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CONAP_INAB\"/>
    </mc:Choice>
  </mc:AlternateContent>
  <bookViews>
    <workbookView xWindow="1860" yWindow="0" windowWidth="20670" windowHeight="10020" tabRatio="897" activeTab="11"/>
  </bookViews>
  <sheets>
    <sheet name="INICIO" sheetId="18" r:id="rId1"/>
    <sheet name="2011" sheetId="7" r:id="rId2"/>
    <sheet name="2012" sheetId="2" r:id="rId3"/>
    <sheet name="2014" sheetId="1" r:id="rId4"/>
    <sheet name="2015" sheetId="5" r:id="rId5"/>
    <sheet name="ARBOLES" sheetId="10" r:id="rId6"/>
    <sheet name="A_DESCRIPCION" sheetId="22" r:id="rId7"/>
    <sheet name="HISTOGRAMA_DAP" sheetId="16" r:id="rId8"/>
    <sheet name="SP_DISTRIBUCION_NORMAL_Zi" sheetId="19" r:id="rId9"/>
    <sheet name="PIVOT" sheetId="20" r:id="rId10"/>
    <sheet name="PARCELAS_UBICACION" sheetId="9" r:id="rId11"/>
    <sheet name="FINAL" sheetId="21" r:id="rId12"/>
  </sheets>
  <definedNames>
    <definedName name="_xlnm._FilterDatabase" localSheetId="5" hidden="1">ARBOLES!$A$1:$AB$704</definedName>
    <definedName name="_xlcn.WorksheetConnection_CoordenadasdeubicacionC3D261" hidden="1">PARCELAS_UBICACION!$C$3:$D$26</definedName>
  </definedNames>
  <calcPr calcId="162913"/>
  <pivotCaches>
    <pivotCache cacheId="165" r:id="rId13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Coordenadas de ubicacion!$C$3:$D$26"/>
        </x15:modelTables>
      </x15:dataModel>
    </ext>
  </extLst>
</workbook>
</file>

<file path=xl/calcChain.xml><?xml version="1.0" encoding="utf-8"?>
<calcChain xmlns="http://schemas.openxmlformats.org/spreadsheetml/2006/main">
  <c r="R25" i="21" l="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" i="21"/>
  <c r="AB2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C17" i="18" l="1"/>
  <c r="C12" i="18"/>
  <c r="S2" i="21" l="1"/>
  <c r="S8" i="21"/>
  <c r="S31" i="18" l="1"/>
  <c r="S30" i="18"/>
  <c r="S3" i="21" l="1"/>
  <c r="S4" i="21"/>
  <c r="S5" i="21"/>
  <c r="S6" i="21"/>
  <c r="S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J37" i="18"/>
  <c r="J36" i="18"/>
  <c r="J35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8" i="18" l="1"/>
  <c r="V32" i="18"/>
  <c r="V27" i="18"/>
  <c r="V30" i="18"/>
  <c r="V24" i="18"/>
  <c r="E1" i="10"/>
  <c r="V33" i="18" l="1"/>
  <c r="V31" i="18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P25" i="21" l="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P1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O1" i="21"/>
  <c r="Z1" i="21" l="1"/>
  <c r="N25" i="21"/>
  <c r="M25" i="21"/>
  <c r="L25" i="21"/>
  <c r="T25" i="21" s="1"/>
  <c r="K25" i="21"/>
  <c r="J25" i="21"/>
  <c r="I25" i="21"/>
  <c r="H25" i="21"/>
  <c r="G25" i="21"/>
  <c r="F25" i="21"/>
  <c r="E25" i="21"/>
  <c r="D25" i="21"/>
  <c r="B25" i="21" s="1"/>
  <c r="N24" i="21"/>
  <c r="M24" i="21"/>
  <c r="L24" i="21"/>
  <c r="T24" i="21" s="1"/>
  <c r="K24" i="21"/>
  <c r="J24" i="21"/>
  <c r="I24" i="21"/>
  <c r="H24" i="21"/>
  <c r="G24" i="21"/>
  <c r="F24" i="21"/>
  <c r="E24" i="21"/>
  <c r="D24" i="21"/>
  <c r="C24" i="21" s="1"/>
  <c r="N23" i="21"/>
  <c r="M23" i="21"/>
  <c r="L23" i="21"/>
  <c r="T23" i="21" s="1"/>
  <c r="K23" i="21"/>
  <c r="J23" i="21"/>
  <c r="I23" i="21"/>
  <c r="H23" i="21"/>
  <c r="G23" i="21"/>
  <c r="F23" i="21"/>
  <c r="E23" i="21"/>
  <c r="D23" i="21"/>
  <c r="C23" i="21" s="1"/>
  <c r="N22" i="21"/>
  <c r="M22" i="21"/>
  <c r="L22" i="21"/>
  <c r="T22" i="21" s="1"/>
  <c r="K22" i="21"/>
  <c r="J22" i="21"/>
  <c r="I22" i="21"/>
  <c r="H22" i="21"/>
  <c r="G22" i="21"/>
  <c r="F22" i="21"/>
  <c r="E22" i="21"/>
  <c r="D22" i="21"/>
  <c r="C22" i="21" s="1"/>
  <c r="N21" i="21"/>
  <c r="M21" i="21"/>
  <c r="L21" i="21"/>
  <c r="K21" i="21"/>
  <c r="J21" i="21"/>
  <c r="I21" i="21"/>
  <c r="H21" i="21"/>
  <c r="G21" i="21"/>
  <c r="F21" i="21"/>
  <c r="E21" i="21"/>
  <c r="D21" i="21"/>
  <c r="B21" i="21" s="1"/>
  <c r="N20" i="21"/>
  <c r="M20" i="21"/>
  <c r="L20" i="21"/>
  <c r="T20" i="21" s="1"/>
  <c r="K20" i="21"/>
  <c r="J20" i="21"/>
  <c r="I20" i="21"/>
  <c r="H20" i="21"/>
  <c r="G20" i="21"/>
  <c r="F20" i="21"/>
  <c r="E20" i="21"/>
  <c r="D20" i="21"/>
  <c r="B20" i="21" s="1"/>
  <c r="N19" i="21"/>
  <c r="M19" i="21"/>
  <c r="L19" i="21"/>
  <c r="T19" i="21" s="1"/>
  <c r="K19" i="21"/>
  <c r="J19" i="21"/>
  <c r="I19" i="21"/>
  <c r="H19" i="21"/>
  <c r="G19" i="21"/>
  <c r="F19" i="21"/>
  <c r="E19" i="21"/>
  <c r="D19" i="21"/>
  <c r="C19" i="21" s="1"/>
  <c r="N18" i="21"/>
  <c r="M18" i="21"/>
  <c r="L18" i="21"/>
  <c r="T18" i="21" s="1"/>
  <c r="K18" i="21"/>
  <c r="J18" i="21"/>
  <c r="I18" i="21"/>
  <c r="H18" i="21"/>
  <c r="G18" i="21"/>
  <c r="F18" i="21"/>
  <c r="E18" i="21"/>
  <c r="D18" i="21"/>
  <c r="C18" i="21" s="1"/>
  <c r="N17" i="21"/>
  <c r="M17" i="21"/>
  <c r="L17" i="21"/>
  <c r="T17" i="21" s="1"/>
  <c r="K17" i="21"/>
  <c r="J17" i="21"/>
  <c r="I17" i="21"/>
  <c r="H17" i="21"/>
  <c r="G17" i="21"/>
  <c r="F17" i="21"/>
  <c r="E17" i="21"/>
  <c r="D17" i="21"/>
  <c r="B17" i="21" s="1"/>
  <c r="N16" i="21"/>
  <c r="M16" i="21"/>
  <c r="L16" i="21"/>
  <c r="T16" i="21" s="1"/>
  <c r="K16" i="21"/>
  <c r="J16" i="21"/>
  <c r="I16" i="21"/>
  <c r="H16" i="21"/>
  <c r="G16" i="21"/>
  <c r="F16" i="21"/>
  <c r="E16" i="21"/>
  <c r="D16" i="21"/>
  <c r="C16" i="21" s="1"/>
  <c r="N15" i="21"/>
  <c r="M15" i="21"/>
  <c r="L15" i="21"/>
  <c r="T15" i="21" s="1"/>
  <c r="K15" i="21"/>
  <c r="J15" i="21"/>
  <c r="I15" i="21"/>
  <c r="H15" i="21"/>
  <c r="G15" i="21"/>
  <c r="F15" i="21"/>
  <c r="E15" i="21"/>
  <c r="D15" i="21"/>
  <c r="C15" i="21" s="1"/>
  <c r="N14" i="21"/>
  <c r="M14" i="21"/>
  <c r="L14" i="21"/>
  <c r="T14" i="21" s="1"/>
  <c r="K14" i="21"/>
  <c r="J14" i="21"/>
  <c r="I14" i="21"/>
  <c r="H14" i="21"/>
  <c r="G14" i="21"/>
  <c r="F14" i="21"/>
  <c r="E14" i="21"/>
  <c r="D14" i="21"/>
  <c r="B14" i="21" s="1"/>
  <c r="N13" i="21"/>
  <c r="M13" i="21"/>
  <c r="L13" i="21"/>
  <c r="T13" i="21" s="1"/>
  <c r="K13" i="21"/>
  <c r="J13" i="21"/>
  <c r="I13" i="21"/>
  <c r="H13" i="21"/>
  <c r="G13" i="21"/>
  <c r="F13" i="21"/>
  <c r="E13" i="21"/>
  <c r="D13" i="21"/>
  <c r="B13" i="21" s="1"/>
  <c r="N12" i="21"/>
  <c r="M12" i="21"/>
  <c r="L12" i="21"/>
  <c r="T12" i="21" s="1"/>
  <c r="K12" i="21"/>
  <c r="J12" i="21"/>
  <c r="I12" i="21"/>
  <c r="H12" i="21"/>
  <c r="G12" i="21"/>
  <c r="F12" i="21"/>
  <c r="E12" i="21"/>
  <c r="D12" i="21"/>
  <c r="B12" i="21" s="1"/>
  <c r="N11" i="21"/>
  <c r="M11" i="21"/>
  <c r="L11" i="21"/>
  <c r="K11" i="21"/>
  <c r="J11" i="21"/>
  <c r="I11" i="21"/>
  <c r="H11" i="21"/>
  <c r="G11" i="21"/>
  <c r="F11" i="21"/>
  <c r="E11" i="21"/>
  <c r="D11" i="21"/>
  <c r="C11" i="21" s="1"/>
  <c r="N10" i="21"/>
  <c r="M10" i="21"/>
  <c r="L10" i="21"/>
  <c r="K10" i="21"/>
  <c r="J10" i="21"/>
  <c r="I10" i="21"/>
  <c r="H10" i="21"/>
  <c r="G10" i="21"/>
  <c r="F10" i="21"/>
  <c r="E10" i="21"/>
  <c r="D10" i="21"/>
  <c r="C10" i="21" s="1"/>
  <c r="N9" i="21"/>
  <c r="M9" i="21"/>
  <c r="L9" i="21"/>
  <c r="K9" i="21"/>
  <c r="J9" i="21"/>
  <c r="I9" i="21"/>
  <c r="H9" i="21"/>
  <c r="G9" i="21"/>
  <c r="F9" i="21"/>
  <c r="E9" i="21"/>
  <c r="D9" i="21"/>
  <c r="B9" i="21" s="1"/>
  <c r="N8" i="21"/>
  <c r="M8" i="21"/>
  <c r="L8" i="21"/>
  <c r="T8" i="21" s="1"/>
  <c r="K8" i="21"/>
  <c r="J8" i="21"/>
  <c r="I8" i="21"/>
  <c r="H8" i="21"/>
  <c r="G8" i="21"/>
  <c r="F8" i="21"/>
  <c r="E8" i="21"/>
  <c r="D8" i="21"/>
  <c r="C8" i="21" s="1"/>
  <c r="N7" i="21"/>
  <c r="M7" i="21"/>
  <c r="L7" i="21"/>
  <c r="K7" i="21"/>
  <c r="J7" i="21"/>
  <c r="I7" i="21"/>
  <c r="H7" i="21"/>
  <c r="G7" i="21"/>
  <c r="F7" i="21"/>
  <c r="E7" i="21"/>
  <c r="D7" i="21"/>
  <c r="C7" i="21" s="1"/>
  <c r="N6" i="21"/>
  <c r="M6" i="21"/>
  <c r="L6" i="21"/>
  <c r="K6" i="21"/>
  <c r="J6" i="21"/>
  <c r="I6" i="21"/>
  <c r="H6" i="21"/>
  <c r="G6" i="21"/>
  <c r="F6" i="21"/>
  <c r="E6" i="21"/>
  <c r="D6" i="21"/>
  <c r="B6" i="21" s="1"/>
  <c r="N5" i="21"/>
  <c r="M5" i="21"/>
  <c r="L5" i="21"/>
  <c r="K5" i="21"/>
  <c r="J5" i="21"/>
  <c r="I5" i="21"/>
  <c r="H5" i="21"/>
  <c r="G5" i="21"/>
  <c r="F5" i="21"/>
  <c r="E5" i="21"/>
  <c r="D5" i="21"/>
  <c r="B5" i="21" s="1"/>
  <c r="N4" i="21"/>
  <c r="M4" i="21"/>
  <c r="L4" i="21"/>
  <c r="K4" i="21"/>
  <c r="J4" i="21"/>
  <c r="I4" i="21"/>
  <c r="H4" i="21"/>
  <c r="G4" i="21"/>
  <c r="F4" i="21"/>
  <c r="E4" i="21"/>
  <c r="D4" i="21"/>
  <c r="B4" i="21" s="1"/>
  <c r="N3" i="21"/>
  <c r="M3" i="21"/>
  <c r="L3" i="21"/>
  <c r="T3" i="21" s="1"/>
  <c r="K3" i="21"/>
  <c r="J3" i="21"/>
  <c r="I3" i="21"/>
  <c r="H3" i="21"/>
  <c r="G3" i="21"/>
  <c r="F3" i="21"/>
  <c r="E3" i="21"/>
  <c r="D3" i="21"/>
  <c r="C3" i="21" s="1"/>
  <c r="N2" i="21"/>
  <c r="M2" i="21"/>
  <c r="L2" i="21"/>
  <c r="K2" i="21"/>
  <c r="J2" i="21"/>
  <c r="I2" i="21"/>
  <c r="H2" i="21"/>
  <c r="G2" i="21"/>
  <c r="F2" i="21"/>
  <c r="E2" i="21"/>
  <c r="D2" i="21"/>
  <c r="B2" i="21" s="1"/>
  <c r="N1" i="21"/>
  <c r="M1" i="21"/>
  <c r="L1" i="21"/>
  <c r="K1" i="21"/>
  <c r="J1" i="21"/>
  <c r="I1" i="21"/>
  <c r="H1" i="21"/>
  <c r="G1" i="21"/>
  <c r="F1" i="21"/>
  <c r="E1" i="21"/>
  <c r="D1" i="21"/>
  <c r="I5" i="9"/>
  <c r="S704" i="10"/>
  <c r="S703" i="10"/>
  <c r="S702" i="10"/>
  <c r="S701" i="10"/>
  <c r="S700" i="10"/>
  <c r="S699" i="10"/>
  <c r="S698" i="10"/>
  <c r="S697" i="10"/>
  <c r="S696" i="10"/>
  <c r="S695" i="10"/>
  <c r="S694" i="10"/>
  <c r="S693" i="10"/>
  <c r="S692" i="10"/>
  <c r="S691" i="10"/>
  <c r="S690" i="10"/>
  <c r="S689" i="10"/>
  <c r="S688" i="10"/>
  <c r="S687" i="10"/>
  <c r="S686" i="10"/>
  <c r="S685" i="10"/>
  <c r="S684" i="10"/>
  <c r="S683" i="10"/>
  <c r="S682" i="10"/>
  <c r="S681" i="10"/>
  <c r="S680" i="10"/>
  <c r="S679" i="10"/>
  <c r="S678" i="10"/>
  <c r="S677" i="10"/>
  <c r="S676" i="10"/>
  <c r="S675" i="10"/>
  <c r="S674" i="10"/>
  <c r="S673" i="10"/>
  <c r="S672" i="10"/>
  <c r="S671" i="10"/>
  <c r="S670" i="10"/>
  <c r="S669" i="10"/>
  <c r="S668" i="10"/>
  <c r="S667" i="10"/>
  <c r="S666" i="10"/>
  <c r="S665" i="10"/>
  <c r="S664" i="10"/>
  <c r="S663" i="10"/>
  <c r="S662" i="10"/>
  <c r="S661" i="10"/>
  <c r="S660" i="10"/>
  <c r="S659" i="10"/>
  <c r="S658" i="10"/>
  <c r="S657" i="10"/>
  <c r="S656" i="10"/>
  <c r="S655" i="10"/>
  <c r="S654" i="10"/>
  <c r="S653" i="10"/>
  <c r="S652" i="10"/>
  <c r="S651" i="10"/>
  <c r="S650" i="10"/>
  <c r="S649" i="10"/>
  <c r="S648" i="10"/>
  <c r="S647" i="10"/>
  <c r="S646" i="10"/>
  <c r="S645" i="10"/>
  <c r="S644" i="10"/>
  <c r="S643" i="10"/>
  <c r="S642" i="10"/>
  <c r="S641" i="10"/>
  <c r="S640" i="10"/>
  <c r="S639" i="10"/>
  <c r="S638" i="10"/>
  <c r="S637" i="10"/>
  <c r="S636" i="10"/>
  <c r="S635" i="10"/>
  <c r="S634" i="10"/>
  <c r="S633" i="10"/>
  <c r="S632" i="10"/>
  <c r="S631" i="10"/>
  <c r="S630" i="10"/>
  <c r="S629" i="10"/>
  <c r="S628" i="10"/>
  <c r="S627" i="10"/>
  <c r="S626" i="10"/>
  <c r="S625" i="10"/>
  <c r="S624" i="10"/>
  <c r="S623" i="10"/>
  <c r="S622" i="10"/>
  <c r="S621" i="10"/>
  <c r="S620" i="10"/>
  <c r="S619" i="10"/>
  <c r="S618" i="10"/>
  <c r="S617" i="10"/>
  <c r="S616" i="10"/>
  <c r="S615" i="10"/>
  <c r="S614" i="10"/>
  <c r="S613" i="10"/>
  <c r="S612" i="10"/>
  <c r="S611" i="10"/>
  <c r="S610" i="10"/>
  <c r="S609" i="10"/>
  <c r="S608" i="10"/>
  <c r="S607" i="10"/>
  <c r="S606" i="10"/>
  <c r="S605" i="10"/>
  <c r="S604" i="10"/>
  <c r="S603" i="10"/>
  <c r="S602" i="10"/>
  <c r="S601" i="10"/>
  <c r="S600" i="10"/>
  <c r="S599" i="10"/>
  <c r="S598" i="10"/>
  <c r="S597" i="10"/>
  <c r="S596" i="10"/>
  <c r="S595" i="10"/>
  <c r="S594" i="10"/>
  <c r="S593" i="10"/>
  <c r="S592" i="10"/>
  <c r="S591" i="10"/>
  <c r="S590" i="10"/>
  <c r="S589" i="10"/>
  <c r="S588" i="10"/>
  <c r="S587" i="10"/>
  <c r="S586" i="10"/>
  <c r="S585" i="10"/>
  <c r="S584" i="10"/>
  <c r="S583" i="10"/>
  <c r="S582" i="10"/>
  <c r="S581" i="10"/>
  <c r="S580" i="10"/>
  <c r="S579" i="10"/>
  <c r="S578" i="10"/>
  <c r="S577" i="10"/>
  <c r="S576" i="10"/>
  <c r="S575" i="10"/>
  <c r="S574" i="10"/>
  <c r="S573" i="10"/>
  <c r="S572" i="10"/>
  <c r="S571" i="10"/>
  <c r="S570" i="10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V1" i="10"/>
  <c r="Q1" i="10"/>
  <c r="T11" i="21" l="1"/>
  <c r="T6" i="21"/>
  <c r="T5" i="21"/>
  <c r="T21" i="21"/>
  <c r="T7" i="21"/>
  <c r="U4" i="21"/>
  <c r="U2" i="21"/>
  <c r="T2" i="21"/>
  <c r="T10" i="21"/>
  <c r="U3" i="21"/>
  <c r="W3" i="21" s="1"/>
  <c r="U13" i="21"/>
  <c r="W13" i="21" s="1"/>
  <c r="U15" i="21"/>
  <c r="W15" i="21" s="1"/>
  <c r="U17" i="21"/>
  <c r="W17" i="21" s="1"/>
  <c r="U19" i="21"/>
  <c r="W19" i="21" s="1"/>
  <c r="U23" i="21"/>
  <c r="W23" i="21" s="1"/>
  <c r="U25" i="21"/>
  <c r="W25" i="21" s="1"/>
  <c r="U6" i="21"/>
  <c r="U8" i="21"/>
  <c r="W8" i="21" s="1"/>
  <c r="U12" i="21"/>
  <c r="W12" i="21" s="1"/>
  <c r="U14" i="21"/>
  <c r="W14" i="21" s="1"/>
  <c r="U16" i="21"/>
  <c r="W16" i="21" s="1"/>
  <c r="U18" i="21"/>
  <c r="W18" i="21" s="1"/>
  <c r="U20" i="21"/>
  <c r="W20" i="21" s="1"/>
  <c r="U22" i="21"/>
  <c r="W22" i="21" s="1"/>
  <c r="U24" i="21"/>
  <c r="W24" i="21" s="1"/>
  <c r="B3" i="21"/>
  <c r="B22" i="21"/>
  <c r="C14" i="21"/>
  <c r="B11" i="21"/>
  <c r="C9" i="21"/>
  <c r="C25" i="21"/>
  <c r="C12" i="21"/>
  <c r="C20" i="21"/>
  <c r="C6" i="21"/>
  <c r="B19" i="21"/>
  <c r="C17" i="21"/>
  <c r="C4" i="21"/>
  <c r="B15" i="21"/>
  <c r="B7" i="21"/>
  <c r="C2" i="21"/>
  <c r="B18" i="21"/>
  <c r="B10" i="21"/>
  <c r="C21" i="21"/>
  <c r="C13" i="21"/>
  <c r="C5" i="21"/>
  <c r="B23" i="21"/>
  <c r="B24" i="21"/>
  <c r="B16" i="21"/>
  <c r="B8" i="21"/>
  <c r="W2" i="21" l="1"/>
  <c r="U10" i="21"/>
  <c r="W10" i="21" s="1"/>
  <c r="U11" i="21"/>
  <c r="W11" i="21" s="1"/>
  <c r="W6" i="21"/>
  <c r="U5" i="21"/>
  <c r="W5" i="21" s="1"/>
  <c r="Z2" i="21"/>
  <c r="T4" i="21"/>
  <c r="W4" i="21" s="1"/>
  <c r="U21" i="21"/>
  <c r="W21" i="21" s="1"/>
  <c r="R26" i="21"/>
  <c r="T26" i="21" s="1"/>
  <c r="U9" i="21"/>
  <c r="T9" i="21"/>
  <c r="U7" i="21"/>
  <c r="W7" i="21" s="1"/>
  <c r="I704" i="10"/>
  <c r="H704" i="10"/>
  <c r="G704" i="10"/>
  <c r="J704" i="10" s="1"/>
  <c r="F704" i="10"/>
  <c r="E704" i="10"/>
  <c r="D704" i="10"/>
  <c r="B704" i="10"/>
  <c r="I703" i="10"/>
  <c r="H703" i="10"/>
  <c r="G703" i="10"/>
  <c r="J703" i="10" s="1"/>
  <c r="F703" i="10"/>
  <c r="E703" i="10"/>
  <c r="D703" i="10"/>
  <c r="B703" i="10"/>
  <c r="I702" i="10"/>
  <c r="H702" i="10"/>
  <c r="G702" i="10"/>
  <c r="J702" i="10" s="1"/>
  <c r="F702" i="10"/>
  <c r="E702" i="10"/>
  <c r="D702" i="10"/>
  <c r="B702" i="10"/>
  <c r="I701" i="10"/>
  <c r="H701" i="10"/>
  <c r="G701" i="10"/>
  <c r="J701" i="10" s="1"/>
  <c r="F701" i="10"/>
  <c r="E701" i="10"/>
  <c r="D701" i="10"/>
  <c r="B701" i="10"/>
  <c r="I700" i="10"/>
  <c r="H700" i="10"/>
  <c r="G700" i="10"/>
  <c r="J700" i="10" s="1"/>
  <c r="F700" i="10"/>
  <c r="E700" i="10"/>
  <c r="D700" i="10"/>
  <c r="B700" i="10"/>
  <c r="I699" i="10"/>
  <c r="H699" i="10"/>
  <c r="G699" i="10"/>
  <c r="J699" i="10" s="1"/>
  <c r="F699" i="10"/>
  <c r="E699" i="10"/>
  <c r="D699" i="10"/>
  <c r="B699" i="10"/>
  <c r="I698" i="10"/>
  <c r="H698" i="10"/>
  <c r="G698" i="10"/>
  <c r="J698" i="10" s="1"/>
  <c r="F698" i="10"/>
  <c r="E698" i="10"/>
  <c r="D698" i="10"/>
  <c r="B698" i="10"/>
  <c r="I697" i="10"/>
  <c r="H697" i="10"/>
  <c r="G697" i="10"/>
  <c r="J697" i="10" s="1"/>
  <c r="F697" i="10"/>
  <c r="E697" i="10"/>
  <c r="D697" i="10"/>
  <c r="B697" i="10"/>
  <c r="I696" i="10"/>
  <c r="H696" i="10"/>
  <c r="G696" i="10"/>
  <c r="J696" i="10" s="1"/>
  <c r="F696" i="10"/>
  <c r="E696" i="10"/>
  <c r="D696" i="10"/>
  <c r="B696" i="10"/>
  <c r="I695" i="10"/>
  <c r="H695" i="10"/>
  <c r="G695" i="10"/>
  <c r="J695" i="10" s="1"/>
  <c r="F695" i="10"/>
  <c r="E695" i="10"/>
  <c r="D695" i="10"/>
  <c r="B695" i="10"/>
  <c r="I694" i="10"/>
  <c r="H694" i="10"/>
  <c r="G694" i="10"/>
  <c r="J694" i="10" s="1"/>
  <c r="F694" i="10"/>
  <c r="E694" i="10"/>
  <c r="D694" i="10"/>
  <c r="B694" i="10"/>
  <c r="I693" i="10"/>
  <c r="H693" i="10"/>
  <c r="G693" i="10"/>
  <c r="J693" i="10" s="1"/>
  <c r="F693" i="10"/>
  <c r="E693" i="10"/>
  <c r="D693" i="10"/>
  <c r="B693" i="10"/>
  <c r="I692" i="10"/>
  <c r="H692" i="10"/>
  <c r="G692" i="10"/>
  <c r="J692" i="10" s="1"/>
  <c r="F692" i="10"/>
  <c r="E692" i="10"/>
  <c r="D692" i="10"/>
  <c r="B692" i="10"/>
  <c r="I691" i="10"/>
  <c r="H691" i="10"/>
  <c r="G691" i="10"/>
  <c r="J691" i="10" s="1"/>
  <c r="F691" i="10"/>
  <c r="E691" i="10"/>
  <c r="D691" i="10"/>
  <c r="B691" i="10"/>
  <c r="I690" i="10"/>
  <c r="H690" i="10"/>
  <c r="G690" i="10"/>
  <c r="J690" i="10" s="1"/>
  <c r="F690" i="10"/>
  <c r="E690" i="10"/>
  <c r="D690" i="10"/>
  <c r="B690" i="10"/>
  <c r="I689" i="10"/>
  <c r="H689" i="10"/>
  <c r="G689" i="10"/>
  <c r="J689" i="10" s="1"/>
  <c r="F689" i="10"/>
  <c r="E689" i="10"/>
  <c r="D689" i="10"/>
  <c r="B689" i="10"/>
  <c r="I688" i="10"/>
  <c r="H688" i="10"/>
  <c r="G688" i="10"/>
  <c r="J688" i="10" s="1"/>
  <c r="F688" i="10"/>
  <c r="E688" i="10"/>
  <c r="D688" i="10"/>
  <c r="B688" i="10"/>
  <c r="I687" i="10"/>
  <c r="H687" i="10"/>
  <c r="G687" i="10"/>
  <c r="J687" i="10" s="1"/>
  <c r="F687" i="10"/>
  <c r="E687" i="10"/>
  <c r="D687" i="10"/>
  <c r="B687" i="10"/>
  <c r="I686" i="10"/>
  <c r="H686" i="10"/>
  <c r="G686" i="10"/>
  <c r="J686" i="10" s="1"/>
  <c r="F686" i="10"/>
  <c r="E686" i="10"/>
  <c r="D686" i="10"/>
  <c r="B686" i="10"/>
  <c r="I685" i="10"/>
  <c r="H685" i="10"/>
  <c r="G685" i="10"/>
  <c r="J685" i="10" s="1"/>
  <c r="F685" i="10"/>
  <c r="E685" i="10"/>
  <c r="D685" i="10"/>
  <c r="B685" i="10"/>
  <c r="I684" i="10"/>
  <c r="H684" i="10"/>
  <c r="G684" i="10"/>
  <c r="J684" i="10" s="1"/>
  <c r="F684" i="10"/>
  <c r="E684" i="10"/>
  <c r="D684" i="10"/>
  <c r="B684" i="10"/>
  <c r="I683" i="10"/>
  <c r="H683" i="10"/>
  <c r="G683" i="10"/>
  <c r="J683" i="10" s="1"/>
  <c r="F683" i="10"/>
  <c r="E683" i="10"/>
  <c r="D683" i="10"/>
  <c r="B683" i="10"/>
  <c r="I682" i="10"/>
  <c r="H682" i="10"/>
  <c r="G682" i="10"/>
  <c r="J682" i="10" s="1"/>
  <c r="F682" i="10"/>
  <c r="E682" i="10"/>
  <c r="D682" i="10"/>
  <c r="B682" i="10"/>
  <c r="I681" i="10"/>
  <c r="H681" i="10"/>
  <c r="G681" i="10"/>
  <c r="J681" i="10" s="1"/>
  <c r="F681" i="10"/>
  <c r="E681" i="10"/>
  <c r="D681" i="10"/>
  <c r="B681" i="10"/>
  <c r="I680" i="10"/>
  <c r="H680" i="10"/>
  <c r="G680" i="10"/>
  <c r="J680" i="10" s="1"/>
  <c r="F680" i="10"/>
  <c r="E680" i="10"/>
  <c r="D680" i="10"/>
  <c r="B680" i="10"/>
  <c r="I679" i="10"/>
  <c r="H679" i="10"/>
  <c r="G679" i="10"/>
  <c r="J679" i="10" s="1"/>
  <c r="F679" i="10"/>
  <c r="E679" i="10"/>
  <c r="D679" i="10"/>
  <c r="B679" i="10"/>
  <c r="I678" i="10"/>
  <c r="H678" i="10"/>
  <c r="G678" i="10"/>
  <c r="J678" i="10" s="1"/>
  <c r="F678" i="10"/>
  <c r="E678" i="10"/>
  <c r="D678" i="10"/>
  <c r="B678" i="10"/>
  <c r="I677" i="10"/>
  <c r="H677" i="10"/>
  <c r="G677" i="10"/>
  <c r="J677" i="10" s="1"/>
  <c r="F677" i="10"/>
  <c r="E677" i="10"/>
  <c r="D677" i="10"/>
  <c r="B677" i="10"/>
  <c r="I676" i="10"/>
  <c r="H676" i="10"/>
  <c r="G676" i="10"/>
  <c r="J676" i="10" s="1"/>
  <c r="F676" i="10"/>
  <c r="E676" i="10"/>
  <c r="D676" i="10"/>
  <c r="B676" i="10"/>
  <c r="I675" i="10"/>
  <c r="H675" i="10"/>
  <c r="G675" i="10"/>
  <c r="J675" i="10" s="1"/>
  <c r="F675" i="10"/>
  <c r="E675" i="10"/>
  <c r="D675" i="10"/>
  <c r="B675" i="10"/>
  <c r="I674" i="10"/>
  <c r="H674" i="10"/>
  <c r="G674" i="10"/>
  <c r="J674" i="10" s="1"/>
  <c r="F674" i="10"/>
  <c r="E674" i="10"/>
  <c r="D674" i="10"/>
  <c r="B674" i="10"/>
  <c r="I673" i="10"/>
  <c r="H673" i="10"/>
  <c r="G673" i="10"/>
  <c r="J673" i="10" s="1"/>
  <c r="F673" i="10"/>
  <c r="E673" i="10"/>
  <c r="D673" i="10"/>
  <c r="B673" i="10"/>
  <c r="I672" i="10"/>
  <c r="H672" i="10"/>
  <c r="G672" i="10"/>
  <c r="J672" i="10" s="1"/>
  <c r="F672" i="10"/>
  <c r="E672" i="10"/>
  <c r="D672" i="10"/>
  <c r="B672" i="10"/>
  <c r="I671" i="10"/>
  <c r="H671" i="10"/>
  <c r="G671" i="10"/>
  <c r="J671" i="10" s="1"/>
  <c r="F671" i="10"/>
  <c r="E671" i="10"/>
  <c r="D671" i="10"/>
  <c r="B671" i="10"/>
  <c r="I670" i="10"/>
  <c r="H670" i="10"/>
  <c r="G670" i="10"/>
  <c r="J670" i="10" s="1"/>
  <c r="F670" i="10"/>
  <c r="E670" i="10"/>
  <c r="D670" i="10"/>
  <c r="B670" i="10"/>
  <c r="I669" i="10"/>
  <c r="H669" i="10"/>
  <c r="G669" i="10"/>
  <c r="J669" i="10" s="1"/>
  <c r="F669" i="10"/>
  <c r="E669" i="10"/>
  <c r="D669" i="10"/>
  <c r="B669" i="10"/>
  <c r="I668" i="10"/>
  <c r="H668" i="10"/>
  <c r="G668" i="10"/>
  <c r="J668" i="10" s="1"/>
  <c r="F668" i="10"/>
  <c r="E668" i="10"/>
  <c r="D668" i="10"/>
  <c r="B668" i="10"/>
  <c r="I667" i="10"/>
  <c r="H667" i="10"/>
  <c r="G667" i="10"/>
  <c r="J667" i="10" s="1"/>
  <c r="F667" i="10"/>
  <c r="E667" i="10"/>
  <c r="D667" i="10"/>
  <c r="B667" i="10"/>
  <c r="I666" i="10"/>
  <c r="H666" i="10"/>
  <c r="G666" i="10"/>
  <c r="J666" i="10" s="1"/>
  <c r="F666" i="10"/>
  <c r="E666" i="10"/>
  <c r="D666" i="10"/>
  <c r="B666" i="10"/>
  <c r="I665" i="10"/>
  <c r="H665" i="10"/>
  <c r="G665" i="10"/>
  <c r="J665" i="10" s="1"/>
  <c r="F665" i="10"/>
  <c r="E665" i="10"/>
  <c r="D665" i="10"/>
  <c r="B665" i="10"/>
  <c r="I664" i="10"/>
  <c r="H664" i="10"/>
  <c r="G664" i="10"/>
  <c r="J664" i="10" s="1"/>
  <c r="F664" i="10"/>
  <c r="E664" i="10"/>
  <c r="D664" i="10"/>
  <c r="B664" i="10"/>
  <c r="I663" i="10"/>
  <c r="H663" i="10"/>
  <c r="G663" i="10"/>
  <c r="J663" i="10" s="1"/>
  <c r="F663" i="10"/>
  <c r="E663" i="10"/>
  <c r="D663" i="10"/>
  <c r="B663" i="10"/>
  <c r="I662" i="10"/>
  <c r="H662" i="10"/>
  <c r="G662" i="10"/>
  <c r="J662" i="10" s="1"/>
  <c r="F662" i="10"/>
  <c r="E662" i="10"/>
  <c r="D662" i="10"/>
  <c r="B662" i="10"/>
  <c r="I661" i="10"/>
  <c r="H661" i="10"/>
  <c r="G661" i="10"/>
  <c r="J661" i="10" s="1"/>
  <c r="F661" i="10"/>
  <c r="E661" i="10"/>
  <c r="D661" i="10"/>
  <c r="B661" i="10"/>
  <c r="I660" i="10"/>
  <c r="H660" i="10"/>
  <c r="G660" i="10"/>
  <c r="J660" i="10" s="1"/>
  <c r="F660" i="10"/>
  <c r="E660" i="10"/>
  <c r="D660" i="10"/>
  <c r="B660" i="10"/>
  <c r="I659" i="10"/>
  <c r="H659" i="10"/>
  <c r="G659" i="10"/>
  <c r="J659" i="10" s="1"/>
  <c r="F659" i="10"/>
  <c r="E659" i="10"/>
  <c r="D659" i="10"/>
  <c r="B659" i="10"/>
  <c r="I658" i="10"/>
  <c r="H658" i="10"/>
  <c r="G658" i="10"/>
  <c r="J658" i="10" s="1"/>
  <c r="F658" i="10"/>
  <c r="E658" i="10"/>
  <c r="D658" i="10"/>
  <c r="B658" i="10"/>
  <c r="I657" i="10"/>
  <c r="H657" i="10"/>
  <c r="G657" i="10"/>
  <c r="J657" i="10" s="1"/>
  <c r="F657" i="10"/>
  <c r="E657" i="10"/>
  <c r="D657" i="10"/>
  <c r="B657" i="10"/>
  <c r="I656" i="10"/>
  <c r="H656" i="10"/>
  <c r="G656" i="10"/>
  <c r="J656" i="10" s="1"/>
  <c r="F656" i="10"/>
  <c r="E656" i="10"/>
  <c r="D656" i="10"/>
  <c r="B656" i="10"/>
  <c r="I655" i="10"/>
  <c r="H655" i="10"/>
  <c r="G655" i="10"/>
  <c r="J655" i="10" s="1"/>
  <c r="F655" i="10"/>
  <c r="E655" i="10"/>
  <c r="D655" i="10"/>
  <c r="B655" i="10"/>
  <c r="I654" i="10"/>
  <c r="H654" i="10"/>
  <c r="G654" i="10"/>
  <c r="J654" i="10" s="1"/>
  <c r="F654" i="10"/>
  <c r="E654" i="10"/>
  <c r="D654" i="10"/>
  <c r="B654" i="10"/>
  <c r="I653" i="10"/>
  <c r="H653" i="10"/>
  <c r="G653" i="10"/>
  <c r="J653" i="10" s="1"/>
  <c r="F653" i="10"/>
  <c r="E653" i="10"/>
  <c r="D653" i="10"/>
  <c r="B653" i="10"/>
  <c r="I652" i="10"/>
  <c r="H652" i="10"/>
  <c r="G652" i="10"/>
  <c r="J652" i="10" s="1"/>
  <c r="F652" i="10"/>
  <c r="E652" i="10"/>
  <c r="D652" i="10"/>
  <c r="B652" i="10"/>
  <c r="I651" i="10"/>
  <c r="H651" i="10"/>
  <c r="G651" i="10"/>
  <c r="J651" i="10" s="1"/>
  <c r="F651" i="10"/>
  <c r="E651" i="10"/>
  <c r="D651" i="10"/>
  <c r="B651" i="10"/>
  <c r="I650" i="10"/>
  <c r="H650" i="10"/>
  <c r="G650" i="10"/>
  <c r="J650" i="10" s="1"/>
  <c r="F650" i="10"/>
  <c r="E650" i="10"/>
  <c r="D650" i="10"/>
  <c r="B650" i="10"/>
  <c r="I649" i="10"/>
  <c r="H649" i="10"/>
  <c r="G649" i="10"/>
  <c r="J649" i="10" s="1"/>
  <c r="F649" i="10"/>
  <c r="E649" i="10"/>
  <c r="D649" i="10"/>
  <c r="B649" i="10"/>
  <c r="I648" i="10"/>
  <c r="H648" i="10"/>
  <c r="G648" i="10"/>
  <c r="J648" i="10" s="1"/>
  <c r="F648" i="10"/>
  <c r="E648" i="10"/>
  <c r="D648" i="10"/>
  <c r="B648" i="10"/>
  <c r="I647" i="10"/>
  <c r="H647" i="10"/>
  <c r="G647" i="10"/>
  <c r="J647" i="10" s="1"/>
  <c r="F647" i="10"/>
  <c r="E647" i="10"/>
  <c r="D647" i="10"/>
  <c r="B647" i="10"/>
  <c r="I646" i="10"/>
  <c r="H646" i="10"/>
  <c r="G646" i="10"/>
  <c r="J646" i="10" s="1"/>
  <c r="F646" i="10"/>
  <c r="E646" i="10"/>
  <c r="D646" i="10"/>
  <c r="B646" i="10"/>
  <c r="I645" i="10"/>
  <c r="H645" i="10"/>
  <c r="G645" i="10"/>
  <c r="J645" i="10" s="1"/>
  <c r="F645" i="10"/>
  <c r="E645" i="10"/>
  <c r="D645" i="10"/>
  <c r="B645" i="10"/>
  <c r="I644" i="10"/>
  <c r="H644" i="10"/>
  <c r="G644" i="10"/>
  <c r="J644" i="10" s="1"/>
  <c r="F644" i="10"/>
  <c r="E644" i="10"/>
  <c r="D644" i="10"/>
  <c r="B644" i="10"/>
  <c r="I643" i="10"/>
  <c r="H643" i="10"/>
  <c r="G643" i="10"/>
  <c r="J643" i="10" s="1"/>
  <c r="F643" i="10"/>
  <c r="E643" i="10"/>
  <c r="D643" i="10"/>
  <c r="B643" i="10"/>
  <c r="I642" i="10"/>
  <c r="H642" i="10"/>
  <c r="G642" i="10"/>
  <c r="J642" i="10" s="1"/>
  <c r="F642" i="10"/>
  <c r="E642" i="10"/>
  <c r="D642" i="10"/>
  <c r="B642" i="10"/>
  <c r="I641" i="10"/>
  <c r="H641" i="10"/>
  <c r="G641" i="10"/>
  <c r="J641" i="10" s="1"/>
  <c r="F641" i="10"/>
  <c r="E641" i="10"/>
  <c r="D641" i="10"/>
  <c r="B641" i="10"/>
  <c r="I640" i="10"/>
  <c r="H640" i="10"/>
  <c r="G640" i="10"/>
  <c r="J640" i="10" s="1"/>
  <c r="F640" i="10"/>
  <c r="E640" i="10"/>
  <c r="D640" i="10"/>
  <c r="B640" i="10"/>
  <c r="I639" i="10"/>
  <c r="H639" i="10"/>
  <c r="G639" i="10"/>
  <c r="J639" i="10" s="1"/>
  <c r="F639" i="10"/>
  <c r="E639" i="10"/>
  <c r="D639" i="10"/>
  <c r="B639" i="10"/>
  <c r="I638" i="10"/>
  <c r="H638" i="10"/>
  <c r="G638" i="10"/>
  <c r="J638" i="10" s="1"/>
  <c r="F638" i="10"/>
  <c r="E638" i="10"/>
  <c r="D638" i="10"/>
  <c r="B638" i="10"/>
  <c r="I637" i="10"/>
  <c r="H637" i="10"/>
  <c r="G637" i="10"/>
  <c r="J637" i="10" s="1"/>
  <c r="F637" i="10"/>
  <c r="E637" i="10"/>
  <c r="D637" i="10"/>
  <c r="B637" i="10"/>
  <c r="I636" i="10"/>
  <c r="H636" i="10"/>
  <c r="G636" i="10"/>
  <c r="J636" i="10" s="1"/>
  <c r="F636" i="10"/>
  <c r="E636" i="10"/>
  <c r="D636" i="10"/>
  <c r="B636" i="10"/>
  <c r="I635" i="10"/>
  <c r="H635" i="10"/>
  <c r="G635" i="10"/>
  <c r="J635" i="10" s="1"/>
  <c r="F635" i="10"/>
  <c r="E635" i="10"/>
  <c r="D635" i="10"/>
  <c r="B635" i="10"/>
  <c r="I634" i="10"/>
  <c r="H634" i="10"/>
  <c r="G634" i="10"/>
  <c r="J634" i="10" s="1"/>
  <c r="F634" i="10"/>
  <c r="E634" i="10"/>
  <c r="D634" i="10"/>
  <c r="B634" i="10"/>
  <c r="I633" i="10"/>
  <c r="H633" i="10"/>
  <c r="G633" i="10"/>
  <c r="J633" i="10" s="1"/>
  <c r="F633" i="10"/>
  <c r="E633" i="10"/>
  <c r="D633" i="10"/>
  <c r="B633" i="10"/>
  <c r="I632" i="10"/>
  <c r="H632" i="10"/>
  <c r="G632" i="10"/>
  <c r="J632" i="10" s="1"/>
  <c r="F632" i="10"/>
  <c r="E632" i="10"/>
  <c r="D632" i="10"/>
  <c r="B632" i="10"/>
  <c r="I631" i="10"/>
  <c r="H631" i="10"/>
  <c r="G631" i="10"/>
  <c r="J631" i="10" s="1"/>
  <c r="F631" i="10"/>
  <c r="E631" i="10"/>
  <c r="D631" i="10"/>
  <c r="B631" i="10"/>
  <c r="I630" i="10"/>
  <c r="H630" i="10"/>
  <c r="G630" i="10"/>
  <c r="J630" i="10" s="1"/>
  <c r="F630" i="10"/>
  <c r="E630" i="10"/>
  <c r="D630" i="10"/>
  <c r="B630" i="10"/>
  <c r="I629" i="10"/>
  <c r="H629" i="10"/>
  <c r="G629" i="10"/>
  <c r="J629" i="10" s="1"/>
  <c r="F629" i="10"/>
  <c r="E629" i="10"/>
  <c r="D629" i="10"/>
  <c r="B629" i="10"/>
  <c r="I628" i="10"/>
  <c r="H628" i="10"/>
  <c r="G628" i="10"/>
  <c r="J628" i="10" s="1"/>
  <c r="F628" i="10"/>
  <c r="E628" i="10"/>
  <c r="D628" i="10"/>
  <c r="B628" i="10"/>
  <c r="I627" i="10"/>
  <c r="H627" i="10"/>
  <c r="G627" i="10"/>
  <c r="J627" i="10" s="1"/>
  <c r="F627" i="10"/>
  <c r="E627" i="10"/>
  <c r="D627" i="10"/>
  <c r="B627" i="10"/>
  <c r="I626" i="10"/>
  <c r="H626" i="10"/>
  <c r="G626" i="10"/>
  <c r="J626" i="10" s="1"/>
  <c r="F626" i="10"/>
  <c r="E626" i="10"/>
  <c r="D626" i="10"/>
  <c r="B626" i="10"/>
  <c r="I625" i="10"/>
  <c r="H625" i="10"/>
  <c r="G625" i="10"/>
  <c r="J625" i="10" s="1"/>
  <c r="F625" i="10"/>
  <c r="E625" i="10"/>
  <c r="D625" i="10"/>
  <c r="B625" i="10"/>
  <c r="I624" i="10"/>
  <c r="H624" i="10"/>
  <c r="G624" i="10"/>
  <c r="J624" i="10" s="1"/>
  <c r="F624" i="10"/>
  <c r="E624" i="10"/>
  <c r="D624" i="10"/>
  <c r="B624" i="10"/>
  <c r="I623" i="10"/>
  <c r="H623" i="10"/>
  <c r="G623" i="10"/>
  <c r="J623" i="10" s="1"/>
  <c r="F623" i="10"/>
  <c r="E623" i="10"/>
  <c r="D623" i="10"/>
  <c r="B623" i="10"/>
  <c r="I622" i="10"/>
  <c r="H622" i="10"/>
  <c r="G622" i="10"/>
  <c r="J622" i="10" s="1"/>
  <c r="F622" i="10"/>
  <c r="E622" i="10"/>
  <c r="D622" i="10"/>
  <c r="B622" i="10"/>
  <c r="I621" i="10"/>
  <c r="H621" i="10"/>
  <c r="G621" i="10"/>
  <c r="J621" i="10" s="1"/>
  <c r="F621" i="10"/>
  <c r="E621" i="10"/>
  <c r="D621" i="10"/>
  <c r="B621" i="10"/>
  <c r="I620" i="10"/>
  <c r="H620" i="10"/>
  <c r="G620" i="10"/>
  <c r="J620" i="10" s="1"/>
  <c r="F620" i="10"/>
  <c r="E620" i="10"/>
  <c r="D620" i="10"/>
  <c r="B620" i="10"/>
  <c r="I619" i="10"/>
  <c r="H619" i="10"/>
  <c r="G619" i="10"/>
  <c r="J619" i="10" s="1"/>
  <c r="F619" i="10"/>
  <c r="E619" i="10"/>
  <c r="D619" i="10"/>
  <c r="B619" i="10"/>
  <c r="I618" i="10"/>
  <c r="H618" i="10"/>
  <c r="G618" i="10"/>
  <c r="J618" i="10" s="1"/>
  <c r="F618" i="10"/>
  <c r="E618" i="10"/>
  <c r="D618" i="10"/>
  <c r="B618" i="10"/>
  <c r="I617" i="10"/>
  <c r="H617" i="10"/>
  <c r="G617" i="10"/>
  <c r="J617" i="10" s="1"/>
  <c r="F617" i="10"/>
  <c r="E617" i="10"/>
  <c r="D617" i="10"/>
  <c r="B617" i="10"/>
  <c r="I616" i="10"/>
  <c r="H616" i="10"/>
  <c r="G616" i="10"/>
  <c r="J616" i="10" s="1"/>
  <c r="F616" i="10"/>
  <c r="E616" i="10"/>
  <c r="D616" i="10"/>
  <c r="B616" i="10"/>
  <c r="I615" i="10"/>
  <c r="H615" i="10"/>
  <c r="G615" i="10"/>
  <c r="J615" i="10" s="1"/>
  <c r="F615" i="10"/>
  <c r="E615" i="10"/>
  <c r="D615" i="10"/>
  <c r="B615" i="10"/>
  <c r="I614" i="10"/>
  <c r="H614" i="10"/>
  <c r="G614" i="10"/>
  <c r="J614" i="10" s="1"/>
  <c r="F614" i="10"/>
  <c r="E614" i="10"/>
  <c r="D614" i="10"/>
  <c r="B614" i="10"/>
  <c r="I613" i="10"/>
  <c r="H613" i="10"/>
  <c r="G613" i="10"/>
  <c r="J613" i="10" s="1"/>
  <c r="F613" i="10"/>
  <c r="E613" i="10"/>
  <c r="D613" i="10"/>
  <c r="B613" i="10"/>
  <c r="I612" i="10"/>
  <c r="H612" i="10"/>
  <c r="G612" i="10"/>
  <c r="J612" i="10" s="1"/>
  <c r="F612" i="10"/>
  <c r="E612" i="10"/>
  <c r="D612" i="10"/>
  <c r="B612" i="10"/>
  <c r="I611" i="10"/>
  <c r="H611" i="10"/>
  <c r="G611" i="10"/>
  <c r="J611" i="10" s="1"/>
  <c r="F611" i="10"/>
  <c r="E611" i="10"/>
  <c r="D611" i="10"/>
  <c r="B611" i="10"/>
  <c r="I610" i="10"/>
  <c r="H610" i="10"/>
  <c r="G610" i="10"/>
  <c r="J610" i="10" s="1"/>
  <c r="F610" i="10"/>
  <c r="E610" i="10"/>
  <c r="D610" i="10"/>
  <c r="B610" i="10"/>
  <c r="I609" i="10"/>
  <c r="H609" i="10"/>
  <c r="G609" i="10"/>
  <c r="J609" i="10" s="1"/>
  <c r="F609" i="10"/>
  <c r="E609" i="10"/>
  <c r="D609" i="10"/>
  <c r="B609" i="10"/>
  <c r="I608" i="10"/>
  <c r="H608" i="10"/>
  <c r="G608" i="10"/>
  <c r="J608" i="10" s="1"/>
  <c r="F608" i="10"/>
  <c r="E608" i="10"/>
  <c r="D608" i="10"/>
  <c r="B608" i="10"/>
  <c r="I607" i="10"/>
  <c r="H607" i="10"/>
  <c r="G607" i="10"/>
  <c r="J607" i="10" s="1"/>
  <c r="F607" i="10"/>
  <c r="E607" i="10"/>
  <c r="D607" i="10"/>
  <c r="B607" i="10"/>
  <c r="I606" i="10"/>
  <c r="H606" i="10"/>
  <c r="G606" i="10"/>
  <c r="J606" i="10" s="1"/>
  <c r="F606" i="10"/>
  <c r="E606" i="10"/>
  <c r="D606" i="10"/>
  <c r="B606" i="10"/>
  <c r="I605" i="10"/>
  <c r="H605" i="10"/>
  <c r="G605" i="10"/>
  <c r="J605" i="10" s="1"/>
  <c r="F605" i="10"/>
  <c r="E605" i="10"/>
  <c r="D605" i="10"/>
  <c r="B605" i="10"/>
  <c r="I604" i="10"/>
  <c r="H604" i="10"/>
  <c r="G604" i="10"/>
  <c r="J604" i="10" s="1"/>
  <c r="F604" i="10"/>
  <c r="E604" i="10"/>
  <c r="D604" i="10"/>
  <c r="B604" i="10"/>
  <c r="I603" i="10"/>
  <c r="H603" i="10"/>
  <c r="G603" i="10"/>
  <c r="J603" i="10" s="1"/>
  <c r="F603" i="10"/>
  <c r="E603" i="10"/>
  <c r="D603" i="10"/>
  <c r="B603" i="10"/>
  <c r="I602" i="10"/>
  <c r="H602" i="10"/>
  <c r="G602" i="10"/>
  <c r="J602" i="10" s="1"/>
  <c r="F602" i="10"/>
  <c r="E602" i="10"/>
  <c r="D602" i="10"/>
  <c r="B602" i="10"/>
  <c r="I601" i="10"/>
  <c r="H601" i="10"/>
  <c r="G601" i="10"/>
  <c r="J601" i="10" s="1"/>
  <c r="F601" i="10"/>
  <c r="E601" i="10"/>
  <c r="D601" i="10"/>
  <c r="B601" i="10"/>
  <c r="I600" i="10"/>
  <c r="H600" i="10"/>
  <c r="G600" i="10"/>
  <c r="J600" i="10" s="1"/>
  <c r="F600" i="10"/>
  <c r="E600" i="10"/>
  <c r="D600" i="10"/>
  <c r="B600" i="10"/>
  <c r="I599" i="10"/>
  <c r="H599" i="10"/>
  <c r="G599" i="10"/>
  <c r="J599" i="10" s="1"/>
  <c r="F599" i="10"/>
  <c r="E599" i="10"/>
  <c r="D599" i="10"/>
  <c r="B599" i="10"/>
  <c r="I598" i="10"/>
  <c r="H598" i="10"/>
  <c r="G598" i="10"/>
  <c r="J598" i="10" s="1"/>
  <c r="F598" i="10"/>
  <c r="E598" i="10"/>
  <c r="D598" i="10"/>
  <c r="B598" i="10"/>
  <c r="I597" i="10"/>
  <c r="H597" i="10"/>
  <c r="G597" i="10"/>
  <c r="J597" i="10" s="1"/>
  <c r="F597" i="10"/>
  <c r="E597" i="10"/>
  <c r="D597" i="10"/>
  <c r="B597" i="10"/>
  <c r="I596" i="10"/>
  <c r="H596" i="10"/>
  <c r="G596" i="10"/>
  <c r="J596" i="10" s="1"/>
  <c r="F596" i="10"/>
  <c r="E596" i="10"/>
  <c r="D596" i="10"/>
  <c r="B596" i="10"/>
  <c r="I595" i="10"/>
  <c r="H595" i="10"/>
  <c r="G595" i="10"/>
  <c r="J595" i="10" s="1"/>
  <c r="F595" i="10"/>
  <c r="E595" i="10"/>
  <c r="D595" i="10"/>
  <c r="B595" i="10"/>
  <c r="I594" i="10"/>
  <c r="H594" i="10"/>
  <c r="G594" i="10"/>
  <c r="J594" i="10" s="1"/>
  <c r="F594" i="10"/>
  <c r="E594" i="10"/>
  <c r="D594" i="10"/>
  <c r="B594" i="10"/>
  <c r="I593" i="10"/>
  <c r="H593" i="10"/>
  <c r="G593" i="10"/>
  <c r="J593" i="10" s="1"/>
  <c r="F593" i="10"/>
  <c r="E593" i="10"/>
  <c r="D593" i="10"/>
  <c r="B593" i="10"/>
  <c r="I592" i="10"/>
  <c r="H592" i="10"/>
  <c r="G592" i="10"/>
  <c r="J592" i="10" s="1"/>
  <c r="F592" i="10"/>
  <c r="E592" i="10"/>
  <c r="D592" i="10"/>
  <c r="B592" i="10"/>
  <c r="I591" i="10"/>
  <c r="H591" i="10"/>
  <c r="G591" i="10"/>
  <c r="J591" i="10" s="1"/>
  <c r="F591" i="10"/>
  <c r="E591" i="10"/>
  <c r="D591" i="10"/>
  <c r="B591" i="10"/>
  <c r="I590" i="10"/>
  <c r="H590" i="10"/>
  <c r="G590" i="10"/>
  <c r="J590" i="10" s="1"/>
  <c r="F590" i="10"/>
  <c r="E590" i="10"/>
  <c r="D590" i="10"/>
  <c r="B590" i="10"/>
  <c r="I589" i="10"/>
  <c r="H589" i="10"/>
  <c r="G589" i="10"/>
  <c r="J589" i="10" s="1"/>
  <c r="F589" i="10"/>
  <c r="E589" i="10"/>
  <c r="D589" i="10"/>
  <c r="B589" i="10"/>
  <c r="I588" i="10"/>
  <c r="H588" i="10"/>
  <c r="G588" i="10"/>
  <c r="J588" i="10" s="1"/>
  <c r="F588" i="10"/>
  <c r="E588" i="10"/>
  <c r="D588" i="10"/>
  <c r="B588" i="10"/>
  <c r="I587" i="10"/>
  <c r="H587" i="10"/>
  <c r="G587" i="10"/>
  <c r="J587" i="10" s="1"/>
  <c r="F587" i="10"/>
  <c r="E587" i="10"/>
  <c r="D587" i="10"/>
  <c r="B587" i="10"/>
  <c r="I586" i="10"/>
  <c r="H586" i="10"/>
  <c r="G586" i="10"/>
  <c r="J586" i="10" s="1"/>
  <c r="F586" i="10"/>
  <c r="E586" i="10"/>
  <c r="D586" i="10"/>
  <c r="B586" i="10"/>
  <c r="I585" i="10"/>
  <c r="H585" i="10"/>
  <c r="G585" i="10"/>
  <c r="J585" i="10" s="1"/>
  <c r="F585" i="10"/>
  <c r="E585" i="10"/>
  <c r="D585" i="10"/>
  <c r="B585" i="10"/>
  <c r="I584" i="10"/>
  <c r="H584" i="10"/>
  <c r="G584" i="10"/>
  <c r="J584" i="10" s="1"/>
  <c r="F584" i="10"/>
  <c r="E584" i="10"/>
  <c r="D584" i="10"/>
  <c r="B584" i="10"/>
  <c r="I583" i="10"/>
  <c r="H583" i="10"/>
  <c r="G583" i="10"/>
  <c r="J583" i="10" s="1"/>
  <c r="F583" i="10"/>
  <c r="E583" i="10"/>
  <c r="D583" i="10"/>
  <c r="B583" i="10"/>
  <c r="I582" i="10"/>
  <c r="H582" i="10"/>
  <c r="G582" i="10"/>
  <c r="J582" i="10" s="1"/>
  <c r="F582" i="10"/>
  <c r="E582" i="10"/>
  <c r="D582" i="10"/>
  <c r="B582" i="10"/>
  <c r="I581" i="10"/>
  <c r="H581" i="10"/>
  <c r="G581" i="10"/>
  <c r="J581" i="10" s="1"/>
  <c r="F581" i="10"/>
  <c r="E581" i="10"/>
  <c r="D581" i="10"/>
  <c r="B581" i="10"/>
  <c r="I580" i="10"/>
  <c r="H580" i="10"/>
  <c r="G580" i="10"/>
  <c r="J580" i="10" s="1"/>
  <c r="F580" i="10"/>
  <c r="E580" i="10"/>
  <c r="D580" i="10"/>
  <c r="B580" i="10"/>
  <c r="I579" i="10"/>
  <c r="H579" i="10"/>
  <c r="G579" i="10"/>
  <c r="J579" i="10" s="1"/>
  <c r="F579" i="10"/>
  <c r="E579" i="10"/>
  <c r="D579" i="10"/>
  <c r="B579" i="10"/>
  <c r="I578" i="10"/>
  <c r="H578" i="10"/>
  <c r="G578" i="10"/>
  <c r="J578" i="10" s="1"/>
  <c r="F578" i="10"/>
  <c r="E578" i="10"/>
  <c r="D578" i="10"/>
  <c r="B578" i="10"/>
  <c r="I577" i="10"/>
  <c r="H577" i="10"/>
  <c r="G577" i="10"/>
  <c r="J577" i="10" s="1"/>
  <c r="F577" i="10"/>
  <c r="E577" i="10"/>
  <c r="D577" i="10"/>
  <c r="B577" i="10"/>
  <c r="I576" i="10"/>
  <c r="H576" i="10"/>
  <c r="G576" i="10"/>
  <c r="J576" i="10" s="1"/>
  <c r="F576" i="10"/>
  <c r="E576" i="10"/>
  <c r="D576" i="10"/>
  <c r="B576" i="10"/>
  <c r="I575" i="10"/>
  <c r="H575" i="10"/>
  <c r="G575" i="10"/>
  <c r="J575" i="10" s="1"/>
  <c r="F575" i="10"/>
  <c r="E575" i="10"/>
  <c r="D575" i="10"/>
  <c r="B575" i="10"/>
  <c r="I574" i="10"/>
  <c r="H574" i="10"/>
  <c r="G574" i="10"/>
  <c r="J574" i="10" s="1"/>
  <c r="F574" i="10"/>
  <c r="E574" i="10"/>
  <c r="D574" i="10"/>
  <c r="B574" i="10"/>
  <c r="I573" i="10"/>
  <c r="H573" i="10"/>
  <c r="G573" i="10"/>
  <c r="J573" i="10" s="1"/>
  <c r="F573" i="10"/>
  <c r="E573" i="10"/>
  <c r="D573" i="10"/>
  <c r="B573" i="10"/>
  <c r="I572" i="10"/>
  <c r="H572" i="10"/>
  <c r="G572" i="10"/>
  <c r="J572" i="10" s="1"/>
  <c r="F572" i="10"/>
  <c r="E572" i="10"/>
  <c r="D572" i="10"/>
  <c r="B572" i="10"/>
  <c r="I571" i="10"/>
  <c r="H571" i="10"/>
  <c r="G571" i="10"/>
  <c r="J571" i="10" s="1"/>
  <c r="F571" i="10"/>
  <c r="E571" i="10"/>
  <c r="D571" i="10"/>
  <c r="B571" i="10"/>
  <c r="I570" i="10"/>
  <c r="H570" i="10"/>
  <c r="G570" i="10"/>
  <c r="J570" i="10" s="1"/>
  <c r="F570" i="10"/>
  <c r="E570" i="10"/>
  <c r="D570" i="10"/>
  <c r="B570" i="10"/>
  <c r="I569" i="10"/>
  <c r="H569" i="10"/>
  <c r="G569" i="10"/>
  <c r="J569" i="10" s="1"/>
  <c r="F569" i="10"/>
  <c r="E569" i="10"/>
  <c r="D569" i="10"/>
  <c r="B569" i="10"/>
  <c r="I568" i="10"/>
  <c r="H568" i="10"/>
  <c r="G568" i="10"/>
  <c r="J568" i="10" s="1"/>
  <c r="F568" i="10"/>
  <c r="E568" i="10"/>
  <c r="D568" i="10"/>
  <c r="B568" i="10"/>
  <c r="I567" i="10"/>
  <c r="H567" i="10"/>
  <c r="G567" i="10"/>
  <c r="J567" i="10" s="1"/>
  <c r="F567" i="10"/>
  <c r="E567" i="10"/>
  <c r="D567" i="10"/>
  <c r="B567" i="10"/>
  <c r="I566" i="10"/>
  <c r="H566" i="10"/>
  <c r="G566" i="10"/>
  <c r="J566" i="10" s="1"/>
  <c r="F566" i="10"/>
  <c r="E566" i="10"/>
  <c r="D566" i="10"/>
  <c r="B566" i="10"/>
  <c r="I565" i="10"/>
  <c r="H565" i="10"/>
  <c r="G565" i="10"/>
  <c r="J565" i="10" s="1"/>
  <c r="F565" i="10"/>
  <c r="E565" i="10"/>
  <c r="D565" i="10"/>
  <c r="B565" i="10"/>
  <c r="I564" i="10"/>
  <c r="H564" i="10"/>
  <c r="G564" i="10"/>
  <c r="J564" i="10" s="1"/>
  <c r="F564" i="10"/>
  <c r="E564" i="10"/>
  <c r="D564" i="10"/>
  <c r="B564" i="10"/>
  <c r="I563" i="10"/>
  <c r="H563" i="10"/>
  <c r="G563" i="10"/>
  <c r="J563" i="10" s="1"/>
  <c r="F563" i="10"/>
  <c r="E563" i="10"/>
  <c r="D563" i="10"/>
  <c r="B563" i="10"/>
  <c r="I562" i="10"/>
  <c r="H562" i="10"/>
  <c r="G562" i="10"/>
  <c r="J562" i="10" s="1"/>
  <c r="F562" i="10"/>
  <c r="E562" i="10"/>
  <c r="D562" i="10"/>
  <c r="B562" i="10"/>
  <c r="I561" i="10"/>
  <c r="H561" i="10"/>
  <c r="G561" i="10"/>
  <c r="J561" i="10" s="1"/>
  <c r="F561" i="10"/>
  <c r="E561" i="10"/>
  <c r="D561" i="10"/>
  <c r="B561" i="10"/>
  <c r="I560" i="10"/>
  <c r="H560" i="10"/>
  <c r="G560" i="10"/>
  <c r="J560" i="10" s="1"/>
  <c r="F560" i="10"/>
  <c r="E560" i="10"/>
  <c r="D560" i="10"/>
  <c r="B560" i="10"/>
  <c r="I559" i="10"/>
  <c r="H559" i="10"/>
  <c r="G559" i="10"/>
  <c r="J559" i="10" s="1"/>
  <c r="F559" i="10"/>
  <c r="E559" i="10"/>
  <c r="D559" i="10"/>
  <c r="B559" i="10"/>
  <c r="I558" i="10"/>
  <c r="H558" i="10"/>
  <c r="G558" i="10"/>
  <c r="J558" i="10" s="1"/>
  <c r="F558" i="10"/>
  <c r="E558" i="10"/>
  <c r="D558" i="10"/>
  <c r="B558" i="10"/>
  <c r="I557" i="10"/>
  <c r="H557" i="10"/>
  <c r="G557" i="10"/>
  <c r="J557" i="10" s="1"/>
  <c r="F557" i="10"/>
  <c r="E557" i="10"/>
  <c r="D557" i="10"/>
  <c r="B557" i="10"/>
  <c r="I556" i="10"/>
  <c r="H556" i="10"/>
  <c r="G556" i="10"/>
  <c r="J556" i="10" s="1"/>
  <c r="F556" i="10"/>
  <c r="E556" i="10"/>
  <c r="D556" i="10"/>
  <c r="B556" i="10"/>
  <c r="I555" i="10"/>
  <c r="H555" i="10"/>
  <c r="G555" i="10"/>
  <c r="J555" i="10" s="1"/>
  <c r="F555" i="10"/>
  <c r="E555" i="10"/>
  <c r="D555" i="10"/>
  <c r="B555" i="10"/>
  <c r="I554" i="10"/>
  <c r="H554" i="10"/>
  <c r="G554" i="10"/>
  <c r="J554" i="10" s="1"/>
  <c r="F554" i="10"/>
  <c r="E554" i="10"/>
  <c r="D554" i="10"/>
  <c r="B554" i="10"/>
  <c r="I553" i="10"/>
  <c r="H553" i="10"/>
  <c r="G553" i="10"/>
  <c r="J553" i="10" s="1"/>
  <c r="F553" i="10"/>
  <c r="E553" i="10"/>
  <c r="D553" i="10"/>
  <c r="B553" i="10"/>
  <c r="I552" i="10"/>
  <c r="H552" i="10"/>
  <c r="G552" i="10"/>
  <c r="J552" i="10" s="1"/>
  <c r="F552" i="10"/>
  <c r="E552" i="10"/>
  <c r="D552" i="10"/>
  <c r="B552" i="10"/>
  <c r="I551" i="10"/>
  <c r="H551" i="10"/>
  <c r="G551" i="10"/>
  <c r="J551" i="10" s="1"/>
  <c r="F551" i="10"/>
  <c r="E551" i="10"/>
  <c r="D551" i="10"/>
  <c r="B551" i="10"/>
  <c r="I550" i="10"/>
  <c r="H550" i="10"/>
  <c r="G550" i="10"/>
  <c r="J550" i="10" s="1"/>
  <c r="F550" i="10"/>
  <c r="E550" i="10"/>
  <c r="D550" i="10"/>
  <c r="B550" i="10"/>
  <c r="I549" i="10"/>
  <c r="H549" i="10"/>
  <c r="G549" i="10"/>
  <c r="J549" i="10" s="1"/>
  <c r="F549" i="10"/>
  <c r="E549" i="10"/>
  <c r="D549" i="10"/>
  <c r="B549" i="10"/>
  <c r="I548" i="10"/>
  <c r="H548" i="10"/>
  <c r="G548" i="10"/>
  <c r="J548" i="10" s="1"/>
  <c r="F548" i="10"/>
  <c r="E548" i="10"/>
  <c r="D548" i="10"/>
  <c r="B548" i="10"/>
  <c r="I547" i="10"/>
  <c r="H547" i="10"/>
  <c r="G547" i="10"/>
  <c r="J547" i="10" s="1"/>
  <c r="F547" i="10"/>
  <c r="E547" i="10"/>
  <c r="D547" i="10"/>
  <c r="B547" i="10"/>
  <c r="I546" i="10"/>
  <c r="H546" i="10"/>
  <c r="G546" i="10"/>
  <c r="J546" i="10" s="1"/>
  <c r="F546" i="10"/>
  <c r="E546" i="10"/>
  <c r="D546" i="10"/>
  <c r="B546" i="10"/>
  <c r="I545" i="10"/>
  <c r="H545" i="10"/>
  <c r="G545" i="10"/>
  <c r="J545" i="10" s="1"/>
  <c r="F545" i="10"/>
  <c r="E545" i="10"/>
  <c r="D545" i="10"/>
  <c r="B545" i="10"/>
  <c r="I544" i="10"/>
  <c r="H544" i="10"/>
  <c r="G544" i="10"/>
  <c r="J544" i="10" s="1"/>
  <c r="F544" i="10"/>
  <c r="E544" i="10"/>
  <c r="D544" i="10"/>
  <c r="B544" i="10"/>
  <c r="I543" i="10"/>
  <c r="H543" i="10"/>
  <c r="G543" i="10"/>
  <c r="J543" i="10" s="1"/>
  <c r="F543" i="10"/>
  <c r="E543" i="10"/>
  <c r="D543" i="10"/>
  <c r="B543" i="10"/>
  <c r="I542" i="10"/>
  <c r="H542" i="10"/>
  <c r="G542" i="10"/>
  <c r="J542" i="10" s="1"/>
  <c r="F542" i="10"/>
  <c r="E542" i="10"/>
  <c r="D542" i="10"/>
  <c r="B542" i="10"/>
  <c r="I541" i="10"/>
  <c r="H541" i="10"/>
  <c r="G541" i="10"/>
  <c r="J541" i="10" s="1"/>
  <c r="F541" i="10"/>
  <c r="E541" i="10"/>
  <c r="D541" i="10"/>
  <c r="B541" i="10"/>
  <c r="I540" i="10"/>
  <c r="H540" i="10"/>
  <c r="G540" i="10"/>
  <c r="J540" i="10" s="1"/>
  <c r="F540" i="10"/>
  <c r="E540" i="10"/>
  <c r="D540" i="10"/>
  <c r="B540" i="10"/>
  <c r="I539" i="10"/>
  <c r="H539" i="10"/>
  <c r="G539" i="10"/>
  <c r="J539" i="10" s="1"/>
  <c r="F539" i="10"/>
  <c r="E539" i="10"/>
  <c r="D539" i="10"/>
  <c r="B539" i="10"/>
  <c r="I538" i="10"/>
  <c r="H538" i="10"/>
  <c r="G538" i="10"/>
  <c r="J538" i="10" s="1"/>
  <c r="F538" i="10"/>
  <c r="E538" i="10"/>
  <c r="D538" i="10"/>
  <c r="B538" i="10"/>
  <c r="I537" i="10"/>
  <c r="H537" i="10"/>
  <c r="G537" i="10"/>
  <c r="J537" i="10" s="1"/>
  <c r="F537" i="10"/>
  <c r="E537" i="10"/>
  <c r="D537" i="10"/>
  <c r="B537" i="10"/>
  <c r="I536" i="10"/>
  <c r="H536" i="10"/>
  <c r="G536" i="10"/>
  <c r="J536" i="10" s="1"/>
  <c r="F536" i="10"/>
  <c r="E536" i="10"/>
  <c r="D536" i="10"/>
  <c r="B536" i="10"/>
  <c r="I535" i="10"/>
  <c r="H535" i="10"/>
  <c r="G535" i="10"/>
  <c r="J535" i="10" s="1"/>
  <c r="F535" i="10"/>
  <c r="E535" i="10"/>
  <c r="D535" i="10"/>
  <c r="B535" i="10"/>
  <c r="I534" i="10"/>
  <c r="H534" i="10"/>
  <c r="G534" i="10"/>
  <c r="J534" i="10" s="1"/>
  <c r="F534" i="10"/>
  <c r="E534" i="10"/>
  <c r="D534" i="10"/>
  <c r="B534" i="10"/>
  <c r="I533" i="10"/>
  <c r="H533" i="10"/>
  <c r="G533" i="10"/>
  <c r="J533" i="10" s="1"/>
  <c r="F533" i="10"/>
  <c r="E533" i="10"/>
  <c r="D533" i="10"/>
  <c r="B533" i="10"/>
  <c r="I532" i="10"/>
  <c r="H532" i="10"/>
  <c r="G532" i="10"/>
  <c r="J532" i="10" s="1"/>
  <c r="F532" i="10"/>
  <c r="E532" i="10"/>
  <c r="D532" i="10"/>
  <c r="B532" i="10"/>
  <c r="I531" i="10"/>
  <c r="H531" i="10"/>
  <c r="G531" i="10"/>
  <c r="J531" i="10" s="1"/>
  <c r="F531" i="10"/>
  <c r="E531" i="10"/>
  <c r="D531" i="10"/>
  <c r="B531" i="10"/>
  <c r="I530" i="10"/>
  <c r="H530" i="10"/>
  <c r="G530" i="10"/>
  <c r="J530" i="10" s="1"/>
  <c r="F530" i="10"/>
  <c r="E530" i="10"/>
  <c r="D530" i="10"/>
  <c r="B530" i="10"/>
  <c r="I529" i="10"/>
  <c r="H529" i="10"/>
  <c r="G529" i="10"/>
  <c r="J529" i="10" s="1"/>
  <c r="F529" i="10"/>
  <c r="E529" i="10"/>
  <c r="D529" i="10"/>
  <c r="B529" i="10"/>
  <c r="I528" i="10"/>
  <c r="H528" i="10"/>
  <c r="G528" i="10"/>
  <c r="J528" i="10" s="1"/>
  <c r="F528" i="10"/>
  <c r="E528" i="10"/>
  <c r="D528" i="10"/>
  <c r="B528" i="10"/>
  <c r="I527" i="10"/>
  <c r="H527" i="10"/>
  <c r="G527" i="10"/>
  <c r="J527" i="10" s="1"/>
  <c r="F527" i="10"/>
  <c r="E527" i="10"/>
  <c r="D527" i="10"/>
  <c r="B527" i="10"/>
  <c r="I526" i="10"/>
  <c r="H526" i="10"/>
  <c r="G526" i="10"/>
  <c r="J526" i="10" s="1"/>
  <c r="F526" i="10"/>
  <c r="E526" i="10"/>
  <c r="D526" i="10"/>
  <c r="B526" i="10"/>
  <c r="I525" i="10"/>
  <c r="H525" i="10"/>
  <c r="G525" i="10"/>
  <c r="J525" i="10" s="1"/>
  <c r="F525" i="10"/>
  <c r="E525" i="10"/>
  <c r="D525" i="10"/>
  <c r="B525" i="10"/>
  <c r="I524" i="10"/>
  <c r="H524" i="10"/>
  <c r="G524" i="10"/>
  <c r="J524" i="10" s="1"/>
  <c r="F524" i="10"/>
  <c r="E524" i="10"/>
  <c r="D524" i="10"/>
  <c r="B524" i="10"/>
  <c r="I523" i="10"/>
  <c r="H523" i="10"/>
  <c r="G523" i="10"/>
  <c r="J523" i="10" s="1"/>
  <c r="F523" i="10"/>
  <c r="E523" i="10"/>
  <c r="D523" i="10"/>
  <c r="B523" i="10"/>
  <c r="I522" i="10"/>
  <c r="H522" i="10"/>
  <c r="G522" i="10"/>
  <c r="J522" i="10" s="1"/>
  <c r="F522" i="10"/>
  <c r="E522" i="10"/>
  <c r="D522" i="10"/>
  <c r="B522" i="10"/>
  <c r="I521" i="10"/>
  <c r="H521" i="10"/>
  <c r="G521" i="10"/>
  <c r="J521" i="10" s="1"/>
  <c r="F521" i="10"/>
  <c r="E521" i="10"/>
  <c r="D521" i="10"/>
  <c r="B521" i="10"/>
  <c r="I520" i="10"/>
  <c r="H520" i="10"/>
  <c r="G520" i="10"/>
  <c r="J520" i="10" s="1"/>
  <c r="F520" i="10"/>
  <c r="E520" i="10"/>
  <c r="D520" i="10"/>
  <c r="B520" i="10"/>
  <c r="I519" i="10"/>
  <c r="H519" i="10"/>
  <c r="G519" i="10"/>
  <c r="J519" i="10" s="1"/>
  <c r="F519" i="10"/>
  <c r="E519" i="10"/>
  <c r="D519" i="10"/>
  <c r="B519" i="10"/>
  <c r="I518" i="10"/>
  <c r="H518" i="10"/>
  <c r="G518" i="10"/>
  <c r="J518" i="10" s="1"/>
  <c r="F518" i="10"/>
  <c r="E518" i="10"/>
  <c r="D518" i="10"/>
  <c r="B518" i="10"/>
  <c r="I517" i="10"/>
  <c r="H517" i="10"/>
  <c r="G517" i="10"/>
  <c r="J517" i="10" s="1"/>
  <c r="F517" i="10"/>
  <c r="E517" i="10"/>
  <c r="D517" i="10"/>
  <c r="B517" i="10"/>
  <c r="I516" i="10"/>
  <c r="H516" i="10"/>
  <c r="G516" i="10"/>
  <c r="J516" i="10" s="1"/>
  <c r="F516" i="10"/>
  <c r="E516" i="10"/>
  <c r="D516" i="10"/>
  <c r="B516" i="10"/>
  <c r="I515" i="10"/>
  <c r="H515" i="10"/>
  <c r="G515" i="10"/>
  <c r="J515" i="10" s="1"/>
  <c r="F515" i="10"/>
  <c r="E515" i="10"/>
  <c r="D515" i="10"/>
  <c r="B515" i="10"/>
  <c r="I514" i="10"/>
  <c r="H514" i="10"/>
  <c r="G514" i="10"/>
  <c r="J514" i="10" s="1"/>
  <c r="F514" i="10"/>
  <c r="E514" i="10"/>
  <c r="D514" i="10"/>
  <c r="B514" i="10"/>
  <c r="I513" i="10"/>
  <c r="H513" i="10"/>
  <c r="G513" i="10"/>
  <c r="J513" i="10" s="1"/>
  <c r="F513" i="10"/>
  <c r="E513" i="10"/>
  <c r="D513" i="10"/>
  <c r="B513" i="10"/>
  <c r="I512" i="10"/>
  <c r="H512" i="10"/>
  <c r="G512" i="10"/>
  <c r="J512" i="10" s="1"/>
  <c r="F512" i="10"/>
  <c r="E512" i="10"/>
  <c r="D512" i="10"/>
  <c r="B512" i="10"/>
  <c r="I511" i="10"/>
  <c r="H511" i="10"/>
  <c r="G511" i="10"/>
  <c r="J511" i="10" s="1"/>
  <c r="F511" i="10"/>
  <c r="E511" i="10"/>
  <c r="D511" i="10"/>
  <c r="B511" i="10"/>
  <c r="I510" i="10"/>
  <c r="H510" i="10"/>
  <c r="G510" i="10"/>
  <c r="J510" i="10" s="1"/>
  <c r="F510" i="10"/>
  <c r="E510" i="10"/>
  <c r="D510" i="10"/>
  <c r="B510" i="10"/>
  <c r="I509" i="10"/>
  <c r="H509" i="10"/>
  <c r="G509" i="10"/>
  <c r="J509" i="10" s="1"/>
  <c r="F509" i="10"/>
  <c r="E509" i="10"/>
  <c r="D509" i="10"/>
  <c r="B509" i="10"/>
  <c r="I508" i="10"/>
  <c r="H508" i="10"/>
  <c r="G508" i="10"/>
  <c r="J508" i="10" s="1"/>
  <c r="F508" i="10"/>
  <c r="E508" i="10"/>
  <c r="D508" i="10"/>
  <c r="B508" i="10"/>
  <c r="I507" i="10"/>
  <c r="H507" i="10"/>
  <c r="G507" i="10"/>
  <c r="J507" i="10" s="1"/>
  <c r="F507" i="10"/>
  <c r="E507" i="10"/>
  <c r="D507" i="10"/>
  <c r="B507" i="10"/>
  <c r="I506" i="10"/>
  <c r="H506" i="10"/>
  <c r="G506" i="10"/>
  <c r="J506" i="10" s="1"/>
  <c r="F506" i="10"/>
  <c r="E506" i="10"/>
  <c r="D506" i="10"/>
  <c r="B506" i="10"/>
  <c r="I505" i="10"/>
  <c r="H505" i="10"/>
  <c r="G505" i="10"/>
  <c r="J505" i="10" s="1"/>
  <c r="F505" i="10"/>
  <c r="E505" i="10"/>
  <c r="D505" i="10"/>
  <c r="B505" i="10"/>
  <c r="I504" i="10"/>
  <c r="H504" i="10"/>
  <c r="G504" i="10"/>
  <c r="J504" i="10" s="1"/>
  <c r="F504" i="10"/>
  <c r="E504" i="10"/>
  <c r="D504" i="10"/>
  <c r="B504" i="10"/>
  <c r="I503" i="10"/>
  <c r="H503" i="10"/>
  <c r="G503" i="10"/>
  <c r="J503" i="10" s="1"/>
  <c r="F503" i="10"/>
  <c r="E503" i="10"/>
  <c r="D503" i="10"/>
  <c r="B503" i="10"/>
  <c r="I502" i="10"/>
  <c r="H502" i="10"/>
  <c r="G502" i="10"/>
  <c r="J502" i="10" s="1"/>
  <c r="F502" i="10"/>
  <c r="E502" i="10"/>
  <c r="D502" i="10"/>
  <c r="B502" i="10"/>
  <c r="I501" i="10"/>
  <c r="H501" i="10"/>
  <c r="G501" i="10"/>
  <c r="J501" i="10" s="1"/>
  <c r="F501" i="10"/>
  <c r="E501" i="10"/>
  <c r="D501" i="10"/>
  <c r="B501" i="10"/>
  <c r="I500" i="10"/>
  <c r="H500" i="10"/>
  <c r="G500" i="10"/>
  <c r="J500" i="10" s="1"/>
  <c r="F500" i="10"/>
  <c r="E500" i="10"/>
  <c r="D500" i="10"/>
  <c r="B500" i="10"/>
  <c r="I499" i="10"/>
  <c r="H499" i="10"/>
  <c r="G499" i="10"/>
  <c r="J499" i="10" s="1"/>
  <c r="F499" i="10"/>
  <c r="E499" i="10"/>
  <c r="D499" i="10"/>
  <c r="B499" i="10"/>
  <c r="I498" i="10"/>
  <c r="H498" i="10"/>
  <c r="G498" i="10"/>
  <c r="J498" i="10" s="1"/>
  <c r="F498" i="10"/>
  <c r="E498" i="10"/>
  <c r="D498" i="10"/>
  <c r="B498" i="10"/>
  <c r="I497" i="10"/>
  <c r="H497" i="10"/>
  <c r="G497" i="10"/>
  <c r="J497" i="10" s="1"/>
  <c r="F497" i="10"/>
  <c r="E497" i="10"/>
  <c r="D497" i="10"/>
  <c r="B497" i="10"/>
  <c r="I496" i="10"/>
  <c r="H496" i="10"/>
  <c r="G496" i="10"/>
  <c r="J496" i="10" s="1"/>
  <c r="F496" i="10"/>
  <c r="E496" i="10"/>
  <c r="D496" i="10"/>
  <c r="B496" i="10"/>
  <c r="I495" i="10"/>
  <c r="H495" i="10"/>
  <c r="G495" i="10"/>
  <c r="J495" i="10" s="1"/>
  <c r="F495" i="10"/>
  <c r="E495" i="10"/>
  <c r="D495" i="10"/>
  <c r="B495" i="10"/>
  <c r="I494" i="10"/>
  <c r="H494" i="10"/>
  <c r="G494" i="10"/>
  <c r="J494" i="10" s="1"/>
  <c r="F494" i="10"/>
  <c r="E494" i="10"/>
  <c r="D494" i="10"/>
  <c r="B494" i="10"/>
  <c r="I493" i="10"/>
  <c r="H493" i="10"/>
  <c r="G493" i="10"/>
  <c r="J493" i="10" s="1"/>
  <c r="F493" i="10"/>
  <c r="E493" i="10"/>
  <c r="D493" i="10"/>
  <c r="B493" i="10"/>
  <c r="I492" i="10"/>
  <c r="H492" i="10"/>
  <c r="G492" i="10"/>
  <c r="J492" i="10" s="1"/>
  <c r="F492" i="10"/>
  <c r="E492" i="10"/>
  <c r="D492" i="10"/>
  <c r="B492" i="10"/>
  <c r="I491" i="10"/>
  <c r="H491" i="10"/>
  <c r="G491" i="10"/>
  <c r="J491" i="10" s="1"/>
  <c r="F491" i="10"/>
  <c r="E491" i="10"/>
  <c r="D491" i="10"/>
  <c r="B491" i="10"/>
  <c r="I490" i="10"/>
  <c r="H490" i="10"/>
  <c r="G490" i="10"/>
  <c r="J490" i="10" s="1"/>
  <c r="F490" i="10"/>
  <c r="E490" i="10"/>
  <c r="D490" i="10"/>
  <c r="B490" i="10"/>
  <c r="I489" i="10"/>
  <c r="H489" i="10"/>
  <c r="G489" i="10"/>
  <c r="J489" i="10" s="1"/>
  <c r="F489" i="10"/>
  <c r="E489" i="10"/>
  <c r="D489" i="10"/>
  <c r="B489" i="10"/>
  <c r="I488" i="10"/>
  <c r="H488" i="10"/>
  <c r="G488" i="10"/>
  <c r="J488" i="10" s="1"/>
  <c r="F488" i="10"/>
  <c r="E488" i="10"/>
  <c r="D488" i="10"/>
  <c r="B488" i="10"/>
  <c r="I487" i="10"/>
  <c r="H487" i="10"/>
  <c r="G487" i="10"/>
  <c r="J487" i="10" s="1"/>
  <c r="F487" i="10"/>
  <c r="E487" i="10"/>
  <c r="D487" i="10"/>
  <c r="B487" i="10"/>
  <c r="I486" i="10"/>
  <c r="H486" i="10"/>
  <c r="G486" i="10"/>
  <c r="J486" i="10" s="1"/>
  <c r="F486" i="10"/>
  <c r="E486" i="10"/>
  <c r="D486" i="10"/>
  <c r="B486" i="10"/>
  <c r="I485" i="10"/>
  <c r="H485" i="10"/>
  <c r="G485" i="10"/>
  <c r="J485" i="10" s="1"/>
  <c r="F485" i="10"/>
  <c r="E485" i="10"/>
  <c r="D485" i="10"/>
  <c r="B485" i="10"/>
  <c r="I484" i="10"/>
  <c r="H484" i="10"/>
  <c r="G484" i="10"/>
  <c r="J484" i="10" s="1"/>
  <c r="F484" i="10"/>
  <c r="E484" i="10"/>
  <c r="D484" i="10"/>
  <c r="B484" i="10"/>
  <c r="I483" i="10"/>
  <c r="H483" i="10"/>
  <c r="G483" i="10"/>
  <c r="J483" i="10" s="1"/>
  <c r="F483" i="10"/>
  <c r="E483" i="10"/>
  <c r="D483" i="10"/>
  <c r="B483" i="10"/>
  <c r="I482" i="10"/>
  <c r="H482" i="10"/>
  <c r="G482" i="10"/>
  <c r="J482" i="10" s="1"/>
  <c r="F482" i="10"/>
  <c r="E482" i="10"/>
  <c r="D482" i="10"/>
  <c r="B482" i="10"/>
  <c r="I481" i="10"/>
  <c r="H481" i="10"/>
  <c r="G481" i="10"/>
  <c r="J481" i="10" s="1"/>
  <c r="F481" i="10"/>
  <c r="E481" i="10"/>
  <c r="D481" i="10"/>
  <c r="B481" i="10"/>
  <c r="I480" i="10"/>
  <c r="H480" i="10"/>
  <c r="G480" i="10"/>
  <c r="J480" i="10" s="1"/>
  <c r="F480" i="10"/>
  <c r="E480" i="10"/>
  <c r="D480" i="10"/>
  <c r="B480" i="10"/>
  <c r="I479" i="10"/>
  <c r="H479" i="10"/>
  <c r="G479" i="10"/>
  <c r="J479" i="10" s="1"/>
  <c r="F479" i="10"/>
  <c r="E479" i="10"/>
  <c r="D479" i="10"/>
  <c r="B479" i="10"/>
  <c r="I478" i="10"/>
  <c r="H478" i="10"/>
  <c r="G478" i="10"/>
  <c r="J478" i="10" s="1"/>
  <c r="F478" i="10"/>
  <c r="E478" i="10"/>
  <c r="D478" i="10"/>
  <c r="B478" i="10"/>
  <c r="I477" i="10"/>
  <c r="H477" i="10"/>
  <c r="G477" i="10"/>
  <c r="J477" i="10" s="1"/>
  <c r="F477" i="10"/>
  <c r="E477" i="10"/>
  <c r="D477" i="10"/>
  <c r="B477" i="10"/>
  <c r="I476" i="10"/>
  <c r="H476" i="10"/>
  <c r="G476" i="10"/>
  <c r="J476" i="10" s="1"/>
  <c r="F476" i="10"/>
  <c r="E476" i="10"/>
  <c r="D476" i="10"/>
  <c r="B476" i="10"/>
  <c r="I475" i="10"/>
  <c r="H475" i="10"/>
  <c r="G475" i="10"/>
  <c r="J475" i="10" s="1"/>
  <c r="F475" i="10"/>
  <c r="E475" i="10"/>
  <c r="D475" i="10"/>
  <c r="B475" i="10"/>
  <c r="I474" i="10"/>
  <c r="H474" i="10"/>
  <c r="G474" i="10"/>
  <c r="J474" i="10" s="1"/>
  <c r="F474" i="10"/>
  <c r="E474" i="10"/>
  <c r="D474" i="10"/>
  <c r="B474" i="10"/>
  <c r="I473" i="10"/>
  <c r="H473" i="10"/>
  <c r="G473" i="10"/>
  <c r="J473" i="10" s="1"/>
  <c r="F473" i="10"/>
  <c r="E473" i="10"/>
  <c r="D473" i="10"/>
  <c r="B473" i="10"/>
  <c r="I472" i="10"/>
  <c r="H472" i="10"/>
  <c r="G472" i="10"/>
  <c r="J472" i="10" s="1"/>
  <c r="F472" i="10"/>
  <c r="E472" i="10"/>
  <c r="D472" i="10"/>
  <c r="B472" i="10"/>
  <c r="I471" i="10"/>
  <c r="H471" i="10"/>
  <c r="G471" i="10"/>
  <c r="J471" i="10" s="1"/>
  <c r="F471" i="10"/>
  <c r="E471" i="10"/>
  <c r="D471" i="10"/>
  <c r="B471" i="10"/>
  <c r="I470" i="10"/>
  <c r="H470" i="10"/>
  <c r="G470" i="10"/>
  <c r="J470" i="10" s="1"/>
  <c r="F470" i="10"/>
  <c r="E470" i="10"/>
  <c r="D470" i="10"/>
  <c r="B470" i="10"/>
  <c r="I469" i="10"/>
  <c r="H469" i="10"/>
  <c r="G469" i="10"/>
  <c r="J469" i="10" s="1"/>
  <c r="F469" i="10"/>
  <c r="E469" i="10"/>
  <c r="D469" i="10"/>
  <c r="B469" i="10"/>
  <c r="I468" i="10"/>
  <c r="H468" i="10"/>
  <c r="G468" i="10"/>
  <c r="J468" i="10" s="1"/>
  <c r="F468" i="10"/>
  <c r="E468" i="10"/>
  <c r="D468" i="10"/>
  <c r="B468" i="10"/>
  <c r="I467" i="10"/>
  <c r="H467" i="10"/>
  <c r="G467" i="10"/>
  <c r="J467" i="10" s="1"/>
  <c r="F467" i="10"/>
  <c r="E467" i="10"/>
  <c r="D467" i="10"/>
  <c r="B467" i="10"/>
  <c r="I466" i="10"/>
  <c r="H466" i="10"/>
  <c r="G466" i="10"/>
  <c r="J466" i="10" s="1"/>
  <c r="F466" i="10"/>
  <c r="E466" i="10"/>
  <c r="D466" i="10"/>
  <c r="B466" i="10"/>
  <c r="I465" i="10"/>
  <c r="H465" i="10"/>
  <c r="G465" i="10"/>
  <c r="J465" i="10" s="1"/>
  <c r="F465" i="10"/>
  <c r="E465" i="10"/>
  <c r="D465" i="10"/>
  <c r="B465" i="10"/>
  <c r="I464" i="10"/>
  <c r="H464" i="10"/>
  <c r="G464" i="10"/>
  <c r="J464" i="10" s="1"/>
  <c r="F464" i="10"/>
  <c r="E464" i="10"/>
  <c r="D464" i="10"/>
  <c r="B464" i="10"/>
  <c r="I463" i="10"/>
  <c r="H463" i="10"/>
  <c r="G463" i="10"/>
  <c r="J463" i="10" s="1"/>
  <c r="F463" i="10"/>
  <c r="E463" i="10"/>
  <c r="D463" i="10"/>
  <c r="B463" i="10"/>
  <c r="I462" i="10"/>
  <c r="H462" i="10"/>
  <c r="G462" i="10"/>
  <c r="J462" i="10" s="1"/>
  <c r="F462" i="10"/>
  <c r="E462" i="10"/>
  <c r="D462" i="10"/>
  <c r="B462" i="10"/>
  <c r="I461" i="10"/>
  <c r="H461" i="10"/>
  <c r="G461" i="10"/>
  <c r="J461" i="10" s="1"/>
  <c r="F461" i="10"/>
  <c r="E461" i="10"/>
  <c r="D461" i="10"/>
  <c r="B461" i="10"/>
  <c r="I460" i="10"/>
  <c r="H460" i="10"/>
  <c r="G460" i="10"/>
  <c r="J460" i="10" s="1"/>
  <c r="F460" i="10"/>
  <c r="E460" i="10"/>
  <c r="D460" i="10"/>
  <c r="B460" i="10"/>
  <c r="I459" i="10"/>
  <c r="H459" i="10"/>
  <c r="G459" i="10"/>
  <c r="J459" i="10" s="1"/>
  <c r="F459" i="10"/>
  <c r="E459" i="10"/>
  <c r="D459" i="10"/>
  <c r="B459" i="10"/>
  <c r="I458" i="10"/>
  <c r="H458" i="10"/>
  <c r="G458" i="10"/>
  <c r="J458" i="10" s="1"/>
  <c r="F458" i="10"/>
  <c r="E458" i="10"/>
  <c r="D458" i="10"/>
  <c r="B458" i="10"/>
  <c r="I457" i="10"/>
  <c r="H457" i="10"/>
  <c r="G457" i="10"/>
  <c r="J457" i="10" s="1"/>
  <c r="F457" i="10"/>
  <c r="E457" i="10"/>
  <c r="D457" i="10"/>
  <c r="B457" i="10"/>
  <c r="I456" i="10"/>
  <c r="H456" i="10"/>
  <c r="G456" i="10"/>
  <c r="J456" i="10" s="1"/>
  <c r="F456" i="10"/>
  <c r="E456" i="10"/>
  <c r="D456" i="10"/>
  <c r="B456" i="10"/>
  <c r="I455" i="10"/>
  <c r="H455" i="10"/>
  <c r="G455" i="10"/>
  <c r="J455" i="10" s="1"/>
  <c r="F455" i="10"/>
  <c r="E455" i="10"/>
  <c r="D455" i="10"/>
  <c r="B455" i="10"/>
  <c r="I454" i="10"/>
  <c r="H454" i="10"/>
  <c r="G454" i="10"/>
  <c r="J454" i="10" s="1"/>
  <c r="F454" i="10"/>
  <c r="E454" i="10"/>
  <c r="D454" i="10"/>
  <c r="B454" i="10"/>
  <c r="I453" i="10"/>
  <c r="H453" i="10"/>
  <c r="G453" i="10"/>
  <c r="J453" i="10" s="1"/>
  <c r="F453" i="10"/>
  <c r="E453" i="10"/>
  <c r="D453" i="10"/>
  <c r="B453" i="10"/>
  <c r="I452" i="10"/>
  <c r="H452" i="10"/>
  <c r="G452" i="10"/>
  <c r="J452" i="10" s="1"/>
  <c r="F452" i="10"/>
  <c r="E452" i="10"/>
  <c r="D452" i="10"/>
  <c r="B452" i="10"/>
  <c r="I451" i="10"/>
  <c r="H451" i="10"/>
  <c r="G451" i="10"/>
  <c r="J451" i="10" s="1"/>
  <c r="F451" i="10"/>
  <c r="E451" i="10"/>
  <c r="D451" i="10"/>
  <c r="B451" i="10"/>
  <c r="I450" i="10"/>
  <c r="H450" i="10"/>
  <c r="G450" i="10"/>
  <c r="J450" i="10" s="1"/>
  <c r="F450" i="10"/>
  <c r="E450" i="10"/>
  <c r="D450" i="10"/>
  <c r="B450" i="10"/>
  <c r="I449" i="10"/>
  <c r="H449" i="10"/>
  <c r="G449" i="10"/>
  <c r="J449" i="10" s="1"/>
  <c r="F449" i="10"/>
  <c r="E449" i="10"/>
  <c r="D449" i="10"/>
  <c r="B449" i="10"/>
  <c r="I448" i="10"/>
  <c r="H448" i="10"/>
  <c r="G448" i="10"/>
  <c r="J448" i="10" s="1"/>
  <c r="F448" i="10"/>
  <c r="E448" i="10"/>
  <c r="D448" i="10"/>
  <c r="B448" i="10"/>
  <c r="I447" i="10"/>
  <c r="H447" i="10"/>
  <c r="G447" i="10"/>
  <c r="J447" i="10" s="1"/>
  <c r="F447" i="10"/>
  <c r="E447" i="10"/>
  <c r="D447" i="10"/>
  <c r="B447" i="10"/>
  <c r="I446" i="10"/>
  <c r="H446" i="10"/>
  <c r="G446" i="10"/>
  <c r="J446" i="10" s="1"/>
  <c r="F446" i="10"/>
  <c r="E446" i="10"/>
  <c r="D446" i="10"/>
  <c r="B446" i="10"/>
  <c r="I445" i="10"/>
  <c r="H445" i="10"/>
  <c r="G445" i="10"/>
  <c r="J445" i="10" s="1"/>
  <c r="F445" i="10"/>
  <c r="E445" i="10"/>
  <c r="D445" i="10"/>
  <c r="B445" i="10"/>
  <c r="I444" i="10"/>
  <c r="H444" i="10"/>
  <c r="G444" i="10"/>
  <c r="J444" i="10" s="1"/>
  <c r="F444" i="10"/>
  <c r="E444" i="10"/>
  <c r="D444" i="10"/>
  <c r="B444" i="10"/>
  <c r="I443" i="10"/>
  <c r="H443" i="10"/>
  <c r="G443" i="10"/>
  <c r="J443" i="10" s="1"/>
  <c r="F443" i="10"/>
  <c r="E443" i="10"/>
  <c r="D443" i="10"/>
  <c r="B443" i="10"/>
  <c r="I442" i="10"/>
  <c r="H442" i="10"/>
  <c r="G442" i="10"/>
  <c r="J442" i="10" s="1"/>
  <c r="F442" i="10"/>
  <c r="E442" i="10"/>
  <c r="D442" i="10"/>
  <c r="B442" i="10"/>
  <c r="I441" i="10"/>
  <c r="H441" i="10"/>
  <c r="G441" i="10"/>
  <c r="J441" i="10" s="1"/>
  <c r="F441" i="10"/>
  <c r="E441" i="10"/>
  <c r="D441" i="10"/>
  <c r="B441" i="10"/>
  <c r="I440" i="10"/>
  <c r="H440" i="10"/>
  <c r="G440" i="10"/>
  <c r="J440" i="10" s="1"/>
  <c r="F440" i="10"/>
  <c r="E440" i="10"/>
  <c r="D440" i="10"/>
  <c r="B440" i="10"/>
  <c r="I439" i="10"/>
  <c r="H439" i="10"/>
  <c r="G439" i="10"/>
  <c r="J439" i="10" s="1"/>
  <c r="F439" i="10"/>
  <c r="E439" i="10"/>
  <c r="D439" i="10"/>
  <c r="B439" i="10"/>
  <c r="I438" i="10"/>
  <c r="H438" i="10"/>
  <c r="G438" i="10"/>
  <c r="J438" i="10" s="1"/>
  <c r="F438" i="10"/>
  <c r="E438" i="10"/>
  <c r="D438" i="10"/>
  <c r="B438" i="10"/>
  <c r="I437" i="10"/>
  <c r="H437" i="10"/>
  <c r="G437" i="10"/>
  <c r="J437" i="10" s="1"/>
  <c r="F437" i="10"/>
  <c r="E437" i="10"/>
  <c r="D437" i="10"/>
  <c r="B437" i="10"/>
  <c r="I436" i="10"/>
  <c r="H436" i="10"/>
  <c r="G436" i="10"/>
  <c r="J436" i="10" s="1"/>
  <c r="F436" i="10"/>
  <c r="E436" i="10"/>
  <c r="D436" i="10"/>
  <c r="B436" i="10"/>
  <c r="I435" i="10"/>
  <c r="H435" i="10"/>
  <c r="G435" i="10"/>
  <c r="J435" i="10" s="1"/>
  <c r="F435" i="10"/>
  <c r="E435" i="10"/>
  <c r="D435" i="10"/>
  <c r="B435" i="10"/>
  <c r="I434" i="10"/>
  <c r="H434" i="10"/>
  <c r="G434" i="10"/>
  <c r="J434" i="10" s="1"/>
  <c r="F434" i="10"/>
  <c r="E434" i="10"/>
  <c r="D434" i="10"/>
  <c r="B434" i="10"/>
  <c r="I433" i="10"/>
  <c r="H433" i="10"/>
  <c r="G433" i="10"/>
  <c r="J433" i="10" s="1"/>
  <c r="F433" i="10"/>
  <c r="E433" i="10"/>
  <c r="D433" i="10"/>
  <c r="B433" i="10"/>
  <c r="I432" i="10"/>
  <c r="H432" i="10"/>
  <c r="G432" i="10"/>
  <c r="J432" i="10" s="1"/>
  <c r="F432" i="10"/>
  <c r="E432" i="10"/>
  <c r="D432" i="10"/>
  <c r="B432" i="10"/>
  <c r="I431" i="10"/>
  <c r="H431" i="10"/>
  <c r="G431" i="10"/>
  <c r="J431" i="10" s="1"/>
  <c r="F431" i="10"/>
  <c r="E431" i="10"/>
  <c r="D431" i="10"/>
  <c r="B431" i="10"/>
  <c r="I430" i="10"/>
  <c r="H430" i="10"/>
  <c r="G430" i="10"/>
  <c r="J430" i="10" s="1"/>
  <c r="F430" i="10"/>
  <c r="E430" i="10"/>
  <c r="D430" i="10"/>
  <c r="B430" i="10"/>
  <c r="I429" i="10"/>
  <c r="H429" i="10"/>
  <c r="G429" i="10"/>
  <c r="J429" i="10" s="1"/>
  <c r="F429" i="10"/>
  <c r="E429" i="10"/>
  <c r="D429" i="10"/>
  <c r="B429" i="10"/>
  <c r="I428" i="10"/>
  <c r="H428" i="10"/>
  <c r="G428" i="10"/>
  <c r="J428" i="10" s="1"/>
  <c r="F428" i="10"/>
  <c r="E428" i="10"/>
  <c r="D428" i="10"/>
  <c r="B428" i="10"/>
  <c r="I427" i="10"/>
  <c r="H427" i="10"/>
  <c r="G427" i="10"/>
  <c r="J427" i="10" s="1"/>
  <c r="F427" i="10"/>
  <c r="E427" i="10"/>
  <c r="D427" i="10"/>
  <c r="B427" i="10"/>
  <c r="I426" i="10"/>
  <c r="H426" i="10"/>
  <c r="G426" i="10"/>
  <c r="J426" i="10" s="1"/>
  <c r="F426" i="10"/>
  <c r="E426" i="10"/>
  <c r="D426" i="10"/>
  <c r="B426" i="10"/>
  <c r="I425" i="10"/>
  <c r="H425" i="10"/>
  <c r="G425" i="10"/>
  <c r="J425" i="10" s="1"/>
  <c r="F425" i="10"/>
  <c r="E425" i="10"/>
  <c r="D425" i="10"/>
  <c r="B425" i="10"/>
  <c r="I424" i="10"/>
  <c r="H424" i="10"/>
  <c r="G424" i="10"/>
  <c r="J424" i="10" s="1"/>
  <c r="F424" i="10"/>
  <c r="E424" i="10"/>
  <c r="D424" i="10"/>
  <c r="B424" i="10"/>
  <c r="I423" i="10"/>
  <c r="H423" i="10"/>
  <c r="G423" i="10"/>
  <c r="J423" i="10" s="1"/>
  <c r="F423" i="10"/>
  <c r="E423" i="10"/>
  <c r="D423" i="10"/>
  <c r="B423" i="10"/>
  <c r="I422" i="10"/>
  <c r="H422" i="10"/>
  <c r="G422" i="10"/>
  <c r="J422" i="10" s="1"/>
  <c r="F422" i="10"/>
  <c r="E422" i="10"/>
  <c r="D422" i="10"/>
  <c r="B422" i="10"/>
  <c r="I421" i="10"/>
  <c r="H421" i="10"/>
  <c r="G421" i="10"/>
  <c r="J421" i="10" s="1"/>
  <c r="F421" i="10"/>
  <c r="E421" i="10"/>
  <c r="D421" i="10"/>
  <c r="B421" i="10"/>
  <c r="I420" i="10"/>
  <c r="H420" i="10"/>
  <c r="G420" i="10"/>
  <c r="J420" i="10" s="1"/>
  <c r="F420" i="10"/>
  <c r="E420" i="10"/>
  <c r="D420" i="10"/>
  <c r="B420" i="10"/>
  <c r="I419" i="10"/>
  <c r="H419" i="10"/>
  <c r="G419" i="10"/>
  <c r="J419" i="10" s="1"/>
  <c r="F419" i="10"/>
  <c r="E419" i="10"/>
  <c r="D419" i="10"/>
  <c r="B419" i="10"/>
  <c r="I418" i="10"/>
  <c r="H418" i="10"/>
  <c r="G418" i="10"/>
  <c r="J418" i="10" s="1"/>
  <c r="F418" i="10"/>
  <c r="E418" i="10"/>
  <c r="D418" i="10"/>
  <c r="B418" i="10"/>
  <c r="I417" i="10"/>
  <c r="H417" i="10"/>
  <c r="G417" i="10"/>
  <c r="J417" i="10" s="1"/>
  <c r="F417" i="10"/>
  <c r="E417" i="10"/>
  <c r="D417" i="10"/>
  <c r="B417" i="10"/>
  <c r="I416" i="10"/>
  <c r="H416" i="10"/>
  <c r="G416" i="10"/>
  <c r="J416" i="10" s="1"/>
  <c r="F416" i="10"/>
  <c r="E416" i="10"/>
  <c r="D416" i="10"/>
  <c r="B416" i="10"/>
  <c r="I415" i="10"/>
  <c r="H415" i="10"/>
  <c r="G415" i="10"/>
  <c r="J415" i="10" s="1"/>
  <c r="F415" i="10"/>
  <c r="E415" i="10"/>
  <c r="D415" i="10"/>
  <c r="B415" i="10"/>
  <c r="I414" i="10"/>
  <c r="H414" i="10"/>
  <c r="G414" i="10"/>
  <c r="J414" i="10" s="1"/>
  <c r="F414" i="10"/>
  <c r="E414" i="10"/>
  <c r="D414" i="10"/>
  <c r="B414" i="10"/>
  <c r="I413" i="10"/>
  <c r="H413" i="10"/>
  <c r="G413" i="10"/>
  <c r="J413" i="10" s="1"/>
  <c r="F413" i="10"/>
  <c r="E413" i="10"/>
  <c r="D413" i="10"/>
  <c r="B413" i="10"/>
  <c r="I412" i="10"/>
  <c r="H412" i="10"/>
  <c r="G412" i="10"/>
  <c r="J412" i="10" s="1"/>
  <c r="F412" i="10"/>
  <c r="E412" i="10"/>
  <c r="D412" i="10"/>
  <c r="B412" i="10"/>
  <c r="I411" i="10"/>
  <c r="H411" i="10"/>
  <c r="G411" i="10"/>
  <c r="J411" i="10" s="1"/>
  <c r="F411" i="10"/>
  <c r="E411" i="10"/>
  <c r="D411" i="10"/>
  <c r="B411" i="10"/>
  <c r="I410" i="10"/>
  <c r="H410" i="10"/>
  <c r="G410" i="10"/>
  <c r="J410" i="10" s="1"/>
  <c r="F410" i="10"/>
  <c r="E410" i="10"/>
  <c r="D410" i="10"/>
  <c r="B410" i="10"/>
  <c r="I409" i="10"/>
  <c r="H409" i="10"/>
  <c r="G409" i="10"/>
  <c r="J409" i="10" s="1"/>
  <c r="F409" i="10"/>
  <c r="E409" i="10"/>
  <c r="D409" i="10"/>
  <c r="B409" i="10"/>
  <c r="I408" i="10"/>
  <c r="H408" i="10"/>
  <c r="G408" i="10"/>
  <c r="J408" i="10" s="1"/>
  <c r="F408" i="10"/>
  <c r="E408" i="10"/>
  <c r="D408" i="10"/>
  <c r="B408" i="10"/>
  <c r="I407" i="10"/>
  <c r="H407" i="10"/>
  <c r="G407" i="10"/>
  <c r="J407" i="10" s="1"/>
  <c r="F407" i="10"/>
  <c r="E407" i="10"/>
  <c r="D407" i="10"/>
  <c r="B407" i="10"/>
  <c r="I406" i="10"/>
  <c r="H406" i="10"/>
  <c r="G406" i="10"/>
  <c r="J406" i="10" s="1"/>
  <c r="F406" i="10"/>
  <c r="E406" i="10"/>
  <c r="D406" i="10"/>
  <c r="B406" i="10"/>
  <c r="I405" i="10"/>
  <c r="H405" i="10"/>
  <c r="G405" i="10"/>
  <c r="J405" i="10" s="1"/>
  <c r="F405" i="10"/>
  <c r="E405" i="10"/>
  <c r="D405" i="10"/>
  <c r="B405" i="10"/>
  <c r="I404" i="10"/>
  <c r="H404" i="10"/>
  <c r="G404" i="10"/>
  <c r="J404" i="10" s="1"/>
  <c r="F404" i="10"/>
  <c r="E404" i="10"/>
  <c r="D404" i="10"/>
  <c r="B404" i="10"/>
  <c r="I403" i="10"/>
  <c r="H403" i="10"/>
  <c r="G403" i="10"/>
  <c r="J403" i="10" s="1"/>
  <c r="F403" i="10"/>
  <c r="E403" i="10"/>
  <c r="D403" i="10"/>
  <c r="B403" i="10"/>
  <c r="I402" i="10"/>
  <c r="H402" i="10"/>
  <c r="G402" i="10"/>
  <c r="J402" i="10" s="1"/>
  <c r="F402" i="10"/>
  <c r="E402" i="10"/>
  <c r="D402" i="10"/>
  <c r="B402" i="10"/>
  <c r="I401" i="10"/>
  <c r="H401" i="10"/>
  <c r="G401" i="10"/>
  <c r="J401" i="10" s="1"/>
  <c r="F401" i="10"/>
  <c r="E401" i="10"/>
  <c r="D401" i="10"/>
  <c r="B401" i="10"/>
  <c r="I400" i="10"/>
  <c r="H400" i="10"/>
  <c r="G400" i="10"/>
  <c r="J400" i="10" s="1"/>
  <c r="F400" i="10"/>
  <c r="E400" i="10"/>
  <c r="D400" i="10"/>
  <c r="B400" i="10"/>
  <c r="I399" i="10"/>
  <c r="H399" i="10"/>
  <c r="G399" i="10"/>
  <c r="J399" i="10" s="1"/>
  <c r="F399" i="10"/>
  <c r="E399" i="10"/>
  <c r="D399" i="10"/>
  <c r="B399" i="10"/>
  <c r="I398" i="10"/>
  <c r="H398" i="10"/>
  <c r="G398" i="10"/>
  <c r="J398" i="10" s="1"/>
  <c r="F398" i="10"/>
  <c r="E398" i="10"/>
  <c r="D398" i="10"/>
  <c r="B398" i="10"/>
  <c r="I397" i="10"/>
  <c r="H397" i="10"/>
  <c r="G397" i="10"/>
  <c r="J397" i="10" s="1"/>
  <c r="F397" i="10"/>
  <c r="E397" i="10"/>
  <c r="D397" i="10"/>
  <c r="B397" i="10"/>
  <c r="I396" i="10"/>
  <c r="H396" i="10"/>
  <c r="G396" i="10"/>
  <c r="J396" i="10" s="1"/>
  <c r="F396" i="10"/>
  <c r="E396" i="10"/>
  <c r="D396" i="10"/>
  <c r="B396" i="10"/>
  <c r="I395" i="10"/>
  <c r="H395" i="10"/>
  <c r="G395" i="10"/>
  <c r="J395" i="10" s="1"/>
  <c r="F395" i="10"/>
  <c r="E395" i="10"/>
  <c r="D395" i="10"/>
  <c r="B395" i="10"/>
  <c r="I394" i="10"/>
  <c r="H394" i="10"/>
  <c r="G394" i="10"/>
  <c r="J394" i="10" s="1"/>
  <c r="F394" i="10"/>
  <c r="E394" i="10"/>
  <c r="D394" i="10"/>
  <c r="B394" i="10"/>
  <c r="I393" i="10"/>
  <c r="H393" i="10"/>
  <c r="G393" i="10"/>
  <c r="J393" i="10" s="1"/>
  <c r="F393" i="10"/>
  <c r="E393" i="10"/>
  <c r="D393" i="10"/>
  <c r="B393" i="10"/>
  <c r="I392" i="10"/>
  <c r="H392" i="10"/>
  <c r="G392" i="10"/>
  <c r="J392" i="10" s="1"/>
  <c r="F392" i="10"/>
  <c r="E392" i="10"/>
  <c r="D392" i="10"/>
  <c r="B392" i="10"/>
  <c r="I391" i="10"/>
  <c r="H391" i="10"/>
  <c r="G391" i="10"/>
  <c r="J391" i="10" s="1"/>
  <c r="F391" i="10"/>
  <c r="E391" i="10"/>
  <c r="D391" i="10"/>
  <c r="B391" i="10"/>
  <c r="I390" i="10"/>
  <c r="H390" i="10"/>
  <c r="G390" i="10"/>
  <c r="J390" i="10" s="1"/>
  <c r="F390" i="10"/>
  <c r="E390" i="10"/>
  <c r="D390" i="10"/>
  <c r="B390" i="10"/>
  <c r="I389" i="10"/>
  <c r="H389" i="10"/>
  <c r="G389" i="10"/>
  <c r="J389" i="10" s="1"/>
  <c r="F389" i="10"/>
  <c r="E389" i="10"/>
  <c r="D389" i="10"/>
  <c r="B389" i="10"/>
  <c r="I388" i="10"/>
  <c r="H388" i="10"/>
  <c r="G388" i="10"/>
  <c r="J388" i="10" s="1"/>
  <c r="F388" i="10"/>
  <c r="E388" i="10"/>
  <c r="D388" i="10"/>
  <c r="B388" i="10"/>
  <c r="I387" i="10"/>
  <c r="H387" i="10"/>
  <c r="G387" i="10"/>
  <c r="J387" i="10" s="1"/>
  <c r="F387" i="10"/>
  <c r="E387" i="10"/>
  <c r="D387" i="10"/>
  <c r="B387" i="10"/>
  <c r="I386" i="10"/>
  <c r="H386" i="10"/>
  <c r="G386" i="10"/>
  <c r="J386" i="10" s="1"/>
  <c r="F386" i="10"/>
  <c r="E386" i="10"/>
  <c r="D386" i="10"/>
  <c r="B386" i="10"/>
  <c r="I385" i="10"/>
  <c r="H385" i="10"/>
  <c r="G385" i="10"/>
  <c r="J385" i="10" s="1"/>
  <c r="F385" i="10"/>
  <c r="E385" i="10"/>
  <c r="D385" i="10"/>
  <c r="B385" i="10"/>
  <c r="I384" i="10"/>
  <c r="H384" i="10"/>
  <c r="G384" i="10"/>
  <c r="J384" i="10" s="1"/>
  <c r="F384" i="10"/>
  <c r="E384" i="10"/>
  <c r="D384" i="10"/>
  <c r="B384" i="10"/>
  <c r="I383" i="10"/>
  <c r="H383" i="10"/>
  <c r="G383" i="10"/>
  <c r="J383" i="10" s="1"/>
  <c r="F383" i="10"/>
  <c r="E383" i="10"/>
  <c r="D383" i="10"/>
  <c r="B383" i="10"/>
  <c r="I382" i="10"/>
  <c r="H382" i="10"/>
  <c r="G382" i="10"/>
  <c r="J382" i="10" s="1"/>
  <c r="F382" i="10"/>
  <c r="E382" i="10"/>
  <c r="D382" i="10"/>
  <c r="B382" i="10"/>
  <c r="I381" i="10"/>
  <c r="H381" i="10"/>
  <c r="G381" i="10"/>
  <c r="J381" i="10" s="1"/>
  <c r="F381" i="10"/>
  <c r="E381" i="10"/>
  <c r="D381" i="10"/>
  <c r="B381" i="10"/>
  <c r="I380" i="10"/>
  <c r="H380" i="10"/>
  <c r="G380" i="10"/>
  <c r="J380" i="10" s="1"/>
  <c r="F380" i="10"/>
  <c r="E380" i="10"/>
  <c r="D380" i="10"/>
  <c r="B380" i="10"/>
  <c r="I379" i="10"/>
  <c r="H379" i="10"/>
  <c r="G379" i="10"/>
  <c r="J379" i="10" s="1"/>
  <c r="F379" i="10"/>
  <c r="E379" i="10"/>
  <c r="D379" i="10"/>
  <c r="B379" i="10"/>
  <c r="I378" i="10"/>
  <c r="H378" i="10"/>
  <c r="G378" i="10"/>
  <c r="J378" i="10" s="1"/>
  <c r="F378" i="10"/>
  <c r="E378" i="10"/>
  <c r="D378" i="10"/>
  <c r="B378" i="10"/>
  <c r="I377" i="10"/>
  <c r="H377" i="10"/>
  <c r="G377" i="10"/>
  <c r="J377" i="10" s="1"/>
  <c r="F377" i="10"/>
  <c r="E377" i="10"/>
  <c r="D377" i="10"/>
  <c r="B377" i="10"/>
  <c r="I376" i="10"/>
  <c r="H376" i="10"/>
  <c r="G376" i="10"/>
  <c r="J376" i="10" s="1"/>
  <c r="F376" i="10"/>
  <c r="E376" i="10"/>
  <c r="D376" i="10"/>
  <c r="B376" i="10"/>
  <c r="I375" i="10"/>
  <c r="H375" i="10"/>
  <c r="G375" i="10"/>
  <c r="J375" i="10" s="1"/>
  <c r="F375" i="10"/>
  <c r="E375" i="10"/>
  <c r="D375" i="10"/>
  <c r="B375" i="10"/>
  <c r="I374" i="10"/>
  <c r="H374" i="10"/>
  <c r="G374" i="10"/>
  <c r="J374" i="10" s="1"/>
  <c r="F374" i="10"/>
  <c r="E374" i="10"/>
  <c r="D374" i="10"/>
  <c r="B374" i="10"/>
  <c r="I373" i="10"/>
  <c r="H373" i="10"/>
  <c r="G373" i="10"/>
  <c r="J373" i="10" s="1"/>
  <c r="F373" i="10"/>
  <c r="E373" i="10"/>
  <c r="D373" i="10"/>
  <c r="B373" i="10"/>
  <c r="I372" i="10"/>
  <c r="H372" i="10"/>
  <c r="G372" i="10"/>
  <c r="J372" i="10" s="1"/>
  <c r="F372" i="10"/>
  <c r="E372" i="10"/>
  <c r="D372" i="10"/>
  <c r="B372" i="10"/>
  <c r="I371" i="10"/>
  <c r="H371" i="10"/>
  <c r="G371" i="10"/>
  <c r="J371" i="10" s="1"/>
  <c r="F371" i="10"/>
  <c r="E371" i="10"/>
  <c r="D371" i="10"/>
  <c r="B371" i="10"/>
  <c r="I370" i="10"/>
  <c r="H370" i="10"/>
  <c r="G370" i="10"/>
  <c r="J370" i="10" s="1"/>
  <c r="F370" i="10"/>
  <c r="E370" i="10"/>
  <c r="D370" i="10"/>
  <c r="B370" i="10"/>
  <c r="I369" i="10"/>
  <c r="H369" i="10"/>
  <c r="G369" i="10"/>
  <c r="J369" i="10" s="1"/>
  <c r="F369" i="10"/>
  <c r="E369" i="10"/>
  <c r="D369" i="10"/>
  <c r="B369" i="10"/>
  <c r="I368" i="10"/>
  <c r="H368" i="10"/>
  <c r="G368" i="10"/>
  <c r="J368" i="10" s="1"/>
  <c r="F368" i="10"/>
  <c r="E368" i="10"/>
  <c r="D368" i="10"/>
  <c r="B368" i="10"/>
  <c r="I367" i="10"/>
  <c r="H367" i="10"/>
  <c r="G367" i="10"/>
  <c r="J367" i="10" s="1"/>
  <c r="F367" i="10"/>
  <c r="E367" i="10"/>
  <c r="D367" i="10"/>
  <c r="B367" i="10"/>
  <c r="I366" i="10"/>
  <c r="H366" i="10"/>
  <c r="G366" i="10"/>
  <c r="J366" i="10" s="1"/>
  <c r="F366" i="10"/>
  <c r="E366" i="10"/>
  <c r="D366" i="10"/>
  <c r="B366" i="10"/>
  <c r="I365" i="10"/>
  <c r="H365" i="10"/>
  <c r="G365" i="10"/>
  <c r="J365" i="10" s="1"/>
  <c r="F365" i="10"/>
  <c r="E365" i="10"/>
  <c r="D365" i="10"/>
  <c r="B365" i="10"/>
  <c r="I364" i="10"/>
  <c r="H364" i="10"/>
  <c r="G364" i="10"/>
  <c r="J364" i="10" s="1"/>
  <c r="F364" i="10"/>
  <c r="E364" i="10"/>
  <c r="D364" i="10"/>
  <c r="B364" i="10"/>
  <c r="I363" i="10"/>
  <c r="H363" i="10"/>
  <c r="G363" i="10"/>
  <c r="J363" i="10" s="1"/>
  <c r="F363" i="10"/>
  <c r="E363" i="10"/>
  <c r="D363" i="10"/>
  <c r="B363" i="10"/>
  <c r="I362" i="10"/>
  <c r="H362" i="10"/>
  <c r="G362" i="10"/>
  <c r="J362" i="10" s="1"/>
  <c r="F362" i="10"/>
  <c r="E362" i="10"/>
  <c r="D362" i="10"/>
  <c r="B362" i="10"/>
  <c r="I361" i="10"/>
  <c r="H361" i="10"/>
  <c r="G361" i="10"/>
  <c r="J361" i="10" s="1"/>
  <c r="F361" i="10"/>
  <c r="E361" i="10"/>
  <c r="D361" i="10"/>
  <c r="B361" i="10"/>
  <c r="I360" i="10"/>
  <c r="H360" i="10"/>
  <c r="G360" i="10"/>
  <c r="J360" i="10" s="1"/>
  <c r="F360" i="10"/>
  <c r="E360" i="10"/>
  <c r="D360" i="10"/>
  <c r="B360" i="10"/>
  <c r="I359" i="10"/>
  <c r="H359" i="10"/>
  <c r="G359" i="10"/>
  <c r="J359" i="10" s="1"/>
  <c r="F359" i="10"/>
  <c r="E359" i="10"/>
  <c r="D359" i="10"/>
  <c r="B359" i="10"/>
  <c r="I358" i="10"/>
  <c r="H358" i="10"/>
  <c r="G358" i="10"/>
  <c r="J358" i="10" s="1"/>
  <c r="F358" i="10"/>
  <c r="E358" i="10"/>
  <c r="D358" i="10"/>
  <c r="B358" i="10"/>
  <c r="I357" i="10"/>
  <c r="H357" i="10"/>
  <c r="G357" i="10"/>
  <c r="J357" i="10" s="1"/>
  <c r="F357" i="10"/>
  <c r="E357" i="10"/>
  <c r="D357" i="10"/>
  <c r="B357" i="10"/>
  <c r="I356" i="10"/>
  <c r="H356" i="10"/>
  <c r="G356" i="10"/>
  <c r="J356" i="10" s="1"/>
  <c r="F356" i="10"/>
  <c r="E356" i="10"/>
  <c r="D356" i="10"/>
  <c r="B356" i="10"/>
  <c r="I355" i="10"/>
  <c r="H355" i="10"/>
  <c r="G355" i="10"/>
  <c r="J355" i="10" s="1"/>
  <c r="F355" i="10"/>
  <c r="E355" i="10"/>
  <c r="D355" i="10"/>
  <c r="B355" i="10"/>
  <c r="I354" i="10"/>
  <c r="H354" i="10"/>
  <c r="G354" i="10"/>
  <c r="J354" i="10" s="1"/>
  <c r="F354" i="10"/>
  <c r="E354" i="10"/>
  <c r="D354" i="10"/>
  <c r="B354" i="10"/>
  <c r="I353" i="10"/>
  <c r="H353" i="10"/>
  <c r="G353" i="10"/>
  <c r="J353" i="10" s="1"/>
  <c r="F353" i="10"/>
  <c r="E353" i="10"/>
  <c r="D353" i="10"/>
  <c r="B353" i="10"/>
  <c r="I352" i="10"/>
  <c r="H352" i="10"/>
  <c r="G352" i="10"/>
  <c r="J352" i="10" s="1"/>
  <c r="F352" i="10"/>
  <c r="E352" i="10"/>
  <c r="D352" i="10"/>
  <c r="B352" i="10"/>
  <c r="I351" i="10"/>
  <c r="H351" i="10"/>
  <c r="G351" i="10"/>
  <c r="J351" i="10" s="1"/>
  <c r="F351" i="10"/>
  <c r="E351" i="10"/>
  <c r="D351" i="10"/>
  <c r="B351" i="10"/>
  <c r="I350" i="10"/>
  <c r="H350" i="10"/>
  <c r="G350" i="10"/>
  <c r="J350" i="10" s="1"/>
  <c r="F350" i="10"/>
  <c r="E350" i="10"/>
  <c r="D350" i="10"/>
  <c r="B350" i="10"/>
  <c r="I349" i="10"/>
  <c r="H349" i="10"/>
  <c r="G349" i="10"/>
  <c r="J349" i="10" s="1"/>
  <c r="F349" i="10"/>
  <c r="E349" i="10"/>
  <c r="D349" i="10"/>
  <c r="B349" i="10"/>
  <c r="I348" i="10"/>
  <c r="H348" i="10"/>
  <c r="G348" i="10"/>
  <c r="J348" i="10" s="1"/>
  <c r="F348" i="10"/>
  <c r="E348" i="10"/>
  <c r="D348" i="10"/>
  <c r="B348" i="10"/>
  <c r="I347" i="10"/>
  <c r="H347" i="10"/>
  <c r="G347" i="10"/>
  <c r="J347" i="10" s="1"/>
  <c r="F347" i="10"/>
  <c r="E347" i="10"/>
  <c r="D347" i="10"/>
  <c r="B347" i="10"/>
  <c r="I346" i="10"/>
  <c r="H346" i="10"/>
  <c r="G346" i="10"/>
  <c r="J346" i="10" s="1"/>
  <c r="F346" i="10"/>
  <c r="E346" i="10"/>
  <c r="D346" i="10"/>
  <c r="B346" i="10"/>
  <c r="I345" i="10"/>
  <c r="H345" i="10"/>
  <c r="G345" i="10"/>
  <c r="J345" i="10" s="1"/>
  <c r="F345" i="10"/>
  <c r="E345" i="10"/>
  <c r="D345" i="10"/>
  <c r="B345" i="10"/>
  <c r="I344" i="10"/>
  <c r="H344" i="10"/>
  <c r="G344" i="10"/>
  <c r="J344" i="10" s="1"/>
  <c r="F344" i="10"/>
  <c r="E344" i="10"/>
  <c r="D344" i="10"/>
  <c r="B344" i="10"/>
  <c r="I343" i="10"/>
  <c r="H343" i="10"/>
  <c r="G343" i="10"/>
  <c r="J343" i="10" s="1"/>
  <c r="F343" i="10"/>
  <c r="E343" i="10"/>
  <c r="D343" i="10"/>
  <c r="B343" i="10"/>
  <c r="I342" i="10"/>
  <c r="H342" i="10"/>
  <c r="G342" i="10"/>
  <c r="J342" i="10" s="1"/>
  <c r="F342" i="10"/>
  <c r="E342" i="10"/>
  <c r="D342" i="10"/>
  <c r="B342" i="10"/>
  <c r="I341" i="10"/>
  <c r="H341" i="10"/>
  <c r="G341" i="10"/>
  <c r="J341" i="10" s="1"/>
  <c r="F341" i="10"/>
  <c r="E341" i="10"/>
  <c r="D341" i="10"/>
  <c r="B341" i="10"/>
  <c r="I340" i="10"/>
  <c r="H340" i="10"/>
  <c r="G340" i="10"/>
  <c r="J340" i="10" s="1"/>
  <c r="F340" i="10"/>
  <c r="E340" i="10"/>
  <c r="D340" i="10"/>
  <c r="B340" i="10"/>
  <c r="I339" i="10"/>
  <c r="H339" i="10"/>
  <c r="G339" i="10"/>
  <c r="J339" i="10" s="1"/>
  <c r="F339" i="10"/>
  <c r="E339" i="10"/>
  <c r="D339" i="10"/>
  <c r="B339" i="10"/>
  <c r="I338" i="10"/>
  <c r="H338" i="10"/>
  <c r="G338" i="10"/>
  <c r="J338" i="10" s="1"/>
  <c r="F338" i="10"/>
  <c r="E338" i="10"/>
  <c r="D338" i="10"/>
  <c r="B338" i="10"/>
  <c r="I337" i="10"/>
  <c r="H337" i="10"/>
  <c r="G337" i="10"/>
  <c r="J337" i="10" s="1"/>
  <c r="F337" i="10"/>
  <c r="E337" i="10"/>
  <c r="D337" i="10"/>
  <c r="B337" i="10"/>
  <c r="I336" i="10"/>
  <c r="H336" i="10"/>
  <c r="G336" i="10"/>
  <c r="J336" i="10" s="1"/>
  <c r="F336" i="10"/>
  <c r="E336" i="10"/>
  <c r="D336" i="10"/>
  <c r="B336" i="10"/>
  <c r="I335" i="10"/>
  <c r="H335" i="10"/>
  <c r="G335" i="10"/>
  <c r="J335" i="10" s="1"/>
  <c r="F335" i="10"/>
  <c r="E335" i="10"/>
  <c r="D335" i="10"/>
  <c r="B335" i="10"/>
  <c r="I334" i="10"/>
  <c r="H334" i="10"/>
  <c r="G334" i="10"/>
  <c r="J334" i="10" s="1"/>
  <c r="F334" i="10"/>
  <c r="E334" i="10"/>
  <c r="D334" i="10"/>
  <c r="B334" i="10"/>
  <c r="I333" i="10"/>
  <c r="H333" i="10"/>
  <c r="G333" i="10"/>
  <c r="J333" i="10" s="1"/>
  <c r="F333" i="10"/>
  <c r="E333" i="10"/>
  <c r="D333" i="10"/>
  <c r="B333" i="10"/>
  <c r="I332" i="10"/>
  <c r="H332" i="10"/>
  <c r="G332" i="10"/>
  <c r="J332" i="10" s="1"/>
  <c r="F332" i="10"/>
  <c r="E332" i="10"/>
  <c r="D332" i="10"/>
  <c r="B332" i="10"/>
  <c r="I331" i="10"/>
  <c r="H331" i="10"/>
  <c r="G331" i="10"/>
  <c r="J331" i="10" s="1"/>
  <c r="F331" i="10"/>
  <c r="E331" i="10"/>
  <c r="D331" i="10"/>
  <c r="B331" i="10"/>
  <c r="I330" i="10"/>
  <c r="H330" i="10"/>
  <c r="G330" i="10"/>
  <c r="J330" i="10" s="1"/>
  <c r="F330" i="10"/>
  <c r="E330" i="10"/>
  <c r="D330" i="10"/>
  <c r="B330" i="10"/>
  <c r="I329" i="10"/>
  <c r="H329" i="10"/>
  <c r="G329" i="10"/>
  <c r="J329" i="10" s="1"/>
  <c r="F329" i="10"/>
  <c r="E329" i="10"/>
  <c r="D329" i="10"/>
  <c r="B329" i="10"/>
  <c r="I328" i="10"/>
  <c r="H328" i="10"/>
  <c r="G328" i="10"/>
  <c r="J328" i="10" s="1"/>
  <c r="F328" i="10"/>
  <c r="E328" i="10"/>
  <c r="D328" i="10"/>
  <c r="B328" i="10"/>
  <c r="I327" i="10"/>
  <c r="H327" i="10"/>
  <c r="G327" i="10"/>
  <c r="J327" i="10" s="1"/>
  <c r="F327" i="10"/>
  <c r="E327" i="10"/>
  <c r="D327" i="10"/>
  <c r="B327" i="10"/>
  <c r="I326" i="10"/>
  <c r="H326" i="10"/>
  <c r="G326" i="10"/>
  <c r="J326" i="10" s="1"/>
  <c r="F326" i="10"/>
  <c r="E326" i="10"/>
  <c r="D326" i="10"/>
  <c r="B326" i="10"/>
  <c r="I325" i="10"/>
  <c r="H325" i="10"/>
  <c r="G325" i="10"/>
  <c r="J325" i="10" s="1"/>
  <c r="F325" i="10"/>
  <c r="E325" i="10"/>
  <c r="D325" i="10"/>
  <c r="B325" i="10"/>
  <c r="I324" i="10"/>
  <c r="H324" i="10"/>
  <c r="G324" i="10"/>
  <c r="J324" i="10" s="1"/>
  <c r="F324" i="10"/>
  <c r="E324" i="10"/>
  <c r="D324" i="10"/>
  <c r="B324" i="10"/>
  <c r="I323" i="10"/>
  <c r="H323" i="10"/>
  <c r="G323" i="10"/>
  <c r="J323" i="10" s="1"/>
  <c r="F323" i="10"/>
  <c r="E323" i="10"/>
  <c r="D323" i="10"/>
  <c r="B323" i="10"/>
  <c r="I322" i="10"/>
  <c r="H322" i="10"/>
  <c r="G322" i="10"/>
  <c r="J322" i="10" s="1"/>
  <c r="F322" i="10"/>
  <c r="E322" i="10"/>
  <c r="D322" i="10"/>
  <c r="B322" i="10"/>
  <c r="I321" i="10"/>
  <c r="H321" i="10"/>
  <c r="G321" i="10"/>
  <c r="J321" i="10" s="1"/>
  <c r="F321" i="10"/>
  <c r="E321" i="10"/>
  <c r="D321" i="10"/>
  <c r="B321" i="10"/>
  <c r="I320" i="10"/>
  <c r="H320" i="10"/>
  <c r="G320" i="10"/>
  <c r="J320" i="10" s="1"/>
  <c r="F320" i="10"/>
  <c r="E320" i="10"/>
  <c r="D320" i="10"/>
  <c r="B320" i="10"/>
  <c r="I319" i="10"/>
  <c r="H319" i="10"/>
  <c r="G319" i="10"/>
  <c r="J319" i="10" s="1"/>
  <c r="F319" i="10"/>
  <c r="E319" i="10"/>
  <c r="D319" i="10"/>
  <c r="B319" i="10"/>
  <c r="I318" i="10"/>
  <c r="H318" i="10"/>
  <c r="G318" i="10"/>
  <c r="J318" i="10" s="1"/>
  <c r="F318" i="10"/>
  <c r="E318" i="10"/>
  <c r="D318" i="10"/>
  <c r="B318" i="10"/>
  <c r="I317" i="10"/>
  <c r="H317" i="10"/>
  <c r="G317" i="10"/>
  <c r="J317" i="10" s="1"/>
  <c r="F317" i="10"/>
  <c r="E317" i="10"/>
  <c r="D317" i="10"/>
  <c r="B317" i="10"/>
  <c r="I316" i="10"/>
  <c r="H316" i="10"/>
  <c r="G316" i="10"/>
  <c r="J316" i="10" s="1"/>
  <c r="F316" i="10"/>
  <c r="E316" i="10"/>
  <c r="D316" i="10"/>
  <c r="B316" i="10"/>
  <c r="I315" i="10"/>
  <c r="H315" i="10"/>
  <c r="G315" i="10"/>
  <c r="J315" i="10" s="1"/>
  <c r="F315" i="10"/>
  <c r="E315" i="10"/>
  <c r="D315" i="10"/>
  <c r="B315" i="10"/>
  <c r="I314" i="10"/>
  <c r="H314" i="10"/>
  <c r="G314" i="10"/>
  <c r="J314" i="10" s="1"/>
  <c r="F314" i="10"/>
  <c r="E314" i="10"/>
  <c r="D314" i="10"/>
  <c r="B314" i="10"/>
  <c r="I313" i="10"/>
  <c r="H313" i="10"/>
  <c r="G313" i="10"/>
  <c r="J313" i="10" s="1"/>
  <c r="F313" i="10"/>
  <c r="E313" i="10"/>
  <c r="D313" i="10"/>
  <c r="B313" i="10"/>
  <c r="I312" i="10"/>
  <c r="H312" i="10"/>
  <c r="G312" i="10"/>
  <c r="J312" i="10" s="1"/>
  <c r="F312" i="10"/>
  <c r="E312" i="10"/>
  <c r="D312" i="10"/>
  <c r="B312" i="10"/>
  <c r="I311" i="10"/>
  <c r="H311" i="10"/>
  <c r="G311" i="10"/>
  <c r="J311" i="10" s="1"/>
  <c r="F311" i="10"/>
  <c r="E311" i="10"/>
  <c r="D311" i="10"/>
  <c r="B311" i="10"/>
  <c r="I310" i="10"/>
  <c r="H310" i="10"/>
  <c r="G310" i="10"/>
  <c r="J310" i="10" s="1"/>
  <c r="F310" i="10"/>
  <c r="E310" i="10"/>
  <c r="D310" i="10"/>
  <c r="B310" i="10"/>
  <c r="I309" i="10"/>
  <c r="H309" i="10"/>
  <c r="G309" i="10"/>
  <c r="J309" i="10" s="1"/>
  <c r="F309" i="10"/>
  <c r="E309" i="10"/>
  <c r="D309" i="10"/>
  <c r="B309" i="10"/>
  <c r="I308" i="10"/>
  <c r="H308" i="10"/>
  <c r="G308" i="10"/>
  <c r="J308" i="10" s="1"/>
  <c r="F308" i="10"/>
  <c r="E308" i="10"/>
  <c r="D308" i="10"/>
  <c r="B308" i="10"/>
  <c r="I307" i="10"/>
  <c r="H307" i="10"/>
  <c r="G307" i="10"/>
  <c r="J307" i="10" s="1"/>
  <c r="F307" i="10"/>
  <c r="E307" i="10"/>
  <c r="D307" i="10"/>
  <c r="B307" i="10"/>
  <c r="I306" i="10"/>
  <c r="H306" i="10"/>
  <c r="G306" i="10"/>
  <c r="J306" i="10" s="1"/>
  <c r="F306" i="10"/>
  <c r="E306" i="10"/>
  <c r="D306" i="10"/>
  <c r="B306" i="10"/>
  <c r="I305" i="10"/>
  <c r="H305" i="10"/>
  <c r="G305" i="10"/>
  <c r="J305" i="10" s="1"/>
  <c r="F305" i="10"/>
  <c r="E305" i="10"/>
  <c r="D305" i="10"/>
  <c r="B305" i="10"/>
  <c r="I304" i="10"/>
  <c r="H304" i="10"/>
  <c r="G304" i="10"/>
  <c r="J304" i="10" s="1"/>
  <c r="F304" i="10"/>
  <c r="E304" i="10"/>
  <c r="D304" i="10"/>
  <c r="B304" i="10"/>
  <c r="I303" i="10"/>
  <c r="H303" i="10"/>
  <c r="G303" i="10"/>
  <c r="J303" i="10" s="1"/>
  <c r="F303" i="10"/>
  <c r="E303" i="10"/>
  <c r="D303" i="10"/>
  <c r="B303" i="10"/>
  <c r="I302" i="10"/>
  <c r="H302" i="10"/>
  <c r="G302" i="10"/>
  <c r="J302" i="10" s="1"/>
  <c r="F302" i="10"/>
  <c r="E302" i="10"/>
  <c r="D302" i="10"/>
  <c r="B302" i="10"/>
  <c r="I301" i="10"/>
  <c r="H301" i="10"/>
  <c r="G301" i="10"/>
  <c r="J301" i="10" s="1"/>
  <c r="F301" i="10"/>
  <c r="E301" i="10"/>
  <c r="D301" i="10"/>
  <c r="B301" i="10"/>
  <c r="I300" i="10"/>
  <c r="H300" i="10"/>
  <c r="G300" i="10"/>
  <c r="J300" i="10" s="1"/>
  <c r="F300" i="10"/>
  <c r="E300" i="10"/>
  <c r="D300" i="10"/>
  <c r="B300" i="10"/>
  <c r="I299" i="10"/>
  <c r="H299" i="10"/>
  <c r="G299" i="10"/>
  <c r="J299" i="10" s="1"/>
  <c r="F299" i="10"/>
  <c r="E299" i="10"/>
  <c r="D299" i="10"/>
  <c r="B299" i="10"/>
  <c r="I298" i="10"/>
  <c r="H298" i="10"/>
  <c r="G298" i="10"/>
  <c r="J298" i="10" s="1"/>
  <c r="F298" i="10"/>
  <c r="E298" i="10"/>
  <c r="D298" i="10"/>
  <c r="B298" i="10"/>
  <c r="I297" i="10"/>
  <c r="H297" i="10"/>
  <c r="G297" i="10"/>
  <c r="J297" i="10" s="1"/>
  <c r="F297" i="10"/>
  <c r="E297" i="10"/>
  <c r="D297" i="10"/>
  <c r="B297" i="10"/>
  <c r="I296" i="10"/>
  <c r="H296" i="10"/>
  <c r="G296" i="10"/>
  <c r="J296" i="10" s="1"/>
  <c r="F296" i="10"/>
  <c r="E296" i="10"/>
  <c r="D296" i="10"/>
  <c r="B296" i="10"/>
  <c r="I295" i="10"/>
  <c r="H295" i="10"/>
  <c r="G295" i="10"/>
  <c r="J295" i="10" s="1"/>
  <c r="F295" i="10"/>
  <c r="E295" i="10"/>
  <c r="D295" i="10"/>
  <c r="B295" i="10"/>
  <c r="I294" i="10"/>
  <c r="H294" i="10"/>
  <c r="G294" i="10"/>
  <c r="J294" i="10" s="1"/>
  <c r="F294" i="10"/>
  <c r="E294" i="10"/>
  <c r="D294" i="10"/>
  <c r="B294" i="10"/>
  <c r="I293" i="10"/>
  <c r="H293" i="10"/>
  <c r="G293" i="10"/>
  <c r="J293" i="10" s="1"/>
  <c r="F293" i="10"/>
  <c r="E293" i="10"/>
  <c r="D293" i="10"/>
  <c r="B293" i="10"/>
  <c r="I292" i="10"/>
  <c r="H292" i="10"/>
  <c r="G292" i="10"/>
  <c r="J292" i="10" s="1"/>
  <c r="F292" i="10"/>
  <c r="E292" i="10"/>
  <c r="D292" i="10"/>
  <c r="B292" i="10"/>
  <c r="I291" i="10"/>
  <c r="H291" i="10"/>
  <c r="G291" i="10"/>
  <c r="J291" i="10" s="1"/>
  <c r="F291" i="10"/>
  <c r="E291" i="10"/>
  <c r="D291" i="10"/>
  <c r="B291" i="10"/>
  <c r="I290" i="10"/>
  <c r="H290" i="10"/>
  <c r="G290" i="10"/>
  <c r="J290" i="10" s="1"/>
  <c r="F290" i="10"/>
  <c r="E290" i="10"/>
  <c r="D290" i="10"/>
  <c r="B290" i="10"/>
  <c r="I289" i="10"/>
  <c r="H289" i="10"/>
  <c r="G289" i="10"/>
  <c r="J289" i="10" s="1"/>
  <c r="F289" i="10"/>
  <c r="E289" i="10"/>
  <c r="D289" i="10"/>
  <c r="B289" i="10"/>
  <c r="I288" i="10"/>
  <c r="H288" i="10"/>
  <c r="G288" i="10"/>
  <c r="J288" i="10" s="1"/>
  <c r="F288" i="10"/>
  <c r="E288" i="10"/>
  <c r="D288" i="10"/>
  <c r="B288" i="10"/>
  <c r="I287" i="10"/>
  <c r="H287" i="10"/>
  <c r="G287" i="10"/>
  <c r="J287" i="10" s="1"/>
  <c r="F287" i="10"/>
  <c r="E287" i="10"/>
  <c r="D287" i="10"/>
  <c r="B287" i="10"/>
  <c r="I286" i="10"/>
  <c r="H286" i="10"/>
  <c r="G286" i="10"/>
  <c r="J286" i="10" s="1"/>
  <c r="F286" i="10"/>
  <c r="E286" i="10"/>
  <c r="D286" i="10"/>
  <c r="B286" i="10"/>
  <c r="I285" i="10"/>
  <c r="H285" i="10"/>
  <c r="G285" i="10"/>
  <c r="J285" i="10" s="1"/>
  <c r="F285" i="10"/>
  <c r="E285" i="10"/>
  <c r="D285" i="10"/>
  <c r="B285" i="10"/>
  <c r="I284" i="10"/>
  <c r="H284" i="10"/>
  <c r="G284" i="10"/>
  <c r="J284" i="10" s="1"/>
  <c r="F284" i="10"/>
  <c r="E284" i="10"/>
  <c r="D284" i="10"/>
  <c r="B284" i="10"/>
  <c r="I283" i="10"/>
  <c r="H283" i="10"/>
  <c r="G283" i="10"/>
  <c r="J283" i="10" s="1"/>
  <c r="F283" i="10"/>
  <c r="E283" i="10"/>
  <c r="D283" i="10"/>
  <c r="B283" i="10"/>
  <c r="I282" i="10"/>
  <c r="H282" i="10"/>
  <c r="G282" i="10"/>
  <c r="J282" i="10" s="1"/>
  <c r="F282" i="10"/>
  <c r="E282" i="10"/>
  <c r="D282" i="10"/>
  <c r="B282" i="10"/>
  <c r="I281" i="10"/>
  <c r="H281" i="10"/>
  <c r="G281" i="10"/>
  <c r="J281" i="10" s="1"/>
  <c r="F281" i="10"/>
  <c r="E281" i="10"/>
  <c r="D281" i="10"/>
  <c r="B281" i="10"/>
  <c r="I280" i="10"/>
  <c r="H280" i="10"/>
  <c r="G280" i="10"/>
  <c r="J280" i="10" s="1"/>
  <c r="F280" i="10"/>
  <c r="E280" i="10"/>
  <c r="D280" i="10"/>
  <c r="B280" i="10"/>
  <c r="I279" i="10"/>
  <c r="H279" i="10"/>
  <c r="G279" i="10"/>
  <c r="J279" i="10" s="1"/>
  <c r="F279" i="10"/>
  <c r="E279" i="10"/>
  <c r="D279" i="10"/>
  <c r="B279" i="10"/>
  <c r="I278" i="10"/>
  <c r="H278" i="10"/>
  <c r="G278" i="10"/>
  <c r="J278" i="10" s="1"/>
  <c r="F278" i="10"/>
  <c r="E278" i="10"/>
  <c r="D278" i="10"/>
  <c r="B278" i="10"/>
  <c r="I277" i="10"/>
  <c r="H277" i="10"/>
  <c r="G277" i="10"/>
  <c r="J277" i="10" s="1"/>
  <c r="F277" i="10"/>
  <c r="E277" i="10"/>
  <c r="D277" i="10"/>
  <c r="B277" i="10"/>
  <c r="I276" i="10"/>
  <c r="H276" i="10"/>
  <c r="G276" i="10"/>
  <c r="J276" i="10" s="1"/>
  <c r="F276" i="10"/>
  <c r="E276" i="10"/>
  <c r="D276" i="10"/>
  <c r="B276" i="10"/>
  <c r="I275" i="10"/>
  <c r="H275" i="10"/>
  <c r="G275" i="10"/>
  <c r="J275" i="10" s="1"/>
  <c r="F275" i="10"/>
  <c r="E275" i="10"/>
  <c r="D275" i="10"/>
  <c r="B275" i="10"/>
  <c r="I274" i="10"/>
  <c r="H274" i="10"/>
  <c r="G274" i="10"/>
  <c r="J274" i="10" s="1"/>
  <c r="F274" i="10"/>
  <c r="E274" i="10"/>
  <c r="D274" i="10"/>
  <c r="B274" i="10"/>
  <c r="I273" i="10"/>
  <c r="H273" i="10"/>
  <c r="G273" i="10"/>
  <c r="J273" i="10" s="1"/>
  <c r="F273" i="10"/>
  <c r="E273" i="10"/>
  <c r="D273" i="10"/>
  <c r="B273" i="10"/>
  <c r="I272" i="10"/>
  <c r="H272" i="10"/>
  <c r="G272" i="10"/>
  <c r="J272" i="10" s="1"/>
  <c r="F272" i="10"/>
  <c r="E272" i="10"/>
  <c r="D272" i="10"/>
  <c r="B272" i="10"/>
  <c r="I271" i="10"/>
  <c r="H271" i="10"/>
  <c r="G271" i="10"/>
  <c r="J271" i="10" s="1"/>
  <c r="F271" i="10"/>
  <c r="E271" i="10"/>
  <c r="D271" i="10"/>
  <c r="B271" i="10"/>
  <c r="I270" i="10"/>
  <c r="H270" i="10"/>
  <c r="G270" i="10"/>
  <c r="J270" i="10" s="1"/>
  <c r="F270" i="10"/>
  <c r="E270" i="10"/>
  <c r="D270" i="10"/>
  <c r="B270" i="10"/>
  <c r="I269" i="10"/>
  <c r="H269" i="10"/>
  <c r="G269" i="10"/>
  <c r="J269" i="10" s="1"/>
  <c r="F269" i="10"/>
  <c r="E269" i="10"/>
  <c r="D269" i="10"/>
  <c r="B269" i="10"/>
  <c r="I268" i="10"/>
  <c r="H268" i="10"/>
  <c r="G268" i="10"/>
  <c r="J268" i="10" s="1"/>
  <c r="F268" i="10"/>
  <c r="E268" i="10"/>
  <c r="D268" i="10"/>
  <c r="B268" i="10"/>
  <c r="I267" i="10"/>
  <c r="H267" i="10"/>
  <c r="G267" i="10"/>
  <c r="J267" i="10" s="1"/>
  <c r="F267" i="10"/>
  <c r="E267" i="10"/>
  <c r="D267" i="10"/>
  <c r="B267" i="10"/>
  <c r="I266" i="10"/>
  <c r="H266" i="10"/>
  <c r="G266" i="10"/>
  <c r="J266" i="10" s="1"/>
  <c r="F266" i="10"/>
  <c r="E266" i="10"/>
  <c r="D266" i="10"/>
  <c r="B266" i="10"/>
  <c r="I265" i="10"/>
  <c r="H265" i="10"/>
  <c r="G265" i="10"/>
  <c r="J265" i="10" s="1"/>
  <c r="F265" i="10"/>
  <c r="E265" i="10"/>
  <c r="D265" i="10"/>
  <c r="B265" i="10"/>
  <c r="I264" i="10"/>
  <c r="H264" i="10"/>
  <c r="G264" i="10"/>
  <c r="J264" i="10" s="1"/>
  <c r="F264" i="10"/>
  <c r="E264" i="10"/>
  <c r="D264" i="10"/>
  <c r="B264" i="10"/>
  <c r="I263" i="10"/>
  <c r="H263" i="10"/>
  <c r="G263" i="10"/>
  <c r="J263" i="10" s="1"/>
  <c r="F263" i="10"/>
  <c r="E263" i="10"/>
  <c r="D263" i="10"/>
  <c r="B263" i="10"/>
  <c r="I262" i="10"/>
  <c r="H262" i="10"/>
  <c r="G262" i="10"/>
  <c r="J262" i="10" s="1"/>
  <c r="F262" i="10"/>
  <c r="E262" i="10"/>
  <c r="D262" i="10"/>
  <c r="B262" i="10"/>
  <c r="I261" i="10"/>
  <c r="H261" i="10"/>
  <c r="G261" i="10"/>
  <c r="J261" i="10" s="1"/>
  <c r="F261" i="10"/>
  <c r="E261" i="10"/>
  <c r="D261" i="10"/>
  <c r="B261" i="10"/>
  <c r="I260" i="10"/>
  <c r="H260" i="10"/>
  <c r="G260" i="10"/>
  <c r="J260" i="10" s="1"/>
  <c r="F260" i="10"/>
  <c r="E260" i="10"/>
  <c r="D260" i="10"/>
  <c r="B260" i="10"/>
  <c r="I259" i="10"/>
  <c r="H259" i="10"/>
  <c r="G259" i="10"/>
  <c r="J259" i="10" s="1"/>
  <c r="F259" i="10"/>
  <c r="E259" i="10"/>
  <c r="D259" i="10"/>
  <c r="B259" i="10"/>
  <c r="I258" i="10"/>
  <c r="H258" i="10"/>
  <c r="G258" i="10"/>
  <c r="J258" i="10" s="1"/>
  <c r="F258" i="10"/>
  <c r="E258" i="10"/>
  <c r="D258" i="10"/>
  <c r="B258" i="10"/>
  <c r="I257" i="10"/>
  <c r="H257" i="10"/>
  <c r="G257" i="10"/>
  <c r="J257" i="10" s="1"/>
  <c r="F257" i="10"/>
  <c r="E257" i="10"/>
  <c r="D257" i="10"/>
  <c r="B257" i="10"/>
  <c r="I256" i="10"/>
  <c r="H256" i="10"/>
  <c r="G256" i="10"/>
  <c r="J256" i="10" s="1"/>
  <c r="F256" i="10"/>
  <c r="E256" i="10"/>
  <c r="D256" i="10"/>
  <c r="B256" i="10"/>
  <c r="I255" i="10"/>
  <c r="H255" i="10"/>
  <c r="G255" i="10"/>
  <c r="J255" i="10" s="1"/>
  <c r="F255" i="10"/>
  <c r="E255" i="10"/>
  <c r="D255" i="10"/>
  <c r="B255" i="10"/>
  <c r="I254" i="10"/>
  <c r="H254" i="10"/>
  <c r="G254" i="10"/>
  <c r="J254" i="10" s="1"/>
  <c r="F254" i="10"/>
  <c r="E254" i="10"/>
  <c r="D254" i="10"/>
  <c r="B254" i="10"/>
  <c r="I253" i="10"/>
  <c r="H253" i="10"/>
  <c r="G253" i="10"/>
  <c r="J253" i="10" s="1"/>
  <c r="F253" i="10"/>
  <c r="E253" i="10"/>
  <c r="D253" i="10"/>
  <c r="B253" i="10"/>
  <c r="I252" i="10"/>
  <c r="H252" i="10"/>
  <c r="G252" i="10"/>
  <c r="J252" i="10" s="1"/>
  <c r="F252" i="10"/>
  <c r="E252" i="10"/>
  <c r="D252" i="10"/>
  <c r="B252" i="10"/>
  <c r="I251" i="10"/>
  <c r="H251" i="10"/>
  <c r="G251" i="10"/>
  <c r="J251" i="10" s="1"/>
  <c r="F251" i="10"/>
  <c r="E251" i="10"/>
  <c r="D251" i="10"/>
  <c r="B251" i="10"/>
  <c r="I250" i="10"/>
  <c r="H250" i="10"/>
  <c r="G250" i="10"/>
  <c r="J250" i="10" s="1"/>
  <c r="F250" i="10"/>
  <c r="E250" i="10"/>
  <c r="D250" i="10"/>
  <c r="B250" i="10"/>
  <c r="I249" i="10"/>
  <c r="H249" i="10"/>
  <c r="G249" i="10"/>
  <c r="J249" i="10" s="1"/>
  <c r="F249" i="10"/>
  <c r="E249" i="10"/>
  <c r="D249" i="10"/>
  <c r="B249" i="10"/>
  <c r="I248" i="10"/>
  <c r="H248" i="10"/>
  <c r="G248" i="10"/>
  <c r="J248" i="10" s="1"/>
  <c r="F248" i="10"/>
  <c r="E248" i="10"/>
  <c r="D248" i="10"/>
  <c r="B248" i="10"/>
  <c r="I247" i="10"/>
  <c r="H247" i="10"/>
  <c r="G247" i="10"/>
  <c r="J247" i="10" s="1"/>
  <c r="F247" i="10"/>
  <c r="E247" i="10"/>
  <c r="D247" i="10"/>
  <c r="B247" i="10"/>
  <c r="I246" i="10"/>
  <c r="H246" i="10"/>
  <c r="G246" i="10"/>
  <c r="J246" i="10" s="1"/>
  <c r="F246" i="10"/>
  <c r="E246" i="10"/>
  <c r="D246" i="10"/>
  <c r="B246" i="10"/>
  <c r="I245" i="10"/>
  <c r="H245" i="10"/>
  <c r="G245" i="10"/>
  <c r="J245" i="10" s="1"/>
  <c r="F245" i="10"/>
  <c r="E245" i="10"/>
  <c r="D245" i="10"/>
  <c r="B245" i="10"/>
  <c r="I244" i="10"/>
  <c r="H244" i="10"/>
  <c r="G244" i="10"/>
  <c r="J244" i="10" s="1"/>
  <c r="F244" i="10"/>
  <c r="E244" i="10"/>
  <c r="D244" i="10"/>
  <c r="B244" i="10"/>
  <c r="I243" i="10"/>
  <c r="H243" i="10"/>
  <c r="G243" i="10"/>
  <c r="J243" i="10" s="1"/>
  <c r="F243" i="10"/>
  <c r="E243" i="10"/>
  <c r="D243" i="10"/>
  <c r="B243" i="10"/>
  <c r="I242" i="10"/>
  <c r="H242" i="10"/>
  <c r="G242" i="10"/>
  <c r="J242" i="10" s="1"/>
  <c r="F242" i="10"/>
  <c r="E242" i="10"/>
  <c r="D242" i="10"/>
  <c r="B242" i="10"/>
  <c r="I241" i="10"/>
  <c r="H241" i="10"/>
  <c r="G241" i="10"/>
  <c r="J241" i="10" s="1"/>
  <c r="F241" i="10"/>
  <c r="E241" i="10"/>
  <c r="D241" i="10"/>
  <c r="B241" i="10"/>
  <c r="I240" i="10"/>
  <c r="H240" i="10"/>
  <c r="G240" i="10"/>
  <c r="J240" i="10" s="1"/>
  <c r="F240" i="10"/>
  <c r="E240" i="10"/>
  <c r="D240" i="10"/>
  <c r="B240" i="10"/>
  <c r="I239" i="10"/>
  <c r="H239" i="10"/>
  <c r="G239" i="10"/>
  <c r="J239" i="10" s="1"/>
  <c r="F239" i="10"/>
  <c r="E239" i="10"/>
  <c r="D239" i="10"/>
  <c r="B239" i="10"/>
  <c r="I238" i="10"/>
  <c r="H238" i="10"/>
  <c r="G238" i="10"/>
  <c r="J238" i="10" s="1"/>
  <c r="F238" i="10"/>
  <c r="E238" i="10"/>
  <c r="D238" i="10"/>
  <c r="B238" i="10"/>
  <c r="I237" i="10"/>
  <c r="H237" i="10"/>
  <c r="G237" i="10"/>
  <c r="J237" i="10" s="1"/>
  <c r="F237" i="10"/>
  <c r="E237" i="10"/>
  <c r="D237" i="10"/>
  <c r="B237" i="10"/>
  <c r="I236" i="10"/>
  <c r="H236" i="10"/>
  <c r="G236" i="10"/>
  <c r="J236" i="10" s="1"/>
  <c r="F236" i="10"/>
  <c r="E236" i="10"/>
  <c r="D236" i="10"/>
  <c r="B236" i="10"/>
  <c r="I235" i="10"/>
  <c r="H235" i="10"/>
  <c r="G235" i="10"/>
  <c r="J235" i="10" s="1"/>
  <c r="F235" i="10"/>
  <c r="E235" i="10"/>
  <c r="D235" i="10"/>
  <c r="B235" i="10"/>
  <c r="I234" i="10"/>
  <c r="H234" i="10"/>
  <c r="G234" i="10"/>
  <c r="J234" i="10" s="1"/>
  <c r="F234" i="10"/>
  <c r="E234" i="10"/>
  <c r="D234" i="10"/>
  <c r="B234" i="10"/>
  <c r="I233" i="10"/>
  <c r="H233" i="10"/>
  <c r="G233" i="10"/>
  <c r="J233" i="10" s="1"/>
  <c r="F233" i="10"/>
  <c r="E233" i="10"/>
  <c r="D233" i="10"/>
  <c r="B233" i="10"/>
  <c r="I232" i="10"/>
  <c r="H232" i="10"/>
  <c r="G232" i="10"/>
  <c r="J232" i="10" s="1"/>
  <c r="F232" i="10"/>
  <c r="E232" i="10"/>
  <c r="D232" i="10"/>
  <c r="B232" i="10"/>
  <c r="I231" i="10"/>
  <c r="H231" i="10"/>
  <c r="G231" i="10"/>
  <c r="J231" i="10" s="1"/>
  <c r="F231" i="10"/>
  <c r="E231" i="10"/>
  <c r="D231" i="10"/>
  <c r="B231" i="10"/>
  <c r="I230" i="10"/>
  <c r="H230" i="10"/>
  <c r="G230" i="10"/>
  <c r="J230" i="10" s="1"/>
  <c r="F230" i="10"/>
  <c r="E230" i="10"/>
  <c r="D230" i="10"/>
  <c r="B230" i="10"/>
  <c r="I229" i="10"/>
  <c r="H229" i="10"/>
  <c r="G229" i="10"/>
  <c r="J229" i="10" s="1"/>
  <c r="F229" i="10"/>
  <c r="E229" i="10"/>
  <c r="D229" i="10"/>
  <c r="B229" i="10"/>
  <c r="I228" i="10"/>
  <c r="H228" i="10"/>
  <c r="G228" i="10"/>
  <c r="J228" i="10" s="1"/>
  <c r="F228" i="10"/>
  <c r="E228" i="10"/>
  <c r="D228" i="10"/>
  <c r="B228" i="10"/>
  <c r="I227" i="10"/>
  <c r="H227" i="10"/>
  <c r="G227" i="10"/>
  <c r="J227" i="10" s="1"/>
  <c r="F227" i="10"/>
  <c r="E227" i="10"/>
  <c r="D227" i="10"/>
  <c r="B227" i="10"/>
  <c r="I226" i="10"/>
  <c r="H226" i="10"/>
  <c r="G226" i="10"/>
  <c r="J226" i="10" s="1"/>
  <c r="F226" i="10"/>
  <c r="E226" i="10"/>
  <c r="D226" i="10"/>
  <c r="B226" i="10"/>
  <c r="I225" i="10"/>
  <c r="H225" i="10"/>
  <c r="G225" i="10"/>
  <c r="J225" i="10" s="1"/>
  <c r="F225" i="10"/>
  <c r="E225" i="10"/>
  <c r="D225" i="10"/>
  <c r="B225" i="10"/>
  <c r="I224" i="10"/>
  <c r="H224" i="10"/>
  <c r="G224" i="10"/>
  <c r="J224" i="10" s="1"/>
  <c r="F224" i="10"/>
  <c r="E224" i="10"/>
  <c r="D224" i="10"/>
  <c r="B224" i="10"/>
  <c r="I223" i="10"/>
  <c r="H223" i="10"/>
  <c r="G223" i="10"/>
  <c r="J223" i="10" s="1"/>
  <c r="F223" i="10"/>
  <c r="E223" i="10"/>
  <c r="D223" i="10"/>
  <c r="B223" i="10"/>
  <c r="I222" i="10"/>
  <c r="H222" i="10"/>
  <c r="G222" i="10"/>
  <c r="J222" i="10" s="1"/>
  <c r="F222" i="10"/>
  <c r="E222" i="10"/>
  <c r="D222" i="10"/>
  <c r="B222" i="10"/>
  <c r="I221" i="10"/>
  <c r="H221" i="10"/>
  <c r="G221" i="10"/>
  <c r="J221" i="10" s="1"/>
  <c r="F221" i="10"/>
  <c r="E221" i="10"/>
  <c r="D221" i="10"/>
  <c r="B221" i="10"/>
  <c r="I220" i="10"/>
  <c r="H220" i="10"/>
  <c r="G220" i="10"/>
  <c r="J220" i="10" s="1"/>
  <c r="F220" i="10"/>
  <c r="E220" i="10"/>
  <c r="D220" i="10"/>
  <c r="B220" i="10"/>
  <c r="I219" i="10"/>
  <c r="H219" i="10"/>
  <c r="G219" i="10"/>
  <c r="J219" i="10" s="1"/>
  <c r="F219" i="10"/>
  <c r="E219" i="10"/>
  <c r="D219" i="10"/>
  <c r="B219" i="10"/>
  <c r="I218" i="10"/>
  <c r="H218" i="10"/>
  <c r="G218" i="10"/>
  <c r="J218" i="10" s="1"/>
  <c r="F218" i="10"/>
  <c r="E218" i="10"/>
  <c r="D218" i="10"/>
  <c r="B218" i="10"/>
  <c r="I217" i="10"/>
  <c r="H217" i="10"/>
  <c r="G217" i="10"/>
  <c r="J217" i="10" s="1"/>
  <c r="F217" i="10"/>
  <c r="E217" i="10"/>
  <c r="D217" i="10"/>
  <c r="B217" i="10"/>
  <c r="I216" i="10"/>
  <c r="H216" i="10"/>
  <c r="G216" i="10"/>
  <c r="J216" i="10" s="1"/>
  <c r="F216" i="10"/>
  <c r="E216" i="10"/>
  <c r="D216" i="10"/>
  <c r="B216" i="10"/>
  <c r="I215" i="10"/>
  <c r="H215" i="10"/>
  <c r="G215" i="10"/>
  <c r="J215" i="10" s="1"/>
  <c r="F215" i="10"/>
  <c r="E215" i="10"/>
  <c r="D215" i="10"/>
  <c r="B215" i="10"/>
  <c r="I214" i="10"/>
  <c r="H214" i="10"/>
  <c r="G214" i="10"/>
  <c r="J214" i="10" s="1"/>
  <c r="F214" i="10"/>
  <c r="E214" i="10"/>
  <c r="D214" i="10"/>
  <c r="B214" i="10"/>
  <c r="I213" i="10"/>
  <c r="H213" i="10"/>
  <c r="G213" i="10"/>
  <c r="J213" i="10" s="1"/>
  <c r="F213" i="10"/>
  <c r="E213" i="10"/>
  <c r="D213" i="10"/>
  <c r="B213" i="10"/>
  <c r="I212" i="10"/>
  <c r="H212" i="10"/>
  <c r="G212" i="10"/>
  <c r="J212" i="10" s="1"/>
  <c r="F212" i="10"/>
  <c r="E212" i="10"/>
  <c r="D212" i="10"/>
  <c r="B212" i="10"/>
  <c r="I211" i="10"/>
  <c r="H211" i="10"/>
  <c r="G211" i="10"/>
  <c r="J211" i="10" s="1"/>
  <c r="F211" i="10"/>
  <c r="E211" i="10"/>
  <c r="D211" i="10"/>
  <c r="B211" i="10"/>
  <c r="I210" i="10"/>
  <c r="H210" i="10"/>
  <c r="G210" i="10"/>
  <c r="J210" i="10" s="1"/>
  <c r="F210" i="10"/>
  <c r="E210" i="10"/>
  <c r="D210" i="10"/>
  <c r="B210" i="10"/>
  <c r="I209" i="10"/>
  <c r="H209" i="10"/>
  <c r="G209" i="10"/>
  <c r="J209" i="10" s="1"/>
  <c r="F209" i="10"/>
  <c r="E209" i="10"/>
  <c r="D209" i="10"/>
  <c r="B209" i="10"/>
  <c r="I208" i="10"/>
  <c r="H208" i="10"/>
  <c r="G208" i="10"/>
  <c r="J208" i="10" s="1"/>
  <c r="F208" i="10"/>
  <c r="E208" i="10"/>
  <c r="D208" i="10"/>
  <c r="B208" i="10"/>
  <c r="I207" i="10"/>
  <c r="H207" i="10"/>
  <c r="G207" i="10"/>
  <c r="J207" i="10" s="1"/>
  <c r="F207" i="10"/>
  <c r="E207" i="10"/>
  <c r="D207" i="10"/>
  <c r="B207" i="10"/>
  <c r="I206" i="10"/>
  <c r="H206" i="10"/>
  <c r="G206" i="10"/>
  <c r="J206" i="10" s="1"/>
  <c r="F206" i="10"/>
  <c r="E206" i="10"/>
  <c r="D206" i="10"/>
  <c r="B206" i="10"/>
  <c r="I205" i="10"/>
  <c r="H205" i="10"/>
  <c r="G205" i="10"/>
  <c r="J205" i="10" s="1"/>
  <c r="F205" i="10"/>
  <c r="E205" i="10"/>
  <c r="D205" i="10"/>
  <c r="B205" i="10"/>
  <c r="I204" i="10"/>
  <c r="H204" i="10"/>
  <c r="G204" i="10"/>
  <c r="J204" i="10" s="1"/>
  <c r="F204" i="10"/>
  <c r="E204" i="10"/>
  <c r="D204" i="10"/>
  <c r="B204" i="10"/>
  <c r="I203" i="10"/>
  <c r="H203" i="10"/>
  <c r="G203" i="10"/>
  <c r="J203" i="10" s="1"/>
  <c r="F203" i="10"/>
  <c r="E203" i="10"/>
  <c r="D203" i="10"/>
  <c r="B203" i="10"/>
  <c r="I202" i="10"/>
  <c r="H202" i="10"/>
  <c r="G202" i="10"/>
  <c r="J202" i="10" s="1"/>
  <c r="F202" i="10"/>
  <c r="E202" i="10"/>
  <c r="D202" i="10"/>
  <c r="B202" i="10"/>
  <c r="I201" i="10"/>
  <c r="H201" i="10"/>
  <c r="G201" i="10"/>
  <c r="J201" i="10" s="1"/>
  <c r="F201" i="10"/>
  <c r="E201" i="10"/>
  <c r="D201" i="10"/>
  <c r="B201" i="10"/>
  <c r="I200" i="10"/>
  <c r="H200" i="10"/>
  <c r="G200" i="10"/>
  <c r="J200" i="10" s="1"/>
  <c r="F200" i="10"/>
  <c r="E200" i="10"/>
  <c r="D200" i="10"/>
  <c r="B200" i="10"/>
  <c r="I199" i="10"/>
  <c r="H199" i="10"/>
  <c r="G199" i="10"/>
  <c r="J199" i="10" s="1"/>
  <c r="F199" i="10"/>
  <c r="E199" i="10"/>
  <c r="D199" i="10"/>
  <c r="B199" i="10"/>
  <c r="I198" i="10"/>
  <c r="H198" i="10"/>
  <c r="G198" i="10"/>
  <c r="J198" i="10" s="1"/>
  <c r="F198" i="10"/>
  <c r="E198" i="10"/>
  <c r="D198" i="10"/>
  <c r="B198" i="10"/>
  <c r="I197" i="10"/>
  <c r="H197" i="10"/>
  <c r="G197" i="10"/>
  <c r="J197" i="10" s="1"/>
  <c r="F197" i="10"/>
  <c r="E197" i="10"/>
  <c r="D197" i="10"/>
  <c r="B197" i="10"/>
  <c r="I196" i="10"/>
  <c r="H196" i="10"/>
  <c r="G196" i="10"/>
  <c r="J196" i="10" s="1"/>
  <c r="F196" i="10"/>
  <c r="E196" i="10"/>
  <c r="D196" i="10"/>
  <c r="B196" i="10"/>
  <c r="I195" i="10"/>
  <c r="H195" i="10"/>
  <c r="G195" i="10"/>
  <c r="J195" i="10" s="1"/>
  <c r="F195" i="10"/>
  <c r="E195" i="10"/>
  <c r="D195" i="10"/>
  <c r="B195" i="10"/>
  <c r="I194" i="10"/>
  <c r="H194" i="10"/>
  <c r="G194" i="10"/>
  <c r="J194" i="10" s="1"/>
  <c r="F194" i="10"/>
  <c r="E194" i="10"/>
  <c r="D194" i="10"/>
  <c r="B194" i="10"/>
  <c r="I193" i="10"/>
  <c r="H193" i="10"/>
  <c r="G193" i="10"/>
  <c r="J193" i="10" s="1"/>
  <c r="F193" i="10"/>
  <c r="E193" i="10"/>
  <c r="D193" i="10"/>
  <c r="B193" i="10"/>
  <c r="I192" i="10"/>
  <c r="H192" i="10"/>
  <c r="G192" i="10"/>
  <c r="J192" i="10" s="1"/>
  <c r="F192" i="10"/>
  <c r="E192" i="10"/>
  <c r="D192" i="10"/>
  <c r="B192" i="10"/>
  <c r="I191" i="10"/>
  <c r="H191" i="10"/>
  <c r="G191" i="10"/>
  <c r="J191" i="10" s="1"/>
  <c r="F191" i="10"/>
  <c r="E191" i="10"/>
  <c r="D191" i="10"/>
  <c r="B191" i="10"/>
  <c r="I190" i="10"/>
  <c r="H190" i="10"/>
  <c r="G190" i="10"/>
  <c r="J190" i="10" s="1"/>
  <c r="F190" i="10"/>
  <c r="E190" i="10"/>
  <c r="D190" i="10"/>
  <c r="B190" i="10"/>
  <c r="I189" i="10"/>
  <c r="H189" i="10"/>
  <c r="G189" i="10"/>
  <c r="J189" i="10" s="1"/>
  <c r="F189" i="10"/>
  <c r="E189" i="10"/>
  <c r="D189" i="10"/>
  <c r="B189" i="10"/>
  <c r="I188" i="10"/>
  <c r="H188" i="10"/>
  <c r="G188" i="10"/>
  <c r="J188" i="10" s="1"/>
  <c r="F188" i="10"/>
  <c r="E188" i="10"/>
  <c r="D188" i="10"/>
  <c r="B188" i="10"/>
  <c r="I187" i="10"/>
  <c r="H187" i="10"/>
  <c r="G187" i="10"/>
  <c r="J187" i="10" s="1"/>
  <c r="F187" i="10"/>
  <c r="E187" i="10"/>
  <c r="D187" i="10"/>
  <c r="B187" i="10"/>
  <c r="I186" i="10"/>
  <c r="H186" i="10"/>
  <c r="G186" i="10"/>
  <c r="J186" i="10" s="1"/>
  <c r="F186" i="10"/>
  <c r="E186" i="10"/>
  <c r="D186" i="10"/>
  <c r="B186" i="10"/>
  <c r="I185" i="10"/>
  <c r="H185" i="10"/>
  <c r="G185" i="10"/>
  <c r="J185" i="10" s="1"/>
  <c r="F185" i="10"/>
  <c r="E185" i="10"/>
  <c r="D185" i="10"/>
  <c r="B185" i="10"/>
  <c r="I184" i="10"/>
  <c r="H184" i="10"/>
  <c r="G184" i="10"/>
  <c r="J184" i="10" s="1"/>
  <c r="F184" i="10"/>
  <c r="E184" i="10"/>
  <c r="D184" i="10"/>
  <c r="B184" i="10"/>
  <c r="I183" i="10"/>
  <c r="H183" i="10"/>
  <c r="G183" i="10"/>
  <c r="J183" i="10" s="1"/>
  <c r="F183" i="10"/>
  <c r="E183" i="10"/>
  <c r="D183" i="10"/>
  <c r="B183" i="10"/>
  <c r="I182" i="10"/>
  <c r="H182" i="10"/>
  <c r="G182" i="10"/>
  <c r="J182" i="10" s="1"/>
  <c r="F182" i="10"/>
  <c r="E182" i="10"/>
  <c r="D182" i="10"/>
  <c r="B182" i="10"/>
  <c r="I181" i="10"/>
  <c r="H181" i="10"/>
  <c r="G181" i="10"/>
  <c r="J181" i="10" s="1"/>
  <c r="F181" i="10"/>
  <c r="E181" i="10"/>
  <c r="D181" i="10"/>
  <c r="B181" i="10"/>
  <c r="I180" i="10"/>
  <c r="H180" i="10"/>
  <c r="G180" i="10"/>
  <c r="J180" i="10" s="1"/>
  <c r="F180" i="10"/>
  <c r="E180" i="10"/>
  <c r="D180" i="10"/>
  <c r="B180" i="10"/>
  <c r="I179" i="10"/>
  <c r="H179" i="10"/>
  <c r="G179" i="10"/>
  <c r="J179" i="10" s="1"/>
  <c r="F179" i="10"/>
  <c r="E179" i="10"/>
  <c r="D179" i="10"/>
  <c r="B179" i="10"/>
  <c r="I178" i="10"/>
  <c r="H178" i="10"/>
  <c r="G178" i="10"/>
  <c r="J178" i="10" s="1"/>
  <c r="F178" i="10"/>
  <c r="E178" i="10"/>
  <c r="D178" i="10"/>
  <c r="B178" i="10"/>
  <c r="I177" i="10"/>
  <c r="H177" i="10"/>
  <c r="G177" i="10"/>
  <c r="J177" i="10" s="1"/>
  <c r="F177" i="10"/>
  <c r="E177" i="10"/>
  <c r="D177" i="10"/>
  <c r="B177" i="10"/>
  <c r="I176" i="10"/>
  <c r="H176" i="10"/>
  <c r="G176" i="10"/>
  <c r="J176" i="10" s="1"/>
  <c r="F176" i="10"/>
  <c r="E176" i="10"/>
  <c r="D176" i="10"/>
  <c r="B176" i="10"/>
  <c r="I175" i="10"/>
  <c r="H175" i="10"/>
  <c r="G175" i="10"/>
  <c r="J175" i="10" s="1"/>
  <c r="F175" i="10"/>
  <c r="E175" i="10"/>
  <c r="D175" i="10"/>
  <c r="B175" i="10"/>
  <c r="I174" i="10"/>
  <c r="H174" i="10"/>
  <c r="G174" i="10"/>
  <c r="J174" i="10" s="1"/>
  <c r="F174" i="10"/>
  <c r="E174" i="10"/>
  <c r="D174" i="10"/>
  <c r="B174" i="10"/>
  <c r="I173" i="10"/>
  <c r="H173" i="10"/>
  <c r="G173" i="10"/>
  <c r="J173" i="10" s="1"/>
  <c r="F173" i="10"/>
  <c r="E173" i="10"/>
  <c r="D173" i="10"/>
  <c r="B173" i="10"/>
  <c r="I172" i="10"/>
  <c r="H172" i="10"/>
  <c r="G172" i="10"/>
  <c r="J172" i="10" s="1"/>
  <c r="F172" i="10"/>
  <c r="E172" i="10"/>
  <c r="D172" i="10"/>
  <c r="B172" i="10"/>
  <c r="I171" i="10"/>
  <c r="H171" i="10"/>
  <c r="G171" i="10"/>
  <c r="J171" i="10" s="1"/>
  <c r="F171" i="10"/>
  <c r="E171" i="10"/>
  <c r="D171" i="10"/>
  <c r="B171" i="10"/>
  <c r="I170" i="10"/>
  <c r="H170" i="10"/>
  <c r="G170" i="10"/>
  <c r="J170" i="10" s="1"/>
  <c r="F170" i="10"/>
  <c r="E170" i="10"/>
  <c r="D170" i="10"/>
  <c r="B170" i="10"/>
  <c r="I169" i="10"/>
  <c r="H169" i="10"/>
  <c r="G169" i="10"/>
  <c r="J169" i="10" s="1"/>
  <c r="F169" i="10"/>
  <c r="E169" i="10"/>
  <c r="D169" i="10"/>
  <c r="B169" i="10"/>
  <c r="I168" i="10"/>
  <c r="H168" i="10"/>
  <c r="G168" i="10"/>
  <c r="J168" i="10" s="1"/>
  <c r="F168" i="10"/>
  <c r="E168" i="10"/>
  <c r="D168" i="10"/>
  <c r="C168" i="10"/>
  <c r="B168" i="10"/>
  <c r="I167" i="10"/>
  <c r="H167" i="10"/>
  <c r="G167" i="10"/>
  <c r="J167" i="10" s="1"/>
  <c r="F167" i="10"/>
  <c r="E167" i="10"/>
  <c r="D167" i="10"/>
  <c r="C167" i="10"/>
  <c r="B167" i="10"/>
  <c r="I166" i="10"/>
  <c r="H166" i="10"/>
  <c r="G166" i="10"/>
  <c r="J166" i="10" s="1"/>
  <c r="F166" i="10"/>
  <c r="E166" i="10"/>
  <c r="D166" i="10"/>
  <c r="C166" i="10"/>
  <c r="B166" i="10"/>
  <c r="I165" i="10"/>
  <c r="H165" i="10"/>
  <c r="G165" i="10"/>
  <c r="J165" i="10" s="1"/>
  <c r="F165" i="10"/>
  <c r="E165" i="10"/>
  <c r="D165" i="10"/>
  <c r="C165" i="10"/>
  <c r="B165" i="10"/>
  <c r="I164" i="10"/>
  <c r="H164" i="10"/>
  <c r="G164" i="10"/>
  <c r="J164" i="10" s="1"/>
  <c r="F164" i="10"/>
  <c r="E164" i="10"/>
  <c r="D164" i="10"/>
  <c r="C164" i="10"/>
  <c r="B164" i="10"/>
  <c r="I163" i="10"/>
  <c r="H163" i="10"/>
  <c r="G163" i="10"/>
  <c r="J163" i="10" s="1"/>
  <c r="F163" i="10"/>
  <c r="E163" i="10"/>
  <c r="D163" i="10"/>
  <c r="C163" i="10"/>
  <c r="B163" i="10"/>
  <c r="I162" i="10"/>
  <c r="H162" i="10"/>
  <c r="G162" i="10"/>
  <c r="J162" i="10" s="1"/>
  <c r="F162" i="10"/>
  <c r="E162" i="10"/>
  <c r="D162" i="10"/>
  <c r="C162" i="10"/>
  <c r="B162" i="10"/>
  <c r="I161" i="10"/>
  <c r="H161" i="10"/>
  <c r="G161" i="10"/>
  <c r="J161" i="10" s="1"/>
  <c r="F161" i="10"/>
  <c r="E161" i="10"/>
  <c r="D161" i="10"/>
  <c r="C161" i="10"/>
  <c r="B161" i="10"/>
  <c r="I160" i="10"/>
  <c r="H160" i="10"/>
  <c r="G160" i="10"/>
  <c r="J160" i="10" s="1"/>
  <c r="F160" i="10"/>
  <c r="E160" i="10"/>
  <c r="D160" i="10"/>
  <c r="C160" i="10"/>
  <c r="B160" i="10"/>
  <c r="I159" i="10"/>
  <c r="H159" i="10"/>
  <c r="G159" i="10"/>
  <c r="J159" i="10" s="1"/>
  <c r="F159" i="10"/>
  <c r="E159" i="10"/>
  <c r="D159" i="10"/>
  <c r="C159" i="10"/>
  <c r="B159" i="10"/>
  <c r="I158" i="10"/>
  <c r="H158" i="10"/>
  <c r="G158" i="10"/>
  <c r="J158" i="10" s="1"/>
  <c r="F158" i="10"/>
  <c r="E158" i="10"/>
  <c r="D158" i="10"/>
  <c r="C158" i="10"/>
  <c r="B158" i="10"/>
  <c r="I157" i="10"/>
  <c r="H157" i="10"/>
  <c r="G157" i="10"/>
  <c r="J157" i="10" s="1"/>
  <c r="F157" i="10"/>
  <c r="E157" i="10"/>
  <c r="D157" i="10"/>
  <c r="C157" i="10"/>
  <c r="B157" i="10"/>
  <c r="I156" i="10"/>
  <c r="H156" i="10"/>
  <c r="G156" i="10"/>
  <c r="J156" i="10" s="1"/>
  <c r="F156" i="10"/>
  <c r="E156" i="10"/>
  <c r="D156" i="10"/>
  <c r="C156" i="10"/>
  <c r="B156" i="10"/>
  <c r="I155" i="10"/>
  <c r="H155" i="10"/>
  <c r="G155" i="10"/>
  <c r="J155" i="10" s="1"/>
  <c r="F155" i="10"/>
  <c r="E155" i="10"/>
  <c r="D155" i="10"/>
  <c r="C155" i="10"/>
  <c r="B155" i="10"/>
  <c r="I154" i="10"/>
  <c r="H154" i="10"/>
  <c r="G154" i="10"/>
  <c r="J154" i="10" s="1"/>
  <c r="F154" i="10"/>
  <c r="E154" i="10"/>
  <c r="D154" i="10"/>
  <c r="C154" i="10"/>
  <c r="B154" i="10"/>
  <c r="I153" i="10"/>
  <c r="H153" i="10"/>
  <c r="G153" i="10"/>
  <c r="J153" i="10" s="1"/>
  <c r="F153" i="10"/>
  <c r="E153" i="10"/>
  <c r="D153" i="10"/>
  <c r="C153" i="10"/>
  <c r="B153" i="10"/>
  <c r="I152" i="10"/>
  <c r="H152" i="10"/>
  <c r="G152" i="10"/>
  <c r="J152" i="10" s="1"/>
  <c r="F152" i="10"/>
  <c r="E152" i="10"/>
  <c r="D152" i="10"/>
  <c r="C152" i="10"/>
  <c r="B152" i="10"/>
  <c r="I151" i="10"/>
  <c r="H151" i="10"/>
  <c r="G151" i="10"/>
  <c r="J151" i="10" s="1"/>
  <c r="F151" i="10"/>
  <c r="E151" i="10"/>
  <c r="D151" i="10"/>
  <c r="C151" i="10"/>
  <c r="B151" i="10"/>
  <c r="I150" i="10"/>
  <c r="H150" i="10"/>
  <c r="G150" i="10"/>
  <c r="J150" i="10" s="1"/>
  <c r="F150" i="10"/>
  <c r="E150" i="10"/>
  <c r="D150" i="10"/>
  <c r="C150" i="10"/>
  <c r="B150" i="10"/>
  <c r="I149" i="10"/>
  <c r="H149" i="10"/>
  <c r="G149" i="10"/>
  <c r="J149" i="10" s="1"/>
  <c r="F149" i="10"/>
  <c r="E149" i="10"/>
  <c r="D149" i="10"/>
  <c r="C149" i="10"/>
  <c r="B149" i="10"/>
  <c r="I148" i="10"/>
  <c r="H148" i="10"/>
  <c r="G148" i="10"/>
  <c r="J148" i="10" s="1"/>
  <c r="F148" i="10"/>
  <c r="E148" i="10"/>
  <c r="D148" i="10"/>
  <c r="C148" i="10"/>
  <c r="B148" i="10"/>
  <c r="I147" i="10"/>
  <c r="H147" i="10"/>
  <c r="G147" i="10"/>
  <c r="J147" i="10" s="1"/>
  <c r="F147" i="10"/>
  <c r="E147" i="10"/>
  <c r="D147" i="10"/>
  <c r="C147" i="10"/>
  <c r="B147" i="10"/>
  <c r="I146" i="10"/>
  <c r="H146" i="10"/>
  <c r="G146" i="10"/>
  <c r="J146" i="10" s="1"/>
  <c r="F146" i="10"/>
  <c r="E146" i="10"/>
  <c r="D146" i="10"/>
  <c r="C146" i="10"/>
  <c r="B146" i="10"/>
  <c r="I145" i="10"/>
  <c r="H145" i="10"/>
  <c r="G145" i="10"/>
  <c r="J145" i="10" s="1"/>
  <c r="F145" i="10"/>
  <c r="E145" i="10"/>
  <c r="D145" i="10"/>
  <c r="C145" i="10"/>
  <c r="B145" i="10"/>
  <c r="I144" i="10"/>
  <c r="H144" i="10"/>
  <c r="G144" i="10"/>
  <c r="J144" i="10" s="1"/>
  <c r="F144" i="10"/>
  <c r="E144" i="10"/>
  <c r="D144" i="10"/>
  <c r="C144" i="10"/>
  <c r="B144" i="10"/>
  <c r="I143" i="10"/>
  <c r="H143" i="10"/>
  <c r="G143" i="10"/>
  <c r="J143" i="10" s="1"/>
  <c r="F143" i="10"/>
  <c r="E143" i="10"/>
  <c r="D143" i="10"/>
  <c r="C143" i="10"/>
  <c r="B143" i="10"/>
  <c r="I142" i="10"/>
  <c r="H142" i="10"/>
  <c r="G142" i="10"/>
  <c r="J142" i="10" s="1"/>
  <c r="F142" i="10"/>
  <c r="E142" i="10"/>
  <c r="D142" i="10"/>
  <c r="C142" i="10"/>
  <c r="B142" i="10"/>
  <c r="I141" i="10"/>
  <c r="H141" i="10"/>
  <c r="G141" i="10"/>
  <c r="J141" i="10" s="1"/>
  <c r="F141" i="10"/>
  <c r="E141" i="10"/>
  <c r="D141" i="10"/>
  <c r="C141" i="10"/>
  <c r="B141" i="10"/>
  <c r="I140" i="10"/>
  <c r="H140" i="10"/>
  <c r="G140" i="10"/>
  <c r="J140" i="10" s="1"/>
  <c r="F140" i="10"/>
  <c r="E140" i="10"/>
  <c r="D140" i="10"/>
  <c r="C140" i="10"/>
  <c r="B140" i="10"/>
  <c r="I139" i="10"/>
  <c r="H139" i="10"/>
  <c r="G139" i="10"/>
  <c r="J139" i="10" s="1"/>
  <c r="F139" i="10"/>
  <c r="E139" i="10"/>
  <c r="D139" i="10"/>
  <c r="C139" i="10"/>
  <c r="B139" i="10"/>
  <c r="I138" i="10"/>
  <c r="H138" i="10"/>
  <c r="G138" i="10"/>
  <c r="J138" i="10" s="1"/>
  <c r="F138" i="10"/>
  <c r="E138" i="10"/>
  <c r="D138" i="10"/>
  <c r="C138" i="10"/>
  <c r="B138" i="10"/>
  <c r="I137" i="10"/>
  <c r="H137" i="10"/>
  <c r="G137" i="10"/>
  <c r="J137" i="10" s="1"/>
  <c r="F137" i="10"/>
  <c r="E137" i="10"/>
  <c r="D137" i="10"/>
  <c r="C137" i="10"/>
  <c r="B137" i="10"/>
  <c r="I136" i="10"/>
  <c r="H136" i="10"/>
  <c r="G136" i="10"/>
  <c r="J136" i="10" s="1"/>
  <c r="F136" i="10"/>
  <c r="E136" i="10"/>
  <c r="D136" i="10"/>
  <c r="C136" i="10"/>
  <c r="B136" i="10"/>
  <c r="I135" i="10"/>
  <c r="H135" i="10"/>
  <c r="G135" i="10"/>
  <c r="J135" i="10" s="1"/>
  <c r="F135" i="10"/>
  <c r="E135" i="10"/>
  <c r="D135" i="10"/>
  <c r="C135" i="10"/>
  <c r="B135" i="10"/>
  <c r="I134" i="10"/>
  <c r="H134" i="10"/>
  <c r="G134" i="10"/>
  <c r="J134" i="10" s="1"/>
  <c r="F134" i="10"/>
  <c r="E134" i="10"/>
  <c r="D134" i="10"/>
  <c r="C134" i="10"/>
  <c r="B134" i="10"/>
  <c r="I133" i="10"/>
  <c r="H133" i="10"/>
  <c r="G133" i="10"/>
  <c r="J133" i="10" s="1"/>
  <c r="F133" i="10"/>
  <c r="E133" i="10"/>
  <c r="D133" i="10"/>
  <c r="C133" i="10"/>
  <c r="B133" i="10"/>
  <c r="I132" i="10"/>
  <c r="H132" i="10"/>
  <c r="G132" i="10"/>
  <c r="J132" i="10" s="1"/>
  <c r="F132" i="10"/>
  <c r="E132" i="10"/>
  <c r="D132" i="10"/>
  <c r="C132" i="10"/>
  <c r="B132" i="10"/>
  <c r="I131" i="10"/>
  <c r="H131" i="10"/>
  <c r="G131" i="10"/>
  <c r="J131" i="10" s="1"/>
  <c r="F131" i="10"/>
  <c r="E131" i="10"/>
  <c r="D131" i="10"/>
  <c r="C131" i="10"/>
  <c r="B131" i="10"/>
  <c r="I130" i="10"/>
  <c r="H130" i="10"/>
  <c r="G130" i="10"/>
  <c r="J130" i="10" s="1"/>
  <c r="F130" i="10"/>
  <c r="E130" i="10"/>
  <c r="D130" i="10"/>
  <c r="C130" i="10"/>
  <c r="B130" i="10"/>
  <c r="I129" i="10"/>
  <c r="H129" i="10"/>
  <c r="G129" i="10"/>
  <c r="J129" i="10" s="1"/>
  <c r="F129" i="10"/>
  <c r="E129" i="10"/>
  <c r="D129" i="10"/>
  <c r="C129" i="10"/>
  <c r="B129" i="10"/>
  <c r="I128" i="10"/>
  <c r="H128" i="10"/>
  <c r="G128" i="10"/>
  <c r="J128" i="10" s="1"/>
  <c r="F128" i="10"/>
  <c r="E128" i="10"/>
  <c r="D128" i="10"/>
  <c r="C128" i="10"/>
  <c r="B128" i="10"/>
  <c r="I127" i="10"/>
  <c r="H127" i="10"/>
  <c r="G127" i="10"/>
  <c r="J127" i="10" s="1"/>
  <c r="F127" i="10"/>
  <c r="E127" i="10"/>
  <c r="D127" i="10"/>
  <c r="C127" i="10"/>
  <c r="B127" i="10"/>
  <c r="I126" i="10"/>
  <c r="H126" i="10"/>
  <c r="G126" i="10"/>
  <c r="J126" i="10" s="1"/>
  <c r="F126" i="10"/>
  <c r="E126" i="10"/>
  <c r="D126" i="10"/>
  <c r="C126" i="10"/>
  <c r="B126" i="10"/>
  <c r="I125" i="10"/>
  <c r="H125" i="10"/>
  <c r="G125" i="10"/>
  <c r="J125" i="10" s="1"/>
  <c r="F125" i="10"/>
  <c r="E125" i="10"/>
  <c r="D125" i="10"/>
  <c r="C125" i="10"/>
  <c r="B125" i="10"/>
  <c r="I124" i="10"/>
  <c r="H124" i="10"/>
  <c r="G124" i="10"/>
  <c r="J124" i="10" s="1"/>
  <c r="F124" i="10"/>
  <c r="E124" i="10"/>
  <c r="D124" i="10"/>
  <c r="C124" i="10"/>
  <c r="B124" i="10"/>
  <c r="I123" i="10"/>
  <c r="H123" i="10"/>
  <c r="G123" i="10"/>
  <c r="J123" i="10" s="1"/>
  <c r="F123" i="10"/>
  <c r="E123" i="10"/>
  <c r="D123" i="10"/>
  <c r="C123" i="10"/>
  <c r="B123" i="10"/>
  <c r="I122" i="10"/>
  <c r="H122" i="10"/>
  <c r="G122" i="10"/>
  <c r="J122" i="10" s="1"/>
  <c r="F122" i="10"/>
  <c r="E122" i="10"/>
  <c r="D122" i="10"/>
  <c r="C122" i="10"/>
  <c r="B122" i="10"/>
  <c r="I121" i="10"/>
  <c r="H121" i="10"/>
  <c r="G121" i="10"/>
  <c r="J121" i="10" s="1"/>
  <c r="F121" i="10"/>
  <c r="E121" i="10"/>
  <c r="D121" i="10"/>
  <c r="C121" i="10"/>
  <c r="B121" i="10"/>
  <c r="I120" i="10"/>
  <c r="H120" i="10"/>
  <c r="G120" i="10"/>
  <c r="J120" i="10" s="1"/>
  <c r="F120" i="10"/>
  <c r="E120" i="10"/>
  <c r="D120" i="10"/>
  <c r="C120" i="10"/>
  <c r="B120" i="10"/>
  <c r="I119" i="10"/>
  <c r="H119" i="10"/>
  <c r="G119" i="10"/>
  <c r="J119" i="10" s="1"/>
  <c r="F119" i="10"/>
  <c r="E119" i="10"/>
  <c r="D119" i="10"/>
  <c r="C119" i="10"/>
  <c r="B119" i="10"/>
  <c r="I118" i="10"/>
  <c r="H118" i="10"/>
  <c r="G118" i="10"/>
  <c r="J118" i="10" s="1"/>
  <c r="F118" i="10"/>
  <c r="E118" i="10"/>
  <c r="D118" i="10"/>
  <c r="C118" i="10"/>
  <c r="B118" i="10"/>
  <c r="I117" i="10"/>
  <c r="H117" i="10"/>
  <c r="G117" i="10"/>
  <c r="J117" i="10" s="1"/>
  <c r="F117" i="10"/>
  <c r="E117" i="10"/>
  <c r="D117" i="10"/>
  <c r="C117" i="10"/>
  <c r="B117" i="10"/>
  <c r="I116" i="10"/>
  <c r="H116" i="10"/>
  <c r="G116" i="10"/>
  <c r="J116" i="10" s="1"/>
  <c r="F116" i="10"/>
  <c r="E116" i="10"/>
  <c r="D116" i="10"/>
  <c r="C116" i="10"/>
  <c r="B116" i="10"/>
  <c r="I115" i="10"/>
  <c r="H115" i="10"/>
  <c r="G115" i="10"/>
  <c r="J115" i="10" s="1"/>
  <c r="F115" i="10"/>
  <c r="E115" i="10"/>
  <c r="D115" i="10"/>
  <c r="C115" i="10"/>
  <c r="B115" i="10"/>
  <c r="I114" i="10"/>
  <c r="H114" i="10"/>
  <c r="G114" i="10"/>
  <c r="J114" i="10" s="1"/>
  <c r="F114" i="10"/>
  <c r="E114" i="10"/>
  <c r="D114" i="10"/>
  <c r="C114" i="10"/>
  <c r="B114" i="10"/>
  <c r="I113" i="10"/>
  <c r="H113" i="10"/>
  <c r="G113" i="10"/>
  <c r="J113" i="10" s="1"/>
  <c r="F113" i="10"/>
  <c r="E113" i="10"/>
  <c r="D113" i="10"/>
  <c r="C113" i="10"/>
  <c r="B113" i="10"/>
  <c r="I112" i="10"/>
  <c r="H112" i="10"/>
  <c r="G112" i="10"/>
  <c r="J112" i="10" s="1"/>
  <c r="F112" i="10"/>
  <c r="E112" i="10"/>
  <c r="D112" i="10"/>
  <c r="C112" i="10"/>
  <c r="B112" i="10"/>
  <c r="I111" i="10"/>
  <c r="H111" i="10"/>
  <c r="G111" i="10"/>
  <c r="J111" i="10" s="1"/>
  <c r="F111" i="10"/>
  <c r="E111" i="10"/>
  <c r="D111" i="10"/>
  <c r="C111" i="10"/>
  <c r="B111" i="10"/>
  <c r="I110" i="10"/>
  <c r="H110" i="10"/>
  <c r="G110" i="10"/>
  <c r="J110" i="10" s="1"/>
  <c r="F110" i="10"/>
  <c r="E110" i="10"/>
  <c r="D110" i="10"/>
  <c r="C110" i="10"/>
  <c r="B110" i="10"/>
  <c r="I109" i="10"/>
  <c r="H109" i="10"/>
  <c r="G109" i="10"/>
  <c r="J109" i="10" s="1"/>
  <c r="F109" i="10"/>
  <c r="E109" i="10"/>
  <c r="D109" i="10"/>
  <c r="C109" i="10"/>
  <c r="B109" i="10"/>
  <c r="I108" i="10"/>
  <c r="H108" i="10"/>
  <c r="G108" i="10"/>
  <c r="J108" i="10" s="1"/>
  <c r="F108" i="10"/>
  <c r="E108" i="10"/>
  <c r="D108" i="10"/>
  <c r="C108" i="10"/>
  <c r="B108" i="10"/>
  <c r="I107" i="10"/>
  <c r="H107" i="10"/>
  <c r="G107" i="10"/>
  <c r="J107" i="10" s="1"/>
  <c r="F107" i="10"/>
  <c r="E107" i="10"/>
  <c r="D107" i="10"/>
  <c r="C107" i="10"/>
  <c r="B107" i="10"/>
  <c r="I106" i="10"/>
  <c r="H106" i="10"/>
  <c r="G106" i="10"/>
  <c r="J106" i="10" s="1"/>
  <c r="F106" i="10"/>
  <c r="E106" i="10"/>
  <c r="D106" i="10"/>
  <c r="C106" i="10"/>
  <c r="B106" i="10"/>
  <c r="I105" i="10"/>
  <c r="H105" i="10"/>
  <c r="G105" i="10"/>
  <c r="J105" i="10" s="1"/>
  <c r="F105" i="10"/>
  <c r="E105" i="10"/>
  <c r="D105" i="10"/>
  <c r="C105" i="10"/>
  <c r="B105" i="10"/>
  <c r="I104" i="10"/>
  <c r="H104" i="10"/>
  <c r="G104" i="10"/>
  <c r="J104" i="10" s="1"/>
  <c r="F104" i="10"/>
  <c r="E104" i="10"/>
  <c r="D104" i="10"/>
  <c r="C104" i="10"/>
  <c r="B104" i="10"/>
  <c r="I103" i="10"/>
  <c r="H103" i="10"/>
  <c r="G103" i="10"/>
  <c r="J103" i="10" s="1"/>
  <c r="F103" i="10"/>
  <c r="E103" i="10"/>
  <c r="D103" i="10"/>
  <c r="C103" i="10"/>
  <c r="B103" i="10"/>
  <c r="I102" i="10"/>
  <c r="H102" i="10"/>
  <c r="G102" i="10"/>
  <c r="J102" i="10" s="1"/>
  <c r="F102" i="10"/>
  <c r="E102" i="10"/>
  <c r="D102" i="10"/>
  <c r="C102" i="10"/>
  <c r="B102" i="10"/>
  <c r="I101" i="10"/>
  <c r="H101" i="10"/>
  <c r="G101" i="10"/>
  <c r="J101" i="10" s="1"/>
  <c r="F101" i="10"/>
  <c r="E101" i="10"/>
  <c r="D101" i="10"/>
  <c r="C101" i="10"/>
  <c r="B101" i="10"/>
  <c r="I100" i="10"/>
  <c r="H100" i="10"/>
  <c r="G100" i="10"/>
  <c r="J100" i="10" s="1"/>
  <c r="F100" i="10"/>
  <c r="E100" i="10"/>
  <c r="D100" i="10"/>
  <c r="C100" i="10"/>
  <c r="B100" i="10"/>
  <c r="I99" i="10"/>
  <c r="H99" i="10"/>
  <c r="G99" i="10"/>
  <c r="J99" i="10" s="1"/>
  <c r="F99" i="10"/>
  <c r="E99" i="10"/>
  <c r="D99" i="10"/>
  <c r="C99" i="10"/>
  <c r="B99" i="10"/>
  <c r="I98" i="10"/>
  <c r="H98" i="10"/>
  <c r="G98" i="10"/>
  <c r="J98" i="10" s="1"/>
  <c r="F98" i="10"/>
  <c r="E98" i="10"/>
  <c r="D98" i="10"/>
  <c r="C98" i="10"/>
  <c r="B98" i="10"/>
  <c r="I97" i="10"/>
  <c r="H97" i="10"/>
  <c r="G97" i="10"/>
  <c r="J97" i="10" s="1"/>
  <c r="F97" i="10"/>
  <c r="E97" i="10"/>
  <c r="D97" i="10"/>
  <c r="C97" i="10"/>
  <c r="B97" i="10"/>
  <c r="I96" i="10"/>
  <c r="H96" i="10"/>
  <c r="G96" i="10"/>
  <c r="J96" i="10" s="1"/>
  <c r="F96" i="10"/>
  <c r="E96" i="10"/>
  <c r="D96" i="10"/>
  <c r="C96" i="10"/>
  <c r="B96" i="10"/>
  <c r="I95" i="10"/>
  <c r="H95" i="10"/>
  <c r="G95" i="10"/>
  <c r="J95" i="10" s="1"/>
  <c r="F95" i="10"/>
  <c r="E95" i="10"/>
  <c r="D95" i="10"/>
  <c r="C95" i="10"/>
  <c r="B95" i="10"/>
  <c r="I94" i="10"/>
  <c r="H94" i="10"/>
  <c r="G94" i="10"/>
  <c r="J94" i="10" s="1"/>
  <c r="F94" i="10"/>
  <c r="E94" i="10"/>
  <c r="D94" i="10"/>
  <c r="C94" i="10"/>
  <c r="B94" i="10"/>
  <c r="I93" i="10"/>
  <c r="H93" i="10"/>
  <c r="G93" i="10"/>
  <c r="J93" i="10" s="1"/>
  <c r="F93" i="10"/>
  <c r="E93" i="10"/>
  <c r="D93" i="10"/>
  <c r="C93" i="10"/>
  <c r="B93" i="10"/>
  <c r="I92" i="10"/>
  <c r="H92" i="10"/>
  <c r="G92" i="10"/>
  <c r="J92" i="10" s="1"/>
  <c r="F92" i="10"/>
  <c r="E92" i="10"/>
  <c r="D92" i="10"/>
  <c r="C92" i="10"/>
  <c r="B92" i="10"/>
  <c r="I91" i="10"/>
  <c r="H91" i="10"/>
  <c r="G91" i="10"/>
  <c r="J91" i="10" s="1"/>
  <c r="F91" i="10"/>
  <c r="E91" i="10"/>
  <c r="D91" i="10"/>
  <c r="C91" i="10"/>
  <c r="B91" i="10"/>
  <c r="I90" i="10"/>
  <c r="H90" i="10"/>
  <c r="G90" i="10"/>
  <c r="J90" i="10" s="1"/>
  <c r="F90" i="10"/>
  <c r="E90" i="10"/>
  <c r="D90" i="10"/>
  <c r="C90" i="10"/>
  <c r="B90" i="10"/>
  <c r="I89" i="10"/>
  <c r="H89" i="10"/>
  <c r="G89" i="10"/>
  <c r="J89" i="10" s="1"/>
  <c r="F89" i="10"/>
  <c r="E89" i="10"/>
  <c r="D89" i="10"/>
  <c r="C89" i="10"/>
  <c r="B89" i="10"/>
  <c r="I88" i="10"/>
  <c r="H88" i="10"/>
  <c r="G88" i="10"/>
  <c r="J88" i="10" s="1"/>
  <c r="F88" i="10"/>
  <c r="E88" i="10"/>
  <c r="D88" i="10"/>
  <c r="C88" i="10"/>
  <c r="B88" i="10"/>
  <c r="I87" i="10"/>
  <c r="H87" i="10"/>
  <c r="G87" i="10"/>
  <c r="J87" i="10" s="1"/>
  <c r="F87" i="10"/>
  <c r="E87" i="10"/>
  <c r="D87" i="10"/>
  <c r="C87" i="10"/>
  <c r="B87" i="10"/>
  <c r="I86" i="10"/>
  <c r="H86" i="10"/>
  <c r="G86" i="10"/>
  <c r="J86" i="10" s="1"/>
  <c r="F86" i="10"/>
  <c r="E86" i="10"/>
  <c r="D86" i="10"/>
  <c r="C86" i="10"/>
  <c r="B86" i="10"/>
  <c r="I85" i="10"/>
  <c r="H85" i="10"/>
  <c r="G85" i="10"/>
  <c r="J85" i="10" s="1"/>
  <c r="F85" i="10"/>
  <c r="E85" i="10"/>
  <c r="D85" i="10"/>
  <c r="C85" i="10"/>
  <c r="B85" i="10"/>
  <c r="I84" i="10"/>
  <c r="H84" i="10"/>
  <c r="G84" i="10"/>
  <c r="J84" i="10" s="1"/>
  <c r="F84" i="10"/>
  <c r="E84" i="10"/>
  <c r="D84" i="10"/>
  <c r="C84" i="10"/>
  <c r="B84" i="10"/>
  <c r="I83" i="10"/>
  <c r="H83" i="10"/>
  <c r="G83" i="10"/>
  <c r="J83" i="10" s="1"/>
  <c r="F83" i="10"/>
  <c r="E83" i="10"/>
  <c r="D83" i="10"/>
  <c r="C83" i="10"/>
  <c r="B83" i="10"/>
  <c r="I82" i="10"/>
  <c r="H82" i="10"/>
  <c r="G82" i="10"/>
  <c r="J82" i="10" s="1"/>
  <c r="F82" i="10"/>
  <c r="E82" i="10"/>
  <c r="D82" i="10"/>
  <c r="C82" i="10"/>
  <c r="B82" i="10"/>
  <c r="I81" i="10"/>
  <c r="H81" i="10"/>
  <c r="G81" i="10"/>
  <c r="J81" i="10" s="1"/>
  <c r="F81" i="10"/>
  <c r="E81" i="10"/>
  <c r="D81" i="10"/>
  <c r="C81" i="10"/>
  <c r="B81" i="10"/>
  <c r="I80" i="10"/>
  <c r="H80" i="10"/>
  <c r="G80" i="10"/>
  <c r="J80" i="10" s="1"/>
  <c r="F80" i="10"/>
  <c r="E80" i="10"/>
  <c r="D80" i="10"/>
  <c r="C80" i="10"/>
  <c r="B80" i="10"/>
  <c r="I79" i="10"/>
  <c r="H79" i="10"/>
  <c r="G79" i="10"/>
  <c r="J79" i="10" s="1"/>
  <c r="F79" i="10"/>
  <c r="E79" i="10"/>
  <c r="D79" i="10"/>
  <c r="C79" i="10"/>
  <c r="B79" i="10"/>
  <c r="I78" i="10"/>
  <c r="H78" i="10"/>
  <c r="G78" i="10"/>
  <c r="J78" i="10" s="1"/>
  <c r="F78" i="10"/>
  <c r="E78" i="10"/>
  <c r="D78" i="10"/>
  <c r="C78" i="10"/>
  <c r="B78" i="10"/>
  <c r="I77" i="10"/>
  <c r="H77" i="10"/>
  <c r="G77" i="10"/>
  <c r="J77" i="10" s="1"/>
  <c r="F77" i="10"/>
  <c r="E77" i="10"/>
  <c r="D77" i="10"/>
  <c r="C77" i="10"/>
  <c r="B77" i="10"/>
  <c r="I76" i="10"/>
  <c r="H76" i="10"/>
  <c r="G76" i="10"/>
  <c r="J76" i="10" s="1"/>
  <c r="F76" i="10"/>
  <c r="E76" i="10"/>
  <c r="D76" i="10"/>
  <c r="C76" i="10"/>
  <c r="B76" i="10"/>
  <c r="I75" i="10"/>
  <c r="H75" i="10"/>
  <c r="G75" i="10"/>
  <c r="J75" i="10" s="1"/>
  <c r="F75" i="10"/>
  <c r="E75" i="10"/>
  <c r="D75" i="10"/>
  <c r="C75" i="10"/>
  <c r="B75" i="10"/>
  <c r="I74" i="10"/>
  <c r="H74" i="10"/>
  <c r="G74" i="10"/>
  <c r="J74" i="10" s="1"/>
  <c r="F74" i="10"/>
  <c r="E74" i="10"/>
  <c r="D74" i="10"/>
  <c r="C74" i="10"/>
  <c r="B74" i="10"/>
  <c r="I73" i="10"/>
  <c r="H73" i="10"/>
  <c r="G73" i="10"/>
  <c r="J73" i="10" s="1"/>
  <c r="F73" i="10"/>
  <c r="E73" i="10"/>
  <c r="D73" i="10"/>
  <c r="C73" i="10"/>
  <c r="B73" i="10"/>
  <c r="I72" i="10"/>
  <c r="H72" i="10"/>
  <c r="G72" i="10"/>
  <c r="J72" i="10" s="1"/>
  <c r="F72" i="10"/>
  <c r="E72" i="10"/>
  <c r="D72" i="10"/>
  <c r="C72" i="10"/>
  <c r="B72" i="10"/>
  <c r="I71" i="10"/>
  <c r="H71" i="10"/>
  <c r="G71" i="10"/>
  <c r="J71" i="10" s="1"/>
  <c r="F71" i="10"/>
  <c r="E71" i="10"/>
  <c r="D71" i="10"/>
  <c r="C71" i="10"/>
  <c r="B71" i="10"/>
  <c r="I70" i="10"/>
  <c r="H70" i="10"/>
  <c r="G70" i="10"/>
  <c r="J70" i="10" s="1"/>
  <c r="F70" i="10"/>
  <c r="E70" i="10"/>
  <c r="D70" i="10"/>
  <c r="C70" i="10"/>
  <c r="B70" i="10"/>
  <c r="I69" i="10"/>
  <c r="H69" i="10"/>
  <c r="G69" i="10"/>
  <c r="J69" i="10" s="1"/>
  <c r="F69" i="10"/>
  <c r="E69" i="10"/>
  <c r="D69" i="10"/>
  <c r="C69" i="10"/>
  <c r="B69" i="10"/>
  <c r="I68" i="10"/>
  <c r="H68" i="10"/>
  <c r="G68" i="10"/>
  <c r="J68" i="10" s="1"/>
  <c r="F68" i="10"/>
  <c r="E68" i="10"/>
  <c r="D68" i="10"/>
  <c r="C68" i="10"/>
  <c r="B68" i="10"/>
  <c r="I67" i="10"/>
  <c r="H67" i="10"/>
  <c r="G67" i="10"/>
  <c r="J67" i="10" s="1"/>
  <c r="F67" i="10"/>
  <c r="E67" i="10"/>
  <c r="D67" i="10"/>
  <c r="C67" i="10"/>
  <c r="B67" i="10"/>
  <c r="I66" i="10"/>
  <c r="H66" i="10"/>
  <c r="G66" i="10"/>
  <c r="J66" i="10" s="1"/>
  <c r="F66" i="10"/>
  <c r="E66" i="10"/>
  <c r="D66" i="10"/>
  <c r="C66" i="10"/>
  <c r="B66" i="10"/>
  <c r="I65" i="10"/>
  <c r="H65" i="10"/>
  <c r="G65" i="10"/>
  <c r="J65" i="10" s="1"/>
  <c r="F65" i="10"/>
  <c r="E65" i="10"/>
  <c r="D65" i="10"/>
  <c r="C65" i="10"/>
  <c r="B65" i="10"/>
  <c r="I64" i="10"/>
  <c r="H64" i="10"/>
  <c r="G64" i="10"/>
  <c r="J64" i="10" s="1"/>
  <c r="F64" i="10"/>
  <c r="E64" i="10"/>
  <c r="D64" i="10"/>
  <c r="C64" i="10"/>
  <c r="B64" i="10"/>
  <c r="I63" i="10"/>
  <c r="H63" i="10"/>
  <c r="G63" i="10"/>
  <c r="J63" i="10" s="1"/>
  <c r="F63" i="10"/>
  <c r="E63" i="10"/>
  <c r="D63" i="10"/>
  <c r="C63" i="10"/>
  <c r="B63" i="10"/>
  <c r="I62" i="10"/>
  <c r="H62" i="10"/>
  <c r="G62" i="10"/>
  <c r="J62" i="10" s="1"/>
  <c r="F62" i="10"/>
  <c r="E62" i="10"/>
  <c r="D62" i="10"/>
  <c r="C62" i="10"/>
  <c r="B62" i="10"/>
  <c r="I61" i="10"/>
  <c r="H61" i="10"/>
  <c r="G61" i="10"/>
  <c r="J61" i="10" s="1"/>
  <c r="F61" i="10"/>
  <c r="E61" i="10"/>
  <c r="D61" i="10"/>
  <c r="C61" i="10"/>
  <c r="B61" i="10"/>
  <c r="I60" i="10"/>
  <c r="H60" i="10"/>
  <c r="G60" i="10"/>
  <c r="J60" i="10" s="1"/>
  <c r="F60" i="10"/>
  <c r="E60" i="10"/>
  <c r="D60" i="10"/>
  <c r="C60" i="10"/>
  <c r="B60" i="10"/>
  <c r="I59" i="10"/>
  <c r="H59" i="10"/>
  <c r="G59" i="10"/>
  <c r="J59" i="10" s="1"/>
  <c r="F59" i="10"/>
  <c r="E59" i="10"/>
  <c r="D59" i="10"/>
  <c r="C59" i="10"/>
  <c r="B59" i="10"/>
  <c r="I58" i="10"/>
  <c r="H58" i="10"/>
  <c r="G58" i="10"/>
  <c r="J58" i="10" s="1"/>
  <c r="F58" i="10"/>
  <c r="E58" i="10"/>
  <c r="D58" i="10"/>
  <c r="C58" i="10"/>
  <c r="B58" i="10"/>
  <c r="I57" i="10"/>
  <c r="H57" i="10"/>
  <c r="G57" i="10"/>
  <c r="J57" i="10" s="1"/>
  <c r="F57" i="10"/>
  <c r="E57" i="10"/>
  <c r="D57" i="10"/>
  <c r="C57" i="10"/>
  <c r="B57" i="10"/>
  <c r="I56" i="10"/>
  <c r="H56" i="10"/>
  <c r="G56" i="10"/>
  <c r="J56" i="10" s="1"/>
  <c r="F56" i="10"/>
  <c r="E56" i="10"/>
  <c r="D56" i="10"/>
  <c r="C56" i="10"/>
  <c r="B56" i="10"/>
  <c r="I55" i="10"/>
  <c r="H55" i="10"/>
  <c r="G55" i="10"/>
  <c r="J55" i="10" s="1"/>
  <c r="F55" i="10"/>
  <c r="E55" i="10"/>
  <c r="D55" i="10"/>
  <c r="C55" i="10"/>
  <c r="B55" i="10"/>
  <c r="I54" i="10"/>
  <c r="H54" i="10"/>
  <c r="G54" i="10"/>
  <c r="J54" i="10" s="1"/>
  <c r="F54" i="10"/>
  <c r="E54" i="10"/>
  <c r="D54" i="10"/>
  <c r="C54" i="10"/>
  <c r="B54" i="10"/>
  <c r="I53" i="10"/>
  <c r="H53" i="10"/>
  <c r="G53" i="10"/>
  <c r="J53" i="10" s="1"/>
  <c r="F53" i="10"/>
  <c r="E53" i="10"/>
  <c r="D53" i="10"/>
  <c r="C53" i="10"/>
  <c r="B53" i="10"/>
  <c r="I52" i="10"/>
  <c r="H52" i="10"/>
  <c r="G52" i="10"/>
  <c r="J52" i="10" s="1"/>
  <c r="F52" i="10"/>
  <c r="E52" i="10"/>
  <c r="D52" i="10"/>
  <c r="C52" i="10"/>
  <c r="B52" i="10"/>
  <c r="I51" i="10"/>
  <c r="H51" i="10"/>
  <c r="G51" i="10"/>
  <c r="J51" i="10" s="1"/>
  <c r="F51" i="10"/>
  <c r="E51" i="10"/>
  <c r="D51" i="10"/>
  <c r="C51" i="10"/>
  <c r="B51" i="10"/>
  <c r="I50" i="10"/>
  <c r="H50" i="10"/>
  <c r="G50" i="10"/>
  <c r="J50" i="10" s="1"/>
  <c r="F50" i="10"/>
  <c r="E50" i="10"/>
  <c r="D50" i="10"/>
  <c r="C50" i="10"/>
  <c r="B50" i="10"/>
  <c r="I49" i="10"/>
  <c r="H49" i="10"/>
  <c r="G49" i="10"/>
  <c r="J49" i="10" s="1"/>
  <c r="F49" i="10"/>
  <c r="E49" i="10"/>
  <c r="D49" i="10"/>
  <c r="C49" i="10"/>
  <c r="B49" i="10"/>
  <c r="I48" i="10"/>
  <c r="H48" i="10"/>
  <c r="G48" i="10"/>
  <c r="J48" i="10" s="1"/>
  <c r="F48" i="10"/>
  <c r="E48" i="10"/>
  <c r="D48" i="10"/>
  <c r="C48" i="10"/>
  <c r="B48" i="10"/>
  <c r="I47" i="10"/>
  <c r="H47" i="10"/>
  <c r="G47" i="10"/>
  <c r="J47" i="10" s="1"/>
  <c r="F47" i="10"/>
  <c r="E47" i="10"/>
  <c r="D47" i="10"/>
  <c r="C47" i="10"/>
  <c r="B47" i="10"/>
  <c r="I46" i="10"/>
  <c r="H46" i="10"/>
  <c r="G46" i="10"/>
  <c r="J46" i="10" s="1"/>
  <c r="F46" i="10"/>
  <c r="E46" i="10"/>
  <c r="D46" i="10"/>
  <c r="C46" i="10"/>
  <c r="B46" i="10"/>
  <c r="I45" i="10"/>
  <c r="H45" i="10"/>
  <c r="G45" i="10"/>
  <c r="J45" i="10" s="1"/>
  <c r="F45" i="10"/>
  <c r="E45" i="10"/>
  <c r="D45" i="10"/>
  <c r="C45" i="10"/>
  <c r="B45" i="10"/>
  <c r="I44" i="10"/>
  <c r="H44" i="10"/>
  <c r="G44" i="10"/>
  <c r="J44" i="10" s="1"/>
  <c r="F44" i="10"/>
  <c r="E44" i="10"/>
  <c r="D44" i="10"/>
  <c r="C44" i="10"/>
  <c r="B44" i="10"/>
  <c r="I43" i="10"/>
  <c r="H43" i="10"/>
  <c r="G43" i="10"/>
  <c r="J43" i="10" s="1"/>
  <c r="F43" i="10"/>
  <c r="E43" i="10"/>
  <c r="D43" i="10"/>
  <c r="C43" i="10"/>
  <c r="B43" i="10"/>
  <c r="I42" i="10"/>
  <c r="H42" i="10"/>
  <c r="G42" i="10"/>
  <c r="J42" i="10" s="1"/>
  <c r="F42" i="10"/>
  <c r="E42" i="10"/>
  <c r="D42" i="10"/>
  <c r="C42" i="10"/>
  <c r="B42" i="10"/>
  <c r="I41" i="10"/>
  <c r="H41" i="10"/>
  <c r="G41" i="10"/>
  <c r="J41" i="10" s="1"/>
  <c r="F41" i="10"/>
  <c r="E41" i="10"/>
  <c r="D41" i="10"/>
  <c r="C41" i="10"/>
  <c r="B41" i="10"/>
  <c r="I40" i="10"/>
  <c r="H40" i="10"/>
  <c r="G40" i="10"/>
  <c r="J40" i="10" s="1"/>
  <c r="F40" i="10"/>
  <c r="E40" i="10"/>
  <c r="D40" i="10"/>
  <c r="C40" i="10"/>
  <c r="B40" i="10"/>
  <c r="I39" i="10"/>
  <c r="H39" i="10"/>
  <c r="G39" i="10"/>
  <c r="J39" i="10" s="1"/>
  <c r="F39" i="10"/>
  <c r="E39" i="10"/>
  <c r="D39" i="10"/>
  <c r="C39" i="10"/>
  <c r="B39" i="10"/>
  <c r="I38" i="10"/>
  <c r="H38" i="10"/>
  <c r="G38" i="10"/>
  <c r="J38" i="10" s="1"/>
  <c r="F38" i="10"/>
  <c r="E38" i="10"/>
  <c r="D38" i="10"/>
  <c r="C38" i="10"/>
  <c r="B38" i="10"/>
  <c r="I37" i="10"/>
  <c r="H37" i="10"/>
  <c r="G37" i="10"/>
  <c r="J37" i="10" s="1"/>
  <c r="F37" i="10"/>
  <c r="E37" i="10"/>
  <c r="D37" i="10"/>
  <c r="C37" i="10"/>
  <c r="B37" i="10"/>
  <c r="I36" i="10"/>
  <c r="H36" i="10"/>
  <c r="G36" i="10"/>
  <c r="J36" i="10" s="1"/>
  <c r="F36" i="10"/>
  <c r="E36" i="10"/>
  <c r="D36" i="10"/>
  <c r="C36" i="10"/>
  <c r="B36" i="10"/>
  <c r="I35" i="10"/>
  <c r="H35" i="10"/>
  <c r="G35" i="10"/>
  <c r="J35" i="10" s="1"/>
  <c r="F35" i="10"/>
  <c r="E35" i="10"/>
  <c r="D35" i="10"/>
  <c r="C35" i="10"/>
  <c r="B35" i="10"/>
  <c r="I34" i="10"/>
  <c r="H34" i="10"/>
  <c r="G34" i="10"/>
  <c r="J34" i="10" s="1"/>
  <c r="F34" i="10"/>
  <c r="E34" i="10"/>
  <c r="D34" i="10"/>
  <c r="C34" i="10"/>
  <c r="B34" i="10"/>
  <c r="I33" i="10"/>
  <c r="H33" i="10"/>
  <c r="G33" i="10"/>
  <c r="J33" i="10" s="1"/>
  <c r="F33" i="10"/>
  <c r="E33" i="10"/>
  <c r="D33" i="10"/>
  <c r="C33" i="10"/>
  <c r="B33" i="10"/>
  <c r="I32" i="10"/>
  <c r="H32" i="10"/>
  <c r="G32" i="10"/>
  <c r="J32" i="10" s="1"/>
  <c r="F32" i="10"/>
  <c r="E32" i="10"/>
  <c r="D32" i="10"/>
  <c r="C32" i="10"/>
  <c r="B32" i="10"/>
  <c r="I31" i="10"/>
  <c r="H31" i="10"/>
  <c r="G31" i="10"/>
  <c r="J31" i="10" s="1"/>
  <c r="F31" i="10"/>
  <c r="E31" i="10"/>
  <c r="D31" i="10"/>
  <c r="C31" i="10"/>
  <c r="B31" i="10"/>
  <c r="I30" i="10"/>
  <c r="H30" i="10"/>
  <c r="G30" i="10"/>
  <c r="J30" i="10" s="1"/>
  <c r="F30" i="10"/>
  <c r="E30" i="10"/>
  <c r="D30" i="10"/>
  <c r="C30" i="10"/>
  <c r="B30" i="10"/>
  <c r="I29" i="10"/>
  <c r="H29" i="10"/>
  <c r="G29" i="10"/>
  <c r="J29" i="10" s="1"/>
  <c r="F29" i="10"/>
  <c r="E29" i="10"/>
  <c r="D29" i="10"/>
  <c r="C29" i="10"/>
  <c r="B29" i="10"/>
  <c r="I28" i="10"/>
  <c r="H28" i="10"/>
  <c r="G28" i="10"/>
  <c r="J28" i="10" s="1"/>
  <c r="F28" i="10"/>
  <c r="E28" i="10"/>
  <c r="D28" i="10"/>
  <c r="C28" i="10"/>
  <c r="B28" i="10"/>
  <c r="I27" i="10"/>
  <c r="H27" i="10"/>
  <c r="G27" i="10"/>
  <c r="J27" i="10" s="1"/>
  <c r="F27" i="10"/>
  <c r="E27" i="10"/>
  <c r="D27" i="10"/>
  <c r="C27" i="10"/>
  <c r="B27" i="10"/>
  <c r="I26" i="10"/>
  <c r="H26" i="10"/>
  <c r="G26" i="10"/>
  <c r="J26" i="10" s="1"/>
  <c r="F26" i="10"/>
  <c r="E26" i="10"/>
  <c r="D26" i="10"/>
  <c r="C26" i="10"/>
  <c r="B26" i="10"/>
  <c r="I25" i="10"/>
  <c r="H25" i="10"/>
  <c r="G25" i="10"/>
  <c r="J25" i="10" s="1"/>
  <c r="F25" i="10"/>
  <c r="E25" i="10"/>
  <c r="D25" i="10"/>
  <c r="C25" i="10"/>
  <c r="B25" i="10"/>
  <c r="I24" i="10"/>
  <c r="H24" i="10"/>
  <c r="G24" i="10"/>
  <c r="J24" i="10" s="1"/>
  <c r="F24" i="10"/>
  <c r="E24" i="10"/>
  <c r="D24" i="10"/>
  <c r="C24" i="10"/>
  <c r="B24" i="10"/>
  <c r="I23" i="10"/>
  <c r="H23" i="10"/>
  <c r="G23" i="10"/>
  <c r="J23" i="10" s="1"/>
  <c r="F23" i="10"/>
  <c r="E23" i="10"/>
  <c r="D23" i="10"/>
  <c r="C23" i="10"/>
  <c r="B23" i="10"/>
  <c r="I22" i="10"/>
  <c r="H22" i="10"/>
  <c r="G22" i="10"/>
  <c r="J22" i="10" s="1"/>
  <c r="F22" i="10"/>
  <c r="E22" i="10"/>
  <c r="D22" i="10"/>
  <c r="C22" i="10"/>
  <c r="B22" i="10"/>
  <c r="I21" i="10"/>
  <c r="H21" i="10"/>
  <c r="G21" i="10"/>
  <c r="J21" i="10" s="1"/>
  <c r="F21" i="10"/>
  <c r="E21" i="10"/>
  <c r="D21" i="10"/>
  <c r="C21" i="10"/>
  <c r="B21" i="10"/>
  <c r="I20" i="10"/>
  <c r="H20" i="10"/>
  <c r="G20" i="10"/>
  <c r="J20" i="10" s="1"/>
  <c r="F20" i="10"/>
  <c r="E20" i="10"/>
  <c r="D20" i="10"/>
  <c r="C20" i="10"/>
  <c r="B20" i="10"/>
  <c r="I19" i="10"/>
  <c r="H19" i="10"/>
  <c r="G19" i="10"/>
  <c r="J19" i="10" s="1"/>
  <c r="F19" i="10"/>
  <c r="E19" i="10"/>
  <c r="D19" i="10"/>
  <c r="C19" i="10"/>
  <c r="B19" i="10"/>
  <c r="I18" i="10"/>
  <c r="H18" i="10"/>
  <c r="G18" i="10"/>
  <c r="J18" i="10" s="1"/>
  <c r="F18" i="10"/>
  <c r="E18" i="10"/>
  <c r="D18" i="10"/>
  <c r="C18" i="10"/>
  <c r="B18" i="10"/>
  <c r="I17" i="10"/>
  <c r="H17" i="10"/>
  <c r="G17" i="10"/>
  <c r="J17" i="10" s="1"/>
  <c r="F17" i="10"/>
  <c r="E17" i="10"/>
  <c r="D17" i="10"/>
  <c r="C17" i="10"/>
  <c r="B17" i="10"/>
  <c r="I16" i="10"/>
  <c r="H16" i="10"/>
  <c r="G16" i="10"/>
  <c r="J16" i="10" s="1"/>
  <c r="F16" i="10"/>
  <c r="E16" i="10"/>
  <c r="D16" i="10"/>
  <c r="C16" i="10"/>
  <c r="B16" i="10"/>
  <c r="I15" i="10"/>
  <c r="H15" i="10"/>
  <c r="G15" i="10"/>
  <c r="J15" i="10" s="1"/>
  <c r="F15" i="10"/>
  <c r="E15" i="10"/>
  <c r="D15" i="10"/>
  <c r="C15" i="10"/>
  <c r="B15" i="10"/>
  <c r="I14" i="10"/>
  <c r="H14" i="10"/>
  <c r="G14" i="10"/>
  <c r="J14" i="10" s="1"/>
  <c r="F14" i="10"/>
  <c r="E14" i="10"/>
  <c r="D14" i="10"/>
  <c r="C14" i="10"/>
  <c r="B14" i="10"/>
  <c r="I13" i="10"/>
  <c r="H13" i="10"/>
  <c r="G13" i="10"/>
  <c r="J13" i="10" s="1"/>
  <c r="F13" i="10"/>
  <c r="E13" i="10"/>
  <c r="D13" i="10"/>
  <c r="C13" i="10"/>
  <c r="B13" i="10"/>
  <c r="I12" i="10"/>
  <c r="H12" i="10"/>
  <c r="G12" i="10"/>
  <c r="J12" i="10" s="1"/>
  <c r="F12" i="10"/>
  <c r="E12" i="10"/>
  <c r="D12" i="10"/>
  <c r="C12" i="10"/>
  <c r="B12" i="10"/>
  <c r="I11" i="10"/>
  <c r="H11" i="10"/>
  <c r="G11" i="10"/>
  <c r="J11" i="10" s="1"/>
  <c r="F11" i="10"/>
  <c r="E11" i="10"/>
  <c r="D11" i="10"/>
  <c r="C11" i="10"/>
  <c r="B11" i="10"/>
  <c r="I10" i="10"/>
  <c r="H10" i="10"/>
  <c r="G10" i="10"/>
  <c r="J10" i="10" s="1"/>
  <c r="F10" i="10"/>
  <c r="E10" i="10"/>
  <c r="D10" i="10"/>
  <c r="C10" i="10"/>
  <c r="B10" i="10"/>
  <c r="I9" i="10"/>
  <c r="H9" i="10"/>
  <c r="G9" i="10"/>
  <c r="J9" i="10" s="1"/>
  <c r="F9" i="10"/>
  <c r="E9" i="10"/>
  <c r="D9" i="10"/>
  <c r="C9" i="10"/>
  <c r="B9" i="10"/>
  <c r="I8" i="10"/>
  <c r="H8" i="10"/>
  <c r="G8" i="10"/>
  <c r="J8" i="10" s="1"/>
  <c r="F8" i="10"/>
  <c r="E8" i="10"/>
  <c r="D8" i="10"/>
  <c r="C8" i="10"/>
  <c r="B8" i="10"/>
  <c r="I7" i="10"/>
  <c r="H7" i="10"/>
  <c r="G7" i="10"/>
  <c r="J7" i="10" s="1"/>
  <c r="F7" i="10"/>
  <c r="E7" i="10"/>
  <c r="D7" i="10"/>
  <c r="C7" i="10"/>
  <c r="B7" i="10"/>
  <c r="I6" i="10"/>
  <c r="H6" i="10"/>
  <c r="G6" i="10"/>
  <c r="J6" i="10" s="1"/>
  <c r="F6" i="10"/>
  <c r="E6" i="10"/>
  <c r="D6" i="10"/>
  <c r="C6" i="10"/>
  <c r="B6" i="10"/>
  <c r="I5" i="10"/>
  <c r="H5" i="10"/>
  <c r="G5" i="10"/>
  <c r="J5" i="10" s="1"/>
  <c r="F5" i="10"/>
  <c r="E5" i="10"/>
  <c r="D5" i="10"/>
  <c r="C5" i="10"/>
  <c r="B5" i="10"/>
  <c r="I4" i="10"/>
  <c r="H4" i="10"/>
  <c r="G4" i="10"/>
  <c r="J4" i="10" s="1"/>
  <c r="F4" i="10"/>
  <c r="E4" i="10"/>
  <c r="D4" i="10"/>
  <c r="C4" i="10"/>
  <c r="B4" i="10"/>
  <c r="I3" i="10"/>
  <c r="H3" i="10"/>
  <c r="G3" i="10"/>
  <c r="J3" i="10" s="1"/>
  <c r="F3" i="10"/>
  <c r="E3" i="10"/>
  <c r="D3" i="10"/>
  <c r="C3" i="10"/>
  <c r="B3" i="10"/>
  <c r="I2" i="10"/>
  <c r="H2" i="10"/>
  <c r="M2" i="10" s="1"/>
  <c r="G2" i="10"/>
  <c r="J2" i="10" s="1"/>
  <c r="F2" i="10"/>
  <c r="E2" i="10"/>
  <c r="D2" i="10"/>
  <c r="C2" i="10"/>
  <c r="B2" i="10"/>
  <c r="I1" i="10"/>
  <c r="H1" i="10"/>
  <c r="G1" i="10"/>
  <c r="F1" i="10"/>
  <c r="D1" i="10"/>
  <c r="C1" i="10"/>
  <c r="B1" i="10"/>
  <c r="W9" i="21" l="1"/>
  <c r="O3" i="10"/>
  <c r="Q3" i="10" s="1"/>
  <c r="O2" i="10"/>
  <c r="Q2" i="10" s="1"/>
  <c r="K2" i="10"/>
  <c r="X80" i="10"/>
  <c r="Z80" i="10" s="1"/>
  <c r="O80" i="10"/>
  <c r="Q80" i="10" s="1"/>
  <c r="X78" i="10"/>
  <c r="Z78" i="10" s="1"/>
  <c r="O78" i="10"/>
  <c r="Q78" i="10" s="1"/>
  <c r="X79" i="10"/>
  <c r="Z79" i="10" s="1"/>
  <c r="O79" i="10"/>
  <c r="Q79" i="10" s="1"/>
  <c r="X170" i="10"/>
  <c r="Z170" i="10" s="1"/>
  <c r="O170" i="10"/>
  <c r="Q170" i="10" s="1"/>
  <c r="X178" i="10"/>
  <c r="Z178" i="10" s="1"/>
  <c r="O178" i="10"/>
  <c r="Q178" i="10" s="1"/>
  <c r="X186" i="10"/>
  <c r="Z186" i="10" s="1"/>
  <c r="O186" i="10"/>
  <c r="Q186" i="10" s="1"/>
  <c r="X194" i="10"/>
  <c r="Z194" i="10" s="1"/>
  <c r="O194" i="10"/>
  <c r="Q194" i="10" s="1"/>
  <c r="X210" i="10"/>
  <c r="Z210" i="10" s="1"/>
  <c r="O210" i="10"/>
  <c r="Q210" i="10" s="1"/>
  <c r="X290" i="10"/>
  <c r="Z290" i="10" s="1"/>
  <c r="O290" i="10"/>
  <c r="Q290" i="10" s="1"/>
  <c r="X298" i="10"/>
  <c r="Z298" i="10" s="1"/>
  <c r="O298" i="10"/>
  <c r="Q298" i="10" s="1"/>
  <c r="X306" i="10"/>
  <c r="Z306" i="10" s="1"/>
  <c r="O306" i="10"/>
  <c r="Q306" i="10" s="1"/>
  <c r="X314" i="10"/>
  <c r="Z314" i="10" s="1"/>
  <c r="O314" i="10"/>
  <c r="Q314" i="10" s="1"/>
  <c r="X322" i="10"/>
  <c r="Z322" i="10" s="1"/>
  <c r="O322" i="10"/>
  <c r="Q322" i="10" s="1"/>
  <c r="X362" i="10"/>
  <c r="Z362" i="10" s="1"/>
  <c r="O362" i="10"/>
  <c r="Q362" i="10" s="1"/>
  <c r="X394" i="10"/>
  <c r="Z394" i="10" s="1"/>
  <c r="O394" i="10"/>
  <c r="Q394" i="10" s="1"/>
  <c r="X402" i="10"/>
  <c r="Z402" i="10" s="1"/>
  <c r="O402" i="10"/>
  <c r="Q402" i="10" s="1"/>
  <c r="X410" i="10"/>
  <c r="Z410" i="10" s="1"/>
  <c r="O410" i="10"/>
  <c r="Q410" i="10" s="1"/>
  <c r="X426" i="10"/>
  <c r="Z426" i="10" s="1"/>
  <c r="O426" i="10"/>
  <c r="Q426" i="10" s="1"/>
  <c r="X458" i="10"/>
  <c r="Z458" i="10" s="1"/>
  <c r="O458" i="10"/>
  <c r="Q458" i="10" s="1"/>
  <c r="X466" i="10"/>
  <c r="Z466" i="10" s="1"/>
  <c r="O466" i="10"/>
  <c r="Q466" i="10" s="1"/>
  <c r="X514" i="10"/>
  <c r="Z514" i="10" s="1"/>
  <c r="O514" i="10"/>
  <c r="Q514" i="10" s="1"/>
  <c r="X570" i="10"/>
  <c r="Z570" i="10" s="1"/>
  <c r="O570" i="10"/>
  <c r="Q570" i="10" s="1"/>
  <c r="X578" i="10"/>
  <c r="Z578" i="10" s="1"/>
  <c r="O578" i="10"/>
  <c r="Q578" i="10" s="1"/>
  <c r="X602" i="10"/>
  <c r="Z602" i="10" s="1"/>
  <c r="O602" i="10"/>
  <c r="Q602" i="10" s="1"/>
  <c r="AB618" i="10"/>
  <c r="X618" i="10"/>
  <c r="Z618" i="10" s="1"/>
  <c r="O618" i="10"/>
  <c r="Q618" i="10" s="1"/>
  <c r="X650" i="10"/>
  <c r="Z650" i="10" s="1"/>
  <c r="O650" i="10"/>
  <c r="Q650" i="10" s="1"/>
  <c r="X666" i="10"/>
  <c r="Z666" i="10" s="1"/>
  <c r="O666" i="10"/>
  <c r="Q666" i="10" s="1"/>
  <c r="X682" i="10"/>
  <c r="Z682" i="10" s="1"/>
  <c r="O682" i="10"/>
  <c r="Q682" i="10" s="1"/>
  <c r="X698" i="10"/>
  <c r="Z698" i="10" s="1"/>
  <c r="O698" i="10"/>
  <c r="Q698" i="10" s="1"/>
  <c r="X169" i="10"/>
  <c r="Z169" i="10" s="1"/>
  <c r="O169" i="10"/>
  <c r="Q169" i="10" s="1"/>
  <c r="X201" i="10"/>
  <c r="Z201" i="10" s="1"/>
  <c r="O201" i="10"/>
  <c r="Q201" i="10" s="1"/>
  <c r="X217" i="10"/>
  <c r="Z217" i="10" s="1"/>
  <c r="O217" i="10"/>
  <c r="Q217" i="10" s="1"/>
  <c r="X249" i="10"/>
  <c r="Z249" i="10" s="1"/>
  <c r="O249" i="10"/>
  <c r="Q249" i="10" s="1"/>
  <c r="X257" i="10"/>
  <c r="Z257" i="10" s="1"/>
  <c r="O257" i="10"/>
  <c r="Q257" i="10" s="1"/>
  <c r="X273" i="10"/>
  <c r="Z273" i="10" s="1"/>
  <c r="O273" i="10"/>
  <c r="Q273" i="10" s="1"/>
  <c r="X281" i="10"/>
  <c r="Z281" i="10" s="1"/>
  <c r="O281" i="10"/>
  <c r="Q281" i="10" s="1"/>
  <c r="X353" i="10"/>
  <c r="Z353" i="10" s="1"/>
  <c r="O353" i="10"/>
  <c r="Q353" i="10" s="1"/>
  <c r="X401" i="10"/>
  <c r="Z401" i="10" s="1"/>
  <c r="O401" i="10"/>
  <c r="Q401" i="10" s="1"/>
  <c r="X409" i="10"/>
  <c r="Z409" i="10" s="1"/>
  <c r="O409" i="10"/>
  <c r="Q409" i="10" s="1"/>
  <c r="X425" i="10"/>
  <c r="Z425" i="10" s="1"/>
  <c r="O425" i="10"/>
  <c r="Q425" i="10" s="1"/>
  <c r="X441" i="10"/>
  <c r="Z441" i="10" s="1"/>
  <c r="O441" i="10"/>
  <c r="Q441" i="10" s="1"/>
  <c r="X529" i="10"/>
  <c r="Z529" i="10" s="1"/>
  <c r="O529" i="10"/>
  <c r="Q529" i="10" s="1"/>
  <c r="X537" i="10"/>
  <c r="Z537" i="10" s="1"/>
  <c r="O537" i="10"/>
  <c r="Q537" i="10" s="1"/>
  <c r="X553" i="10"/>
  <c r="Z553" i="10" s="1"/>
  <c r="O553" i="10"/>
  <c r="Q553" i="10" s="1"/>
  <c r="X569" i="10"/>
  <c r="Z569" i="10" s="1"/>
  <c r="O569" i="10"/>
  <c r="Q569" i="10" s="1"/>
  <c r="X601" i="10"/>
  <c r="Z601" i="10" s="1"/>
  <c r="O601" i="10"/>
  <c r="Q601" i="10" s="1"/>
  <c r="AB617" i="10"/>
  <c r="X617" i="10"/>
  <c r="Z617" i="10" s="1"/>
  <c r="O617" i="10"/>
  <c r="Q617" i="10" s="1"/>
  <c r="X625" i="10"/>
  <c r="Z625" i="10" s="1"/>
  <c r="O625" i="10"/>
  <c r="Q625" i="10" s="1"/>
  <c r="X633" i="10"/>
  <c r="Z633" i="10" s="1"/>
  <c r="O633" i="10"/>
  <c r="Q633" i="10" s="1"/>
  <c r="X657" i="10"/>
  <c r="Z657" i="10" s="1"/>
  <c r="O657" i="10"/>
  <c r="Q657" i="10" s="1"/>
  <c r="X673" i="10"/>
  <c r="Z673" i="10" s="1"/>
  <c r="O673" i="10"/>
  <c r="Q673" i="10" s="1"/>
  <c r="X681" i="10"/>
  <c r="Z681" i="10" s="1"/>
  <c r="O681" i="10"/>
  <c r="Q681" i="10" s="1"/>
  <c r="X689" i="10"/>
  <c r="Z689" i="10" s="1"/>
  <c r="O689" i="10"/>
  <c r="Q689" i="10" s="1"/>
  <c r="X697" i="10"/>
  <c r="Z697" i="10" s="1"/>
  <c r="O697" i="10"/>
  <c r="Q697" i="10" s="1"/>
  <c r="X3" i="10"/>
  <c r="Z3" i="10" s="1"/>
  <c r="X5" i="10"/>
  <c r="Z5" i="10" s="1"/>
  <c r="O5" i="10"/>
  <c r="Q5" i="10" s="1"/>
  <c r="X7" i="10"/>
  <c r="Z7" i="10" s="1"/>
  <c r="O7" i="10"/>
  <c r="Q7" i="10" s="1"/>
  <c r="X9" i="10"/>
  <c r="Z9" i="10" s="1"/>
  <c r="O9" i="10"/>
  <c r="Q9" i="10" s="1"/>
  <c r="X12" i="10"/>
  <c r="Z12" i="10" s="1"/>
  <c r="O12" i="10"/>
  <c r="Q12" i="10" s="1"/>
  <c r="X13" i="10"/>
  <c r="Z13" i="10" s="1"/>
  <c r="O13" i="10"/>
  <c r="Q13" i="10" s="1"/>
  <c r="X15" i="10"/>
  <c r="Z15" i="10" s="1"/>
  <c r="O15" i="10"/>
  <c r="Q15" i="10" s="1"/>
  <c r="X16" i="10"/>
  <c r="Z16" i="10" s="1"/>
  <c r="O16" i="10"/>
  <c r="Q16" i="10" s="1"/>
  <c r="X19" i="10"/>
  <c r="Z19" i="10" s="1"/>
  <c r="O19" i="10"/>
  <c r="Q19" i="10" s="1"/>
  <c r="X21" i="10"/>
  <c r="Z21" i="10" s="1"/>
  <c r="O21" i="10"/>
  <c r="Q21" i="10" s="1"/>
  <c r="X23" i="10"/>
  <c r="Z23" i="10" s="1"/>
  <c r="O23" i="10"/>
  <c r="Q23" i="10" s="1"/>
  <c r="X26" i="10"/>
  <c r="Z26" i="10" s="1"/>
  <c r="O26" i="10"/>
  <c r="Q26" i="10" s="1"/>
  <c r="X29" i="10"/>
  <c r="Z29" i="10" s="1"/>
  <c r="O29" i="10"/>
  <c r="Q29" i="10" s="1"/>
  <c r="X30" i="10"/>
  <c r="Z30" i="10" s="1"/>
  <c r="O30" i="10"/>
  <c r="Q30" i="10" s="1"/>
  <c r="X33" i="10"/>
  <c r="Z33" i="10" s="1"/>
  <c r="O33" i="10"/>
  <c r="Q33" i="10" s="1"/>
  <c r="X35" i="10"/>
  <c r="Z35" i="10" s="1"/>
  <c r="O35" i="10"/>
  <c r="Q35" i="10" s="1"/>
  <c r="X37" i="10"/>
  <c r="Z37" i="10" s="1"/>
  <c r="O37" i="10"/>
  <c r="Q37" i="10" s="1"/>
  <c r="X40" i="10"/>
  <c r="Z40" i="10" s="1"/>
  <c r="O40" i="10"/>
  <c r="Q40" i="10" s="1"/>
  <c r="X43" i="10"/>
  <c r="Z43" i="10" s="1"/>
  <c r="O43" i="10"/>
  <c r="Q43" i="10" s="1"/>
  <c r="X45" i="10"/>
  <c r="Z45" i="10" s="1"/>
  <c r="O45" i="10"/>
  <c r="Q45" i="10" s="1"/>
  <c r="X48" i="10"/>
  <c r="Z48" i="10" s="1"/>
  <c r="O48" i="10"/>
  <c r="Q48" i="10" s="1"/>
  <c r="X51" i="10"/>
  <c r="Z51" i="10" s="1"/>
  <c r="O51" i="10"/>
  <c r="Q51" i="10" s="1"/>
  <c r="X53" i="10"/>
  <c r="Z53" i="10" s="1"/>
  <c r="O53" i="10"/>
  <c r="Q53" i="10" s="1"/>
  <c r="X56" i="10"/>
  <c r="Z56" i="10" s="1"/>
  <c r="O56" i="10"/>
  <c r="Q56" i="10" s="1"/>
  <c r="X57" i="10"/>
  <c r="Z57" i="10" s="1"/>
  <c r="O57" i="10"/>
  <c r="Q57" i="10" s="1"/>
  <c r="X59" i="10"/>
  <c r="Z59" i="10" s="1"/>
  <c r="O59" i="10"/>
  <c r="Q59" i="10" s="1"/>
  <c r="X61" i="10"/>
  <c r="Z61" i="10" s="1"/>
  <c r="O61" i="10"/>
  <c r="Q61" i="10" s="1"/>
  <c r="X63" i="10"/>
  <c r="Z63" i="10" s="1"/>
  <c r="O63" i="10"/>
  <c r="Q63" i="10" s="1"/>
  <c r="X65" i="10"/>
  <c r="Z65" i="10" s="1"/>
  <c r="O65" i="10"/>
  <c r="Q65" i="10" s="1"/>
  <c r="X68" i="10"/>
  <c r="Z68" i="10" s="1"/>
  <c r="O68" i="10"/>
  <c r="Q68" i="10" s="1"/>
  <c r="X69" i="10"/>
  <c r="Z69" i="10" s="1"/>
  <c r="O69" i="10"/>
  <c r="Q69" i="10" s="1"/>
  <c r="X71" i="10"/>
  <c r="Z71" i="10" s="1"/>
  <c r="O71" i="10"/>
  <c r="Q71" i="10" s="1"/>
  <c r="X72" i="10"/>
  <c r="Z72" i="10" s="1"/>
  <c r="O72" i="10"/>
  <c r="Q72" i="10" s="1"/>
  <c r="X74" i="10"/>
  <c r="Z74" i="10" s="1"/>
  <c r="O74" i="10"/>
  <c r="Q74" i="10" s="1"/>
  <c r="X75" i="10"/>
  <c r="Z75" i="10" s="1"/>
  <c r="O75" i="10"/>
  <c r="Q75" i="10" s="1"/>
  <c r="X77" i="10"/>
  <c r="Z77" i="10" s="1"/>
  <c r="O77" i="10"/>
  <c r="Q77" i="10" s="1"/>
  <c r="X84" i="10"/>
  <c r="Z84" i="10" s="1"/>
  <c r="O84" i="10"/>
  <c r="Q84" i="10" s="1"/>
  <c r="X202" i="10"/>
  <c r="Z202" i="10" s="1"/>
  <c r="O202" i="10"/>
  <c r="Q202" i="10" s="1"/>
  <c r="X218" i="10"/>
  <c r="Z218" i="10" s="1"/>
  <c r="O218" i="10"/>
  <c r="Q218" i="10" s="1"/>
  <c r="X250" i="10"/>
  <c r="Z250" i="10" s="1"/>
  <c r="O250" i="10"/>
  <c r="Q250" i="10" s="1"/>
  <c r="X258" i="10"/>
  <c r="Z258" i="10" s="1"/>
  <c r="O258" i="10"/>
  <c r="Q258" i="10" s="1"/>
  <c r="X266" i="10"/>
  <c r="Z266" i="10" s="1"/>
  <c r="O266" i="10"/>
  <c r="Q266" i="10" s="1"/>
  <c r="X274" i="10"/>
  <c r="Z274" i="10" s="1"/>
  <c r="O274" i="10"/>
  <c r="Q274" i="10" s="1"/>
  <c r="X282" i="10"/>
  <c r="Z282" i="10" s="1"/>
  <c r="O282" i="10"/>
  <c r="Q282" i="10" s="1"/>
  <c r="X330" i="10"/>
  <c r="Z330" i="10" s="1"/>
  <c r="O330" i="10"/>
  <c r="Q330" i="10" s="1"/>
  <c r="X338" i="10"/>
  <c r="Z338" i="10" s="1"/>
  <c r="O338" i="10"/>
  <c r="Q338" i="10" s="1"/>
  <c r="X370" i="10"/>
  <c r="Z370" i="10" s="1"/>
  <c r="O370" i="10"/>
  <c r="Q370" i="10" s="1"/>
  <c r="X378" i="10"/>
  <c r="Z378" i="10" s="1"/>
  <c r="O378" i="10"/>
  <c r="Q378" i="10" s="1"/>
  <c r="X386" i="10"/>
  <c r="Z386" i="10" s="1"/>
  <c r="O386" i="10"/>
  <c r="Q386" i="10" s="1"/>
  <c r="X450" i="10"/>
  <c r="Z450" i="10" s="1"/>
  <c r="O450" i="10"/>
  <c r="Q450" i="10" s="1"/>
  <c r="X482" i="10"/>
  <c r="Z482" i="10" s="1"/>
  <c r="O482" i="10"/>
  <c r="Q482" i="10" s="1"/>
  <c r="X506" i="10"/>
  <c r="Z506" i="10" s="1"/>
  <c r="O506" i="10"/>
  <c r="Q506" i="10" s="1"/>
  <c r="X522" i="10"/>
  <c r="Z522" i="10" s="1"/>
  <c r="O522" i="10"/>
  <c r="Q522" i="10" s="1"/>
  <c r="X530" i="10"/>
  <c r="Z530" i="10" s="1"/>
  <c r="O530" i="10"/>
  <c r="Q530" i="10" s="1"/>
  <c r="X554" i="10"/>
  <c r="Z554" i="10" s="1"/>
  <c r="O554" i="10"/>
  <c r="Q554" i="10" s="1"/>
  <c r="X562" i="10"/>
  <c r="Z562" i="10" s="1"/>
  <c r="O562" i="10"/>
  <c r="Q562" i="10" s="1"/>
  <c r="X594" i="10"/>
  <c r="Z594" i="10" s="1"/>
  <c r="O594" i="10"/>
  <c r="Q594" i="10" s="1"/>
  <c r="X610" i="10"/>
  <c r="Z610" i="10" s="1"/>
  <c r="O610" i="10"/>
  <c r="Q610" i="10" s="1"/>
  <c r="X634" i="10"/>
  <c r="Z634" i="10" s="1"/>
  <c r="O634" i="10"/>
  <c r="Q634" i="10" s="1"/>
  <c r="X642" i="10"/>
  <c r="Z642" i="10" s="1"/>
  <c r="O642" i="10"/>
  <c r="Q642" i="10" s="1"/>
  <c r="X658" i="10"/>
  <c r="Z658" i="10" s="1"/>
  <c r="O658" i="10"/>
  <c r="Q658" i="10" s="1"/>
  <c r="X193" i="10"/>
  <c r="Z193" i="10" s="1"/>
  <c r="O193" i="10"/>
  <c r="Q193" i="10" s="1"/>
  <c r="X225" i="10"/>
  <c r="Z225" i="10" s="1"/>
  <c r="O225" i="10"/>
  <c r="Q225" i="10" s="1"/>
  <c r="X265" i="10"/>
  <c r="Z265" i="10" s="1"/>
  <c r="O265" i="10"/>
  <c r="Q265" i="10" s="1"/>
  <c r="X289" i="10"/>
  <c r="Z289" i="10" s="1"/>
  <c r="O289" i="10"/>
  <c r="Q289" i="10" s="1"/>
  <c r="X297" i="10"/>
  <c r="Z297" i="10" s="1"/>
  <c r="O297" i="10"/>
  <c r="Q297" i="10" s="1"/>
  <c r="X329" i="10"/>
  <c r="Z329" i="10" s="1"/>
  <c r="O329" i="10"/>
  <c r="Q329" i="10" s="1"/>
  <c r="X361" i="10"/>
  <c r="Z361" i="10" s="1"/>
  <c r="O361" i="10"/>
  <c r="Q361" i="10" s="1"/>
  <c r="X369" i="10"/>
  <c r="Z369" i="10" s="1"/>
  <c r="O369" i="10"/>
  <c r="Q369" i="10" s="1"/>
  <c r="X377" i="10"/>
  <c r="Z377" i="10" s="1"/>
  <c r="O377" i="10"/>
  <c r="Q377" i="10" s="1"/>
  <c r="X417" i="10"/>
  <c r="Z417" i="10" s="1"/>
  <c r="O417" i="10"/>
  <c r="Q417" i="10" s="1"/>
  <c r="X433" i="10"/>
  <c r="Z433" i="10" s="1"/>
  <c r="O433" i="10"/>
  <c r="Q433" i="10" s="1"/>
  <c r="X465" i="10"/>
  <c r="Z465" i="10" s="1"/>
  <c r="O465" i="10"/>
  <c r="Q465" i="10" s="1"/>
  <c r="X473" i="10"/>
  <c r="Z473" i="10" s="1"/>
  <c r="O473" i="10"/>
  <c r="Q473" i="10" s="1"/>
  <c r="X481" i="10"/>
  <c r="Z481" i="10" s="1"/>
  <c r="O481" i="10"/>
  <c r="Q481" i="10" s="1"/>
  <c r="X489" i="10"/>
  <c r="Z489" i="10" s="1"/>
  <c r="O489" i="10"/>
  <c r="Q489" i="10" s="1"/>
  <c r="X497" i="10"/>
  <c r="Z497" i="10" s="1"/>
  <c r="O497" i="10"/>
  <c r="Q497" i="10" s="1"/>
  <c r="X505" i="10"/>
  <c r="Z505" i="10" s="1"/>
  <c r="O505" i="10"/>
  <c r="Q505" i="10" s="1"/>
  <c r="X545" i="10"/>
  <c r="Z545" i="10" s="1"/>
  <c r="O545" i="10"/>
  <c r="Q545" i="10" s="1"/>
  <c r="X577" i="10"/>
  <c r="Z577" i="10" s="1"/>
  <c r="O577" i="10"/>
  <c r="Q577" i="10" s="1"/>
  <c r="X593" i="10"/>
  <c r="Z593" i="10" s="1"/>
  <c r="O593" i="10"/>
  <c r="Q593" i="10" s="1"/>
  <c r="X609" i="10"/>
  <c r="Z609" i="10" s="1"/>
  <c r="O609" i="10"/>
  <c r="Q609" i="10" s="1"/>
  <c r="X649" i="10"/>
  <c r="Z649" i="10" s="1"/>
  <c r="O649" i="10"/>
  <c r="Q649" i="10" s="1"/>
  <c r="X665" i="10"/>
  <c r="Z665" i="10" s="1"/>
  <c r="O665" i="10"/>
  <c r="Q665" i="10" s="1"/>
  <c r="X4" i="10"/>
  <c r="Z4" i="10" s="1"/>
  <c r="O4" i="10"/>
  <c r="Q4" i="10" s="1"/>
  <c r="X10" i="10"/>
  <c r="Z10" i="10" s="1"/>
  <c r="O10" i="10"/>
  <c r="Q10" i="10" s="1"/>
  <c r="X18" i="10"/>
  <c r="Z18" i="10" s="1"/>
  <c r="O18" i="10"/>
  <c r="Q18" i="10" s="1"/>
  <c r="X22" i="10"/>
  <c r="Z22" i="10" s="1"/>
  <c r="O22" i="10"/>
  <c r="Q22" i="10" s="1"/>
  <c r="X25" i="10"/>
  <c r="Z25" i="10" s="1"/>
  <c r="O25" i="10"/>
  <c r="Q25" i="10" s="1"/>
  <c r="X28" i="10"/>
  <c r="Z28" i="10" s="1"/>
  <c r="O28" i="10"/>
  <c r="Q28" i="10" s="1"/>
  <c r="X32" i="10"/>
  <c r="Z32" i="10" s="1"/>
  <c r="O32" i="10"/>
  <c r="Q32" i="10" s="1"/>
  <c r="X36" i="10"/>
  <c r="Z36" i="10" s="1"/>
  <c r="O36" i="10"/>
  <c r="Q36" i="10" s="1"/>
  <c r="X39" i="10"/>
  <c r="Z39" i="10" s="1"/>
  <c r="O39" i="10"/>
  <c r="Q39" i="10" s="1"/>
  <c r="X42" i="10"/>
  <c r="Z42" i="10" s="1"/>
  <c r="O42" i="10"/>
  <c r="Q42" i="10" s="1"/>
  <c r="X46" i="10"/>
  <c r="Z46" i="10" s="1"/>
  <c r="O46" i="10"/>
  <c r="Q46" i="10" s="1"/>
  <c r="X50" i="10"/>
  <c r="Z50" i="10" s="1"/>
  <c r="O50" i="10"/>
  <c r="Q50" i="10" s="1"/>
  <c r="X54" i="10"/>
  <c r="Z54" i="10" s="1"/>
  <c r="O54" i="10"/>
  <c r="Q54" i="10" s="1"/>
  <c r="X60" i="10"/>
  <c r="Z60" i="10" s="1"/>
  <c r="O60" i="10"/>
  <c r="Q60" i="10" s="1"/>
  <c r="X64" i="10"/>
  <c r="Z64" i="10" s="1"/>
  <c r="O64" i="10"/>
  <c r="Q64" i="10" s="1"/>
  <c r="X67" i="10"/>
  <c r="Z67" i="10" s="1"/>
  <c r="O67" i="10"/>
  <c r="Q67" i="10" s="1"/>
  <c r="X70" i="10"/>
  <c r="Z70" i="10" s="1"/>
  <c r="O70" i="10"/>
  <c r="Q70" i="10" s="1"/>
  <c r="X73" i="10"/>
  <c r="Z73" i="10" s="1"/>
  <c r="O73" i="10"/>
  <c r="Q73" i="10" s="1"/>
  <c r="X82" i="10"/>
  <c r="Z82" i="10" s="1"/>
  <c r="O82" i="10"/>
  <c r="Q82" i="10" s="1"/>
  <c r="X226" i="10"/>
  <c r="Z226" i="10" s="1"/>
  <c r="O226" i="10"/>
  <c r="Q226" i="10" s="1"/>
  <c r="X234" i="10"/>
  <c r="Z234" i="10" s="1"/>
  <c r="O234" i="10"/>
  <c r="Q234" i="10" s="1"/>
  <c r="X242" i="10"/>
  <c r="Z242" i="10" s="1"/>
  <c r="O242" i="10"/>
  <c r="Q242" i="10" s="1"/>
  <c r="X346" i="10"/>
  <c r="Z346" i="10" s="1"/>
  <c r="O346" i="10"/>
  <c r="Q346" i="10" s="1"/>
  <c r="X354" i="10"/>
  <c r="Z354" i="10" s="1"/>
  <c r="O354" i="10"/>
  <c r="Q354" i="10" s="1"/>
  <c r="X418" i="10"/>
  <c r="Z418" i="10" s="1"/>
  <c r="O418" i="10"/>
  <c r="Q418" i="10" s="1"/>
  <c r="X434" i="10"/>
  <c r="Z434" i="10" s="1"/>
  <c r="O434" i="10"/>
  <c r="Q434" i="10" s="1"/>
  <c r="X442" i="10"/>
  <c r="Z442" i="10" s="1"/>
  <c r="O442" i="10"/>
  <c r="Q442" i="10" s="1"/>
  <c r="X474" i="10"/>
  <c r="Z474" i="10" s="1"/>
  <c r="O474" i="10"/>
  <c r="Q474" i="10" s="1"/>
  <c r="X490" i="10"/>
  <c r="Z490" i="10" s="1"/>
  <c r="O490" i="10"/>
  <c r="Q490" i="10" s="1"/>
  <c r="X498" i="10"/>
  <c r="Z498" i="10" s="1"/>
  <c r="O498" i="10"/>
  <c r="Q498" i="10" s="1"/>
  <c r="X538" i="10"/>
  <c r="Z538" i="10" s="1"/>
  <c r="O538" i="10"/>
  <c r="Q538" i="10" s="1"/>
  <c r="X546" i="10"/>
  <c r="Z546" i="10" s="1"/>
  <c r="O546" i="10"/>
  <c r="Q546" i="10" s="1"/>
  <c r="X586" i="10"/>
  <c r="Z586" i="10" s="1"/>
  <c r="O586" i="10"/>
  <c r="Q586" i="10" s="1"/>
  <c r="X626" i="10"/>
  <c r="Z626" i="10" s="1"/>
  <c r="O626" i="10"/>
  <c r="Q626" i="10" s="1"/>
  <c r="X674" i="10"/>
  <c r="Z674" i="10" s="1"/>
  <c r="O674" i="10"/>
  <c r="Q674" i="10" s="1"/>
  <c r="X690" i="10"/>
  <c r="Z690" i="10" s="1"/>
  <c r="O690" i="10"/>
  <c r="Q690" i="10" s="1"/>
  <c r="X177" i="10"/>
  <c r="Z177" i="10" s="1"/>
  <c r="O177" i="10"/>
  <c r="Q177" i="10" s="1"/>
  <c r="X185" i="10"/>
  <c r="Z185" i="10" s="1"/>
  <c r="O185" i="10"/>
  <c r="Q185" i="10" s="1"/>
  <c r="X209" i="10"/>
  <c r="Z209" i="10" s="1"/>
  <c r="O209" i="10"/>
  <c r="Q209" i="10" s="1"/>
  <c r="X233" i="10"/>
  <c r="Z233" i="10" s="1"/>
  <c r="O233" i="10"/>
  <c r="Q233" i="10" s="1"/>
  <c r="X241" i="10"/>
  <c r="Z241" i="10" s="1"/>
  <c r="O241" i="10"/>
  <c r="Q241" i="10" s="1"/>
  <c r="X305" i="10"/>
  <c r="Z305" i="10" s="1"/>
  <c r="O305" i="10"/>
  <c r="Q305" i="10" s="1"/>
  <c r="X313" i="10"/>
  <c r="Z313" i="10" s="1"/>
  <c r="O313" i="10"/>
  <c r="Q313" i="10" s="1"/>
  <c r="X321" i="10"/>
  <c r="Z321" i="10" s="1"/>
  <c r="O321" i="10"/>
  <c r="Q321" i="10" s="1"/>
  <c r="X337" i="10"/>
  <c r="Z337" i="10" s="1"/>
  <c r="O337" i="10"/>
  <c r="Q337" i="10" s="1"/>
  <c r="X345" i="10"/>
  <c r="Z345" i="10" s="1"/>
  <c r="O345" i="10"/>
  <c r="Q345" i="10" s="1"/>
  <c r="X385" i="10"/>
  <c r="Z385" i="10" s="1"/>
  <c r="O385" i="10"/>
  <c r="Q385" i="10" s="1"/>
  <c r="X393" i="10"/>
  <c r="Z393" i="10" s="1"/>
  <c r="O393" i="10"/>
  <c r="Q393" i="10" s="1"/>
  <c r="X449" i="10"/>
  <c r="Z449" i="10" s="1"/>
  <c r="O449" i="10"/>
  <c r="Q449" i="10" s="1"/>
  <c r="X457" i="10"/>
  <c r="Z457" i="10" s="1"/>
  <c r="O457" i="10"/>
  <c r="Q457" i="10" s="1"/>
  <c r="X513" i="10"/>
  <c r="Z513" i="10" s="1"/>
  <c r="O513" i="10"/>
  <c r="Q513" i="10" s="1"/>
  <c r="X521" i="10"/>
  <c r="Z521" i="10" s="1"/>
  <c r="O521" i="10"/>
  <c r="Q521" i="10" s="1"/>
  <c r="X561" i="10"/>
  <c r="Z561" i="10" s="1"/>
  <c r="O561" i="10"/>
  <c r="Q561" i="10" s="1"/>
  <c r="X585" i="10"/>
  <c r="Z585" i="10" s="1"/>
  <c r="O585" i="10"/>
  <c r="Q585" i="10" s="1"/>
  <c r="X641" i="10"/>
  <c r="Z641" i="10" s="1"/>
  <c r="O641" i="10"/>
  <c r="Q641" i="10" s="1"/>
  <c r="X2" i="10"/>
  <c r="Z2" i="10" s="1"/>
  <c r="X6" i="10"/>
  <c r="Z6" i="10" s="1"/>
  <c r="O6" i="10"/>
  <c r="Q6" i="10" s="1"/>
  <c r="X8" i="10"/>
  <c r="Z8" i="10" s="1"/>
  <c r="O8" i="10"/>
  <c r="Q8" i="10" s="1"/>
  <c r="X11" i="10"/>
  <c r="Z11" i="10" s="1"/>
  <c r="O11" i="10"/>
  <c r="Q11" i="10" s="1"/>
  <c r="X14" i="10"/>
  <c r="Z14" i="10" s="1"/>
  <c r="O14" i="10"/>
  <c r="Q14" i="10" s="1"/>
  <c r="X17" i="10"/>
  <c r="Z17" i="10" s="1"/>
  <c r="O17" i="10"/>
  <c r="Q17" i="10" s="1"/>
  <c r="X20" i="10"/>
  <c r="Z20" i="10" s="1"/>
  <c r="O20" i="10"/>
  <c r="Q20" i="10" s="1"/>
  <c r="X24" i="10"/>
  <c r="Z24" i="10" s="1"/>
  <c r="O24" i="10"/>
  <c r="Q24" i="10" s="1"/>
  <c r="X27" i="10"/>
  <c r="Z27" i="10" s="1"/>
  <c r="O27" i="10"/>
  <c r="Q27" i="10" s="1"/>
  <c r="X31" i="10"/>
  <c r="Z31" i="10" s="1"/>
  <c r="O31" i="10"/>
  <c r="Q31" i="10" s="1"/>
  <c r="X34" i="10"/>
  <c r="Z34" i="10" s="1"/>
  <c r="O34" i="10"/>
  <c r="Q34" i="10" s="1"/>
  <c r="X38" i="10"/>
  <c r="Z38" i="10" s="1"/>
  <c r="O38" i="10"/>
  <c r="Q38" i="10" s="1"/>
  <c r="X41" i="10"/>
  <c r="Z41" i="10" s="1"/>
  <c r="O41" i="10"/>
  <c r="Q41" i="10" s="1"/>
  <c r="X44" i="10"/>
  <c r="Z44" i="10" s="1"/>
  <c r="O44" i="10"/>
  <c r="Q44" i="10" s="1"/>
  <c r="X47" i="10"/>
  <c r="Z47" i="10" s="1"/>
  <c r="O47" i="10"/>
  <c r="Q47" i="10" s="1"/>
  <c r="X49" i="10"/>
  <c r="Z49" i="10" s="1"/>
  <c r="O49" i="10"/>
  <c r="Q49" i="10" s="1"/>
  <c r="X52" i="10"/>
  <c r="Z52" i="10" s="1"/>
  <c r="O52" i="10"/>
  <c r="Q52" i="10" s="1"/>
  <c r="X55" i="10"/>
  <c r="Z55" i="10" s="1"/>
  <c r="O55" i="10"/>
  <c r="Q55" i="10" s="1"/>
  <c r="X58" i="10"/>
  <c r="Z58" i="10" s="1"/>
  <c r="O58" i="10"/>
  <c r="Q58" i="10" s="1"/>
  <c r="X62" i="10"/>
  <c r="Z62" i="10" s="1"/>
  <c r="O62" i="10"/>
  <c r="Q62" i="10" s="1"/>
  <c r="X66" i="10"/>
  <c r="Z66" i="10" s="1"/>
  <c r="O66" i="10"/>
  <c r="Q66" i="10" s="1"/>
  <c r="X76" i="10"/>
  <c r="Z76" i="10" s="1"/>
  <c r="O76" i="10"/>
  <c r="Q76" i="10" s="1"/>
  <c r="X81" i="10"/>
  <c r="Z81" i="10" s="1"/>
  <c r="O81" i="10"/>
  <c r="Q81" i="10" s="1"/>
  <c r="X87" i="10"/>
  <c r="Z87" i="10" s="1"/>
  <c r="O87" i="10"/>
  <c r="Q87" i="10" s="1"/>
  <c r="X90" i="10"/>
  <c r="Z90" i="10" s="1"/>
  <c r="O90" i="10"/>
  <c r="Q90" i="10" s="1"/>
  <c r="X93" i="10"/>
  <c r="Z93" i="10" s="1"/>
  <c r="O93" i="10"/>
  <c r="Q93" i="10" s="1"/>
  <c r="X96" i="10"/>
  <c r="Z96" i="10" s="1"/>
  <c r="O96" i="10"/>
  <c r="Q96" i="10" s="1"/>
  <c r="X99" i="10"/>
  <c r="Z99" i="10" s="1"/>
  <c r="O99" i="10"/>
  <c r="Q99" i="10" s="1"/>
  <c r="X102" i="10"/>
  <c r="Z102" i="10" s="1"/>
  <c r="O102" i="10"/>
  <c r="Q102" i="10" s="1"/>
  <c r="X105" i="10"/>
  <c r="Z105" i="10" s="1"/>
  <c r="O105" i="10"/>
  <c r="Q105" i="10" s="1"/>
  <c r="X108" i="10"/>
  <c r="Z108" i="10" s="1"/>
  <c r="O108" i="10"/>
  <c r="Q108" i="10" s="1"/>
  <c r="X111" i="10"/>
  <c r="Z111" i="10" s="1"/>
  <c r="O111" i="10"/>
  <c r="Q111" i="10" s="1"/>
  <c r="X115" i="10"/>
  <c r="Z115" i="10" s="1"/>
  <c r="O115" i="10"/>
  <c r="Q115" i="10" s="1"/>
  <c r="X118" i="10"/>
  <c r="Z118" i="10" s="1"/>
  <c r="O118" i="10"/>
  <c r="Q118" i="10" s="1"/>
  <c r="X121" i="10"/>
  <c r="Z121" i="10" s="1"/>
  <c r="O121" i="10"/>
  <c r="Q121" i="10" s="1"/>
  <c r="X123" i="10"/>
  <c r="Z123" i="10" s="1"/>
  <c r="O123" i="10"/>
  <c r="Q123" i="10" s="1"/>
  <c r="X126" i="10"/>
  <c r="Z126" i="10" s="1"/>
  <c r="O126" i="10"/>
  <c r="Q126" i="10" s="1"/>
  <c r="X129" i="10"/>
  <c r="Z129" i="10" s="1"/>
  <c r="O129" i="10"/>
  <c r="Q129" i="10" s="1"/>
  <c r="X132" i="10"/>
  <c r="Z132" i="10" s="1"/>
  <c r="O132" i="10"/>
  <c r="Q132" i="10" s="1"/>
  <c r="X135" i="10"/>
  <c r="Z135" i="10" s="1"/>
  <c r="O135" i="10"/>
  <c r="Q135" i="10" s="1"/>
  <c r="X138" i="10"/>
  <c r="Z138" i="10" s="1"/>
  <c r="O138" i="10"/>
  <c r="Q138" i="10" s="1"/>
  <c r="X141" i="10"/>
  <c r="Z141" i="10" s="1"/>
  <c r="O141" i="10"/>
  <c r="Q141" i="10" s="1"/>
  <c r="X144" i="10"/>
  <c r="Z144" i="10" s="1"/>
  <c r="O144" i="10"/>
  <c r="Q144" i="10" s="1"/>
  <c r="X149" i="10"/>
  <c r="Z149" i="10" s="1"/>
  <c r="O149" i="10"/>
  <c r="Q149" i="10" s="1"/>
  <c r="X152" i="10"/>
  <c r="Z152" i="10" s="1"/>
  <c r="O152" i="10"/>
  <c r="Q152" i="10" s="1"/>
  <c r="X155" i="10"/>
  <c r="Z155" i="10" s="1"/>
  <c r="O155" i="10"/>
  <c r="Q155" i="10" s="1"/>
  <c r="X158" i="10"/>
  <c r="Z158" i="10" s="1"/>
  <c r="O158" i="10"/>
  <c r="Q158" i="10" s="1"/>
  <c r="X161" i="10"/>
  <c r="Z161" i="10" s="1"/>
  <c r="O161" i="10"/>
  <c r="Q161" i="10" s="1"/>
  <c r="X163" i="10"/>
  <c r="Z163" i="10" s="1"/>
  <c r="O163" i="10"/>
  <c r="Q163" i="10" s="1"/>
  <c r="X166" i="10"/>
  <c r="Z166" i="10" s="1"/>
  <c r="O166" i="10"/>
  <c r="Q166" i="10" s="1"/>
  <c r="X208" i="10"/>
  <c r="Z208" i="10" s="1"/>
  <c r="O208" i="10"/>
  <c r="Q208" i="10" s="1"/>
  <c r="X216" i="10"/>
  <c r="Z216" i="10" s="1"/>
  <c r="O216" i="10"/>
  <c r="Q216" i="10" s="1"/>
  <c r="X248" i="10"/>
  <c r="Z248" i="10" s="1"/>
  <c r="O248" i="10"/>
  <c r="Q248" i="10" s="1"/>
  <c r="X256" i="10"/>
  <c r="Z256" i="10" s="1"/>
  <c r="O256" i="10"/>
  <c r="Q256" i="10" s="1"/>
  <c r="X264" i="10"/>
  <c r="Z264" i="10" s="1"/>
  <c r="O264" i="10"/>
  <c r="Q264" i="10" s="1"/>
  <c r="X272" i="10"/>
  <c r="Z272" i="10" s="1"/>
  <c r="O272" i="10"/>
  <c r="Q272" i="10" s="1"/>
  <c r="X288" i="10"/>
  <c r="Z288" i="10" s="1"/>
  <c r="O288" i="10"/>
  <c r="Q288" i="10" s="1"/>
  <c r="X328" i="10"/>
  <c r="Z328" i="10" s="1"/>
  <c r="O328" i="10"/>
  <c r="Q328" i="10" s="1"/>
  <c r="X336" i="10"/>
  <c r="Z336" i="10" s="1"/>
  <c r="O336" i="10"/>
  <c r="Q336" i="10" s="1"/>
  <c r="X344" i="10"/>
  <c r="Z344" i="10" s="1"/>
  <c r="O344" i="10"/>
  <c r="Q344" i="10" s="1"/>
  <c r="X352" i="10"/>
  <c r="Z352" i="10" s="1"/>
  <c r="O352" i="10"/>
  <c r="Q352" i="10" s="1"/>
  <c r="X360" i="10"/>
  <c r="Z360" i="10" s="1"/>
  <c r="O360" i="10"/>
  <c r="Q360" i="10" s="1"/>
  <c r="X400" i="10"/>
  <c r="Z400" i="10" s="1"/>
  <c r="O400" i="10"/>
  <c r="Q400" i="10" s="1"/>
  <c r="X432" i="10"/>
  <c r="Z432" i="10" s="1"/>
  <c r="O432" i="10"/>
  <c r="Q432" i="10" s="1"/>
  <c r="X464" i="10"/>
  <c r="Z464" i="10" s="1"/>
  <c r="O464" i="10"/>
  <c r="Q464" i="10" s="1"/>
  <c r="X472" i="10"/>
  <c r="Z472" i="10" s="1"/>
  <c r="O472" i="10"/>
  <c r="Q472" i="10" s="1"/>
  <c r="X488" i="10"/>
  <c r="Z488" i="10" s="1"/>
  <c r="O488" i="10"/>
  <c r="Q488" i="10" s="1"/>
  <c r="X512" i="10"/>
  <c r="Z512" i="10" s="1"/>
  <c r="O512" i="10"/>
  <c r="Q512" i="10" s="1"/>
  <c r="X520" i="10"/>
  <c r="Z520" i="10" s="1"/>
  <c r="O520" i="10"/>
  <c r="Q520" i="10" s="1"/>
  <c r="X528" i="10"/>
  <c r="Z528" i="10" s="1"/>
  <c r="O528" i="10"/>
  <c r="Q528" i="10" s="1"/>
  <c r="X544" i="10"/>
  <c r="Z544" i="10" s="1"/>
  <c r="O544" i="10"/>
  <c r="Q544" i="10" s="1"/>
  <c r="X568" i="10"/>
  <c r="Z568" i="10" s="1"/>
  <c r="O568" i="10"/>
  <c r="Q568" i="10" s="1"/>
  <c r="X576" i="10"/>
  <c r="Z576" i="10" s="1"/>
  <c r="O576" i="10"/>
  <c r="Q576" i="10" s="1"/>
  <c r="X608" i="10"/>
  <c r="Z608" i="10" s="1"/>
  <c r="O608" i="10"/>
  <c r="Q608" i="10" s="1"/>
  <c r="X632" i="10"/>
  <c r="Z632" i="10" s="1"/>
  <c r="O632" i="10"/>
  <c r="Q632" i="10" s="1"/>
  <c r="X640" i="10"/>
  <c r="Z640" i="10" s="1"/>
  <c r="O640" i="10"/>
  <c r="Q640" i="10" s="1"/>
  <c r="X648" i="10"/>
  <c r="Z648" i="10" s="1"/>
  <c r="O648" i="10"/>
  <c r="Q648" i="10" s="1"/>
  <c r="X664" i="10"/>
  <c r="Z664" i="10" s="1"/>
  <c r="O664" i="10"/>
  <c r="Q664" i="10" s="1"/>
  <c r="X696" i="10"/>
  <c r="Z696" i="10" s="1"/>
  <c r="O696" i="10"/>
  <c r="Q696" i="10" s="1"/>
  <c r="X175" i="10"/>
  <c r="Z175" i="10" s="1"/>
  <c r="O175" i="10"/>
  <c r="Q175" i="10" s="1"/>
  <c r="X183" i="10"/>
  <c r="Z183" i="10" s="1"/>
  <c r="O183" i="10"/>
  <c r="Q183" i="10" s="1"/>
  <c r="X191" i="10"/>
  <c r="Z191" i="10" s="1"/>
  <c r="O191" i="10"/>
  <c r="Q191" i="10" s="1"/>
  <c r="X199" i="10"/>
  <c r="Z199" i="10" s="1"/>
  <c r="O199" i="10"/>
  <c r="Q199" i="10" s="1"/>
  <c r="X247" i="10"/>
  <c r="Z247" i="10" s="1"/>
  <c r="O247" i="10"/>
  <c r="Q247" i="10" s="1"/>
  <c r="X255" i="10"/>
  <c r="Z255" i="10" s="1"/>
  <c r="O255" i="10"/>
  <c r="Q255" i="10" s="1"/>
  <c r="X263" i="10"/>
  <c r="Z263" i="10" s="1"/>
  <c r="O263" i="10"/>
  <c r="Q263" i="10" s="1"/>
  <c r="X271" i="10"/>
  <c r="Z271" i="10" s="1"/>
  <c r="O271" i="10"/>
  <c r="Q271" i="10" s="1"/>
  <c r="X303" i="10"/>
  <c r="Z303" i="10" s="1"/>
  <c r="O303" i="10"/>
  <c r="Q303" i="10" s="1"/>
  <c r="X311" i="10"/>
  <c r="Z311" i="10" s="1"/>
  <c r="O311" i="10"/>
  <c r="Q311" i="10" s="1"/>
  <c r="X319" i="10"/>
  <c r="Z319" i="10" s="1"/>
  <c r="O319" i="10"/>
  <c r="Q319" i="10" s="1"/>
  <c r="X335" i="10"/>
  <c r="Z335" i="10" s="1"/>
  <c r="O335" i="10"/>
  <c r="Q335" i="10" s="1"/>
  <c r="X351" i="10"/>
  <c r="Z351" i="10" s="1"/>
  <c r="O351" i="10"/>
  <c r="Q351" i="10" s="1"/>
  <c r="X375" i="10"/>
  <c r="Z375" i="10" s="1"/>
  <c r="O375" i="10"/>
  <c r="Q375" i="10" s="1"/>
  <c r="X383" i="10"/>
  <c r="Z383" i="10" s="1"/>
  <c r="O383" i="10"/>
  <c r="Q383" i="10" s="1"/>
  <c r="X439" i="10"/>
  <c r="Z439" i="10" s="1"/>
  <c r="O439" i="10"/>
  <c r="Q439" i="10" s="1"/>
  <c r="X455" i="10"/>
  <c r="Z455" i="10" s="1"/>
  <c r="O455" i="10"/>
  <c r="Q455" i="10" s="1"/>
  <c r="X463" i="10"/>
  <c r="Z463" i="10" s="1"/>
  <c r="O463" i="10"/>
  <c r="Q463" i="10" s="1"/>
  <c r="X535" i="10"/>
  <c r="Z535" i="10" s="1"/>
  <c r="O535" i="10"/>
  <c r="Q535" i="10" s="1"/>
  <c r="X559" i="10"/>
  <c r="Z559" i="10" s="1"/>
  <c r="O559" i="10"/>
  <c r="Q559" i="10" s="1"/>
  <c r="X583" i="10"/>
  <c r="Z583" i="10" s="1"/>
  <c r="O583" i="10"/>
  <c r="Q583" i="10" s="1"/>
  <c r="AB599" i="10"/>
  <c r="X599" i="10"/>
  <c r="Z599" i="10" s="1"/>
  <c r="O599" i="10"/>
  <c r="Q599" i="10" s="1"/>
  <c r="X639" i="10"/>
  <c r="Z639" i="10" s="1"/>
  <c r="O639" i="10"/>
  <c r="Q639" i="10" s="1"/>
  <c r="X679" i="10"/>
  <c r="Z679" i="10" s="1"/>
  <c r="O679" i="10"/>
  <c r="Q679" i="10" s="1"/>
  <c r="X703" i="10"/>
  <c r="Z703" i="10" s="1"/>
  <c r="O703" i="10"/>
  <c r="Q703" i="10" s="1"/>
  <c r="X190" i="10"/>
  <c r="Z190" i="10" s="1"/>
  <c r="O190" i="10"/>
  <c r="Q190" i="10" s="1"/>
  <c r="X206" i="10"/>
  <c r="Z206" i="10" s="1"/>
  <c r="O206" i="10"/>
  <c r="Q206" i="10" s="1"/>
  <c r="X246" i="10"/>
  <c r="Z246" i="10" s="1"/>
  <c r="O246" i="10"/>
  <c r="Q246" i="10" s="1"/>
  <c r="X342" i="10"/>
  <c r="Z342" i="10" s="1"/>
  <c r="O342" i="10"/>
  <c r="Q342" i="10" s="1"/>
  <c r="X358" i="10"/>
  <c r="Z358" i="10" s="1"/>
  <c r="O358" i="10"/>
  <c r="Q358" i="10" s="1"/>
  <c r="X374" i="10"/>
  <c r="Z374" i="10" s="1"/>
  <c r="O374" i="10"/>
  <c r="Q374" i="10" s="1"/>
  <c r="X382" i="10"/>
  <c r="Z382" i="10" s="1"/>
  <c r="O382" i="10"/>
  <c r="Q382" i="10" s="1"/>
  <c r="X390" i="10"/>
  <c r="Z390" i="10" s="1"/>
  <c r="O390" i="10"/>
  <c r="Q390" i="10" s="1"/>
  <c r="X398" i="10"/>
  <c r="Z398" i="10" s="1"/>
  <c r="O398" i="10"/>
  <c r="Q398" i="10" s="1"/>
  <c r="X406" i="10"/>
  <c r="Z406" i="10" s="1"/>
  <c r="O406" i="10"/>
  <c r="Q406" i="10" s="1"/>
  <c r="X438" i="10"/>
  <c r="Z438" i="10" s="1"/>
  <c r="O438" i="10"/>
  <c r="Q438" i="10" s="1"/>
  <c r="X446" i="10"/>
  <c r="Z446" i="10" s="1"/>
  <c r="O446" i="10"/>
  <c r="Q446" i="10" s="1"/>
  <c r="X462" i="10"/>
  <c r="Z462" i="10" s="1"/>
  <c r="O462" i="10"/>
  <c r="Q462" i="10" s="1"/>
  <c r="X470" i="10"/>
  <c r="Z470" i="10" s="1"/>
  <c r="O470" i="10"/>
  <c r="Q470" i="10" s="1"/>
  <c r="X478" i="10"/>
  <c r="Z478" i="10" s="1"/>
  <c r="O478" i="10"/>
  <c r="Q478" i="10" s="1"/>
  <c r="X486" i="10"/>
  <c r="Z486" i="10" s="1"/>
  <c r="O486" i="10"/>
  <c r="Q486" i="10" s="1"/>
  <c r="X494" i="10"/>
  <c r="Z494" i="10" s="1"/>
  <c r="O494" i="10"/>
  <c r="Q494" i="10" s="1"/>
  <c r="X518" i="10"/>
  <c r="Z518" i="10" s="1"/>
  <c r="O518" i="10"/>
  <c r="Q518" i="10" s="1"/>
  <c r="X542" i="10"/>
  <c r="Z542" i="10" s="1"/>
  <c r="O542" i="10"/>
  <c r="Q542" i="10" s="1"/>
  <c r="X622" i="10"/>
  <c r="Z622" i="10" s="1"/>
  <c r="O622" i="10"/>
  <c r="Q622" i="10" s="1"/>
  <c r="X630" i="10"/>
  <c r="Z630" i="10" s="1"/>
  <c r="O630" i="10"/>
  <c r="Q630" i="10" s="1"/>
  <c r="X638" i="10"/>
  <c r="Z638" i="10" s="1"/>
  <c r="O638" i="10"/>
  <c r="Q638" i="10" s="1"/>
  <c r="X646" i="10"/>
  <c r="Z646" i="10" s="1"/>
  <c r="O646" i="10"/>
  <c r="Q646" i="10" s="1"/>
  <c r="X662" i="10"/>
  <c r="Z662" i="10" s="1"/>
  <c r="O662" i="10"/>
  <c r="Q662" i="10" s="1"/>
  <c r="X694" i="10"/>
  <c r="Z694" i="10" s="1"/>
  <c r="O694" i="10"/>
  <c r="Q694" i="10" s="1"/>
  <c r="K3" i="10"/>
  <c r="T3" i="10"/>
  <c r="V3" i="10" s="1"/>
  <c r="K4" i="10"/>
  <c r="L4" i="10" s="1"/>
  <c r="T4" i="10"/>
  <c r="V4" i="10" s="1"/>
  <c r="K5" i="10"/>
  <c r="L5" i="10" s="1"/>
  <c r="T5" i="10"/>
  <c r="V5" i="10" s="1"/>
  <c r="K6" i="10"/>
  <c r="L6" i="10" s="1"/>
  <c r="T6" i="10"/>
  <c r="V6" i="10" s="1"/>
  <c r="K7" i="10"/>
  <c r="L7" i="10" s="1"/>
  <c r="T7" i="10"/>
  <c r="V7" i="10" s="1"/>
  <c r="K8" i="10"/>
  <c r="T8" i="10"/>
  <c r="V8" i="10" s="1"/>
  <c r="K9" i="10"/>
  <c r="L9" i="10" s="1"/>
  <c r="T9" i="10"/>
  <c r="V9" i="10" s="1"/>
  <c r="K10" i="10"/>
  <c r="L10" i="10" s="1"/>
  <c r="T10" i="10"/>
  <c r="V10" i="10" s="1"/>
  <c r="K11" i="10"/>
  <c r="T11" i="10"/>
  <c r="V11" i="10" s="1"/>
  <c r="K12" i="10"/>
  <c r="L12" i="10" s="1"/>
  <c r="T12" i="10"/>
  <c r="V12" i="10" s="1"/>
  <c r="K13" i="10"/>
  <c r="L13" i="10" s="1"/>
  <c r="T13" i="10"/>
  <c r="V13" i="10" s="1"/>
  <c r="K14" i="10"/>
  <c r="L14" i="10" s="1"/>
  <c r="T14" i="10"/>
  <c r="V14" i="10" s="1"/>
  <c r="K15" i="10"/>
  <c r="L15" i="10" s="1"/>
  <c r="T15" i="10"/>
  <c r="V15" i="10" s="1"/>
  <c r="K16" i="10"/>
  <c r="L16" i="10" s="1"/>
  <c r="T16" i="10"/>
  <c r="V16" i="10" s="1"/>
  <c r="K17" i="10"/>
  <c r="L17" i="10" s="1"/>
  <c r="T17" i="10"/>
  <c r="V17" i="10" s="1"/>
  <c r="K18" i="10"/>
  <c r="L18" i="10" s="1"/>
  <c r="T18" i="10"/>
  <c r="V18" i="10" s="1"/>
  <c r="K19" i="10"/>
  <c r="L19" i="10" s="1"/>
  <c r="T19" i="10"/>
  <c r="V19" i="10" s="1"/>
  <c r="K20" i="10"/>
  <c r="T20" i="10"/>
  <c r="V20" i="10" s="1"/>
  <c r="K21" i="10"/>
  <c r="L21" i="10" s="1"/>
  <c r="T21" i="10"/>
  <c r="V21" i="10" s="1"/>
  <c r="K22" i="10"/>
  <c r="L22" i="10" s="1"/>
  <c r="T22" i="10"/>
  <c r="V22" i="10" s="1"/>
  <c r="K23" i="10"/>
  <c r="L23" i="10" s="1"/>
  <c r="T23" i="10"/>
  <c r="V23" i="10" s="1"/>
  <c r="K24" i="10"/>
  <c r="L24" i="10" s="1"/>
  <c r="T24" i="10"/>
  <c r="V24" i="10" s="1"/>
  <c r="K25" i="10"/>
  <c r="L25" i="10" s="1"/>
  <c r="T25" i="10"/>
  <c r="V25" i="10" s="1"/>
  <c r="K26" i="10"/>
  <c r="L26" i="10" s="1"/>
  <c r="T26" i="10"/>
  <c r="V26" i="10" s="1"/>
  <c r="K27" i="10"/>
  <c r="L27" i="10" s="1"/>
  <c r="T27" i="10"/>
  <c r="V27" i="10" s="1"/>
  <c r="K28" i="10"/>
  <c r="L28" i="10" s="1"/>
  <c r="T28" i="10"/>
  <c r="V28" i="10" s="1"/>
  <c r="K29" i="10"/>
  <c r="L29" i="10" s="1"/>
  <c r="T29" i="10"/>
  <c r="V29" i="10" s="1"/>
  <c r="K30" i="10"/>
  <c r="L30" i="10" s="1"/>
  <c r="T30" i="10"/>
  <c r="V30" i="10" s="1"/>
  <c r="K31" i="10"/>
  <c r="L31" i="10" s="1"/>
  <c r="T31" i="10"/>
  <c r="V31" i="10" s="1"/>
  <c r="K32" i="10"/>
  <c r="L32" i="10" s="1"/>
  <c r="T32" i="10"/>
  <c r="V32" i="10" s="1"/>
  <c r="K33" i="10"/>
  <c r="L33" i="10" s="1"/>
  <c r="T33" i="10"/>
  <c r="V33" i="10" s="1"/>
  <c r="K34" i="10"/>
  <c r="L34" i="10" s="1"/>
  <c r="T34" i="10"/>
  <c r="V34" i="10" s="1"/>
  <c r="K35" i="10"/>
  <c r="L35" i="10" s="1"/>
  <c r="T35" i="10"/>
  <c r="V35" i="10" s="1"/>
  <c r="K36" i="10"/>
  <c r="L36" i="10" s="1"/>
  <c r="T36" i="10"/>
  <c r="V36" i="10" s="1"/>
  <c r="K37" i="10"/>
  <c r="L37" i="10" s="1"/>
  <c r="T37" i="10"/>
  <c r="V37" i="10" s="1"/>
  <c r="K38" i="10"/>
  <c r="L38" i="10" s="1"/>
  <c r="T38" i="10"/>
  <c r="V38" i="10" s="1"/>
  <c r="K39" i="10"/>
  <c r="L39" i="10" s="1"/>
  <c r="T39" i="10"/>
  <c r="V39" i="10" s="1"/>
  <c r="K40" i="10"/>
  <c r="L40" i="10" s="1"/>
  <c r="T40" i="10"/>
  <c r="V40" i="10" s="1"/>
  <c r="K41" i="10"/>
  <c r="L41" i="10" s="1"/>
  <c r="T41" i="10"/>
  <c r="V41" i="10" s="1"/>
  <c r="K42" i="10"/>
  <c r="L42" i="10" s="1"/>
  <c r="T42" i="10"/>
  <c r="V42" i="10" s="1"/>
  <c r="K43" i="10"/>
  <c r="L43" i="10" s="1"/>
  <c r="T43" i="10"/>
  <c r="V43" i="10" s="1"/>
  <c r="K44" i="10"/>
  <c r="L44" i="10" s="1"/>
  <c r="T44" i="10"/>
  <c r="V44" i="10" s="1"/>
  <c r="K45" i="10"/>
  <c r="L45" i="10" s="1"/>
  <c r="T45" i="10"/>
  <c r="V45" i="10" s="1"/>
  <c r="K46" i="10"/>
  <c r="L46" i="10" s="1"/>
  <c r="T46" i="10"/>
  <c r="V46" i="10" s="1"/>
  <c r="K47" i="10"/>
  <c r="L47" i="10" s="1"/>
  <c r="T47" i="10"/>
  <c r="V47" i="10" s="1"/>
  <c r="K48" i="10"/>
  <c r="L48" i="10" s="1"/>
  <c r="T48" i="10"/>
  <c r="V48" i="10" s="1"/>
  <c r="K49" i="10"/>
  <c r="L49" i="10" s="1"/>
  <c r="T49" i="10"/>
  <c r="V49" i="10" s="1"/>
  <c r="K50" i="10"/>
  <c r="L50" i="10" s="1"/>
  <c r="T50" i="10"/>
  <c r="V50" i="10" s="1"/>
  <c r="K51" i="10"/>
  <c r="L51" i="10" s="1"/>
  <c r="T51" i="10"/>
  <c r="V51" i="10" s="1"/>
  <c r="K52" i="10"/>
  <c r="L52" i="10" s="1"/>
  <c r="T52" i="10"/>
  <c r="V52" i="10" s="1"/>
  <c r="K53" i="10"/>
  <c r="L53" i="10" s="1"/>
  <c r="T53" i="10"/>
  <c r="V53" i="10" s="1"/>
  <c r="K54" i="10"/>
  <c r="L54" i="10" s="1"/>
  <c r="T54" i="10"/>
  <c r="V54" i="10" s="1"/>
  <c r="K55" i="10"/>
  <c r="L55" i="10" s="1"/>
  <c r="T55" i="10"/>
  <c r="V55" i="10" s="1"/>
  <c r="K56" i="10"/>
  <c r="T56" i="10"/>
  <c r="V56" i="10" s="1"/>
  <c r="K57" i="10"/>
  <c r="L57" i="10" s="1"/>
  <c r="T57" i="10"/>
  <c r="V57" i="10" s="1"/>
  <c r="K58" i="10"/>
  <c r="L58" i="10" s="1"/>
  <c r="T58" i="10"/>
  <c r="V58" i="10" s="1"/>
  <c r="K59" i="10"/>
  <c r="T59" i="10"/>
  <c r="V59" i="10" s="1"/>
  <c r="K60" i="10"/>
  <c r="L60" i="10" s="1"/>
  <c r="T60" i="10"/>
  <c r="V60" i="10" s="1"/>
  <c r="K61" i="10"/>
  <c r="L61" i="10" s="1"/>
  <c r="T61" i="10"/>
  <c r="V61" i="10" s="1"/>
  <c r="K62" i="10"/>
  <c r="L62" i="10" s="1"/>
  <c r="T62" i="10"/>
  <c r="V62" i="10" s="1"/>
  <c r="K63" i="10"/>
  <c r="L63" i="10" s="1"/>
  <c r="T63" i="10"/>
  <c r="V63" i="10" s="1"/>
  <c r="K64" i="10"/>
  <c r="L64" i="10" s="1"/>
  <c r="T64" i="10"/>
  <c r="V64" i="10" s="1"/>
  <c r="K65" i="10"/>
  <c r="L65" i="10" s="1"/>
  <c r="T65" i="10"/>
  <c r="V65" i="10" s="1"/>
  <c r="K66" i="10"/>
  <c r="L66" i="10" s="1"/>
  <c r="T66" i="10"/>
  <c r="V66" i="10" s="1"/>
  <c r="K67" i="10"/>
  <c r="L67" i="10" s="1"/>
  <c r="T67" i="10"/>
  <c r="V67" i="10" s="1"/>
  <c r="K68" i="10"/>
  <c r="L68" i="10" s="1"/>
  <c r="T68" i="10"/>
  <c r="V68" i="10" s="1"/>
  <c r="K69" i="10"/>
  <c r="L69" i="10" s="1"/>
  <c r="T69" i="10"/>
  <c r="V69" i="10" s="1"/>
  <c r="K70" i="10"/>
  <c r="L70" i="10" s="1"/>
  <c r="T70" i="10"/>
  <c r="V70" i="10" s="1"/>
  <c r="K71" i="10"/>
  <c r="L71" i="10" s="1"/>
  <c r="T71" i="10"/>
  <c r="V71" i="10" s="1"/>
  <c r="K72" i="10"/>
  <c r="L72" i="10" s="1"/>
  <c r="T72" i="10"/>
  <c r="V72" i="10" s="1"/>
  <c r="K73" i="10"/>
  <c r="L73" i="10" s="1"/>
  <c r="T73" i="10"/>
  <c r="V73" i="10" s="1"/>
  <c r="K74" i="10"/>
  <c r="L74" i="10" s="1"/>
  <c r="T74" i="10"/>
  <c r="V74" i="10" s="1"/>
  <c r="K75" i="10"/>
  <c r="L75" i="10" s="1"/>
  <c r="T75" i="10"/>
  <c r="V75" i="10" s="1"/>
  <c r="K76" i="10"/>
  <c r="L76" i="10" s="1"/>
  <c r="T76" i="10"/>
  <c r="V76" i="10" s="1"/>
  <c r="K77" i="10"/>
  <c r="L77" i="10" s="1"/>
  <c r="T77" i="10"/>
  <c r="V77" i="10" s="1"/>
  <c r="K78" i="10"/>
  <c r="L78" i="10" s="1"/>
  <c r="T78" i="10"/>
  <c r="V78" i="10" s="1"/>
  <c r="K79" i="10"/>
  <c r="L79" i="10" s="1"/>
  <c r="T79" i="10"/>
  <c r="V79" i="10" s="1"/>
  <c r="K80" i="10"/>
  <c r="L80" i="10" s="1"/>
  <c r="T80" i="10"/>
  <c r="V80" i="10" s="1"/>
  <c r="K81" i="10"/>
  <c r="L81" i="10" s="1"/>
  <c r="T81" i="10"/>
  <c r="V81" i="10" s="1"/>
  <c r="K82" i="10"/>
  <c r="L82" i="10" s="1"/>
  <c r="T82" i="10"/>
  <c r="V82" i="10" s="1"/>
  <c r="K83" i="10"/>
  <c r="L83" i="10" s="1"/>
  <c r="T83" i="10"/>
  <c r="V83" i="10" s="1"/>
  <c r="K84" i="10"/>
  <c r="L84" i="10" s="1"/>
  <c r="T84" i="10"/>
  <c r="V84" i="10" s="1"/>
  <c r="K85" i="10"/>
  <c r="L85" i="10" s="1"/>
  <c r="T85" i="10"/>
  <c r="V85" i="10" s="1"/>
  <c r="K86" i="10"/>
  <c r="L86" i="10" s="1"/>
  <c r="T86" i="10"/>
  <c r="V86" i="10" s="1"/>
  <c r="K87" i="10"/>
  <c r="L87" i="10" s="1"/>
  <c r="T87" i="10"/>
  <c r="V87" i="10" s="1"/>
  <c r="K88" i="10"/>
  <c r="L88" i="10" s="1"/>
  <c r="T88" i="10"/>
  <c r="V88" i="10" s="1"/>
  <c r="K89" i="10"/>
  <c r="L89" i="10" s="1"/>
  <c r="T89" i="10"/>
  <c r="V89" i="10" s="1"/>
  <c r="K90" i="10"/>
  <c r="L90" i="10" s="1"/>
  <c r="T90" i="10"/>
  <c r="V90" i="10" s="1"/>
  <c r="K91" i="10"/>
  <c r="L91" i="10" s="1"/>
  <c r="T91" i="10"/>
  <c r="V91" i="10" s="1"/>
  <c r="K92" i="10"/>
  <c r="L92" i="10" s="1"/>
  <c r="T92" i="10"/>
  <c r="V92" i="10" s="1"/>
  <c r="K93" i="10"/>
  <c r="L93" i="10" s="1"/>
  <c r="T93" i="10"/>
  <c r="V93" i="10" s="1"/>
  <c r="K94" i="10"/>
  <c r="L94" i="10" s="1"/>
  <c r="T94" i="10"/>
  <c r="V94" i="10" s="1"/>
  <c r="K95" i="10"/>
  <c r="L95" i="10" s="1"/>
  <c r="T95" i="10"/>
  <c r="V95" i="10" s="1"/>
  <c r="K96" i="10"/>
  <c r="L96" i="10" s="1"/>
  <c r="T96" i="10"/>
  <c r="V96" i="10" s="1"/>
  <c r="K97" i="10"/>
  <c r="L97" i="10" s="1"/>
  <c r="T97" i="10"/>
  <c r="V97" i="10" s="1"/>
  <c r="K98" i="10"/>
  <c r="L98" i="10" s="1"/>
  <c r="T98" i="10"/>
  <c r="V98" i="10" s="1"/>
  <c r="K99" i="10"/>
  <c r="L99" i="10" s="1"/>
  <c r="T99" i="10"/>
  <c r="V99" i="10" s="1"/>
  <c r="K100" i="10"/>
  <c r="L100" i="10" s="1"/>
  <c r="T100" i="10"/>
  <c r="V100" i="10" s="1"/>
  <c r="K101" i="10"/>
  <c r="L101" i="10" s="1"/>
  <c r="T101" i="10"/>
  <c r="V101" i="10" s="1"/>
  <c r="K102" i="10"/>
  <c r="L102" i="10" s="1"/>
  <c r="T102" i="10"/>
  <c r="V102" i="10" s="1"/>
  <c r="K103" i="10"/>
  <c r="T103" i="10"/>
  <c r="V103" i="10" s="1"/>
  <c r="K104" i="10"/>
  <c r="L104" i="10" s="1"/>
  <c r="T104" i="10"/>
  <c r="V104" i="10" s="1"/>
  <c r="K105" i="10"/>
  <c r="L105" i="10" s="1"/>
  <c r="T105" i="10"/>
  <c r="V105" i="10" s="1"/>
  <c r="K106" i="10"/>
  <c r="L106" i="10" s="1"/>
  <c r="T106" i="10"/>
  <c r="V106" i="10" s="1"/>
  <c r="K107" i="10"/>
  <c r="L107" i="10" s="1"/>
  <c r="T107" i="10"/>
  <c r="V107" i="10" s="1"/>
  <c r="K108" i="10"/>
  <c r="L108" i="10" s="1"/>
  <c r="T108" i="10"/>
  <c r="V108" i="10" s="1"/>
  <c r="K109" i="10"/>
  <c r="L109" i="10" s="1"/>
  <c r="T109" i="10"/>
  <c r="V109" i="10" s="1"/>
  <c r="K110" i="10"/>
  <c r="L110" i="10" s="1"/>
  <c r="T110" i="10"/>
  <c r="V110" i="10" s="1"/>
  <c r="K111" i="10"/>
  <c r="L111" i="10" s="1"/>
  <c r="T111" i="10"/>
  <c r="V111" i="10" s="1"/>
  <c r="K112" i="10"/>
  <c r="L112" i="10" s="1"/>
  <c r="T112" i="10"/>
  <c r="V112" i="10" s="1"/>
  <c r="K113" i="10"/>
  <c r="L113" i="10" s="1"/>
  <c r="T113" i="10"/>
  <c r="V113" i="10" s="1"/>
  <c r="K114" i="10"/>
  <c r="L114" i="10" s="1"/>
  <c r="T114" i="10"/>
  <c r="V114" i="10" s="1"/>
  <c r="K115" i="10"/>
  <c r="T115" i="10"/>
  <c r="V115" i="10" s="1"/>
  <c r="K116" i="10"/>
  <c r="L116" i="10" s="1"/>
  <c r="T116" i="10"/>
  <c r="V116" i="10" s="1"/>
  <c r="K117" i="10"/>
  <c r="L117" i="10" s="1"/>
  <c r="T117" i="10"/>
  <c r="V117" i="10" s="1"/>
  <c r="K118" i="10"/>
  <c r="L118" i="10" s="1"/>
  <c r="T118" i="10"/>
  <c r="V118" i="10" s="1"/>
  <c r="K119" i="10"/>
  <c r="L119" i="10" s="1"/>
  <c r="T119" i="10"/>
  <c r="V119" i="10" s="1"/>
  <c r="K120" i="10"/>
  <c r="T120" i="10"/>
  <c r="V120" i="10" s="1"/>
  <c r="K121" i="10"/>
  <c r="L121" i="10" s="1"/>
  <c r="T121" i="10"/>
  <c r="V121" i="10" s="1"/>
  <c r="K122" i="10"/>
  <c r="L122" i="10" s="1"/>
  <c r="T122" i="10"/>
  <c r="V122" i="10" s="1"/>
  <c r="K123" i="10"/>
  <c r="T123" i="10"/>
  <c r="V123" i="10" s="1"/>
  <c r="K124" i="10"/>
  <c r="L124" i="10" s="1"/>
  <c r="T124" i="10"/>
  <c r="V124" i="10" s="1"/>
  <c r="K125" i="10"/>
  <c r="L125" i="10" s="1"/>
  <c r="T125" i="10"/>
  <c r="V125" i="10" s="1"/>
  <c r="K126" i="10"/>
  <c r="L126" i="10" s="1"/>
  <c r="T126" i="10"/>
  <c r="V126" i="10" s="1"/>
  <c r="K127" i="10"/>
  <c r="L127" i="10" s="1"/>
  <c r="T127" i="10"/>
  <c r="V127" i="10" s="1"/>
  <c r="K128" i="10"/>
  <c r="T128" i="10"/>
  <c r="V128" i="10" s="1"/>
  <c r="K129" i="10"/>
  <c r="L129" i="10" s="1"/>
  <c r="T129" i="10"/>
  <c r="V129" i="10" s="1"/>
  <c r="K130" i="10"/>
  <c r="L130" i="10" s="1"/>
  <c r="T130" i="10"/>
  <c r="V130" i="10" s="1"/>
  <c r="K131" i="10"/>
  <c r="L131" i="10" s="1"/>
  <c r="T131" i="10"/>
  <c r="V131" i="10" s="1"/>
  <c r="K132" i="10"/>
  <c r="L132" i="10" s="1"/>
  <c r="T132" i="10"/>
  <c r="V132" i="10" s="1"/>
  <c r="K133" i="10"/>
  <c r="L133" i="10" s="1"/>
  <c r="T133" i="10"/>
  <c r="V133" i="10" s="1"/>
  <c r="K134" i="10"/>
  <c r="L134" i="10" s="1"/>
  <c r="T134" i="10"/>
  <c r="V134" i="10" s="1"/>
  <c r="K135" i="10"/>
  <c r="L135" i="10" s="1"/>
  <c r="T135" i="10"/>
  <c r="V135" i="10" s="1"/>
  <c r="K136" i="10"/>
  <c r="L136" i="10" s="1"/>
  <c r="T136" i="10"/>
  <c r="V136" i="10" s="1"/>
  <c r="K137" i="10"/>
  <c r="L137" i="10" s="1"/>
  <c r="T137" i="10"/>
  <c r="V137" i="10" s="1"/>
  <c r="K138" i="10"/>
  <c r="T138" i="10"/>
  <c r="V138" i="10" s="1"/>
  <c r="K139" i="10"/>
  <c r="L139" i="10" s="1"/>
  <c r="T139" i="10"/>
  <c r="V139" i="10" s="1"/>
  <c r="K140" i="10"/>
  <c r="L140" i="10" s="1"/>
  <c r="T140" i="10"/>
  <c r="V140" i="10" s="1"/>
  <c r="K141" i="10"/>
  <c r="L141" i="10" s="1"/>
  <c r="T141" i="10"/>
  <c r="V141" i="10" s="1"/>
  <c r="K142" i="10"/>
  <c r="L142" i="10" s="1"/>
  <c r="T142" i="10"/>
  <c r="V142" i="10" s="1"/>
  <c r="K143" i="10"/>
  <c r="T143" i="10"/>
  <c r="V143" i="10" s="1"/>
  <c r="K144" i="10"/>
  <c r="L144" i="10" s="1"/>
  <c r="T144" i="10"/>
  <c r="V144" i="10" s="1"/>
  <c r="K145" i="10"/>
  <c r="L145" i="10" s="1"/>
  <c r="T145" i="10"/>
  <c r="V145" i="10" s="1"/>
  <c r="K146" i="10"/>
  <c r="L146" i="10" s="1"/>
  <c r="T146" i="10"/>
  <c r="V146" i="10" s="1"/>
  <c r="K147" i="10"/>
  <c r="L147" i="10" s="1"/>
  <c r="T147" i="10"/>
  <c r="V147" i="10" s="1"/>
  <c r="K148" i="10"/>
  <c r="L148" i="10" s="1"/>
  <c r="T148" i="10"/>
  <c r="V148" i="10" s="1"/>
  <c r="K149" i="10"/>
  <c r="L149" i="10" s="1"/>
  <c r="T149" i="10"/>
  <c r="V149" i="10" s="1"/>
  <c r="K150" i="10"/>
  <c r="L150" i="10" s="1"/>
  <c r="T150" i="10"/>
  <c r="V150" i="10" s="1"/>
  <c r="K151" i="10"/>
  <c r="L151" i="10" s="1"/>
  <c r="T151" i="10"/>
  <c r="V151" i="10" s="1"/>
  <c r="K152" i="10"/>
  <c r="L152" i="10" s="1"/>
  <c r="T152" i="10"/>
  <c r="V152" i="10" s="1"/>
  <c r="K153" i="10"/>
  <c r="L153" i="10" s="1"/>
  <c r="T153" i="10"/>
  <c r="V153" i="10" s="1"/>
  <c r="K154" i="10"/>
  <c r="L154" i="10" s="1"/>
  <c r="T154" i="10"/>
  <c r="V154" i="10" s="1"/>
  <c r="K155" i="10"/>
  <c r="L155" i="10" s="1"/>
  <c r="T155" i="10"/>
  <c r="V155" i="10" s="1"/>
  <c r="K156" i="10"/>
  <c r="L156" i="10" s="1"/>
  <c r="T156" i="10"/>
  <c r="V156" i="10" s="1"/>
  <c r="K157" i="10"/>
  <c r="L157" i="10" s="1"/>
  <c r="T157" i="10"/>
  <c r="V157" i="10" s="1"/>
  <c r="K158" i="10"/>
  <c r="L158" i="10" s="1"/>
  <c r="T158" i="10"/>
  <c r="V158" i="10" s="1"/>
  <c r="K159" i="10"/>
  <c r="L159" i="10" s="1"/>
  <c r="T159" i="10"/>
  <c r="V159" i="10" s="1"/>
  <c r="K160" i="10"/>
  <c r="T160" i="10"/>
  <c r="V160" i="10" s="1"/>
  <c r="K161" i="10"/>
  <c r="L161" i="10" s="1"/>
  <c r="T161" i="10"/>
  <c r="V161" i="10" s="1"/>
  <c r="K162" i="10"/>
  <c r="L162" i="10" s="1"/>
  <c r="T162" i="10"/>
  <c r="V162" i="10" s="1"/>
  <c r="K163" i="10"/>
  <c r="L163" i="10" s="1"/>
  <c r="T163" i="10"/>
  <c r="V163" i="10" s="1"/>
  <c r="K164" i="10"/>
  <c r="L164" i="10" s="1"/>
  <c r="T164" i="10"/>
  <c r="V164" i="10" s="1"/>
  <c r="K165" i="10"/>
  <c r="L165" i="10" s="1"/>
  <c r="T165" i="10"/>
  <c r="V165" i="10" s="1"/>
  <c r="K166" i="10"/>
  <c r="L166" i="10" s="1"/>
  <c r="T166" i="10"/>
  <c r="V166" i="10" s="1"/>
  <c r="K167" i="10"/>
  <c r="T167" i="10"/>
  <c r="V167" i="10" s="1"/>
  <c r="K168" i="10"/>
  <c r="T168" i="10"/>
  <c r="V168" i="10" s="1"/>
  <c r="X173" i="10"/>
  <c r="Z173" i="10" s="1"/>
  <c r="O173" i="10"/>
  <c r="Q173" i="10" s="1"/>
  <c r="X181" i="10"/>
  <c r="Z181" i="10" s="1"/>
  <c r="O181" i="10"/>
  <c r="Q181" i="10" s="1"/>
  <c r="X189" i="10"/>
  <c r="Z189" i="10" s="1"/>
  <c r="O189" i="10"/>
  <c r="Q189" i="10" s="1"/>
  <c r="X197" i="10"/>
  <c r="Z197" i="10" s="1"/>
  <c r="O197" i="10"/>
  <c r="Q197" i="10" s="1"/>
  <c r="X205" i="10"/>
  <c r="Z205" i="10" s="1"/>
  <c r="O205" i="10"/>
  <c r="Q205" i="10" s="1"/>
  <c r="X213" i="10"/>
  <c r="Z213" i="10" s="1"/>
  <c r="O213" i="10"/>
  <c r="Q213" i="10" s="1"/>
  <c r="X221" i="10"/>
  <c r="Z221" i="10" s="1"/>
  <c r="O221" i="10"/>
  <c r="Q221" i="10" s="1"/>
  <c r="X229" i="10"/>
  <c r="Z229" i="10" s="1"/>
  <c r="O229" i="10"/>
  <c r="Q229" i="10" s="1"/>
  <c r="X237" i="10"/>
  <c r="Z237" i="10" s="1"/>
  <c r="O237" i="10"/>
  <c r="Q237" i="10" s="1"/>
  <c r="X245" i="10"/>
  <c r="Z245" i="10" s="1"/>
  <c r="O245" i="10"/>
  <c r="Q245" i="10" s="1"/>
  <c r="X253" i="10"/>
  <c r="Z253" i="10" s="1"/>
  <c r="O253" i="10"/>
  <c r="Q253" i="10" s="1"/>
  <c r="X261" i="10"/>
  <c r="Z261" i="10" s="1"/>
  <c r="O261" i="10"/>
  <c r="Q261" i="10" s="1"/>
  <c r="X269" i="10"/>
  <c r="Z269" i="10" s="1"/>
  <c r="O269" i="10"/>
  <c r="Q269" i="10" s="1"/>
  <c r="X277" i="10"/>
  <c r="Z277" i="10" s="1"/>
  <c r="O277" i="10"/>
  <c r="Q277" i="10" s="1"/>
  <c r="X285" i="10"/>
  <c r="Z285" i="10" s="1"/>
  <c r="O285" i="10"/>
  <c r="Q285" i="10" s="1"/>
  <c r="X293" i="10"/>
  <c r="Z293" i="10" s="1"/>
  <c r="O293" i="10"/>
  <c r="Q293" i="10" s="1"/>
  <c r="X301" i="10"/>
  <c r="Z301" i="10" s="1"/>
  <c r="O301" i="10"/>
  <c r="Q301" i="10" s="1"/>
  <c r="X309" i="10"/>
  <c r="Z309" i="10" s="1"/>
  <c r="O309" i="10"/>
  <c r="Q309" i="10" s="1"/>
  <c r="X317" i="10"/>
  <c r="Z317" i="10" s="1"/>
  <c r="O317" i="10"/>
  <c r="Q317" i="10" s="1"/>
  <c r="X325" i="10"/>
  <c r="Z325" i="10" s="1"/>
  <c r="O325" i="10"/>
  <c r="Q325" i="10" s="1"/>
  <c r="X333" i="10"/>
  <c r="Z333" i="10" s="1"/>
  <c r="O333" i="10"/>
  <c r="Q333" i="10" s="1"/>
  <c r="X341" i="10"/>
  <c r="Z341" i="10" s="1"/>
  <c r="O341" i="10"/>
  <c r="Q341" i="10" s="1"/>
  <c r="X349" i="10"/>
  <c r="Z349" i="10" s="1"/>
  <c r="O349" i="10"/>
  <c r="Q349" i="10" s="1"/>
  <c r="X357" i="10"/>
  <c r="Z357" i="10" s="1"/>
  <c r="O357" i="10"/>
  <c r="Q357" i="10" s="1"/>
  <c r="X365" i="10"/>
  <c r="Z365" i="10" s="1"/>
  <c r="O365" i="10"/>
  <c r="Q365" i="10" s="1"/>
  <c r="X373" i="10"/>
  <c r="Z373" i="10" s="1"/>
  <c r="O373" i="10"/>
  <c r="Q373" i="10" s="1"/>
  <c r="X381" i="10"/>
  <c r="Z381" i="10" s="1"/>
  <c r="O381" i="10"/>
  <c r="Q381" i="10" s="1"/>
  <c r="X389" i="10"/>
  <c r="Z389" i="10" s="1"/>
  <c r="O389" i="10"/>
  <c r="Q389" i="10" s="1"/>
  <c r="X397" i="10"/>
  <c r="Z397" i="10" s="1"/>
  <c r="O397" i="10"/>
  <c r="Q397" i="10" s="1"/>
  <c r="X405" i="10"/>
  <c r="Z405" i="10" s="1"/>
  <c r="O405" i="10"/>
  <c r="Q405" i="10" s="1"/>
  <c r="X413" i="10"/>
  <c r="Z413" i="10" s="1"/>
  <c r="O413" i="10"/>
  <c r="Q413" i="10" s="1"/>
  <c r="X421" i="10"/>
  <c r="Z421" i="10" s="1"/>
  <c r="O421" i="10"/>
  <c r="Q421" i="10" s="1"/>
  <c r="X429" i="10"/>
  <c r="Z429" i="10" s="1"/>
  <c r="O429" i="10"/>
  <c r="Q429" i="10" s="1"/>
  <c r="X437" i="10"/>
  <c r="Z437" i="10" s="1"/>
  <c r="O437" i="10"/>
  <c r="Q437" i="10" s="1"/>
  <c r="X445" i="10"/>
  <c r="Z445" i="10" s="1"/>
  <c r="O445" i="10"/>
  <c r="Q445" i="10" s="1"/>
  <c r="X453" i="10"/>
  <c r="Z453" i="10" s="1"/>
  <c r="O453" i="10"/>
  <c r="Q453" i="10" s="1"/>
  <c r="X461" i="10"/>
  <c r="Z461" i="10" s="1"/>
  <c r="O461" i="10"/>
  <c r="Q461" i="10" s="1"/>
  <c r="X469" i="10"/>
  <c r="Z469" i="10" s="1"/>
  <c r="O469" i="10"/>
  <c r="Q469" i="10" s="1"/>
  <c r="X477" i="10"/>
  <c r="Z477" i="10" s="1"/>
  <c r="O477" i="10"/>
  <c r="Q477" i="10" s="1"/>
  <c r="X485" i="10"/>
  <c r="Z485" i="10" s="1"/>
  <c r="O485" i="10"/>
  <c r="Q485" i="10" s="1"/>
  <c r="X493" i="10"/>
  <c r="Z493" i="10" s="1"/>
  <c r="O493" i="10"/>
  <c r="Q493" i="10" s="1"/>
  <c r="X501" i="10"/>
  <c r="Z501" i="10" s="1"/>
  <c r="O501" i="10"/>
  <c r="Q501" i="10" s="1"/>
  <c r="X509" i="10"/>
  <c r="Z509" i="10" s="1"/>
  <c r="O509" i="10"/>
  <c r="Q509" i="10" s="1"/>
  <c r="X517" i="10"/>
  <c r="Z517" i="10" s="1"/>
  <c r="O517" i="10"/>
  <c r="Q517" i="10" s="1"/>
  <c r="X525" i="10"/>
  <c r="Z525" i="10" s="1"/>
  <c r="O525" i="10"/>
  <c r="Q525" i="10" s="1"/>
  <c r="X533" i="10"/>
  <c r="Z533" i="10" s="1"/>
  <c r="O533" i="10"/>
  <c r="Q533" i="10" s="1"/>
  <c r="X541" i="10"/>
  <c r="Z541" i="10" s="1"/>
  <c r="O541" i="10"/>
  <c r="Q541" i="10" s="1"/>
  <c r="X549" i="10"/>
  <c r="Z549" i="10" s="1"/>
  <c r="O549" i="10"/>
  <c r="Q549" i="10" s="1"/>
  <c r="X557" i="10"/>
  <c r="Z557" i="10" s="1"/>
  <c r="O557" i="10"/>
  <c r="Q557" i="10" s="1"/>
  <c r="AB565" i="10"/>
  <c r="X565" i="10"/>
  <c r="Z565" i="10" s="1"/>
  <c r="O565" i="10"/>
  <c r="Q565" i="10" s="1"/>
  <c r="X573" i="10"/>
  <c r="Z573" i="10" s="1"/>
  <c r="O573" i="10"/>
  <c r="Q573" i="10" s="1"/>
  <c r="X581" i="10"/>
  <c r="Z581" i="10" s="1"/>
  <c r="O581" i="10"/>
  <c r="Q581" i="10" s="1"/>
  <c r="X589" i="10"/>
  <c r="Z589" i="10" s="1"/>
  <c r="O589" i="10"/>
  <c r="Q589" i="10" s="1"/>
  <c r="X597" i="10"/>
  <c r="Z597" i="10" s="1"/>
  <c r="O597" i="10"/>
  <c r="Q597" i="10" s="1"/>
  <c r="X605" i="10"/>
  <c r="Z605" i="10" s="1"/>
  <c r="O605" i="10"/>
  <c r="Q605" i="10" s="1"/>
  <c r="X613" i="10"/>
  <c r="Z613" i="10" s="1"/>
  <c r="O613" i="10"/>
  <c r="Q613" i="10" s="1"/>
  <c r="X621" i="10"/>
  <c r="Z621" i="10" s="1"/>
  <c r="O621" i="10"/>
  <c r="Q621" i="10" s="1"/>
  <c r="X629" i="10"/>
  <c r="Z629" i="10" s="1"/>
  <c r="O629" i="10"/>
  <c r="Q629" i="10" s="1"/>
  <c r="X637" i="10"/>
  <c r="Z637" i="10" s="1"/>
  <c r="O637" i="10"/>
  <c r="Q637" i="10" s="1"/>
  <c r="X645" i="10"/>
  <c r="Z645" i="10" s="1"/>
  <c r="O645" i="10"/>
  <c r="Q645" i="10" s="1"/>
  <c r="X653" i="10"/>
  <c r="Z653" i="10" s="1"/>
  <c r="O653" i="10"/>
  <c r="Q653" i="10" s="1"/>
  <c r="X661" i="10"/>
  <c r="Z661" i="10" s="1"/>
  <c r="O661" i="10"/>
  <c r="Q661" i="10" s="1"/>
  <c r="X669" i="10"/>
  <c r="Z669" i="10" s="1"/>
  <c r="O669" i="10"/>
  <c r="Q669" i="10" s="1"/>
  <c r="X677" i="10"/>
  <c r="Z677" i="10" s="1"/>
  <c r="O677" i="10"/>
  <c r="Q677" i="10" s="1"/>
  <c r="X685" i="10"/>
  <c r="Z685" i="10" s="1"/>
  <c r="O685" i="10"/>
  <c r="Q685" i="10" s="1"/>
  <c r="X693" i="10"/>
  <c r="Z693" i="10" s="1"/>
  <c r="O693" i="10"/>
  <c r="Q693" i="10" s="1"/>
  <c r="X701" i="10"/>
  <c r="Z701" i="10" s="1"/>
  <c r="O701" i="10"/>
  <c r="Q701" i="10" s="1"/>
  <c r="X85" i="10"/>
  <c r="Z85" i="10" s="1"/>
  <c r="O85" i="10"/>
  <c r="Q85" i="10" s="1"/>
  <c r="X88" i="10"/>
  <c r="Z88" i="10" s="1"/>
  <c r="O88" i="10"/>
  <c r="Q88" i="10" s="1"/>
  <c r="X91" i="10"/>
  <c r="Z91" i="10" s="1"/>
  <c r="O91" i="10"/>
  <c r="Q91" i="10" s="1"/>
  <c r="X94" i="10"/>
  <c r="Z94" i="10" s="1"/>
  <c r="O94" i="10"/>
  <c r="Q94" i="10" s="1"/>
  <c r="X97" i="10"/>
  <c r="Z97" i="10" s="1"/>
  <c r="O97" i="10"/>
  <c r="Q97" i="10" s="1"/>
  <c r="X100" i="10"/>
  <c r="Z100" i="10" s="1"/>
  <c r="O100" i="10"/>
  <c r="Q100" i="10" s="1"/>
  <c r="X103" i="10"/>
  <c r="Z103" i="10" s="1"/>
  <c r="O103" i="10"/>
  <c r="Q103" i="10" s="1"/>
  <c r="X106" i="10"/>
  <c r="Z106" i="10" s="1"/>
  <c r="O106" i="10"/>
  <c r="Q106" i="10" s="1"/>
  <c r="X109" i="10"/>
  <c r="Z109" i="10" s="1"/>
  <c r="O109" i="10"/>
  <c r="Q109" i="10" s="1"/>
  <c r="X112" i="10"/>
  <c r="Z112" i="10" s="1"/>
  <c r="O112" i="10"/>
  <c r="Q112" i="10" s="1"/>
  <c r="X114" i="10"/>
  <c r="Z114" i="10" s="1"/>
  <c r="O114" i="10"/>
  <c r="Q114" i="10" s="1"/>
  <c r="X117" i="10"/>
  <c r="Z117" i="10" s="1"/>
  <c r="O117" i="10"/>
  <c r="Q117" i="10" s="1"/>
  <c r="X120" i="10"/>
  <c r="Z120" i="10" s="1"/>
  <c r="O120" i="10"/>
  <c r="Q120" i="10" s="1"/>
  <c r="X122" i="10"/>
  <c r="Z122" i="10" s="1"/>
  <c r="O122" i="10"/>
  <c r="Q122" i="10" s="1"/>
  <c r="X124" i="10"/>
  <c r="Z124" i="10" s="1"/>
  <c r="O124" i="10"/>
  <c r="Q124" i="10" s="1"/>
  <c r="X127" i="10"/>
  <c r="Z127" i="10" s="1"/>
  <c r="O127" i="10"/>
  <c r="Q127" i="10" s="1"/>
  <c r="X130" i="10"/>
  <c r="Z130" i="10" s="1"/>
  <c r="O130" i="10"/>
  <c r="Q130" i="10" s="1"/>
  <c r="X133" i="10"/>
  <c r="Z133" i="10" s="1"/>
  <c r="O133" i="10"/>
  <c r="Q133" i="10" s="1"/>
  <c r="X137" i="10"/>
  <c r="Z137" i="10" s="1"/>
  <c r="O137" i="10"/>
  <c r="Q137" i="10" s="1"/>
  <c r="X140" i="10"/>
  <c r="Z140" i="10" s="1"/>
  <c r="O140" i="10"/>
  <c r="Q140" i="10" s="1"/>
  <c r="X143" i="10"/>
  <c r="Z143" i="10" s="1"/>
  <c r="O143" i="10"/>
  <c r="Q143" i="10" s="1"/>
  <c r="X146" i="10"/>
  <c r="Z146" i="10" s="1"/>
  <c r="O146" i="10"/>
  <c r="Q146" i="10" s="1"/>
  <c r="X148" i="10"/>
  <c r="Z148" i="10" s="1"/>
  <c r="O148" i="10"/>
  <c r="Q148" i="10" s="1"/>
  <c r="X151" i="10"/>
  <c r="Z151" i="10" s="1"/>
  <c r="O151" i="10"/>
  <c r="Q151" i="10" s="1"/>
  <c r="X154" i="10"/>
  <c r="Z154" i="10" s="1"/>
  <c r="O154" i="10"/>
  <c r="Q154" i="10" s="1"/>
  <c r="X157" i="10"/>
  <c r="Z157" i="10" s="1"/>
  <c r="O157" i="10"/>
  <c r="Q157" i="10" s="1"/>
  <c r="X160" i="10"/>
  <c r="Z160" i="10" s="1"/>
  <c r="O160" i="10"/>
  <c r="Q160" i="10" s="1"/>
  <c r="X164" i="10"/>
  <c r="Z164" i="10" s="1"/>
  <c r="O164" i="10"/>
  <c r="Q164" i="10" s="1"/>
  <c r="X167" i="10"/>
  <c r="Z167" i="10" s="1"/>
  <c r="O167" i="10"/>
  <c r="Q167" i="10" s="1"/>
  <c r="X192" i="10"/>
  <c r="Z192" i="10" s="1"/>
  <c r="O192" i="10"/>
  <c r="Q192" i="10" s="1"/>
  <c r="X200" i="10"/>
  <c r="Z200" i="10" s="1"/>
  <c r="O200" i="10"/>
  <c r="Q200" i="10" s="1"/>
  <c r="X224" i="10"/>
  <c r="Z224" i="10" s="1"/>
  <c r="O224" i="10"/>
  <c r="Q224" i="10" s="1"/>
  <c r="X296" i="10"/>
  <c r="Z296" i="10" s="1"/>
  <c r="O296" i="10"/>
  <c r="Q296" i="10" s="1"/>
  <c r="X304" i="10"/>
  <c r="Z304" i="10" s="1"/>
  <c r="O304" i="10"/>
  <c r="Q304" i="10" s="1"/>
  <c r="X376" i="10"/>
  <c r="Z376" i="10" s="1"/>
  <c r="O376" i="10"/>
  <c r="Q376" i="10" s="1"/>
  <c r="X408" i="10"/>
  <c r="Z408" i="10" s="1"/>
  <c r="O408" i="10"/>
  <c r="Q408" i="10" s="1"/>
  <c r="X424" i="10"/>
  <c r="Z424" i="10" s="1"/>
  <c r="O424" i="10"/>
  <c r="Q424" i="10" s="1"/>
  <c r="X456" i="10"/>
  <c r="Z456" i="10" s="1"/>
  <c r="O456" i="10"/>
  <c r="Q456" i="10" s="1"/>
  <c r="X496" i="10"/>
  <c r="Z496" i="10" s="1"/>
  <c r="O496" i="10"/>
  <c r="Q496" i="10" s="1"/>
  <c r="X504" i="10"/>
  <c r="Z504" i="10" s="1"/>
  <c r="O504" i="10"/>
  <c r="Q504" i="10" s="1"/>
  <c r="X536" i="10"/>
  <c r="Z536" i="10" s="1"/>
  <c r="O536" i="10"/>
  <c r="Q536" i="10" s="1"/>
  <c r="X552" i="10"/>
  <c r="Z552" i="10" s="1"/>
  <c r="O552" i="10"/>
  <c r="Q552" i="10" s="1"/>
  <c r="X560" i="10"/>
  <c r="Z560" i="10" s="1"/>
  <c r="O560" i="10"/>
  <c r="Q560" i="10" s="1"/>
  <c r="X584" i="10"/>
  <c r="Z584" i="10" s="1"/>
  <c r="O584" i="10"/>
  <c r="Q584" i="10" s="1"/>
  <c r="X592" i="10"/>
  <c r="Z592" i="10" s="1"/>
  <c r="O592" i="10"/>
  <c r="Q592" i="10" s="1"/>
  <c r="X680" i="10"/>
  <c r="Z680" i="10" s="1"/>
  <c r="O680" i="10"/>
  <c r="Q680" i="10" s="1"/>
  <c r="X688" i="10"/>
  <c r="Z688" i="10" s="1"/>
  <c r="O688" i="10"/>
  <c r="Q688" i="10" s="1"/>
  <c r="X215" i="10"/>
  <c r="Z215" i="10" s="1"/>
  <c r="O215" i="10"/>
  <c r="Q215" i="10" s="1"/>
  <c r="X223" i="10"/>
  <c r="Z223" i="10" s="1"/>
  <c r="O223" i="10"/>
  <c r="Q223" i="10" s="1"/>
  <c r="X279" i="10"/>
  <c r="Z279" i="10" s="1"/>
  <c r="O279" i="10"/>
  <c r="Q279" i="10" s="1"/>
  <c r="X287" i="10"/>
  <c r="Z287" i="10" s="1"/>
  <c r="O287" i="10"/>
  <c r="Q287" i="10" s="1"/>
  <c r="X327" i="10"/>
  <c r="Z327" i="10" s="1"/>
  <c r="O327" i="10"/>
  <c r="Q327" i="10" s="1"/>
  <c r="X359" i="10"/>
  <c r="Z359" i="10" s="1"/>
  <c r="O359" i="10"/>
  <c r="Q359" i="10" s="1"/>
  <c r="X367" i="10"/>
  <c r="Z367" i="10" s="1"/>
  <c r="O367" i="10"/>
  <c r="Q367" i="10" s="1"/>
  <c r="X423" i="10"/>
  <c r="Z423" i="10" s="1"/>
  <c r="O423" i="10"/>
  <c r="Q423" i="10" s="1"/>
  <c r="X447" i="10"/>
  <c r="Z447" i="10" s="1"/>
  <c r="O447" i="10"/>
  <c r="Q447" i="10" s="1"/>
  <c r="X479" i="10"/>
  <c r="Z479" i="10" s="1"/>
  <c r="O479" i="10"/>
  <c r="Q479" i="10" s="1"/>
  <c r="X487" i="10"/>
  <c r="Z487" i="10" s="1"/>
  <c r="O487" i="10"/>
  <c r="Q487" i="10" s="1"/>
  <c r="X503" i="10"/>
  <c r="Z503" i="10" s="1"/>
  <c r="O503" i="10"/>
  <c r="Q503" i="10" s="1"/>
  <c r="X519" i="10"/>
  <c r="Z519" i="10" s="1"/>
  <c r="O519" i="10"/>
  <c r="Q519" i="10" s="1"/>
  <c r="X527" i="10"/>
  <c r="Z527" i="10" s="1"/>
  <c r="O527" i="10"/>
  <c r="Q527" i="10" s="1"/>
  <c r="X551" i="10"/>
  <c r="Z551" i="10" s="1"/>
  <c r="O551" i="10"/>
  <c r="Q551" i="10" s="1"/>
  <c r="X591" i="10"/>
  <c r="Z591" i="10" s="1"/>
  <c r="O591" i="10"/>
  <c r="Q591" i="10" s="1"/>
  <c r="X615" i="10"/>
  <c r="Z615" i="10" s="1"/>
  <c r="O615" i="10"/>
  <c r="Q615" i="10" s="1"/>
  <c r="X623" i="10"/>
  <c r="Z623" i="10" s="1"/>
  <c r="O623" i="10"/>
  <c r="Q623" i="10" s="1"/>
  <c r="X647" i="10"/>
  <c r="Z647" i="10" s="1"/>
  <c r="O647" i="10"/>
  <c r="Q647" i="10" s="1"/>
  <c r="X655" i="10"/>
  <c r="Z655" i="10" s="1"/>
  <c r="O655" i="10"/>
  <c r="Q655" i="10" s="1"/>
  <c r="X663" i="10"/>
  <c r="Z663" i="10" s="1"/>
  <c r="O663" i="10"/>
  <c r="Q663" i="10" s="1"/>
  <c r="X695" i="10"/>
  <c r="Z695" i="10" s="1"/>
  <c r="O695" i="10"/>
  <c r="Q695" i="10" s="1"/>
  <c r="U5" i="10"/>
  <c r="W5" i="10" s="1"/>
  <c r="U47" i="10"/>
  <c r="W47" i="10" s="1"/>
  <c r="X174" i="10"/>
  <c r="Z174" i="10" s="1"/>
  <c r="O174" i="10"/>
  <c r="Q174" i="10" s="1"/>
  <c r="X182" i="10"/>
  <c r="Z182" i="10" s="1"/>
  <c r="O182" i="10"/>
  <c r="Q182" i="10" s="1"/>
  <c r="X198" i="10"/>
  <c r="Z198" i="10" s="1"/>
  <c r="O198" i="10"/>
  <c r="Q198" i="10" s="1"/>
  <c r="X238" i="10"/>
  <c r="Z238" i="10" s="1"/>
  <c r="O238" i="10"/>
  <c r="Q238" i="10" s="1"/>
  <c r="X262" i="10"/>
  <c r="Z262" i="10" s="1"/>
  <c r="O262" i="10"/>
  <c r="Q262" i="10" s="1"/>
  <c r="X286" i="10"/>
  <c r="Z286" i="10" s="1"/>
  <c r="O286" i="10"/>
  <c r="Q286" i="10" s="1"/>
  <c r="X326" i="10"/>
  <c r="Z326" i="10" s="1"/>
  <c r="O326" i="10"/>
  <c r="Q326" i="10" s="1"/>
  <c r="X366" i="10"/>
  <c r="Z366" i="10" s="1"/>
  <c r="O366" i="10"/>
  <c r="Q366" i="10" s="1"/>
  <c r="X414" i="10"/>
  <c r="Z414" i="10" s="1"/>
  <c r="O414" i="10"/>
  <c r="Q414" i="10" s="1"/>
  <c r="X454" i="10"/>
  <c r="Z454" i="10" s="1"/>
  <c r="O454" i="10"/>
  <c r="Q454" i="10" s="1"/>
  <c r="X526" i="10"/>
  <c r="Z526" i="10" s="1"/>
  <c r="O526" i="10"/>
  <c r="Q526" i="10" s="1"/>
  <c r="X534" i="10"/>
  <c r="Z534" i="10" s="1"/>
  <c r="O534" i="10"/>
  <c r="Q534" i="10" s="1"/>
  <c r="X582" i="10"/>
  <c r="Z582" i="10" s="1"/>
  <c r="O582" i="10"/>
  <c r="Q582" i="10" s="1"/>
  <c r="X598" i="10"/>
  <c r="Z598" i="10" s="1"/>
  <c r="O598" i="10"/>
  <c r="Q598" i="10" s="1"/>
  <c r="X606" i="10"/>
  <c r="Z606" i="10" s="1"/>
  <c r="O606" i="10"/>
  <c r="Q606" i="10" s="1"/>
  <c r="X614" i="10"/>
  <c r="Z614" i="10" s="1"/>
  <c r="O614" i="10"/>
  <c r="Q614" i="10" s="1"/>
  <c r="X654" i="10"/>
  <c r="Z654" i="10" s="1"/>
  <c r="O654" i="10"/>
  <c r="Q654" i="10" s="1"/>
  <c r="X670" i="10"/>
  <c r="Z670" i="10" s="1"/>
  <c r="O670" i="10"/>
  <c r="Q670" i="10" s="1"/>
  <c r="X678" i="10"/>
  <c r="Z678" i="10" s="1"/>
  <c r="O678" i="10"/>
  <c r="Q678" i="10" s="1"/>
  <c r="X686" i="10"/>
  <c r="Z686" i="10" s="1"/>
  <c r="O686" i="10"/>
  <c r="Q686" i="10" s="1"/>
  <c r="X172" i="10"/>
  <c r="Z172" i="10" s="1"/>
  <c r="O172" i="10"/>
  <c r="Q172" i="10" s="1"/>
  <c r="X180" i="10"/>
  <c r="Z180" i="10" s="1"/>
  <c r="O180" i="10"/>
  <c r="Q180" i="10" s="1"/>
  <c r="X188" i="10"/>
  <c r="Z188" i="10" s="1"/>
  <c r="O188" i="10"/>
  <c r="Q188" i="10" s="1"/>
  <c r="X196" i="10"/>
  <c r="Z196" i="10" s="1"/>
  <c r="O196" i="10"/>
  <c r="Q196" i="10" s="1"/>
  <c r="X204" i="10"/>
  <c r="Z204" i="10" s="1"/>
  <c r="O204" i="10"/>
  <c r="Q204" i="10" s="1"/>
  <c r="X212" i="10"/>
  <c r="Z212" i="10" s="1"/>
  <c r="O212" i="10"/>
  <c r="Q212" i="10" s="1"/>
  <c r="X220" i="10"/>
  <c r="Z220" i="10" s="1"/>
  <c r="O220" i="10"/>
  <c r="Q220" i="10" s="1"/>
  <c r="X228" i="10"/>
  <c r="Z228" i="10" s="1"/>
  <c r="O228" i="10"/>
  <c r="Q228" i="10" s="1"/>
  <c r="X236" i="10"/>
  <c r="Z236" i="10" s="1"/>
  <c r="O236" i="10"/>
  <c r="Q236" i="10" s="1"/>
  <c r="X244" i="10"/>
  <c r="Z244" i="10" s="1"/>
  <c r="O244" i="10"/>
  <c r="Q244" i="10" s="1"/>
  <c r="X252" i="10"/>
  <c r="Z252" i="10" s="1"/>
  <c r="O252" i="10"/>
  <c r="Q252" i="10" s="1"/>
  <c r="X260" i="10"/>
  <c r="Z260" i="10" s="1"/>
  <c r="O260" i="10"/>
  <c r="Q260" i="10" s="1"/>
  <c r="X268" i="10"/>
  <c r="Z268" i="10" s="1"/>
  <c r="O268" i="10"/>
  <c r="Q268" i="10" s="1"/>
  <c r="X276" i="10"/>
  <c r="Z276" i="10" s="1"/>
  <c r="O276" i="10"/>
  <c r="Q276" i="10" s="1"/>
  <c r="X284" i="10"/>
  <c r="Z284" i="10" s="1"/>
  <c r="O284" i="10"/>
  <c r="Q284" i="10" s="1"/>
  <c r="X292" i="10"/>
  <c r="Z292" i="10" s="1"/>
  <c r="O292" i="10"/>
  <c r="Q292" i="10" s="1"/>
  <c r="X300" i="10"/>
  <c r="Z300" i="10" s="1"/>
  <c r="O300" i="10"/>
  <c r="Q300" i="10" s="1"/>
  <c r="X308" i="10"/>
  <c r="Z308" i="10" s="1"/>
  <c r="O308" i="10"/>
  <c r="Q308" i="10" s="1"/>
  <c r="X316" i="10"/>
  <c r="Z316" i="10" s="1"/>
  <c r="O316" i="10"/>
  <c r="Q316" i="10" s="1"/>
  <c r="X324" i="10"/>
  <c r="Z324" i="10" s="1"/>
  <c r="O324" i="10"/>
  <c r="Q324" i="10" s="1"/>
  <c r="X332" i="10"/>
  <c r="Z332" i="10" s="1"/>
  <c r="O332" i="10"/>
  <c r="Q332" i="10" s="1"/>
  <c r="X340" i="10"/>
  <c r="Z340" i="10" s="1"/>
  <c r="O340" i="10"/>
  <c r="Q340" i="10" s="1"/>
  <c r="X348" i="10"/>
  <c r="Z348" i="10" s="1"/>
  <c r="O348" i="10"/>
  <c r="Q348" i="10" s="1"/>
  <c r="X356" i="10"/>
  <c r="Z356" i="10" s="1"/>
  <c r="O356" i="10"/>
  <c r="Q356" i="10" s="1"/>
  <c r="X364" i="10"/>
  <c r="Z364" i="10" s="1"/>
  <c r="O364" i="10"/>
  <c r="Q364" i="10" s="1"/>
  <c r="X372" i="10"/>
  <c r="Z372" i="10" s="1"/>
  <c r="O372" i="10"/>
  <c r="Q372" i="10" s="1"/>
  <c r="X380" i="10"/>
  <c r="Z380" i="10" s="1"/>
  <c r="O380" i="10"/>
  <c r="Q380" i="10" s="1"/>
  <c r="X388" i="10"/>
  <c r="Z388" i="10" s="1"/>
  <c r="O388" i="10"/>
  <c r="Q388" i="10" s="1"/>
  <c r="X396" i="10"/>
  <c r="Z396" i="10" s="1"/>
  <c r="O396" i="10"/>
  <c r="Q396" i="10" s="1"/>
  <c r="X404" i="10"/>
  <c r="Z404" i="10" s="1"/>
  <c r="O404" i="10"/>
  <c r="Q404" i="10" s="1"/>
  <c r="X412" i="10"/>
  <c r="Z412" i="10" s="1"/>
  <c r="O412" i="10"/>
  <c r="Q412" i="10" s="1"/>
  <c r="X420" i="10"/>
  <c r="Z420" i="10" s="1"/>
  <c r="O420" i="10"/>
  <c r="Q420" i="10" s="1"/>
  <c r="X428" i="10"/>
  <c r="Z428" i="10" s="1"/>
  <c r="O428" i="10"/>
  <c r="Q428" i="10" s="1"/>
  <c r="X436" i="10"/>
  <c r="Z436" i="10" s="1"/>
  <c r="O436" i="10"/>
  <c r="Q436" i="10" s="1"/>
  <c r="X444" i="10"/>
  <c r="Z444" i="10" s="1"/>
  <c r="O444" i="10"/>
  <c r="Q444" i="10" s="1"/>
  <c r="X452" i="10"/>
  <c r="Z452" i="10" s="1"/>
  <c r="O452" i="10"/>
  <c r="Q452" i="10" s="1"/>
  <c r="X460" i="10"/>
  <c r="Z460" i="10" s="1"/>
  <c r="O460" i="10"/>
  <c r="Q460" i="10" s="1"/>
  <c r="X468" i="10"/>
  <c r="Z468" i="10" s="1"/>
  <c r="O468" i="10"/>
  <c r="Q468" i="10" s="1"/>
  <c r="X476" i="10"/>
  <c r="Z476" i="10" s="1"/>
  <c r="O476" i="10"/>
  <c r="Q476" i="10" s="1"/>
  <c r="X484" i="10"/>
  <c r="Z484" i="10" s="1"/>
  <c r="O484" i="10"/>
  <c r="Q484" i="10" s="1"/>
  <c r="X492" i="10"/>
  <c r="Z492" i="10" s="1"/>
  <c r="O492" i="10"/>
  <c r="Q492" i="10" s="1"/>
  <c r="X500" i="10"/>
  <c r="Z500" i="10" s="1"/>
  <c r="O500" i="10"/>
  <c r="Q500" i="10" s="1"/>
  <c r="X508" i="10"/>
  <c r="Z508" i="10" s="1"/>
  <c r="O508" i="10"/>
  <c r="Q508" i="10" s="1"/>
  <c r="X516" i="10"/>
  <c r="Z516" i="10" s="1"/>
  <c r="O516" i="10"/>
  <c r="Q516" i="10" s="1"/>
  <c r="X524" i="10"/>
  <c r="Z524" i="10" s="1"/>
  <c r="O524" i="10"/>
  <c r="Q524" i="10" s="1"/>
  <c r="X532" i="10"/>
  <c r="Z532" i="10" s="1"/>
  <c r="O532" i="10"/>
  <c r="Q532" i="10" s="1"/>
  <c r="X540" i="10"/>
  <c r="Z540" i="10" s="1"/>
  <c r="O540" i="10"/>
  <c r="Q540" i="10" s="1"/>
  <c r="X548" i="10"/>
  <c r="Z548" i="10" s="1"/>
  <c r="O548" i="10"/>
  <c r="Q548" i="10" s="1"/>
  <c r="X556" i="10"/>
  <c r="Z556" i="10" s="1"/>
  <c r="O556" i="10"/>
  <c r="Q556" i="10" s="1"/>
  <c r="X564" i="10"/>
  <c r="Z564" i="10" s="1"/>
  <c r="O564" i="10"/>
  <c r="Q564" i="10" s="1"/>
  <c r="X572" i="10"/>
  <c r="Z572" i="10" s="1"/>
  <c r="O572" i="10"/>
  <c r="Q572" i="10" s="1"/>
  <c r="X580" i="10"/>
  <c r="Z580" i="10" s="1"/>
  <c r="O580" i="10"/>
  <c r="Q580" i="10" s="1"/>
  <c r="X588" i="10"/>
  <c r="Z588" i="10" s="1"/>
  <c r="O588" i="10"/>
  <c r="Q588" i="10" s="1"/>
  <c r="X596" i="10"/>
  <c r="Z596" i="10" s="1"/>
  <c r="O596" i="10"/>
  <c r="Q596" i="10" s="1"/>
  <c r="X604" i="10"/>
  <c r="Z604" i="10" s="1"/>
  <c r="O604" i="10"/>
  <c r="Q604" i="10" s="1"/>
  <c r="X612" i="10"/>
  <c r="Z612" i="10" s="1"/>
  <c r="O612" i="10"/>
  <c r="Q612" i="10" s="1"/>
  <c r="X620" i="10"/>
  <c r="Z620" i="10" s="1"/>
  <c r="O620" i="10"/>
  <c r="Q620" i="10" s="1"/>
  <c r="X628" i="10"/>
  <c r="Z628" i="10" s="1"/>
  <c r="O628" i="10"/>
  <c r="Q628" i="10" s="1"/>
  <c r="X636" i="10"/>
  <c r="Z636" i="10" s="1"/>
  <c r="O636" i="10"/>
  <c r="Q636" i="10" s="1"/>
  <c r="X644" i="10"/>
  <c r="Z644" i="10" s="1"/>
  <c r="O644" i="10"/>
  <c r="Q644" i="10" s="1"/>
  <c r="X652" i="10"/>
  <c r="Z652" i="10" s="1"/>
  <c r="O652" i="10"/>
  <c r="Q652" i="10" s="1"/>
  <c r="X660" i="10"/>
  <c r="Z660" i="10" s="1"/>
  <c r="O660" i="10"/>
  <c r="Q660" i="10" s="1"/>
  <c r="X668" i="10"/>
  <c r="Z668" i="10" s="1"/>
  <c r="O668" i="10"/>
  <c r="Q668" i="10" s="1"/>
  <c r="X676" i="10"/>
  <c r="Z676" i="10" s="1"/>
  <c r="O676" i="10"/>
  <c r="Q676" i="10" s="1"/>
  <c r="X684" i="10"/>
  <c r="Z684" i="10" s="1"/>
  <c r="O684" i="10"/>
  <c r="Q684" i="10" s="1"/>
  <c r="X692" i="10"/>
  <c r="Z692" i="10" s="1"/>
  <c r="O692" i="10"/>
  <c r="Q692" i="10" s="1"/>
  <c r="X700" i="10"/>
  <c r="Z700" i="10" s="1"/>
  <c r="O700" i="10"/>
  <c r="Q700" i="10" s="1"/>
  <c r="X83" i="10"/>
  <c r="Z83" i="10" s="1"/>
  <c r="O83" i="10"/>
  <c r="Q83" i="10" s="1"/>
  <c r="X86" i="10"/>
  <c r="Z86" i="10" s="1"/>
  <c r="O86" i="10"/>
  <c r="Q86" i="10" s="1"/>
  <c r="X89" i="10"/>
  <c r="Z89" i="10" s="1"/>
  <c r="O89" i="10"/>
  <c r="Q89" i="10" s="1"/>
  <c r="X92" i="10"/>
  <c r="Z92" i="10" s="1"/>
  <c r="O92" i="10"/>
  <c r="Q92" i="10" s="1"/>
  <c r="X95" i="10"/>
  <c r="Z95" i="10" s="1"/>
  <c r="O95" i="10"/>
  <c r="Q95" i="10" s="1"/>
  <c r="X98" i="10"/>
  <c r="Z98" i="10" s="1"/>
  <c r="O98" i="10"/>
  <c r="Q98" i="10" s="1"/>
  <c r="X101" i="10"/>
  <c r="Z101" i="10" s="1"/>
  <c r="O101" i="10"/>
  <c r="Q101" i="10" s="1"/>
  <c r="X104" i="10"/>
  <c r="Z104" i="10" s="1"/>
  <c r="O104" i="10"/>
  <c r="Q104" i="10" s="1"/>
  <c r="X107" i="10"/>
  <c r="Z107" i="10" s="1"/>
  <c r="O107" i="10"/>
  <c r="Q107" i="10" s="1"/>
  <c r="X110" i="10"/>
  <c r="Z110" i="10" s="1"/>
  <c r="O110" i="10"/>
  <c r="Q110" i="10" s="1"/>
  <c r="X113" i="10"/>
  <c r="Z113" i="10" s="1"/>
  <c r="O113" i="10"/>
  <c r="Q113" i="10" s="1"/>
  <c r="X116" i="10"/>
  <c r="Z116" i="10" s="1"/>
  <c r="O116" i="10"/>
  <c r="Q116" i="10" s="1"/>
  <c r="X119" i="10"/>
  <c r="Z119" i="10" s="1"/>
  <c r="O119" i="10"/>
  <c r="Q119" i="10" s="1"/>
  <c r="X125" i="10"/>
  <c r="Z125" i="10" s="1"/>
  <c r="O125" i="10"/>
  <c r="Q125" i="10" s="1"/>
  <c r="X128" i="10"/>
  <c r="Z128" i="10" s="1"/>
  <c r="O128" i="10"/>
  <c r="Q128" i="10" s="1"/>
  <c r="X131" i="10"/>
  <c r="Z131" i="10" s="1"/>
  <c r="O131" i="10"/>
  <c r="Q131" i="10" s="1"/>
  <c r="X134" i="10"/>
  <c r="Z134" i="10" s="1"/>
  <c r="O134" i="10"/>
  <c r="Q134" i="10" s="1"/>
  <c r="X136" i="10"/>
  <c r="Z136" i="10" s="1"/>
  <c r="O136" i="10"/>
  <c r="Q136" i="10" s="1"/>
  <c r="X139" i="10"/>
  <c r="Z139" i="10" s="1"/>
  <c r="O139" i="10"/>
  <c r="Q139" i="10" s="1"/>
  <c r="X142" i="10"/>
  <c r="Z142" i="10" s="1"/>
  <c r="O142" i="10"/>
  <c r="Q142" i="10" s="1"/>
  <c r="X145" i="10"/>
  <c r="Z145" i="10" s="1"/>
  <c r="O145" i="10"/>
  <c r="Q145" i="10" s="1"/>
  <c r="X147" i="10"/>
  <c r="Z147" i="10" s="1"/>
  <c r="O147" i="10"/>
  <c r="Q147" i="10" s="1"/>
  <c r="X150" i="10"/>
  <c r="Z150" i="10" s="1"/>
  <c r="O150" i="10"/>
  <c r="Q150" i="10" s="1"/>
  <c r="X153" i="10"/>
  <c r="Z153" i="10" s="1"/>
  <c r="O153" i="10"/>
  <c r="Q153" i="10" s="1"/>
  <c r="X156" i="10"/>
  <c r="Z156" i="10" s="1"/>
  <c r="O156" i="10"/>
  <c r="Q156" i="10" s="1"/>
  <c r="X159" i="10"/>
  <c r="Z159" i="10" s="1"/>
  <c r="O159" i="10"/>
  <c r="Q159" i="10" s="1"/>
  <c r="X162" i="10"/>
  <c r="Z162" i="10" s="1"/>
  <c r="O162" i="10"/>
  <c r="Q162" i="10" s="1"/>
  <c r="X165" i="10"/>
  <c r="Z165" i="10" s="1"/>
  <c r="O165" i="10"/>
  <c r="Q165" i="10" s="1"/>
  <c r="X168" i="10"/>
  <c r="Z168" i="10" s="1"/>
  <c r="O168" i="10"/>
  <c r="Q168" i="10" s="1"/>
  <c r="X176" i="10"/>
  <c r="Z176" i="10" s="1"/>
  <c r="O176" i="10"/>
  <c r="Q176" i="10" s="1"/>
  <c r="X184" i="10"/>
  <c r="Z184" i="10" s="1"/>
  <c r="O184" i="10"/>
  <c r="Q184" i="10" s="1"/>
  <c r="X232" i="10"/>
  <c r="Z232" i="10" s="1"/>
  <c r="O232" i="10"/>
  <c r="Q232" i="10" s="1"/>
  <c r="X240" i="10"/>
  <c r="Z240" i="10" s="1"/>
  <c r="O240" i="10"/>
  <c r="Q240" i="10" s="1"/>
  <c r="X280" i="10"/>
  <c r="Z280" i="10" s="1"/>
  <c r="O280" i="10"/>
  <c r="Q280" i="10" s="1"/>
  <c r="X312" i="10"/>
  <c r="Z312" i="10" s="1"/>
  <c r="O312" i="10"/>
  <c r="Q312" i="10" s="1"/>
  <c r="X320" i="10"/>
  <c r="Z320" i="10" s="1"/>
  <c r="O320" i="10"/>
  <c r="Q320" i="10" s="1"/>
  <c r="X368" i="10"/>
  <c r="Z368" i="10" s="1"/>
  <c r="O368" i="10"/>
  <c r="Q368" i="10" s="1"/>
  <c r="X384" i="10"/>
  <c r="Z384" i="10" s="1"/>
  <c r="O384" i="10"/>
  <c r="Q384" i="10" s="1"/>
  <c r="X392" i="10"/>
  <c r="Z392" i="10" s="1"/>
  <c r="O392" i="10"/>
  <c r="Q392" i="10" s="1"/>
  <c r="X416" i="10"/>
  <c r="Z416" i="10" s="1"/>
  <c r="O416" i="10"/>
  <c r="Q416" i="10" s="1"/>
  <c r="X440" i="10"/>
  <c r="Z440" i="10" s="1"/>
  <c r="O440" i="10"/>
  <c r="Q440" i="10" s="1"/>
  <c r="X448" i="10"/>
  <c r="Z448" i="10" s="1"/>
  <c r="O448" i="10"/>
  <c r="Q448" i="10" s="1"/>
  <c r="X480" i="10"/>
  <c r="Z480" i="10" s="1"/>
  <c r="O480" i="10"/>
  <c r="Q480" i="10" s="1"/>
  <c r="AB600" i="10"/>
  <c r="X600" i="10"/>
  <c r="Z600" i="10" s="1"/>
  <c r="O600" i="10"/>
  <c r="Q600" i="10" s="1"/>
  <c r="X616" i="10"/>
  <c r="Z616" i="10" s="1"/>
  <c r="O616" i="10"/>
  <c r="Q616" i="10" s="1"/>
  <c r="X624" i="10"/>
  <c r="Z624" i="10" s="1"/>
  <c r="O624" i="10"/>
  <c r="Q624" i="10" s="1"/>
  <c r="X656" i="10"/>
  <c r="Z656" i="10" s="1"/>
  <c r="O656" i="10"/>
  <c r="Q656" i="10" s="1"/>
  <c r="X672" i="10"/>
  <c r="Z672" i="10" s="1"/>
  <c r="O672" i="10"/>
  <c r="Q672" i="10" s="1"/>
  <c r="X704" i="10"/>
  <c r="Z704" i="10" s="1"/>
  <c r="O704" i="10"/>
  <c r="Q704" i="10" s="1"/>
  <c r="X207" i="10"/>
  <c r="Z207" i="10" s="1"/>
  <c r="O207" i="10"/>
  <c r="Q207" i="10" s="1"/>
  <c r="X231" i="10"/>
  <c r="Z231" i="10" s="1"/>
  <c r="O231" i="10"/>
  <c r="Q231" i="10" s="1"/>
  <c r="X239" i="10"/>
  <c r="Z239" i="10" s="1"/>
  <c r="O239" i="10"/>
  <c r="Q239" i="10" s="1"/>
  <c r="X295" i="10"/>
  <c r="Z295" i="10" s="1"/>
  <c r="O295" i="10"/>
  <c r="Q295" i="10" s="1"/>
  <c r="X343" i="10"/>
  <c r="Z343" i="10" s="1"/>
  <c r="O343" i="10"/>
  <c r="Q343" i="10" s="1"/>
  <c r="X391" i="10"/>
  <c r="Z391" i="10" s="1"/>
  <c r="O391" i="10"/>
  <c r="Q391" i="10" s="1"/>
  <c r="X399" i="10"/>
  <c r="Z399" i="10" s="1"/>
  <c r="O399" i="10"/>
  <c r="Q399" i="10" s="1"/>
  <c r="X407" i="10"/>
  <c r="Z407" i="10" s="1"/>
  <c r="O407" i="10"/>
  <c r="Q407" i="10" s="1"/>
  <c r="X415" i="10"/>
  <c r="Z415" i="10" s="1"/>
  <c r="O415" i="10"/>
  <c r="Q415" i="10" s="1"/>
  <c r="X431" i="10"/>
  <c r="Z431" i="10" s="1"/>
  <c r="O431" i="10"/>
  <c r="Q431" i="10" s="1"/>
  <c r="X471" i="10"/>
  <c r="Z471" i="10" s="1"/>
  <c r="O471" i="10"/>
  <c r="Q471" i="10" s="1"/>
  <c r="X495" i="10"/>
  <c r="Z495" i="10" s="1"/>
  <c r="O495" i="10"/>
  <c r="Q495" i="10" s="1"/>
  <c r="X511" i="10"/>
  <c r="Z511" i="10" s="1"/>
  <c r="O511" i="10"/>
  <c r="Q511" i="10" s="1"/>
  <c r="X543" i="10"/>
  <c r="Z543" i="10" s="1"/>
  <c r="O543" i="10"/>
  <c r="Q543" i="10" s="1"/>
  <c r="X567" i="10"/>
  <c r="Z567" i="10" s="1"/>
  <c r="O567" i="10"/>
  <c r="Q567" i="10" s="1"/>
  <c r="X575" i="10"/>
  <c r="Z575" i="10" s="1"/>
  <c r="O575" i="10"/>
  <c r="Q575" i="10" s="1"/>
  <c r="X607" i="10"/>
  <c r="Z607" i="10" s="1"/>
  <c r="O607" i="10"/>
  <c r="Q607" i="10" s="1"/>
  <c r="X631" i="10"/>
  <c r="Z631" i="10" s="1"/>
  <c r="O631" i="10"/>
  <c r="Q631" i="10" s="1"/>
  <c r="X671" i="10"/>
  <c r="Z671" i="10" s="1"/>
  <c r="O671" i="10"/>
  <c r="Q671" i="10" s="1"/>
  <c r="X687" i="10"/>
  <c r="Z687" i="10" s="1"/>
  <c r="O687" i="10"/>
  <c r="Q687" i="10" s="1"/>
  <c r="U51" i="10"/>
  <c r="W51" i="10" s="1"/>
  <c r="X214" i="10"/>
  <c r="Z214" i="10" s="1"/>
  <c r="O214" i="10"/>
  <c r="Q214" i="10" s="1"/>
  <c r="X222" i="10"/>
  <c r="Z222" i="10" s="1"/>
  <c r="O222" i="10"/>
  <c r="Q222" i="10" s="1"/>
  <c r="X230" i="10"/>
  <c r="Z230" i="10" s="1"/>
  <c r="O230" i="10"/>
  <c r="Q230" i="10" s="1"/>
  <c r="X254" i="10"/>
  <c r="Z254" i="10" s="1"/>
  <c r="O254" i="10"/>
  <c r="Q254" i="10" s="1"/>
  <c r="X270" i="10"/>
  <c r="Z270" i="10" s="1"/>
  <c r="O270" i="10"/>
  <c r="Q270" i="10" s="1"/>
  <c r="X278" i="10"/>
  <c r="Z278" i="10" s="1"/>
  <c r="O278" i="10"/>
  <c r="Q278" i="10" s="1"/>
  <c r="X294" i="10"/>
  <c r="Z294" i="10" s="1"/>
  <c r="O294" i="10"/>
  <c r="Q294" i="10" s="1"/>
  <c r="X302" i="10"/>
  <c r="Z302" i="10" s="1"/>
  <c r="O302" i="10"/>
  <c r="Q302" i="10" s="1"/>
  <c r="X310" i="10"/>
  <c r="Z310" i="10" s="1"/>
  <c r="O310" i="10"/>
  <c r="Q310" i="10" s="1"/>
  <c r="X318" i="10"/>
  <c r="Z318" i="10" s="1"/>
  <c r="O318" i="10"/>
  <c r="Q318" i="10" s="1"/>
  <c r="X334" i="10"/>
  <c r="Z334" i="10" s="1"/>
  <c r="O334" i="10"/>
  <c r="Q334" i="10" s="1"/>
  <c r="X350" i="10"/>
  <c r="Z350" i="10" s="1"/>
  <c r="O350" i="10"/>
  <c r="Q350" i="10" s="1"/>
  <c r="X422" i="10"/>
  <c r="Z422" i="10" s="1"/>
  <c r="O422" i="10"/>
  <c r="Q422" i="10" s="1"/>
  <c r="X430" i="10"/>
  <c r="Z430" i="10" s="1"/>
  <c r="O430" i="10"/>
  <c r="Q430" i="10" s="1"/>
  <c r="X502" i="10"/>
  <c r="Z502" i="10" s="1"/>
  <c r="O502" i="10"/>
  <c r="Q502" i="10" s="1"/>
  <c r="X510" i="10"/>
  <c r="Z510" i="10" s="1"/>
  <c r="O510" i="10"/>
  <c r="Q510" i="10" s="1"/>
  <c r="X550" i="10"/>
  <c r="Z550" i="10" s="1"/>
  <c r="O550" i="10"/>
  <c r="Q550" i="10" s="1"/>
  <c r="X558" i="10"/>
  <c r="Z558" i="10" s="1"/>
  <c r="O558" i="10"/>
  <c r="Q558" i="10" s="1"/>
  <c r="X566" i="10"/>
  <c r="Z566" i="10" s="1"/>
  <c r="O566" i="10"/>
  <c r="Q566" i="10" s="1"/>
  <c r="X574" i="10"/>
  <c r="Z574" i="10" s="1"/>
  <c r="O574" i="10"/>
  <c r="Q574" i="10" s="1"/>
  <c r="X590" i="10"/>
  <c r="Z590" i="10" s="1"/>
  <c r="O590" i="10"/>
  <c r="Q590" i="10" s="1"/>
  <c r="X702" i="10"/>
  <c r="Z702" i="10" s="1"/>
  <c r="O702" i="10"/>
  <c r="Q702" i="10" s="1"/>
  <c r="X171" i="10"/>
  <c r="Z171" i="10" s="1"/>
  <c r="O171" i="10"/>
  <c r="Q171" i="10" s="1"/>
  <c r="X179" i="10"/>
  <c r="Z179" i="10" s="1"/>
  <c r="O179" i="10"/>
  <c r="Q179" i="10" s="1"/>
  <c r="X187" i="10"/>
  <c r="Z187" i="10" s="1"/>
  <c r="O187" i="10"/>
  <c r="Q187" i="10" s="1"/>
  <c r="X195" i="10"/>
  <c r="Z195" i="10" s="1"/>
  <c r="O195" i="10"/>
  <c r="Q195" i="10" s="1"/>
  <c r="X203" i="10"/>
  <c r="Z203" i="10" s="1"/>
  <c r="O203" i="10"/>
  <c r="Q203" i="10" s="1"/>
  <c r="X211" i="10"/>
  <c r="Z211" i="10" s="1"/>
  <c r="O211" i="10"/>
  <c r="Q211" i="10" s="1"/>
  <c r="X219" i="10"/>
  <c r="Z219" i="10" s="1"/>
  <c r="O219" i="10"/>
  <c r="Q219" i="10" s="1"/>
  <c r="X227" i="10"/>
  <c r="Z227" i="10" s="1"/>
  <c r="O227" i="10"/>
  <c r="Q227" i="10" s="1"/>
  <c r="X235" i="10"/>
  <c r="Z235" i="10" s="1"/>
  <c r="O235" i="10"/>
  <c r="Q235" i="10" s="1"/>
  <c r="X243" i="10"/>
  <c r="Z243" i="10" s="1"/>
  <c r="O243" i="10"/>
  <c r="Q243" i="10" s="1"/>
  <c r="X251" i="10"/>
  <c r="Z251" i="10" s="1"/>
  <c r="O251" i="10"/>
  <c r="Q251" i="10" s="1"/>
  <c r="X259" i="10"/>
  <c r="Z259" i="10" s="1"/>
  <c r="O259" i="10"/>
  <c r="Q259" i="10" s="1"/>
  <c r="X267" i="10"/>
  <c r="Z267" i="10" s="1"/>
  <c r="O267" i="10"/>
  <c r="Q267" i="10" s="1"/>
  <c r="X275" i="10"/>
  <c r="Z275" i="10" s="1"/>
  <c r="O275" i="10"/>
  <c r="Q275" i="10" s="1"/>
  <c r="X283" i="10"/>
  <c r="Z283" i="10" s="1"/>
  <c r="O283" i="10"/>
  <c r="Q283" i="10" s="1"/>
  <c r="X291" i="10"/>
  <c r="Z291" i="10" s="1"/>
  <c r="O291" i="10"/>
  <c r="Q291" i="10" s="1"/>
  <c r="X299" i="10"/>
  <c r="Z299" i="10" s="1"/>
  <c r="O299" i="10"/>
  <c r="Q299" i="10" s="1"/>
  <c r="X307" i="10"/>
  <c r="Z307" i="10" s="1"/>
  <c r="O307" i="10"/>
  <c r="Q307" i="10" s="1"/>
  <c r="X315" i="10"/>
  <c r="Z315" i="10" s="1"/>
  <c r="O315" i="10"/>
  <c r="Q315" i="10" s="1"/>
  <c r="X323" i="10"/>
  <c r="Z323" i="10" s="1"/>
  <c r="O323" i="10"/>
  <c r="Q323" i="10" s="1"/>
  <c r="X331" i="10"/>
  <c r="Z331" i="10" s="1"/>
  <c r="O331" i="10"/>
  <c r="Q331" i="10" s="1"/>
  <c r="X339" i="10"/>
  <c r="Z339" i="10" s="1"/>
  <c r="O339" i="10"/>
  <c r="Q339" i="10" s="1"/>
  <c r="X347" i="10"/>
  <c r="Z347" i="10" s="1"/>
  <c r="O347" i="10"/>
  <c r="Q347" i="10" s="1"/>
  <c r="X355" i="10"/>
  <c r="Z355" i="10" s="1"/>
  <c r="O355" i="10"/>
  <c r="Q355" i="10" s="1"/>
  <c r="X363" i="10"/>
  <c r="Z363" i="10" s="1"/>
  <c r="O363" i="10"/>
  <c r="Q363" i="10" s="1"/>
  <c r="X371" i="10"/>
  <c r="Z371" i="10" s="1"/>
  <c r="O371" i="10"/>
  <c r="Q371" i="10" s="1"/>
  <c r="X379" i="10"/>
  <c r="Z379" i="10" s="1"/>
  <c r="O379" i="10"/>
  <c r="Q379" i="10" s="1"/>
  <c r="X387" i="10"/>
  <c r="Z387" i="10" s="1"/>
  <c r="O387" i="10"/>
  <c r="Q387" i="10" s="1"/>
  <c r="X395" i="10"/>
  <c r="Z395" i="10" s="1"/>
  <c r="O395" i="10"/>
  <c r="Q395" i="10" s="1"/>
  <c r="X403" i="10"/>
  <c r="Z403" i="10" s="1"/>
  <c r="O403" i="10"/>
  <c r="Q403" i="10" s="1"/>
  <c r="X411" i="10"/>
  <c r="Z411" i="10" s="1"/>
  <c r="O411" i="10"/>
  <c r="Q411" i="10" s="1"/>
  <c r="X419" i="10"/>
  <c r="Z419" i="10" s="1"/>
  <c r="O419" i="10"/>
  <c r="Q419" i="10" s="1"/>
  <c r="X427" i="10"/>
  <c r="Z427" i="10" s="1"/>
  <c r="O427" i="10"/>
  <c r="Q427" i="10" s="1"/>
  <c r="X435" i="10"/>
  <c r="Z435" i="10" s="1"/>
  <c r="O435" i="10"/>
  <c r="Q435" i="10" s="1"/>
  <c r="X443" i="10"/>
  <c r="Z443" i="10" s="1"/>
  <c r="O443" i="10"/>
  <c r="Q443" i="10" s="1"/>
  <c r="X451" i="10"/>
  <c r="Z451" i="10" s="1"/>
  <c r="O451" i="10"/>
  <c r="Q451" i="10" s="1"/>
  <c r="X459" i="10"/>
  <c r="Z459" i="10" s="1"/>
  <c r="O459" i="10"/>
  <c r="Q459" i="10" s="1"/>
  <c r="X467" i="10"/>
  <c r="Z467" i="10" s="1"/>
  <c r="O467" i="10"/>
  <c r="Q467" i="10" s="1"/>
  <c r="X475" i="10"/>
  <c r="Z475" i="10" s="1"/>
  <c r="O475" i="10"/>
  <c r="Q475" i="10" s="1"/>
  <c r="X483" i="10"/>
  <c r="Z483" i="10" s="1"/>
  <c r="O483" i="10"/>
  <c r="Q483" i="10" s="1"/>
  <c r="X491" i="10"/>
  <c r="Z491" i="10" s="1"/>
  <c r="O491" i="10"/>
  <c r="Q491" i="10" s="1"/>
  <c r="X499" i="10"/>
  <c r="Z499" i="10" s="1"/>
  <c r="O499" i="10"/>
  <c r="Q499" i="10" s="1"/>
  <c r="X507" i="10"/>
  <c r="Z507" i="10" s="1"/>
  <c r="O507" i="10"/>
  <c r="Q507" i="10" s="1"/>
  <c r="X515" i="10"/>
  <c r="Z515" i="10" s="1"/>
  <c r="O515" i="10"/>
  <c r="Q515" i="10" s="1"/>
  <c r="X523" i="10"/>
  <c r="Z523" i="10" s="1"/>
  <c r="O523" i="10"/>
  <c r="Q523" i="10" s="1"/>
  <c r="X531" i="10"/>
  <c r="Z531" i="10" s="1"/>
  <c r="O531" i="10"/>
  <c r="Q531" i="10" s="1"/>
  <c r="X539" i="10"/>
  <c r="Z539" i="10" s="1"/>
  <c r="O539" i="10"/>
  <c r="Q539" i="10" s="1"/>
  <c r="X547" i="10"/>
  <c r="Z547" i="10" s="1"/>
  <c r="O547" i="10"/>
  <c r="Q547" i="10" s="1"/>
  <c r="X555" i="10"/>
  <c r="Z555" i="10" s="1"/>
  <c r="O555" i="10"/>
  <c r="Q555" i="10" s="1"/>
  <c r="X563" i="10"/>
  <c r="Z563" i="10" s="1"/>
  <c r="O563" i="10"/>
  <c r="Q563" i="10" s="1"/>
  <c r="X571" i="10"/>
  <c r="Z571" i="10" s="1"/>
  <c r="O571" i="10"/>
  <c r="Q571" i="10" s="1"/>
  <c r="X579" i="10"/>
  <c r="Z579" i="10" s="1"/>
  <c r="O579" i="10"/>
  <c r="Q579" i="10" s="1"/>
  <c r="X587" i="10"/>
  <c r="Z587" i="10" s="1"/>
  <c r="O587" i="10"/>
  <c r="Q587" i="10" s="1"/>
  <c r="X595" i="10"/>
  <c r="Z595" i="10" s="1"/>
  <c r="O595" i="10"/>
  <c r="Q595" i="10" s="1"/>
  <c r="X603" i="10"/>
  <c r="Z603" i="10" s="1"/>
  <c r="O603" i="10"/>
  <c r="Q603" i="10" s="1"/>
  <c r="X611" i="10"/>
  <c r="Z611" i="10" s="1"/>
  <c r="O611" i="10"/>
  <c r="Q611" i="10" s="1"/>
  <c r="X619" i="10"/>
  <c r="Z619" i="10" s="1"/>
  <c r="O619" i="10"/>
  <c r="Q619" i="10" s="1"/>
  <c r="X627" i="10"/>
  <c r="Z627" i="10" s="1"/>
  <c r="O627" i="10"/>
  <c r="Q627" i="10" s="1"/>
  <c r="X635" i="10"/>
  <c r="Z635" i="10" s="1"/>
  <c r="O635" i="10"/>
  <c r="Q635" i="10" s="1"/>
  <c r="X643" i="10"/>
  <c r="Z643" i="10" s="1"/>
  <c r="O643" i="10"/>
  <c r="Q643" i="10" s="1"/>
  <c r="X651" i="10"/>
  <c r="Z651" i="10" s="1"/>
  <c r="O651" i="10"/>
  <c r="Q651" i="10" s="1"/>
  <c r="X659" i="10"/>
  <c r="Z659" i="10" s="1"/>
  <c r="O659" i="10"/>
  <c r="Q659" i="10" s="1"/>
  <c r="X667" i="10"/>
  <c r="Z667" i="10" s="1"/>
  <c r="O667" i="10"/>
  <c r="Q667" i="10" s="1"/>
  <c r="X675" i="10"/>
  <c r="Z675" i="10" s="1"/>
  <c r="O675" i="10"/>
  <c r="Q675" i="10" s="1"/>
  <c r="X683" i="10"/>
  <c r="Z683" i="10" s="1"/>
  <c r="O683" i="10"/>
  <c r="Q683" i="10" s="1"/>
  <c r="X691" i="10"/>
  <c r="Z691" i="10" s="1"/>
  <c r="O691" i="10"/>
  <c r="Q691" i="10" s="1"/>
  <c r="X699" i="10"/>
  <c r="Z699" i="10" s="1"/>
  <c r="O699" i="10"/>
  <c r="Q699" i="10" s="1"/>
  <c r="L103" i="10"/>
  <c r="L115" i="10"/>
  <c r="L128" i="10"/>
  <c r="L138" i="10"/>
  <c r="L143" i="10"/>
  <c r="L160" i="10"/>
  <c r="L167" i="10"/>
  <c r="L168" i="10"/>
  <c r="L120" i="10"/>
  <c r="L123" i="10"/>
  <c r="K174" i="10"/>
  <c r="L174" i="10" s="1"/>
  <c r="T174" i="10"/>
  <c r="V174" i="10" s="1"/>
  <c r="K182" i="10"/>
  <c r="L182" i="10" s="1"/>
  <c r="T182" i="10"/>
  <c r="V182" i="10" s="1"/>
  <c r="K190" i="10"/>
  <c r="L190" i="10" s="1"/>
  <c r="T190" i="10"/>
  <c r="V190" i="10" s="1"/>
  <c r="K198" i="10"/>
  <c r="L198" i="10" s="1"/>
  <c r="T198" i="10"/>
  <c r="V198" i="10" s="1"/>
  <c r="K206" i="10"/>
  <c r="L206" i="10" s="1"/>
  <c r="T206" i="10"/>
  <c r="V206" i="10" s="1"/>
  <c r="K214" i="10"/>
  <c r="L214" i="10" s="1"/>
  <c r="T214" i="10"/>
  <c r="V214" i="10" s="1"/>
  <c r="K222" i="10"/>
  <c r="L222" i="10" s="1"/>
  <c r="T222" i="10"/>
  <c r="V222" i="10" s="1"/>
  <c r="K230" i="10"/>
  <c r="L230" i="10" s="1"/>
  <c r="T230" i="10"/>
  <c r="V230" i="10" s="1"/>
  <c r="K238" i="10"/>
  <c r="L238" i="10" s="1"/>
  <c r="T238" i="10"/>
  <c r="V238" i="10" s="1"/>
  <c r="K246" i="10"/>
  <c r="L246" i="10" s="1"/>
  <c r="T246" i="10"/>
  <c r="V246" i="10" s="1"/>
  <c r="K254" i="10"/>
  <c r="L254" i="10" s="1"/>
  <c r="T254" i="10"/>
  <c r="V254" i="10" s="1"/>
  <c r="K262" i="10"/>
  <c r="L262" i="10" s="1"/>
  <c r="T262" i="10"/>
  <c r="V262" i="10" s="1"/>
  <c r="K270" i="10"/>
  <c r="L270" i="10" s="1"/>
  <c r="T270" i="10"/>
  <c r="V270" i="10" s="1"/>
  <c r="K278" i="10"/>
  <c r="L278" i="10" s="1"/>
  <c r="T278" i="10"/>
  <c r="V278" i="10" s="1"/>
  <c r="K286" i="10"/>
  <c r="L286" i="10" s="1"/>
  <c r="T286" i="10"/>
  <c r="V286" i="10" s="1"/>
  <c r="K294" i="10"/>
  <c r="L294" i="10" s="1"/>
  <c r="T294" i="10"/>
  <c r="V294" i="10" s="1"/>
  <c r="K302" i="10"/>
  <c r="L302" i="10" s="1"/>
  <c r="T302" i="10"/>
  <c r="V302" i="10" s="1"/>
  <c r="K310" i="10"/>
  <c r="L310" i="10" s="1"/>
  <c r="T310" i="10"/>
  <c r="V310" i="10" s="1"/>
  <c r="K318" i="10"/>
  <c r="L318" i="10" s="1"/>
  <c r="T318" i="10"/>
  <c r="V318" i="10" s="1"/>
  <c r="K326" i="10"/>
  <c r="L326" i="10" s="1"/>
  <c r="T326" i="10"/>
  <c r="V326" i="10" s="1"/>
  <c r="K334" i="10"/>
  <c r="L334" i="10" s="1"/>
  <c r="T334" i="10"/>
  <c r="V334" i="10" s="1"/>
  <c r="K342" i="10"/>
  <c r="L342" i="10" s="1"/>
  <c r="T342" i="10"/>
  <c r="V342" i="10" s="1"/>
  <c r="K195" i="10"/>
  <c r="L195" i="10" s="1"/>
  <c r="T195" i="10"/>
  <c r="V195" i="10" s="1"/>
  <c r="K203" i="10"/>
  <c r="L203" i="10" s="1"/>
  <c r="T203" i="10"/>
  <c r="V203" i="10" s="1"/>
  <c r="K211" i="10"/>
  <c r="L211" i="10" s="1"/>
  <c r="T211" i="10"/>
  <c r="V211" i="10" s="1"/>
  <c r="K219" i="10"/>
  <c r="L219" i="10" s="1"/>
  <c r="T219" i="10"/>
  <c r="V219" i="10" s="1"/>
  <c r="K235" i="10"/>
  <c r="L235" i="10" s="1"/>
  <c r="T235" i="10"/>
  <c r="V235" i="10" s="1"/>
  <c r="K291" i="10"/>
  <c r="L291" i="10" s="1"/>
  <c r="T291" i="10"/>
  <c r="V291" i="10" s="1"/>
  <c r="K339" i="10"/>
  <c r="L339" i="10" s="1"/>
  <c r="T339" i="10"/>
  <c r="V339" i="10" s="1"/>
  <c r="K403" i="10"/>
  <c r="L403" i="10" s="1"/>
  <c r="T403" i="10"/>
  <c r="V403" i="10" s="1"/>
  <c r="K427" i="10"/>
  <c r="L427" i="10" s="1"/>
  <c r="T427" i="10"/>
  <c r="V427" i="10" s="1"/>
  <c r="K435" i="10"/>
  <c r="L435" i="10" s="1"/>
  <c r="T435" i="10"/>
  <c r="V435" i="10" s="1"/>
  <c r="K491" i="10"/>
  <c r="L491" i="10" s="1"/>
  <c r="T491" i="10"/>
  <c r="V491" i="10" s="1"/>
  <c r="K499" i="10"/>
  <c r="L499" i="10" s="1"/>
  <c r="T499" i="10"/>
  <c r="V499" i="10" s="1"/>
  <c r="K547" i="10"/>
  <c r="L547" i="10" s="1"/>
  <c r="T547" i="10"/>
  <c r="V547" i="10" s="1"/>
  <c r="K555" i="10"/>
  <c r="L555" i="10" s="1"/>
  <c r="T555" i="10"/>
  <c r="V555" i="10" s="1"/>
  <c r="K187" i="10"/>
  <c r="L187" i="10" s="1"/>
  <c r="T187" i="10"/>
  <c r="V187" i="10" s="1"/>
  <c r="K243" i="10"/>
  <c r="L243" i="10" s="1"/>
  <c r="T243" i="10"/>
  <c r="V243" i="10" s="1"/>
  <c r="K267" i="10"/>
  <c r="L267" i="10" s="1"/>
  <c r="T267" i="10"/>
  <c r="V267" i="10" s="1"/>
  <c r="K275" i="10"/>
  <c r="L275" i="10" s="1"/>
  <c r="T275" i="10"/>
  <c r="V275" i="10" s="1"/>
  <c r="K283" i="10"/>
  <c r="L283" i="10" s="1"/>
  <c r="T283" i="10"/>
  <c r="V283" i="10" s="1"/>
  <c r="K299" i="10"/>
  <c r="L299" i="10" s="1"/>
  <c r="T299" i="10"/>
  <c r="V299" i="10" s="1"/>
  <c r="K307" i="10"/>
  <c r="L307" i="10" s="1"/>
  <c r="T307" i="10"/>
  <c r="V307" i="10" s="1"/>
  <c r="K323" i="10"/>
  <c r="L323" i="10" s="1"/>
  <c r="T323" i="10"/>
  <c r="V323" i="10" s="1"/>
  <c r="K331" i="10"/>
  <c r="L331" i="10" s="1"/>
  <c r="T331" i="10"/>
  <c r="V331" i="10" s="1"/>
  <c r="K347" i="10"/>
  <c r="L347" i="10" s="1"/>
  <c r="T347" i="10"/>
  <c r="V347" i="10" s="1"/>
  <c r="K371" i="10"/>
  <c r="L371" i="10" s="1"/>
  <c r="T371" i="10"/>
  <c r="V371" i="10" s="1"/>
  <c r="K379" i="10"/>
  <c r="L379" i="10" s="1"/>
  <c r="T379" i="10"/>
  <c r="V379" i="10" s="1"/>
  <c r="K411" i="10"/>
  <c r="L411" i="10" s="1"/>
  <c r="T411" i="10"/>
  <c r="V411" i="10" s="1"/>
  <c r="K419" i="10"/>
  <c r="L419" i="10" s="1"/>
  <c r="T419" i="10"/>
  <c r="V419" i="10" s="1"/>
  <c r="K459" i="10"/>
  <c r="L459" i="10" s="1"/>
  <c r="T459" i="10"/>
  <c r="V459" i="10" s="1"/>
  <c r="K467" i="10"/>
  <c r="L467" i="10" s="1"/>
  <c r="T467" i="10"/>
  <c r="V467" i="10" s="1"/>
  <c r="K539" i="10"/>
  <c r="L539" i="10" s="1"/>
  <c r="T539" i="10"/>
  <c r="V539" i="10" s="1"/>
  <c r="K171" i="10"/>
  <c r="L171" i="10" s="1"/>
  <c r="T171" i="10"/>
  <c r="V171" i="10" s="1"/>
  <c r="K179" i="10"/>
  <c r="L179" i="10" s="1"/>
  <c r="T179" i="10"/>
  <c r="V179" i="10" s="1"/>
  <c r="K227" i="10"/>
  <c r="L227" i="10" s="1"/>
  <c r="T227" i="10"/>
  <c r="V227" i="10" s="1"/>
  <c r="K251" i="10"/>
  <c r="L251" i="10" s="1"/>
  <c r="T251" i="10"/>
  <c r="V251" i="10" s="1"/>
  <c r="K259" i="10"/>
  <c r="L259" i="10" s="1"/>
  <c r="T259" i="10"/>
  <c r="V259" i="10" s="1"/>
  <c r="K315" i="10"/>
  <c r="L315" i="10" s="1"/>
  <c r="T315" i="10"/>
  <c r="V315" i="10" s="1"/>
  <c r="K355" i="10"/>
  <c r="L355" i="10" s="1"/>
  <c r="T355" i="10"/>
  <c r="V355" i="10" s="1"/>
  <c r="K363" i="10"/>
  <c r="L363" i="10" s="1"/>
  <c r="T363" i="10"/>
  <c r="V363" i="10" s="1"/>
  <c r="K387" i="10"/>
  <c r="L387" i="10" s="1"/>
  <c r="T387" i="10"/>
  <c r="V387" i="10" s="1"/>
  <c r="K395" i="10"/>
  <c r="L395" i="10" s="1"/>
  <c r="T395" i="10"/>
  <c r="V395" i="10" s="1"/>
  <c r="K443" i="10"/>
  <c r="L443" i="10" s="1"/>
  <c r="T443" i="10"/>
  <c r="V443" i="10" s="1"/>
  <c r="K451" i="10"/>
  <c r="L451" i="10" s="1"/>
  <c r="T451" i="10"/>
  <c r="V451" i="10" s="1"/>
  <c r="K475" i="10"/>
  <c r="L475" i="10" s="1"/>
  <c r="T475" i="10"/>
  <c r="V475" i="10" s="1"/>
  <c r="K483" i="10"/>
  <c r="L483" i="10" s="1"/>
  <c r="T483" i="10"/>
  <c r="V483" i="10" s="1"/>
  <c r="K507" i="10"/>
  <c r="L507" i="10" s="1"/>
  <c r="T507" i="10"/>
  <c r="V507" i="10" s="1"/>
  <c r="K515" i="10"/>
  <c r="L515" i="10" s="1"/>
  <c r="T515" i="10"/>
  <c r="V515" i="10" s="1"/>
  <c r="K523" i="10"/>
  <c r="L523" i="10" s="1"/>
  <c r="T523" i="10"/>
  <c r="V523" i="10" s="1"/>
  <c r="K531" i="10"/>
  <c r="L531" i="10" s="1"/>
  <c r="T531" i="10"/>
  <c r="V531" i="10" s="1"/>
  <c r="K350" i="10"/>
  <c r="L350" i="10" s="1"/>
  <c r="T350" i="10"/>
  <c r="V350" i="10" s="1"/>
  <c r="K358" i="10"/>
  <c r="L358" i="10" s="1"/>
  <c r="T358" i="10"/>
  <c r="V358" i="10" s="1"/>
  <c r="K366" i="10"/>
  <c r="L366" i="10" s="1"/>
  <c r="T366" i="10"/>
  <c r="V366" i="10" s="1"/>
  <c r="K374" i="10"/>
  <c r="L374" i="10" s="1"/>
  <c r="T374" i="10"/>
  <c r="V374" i="10" s="1"/>
  <c r="K382" i="10"/>
  <c r="L382" i="10" s="1"/>
  <c r="T382" i="10"/>
  <c r="V382" i="10" s="1"/>
  <c r="K390" i="10"/>
  <c r="L390" i="10" s="1"/>
  <c r="T390" i="10"/>
  <c r="V390" i="10" s="1"/>
  <c r="K398" i="10"/>
  <c r="L398" i="10" s="1"/>
  <c r="T398" i="10"/>
  <c r="V398" i="10" s="1"/>
  <c r="K406" i="10"/>
  <c r="L406" i="10" s="1"/>
  <c r="T406" i="10"/>
  <c r="V406" i="10" s="1"/>
  <c r="K414" i="10"/>
  <c r="L414" i="10" s="1"/>
  <c r="T414" i="10"/>
  <c r="V414" i="10" s="1"/>
  <c r="K422" i="10"/>
  <c r="L422" i="10" s="1"/>
  <c r="T422" i="10"/>
  <c r="V422" i="10" s="1"/>
  <c r="K430" i="10"/>
  <c r="L430" i="10" s="1"/>
  <c r="T430" i="10"/>
  <c r="V430" i="10" s="1"/>
  <c r="K438" i="10"/>
  <c r="L438" i="10" s="1"/>
  <c r="T438" i="10"/>
  <c r="V438" i="10" s="1"/>
  <c r="K446" i="10"/>
  <c r="L446" i="10" s="1"/>
  <c r="T446" i="10"/>
  <c r="V446" i="10" s="1"/>
  <c r="K454" i="10"/>
  <c r="L454" i="10" s="1"/>
  <c r="T454" i="10"/>
  <c r="V454" i="10" s="1"/>
  <c r="K462" i="10"/>
  <c r="L462" i="10" s="1"/>
  <c r="T462" i="10"/>
  <c r="V462" i="10" s="1"/>
  <c r="K470" i="10"/>
  <c r="L470" i="10" s="1"/>
  <c r="T470" i="10"/>
  <c r="V470" i="10" s="1"/>
  <c r="K478" i="10"/>
  <c r="L478" i="10" s="1"/>
  <c r="T478" i="10"/>
  <c r="V478" i="10" s="1"/>
  <c r="K486" i="10"/>
  <c r="L486" i="10" s="1"/>
  <c r="T486" i="10"/>
  <c r="V486" i="10" s="1"/>
  <c r="K494" i="10"/>
  <c r="L494" i="10" s="1"/>
  <c r="T494" i="10"/>
  <c r="V494" i="10" s="1"/>
  <c r="K502" i="10"/>
  <c r="L502" i="10" s="1"/>
  <c r="T502" i="10"/>
  <c r="V502" i="10" s="1"/>
  <c r="K510" i="10"/>
  <c r="L510" i="10" s="1"/>
  <c r="T510" i="10"/>
  <c r="V510" i="10" s="1"/>
  <c r="K518" i="10"/>
  <c r="L518" i="10" s="1"/>
  <c r="T518" i="10"/>
  <c r="V518" i="10" s="1"/>
  <c r="K526" i="10"/>
  <c r="L526" i="10" s="1"/>
  <c r="T526" i="10"/>
  <c r="V526" i="10" s="1"/>
  <c r="K534" i="10"/>
  <c r="L534" i="10" s="1"/>
  <c r="T534" i="10"/>
  <c r="V534" i="10" s="1"/>
  <c r="K542" i="10"/>
  <c r="L542" i="10" s="1"/>
  <c r="T542" i="10"/>
  <c r="V542" i="10" s="1"/>
  <c r="K550" i="10"/>
  <c r="L550" i="10" s="1"/>
  <c r="T550" i="10"/>
  <c r="V550" i="10" s="1"/>
  <c r="K558" i="10"/>
  <c r="L558" i="10" s="1"/>
  <c r="T558" i="10"/>
  <c r="V558" i="10" s="1"/>
  <c r="K173" i="10"/>
  <c r="L173" i="10" s="1"/>
  <c r="T173" i="10"/>
  <c r="V173" i="10" s="1"/>
  <c r="K181" i="10"/>
  <c r="L181" i="10" s="1"/>
  <c r="T181" i="10"/>
  <c r="V181" i="10" s="1"/>
  <c r="K189" i="10"/>
  <c r="L189" i="10" s="1"/>
  <c r="T189" i="10"/>
  <c r="V189" i="10" s="1"/>
  <c r="K197" i="10"/>
  <c r="L197" i="10" s="1"/>
  <c r="T197" i="10"/>
  <c r="V197" i="10" s="1"/>
  <c r="K205" i="10"/>
  <c r="L205" i="10" s="1"/>
  <c r="T205" i="10"/>
  <c r="V205" i="10" s="1"/>
  <c r="K213" i="10"/>
  <c r="L213" i="10" s="1"/>
  <c r="T213" i="10"/>
  <c r="V213" i="10" s="1"/>
  <c r="K221" i="10"/>
  <c r="L221" i="10" s="1"/>
  <c r="T221" i="10"/>
  <c r="V221" i="10" s="1"/>
  <c r="K229" i="10"/>
  <c r="L229" i="10" s="1"/>
  <c r="T229" i="10"/>
  <c r="V229" i="10" s="1"/>
  <c r="K237" i="10"/>
  <c r="L237" i="10" s="1"/>
  <c r="T237" i="10"/>
  <c r="V237" i="10" s="1"/>
  <c r="K245" i="10"/>
  <c r="L245" i="10" s="1"/>
  <c r="T245" i="10"/>
  <c r="V245" i="10" s="1"/>
  <c r="K253" i="10"/>
  <c r="L253" i="10" s="1"/>
  <c r="T253" i="10"/>
  <c r="V253" i="10" s="1"/>
  <c r="K261" i="10"/>
  <c r="L261" i="10" s="1"/>
  <c r="T261" i="10"/>
  <c r="V261" i="10" s="1"/>
  <c r="K269" i="10"/>
  <c r="L269" i="10" s="1"/>
  <c r="T269" i="10"/>
  <c r="V269" i="10" s="1"/>
  <c r="K277" i="10"/>
  <c r="L277" i="10" s="1"/>
  <c r="T277" i="10"/>
  <c r="V277" i="10" s="1"/>
  <c r="K285" i="10"/>
  <c r="L285" i="10" s="1"/>
  <c r="T285" i="10"/>
  <c r="V285" i="10" s="1"/>
  <c r="K293" i="10"/>
  <c r="L293" i="10" s="1"/>
  <c r="T293" i="10"/>
  <c r="V293" i="10" s="1"/>
  <c r="K301" i="10"/>
  <c r="L301" i="10" s="1"/>
  <c r="T301" i="10"/>
  <c r="V301" i="10" s="1"/>
  <c r="K309" i="10"/>
  <c r="L309" i="10" s="1"/>
  <c r="T309" i="10"/>
  <c r="V309" i="10" s="1"/>
  <c r="K317" i="10"/>
  <c r="L317" i="10" s="1"/>
  <c r="T317" i="10"/>
  <c r="V317" i="10" s="1"/>
  <c r="K325" i="10"/>
  <c r="L325" i="10" s="1"/>
  <c r="T325" i="10"/>
  <c r="V325" i="10" s="1"/>
  <c r="K333" i="10"/>
  <c r="L333" i="10" s="1"/>
  <c r="T333" i="10"/>
  <c r="V333" i="10" s="1"/>
  <c r="K341" i="10"/>
  <c r="L341" i="10" s="1"/>
  <c r="T341" i="10"/>
  <c r="V341" i="10" s="1"/>
  <c r="K349" i="10"/>
  <c r="L349" i="10" s="1"/>
  <c r="T349" i="10"/>
  <c r="V349" i="10" s="1"/>
  <c r="K357" i="10"/>
  <c r="L357" i="10" s="1"/>
  <c r="T357" i="10"/>
  <c r="V357" i="10" s="1"/>
  <c r="K365" i="10"/>
  <c r="L365" i="10" s="1"/>
  <c r="T365" i="10"/>
  <c r="V365" i="10" s="1"/>
  <c r="K373" i="10"/>
  <c r="L373" i="10" s="1"/>
  <c r="T373" i="10"/>
  <c r="V373" i="10" s="1"/>
  <c r="K381" i="10"/>
  <c r="L381" i="10" s="1"/>
  <c r="T381" i="10"/>
  <c r="V381" i="10" s="1"/>
  <c r="K389" i="10"/>
  <c r="L389" i="10" s="1"/>
  <c r="T389" i="10"/>
  <c r="V389" i="10" s="1"/>
  <c r="K397" i="10"/>
  <c r="L397" i="10" s="1"/>
  <c r="T397" i="10"/>
  <c r="V397" i="10" s="1"/>
  <c r="K405" i="10"/>
  <c r="L405" i="10" s="1"/>
  <c r="T405" i="10"/>
  <c r="V405" i="10" s="1"/>
  <c r="K413" i="10"/>
  <c r="L413" i="10" s="1"/>
  <c r="T413" i="10"/>
  <c r="V413" i="10" s="1"/>
  <c r="K421" i="10"/>
  <c r="L421" i="10" s="1"/>
  <c r="T421" i="10"/>
  <c r="V421" i="10" s="1"/>
  <c r="K429" i="10"/>
  <c r="L429" i="10" s="1"/>
  <c r="T429" i="10"/>
  <c r="V429" i="10" s="1"/>
  <c r="K437" i="10"/>
  <c r="L437" i="10" s="1"/>
  <c r="T437" i="10"/>
  <c r="V437" i="10" s="1"/>
  <c r="K445" i="10"/>
  <c r="L445" i="10" s="1"/>
  <c r="T445" i="10"/>
  <c r="V445" i="10" s="1"/>
  <c r="K453" i="10"/>
  <c r="L453" i="10" s="1"/>
  <c r="T453" i="10"/>
  <c r="V453" i="10" s="1"/>
  <c r="K170" i="10"/>
  <c r="L170" i="10" s="1"/>
  <c r="T170" i="10"/>
  <c r="V170" i="10" s="1"/>
  <c r="K186" i="10"/>
  <c r="L186" i="10" s="1"/>
  <c r="T186" i="10"/>
  <c r="V186" i="10" s="1"/>
  <c r="K194" i="10"/>
  <c r="L194" i="10" s="1"/>
  <c r="T194" i="10"/>
  <c r="V194" i="10" s="1"/>
  <c r="K218" i="10"/>
  <c r="L218" i="10" s="1"/>
  <c r="T218" i="10"/>
  <c r="V218" i="10" s="1"/>
  <c r="K322" i="10"/>
  <c r="L322" i="10" s="1"/>
  <c r="T322" i="10"/>
  <c r="V322" i="10" s="1"/>
  <c r="K362" i="10"/>
  <c r="L362" i="10" s="1"/>
  <c r="T362" i="10"/>
  <c r="V362" i="10" s="1"/>
  <c r="K386" i="10"/>
  <c r="L386" i="10" s="1"/>
  <c r="T386" i="10"/>
  <c r="V386" i="10" s="1"/>
  <c r="K402" i="10"/>
  <c r="L402" i="10" s="1"/>
  <c r="T402" i="10"/>
  <c r="V402" i="10" s="1"/>
  <c r="K410" i="10"/>
  <c r="L410" i="10" s="1"/>
  <c r="T410" i="10"/>
  <c r="V410" i="10" s="1"/>
  <c r="K434" i="10"/>
  <c r="L434" i="10" s="1"/>
  <c r="T434" i="10"/>
  <c r="V434" i="10" s="1"/>
  <c r="K450" i="10"/>
  <c r="L450" i="10" s="1"/>
  <c r="T450" i="10"/>
  <c r="V450" i="10" s="1"/>
  <c r="K225" i="10"/>
  <c r="L225" i="10" s="1"/>
  <c r="T225" i="10"/>
  <c r="V225" i="10" s="1"/>
  <c r="K257" i="10"/>
  <c r="L257" i="10" s="1"/>
  <c r="T257" i="10"/>
  <c r="V257" i="10" s="1"/>
  <c r="K265" i="10"/>
  <c r="L265" i="10" s="1"/>
  <c r="T265" i="10"/>
  <c r="V265" i="10" s="1"/>
  <c r="K273" i="10"/>
  <c r="L273" i="10" s="1"/>
  <c r="T273" i="10"/>
  <c r="V273" i="10" s="1"/>
  <c r="K281" i="10"/>
  <c r="L281" i="10" s="1"/>
  <c r="T281" i="10"/>
  <c r="V281" i="10" s="1"/>
  <c r="K329" i="10"/>
  <c r="L329" i="10" s="1"/>
  <c r="T329" i="10"/>
  <c r="V329" i="10" s="1"/>
  <c r="K345" i="10"/>
  <c r="L345" i="10" s="1"/>
  <c r="T345" i="10"/>
  <c r="V345" i="10" s="1"/>
  <c r="K361" i="10"/>
  <c r="L361" i="10" s="1"/>
  <c r="T361" i="10"/>
  <c r="V361" i="10" s="1"/>
  <c r="K385" i="10"/>
  <c r="L385" i="10" s="1"/>
  <c r="T385" i="10"/>
  <c r="V385" i="10" s="1"/>
  <c r="K401" i="10"/>
  <c r="L401" i="10" s="1"/>
  <c r="T401" i="10"/>
  <c r="V401" i="10" s="1"/>
  <c r="K234" i="10"/>
  <c r="L234" i="10" s="1"/>
  <c r="T234" i="10"/>
  <c r="V234" i="10" s="1"/>
  <c r="K242" i="10"/>
  <c r="L242" i="10" s="1"/>
  <c r="T242" i="10"/>
  <c r="V242" i="10" s="1"/>
  <c r="K250" i="10"/>
  <c r="L250" i="10" s="1"/>
  <c r="T250" i="10"/>
  <c r="V250" i="10" s="1"/>
  <c r="K258" i="10"/>
  <c r="L258" i="10" s="1"/>
  <c r="T258" i="10"/>
  <c r="V258" i="10" s="1"/>
  <c r="K274" i="10"/>
  <c r="L274" i="10" s="1"/>
  <c r="T274" i="10"/>
  <c r="V274" i="10" s="1"/>
  <c r="K282" i="10"/>
  <c r="L282" i="10" s="1"/>
  <c r="T282" i="10"/>
  <c r="V282" i="10" s="1"/>
  <c r="K298" i="10"/>
  <c r="L298" i="10" s="1"/>
  <c r="T298" i="10"/>
  <c r="V298" i="10" s="1"/>
  <c r="K306" i="10"/>
  <c r="L306" i="10" s="1"/>
  <c r="T306" i="10"/>
  <c r="V306" i="10" s="1"/>
  <c r="K314" i="10"/>
  <c r="L314" i="10" s="1"/>
  <c r="T314" i="10"/>
  <c r="V314" i="10" s="1"/>
  <c r="K330" i="10"/>
  <c r="L330" i="10" s="1"/>
  <c r="T330" i="10"/>
  <c r="V330" i="10" s="1"/>
  <c r="K338" i="10"/>
  <c r="L338" i="10" s="1"/>
  <c r="T338" i="10"/>
  <c r="V338" i="10" s="1"/>
  <c r="K370" i="10"/>
  <c r="L370" i="10" s="1"/>
  <c r="T370" i="10"/>
  <c r="V370" i="10" s="1"/>
  <c r="K394" i="10"/>
  <c r="L394" i="10" s="1"/>
  <c r="T394" i="10"/>
  <c r="V394" i="10" s="1"/>
  <c r="K418" i="10"/>
  <c r="L418" i="10" s="1"/>
  <c r="T418" i="10"/>
  <c r="V418" i="10" s="1"/>
  <c r="K442" i="10"/>
  <c r="L442" i="10" s="1"/>
  <c r="T442" i="10"/>
  <c r="V442" i="10" s="1"/>
  <c r="K466" i="10"/>
  <c r="L466" i="10" s="1"/>
  <c r="T466" i="10"/>
  <c r="V466" i="10" s="1"/>
  <c r="K474" i="10"/>
  <c r="L474" i="10" s="1"/>
  <c r="T474" i="10"/>
  <c r="V474" i="10" s="1"/>
  <c r="K490" i="10"/>
  <c r="L490" i="10" s="1"/>
  <c r="T490" i="10"/>
  <c r="V490" i="10" s="1"/>
  <c r="K498" i="10"/>
  <c r="L498" i="10" s="1"/>
  <c r="T498" i="10"/>
  <c r="V498" i="10" s="1"/>
  <c r="K522" i="10"/>
  <c r="L522" i="10" s="1"/>
  <c r="T522" i="10"/>
  <c r="V522" i="10" s="1"/>
  <c r="K177" i="10"/>
  <c r="L177" i="10" s="1"/>
  <c r="T177" i="10"/>
  <c r="V177" i="10" s="1"/>
  <c r="K193" i="10"/>
  <c r="L193" i="10" s="1"/>
  <c r="T193" i="10"/>
  <c r="V193" i="10" s="1"/>
  <c r="K217" i="10"/>
  <c r="L217" i="10" s="1"/>
  <c r="T217" i="10"/>
  <c r="V217" i="10" s="1"/>
  <c r="K233" i="10"/>
  <c r="L233" i="10" s="1"/>
  <c r="T233" i="10"/>
  <c r="V233" i="10" s="1"/>
  <c r="K249" i="10"/>
  <c r="L249" i="10" s="1"/>
  <c r="T249" i="10"/>
  <c r="V249" i="10" s="1"/>
  <c r="K289" i="10"/>
  <c r="L289" i="10" s="1"/>
  <c r="T289" i="10"/>
  <c r="V289" i="10" s="1"/>
  <c r="K297" i="10"/>
  <c r="L297" i="10" s="1"/>
  <c r="T297" i="10"/>
  <c r="V297" i="10" s="1"/>
  <c r="K313" i="10"/>
  <c r="L313" i="10" s="1"/>
  <c r="T313" i="10"/>
  <c r="V313" i="10" s="1"/>
  <c r="K321" i="10"/>
  <c r="L321" i="10" s="1"/>
  <c r="T321" i="10"/>
  <c r="V321" i="10" s="1"/>
  <c r="K337" i="10"/>
  <c r="L337" i="10" s="1"/>
  <c r="T337" i="10"/>
  <c r="V337" i="10" s="1"/>
  <c r="K377" i="10"/>
  <c r="L377" i="10" s="1"/>
  <c r="T377" i="10"/>
  <c r="V377" i="10" s="1"/>
  <c r="K409" i="10"/>
  <c r="L409" i="10" s="1"/>
  <c r="T409" i="10"/>
  <c r="V409" i="10" s="1"/>
  <c r="K178" i="10"/>
  <c r="L178" i="10" s="1"/>
  <c r="T178" i="10"/>
  <c r="V178" i="10" s="1"/>
  <c r="K202" i="10"/>
  <c r="L202" i="10" s="1"/>
  <c r="T202" i="10"/>
  <c r="V202" i="10" s="1"/>
  <c r="K210" i="10"/>
  <c r="L210" i="10" s="1"/>
  <c r="T210" i="10"/>
  <c r="V210" i="10" s="1"/>
  <c r="K226" i="10"/>
  <c r="L226" i="10" s="1"/>
  <c r="T226" i="10"/>
  <c r="V226" i="10" s="1"/>
  <c r="K266" i="10"/>
  <c r="L266" i="10" s="1"/>
  <c r="T266" i="10"/>
  <c r="V266" i="10" s="1"/>
  <c r="K290" i="10"/>
  <c r="L290" i="10" s="1"/>
  <c r="T290" i="10"/>
  <c r="V290" i="10" s="1"/>
  <c r="K346" i="10"/>
  <c r="L346" i="10" s="1"/>
  <c r="T346" i="10"/>
  <c r="V346" i="10" s="1"/>
  <c r="K354" i="10"/>
  <c r="L354" i="10" s="1"/>
  <c r="T354" i="10"/>
  <c r="V354" i="10" s="1"/>
  <c r="K378" i="10"/>
  <c r="L378" i="10" s="1"/>
  <c r="T378" i="10"/>
  <c r="V378" i="10" s="1"/>
  <c r="K426" i="10"/>
  <c r="L426" i="10" s="1"/>
  <c r="T426" i="10"/>
  <c r="V426" i="10" s="1"/>
  <c r="K458" i="10"/>
  <c r="L458" i="10" s="1"/>
  <c r="T458" i="10"/>
  <c r="V458" i="10" s="1"/>
  <c r="K482" i="10"/>
  <c r="L482" i="10" s="1"/>
  <c r="T482" i="10"/>
  <c r="V482" i="10" s="1"/>
  <c r="K506" i="10"/>
  <c r="L506" i="10" s="1"/>
  <c r="T506" i="10"/>
  <c r="V506" i="10" s="1"/>
  <c r="K514" i="10"/>
  <c r="L514" i="10" s="1"/>
  <c r="T514" i="10"/>
  <c r="V514" i="10" s="1"/>
  <c r="K530" i="10"/>
  <c r="L530" i="10" s="1"/>
  <c r="T530" i="10"/>
  <c r="V530" i="10" s="1"/>
  <c r="K538" i="10"/>
  <c r="L538" i="10" s="1"/>
  <c r="T538" i="10"/>
  <c r="V538" i="10" s="1"/>
  <c r="K546" i="10"/>
  <c r="L546" i="10" s="1"/>
  <c r="T546" i="10"/>
  <c r="V546" i="10" s="1"/>
  <c r="K554" i="10"/>
  <c r="L554" i="10" s="1"/>
  <c r="T554" i="10"/>
  <c r="V554" i="10" s="1"/>
  <c r="K562" i="10"/>
  <c r="L562" i="10" s="1"/>
  <c r="T562" i="10"/>
  <c r="V562" i="10" s="1"/>
  <c r="K169" i="10"/>
  <c r="L169" i="10" s="1"/>
  <c r="T169" i="10"/>
  <c r="V169" i="10" s="1"/>
  <c r="K185" i="10"/>
  <c r="L185" i="10" s="1"/>
  <c r="T185" i="10"/>
  <c r="V185" i="10" s="1"/>
  <c r="K201" i="10"/>
  <c r="L201" i="10" s="1"/>
  <c r="T201" i="10"/>
  <c r="V201" i="10" s="1"/>
  <c r="K209" i="10"/>
  <c r="L209" i="10" s="1"/>
  <c r="T209" i="10"/>
  <c r="V209" i="10" s="1"/>
  <c r="K241" i="10"/>
  <c r="L241" i="10" s="1"/>
  <c r="T241" i="10"/>
  <c r="V241" i="10" s="1"/>
  <c r="K305" i="10"/>
  <c r="L305" i="10" s="1"/>
  <c r="T305" i="10"/>
  <c r="V305" i="10" s="1"/>
  <c r="K353" i="10"/>
  <c r="L353" i="10" s="1"/>
  <c r="T353" i="10"/>
  <c r="V353" i="10" s="1"/>
  <c r="K369" i="10"/>
  <c r="L369" i="10" s="1"/>
  <c r="T369" i="10"/>
  <c r="V369" i="10" s="1"/>
  <c r="K393" i="10"/>
  <c r="L393" i="10" s="1"/>
  <c r="T393" i="10"/>
  <c r="V393" i="10" s="1"/>
  <c r="K461" i="10"/>
  <c r="L461" i="10" s="1"/>
  <c r="T461" i="10"/>
  <c r="V461" i="10" s="1"/>
  <c r="K469" i="10"/>
  <c r="L469" i="10" s="1"/>
  <c r="T469" i="10"/>
  <c r="V469" i="10" s="1"/>
  <c r="K477" i="10"/>
  <c r="L477" i="10" s="1"/>
  <c r="T477" i="10"/>
  <c r="V477" i="10" s="1"/>
  <c r="K485" i="10"/>
  <c r="L485" i="10" s="1"/>
  <c r="T485" i="10"/>
  <c r="V485" i="10" s="1"/>
  <c r="K493" i="10"/>
  <c r="L493" i="10" s="1"/>
  <c r="T493" i="10"/>
  <c r="V493" i="10" s="1"/>
  <c r="K501" i="10"/>
  <c r="L501" i="10" s="1"/>
  <c r="T501" i="10"/>
  <c r="V501" i="10" s="1"/>
  <c r="K509" i="10"/>
  <c r="L509" i="10" s="1"/>
  <c r="T509" i="10"/>
  <c r="V509" i="10" s="1"/>
  <c r="K517" i="10"/>
  <c r="L517" i="10" s="1"/>
  <c r="T517" i="10"/>
  <c r="V517" i="10" s="1"/>
  <c r="K525" i="10"/>
  <c r="L525" i="10" s="1"/>
  <c r="T525" i="10"/>
  <c r="V525" i="10" s="1"/>
  <c r="K533" i="10"/>
  <c r="L533" i="10" s="1"/>
  <c r="T533" i="10"/>
  <c r="V533" i="10" s="1"/>
  <c r="K541" i="10"/>
  <c r="L541" i="10" s="1"/>
  <c r="T541" i="10"/>
  <c r="V541" i="10" s="1"/>
  <c r="K549" i="10"/>
  <c r="L549" i="10" s="1"/>
  <c r="T549" i="10"/>
  <c r="V549" i="10" s="1"/>
  <c r="K557" i="10"/>
  <c r="L557" i="10" s="1"/>
  <c r="T557" i="10"/>
  <c r="V557" i="10" s="1"/>
  <c r="K172" i="10"/>
  <c r="L172" i="10" s="1"/>
  <c r="T172" i="10"/>
  <c r="V172" i="10" s="1"/>
  <c r="K180" i="10"/>
  <c r="L180" i="10" s="1"/>
  <c r="T180" i="10"/>
  <c r="V180" i="10" s="1"/>
  <c r="K188" i="10"/>
  <c r="L188" i="10" s="1"/>
  <c r="T188" i="10"/>
  <c r="V188" i="10" s="1"/>
  <c r="K196" i="10"/>
  <c r="L196" i="10" s="1"/>
  <c r="T196" i="10"/>
  <c r="V196" i="10" s="1"/>
  <c r="K204" i="10"/>
  <c r="L204" i="10" s="1"/>
  <c r="T204" i="10"/>
  <c r="V204" i="10" s="1"/>
  <c r="K212" i="10"/>
  <c r="L212" i="10" s="1"/>
  <c r="T212" i="10"/>
  <c r="V212" i="10" s="1"/>
  <c r="K220" i="10"/>
  <c r="L220" i="10" s="1"/>
  <c r="T220" i="10"/>
  <c r="V220" i="10" s="1"/>
  <c r="K228" i="10"/>
  <c r="L228" i="10" s="1"/>
  <c r="T228" i="10"/>
  <c r="V228" i="10" s="1"/>
  <c r="K236" i="10"/>
  <c r="L236" i="10" s="1"/>
  <c r="T236" i="10"/>
  <c r="V236" i="10" s="1"/>
  <c r="K244" i="10"/>
  <c r="L244" i="10" s="1"/>
  <c r="T244" i="10"/>
  <c r="V244" i="10" s="1"/>
  <c r="K252" i="10"/>
  <c r="L252" i="10" s="1"/>
  <c r="T252" i="10"/>
  <c r="V252" i="10" s="1"/>
  <c r="K260" i="10"/>
  <c r="L260" i="10" s="1"/>
  <c r="T260" i="10"/>
  <c r="V260" i="10" s="1"/>
  <c r="K268" i="10"/>
  <c r="L268" i="10" s="1"/>
  <c r="T268" i="10"/>
  <c r="V268" i="10" s="1"/>
  <c r="K276" i="10"/>
  <c r="L276" i="10" s="1"/>
  <c r="T276" i="10"/>
  <c r="V276" i="10" s="1"/>
  <c r="K284" i="10"/>
  <c r="L284" i="10" s="1"/>
  <c r="T284" i="10"/>
  <c r="V284" i="10" s="1"/>
  <c r="K292" i="10"/>
  <c r="L292" i="10" s="1"/>
  <c r="T292" i="10"/>
  <c r="V292" i="10" s="1"/>
  <c r="K300" i="10"/>
  <c r="L300" i="10" s="1"/>
  <c r="T300" i="10"/>
  <c r="V300" i="10" s="1"/>
  <c r="K308" i="10"/>
  <c r="L308" i="10" s="1"/>
  <c r="T308" i="10"/>
  <c r="V308" i="10" s="1"/>
  <c r="K316" i="10"/>
  <c r="L316" i="10" s="1"/>
  <c r="T316" i="10"/>
  <c r="V316" i="10" s="1"/>
  <c r="K324" i="10"/>
  <c r="L324" i="10" s="1"/>
  <c r="T324" i="10"/>
  <c r="V324" i="10" s="1"/>
  <c r="K332" i="10"/>
  <c r="L332" i="10" s="1"/>
  <c r="T332" i="10"/>
  <c r="V332" i="10" s="1"/>
  <c r="K340" i="10"/>
  <c r="L340" i="10" s="1"/>
  <c r="T340" i="10"/>
  <c r="V340" i="10" s="1"/>
  <c r="K348" i="10"/>
  <c r="L348" i="10" s="1"/>
  <c r="T348" i="10"/>
  <c r="V348" i="10" s="1"/>
  <c r="K356" i="10"/>
  <c r="L356" i="10" s="1"/>
  <c r="T356" i="10"/>
  <c r="V356" i="10" s="1"/>
  <c r="K364" i="10"/>
  <c r="L364" i="10" s="1"/>
  <c r="T364" i="10"/>
  <c r="V364" i="10" s="1"/>
  <c r="K372" i="10"/>
  <c r="L372" i="10" s="1"/>
  <c r="T372" i="10"/>
  <c r="V372" i="10" s="1"/>
  <c r="K380" i="10"/>
  <c r="L380" i="10" s="1"/>
  <c r="T380" i="10"/>
  <c r="V380" i="10" s="1"/>
  <c r="K388" i="10"/>
  <c r="L388" i="10" s="1"/>
  <c r="T388" i="10"/>
  <c r="V388" i="10" s="1"/>
  <c r="K396" i="10"/>
  <c r="L396" i="10" s="1"/>
  <c r="T396" i="10"/>
  <c r="V396" i="10" s="1"/>
  <c r="K404" i="10"/>
  <c r="L404" i="10" s="1"/>
  <c r="T404" i="10"/>
  <c r="V404" i="10" s="1"/>
  <c r="K412" i="10"/>
  <c r="L412" i="10" s="1"/>
  <c r="T412" i="10"/>
  <c r="V412" i="10" s="1"/>
  <c r="K420" i="10"/>
  <c r="L420" i="10" s="1"/>
  <c r="T420" i="10"/>
  <c r="V420" i="10" s="1"/>
  <c r="K428" i="10"/>
  <c r="L428" i="10" s="1"/>
  <c r="T428" i="10"/>
  <c r="V428" i="10" s="1"/>
  <c r="K436" i="10"/>
  <c r="L436" i="10" s="1"/>
  <c r="T436" i="10"/>
  <c r="V436" i="10" s="1"/>
  <c r="K444" i="10"/>
  <c r="L444" i="10" s="1"/>
  <c r="T444" i="10"/>
  <c r="V444" i="10" s="1"/>
  <c r="K452" i="10"/>
  <c r="L452" i="10" s="1"/>
  <c r="T452" i="10"/>
  <c r="V452" i="10" s="1"/>
  <c r="K460" i="10"/>
  <c r="L460" i="10" s="1"/>
  <c r="T460" i="10"/>
  <c r="V460" i="10" s="1"/>
  <c r="K468" i="10"/>
  <c r="L468" i="10" s="1"/>
  <c r="T468" i="10"/>
  <c r="V468" i="10" s="1"/>
  <c r="K476" i="10"/>
  <c r="L476" i="10" s="1"/>
  <c r="T476" i="10"/>
  <c r="V476" i="10" s="1"/>
  <c r="K484" i="10"/>
  <c r="L484" i="10" s="1"/>
  <c r="T484" i="10"/>
  <c r="V484" i="10" s="1"/>
  <c r="K492" i="10"/>
  <c r="L492" i="10" s="1"/>
  <c r="T492" i="10"/>
  <c r="V492" i="10" s="1"/>
  <c r="K500" i="10"/>
  <c r="L500" i="10" s="1"/>
  <c r="T500" i="10"/>
  <c r="V500" i="10" s="1"/>
  <c r="K508" i="10"/>
  <c r="L508" i="10" s="1"/>
  <c r="T508" i="10"/>
  <c r="V508" i="10" s="1"/>
  <c r="K516" i="10"/>
  <c r="L516" i="10" s="1"/>
  <c r="T516" i="10"/>
  <c r="V516" i="10" s="1"/>
  <c r="K524" i="10"/>
  <c r="L524" i="10" s="1"/>
  <c r="T524" i="10"/>
  <c r="V524" i="10" s="1"/>
  <c r="K532" i="10"/>
  <c r="L532" i="10" s="1"/>
  <c r="T532" i="10"/>
  <c r="V532" i="10" s="1"/>
  <c r="K540" i="10"/>
  <c r="L540" i="10" s="1"/>
  <c r="T540" i="10"/>
  <c r="V540" i="10" s="1"/>
  <c r="K548" i="10"/>
  <c r="L548" i="10" s="1"/>
  <c r="T548" i="10"/>
  <c r="V548" i="10" s="1"/>
  <c r="K556" i="10"/>
  <c r="L556" i="10" s="1"/>
  <c r="T556" i="10"/>
  <c r="V556" i="10" s="1"/>
  <c r="K449" i="10"/>
  <c r="L449" i="10" s="1"/>
  <c r="T449" i="10"/>
  <c r="V449" i="10" s="1"/>
  <c r="K457" i="10"/>
  <c r="L457" i="10" s="1"/>
  <c r="T457" i="10"/>
  <c r="V457" i="10" s="1"/>
  <c r="K465" i="10"/>
  <c r="L465" i="10" s="1"/>
  <c r="T465" i="10"/>
  <c r="V465" i="10" s="1"/>
  <c r="K497" i="10"/>
  <c r="L497" i="10" s="1"/>
  <c r="T497" i="10"/>
  <c r="V497" i="10" s="1"/>
  <c r="K505" i="10"/>
  <c r="L505" i="10" s="1"/>
  <c r="T505" i="10"/>
  <c r="V505" i="10" s="1"/>
  <c r="K529" i="10"/>
  <c r="L529" i="10" s="1"/>
  <c r="T529" i="10"/>
  <c r="V529" i="10" s="1"/>
  <c r="K561" i="10"/>
  <c r="L561" i="10" s="1"/>
  <c r="T561" i="10"/>
  <c r="V561" i="10" s="1"/>
  <c r="K176" i="10"/>
  <c r="L176" i="10" s="1"/>
  <c r="T176" i="10"/>
  <c r="V176" i="10" s="1"/>
  <c r="K184" i="10"/>
  <c r="L184" i="10" s="1"/>
  <c r="T184" i="10"/>
  <c r="V184" i="10" s="1"/>
  <c r="K192" i="10"/>
  <c r="L192" i="10" s="1"/>
  <c r="T192" i="10"/>
  <c r="V192" i="10" s="1"/>
  <c r="K200" i="10"/>
  <c r="L200" i="10" s="1"/>
  <c r="T200" i="10"/>
  <c r="V200" i="10" s="1"/>
  <c r="K208" i="10"/>
  <c r="L208" i="10" s="1"/>
  <c r="T208" i="10"/>
  <c r="V208" i="10" s="1"/>
  <c r="K216" i="10"/>
  <c r="L216" i="10" s="1"/>
  <c r="T216" i="10"/>
  <c r="V216" i="10" s="1"/>
  <c r="K224" i="10"/>
  <c r="L224" i="10" s="1"/>
  <c r="T224" i="10"/>
  <c r="V224" i="10" s="1"/>
  <c r="K232" i="10"/>
  <c r="L232" i="10" s="1"/>
  <c r="T232" i="10"/>
  <c r="V232" i="10" s="1"/>
  <c r="K240" i="10"/>
  <c r="L240" i="10" s="1"/>
  <c r="T240" i="10"/>
  <c r="V240" i="10" s="1"/>
  <c r="K248" i="10"/>
  <c r="L248" i="10" s="1"/>
  <c r="T248" i="10"/>
  <c r="V248" i="10" s="1"/>
  <c r="K256" i="10"/>
  <c r="L256" i="10" s="1"/>
  <c r="T256" i="10"/>
  <c r="V256" i="10" s="1"/>
  <c r="K264" i="10"/>
  <c r="L264" i="10" s="1"/>
  <c r="T264" i="10"/>
  <c r="V264" i="10" s="1"/>
  <c r="K272" i="10"/>
  <c r="L272" i="10" s="1"/>
  <c r="T272" i="10"/>
  <c r="V272" i="10" s="1"/>
  <c r="K280" i="10"/>
  <c r="L280" i="10" s="1"/>
  <c r="T280" i="10"/>
  <c r="V280" i="10" s="1"/>
  <c r="K288" i="10"/>
  <c r="L288" i="10" s="1"/>
  <c r="T288" i="10"/>
  <c r="V288" i="10" s="1"/>
  <c r="K296" i="10"/>
  <c r="L296" i="10" s="1"/>
  <c r="T296" i="10"/>
  <c r="V296" i="10" s="1"/>
  <c r="K304" i="10"/>
  <c r="L304" i="10" s="1"/>
  <c r="T304" i="10"/>
  <c r="V304" i="10" s="1"/>
  <c r="K312" i="10"/>
  <c r="L312" i="10" s="1"/>
  <c r="T312" i="10"/>
  <c r="V312" i="10" s="1"/>
  <c r="K320" i="10"/>
  <c r="L320" i="10" s="1"/>
  <c r="T320" i="10"/>
  <c r="V320" i="10" s="1"/>
  <c r="K328" i="10"/>
  <c r="L328" i="10" s="1"/>
  <c r="T328" i="10"/>
  <c r="V328" i="10" s="1"/>
  <c r="K336" i="10"/>
  <c r="L336" i="10" s="1"/>
  <c r="T336" i="10"/>
  <c r="V336" i="10" s="1"/>
  <c r="K344" i="10"/>
  <c r="L344" i="10" s="1"/>
  <c r="T344" i="10"/>
  <c r="V344" i="10" s="1"/>
  <c r="K352" i="10"/>
  <c r="L352" i="10" s="1"/>
  <c r="T352" i="10"/>
  <c r="V352" i="10" s="1"/>
  <c r="K360" i="10"/>
  <c r="L360" i="10" s="1"/>
  <c r="T360" i="10"/>
  <c r="V360" i="10" s="1"/>
  <c r="K368" i="10"/>
  <c r="L368" i="10" s="1"/>
  <c r="T368" i="10"/>
  <c r="V368" i="10" s="1"/>
  <c r="K376" i="10"/>
  <c r="L376" i="10" s="1"/>
  <c r="T376" i="10"/>
  <c r="V376" i="10" s="1"/>
  <c r="K384" i="10"/>
  <c r="L384" i="10" s="1"/>
  <c r="T384" i="10"/>
  <c r="V384" i="10" s="1"/>
  <c r="K392" i="10"/>
  <c r="L392" i="10" s="1"/>
  <c r="T392" i="10"/>
  <c r="V392" i="10" s="1"/>
  <c r="K400" i="10"/>
  <c r="L400" i="10" s="1"/>
  <c r="T400" i="10"/>
  <c r="V400" i="10" s="1"/>
  <c r="K408" i="10"/>
  <c r="L408" i="10" s="1"/>
  <c r="T408" i="10"/>
  <c r="V408" i="10" s="1"/>
  <c r="K416" i="10"/>
  <c r="L416" i="10" s="1"/>
  <c r="T416" i="10"/>
  <c r="V416" i="10" s="1"/>
  <c r="K424" i="10"/>
  <c r="L424" i="10" s="1"/>
  <c r="T424" i="10"/>
  <c r="V424" i="10" s="1"/>
  <c r="K432" i="10"/>
  <c r="L432" i="10" s="1"/>
  <c r="T432" i="10"/>
  <c r="V432" i="10" s="1"/>
  <c r="K440" i="10"/>
  <c r="L440" i="10" s="1"/>
  <c r="T440" i="10"/>
  <c r="V440" i="10" s="1"/>
  <c r="K448" i="10"/>
  <c r="L448" i="10" s="1"/>
  <c r="T448" i="10"/>
  <c r="V448" i="10" s="1"/>
  <c r="K456" i="10"/>
  <c r="L456" i="10" s="1"/>
  <c r="T456" i="10"/>
  <c r="V456" i="10" s="1"/>
  <c r="K464" i="10"/>
  <c r="L464" i="10" s="1"/>
  <c r="T464" i="10"/>
  <c r="V464" i="10" s="1"/>
  <c r="K472" i="10"/>
  <c r="L472" i="10" s="1"/>
  <c r="T472" i="10"/>
  <c r="V472" i="10" s="1"/>
  <c r="K480" i="10"/>
  <c r="L480" i="10" s="1"/>
  <c r="T480" i="10"/>
  <c r="V480" i="10" s="1"/>
  <c r="K488" i="10"/>
  <c r="L488" i="10" s="1"/>
  <c r="T488" i="10"/>
  <c r="V488" i="10" s="1"/>
  <c r="K496" i="10"/>
  <c r="L496" i="10" s="1"/>
  <c r="T496" i="10"/>
  <c r="V496" i="10" s="1"/>
  <c r="K504" i="10"/>
  <c r="L504" i="10" s="1"/>
  <c r="T504" i="10"/>
  <c r="V504" i="10" s="1"/>
  <c r="K512" i="10"/>
  <c r="L512" i="10" s="1"/>
  <c r="T512" i="10"/>
  <c r="V512" i="10" s="1"/>
  <c r="K520" i="10"/>
  <c r="L520" i="10" s="1"/>
  <c r="T520" i="10"/>
  <c r="V520" i="10" s="1"/>
  <c r="K528" i="10"/>
  <c r="L528" i="10" s="1"/>
  <c r="T528" i="10"/>
  <c r="V528" i="10" s="1"/>
  <c r="K536" i="10"/>
  <c r="L536" i="10" s="1"/>
  <c r="T536" i="10"/>
  <c r="V536" i="10" s="1"/>
  <c r="K544" i="10"/>
  <c r="L544" i="10" s="1"/>
  <c r="T544" i="10"/>
  <c r="V544" i="10" s="1"/>
  <c r="K552" i="10"/>
  <c r="L552" i="10" s="1"/>
  <c r="T552" i="10"/>
  <c r="V552" i="10" s="1"/>
  <c r="K560" i="10"/>
  <c r="L560" i="10" s="1"/>
  <c r="T560" i="10"/>
  <c r="V560" i="10" s="1"/>
  <c r="K417" i="10"/>
  <c r="L417" i="10" s="1"/>
  <c r="T417" i="10"/>
  <c r="V417" i="10" s="1"/>
  <c r="K425" i="10"/>
  <c r="L425" i="10" s="1"/>
  <c r="T425" i="10"/>
  <c r="V425" i="10" s="1"/>
  <c r="K433" i="10"/>
  <c r="L433" i="10" s="1"/>
  <c r="T433" i="10"/>
  <c r="V433" i="10" s="1"/>
  <c r="K441" i="10"/>
  <c r="L441" i="10" s="1"/>
  <c r="T441" i="10"/>
  <c r="V441" i="10" s="1"/>
  <c r="K473" i="10"/>
  <c r="L473" i="10" s="1"/>
  <c r="T473" i="10"/>
  <c r="V473" i="10" s="1"/>
  <c r="K481" i="10"/>
  <c r="L481" i="10" s="1"/>
  <c r="T481" i="10"/>
  <c r="V481" i="10" s="1"/>
  <c r="K489" i="10"/>
  <c r="L489" i="10" s="1"/>
  <c r="T489" i="10"/>
  <c r="V489" i="10" s="1"/>
  <c r="K513" i="10"/>
  <c r="L513" i="10" s="1"/>
  <c r="T513" i="10"/>
  <c r="V513" i="10" s="1"/>
  <c r="K521" i="10"/>
  <c r="L521" i="10" s="1"/>
  <c r="T521" i="10"/>
  <c r="V521" i="10" s="1"/>
  <c r="K537" i="10"/>
  <c r="L537" i="10" s="1"/>
  <c r="T537" i="10"/>
  <c r="V537" i="10" s="1"/>
  <c r="K545" i="10"/>
  <c r="L545" i="10" s="1"/>
  <c r="T545" i="10"/>
  <c r="V545" i="10" s="1"/>
  <c r="K553" i="10"/>
  <c r="L553" i="10" s="1"/>
  <c r="T553" i="10"/>
  <c r="V553" i="10" s="1"/>
  <c r="K175" i="10"/>
  <c r="L175" i="10" s="1"/>
  <c r="T175" i="10"/>
  <c r="V175" i="10" s="1"/>
  <c r="K183" i="10"/>
  <c r="L183" i="10" s="1"/>
  <c r="T183" i="10"/>
  <c r="V183" i="10" s="1"/>
  <c r="K191" i="10"/>
  <c r="L191" i="10" s="1"/>
  <c r="T191" i="10"/>
  <c r="V191" i="10" s="1"/>
  <c r="K199" i="10"/>
  <c r="L199" i="10" s="1"/>
  <c r="T199" i="10"/>
  <c r="V199" i="10" s="1"/>
  <c r="K207" i="10"/>
  <c r="L207" i="10" s="1"/>
  <c r="T207" i="10"/>
  <c r="V207" i="10" s="1"/>
  <c r="K215" i="10"/>
  <c r="L215" i="10" s="1"/>
  <c r="T215" i="10"/>
  <c r="V215" i="10" s="1"/>
  <c r="K223" i="10"/>
  <c r="L223" i="10" s="1"/>
  <c r="T223" i="10"/>
  <c r="V223" i="10" s="1"/>
  <c r="K231" i="10"/>
  <c r="L231" i="10" s="1"/>
  <c r="T231" i="10"/>
  <c r="V231" i="10" s="1"/>
  <c r="K239" i="10"/>
  <c r="L239" i="10" s="1"/>
  <c r="T239" i="10"/>
  <c r="V239" i="10" s="1"/>
  <c r="K247" i="10"/>
  <c r="L247" i="10" s="1"/>
  <c r="T247" i="10"/>
  <c r="V247" i="10" s="1"/>
  <c r="K255" i="10"/>
  <c r="L255" i="10" s="1"/>
  <c r="T255" i="10"/>
  <c r="V255" i="10" s="1"/>
  <c r="K263" i="10"/>
  <c r="L263" i="10" s="1"/>
  <c r="T263" i="10"/>
  <c r="V263" i="10" s="1"/>
  <c r="K271" i="10"/>
  <c r="L271" i="10" s="1"/>
  <c r="T271" i="10"/>
  <c r="V271" i="10" s="1"/>
  <c r="K279" i="10"/>
  <c r="L279" i="10" s="1"/>
  <c r="T279" i="10"/>
  <c r="V279" i="10" s="1"/>
  <c r="K287" i="10"/>
  <c r="L287" i="10" s="1"/>
  <c r="T287" i="10"/>
  <c r="V287" i="10" s="1"/>
  <c r="K295" i="10"/>
  <c r="L295" i="10" s="1"/>
  <c r="T295" i="10"/>
  <c r="V295" i="10" s="1"/>
  <c r="K303" i="10"/>
  <c r="L303" i="10" s="1"/>
  <c r="T303" i="10"/>
  <c r="V303" i="10" s="1"/>
  <c r="K311" i="10"/>
  <c r="L311" i="10" s="1"/>
  <c r="T311" i="10"/>
  <c r="V311" i="10" s="1"/>
  <c r="K319" i="10"/>
  <c r="L319" i="10" s="1"/>
  <c r="T319" i="10"/>
  <c r="V319" i="10" s="1"/>
  <c r="K327" i="10"/>
  <c r="L327" i="10" s="1"/>
  <c r="T327" i="10"/>
  <c r="V327" i="10" s="1"/>
  <c r="K335" i="10"/>
  <c r="L335" i="10" s="1"/>
  <c r="T335" i="10"/>
  <c r="V335" i="10" s="1"/>
  <c r="K343" i="10"/>
  <c r="L343" i="10" s="1"/>
  <c r="T343" i="10"/>
  <c r="V343" i="10" s="1"/>
  <c r="K351" i="10"/>
  <c r="L351" i="10" s="1"/>
  <c r="T351" i="10"/>
  <c r="V351" i="10" s="1"/>
  <c r="K359" i="10"/>
  <c r="L359" i="10" s="1"/>
  <c r="T359" i="10"/>
  <c r="V359" i="10" s="1"/>
  <c r="K367" i="10"/>
  <c r="L367" i="10" s="1"/>
  <c r="T367" i="10"/>
  <c r="V367" i="10" s="1"/>
  <c r="K375" i="10"/>
  <c r="L375" i="10" s="1"/>
  <c r="T375" i="10"/>
  <c r="V375" i="10" s="1"/>
  <c r="K383" i="10"/>
  <c r="L383" i="10" s="1"/>
  <c r="T383" i="10"/>
  <c r="V383" i="10" s="1"/>
  <c r="K391" i="10"/>
  <c r="L391" i="10" s="1"/>
  <c r="T391" i="10"/>
  <c r="V391" i="10" s="1"/>
  <c r="K399" i="10"/>
  <c r="L399" i="10" s="1"/>
  <c r="T399" i="10"/>
  <c r="V399" i="10" s="1"/>
  <c r="K407" i="10"/>
  <c r="L407" i="10" s="1"/>
  <c r="T407" i="10"/>
  <c r="V407" i="10" s="1"/>
  <c r="K415" i="10"/>
  <c r="L415" i="10" s="1"/>
  <c r="T415" i="10"/>
  <c r="V415" i="10" s="1"/>
  <c r="K423" i="10"/>
  <c r="L423" i="10" s="1"/>
  <c r="T423" i="10"/>
  <c r="V423" i="10" s="1"/>
  <c r="K431" i="10"/>
  <c r="L431" i="10" s="1"/>
  <c r="T431" i="10"/>
  <c r="V431" i="10" s="1"/>
  <c r="K439" i="10"/>
  <c r="L439" i="10" s="1"/>
  <c r="T439" i="10"/>
  <c r="V439" i="10" s="1"/>
  <c r="K447" i="10"/>
  <c r="L447" i="10" s="1"/>
  <c r="T447" i="10"/>
  <c r="V447" i="10" s="1"/>
  <c r="K455" i="10"/>
  <c r="L455" i="10" s="1"/>
  <c r="T455" i="10"/>
  <c r="V455" i="10" s="1"/>
  <c r="K463" i="10"/>
  <c r="L463" i="10" s="1"/>
  <c r="T463" i="10"/>
  <c r="V463" i="10" s="1"/>
  <c r="K471" i="10"/>
  <c r="L471" i="10" s="1"/>
  <c r="T471" i="10"/>
  <c r="V471" i="10" s="1"/>
  <c r="K479" i="10"/>
  <c r="L479" i="10" s="1"/>
  <c r="T479" i="10"/>
  <c r="V479" i="10" s="1"/>
  <c r="K487" i="10"/>
  <c r="L487" i="10" s="1"/>
  <c r="T487" i="10"/>
  <c r="V487" i="10" s="1"/>
  <c r="K495" i="10"/>
  <c r="L495" i="10" s="1"/>
  <c r="T495" i="10"/>
  <c r="V495" i="10" s="1"/>
  <c r="K503" i="10"/>
  <c r="L503" i="10" s="1"/>
  <c r="T503" i="10"/>
  <c r="V503" i="10" s="1"/>
  <c r="K511" i="10"/>
  <c r="L511" i="10" s="1"/>
  <c r="T511" i="10"/>
  <c r="V511" i="10" s="1"/>
  <c r="K519" i="10"/>
  <c r="L519" i="10" s="1"/>
  <c r="T519" i="10"/>
  <c r="V519" i="10" s="1"/>
  <c r="K527" i="10"/>
  <c r="L527" i="10" s="1"/>
  <c r="T527" i="10"/>
  <c r="V527" i="10" s="1"/>
  <c r="K535" i="10"/>
  <c r="L535" i="10" s="1"/>
  <c r="T535" i="10"/>
  <c r="V535" i="10" s="1"/>
  <c r="K543" i="10"/>
  <c r="L543" i="10" s="1"/>
  <c r="T543" i="10"/>
  <c r="V543" i="10" s="1"/>
  <c r="K551" i="10"/>
  <c r="L551" i="10" s="1"/>
  <c r="T551" i="10"/>
  <c r="V551" i="10" s="1"/>
  <c r="K559" i="10"/>
  <c r="L559" i="10" s="1"/>
  <c r="T559" i="10"/>
  <c r="V559" i="10" s="1"/>
  <c r="K566" i="10"/>
  <c r="L566" i="10" s="1"/>
  <c r="T566" i="10"/>
  <c r="V566" i="10" s="1"/>
  <c r="K574" i="10"/>
  <c r="L574" i="10" s="1"/>
  <c r="T574" i="10"/>
  <c r="V574" i="10" s="1"/>
  <c r="K582" i="10"/>
  <c r="L582" i="10" s="1"/>
  <c r="T582" i="10"/>
  <c r="V582" i="10" s="1"/>
  <c r="K590" i="10"/>
  <c r="L590" i="10" s="1"/>
  <c r="T590" i="10"/>
  <c r="V590" i="10" s="1"/>
  <c r="K598" i="10"/>
  <c r="L598" i="10" s="1"/>
  <c r="T598" i="10"/>
  <c r="V598" i="10" s="1"/>
  <c r="K606" i="10"/>
  <c r="L606" i="10" s="1"/>
  <c r="T606" i="10"/>
  <c r="V606" i="10" s="1"/>
  <c r="K614" i="10"/>
  <c r="L614" i="10" s="1"/>
  <c r="T614" i="10"/>
  <c r="V614" i="10" s="1"/>
  <c r="K622" i="10"/>
  <c r="L622" i="10" s="1"/>
  <c r="T622" i="10"/>
  <c r="V622" i="10" s="1"/>
  <c r="K630" i="10"/>
  <c r="L630" i="10" s="1"/>
  <c r="T630" i="10"/>
  <c r="V630" i="10" s="1"/>
  <c r="K638" i="10"/>
  <c r="L638" i="10" s="1"/>
  <c r="T638" i="10"/>
  <c r="V638" i="10" s="1"/>
  <c r="K646" i="10"/>
  <c r="L646" i="10" s="1"/>
  <c r="T646" i="10"/>
  <c r="V646" i="10" s="1"/>
  <c r="K654" i="10"/>
  <c r="L654" i="10" s="1"/>
  <c r="T654" i="10"/>
  <c r="V654" i="10" s="1"/>
  <c r="K662" i="10"/>
  <c r="L662" i="10" s="1"/>
  <c r="T662" i="10"/>
  <c r="V662" i="10" s="1"/>
  <c r="K670" i="10"/>
  <c r="L670" i="10" s="1"/>
  <c r="T670" i="10"/>
  <c r="V670" i="10" s="1"/>
  <c r="K678" i="10"/>
  <c r="L678" i="10" s="1"/>
  <c r="T678" i="10"/>
  <c r="V678" i="10" s="1"/>
  <c r="K686" i="10"/>
  <c r="L686" i="10" s="1"/>
  <c r="T686" i="10"/>
  <c r="V686" i="10" s="1"/>
  <c r="K694" i="10"/>
  <c r="L694" i="10" s="1"/>
  <c r="T694" i="10"/>
  <c r="V694" i="10" s="1"/>
  <c r="K702" i="10"/>
  <c r="L702" i="10" s="1"/>
  <c r="T702" i="10"/>
  <c r="V702" i="10" s="1"/>
  <c r="K565" i="10"/>
  <c r="L565" i="10" s="1"/>
  <c r="T565" i="10"/>
  <c r="V565" i="10" s="1"/>
  <c r="K573" i="10"/>
  <c r="L573" i="10" s="1"/>
  <c r="T573" i="10"/>
  <c r="V573" i="10" s="1"/>
  <c r="K581" i="10"/>
  <c r="L581" i="10" s="1"/>
  <c r="T581" i="10"/>
  <c r="V581" i="10" s="1"/>
  <c r="K589" i="10"/>
  <c r="L589" i="10" s="1"/>
  <c r="T589" i="10"/>
  <c r="V589" i="10" s="1"/>
  <c r="K597" i="10"/>
  <c r="L597" i="10" s="1"/>
  <c r="T597" i="10"/>
  <c r="V597" i="10" s="1"/>
  <c r="K605" i="10"/>
  <c r="L605" i="10" s="1"/>
  <c r="T605" i="10"/>
  <c r="V605" i="10" s="1"/>
  <c r="K613" i="10"/>
  <c r="L613" i="10" s="1"/>
  <c r="T613" i="10"/>
  <c r="V613" i="10" s="1"/>
  <c r="K621" i="10"/>
  <c r="L621" i="10" s="1"/>
  <c r="T621" i="10"/>
  <c r="V621" i="10" s="1"/>
  <c r="K629" i="10"/>
  <c r="L629" i="10" s="1"/>
  <c r="T629" i="10"/>
  <c r="V629" i="10" s="1"/>
  <c r="K637" i="10"/>
  <c r="L637" i="10" s="1"/>
  <c r="T637" i="10"/>
  <c r="V637" i="10" s="1"/>
  <c r="K645" i="10"/>
  <c r="L645" i="10" s="1"/>
  <c r="T645" i="10"/>
  <c r="V645" i="10" s="1"/>
  <c r="K653" i="10"/>
  <c r="L653" i="10" s="1"/>
  <c r="T653" i="10"/>
  <c r="V653" i="10" s="1"/>
  <c r="K661" i="10"/>
  <c r="L661" i="10" s="1"/>
  <c r="T661" i="10"/>
  <c r="V661" i="10" s="1"/>
  <c r="K669" i="10"/>
  <c r="L669" i="10" s="1"/>
  <c r="T669" i="10"/>
  <c r="V669" i="10" s="1"/>
  <c r="K677" i="10"/>
  <c r="L677" i="10" s="1"/>
  <c r="T677" i="10"/>
  <c r="V677" i="10" s="1"/>
  <c r="K685" i="10"/>
  <c r="L685" i="10" s="1"/>
  <c r="T685" i="10"/>
  <c r="V685" i="10" s="1"/>
  <c r="K693" i="10"/>
  <c r="L693" i="10" s="1"/>
  <c r="T693" i="10"/>
  <c r="V693" i="10" s="1"/>
  <c r="K701" i="10"/>
  <c r="L701" i="10" s="1"/>
  <c r="T701" i="10"/>
  <c r="V701" i="10" s="1"/>
  <c r="K564" i="10"/>
  <c r="L564" i="10" s="1"/>
  <c r="T564" i="10"/>
  <c r="V564" i="10" s="1"/>
  <c r="K572" i="10"/>
  <c r="L572" i="10" s="1"/>
  <c r="T572" i="10"/>
  <c r="V572" i="10" s="1"/>
  <c r="K580" i="10"/>
  <c r="L580" i="10" s="1"/>
  <c r="T580" i="10"/>
  <c r="V580" i="10" s="1"/>
  <c r="K588" i="10"/>
  <c r="L588" i="10" s="1"/>
  <c r="T588" i="10"/>
  <c r="V588" i="10" s="1"/>
  <c r="K596" i="10"/>
  <c r="L596" i="10" s="1"/>
  <c r="T596" i="10"/>
  <c r="V596" i="10" s="1"/>
  <c r="K604" i="10"/>
  <c r="L604" i="10" s="1"/>
  <c r="T604" i="10"/>
  <c r="V604" i="10" s="1"/>
  <c r="K612" i="10"/>
  <c r="L612" i="10" s="1"/>
  <c r="T612" i="10"/>
  <c r="V612" i="10" s="1"/>
  <c r="K620" i="10"/>
  <c r="L620" i="10" s="1"/>
  <c r="T620" i="10"/>
  <c r="V620" i="10" s="1"/>
  <c r="K628" i="10"/>
  <c r="L628" i="10" s="1"/>
  <c r="T628" i="10"/>
  <c r="V628" i="10" s="1"/>
  <c r="K636" i="10"/>
  <c r="L636" i="10" s="1"/>
  <c r="T636" i="10"/>
  <c r="V636" i="10" s="1"/>
  <c r="K644" i="10"/>
  <c r="L644" i="10" s="1"/>
  <c r="T644" i="10"/>
  <c r="V644" i="10" s="1"/>
  <c r="K652" i="10"/>
  <c r="L652" i="10" s="1"/>
  <c r="T652" i="10"/>
  <c r="V652" i="10" s="1"/>
  <c r="K660" i="10"/>
  <c r="L660" i="10" s="1"/>
  <c r="T660" i="10"/>
  <c r="V660" i="10" s="1"/>
  <c r="K668" i="10"/>
  <c r="L668" i="10" s="1"/>
  <c r="T668" i="10"/>
  <c r="V668" i="10" s="1"/>
  <c r="K676" i="10"/>
  <c r="L676" i="10" s="1"/>
  <c r="T676" i="10"/>
  <c r="V676" i="10" s="1"/>
  <c r="K684" i="10"/>
  <c r="L684" i="10" s="1"/>
  <c r="T684" i="10"/>
  <c r="V684" i="10" s="1"/>
  <c r="K692" i="10"/>
  <c r="L692" i="10" s="1"/>
  <c r="T692" i="10"/>
  <c r="V692" i="10" s="1"/>
  <c r="K700" i="10"/>
  <c r="L700" i="10" s="1"/>
  <c r="T700" i="10"/>
  <c r="V700" i="10" s="1"/>
  <c r="K571" i="10"/>
  <c r="L571" i="10" s="1"/>
  <c r="T571" i="10"/>
  <c r="V571" i="10" s="1"/>
  <c r="K587" i="10"/>
  <c r="L587" i="10" s="1"/>
  <c r="T587" i="10"/>
  <c r="V587" i="10" s="1"/>
  <c r="K595" i="10"/>
  <c r="L595" i="10" s="1"/>
  <c r="T595" i="10"/>
  <c r="V595" i="10" s="1"/>
  <c r="K603" i="10"/>
  <c r="L603" i="10" s="1"/>
  <c r="T603" i="10"/>
  <c r="V603" i="10" s="1"/>
  <c r="K627" i="10"/>
  <c r="L627" i="10" s="1"/>
  <c r="T627" i="10"/>
  <c r="V627" i="10" s="1"/>
  <c r="K635" i="10"/>
  <c r="L635" i="10" s="1"/>
  <c r="T635" i="10"/>
  <c r="V635" i="10" s="1"/>
  <c r="K667" i="10"/>
  <c r="L667" i="10" s="1"/>
  <c r="T667" i="10"/>
  <c r="V667" i="10" s="1"/>
  <c r="K683" i="10"/>
  <c r="L683" i="10" s="1"/>
  <c r="T683" i="10"/>
  <c r="V683" i="10" s="1"/>
  <c r="K699" i="10"/>
  <c r="L699" i="10" s="1"/>
  <c r="T699" i="10"/>
  <c r="V699" i="10" s="1"/>
  <c r="K578" i="10"/>
  <c r="L578" i="10" s="1"/>
  <c r="T578" i="10"/>
  <c r="V578" i="10" s="1"/>
  <c r="K594" i="10"/>
  <c r="L594" i="10" s="1"/>
  <c r="T594" i="10"/>
  <c r="V594" i="10" s="1"/>
  <c r="K626" i="10"/>
  <c r="L626" i="10" s="1"/>
  <c r="T626" i="10"/>
  <c r="V626" i="10" s="1"/>
  <c r="K642" i="10"/>
  <c r="L642" i="10" s="1"/>
  <c r="T642" i="10"/>
  <c r="V642" i="10" s="1"/>
  <c r="K650" i="10"/>
  <c r="L650" i="10" s="1"/>
  <c r="T650" i="10"/>
  <c r="V650" i="10" s="1"/>
  <c r="K577" i="10"/>
  <c r="L577" i="10" s="1"/>
  <c r="T577" i="10"/>
  <c r="V577" i="10" s="1"/>
  <c r="K601" i="10"/>
  <c r="L601" i="10" s="1"/>
  <c r="T601" i="10"/>
  <c r="V601" i="10" s="1"/>
  <c r="K609" i="10"/>
  <c r="L609" i="10" s="1"/>
  <c r="T609" i="10"/>
  <c r="V609" i="10" s="1"/>
  <c r="K617" i="10"/>
  <c r="L617" i="10" s="1"/>
  <c r="T617" i="10"/>
  <c r="V617" i="10" s="1"/>
  <c r="K625" i="10"/>
  <c r="L625" i="10" s="1"/>
  <c r="T625" i="10"/>
  <c r="V625" i="10" s="1"/>
  <c r="K633" i="10"/>
  <c r="L633" i="10" s="1"/>
  <c r="T633" i="10"/>
  <c r="V633" i="10" s="1"/>
  <c r="K649" i="10"/>
  <c r="L649" i="10" s="1"/>
  <c r="T649" i="10"/>
  <c r="V649" i="10" s="1"/>
  <c r="K689" i="10"/>
  <c r="L689" i="10" s="1"/>
  <c r="T689" i="10"/>
  <c r="V689" i="10" s="1"/>
  <c r="K568" i="10"/>
  <c r="L568" i="10" s="1"/>
  <c r="T568" i="10"/>
  <c r="V568" i="10" s="1"/>
  <c r="K576" i="10"/>
  <c r="L576" i="10" s="1"/>
  <c r="T576" i="10"/>
  <c r="V576" i="10" s="1"/>
  <c r="K584" i="10"/>
  <c r="L584" i="10" s="1"/>
  <c r="T584" i="10"/>
  <c r="V584" i="10" s="1"/>
  <c r="K592" i="10"/>
  <c r="L592" i="10" s="1"/>
  <c r="T592" i="10"/>
  <c r="V592" i="10" s="1"/>
  <c r="K600" i="10"/>
  <c r="L600" i="10" s="1"/>
  <c r="T600" i="10"/>
  <c r="V600" i="10" s="1"/>
  <c r="K608" i="10"/>
  <c r="L608" i="10" s="1"/>
  <c r="T608" i="10"/>
  <c r="V608" i="10" s="1"/>
  <c r="K616" i="10"/>
  <c r="L616" i="10" s="1"/>
  <c r="T616" i="10"/>
  <c r="V616" i="10" s="1"/>
  <c r="K624" i="10"/>
  <c r="L624" i="10" s="1"/>
  <c r="T624" i="10"/>
  <c r="V624" i="10" s="1"/>
  <c r="K632" i="10"/>
  <c r="L632" i="10" s="1"/>
  <c r="T632" i="10"/>
  <c r="V632" i="10" s="1"/>
  <c r="K640" i="10"/>
  <c r="L640" i="10" s="1"/>
  <c r="T640" i="10"/>
  <c r="V640" i="10" s="1"/>
  <c r="K648" i="10"/>
  <c r="L648" i="10" s="1"/>
  <c r="T648" i="10"/>
  <c r="V648" i="10" s="1"/>
  <c r="K656" i="10"/>
  <c r="L656" i="10" s="1"/>
  <c r="T656" i="10"/>
  <c r="V656" i="10" s="1"/>
  <c r="K664" i="10"/>
  <c r="L664" i="10" s="1"/>
  <c r="T664" i="10"/>
  <c r="V664" i="10" s="1"/>
  <c r="K672" i="10"/>
  <c r="L672" i="10" s="1"/>
  <c r="T672" i="10"/>
  <c r="V672" i="10" s="1"/>
  <c r="K680" i="10"/>
  <c r="L680" i="10" s="1"/>
  <c r="T680" i="10"/>
  <c r="V680" i="10" s="1"/>
  <c r="K688" i="10"/>
  <c r="L688" i="10" s="1"/>
  <c r="T688" i="10"/>
  <c r="V688" i="10" s="1"/>
  <c r="K696" i="10"/>
  <c r="L696" i="10" s="1"/>
  <c r="T696" i="10"/>
  <c r="V696" i="10" s="1"/>
  <c r="K704" i="10"/>
  <c r="L704" i="10" s="1"/>
  <c r="T704" i="10"/>
  <c r="V704" i="10" s="1"/>
  <c r="K563" i="10"/>
  <c r="L563" i="10" s="1"/>
  <c r="T563" i="10"/>
  <c r="V563" i="10" s="1"/>
  <c r="K579" i="10"/>
  <c r="L579" i="10" s="1"/>
  <c r="T579" i="10"/>
  <c r="V579" i="10" s="1"/>
  <c r="K611" i="10"/>
  <c r="L611" i="10" s="1"/>
  <c r="T611" i="10"/>
  <c r="V611" i="10" s="1"/>
  <c r="K619" i="10"/>
  <c r="L619" i="10" s="1"/>
  <c r="T619" i="10"/>
  <c r="V619" i="10" s="1"/>
  <c r="K643" i="10"/>
  <c r="L643" i="10" s="1"/>
  <c r="T643" i="10"/>
  <c r="V643" i="10" s="1"/>
  <c r="K651" i="10"/>
  <c r="L651" i="10" s="1"/>
  <c r="T651" i="10"/>
  <c r="V651" i="10" s="1"/>
  <c r="K659" i="10"/>
  <c r="L659" i="10" s="1"/>
  <c r="T659" i="10"/>
  <c r="V659" i="10" s="1"/>
  <c r="K675" i="10"/>
  <c r="L675" i="10" s="1"/>
  <c r="T675" i="10"/>
  <c r="V675" i="10" s="1"/>
  <c r="K691" i="10"/>
  <c r="L691" i="10" s="1"/>
  <c r="T691" i="10"/>
  <c r="V691" i="10" s="1"/>
  <c r="K570" i="10"/>
  <c r="L570" i="10" s="1"/>
  <c r="T570" i="10"/>
  <c r="V570" i="10" s="1"/>
  <c r="K586" i="10"/>
  <c r="L586" i="10" s="1"/>
  <c r="T586" i="10"/>
  <c r="V586" i="10" s="1"/>
  <c r="K602" i="10"/>
  <c r="L602" i="10" s="1"/>
  <c r="T602" i="10"/>
  <c r="V602" i="10" s="1"/>
  <c r="K610" i="10"/>
  <c r="L610" i="10" s="1"/>
  <c r="T610" i="10"/>
  <c r="V610" i="10" s="1"/>
  <c r="K618" i="10"/>
  <c r="L618" i="10" s="1"/>
  <c r="T618" i="10"/>
  <c r="V618" i="10" s="1"/>
  <c r="K634" i="10"/>
  <c r="L634" i="10" s="1"/>
  <c r="T634" i="10"/>
  <c r="V634" i="10" s="1"/>
  <c r="K658" i="10"/>
  <c r="L658" i="10" s="1"/>
  <c r="T658" i="10"/>
  <c r="V658" i="10" s="1"/>
  <c r="K666" i="10"/>
  <c r="L666" i="10" s="1"/>
  <c r="T666" i="10"/>
  <c r="V666" i="10" s="1"/>
  <c r="K674" i="10"/>
  <c r="L674" i="10" s="1"/>
  <c r="T674" i="10"/>
  <c r="V674" i="10" s="1"/>
  <c r="K682" i="10"/>
  <c r="L682" i="10" s="1"/>
  <c r="T682" i="10"/>
  <c r="V682" i="10" s="1"/>
  <c r="K690" i="10"/>
  <c r="L690" i="10" s="1"/>
  <c r="T690" i="10"/>
  <c r="V690" i="10" s="1"/>
  <c r="K698" i="10"/>
  <c r="L698" i="10" s="1"/>
  <c r="T698" i="10"/>
  <c r="V698" i="10" s="1"/>
  <c r="K569" i="10"/>
  <c r="L569" i="10" s="1"/>
  <c r="T569" i="10"/>
  <c r="V569" i="10" s="1"/>
  <c r="K585" i="10"/>
  <c r="L585" i="10" s="1"/>
  <c r="T585" i="10"/>
  <c r="V585" i="10" s="1"/>
  <c r="K593" i="10"/>
  <c r="L593" i="10" s="1"/>
  <c r="T593" i="10"/>
  <c r="V593" i="10" s="1"/>
  <c r="K641" i="10"/>
  <c r="L641" i="10" s="1"/>
  <c r="T641" i="10"/>
  <c r="V641" i="10" s="1"/>
  <c r="K657" i="10"/>
  <c r="L657" i="10" s="1"/>
  <c r="T657" i="10"/>
  <c r="V657" i="10" s="1"/>
  <c r="K665" i="10"/>
  <c r="L665" i="10" s="1"/>
  <c r="T665" i="10"/>
  <c r="V665" i="10" s="1"/>
  <c r="K673" i="10"/>
  <c r="L673" i="10" s="1"/>
  <c r="T673" i="10"/>
  <c r="V673" i="10" s="1"/>
  <c r="K681" i="10"/>
  <c r="L681" i="10" s="1"/>
  <c r="T681" i="10"/>
  <c r="V681" i="10" s="1"/>
  <c r="K697" i="10"/>
  <c r="L697" i="10" s="1"/>
  <c r="T697" i="10"/>
  <c r="V697" i="10" s="1"/>
  <c r="K567" i="10"/>
  <c r="L567" i="10" s="1"/>
  <c r="T567" i="10"/>
  <c r="V567" i="10" s="1"/>
  <c r="K575" i="10"/>
  <c r="L575" i="10" s="1"/>
  <c r="T575" i="10"/>
  <c r="V575" i="10" s="1"/>
  <c r="K583" i="10"/>
  <c r="L583" i="10" s="1"/>
  <c r="T583" i="10"/>
  <c r="V583" i="10" s="1"/>
  <c r="K591" i="10"/>
  <c r="L591" i="10" s="1"/>
  <c r="T591" i="10"/>
  <c r="V591" i="10" s="1"/>
  <c r="K599" i="10"/>
  <c r="L599" i="10" s="1"/>
  <c r="T599" i="10"/>
  <c r="V599" i="10" s="1"/>
  <c r="K607" i="10"/>
  <c r="L607" i="10" s="1"/>
  <c r="T607" i="10"/>
  <c r="V607" i="10" s="1"/>
  <c r="K615" i="10"/>
  <c r="L615" i="10" s="1"/>
  <c r="T615" i="10"/>
  <c r="V615" i="10" s="1"/>
  <c r="K623" i="10"/>
  <c r="L623" i="10" s="1"/>
  <c r="T623" i="10"/>
  <c r="V623" i="10" s="1"/>
  <c r="K631" i="10"/>
  <c r="L631" i="10" s="1"/>
  <c r="T631" i="10"/>
  <c r="V631" i="10" s="1"/>
  <c r="K639" i="10"/>
  <c r="L639" i="10" s="1"/>
  <c r="T639" i="10"/>
  <c r="V639" i="10" s="1"/>
  <c r="K647" i="10"/>
  <c r="L647" i="10" s="1"/>
  <c r="T647" i="10"/>
  <c r="V647" i="10" s="1"/>
  <c r="K655" i="10"/>
  <c r="L655" i="10" s="1"/>
  <c r="T655" i="10"/>
  <c r="V655" i="10" s="1"/>
  <c r="K663" i="10"/>
  <c r="L663" i="10" s="1"/>
  <c r="T663" i="10"/>
  <c r="V663" i="10" s="1"/>
  <c r="K671" i="10"/>
  <c r="L671" i="10" s="1"/>
  <c r="T671" i="10"/>
  <c r="V671" i="10" s="1"/>
  <c r="K679" i="10"/>
  <c r="L679" i="10" s="1"/>
  <c r="T679" i="10"/>
  <c r="V679" i="10" s="1"/>
  <c r="K687" i="10"/>
  <c r="L687" i="10" s="1"/>
  <c r="T687" i="10"/>
  <c r="V687" i="10" s="1"/>
  <c r="K695" i="10"/>
  <c r="L695" i="10" s="1"/>
  <c r="T695" i="10"/>
  <c r="V695" i="10" s="1"/>
  <c r="K703" i="10"/>
  <c r="L703" i="10" s="1"/>
  <c r="T703" i="10"/>
  <c r="V703" i="10" s="1"/>
  <c r="L3" i="10"/>
  <c r="L11" i="10"/>
  <c r="L59" i="10"/>
  <c r="L2" i="10"/>
  <c r="L8" i="10"/>
  <c r="L20" i="10"/>
  <c r="L56" i="10"/>
  <c r="M702" i="10"/>
  <c r="M182" i="10"/>
  <c r="M190" i="10"/>
  <c r="M198" i="10"/>
  <c r="M206" i="10"/>
  <c r="M214" i="10"/>
  <c r="M222" i="10"/>
  <c r="M270" i="10"/>
  <c r="M310" i="10"/>
  <c r="M334" i="10"/>
  <c r="M374" i="10"/>
  <c r="M390" i="10"/>
  <c r="M422" i="10"/>
  <c r="M430" i="10"/>
  <c r="M438" i="10"/>
  <c r="M462" i="10"/>
  <c r="M470" i="10"/>
  <c r="M502" i="10"/>
  <c r="M510" i="10"/>
  <c r="M518" i="10"/>
  <c r="M526" i="10"/>
  <c r="M534" i="10"/>
  <c r="M542" i="10"/>
  <c r="M550" i="10"/>
  <c r="M598" i="10"/>
  <c r="M614" i="10"/>
  <c r="M654" i="10"/>
  <c r="M662" i="10"/>
  <c r="M670" i="10"/>
  <c r="M678" i="10"/>
  <c r="M173" i="10"/>
  <c r="M181" i="10"/>
  <c r="M197" i="10"/>
  <c r="M205" i="10"/>
  <c r="M229" i="10"/>
  <c r="M237" i="10"/>
  <c r="M245" i="10"/>
  <c r="M261" i="10"/>
  <c r="M301" i="10"/>
  <c r="M309" i="10"/>
  <c r="M317" i="10"/>
  <c r="M325" i="10"/>
  <c r="M357" i="10"/>
  <c r="M365" i="10"/>
  <c r="M373" i="10"/>
  <c r="M389" i="10"/>
  <c r="M405" i="10"/>
  <c r="M413" i="10"/>
  <c r="M445" i="10"/>
  <c r="M485" i="10"/>
  <c r="M493" i="10"/>
  <c r="M509" i="10"/>
  <c r="M533" i="10"/>
  <c r="M541" i="10"/>
  <c r="M549" i="10"/>
  <c r="M557" i="10"/>
  <c r="M581" i="10"/>
  <c r="M589" i="10"/>
  <c r="M597" i="10"/>
  <c r="M605" i="10"/>
  <c r="M613" i="10"/>
  <c r="M621" i="10"/>
  <c r="M645" i="10"/>
  <c r="M653" i="10"/>
  <c r="M220" i="10"/>
  <c r="M260" i="10"/>
  <c r="M268" i="10"/>
  <c r="M276" i="10"/>
  <c r="M284" i="10"/>
  <c r="M292" i="10"/>
  <c r="M300" i="10"/>
  <c r="M308" i="10"/>
  <c r="M316" i="10"/>
  <c r="M324" i="10"/>
  <c r="M332" i="10"/>
  <c r="M340" i="10"/>
  <c r="M348" i="10"/>
  <c r="M356" i="10"/>
  <c r="M364" i="10"/>
  <c r="M372" i="10"/>
  <c r="M380" i="10"/>
  <c r="M388" i="10"/>
  <c r="M396" i="10"/>
  <c r="M404" i="10"/>
  <c r="M412" i="10"/>
  <c r="M420" i="10"/>
  <c r="M428" i="10"/>
  <c r="M436" i="10"/>
  <c r="M444" i="10"/>
  <c r="M452" i="10"/>
  <c r="M460" i="10"/>
  <c r="M468" i="10"/>
  <c r="M476" i="10"/>
  <c r="M484" i="10"/>
  <c r="M492" i="10"/>
  <c r="M500" i="10"/>
  <c r="M508" i="10"/>
  <c r="M516" i="10"/>
  <c r="M524" i="10"/>
  <c r="M532" i="10"/>
  <c r="M540" i="10"/>
  <c r="M548" i="10"/>
  <c r="M556" i="10"/>
  <c r="M564" i="10"/>
  <c r="M572" i="10"/>
  <c r="M580" i="10"/>
  <c r="M588" i="10"/>
  <c r="M596" i="10"/>
  <c r="M604" i="10"/>
  <c r="M612" i="10"/>
  <c r="M620" i="10"/>
  <c r="M628" i="10"/>
  <c r="M636" i="10"/>
  <c r="M644" i="10"/>
  <c r="M652" i="10"/>
  <c r="M660" i="10"/>
  <c r="M668" i="10"/>
  <c r="M676" i="10"/>
  <c r="M684" i="10"/>
  <c r="M692" i="10"/>
  <c r="M700" i="10"/>
  <c r="M171" i="10"/>
  <c r="M179" i="10"/>
  <c r="M187" i="10"/>
  <c r="M195" i="10"/>
  <c r="M203" i="10"/>
  <c r="M211" i="10"/>
  <c r="M219" i="10"/>
  <c r="M227" i="10"/>
  <c r="M235" i="10"/>
  <c r="M243" i="10"/>
  <c r="M251" i="10"/>
  <c r="M259" i="10"/>
  <c r="M267" i="10"/>
  <c r="M275" i="10"/>
  <c r="M283" i="10"/>
  <c r="M291" i="10"/>
  <c r="M299" i="10"/>
  <c r="M307" i="10"/>
  <c r="M315" i="10"/>
  <c r="M323" i="10"/>
  <c r="M331" i="10"/>
  <c r="M339" i="10"/>
  <c r="M347" i="10"/>
  <c r="M355" i="10"/>
  <c r="M363" i="10"/>
  <c r="M371" i="10"/>
  <c r="M379" i="10"/>
  <c r="M387" i="10"/>
  <c r="M395" i="10"/>
  <c r="M403" i="10"/>
  <c r="M411" i="10"/>
  <c r="M419" i="10"/>
  <c r="M427" i="10"/>
  <c r="M435" i="10"/>
  <c r="M443" i="10"/>
  <c r="M451" i="10"/>
  <c r="M459" i="10"/>
  <c r="M467" i="10"/>
  <c r="M475" i="10"/>
  <c r="M483" i="10"/>
  <c r="M491" i="10"/>
  <c r="M499" i="10"/>
  <c r="M507" i="10"/>
  <c r="M515" i="10"/>
  <c r="M523" i="10"/>
  <c r="M531" i="10"/>
  <c r="M539" i="10"/>
  <c r="M547" i="10"/>
  <c r="M555" i="10"/>
  <c r="M563" i="10"/>
  <c r="M571" i="10"/>
  <c r="M579" i="10"/>
  <c r="M587" i="10"/>
  <c r="M595" i="10"/>
  <c r="M603" i="10"/>
  <c r="M611" i="10"/>
  <c r="M619" i="10"/>
  <c r="M627" i="10"/>
  <c r="M635" i="10"/>
  <c r="M643" i="10"/>
  <c r="M651" i="10"/>
  <c r="M659" i="10"/>
  <c r="M667" i="10"/>
  <c r="M675" i="10"/>
  <c r="M683" i="10"/>
  <c r="M691" i="10"/>
  <c r="M699" i="10"/>
  <c r="M174" i="10"/>
  <c r="M238" i="10"/>
  <c r="M246" i="10"/>
  <c r="M254" i="10"/>
  <c r="M262" i="10"/>
  <c r="M286" i="10"/>
  <c r="M302" i="10"/>
  <c r="M318" i="10"/>
  <c r="M358" i="10"/>
  <c r="M366" i="10"/>
  <c r="M398" i="10"/>
  <c r="M406" i="10"/>
  <c r="M446" i="10"/>
  <c r="M454" i="10"/>
  <c r="M478" i="10"/>
  <c r="M486" i="10"/>
  <c r="M558" i="10"/>
  <c r="M566" i="10"/>
  <c r="M574" i="10"/>
  <c r="M606" i="10"/>
  <c r="M630" i="10"/>
  <c r="M638" i="10"/>
  <c r="M646" i="10"/>
  <c r="M221" i="10"/>
  <c r="M269" i="10"/>
  <c r="M277" i="10"/>
  <c r="M285" i="10"/>
  <c r="M333" i="10"/>
  <c r="M349" i="10"/>
  <c r="M421" i="10"/>
  <c r="M429" i="10"/>
  <c r="M437" i="10"/>
  <c r="M453" i="10"/>
  <c r="M461" i="10"/>
  <c r="M469" i="10"/>
  <c r="M477" i="10"/>
  <c r="M517" i="10"/>
  <c r="M525" i="10"/>
  <c r="M565" i="10"/>
  <c r="M573" i="10"/>
  <c r="M637" i="10"/>
  <c r="M677" i="10"/>
  <c r="M685" i="10"/>
  <c r="M693" i="10"/>
  <c r="M172" i="10"/>
  <c r="M180" i="10"/>
  <c r="M188" i="10"/>
  <c r="M196" i="10"/>
  <c r="M204" i="10"/>
  <c r="M212" i="10"/>
  <c r="M228" i="10"/>
  <c r="M236" i="10"/>
  <c r="M244" i="10"/>
  <c r="M252" i="10"/>
  <c r="M170" i="10"/>
  <c r="M178" i="10"/>
  <c r="M186" i="10"/>
  <c r="M194" i="10"/>
  <c r="M202" i="10"/>
  <c r="M210" i="10"/>
  <c r="M218" i="10"/>
  <c r="M226" i="10"/>
  <c r="M234" i="10"/>
  <c r="M242" i="10"/>
  <c r="M250" i="10"/>
  <c r="M258" i="10"/>
  <c r="M266" i="10"/>
  <c r="M274" i="10"/>
  <c r="M282" i="10"/>
  <c r="M290" i="10"/>
  <c r="M298" i="10"/>
  <c r="M306" i="10"/>
  <c r="M314" i="10"/>
  <c r="M322" i="10"/>
  <c r="M330" i="10"/>
  <c r="M338" i="10"/>
  <c r="M346" i="10"/>
  <c r="M354" i="10"/>
  <c r="M362" i="10"/>
  <c r="M370" i="10"/>
  <c r="M378" i="10"/>
  <c r="M386" i="10"/>
  <c r="M394" i="10"/>
  <c r="M402" i="10"/>
  <c r="M410" i="10"/>
  <c r="M418" i="10"/>
  <c r="M426" i="10"/>
  <c r="M434" i="10"/>
  <c r="M442" i="10"/>
  <c r="M450" i="10"/>
  <c r="M458" i="10"/>
  <c r="M466" i="10"/>
  <c r="M474" i="10"/>
  <c r="M482" i="10"/>
  <c r="M490" i="10"/>
  <c r="M498" i="10"/>
  <c r="M506" i="10"/>
  <c r="M514" i="10"/>
  <c r="M522" i="10"/>
  <c r="M530" i="10"/>
  <c r="M538" i="10"/>
  <c r="M546" i="10"/>
  <c r="M554" i="10"/>
  <c r="M562" i="10"/>
  <c r="M570" i="10"/>
  <c r="M578" i="10"/>
  <c r="M586" i="10"/>
  <c r="M594" i="10"/>
  <c r="M602" i="10"/>
  <c r="M610" i="10"/>
  <c r="M618" i="10"/>
  <c r="M626" i="10"/>
  <c r="M634" i="10"/>
  <c r="M642" i="10"/>
  <c r="M650" i="10"/>
  <c r="M658" i="10"/>
  <c r="M666" i="10"/>
  <c r="M674" i="10"/>
  <c r="M682" i="10"/>
  <c r="M690" i="10"/>
  <c r="M698" i="10"/>
  <c r="M313" i="10"/>
  <c r="M253" i="10"/>
  <c r="M345" i="10"/>
  <c r="M361" i="10"/>
  <c r="M385" i="10"/>
  <c r="M401" i="10"/>
  <c r="M409" i="10"/>
  <c r="M417" i="10"/>
  <c r="M425" i="10"/>
  <c r="M433" i="10"/>
  <c r="M449" i="10"/>
  <c r="M473" i="10"/>
  <c r="M481" i="10"/>
  <c r="M497" i="10"/>
  <c r="M521" i="10"/>
  <c r="M545" i="10"/>
  <c r="M553" i="10"/>
  <c r="M569" i="10"/>
  <c r="M585" i="10"/>
  <c r="M601" i="10"/>
  <c r="M609" i="10"/>
  <c r="M625" i="10"/>
  <c r="M633" i="10"/>
  <c r="M641" i="10"/>
  <c r="M673" i="10"/>
  <c r="M681" i="10"/>
  <c r="M689" i="10"/>
  <c r="T2" i="10"/>
  <c r="V2" i="10" s="1"/>
  <c r="M4" i="10"/>
  <c r="M6" i="10"/>
  <c r="M8" i="10"/>
  <c r="M10" i="10"/>
  <c r="M12" i="10"/>
  <c r="M14" i="10"/>
  <c r="M16" i="10"/>
  <c r="M19" i="10"/>
  <c r="M21" i="10"/>
  <c r="M23" i="10"/>
  <c r="M25" i="10"/>
  <c r="M27" i="10"/>
  <c r="M29" i="10"/>
  <c r="M31" i="10"/>
  <c r="M33" i="10"/>
  <c r="M35" i="10"/>
  <c r="M37" i="10"/>
  <c r="M39" i="10"/>
  <c r="M41" i="10"/>
  <c r="M43" i="10"/>
  <c r="M46" i="10"/>
  <c r="M48" i="10"/>
  <c r="M50" i="10"/>
  <c r="M52" i="10"/>
  <c r="M54" i="10"/>
  <c r="M56" i="10"/>
  <c r="M58" i="10"/>
  <c r="M59" i="10"/>
  <c r="M61" i="10"/>
  <c r="M63" i="10"/>
  <c r="M65" i="10"/>
  <c r="M67" i="10"/>
  <c r="M70" i="10"/>
  <c r="M72" i="10"/>
  <c r="M74" i="10"/>
  <c r="M76" i="10"/>
  <c r="M78" i="10"/>
  <c r="M80" i="10"/>
  <c r="M83" i="10"/>
  <c r="M85" i="10"/>
  <c r="M87" i="10"/>
  <c r="M89" i="10"/>
  <c r="M91" i="10"/>
  <c r="M93" i="10"/>
  <c r="M95" i="10"/>
  <c r="M97" i="10"/>
  <c r="M99" i="10"/>
  <c r="M100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76" i="10"/>
  <c r="M184" i="10"/>
  <c r="M192" i="10"/>
  <c r="M200" i="10"/>
  <c r="M208" i="10"/>
  <c r="M216" i="10"/>
  <c r="M224" i="10"/>
  <c r="M232" i="10"/>
  <c r="M240" i="10"/>
  <c r="M248" i="10"/>
  <c r="M256" i="10"/>
  <c r="M264" i="10"/>
  <c r="M272" i="10"/>
  <c r="M280" i="10"/>
  <c r="M288" i="10"/>
  <c r="M296" i="10"/>
  <c r="M304" i="10"/>
  <c r="M312" i="10"/>
  <c r="M320" i="10"/>
  <c r="M328" i="10"/>
  <c r="M336" i="10"/>
  <c r="M344" i="10"/>
  <c r="M352" i="10"/>
  <c r="M360" i="10"/>
  <c r="M368" i="10"/>
  <c r="M376" i="10"/>
  <c r="M384" i="10"/>
  <c r="M392" i="10"/>
  <c r="M400" i="10"/>
  <c r="M408" i="10"/>
  <c r="M416" i="10"/>
  <c r="M424" i="10"/>
  <c r="M432" i="10"/>
  <c r="M440" i="10"/>
  <c r="M448" i="10"/>
  <c r="M456" i="10"/>
  <c r="M464" i="10"/>
  <c r="M472" i="10"/>
  <c r="M480" i="10"/>
  <c r="M488" i="10"/>
  <c r="M496" i="10"/>
  <c r="M504" i="10"/>
  <c r="M512" i="10"/>
  <c r="M520" i="10"/>
  <c r="M528" i="10"/>
  <c r="M536" i="10"/>
  <c r="M544" i="10"/>
  <c r="M552" i="10"/>
  <c r="M560" i="10"/>
  <c r="M568" i="10"/>
  <c r="M576" i="10"/>
  <c r="M584" i="10"/>
  <c r="M592" i="10"/>
  <c r="M600" i="10"/>
  <c r="M608" i="10"/>
  <c r="M616" i="10"/>
  <c r="M624" i="10"/>
  <c r="M632" i="10"/>
  <c r="M640" i="10"/>
  <c r="M648" i="10"/>
  <c r="M656" i="10"/>
  <c r="M664" i="10"/>
  <c r="M672" i="10"/>
  <c r="M680" i="10"/>
  <c r="M688" i="10"/>
  <c r="M696" i="10"/>
  <c r="M704" i="10"/>
  <c r="M230" i="10"/>
  <c r="M278" i="10"/>
  <c r="M294" i="10"/>
  <c r="M326" i="10"/>
  <c r="M342" i="10"/>
  <c r="M350" i="10"/>
  <c r="M382" i="10"/>
  <c r="M414" i="10"/>
  <c r="M494" i="10"/>
  <c r="M582" i="10"/>
  <c r="M590" i="10"/>
  <c r="M622" i="10"/>
  <c r="M686" i="10"/>
  <c r="M694" i="10"/>
  <c r="M189" i="10"/>
  <c r="M213" i="10"/>
  <c r="M293" i="10"/>
  <c r="M341" i="10"/>
  <c r="M381" i="10"/>
  <c r="M397" i="10"/>
  <c r="M501" i="10"/>
  <c r="M629" i="10"/>
  <c r="M661" i="10"/>
  <c r="M669" i="10"/>
  <c r="M701" i="10"/>
  <c r="M169" i="10"/>
  <c r="M177" i="10"/>
  <c r="M185" i="10"/>
  <c r="M193" i="10"/>
  <c r="M201" i="10"/>
  <c r="M209" i="10"/>
  <c r="M217" i="10"/>
  <c r="M225" i="10"/>
  <c r="M233" i="10"/>
  <c r="M241" i="10"/>
  <c r="M249" i="10"/>
  <c r="M257" i="10"/>
  <c r="M265" i="10"/>
  <c r="M273" i="10"/>
  <c r="M281" i="10"/>
  <c r="M289" i="10"/>
  <c r="M297" i="10"/>
  <c r="M305" i="10"/>
  <c r="M321" i="10"/>
  <c r="M329" i="10"/>
  <c r="M337" i="10"/>
  <c r="M353" i="10"/>
  <c r="M369" i="10"/>
  <c r="M377" i="10"/>
  <c r="M393" i="10"/>
  <c r="M441" i="10"/>
  <c r="M457" i="10"/>
  <c r="M465" i="10"/>
  <c r="M489" i="10"/>
  <c r="M505" i="10"/>
  <c r="M513" i="10"/>
  <c r="M529" i="10"/>
  <c r="M537" i="10"/>
  <c r="M561" i="10"/>
  <c r="M577" i="10"/>
  <c r="M593" i="10"/>
  <c r="M617" i="10"/>
  <c r="M649" i="10"/>
  <c r="M657" i="10"/>
  <c r="M665" i="10"/>
  <c r="M697" i="10"/>
  <c r="M3" i="10"/>
  <c r="M5" i="10"/>
  <c r="M7" i="10"/>
  <c r="M9" i="10"/>
  <c r="M11" i="10"/>
  <c r="M13" i="10"/>
  <c r="M15" i="10"/>
  <c r="M17" i="10"/>
  <c r="M18" i="10"/>
  <c r="M20" i="10"/>
  <c r="M22" i="10"/>
  <c r="M24" i="10"/>
  <c r="M26" i="10"/>
  <c r="M28" i="10"/>
  <c r="M30" i="10"/>
  <c r="M32" i="10"/>
  <c r="M34" i="10"/>
  <c r="M36" i="10"/>
  <c r="M38" i="10"/>
  <c r="M40" i="10"/>
  <c r="M42" i="10"/>
  <c r="M44" i="10"/>
  <c r="M45" i="10"/>
  <c r="M47" i="10"/>
  <c r="M49" i="10"/>
  <c r="M51" i="10"/>
  <c r="M53" i="10"/>
  <c r="M55" i="10"/>
  <c r="M57" i="10"/>
  <c r="M60" i="10"/>
  <c r="M62" i="10"/>
  <c r="M64" i="10"/>
  <c r="M66" i="10"/>
  <c r="M68" i="10"/>
  <c r="M69" i="10"/>
  <c r="M71" i="10"/>
  <c r="M73" i="10"/>
  <c r="M75" i="10"/>
  <c r="M77" i="10"/>
  <c r="M79" i="10"/>
  <c r="M81" i="10"/>
  <c r="M82" i="10"/>
  <c r="M84" i="10"/>
  <c r="M86" i="10"/>
  <c r="M88" i="10"/>
  <c r="M90" i="10"/>
  <c r="M92" i="10"/>
  <c r="M94" i="10"/>
  <c r="M96" i="10"/>
  <c r="M98" i="10"/>
  <c r="M101" i="10"/>
  <c r="M119" i="10"/>
  <c r="M175" i="10"/>
  <c r="M183" i="10"/>
  <c r="M191" i="10"/>
  <c r="M199" i="10"/>
  <c r="M207" i="10"/>
  <c r="M215" i="10"/>
  <c r="M223" i="10"/>
  <c r="M231" i="10"/>
  <c r="M239" i="10"/>
  <c r="M247" i="10"/>
  <c r="M255" i="10"/>
  <c r="M263" i="10"/>
  <c r="M271" i="10"/>
  <c r="M279" i="10"/>
  <c r="M287" i="10"/>
  <c r="M295" i="10"/>
  <c r="M303" i="10"/>
  <c r="M311" i="10"/>
  <c r="M319" i="10"/>
  <c r="M327" i="10"/>
  <c r="M335" i="10"/>
  <c r="M343" i="10"/>
  <c r="M351" i="10"/>
  <c r="M359" i="10"/>
  <c r="M367" i="10"/>
  <c r="M375" i="10"/>
  <c r="M383" i="10"/>
  <c r="M391" i="10"/>
  <c r="M399" i="10"/>
  <c r="M407" i="10"/>
  <c r="M415" i="10"/>
  <c r="M423" i="10"/>
  <c r="M431" i="10"/>
  <c r="M439" i="10"/>
  <c r="M447" i="10"/>
  <c r="M455" i="10"/>
  <c r="M463" i="10"/>
  <c r="M471" i="10"/>
  <c r="M479" i="10"/>
  <c r="M487" i="10"/>
  <c r="M495" i="10"/>
  <c r="M503" i="10"/>
  <c r="M511" i="10"/>
  <c r="M519" i="10"/>
  <c r="M527" i="10"/>
  <c r="M535" i="10"/>
  <c r="M543" i="10"/>
  <c r="M551" i="10"/>
  <c r="M559" i="10"/>
  <c r="M567" i="10"/>
  <c r="M575" i="10"/>
  <c r="M583" i="10"/>
  <c r="M591" i="10"/>
  <c r="M599" i="10"/>
  <c r="M607" i="10"/>
  <c r="M615" i="10"/>
  <c r="M623" i="10"/>
  <c r="M631" i="10"/>
  <c r="M639" i="10"/>
  <c r="M647" i="10"/>
  <c r="M655" i="10"/>
  <c r="M663" i="10"/>
  <c r="M671" i="10"/>
  <c r="M679" i="10"/>
  <c r="M687" i="10"/>
  <c r="M695" i="10"/>
  <c r="M703" i="10"/>
  <c r="U526" i="10" l="1"/>
  <c r="W526" i="10" s="1"/>
  <c r="U122" i="10"/>
  <c r="W122" i="10" s="1"/>
  <c r="U42" i="10"/>
  <c r="W42" i="10" s="1"/>
  <c r="U120" i="10"/>
  <c r="W120" i="10" s="1"/>
  <c r="U142" i="10"/>
  <c r="W142" i="10" s="1"/>
  <c r="U523" i="10"/>
  <c r="W523" i="10" s="1"/>
  <c r="U154" i="10"/>
  <c r="W154" i="10" s="1"/>
  <c r="U38" i="10"/>
  <c r="W38" i="10" s="1"/>
  <c r="U166" i="10"/>
  <c r="W166" i="10" s="1"/>
  <c r="U152" i="10"/>
  <c r="W152" i="10" s="1"/>
  <c r="U24" i="10"/>
  <c r="W24" i="10" s="1"/>
  <c r="U100" i="10"/>
  <c r="W100" i="10" s="1"/>
  <c r="U86" i="10"/>
  <c r="W86" i="10" s="1"/>
  <c r="U149" i="10"/>
  <c r="W149" i="10" s="1"/>
  <c r="U98" i="10"/>
  <c r="W98" i="10" s="1"/>
  <c r="U48" i="10"/>
  <c r="W48" i="10" s="1"/>
  <c r="U326" i="10"/>
  <c r="W326" i="10" s="1"/>
  <c r="U294" i="10"/>
  <c r="W294" i="10" s="1"/>
  <c r="U32" i="10"/>
  <c r="W32" i="10" s="1"/>
  <c r="U90" i="10"/>
  <c r="W90" i="10" s="1"/>
  <c r="U34" i="10"/>
  <c r="W34" i="10" s="1"/>
  <c r="U150" i="10"/>
  <c r="W150" i="10" s="1"/>
  <c r="U22" i="10"/>
  <c r="W22" i="10" s="1"/>
  <c r="U94" i="10"/>
  <c r="W94" i="10" s="1"/>
  <c r="U702" i="10"/>
  <c r="W702" i="10" s="1"/>
  <c r="U87" i="10"/>
  <c r="W87" i="10" s="1"/>
  <c r="U26" i="10"/>
  <c r="W26" i="10" s="1"/>
  <c r="U134" i="10"/>
  <c r="W134" i="10" s="1"/>
  <c r="U74" i="10"/>
  <c r="W74" i="10" s="1"/>
  <c r="U168" i="10"/>
  <c r="W168" i="10" s="1"/>
  <c r="U76" i="10"/>
  <c r="W76" i="10" s="1"/>
  <c r="U80" i="10"/>
  <c r="W80" i="10" s="1"/>
  <c r="U78" i="10"/>
  <c r="W78" i="10" s="1"/>
  <c r="U23" i="10"/>
  <c r="W23" i="10" s="1"/>
  <c r="U124" i="10"/>
  <c r="W124" i="10" s="1"/>
  <c r="U71" i="10"/>
  <c r="W71" i="10" s="1"/>
  <c r="U162" i="10"/>
  <c r="W162" i="10" s="1"/>
  <c r="U70" i="10"/>
  <c r="W70" i="10" s="1"/>
  <c r="U27" i="10"/>
  <c r="W27" i="10" s="1"/>
  <c r="U103" i="10"/>
  <c r="W103" i="10" s="1"/>
  <c r="U83" i="10"/>
  <c r="W83" i="10" s="1"/>
  <c r="U114" i="10"/>
  <c r="W114" i="10" s="1"/>
  <c r="U18" i="10"/>
  <c r="W18" i="10" s="1"/>
  <c r="U66" i="10"/>
  <c r="W66" i="10" s="1"/>
  <c r="U10" i="10"/>
  <c r="W10" i="10" s="1"/>
  <c r="U118" i="10"/>
  <c r="W118" i="10" s="1"/>
  <c r="U62" i="10"/>
  <c r="W62" i="10" s="1"/>
  <c r="U158" i="10"/>
  <c r="W158" i="10" s="1"/>
  <c r="U52" i="10"/>
  <c r="W52" i="10" s="1"/>
  <c r="U138" i="10"/>
  <c r="W138" i="10" s="1"/>
  <c r="U54" i="10"/>
  <c r="W54" i="10" s="1"/>
  <c r="U102" i="10"/>
  <c r="W102" i="10" s="1"/>
  <c r="U50" i="10"/>
  <c r="W50" i="10" s="1"/>
  <c r="U144" i="10"/>
  <c r="W144" i="10" s="1"/>
  <c r="U46" i="10"/>
  <c r="W46" i="10" s="1"/>
  <c r="U75" i="10"/>
  <c r="W75" i="10" s="1"/>
  <c r="U7" i="10"/>
  <c r="W7" i="10" s="1"/>
  <c r="U147" i="10"/>
  <c r="W147" i="10" s="1"/>
  <c r="U109" i="10"/>
  <c r="W109" i="10" s="1"/>
  <c r="U77" i="10"/>
  <c r="W77" i="10" s="1"/>
  <c r="U111" i="10"/>
  <c r="W111" i="10" s="1"/>
  <c r="U67" i="10"/>
  <c r="W67" i="10" s="1"/>
  <c r="U574" i="10"/>
  <c r="W574" i="10" s="1"/>
  <c r="U302" i="10"/>
  <c r="W302" i="10" s="1"/>
  <c r="U359" i="10"/>
  <c r="W359" i="10" s="1"/>
  <c r="U119" i="10"/>
  <c r="W119" i="10" s="1"/>
  <c r="U72" i="10"/>
  <c r="W72" i="10" s="1"/>
  <c r="U39" i="10"/>
  <c r="W39" i="10" s="1"/>
  <c r="U4" i="10"/>
  <c r="W4" i="10" s="1"/>
  <c r="U143" i="10"/>
  <c r="W143" i="10" s="1"/>
  <c r="U105" i="10"/>
  <c r="W105" i="10" s="1"/>
  <c r="U35" i="10"/>
  <c r="W35" i="10" s="1"/>
  <c r="U146" i="10"/>
  <c r="W146" i="10" s="1"/>
  <c r="U99" i="10"/>
  <c r="W99" i="10" s="1"/>
  <c r="U55" i="10"/>
  <c r="W55" i="10" s="1"/>
  <c r="U6" i="10"/>
  <c r="W6" i="10" s="1"/>
  <c r="U69" i="10"/>
  <c r="W69" i="10" s="1"/>
  <c r="U238" i="10"/>
  <c r="W238" i="10" s="1"/>
  <c r="U131" i="10"/>
  <c r="W131" i="10" s="1"/>
  <c r="U174" i="10"/>
  <c r="W174" i="10" s="1"/>
  <c r="U156" i="10"/>
  <c r="W156" i="10" s="1"/>
  <c r="U96" i="10"/>
  <c r="W96" i="10" s="1"/>
  <c r="U63" i="10"/>
  <c r="W63" i="10" s="1"/>
  <c r="U28" i="10"/>
  <c r="W28" i="10" s="1"/>
  <c r="U163" i="10"/>
  <c r="W163" i="10" s="1"/>
  <c r="U128" i="10"/>
  <c r="W128" i="10" s="1"/>
  <c r="U95" i="10"/>
  <c r="W95" i="10" s="1"/>
  <c r="U59" i="10"/>
  <c r="W59" i="10" s="1"/>
  <c r="U19" i="10"/>
  <c r="W19" i="10" s="1"/>
  <c r="U139" i="10"/>
  <c r="W139" i="10" s="1"/>
  <c r="U91" i="10"/>
  <c r="W91" i="10" s="1"/>
  <c r="U43" i="10"/>
  <c r="W43" i="10" s="1"/>
  <c r="U97" i="10"/>
  <c r="W97" i="10" s="1"/>
  <c r="U3" i="10"/>
  <c r="W3" i="10" s="1"/>
  <c r="U167" i="10"/>
  <c r="W167" i="10" s="1"/>
  <c r="U31" i="10"/>
  <c r="W31" i="10" s="1"/>
  <c r="U502" i="10"/>
  <c r="W502" i="10" s="1"/>
  <c r="U153" i="10"/>
  <c r="W153" i="10" s="1"/>
  <c r="U127" i="10"/>
  <c r="W127" i="10" s="1"/>
  <c r="U56" i="10"/>
  <c r="W56" i="10" s="1"/>
  <c r="U9" i="10"/>
  <c r="W9" i="10" s="1"/>
  <c r="U123" i="10"/>
  <c r="W123" i="10" s="1"/>
  <c r="U79" i="10"/>
  <c r="W79" i="10" s="1"/>
  <c r="U30" i="10"/>
  <c r="W30" i="10" s="1"/>
  <c r="Y312" i="10"/>
  <c r="AA312" i="10" s="1"/>
  <c r="Y150" i="10"/>
  <c r="AA150" i="10" s="1"/>
  <c r="Y113" i="10"/>
  <c r="AA113" i="10" s="1"/>
  <c r="Y692" i="10"/>
  <c r="AA692" i="10" s="1"/>
  <c r="Y628" i="10"/>
  <c r="AA628" i="10" s="1"/>
  <c r="Y532" i="10"/>
  <c r="AA532" i="10" s="1"/>
  <c r="Y404" i="10"/>
  <c r="AA404" i="10" s="1"/>
  <c r="Y308" i="10"/>
  <c r="AA308" i="10" s="1"/>
  <c r="Y212" i="10"/>
  <c r="AA212" i="10" s="1"/>
  <c r="Y598" i="10"/>
  <c r="AA598" i="10" s="1"/>
  <c r="Y182" i="10"/>
  <c r="AA182" i="10" s="1"/>
  <c r="Y469" i="10"/>
  <c r="AA469" i="10" s="1"/>
  <c r="Y373" i="10"/>
  <c r="AA373" i="10" s="1"/>
  <c r="Y277" i="10"/>
  <c r="AA277" i="10" s="1"/>
  <c r="Y181" i="10"/>
  <c r="AA181" i="10" s="1"/>
  <c r="Y630" i="10"/>
  <c r="AA630" i="10" s="1"/>
  <c r="Y398" i="10"/>
  <c r="AA398" i="10" s="1"/>
  <c r="Y553" i="10"/>
  <c r="AA553" i="10" s="1"/>
  <c r="Y217" i="10"/>
  <c r="AA217" i="10" s="1"/>
  <c r="Y415" i="10"/>
  <c r="AA415" i="10" s="1"/>
  <c r="Y487" i="10"/>
  <c r="AA487" i="10" s="1"/>
  <c r="Y680" i="10"/>
  <c r="AA680" i="10" s="1"/>
  <c r="Y304" i="10"/>
  <c r="AA304" i="10" s="1"/>
  <c r="Y157" i="10"/>
  <c r="AA157" i="10" s="1"/>
  <c r="Y122" i="10"/>
  <c r="AA122" i="10" s="1"/>
  <c r="Y88" i="10"/>
  <c r="AA88" i="10" s="1"/>
  <c r="Y589" i="10"/>
  <c r="AA589" i="10" s="1"/>
  <c r="U161" i="10"/>
  <c r="W161" i="10" s="1"/>
  <c r="U137" i="10"/>
  <c r="W137" i="10" s="1"/>
  <c r="U113" i="10"/>
  <c r="W113" i="10" s="1"/>
  <c r="U85" i="10"/>
  <c r="W85" i="10" s="1"/>
  <c r="U61" i="10"/>
  <c r="W61" i="10" s="1"/>
  <c r="U33" i="10"/>
  <c r="W33" i="10" s="1"/>
  <c r="U21" i="10"/>
  <c r="W21" i="10" s="1"/>
  <c r="Y383" i="10"/>
  <c r="AA383" i="10" s="1"/>
  <c r="Y191" i="10"/>
  <c r="AA191" i="10" s="1"/>
  <c r="Y608" i="10"/>
  <c r="AA608" i="10" s="1"/>
  <c r="Y360" i="10"/>
  <c r="AA360" i="10" s="1"/>
  <c r="Y166" i="10"/>
  <c r="AA166" i="10" s="1"/>
  <c r="Y129" i="10"/>
  <c r="AA129" i="10" s="1"/>
  <c r="Y93" i="10"/>
  <c r="AA93" i="10" s="1"/>
  <c r="Y44" i="10"/>
  <c r="AA44" i="10" s="1"/>
  <c r="Y6" i="10"/>
  <c r="AA6" i="10" s="1"/>
  <c r="Y337" i="10"/>
  <c r="AA337" i="10" s="1"/>
  <c r="Y586" i="10"/>
  <c r="AA586" i="10" s="1"/>
  <c r="Y234" i="10"/>
  <c r="AA234" i="10" s="1"/>
  <c r="Y39" i="10"/>
  <c r="AA39" i="10" s="1"/>
  <c r="Y593" i="10"/>
  <c r="AA593" i="10" s="1"/>
  <c r="Y369" i="10"/>
  <c r="AA369" i="10" s="1"/>
  <c r="Y658" i="10"/>
  <c r="AA658" i="10" s="1"/>
  <c r="Y386" i="10"/>
  <c r="AA386" i="10" s="1"/>
  <c r="Y84" i="10"/>
  <c r="AA84" i="10" s="1"/>
  <c r="Y48" i="10"/>
  <c r="AA48" i="10" s="1"/>
  <c r="Y19" i="10"/>
  <c r="AA19" i="10" s="1"/>
  <c r="Y3" i="10"/>
  <c r="AA3" i="10" s="1"/>
  <c r="Y466" i="10"/>
  <c r="AA466" i="10" s="1"/>
  <c r="Y402" i="10"/>
  <c r="AA402" i="10" s="1"/>
  <c r="Y170" i="10"/>
  <c r="AA170" i="10" s="1"/>
  <c r="Y448" i="10"/>
  <c r="AA448" i="10" s="1"/>
  <c r="Y176" i="10"/>
  <c r="AA176" i="10" s="1"/>
  <c r="Y136" i="10"/>
  <c r="AA136" i="10" s="1"/>
  <c r="Y98" i="10"/>
  <c r="AA98" i="10" s="1"/>
  <c r="Y652" i="10"/>
  <c r="AA652" i="10" s="1"/>
  <c r="Y556" i="10"/>
  <c r="AA556" i="10" s="1"/>
  <c r="Y460" i="10"/>
  <c r="AA460" i="10" s="1"/>
  <c r="Y332" i="10"/>
  <c r="AA332" i="10" s="1"/>
  <c r="Y236" i="10"/>
  <c r="AA236" i="10" s="1"/>
  <c r="Y654" i="10"/>
  <c r="AA654" i="10" s="1"/>
  <c r="Y262" i="10"/>
  <c r="AA262" i="10" s="1"/>
  <c r="Y525" i="10"/>
  <c r="AA525" i="10" s="1"/>
  <c r="Y397" i="10"/>
  <c r="AA397" i="10" s="1"/>
  <c r="Y301" i="10"/>
  <c r="AA301" i="10" s="1"/>
  <c r="Y205" i="10"/>
  <c r="AA205" i="10" s="1"/>
  <c r="Y662" i="10"/>
  <c r="AA662" i="10" s="1"/>
  <c r="Y446" i="10"/>
  <c r="AA446" i="10" s="1"/>
  <c r="U49" i="10"/>
  <c r="W49" i="10" s="1"/>
  <c r="Y537" i="10"/>
  <c r="AA537" i="10" s="1"/>
  <c r="Y201" i="10"/>
  <c r="AA201" i="10" s="1"/>
  <c r="Y611" i="10"/>
  <c r="AA611" i="10" s="1"/>
  <c r="Y515" i="10"/>
  <c r="AA515" i="10" s="1"/>
  <c r="Y419" i="10"/>
  <c r="AA419" i="10" s="1"/>
  <c r="Y323" i="10"/>
  <c r="AA323" i="10" s="1"/>
  <c r="Y702" i="10"/>
  <c r="AA702" i="10" s="1"/>
  <c r="Y318" i="10"/>
  <c r="AA318" i="10" s="1"/>
  <c r="Y222" i="10"/>
  <c r="AA222" i="10" s="1"/>
  <c r="Y463" i="10"/>
  <c r="AA463" i="10" s="1"/>
  <c r="Y255" i="10"/>
  <c r="AA255" i="10" s="1"/>
  <c r="Y576" i="10"/>
  <c r="AA576" i="10" s="1"/>
  <c r="Y352" i="10"/>
  <c r="AA352" i="10" s="1"/>
  <c r="Y163" i="10"/>
  <c r="AA163" i="10" s="1"/>
  <c r="Y126" i="10"/>
  <c r="AA126" i="10" s="1"/>
  <c r="Y90" i="10"/>
  <c r="AA90" i="10" s="1"/>
  <c r="Y41" i="10"/>
  <c r="AA41" i="10" s="1"/>
  <c r="Y521" i="10"/>
  <c r="AA521" i="10" s="1"/>
  <c r="Y690" i="10"/>
  <c r="AA690" i="10" s="1"/>
  <c r="Y354" i="10"/>
  <c r="AA354" i="10" s="1"/>
  <c r="Y67" i="10"/>
  <c r="AA67" i="10" s="1"/>
  <c r="Y22" i="10"/>
  <c r="AA22" i="10" s="1"/>
  <c r="Y489" i="10"/>
  <c r="AA489" i="10" s="1"/>
  <c r="Y265" i="10"/>
  <c r="AA265" i="10" s="1"/>
  <c r="Y506" i="10"/>
  <c r="AA506" i="10" s="1"/>
  <c r="Y250" i="10"/>
  <c r="AA250" i="10" s="1"/>
  <c r="Y63" i="10"/>
  <c r="AA63" i="10" s="1"/>
  <c r="Y35" i="10"/>
  <c r="AA35" i="10" s="1"/>
  <c r="Y9" i="10"/>
  <c r="AA9" i="10" s="1"/>
  <c r="U482" i="10"/>
  <c r="W482" i="10" s="1"/>
  <c r="Y699" i="10"/>
  <c r="AA699" i="10" s="1"/>
  <c r="Y667" i="10"/>
  <c r="AA667" i="10" s="1"/>
  <c r="Y635" i="10"/>
  <c r="AA635" i="10" s="1"/>
  <c r="Y603" i="10"/>
  <c r="AA603" i="10" s="1"/>
  <c r="Y571" i="10"/>
  <c r="AA571" i="10" s="1"/>
  <c r="Y539" i="10"/>
  <c r="AA539" i="10" s="1"/>
  <c r="Y507" i="10"/>
  <c r="AA507" i="10" s="1"/>
  <c r="Y475" i="10"/>
  <c r="AA475" i="10" s="1"/>
  <c r="Y443" i="10"/>
  <c r="AA443" i="10" s="1"/>
  <c r="Y411" i="10"/>
  <c r="AA411" i="10" s="1"/>
  <c r="Y379" i="10"/>
  <c r="AA379" i="10" s="1"/>
  <c r="Y347" i="10"/>
  <c r="AA347" i="10" s="1"/>
  <c r="Y315" i="10"/>
  <c r="AA315" i="10" s="1"/>
  <c r="Y283" i="10"/>
  <c r="AA283" i="10" s="1"/>
  <c r="Y251" i="10"/>
  <c r="AA251" i="10" s="1"/>
  <c r="Y219" i="10"/>
  <c r="AA219" i="10" s="1"/>
  <c r="Y187" i="10"/>
  <c r="AA187" i="10" s="1"/>
  <c r="Y590" i="10"/>
  <c r="AA590" i="10" s="1"/>
  <c r="Y550" i="10"/>
  <c r="AA550" i="10" s="1"/>
  <c r="Y422" i="10"/>
  <c r="AA422" i="10" s="1"/>
  <c r="Y310" i="10"/>
  <c r="AA310" i="10" s="1"/>
  <c r="Y270" i="10"/>
  <c r="AA270" i="10" s="1"/>
  <c r="Y214" i="10"/>
  <c r="AA214" i="10" s="1"/>
  <c r="U125" i="10"/>
  <c r="W125" i="10" s="1"/>
  <c r="U25" i="10"/>
  <c r="W25" i="10" s="1"/>
  <c r="U73" i="10"/>
  <c r="W73" i="10" s="1"/>
  <c r="U190" i="10"/>
  <c r="W190" i="10" s="1"/>
  <c r="Y480" i="10"/>
  <c r="AA480" i="10" s="1"/>
  <c r="Y184" i="10"/>
  <c r="AA184" i="10" s="1"/>
  <c r="Y139" i="10"/>
  <c r="AA139" i="10" s="1"/>
  <c r="Y101" i="10"/>
  <c r="AA101" i="10" s="1"/>
  <c r="Y660" i="10"/>
  <c r="AA660" i="10" s="1"/>
  <c r="Y564" i="10"/>
  <c r="AA564" i="10" s="1"/>
  <c r="Y468" i="10"/>
  <c r="AA468" i="10" s="1"/>
  <c r="Y340" i="10"/>
  <c r="AA340" i="10" s="1"/>
  <c r="Y244" i="10"/>
  <c r="AA244" i="10" s="1"/>
  <c r="Y180" i="10"/>
  <c r="AA180" i="10" s="1"/>
  <c r="Y286" i="10"/>
  <c r="AA286" i="10" s="1"/>
  <c r="Y501" i="10"/>
  <c r="AA501" i="10" s="1"/>
  <c r="Y405" i="10"/>
  <c r="AA405" i="10" s="1"/>
  <c r="Y341" i="10"/>
  <c r="AA341" i="10" s="1"/>
  <c r="Y245" i="10"/>
  <c r="AA245" i="10" s="1"/>
  <c r="Y494" i="10"/>
  <c r="AA494" i="10" s="1"/>
  <c r="Y358" i="10"/>
  <c r="AA358" i="10" s="1"/>
  <c r="Y281" i="10"/>
  <c r="AA281" i="10" s="1"/>
  <c r="Y511" i="10"/>
  <c r="AA511" i="10" s="1"/>
  <c r="Y207" i="10"/>
  <c r="AA207" i="10" s="1"/>
  <c r="Y647" i="10"/>
  <c r="AA647" i="10" s="1"/>
  <c r="Y367" i="10"/>
  <c r="AA367" i="10" s="1"/>
  <c r="Y456" i="10"/>
  <c r="AA456" i="10" s="1"/>
  <c r="Y146" i="10"/>
  <c r="AA146" i="10" s="1"/>
  <c r="Y112" i="10"/>
  <c r="AA112" i="10" s="1"/>
  <c r="Y685" i="10"/>
  <c r="AA685" i="10" s="1"/>
  <c r="Y621" i="10"/>
  <c r="AA621" i="10" s="1"/>
  <c r="U141" i="10"/>
  <c r="W141" i="10" s="1"/>
  <c r="U81" i="10"/>
  <c r="W81" i="10" s="1"/>
  <c r="U57" i="10"/>
  <c r="W57" i="10" s="1"/>
  <c r="U37" i="10"/>
  <c r="W37" i="10" s="1"/>
  <c r="U17" i="10"/>
  <c r="W17" i="10" s="1"/>
  <c r="Y319" i="10"/>
  <c r="AA319" i="10" s="1"/>
  <c r="Y664" i="10"/>
  <c r="AA664" i="10" s="1"/>
  <c r="Y472" i="10"/>
  <c r="AA472" i="10" s="1"/>
  <c r="Y256" i="10"/>
  <c r="AA256" i="10" s="1"/>
  <c r="Y141" i="10"/>
  <c r="AA141" i="10" s="1"/>
  <c r="Y105" i="10"/>
  <c r="AA105" i="10" s="1"/>
  <c r="Y76" i="10"/>
  <c r="AA76" i="10" s="1"/>
  <c r="Y31" i="10"/>
  <c r="AA31" i="10" s="1"/>
  <c r="Y561" i="10"/>
  <c r="AA561" i="10" s="1"/>
  <c r="Y241" i="10"/>
  <c r="AA241" i="10" s="1"/>
  <c r="Y490" i="10"/>
  <c r="AA490" i="10" s="1"/>
  <c r="Y70" i="10"/>
  <c r="AA70" i="10" s="1"/>
  <c r="Y25" i="10"/>
  <c r="AA25" i="10" s="1"/>
  <c r="Y497" i="10"/>
  <c r="AA497" i="10" s="1"/>
  <c r="Y289" i="10"/>
  <c r="AA289" i="10" s="1"/>
  <c r="Y522" i="10"/>
  <c r="AA522" i="10" s="1"/>
  <c r="Y258" i="10"/>
  <c r="AA258" i="10" s="1"/>
  <c r="Y65" i="10"/>
  <c r="AA65" i="10" s="1"/>
  <c r="Y37" i="10"/>
  <c r="AA37" i="10" s="1"/>
  <c r="Y12" i="10"/>
  <c r="AA12" i="10" s="1"/>
  <c r="Y617" i="10"/>
  <c r="AA617" i="10" s="1"/>
  <c r="Y602" i="10"/>
  <c r="AA602" i="10" s="1"/>
  <c r="Y210" i="10"/>
  <c r="AA210" i="10" s="1"/>
  <c r="Y280" i="10"/>
  <c r="AA280" i="10" s="1"/>
  <c r="Y147" i="10"/>
  <c r="AA147" i="10" s="1"/>
  <c r="Y110" i="10"/>
  <c r="AA110" i="10" s="1"/>
  <c r="Y684" i="10"/>
  <c r="AA684" i="10" s="1"/>
  <c r="Y620" i="10"/>
  <c r="AA620" i="10" s="1"/>
  <c r="Y524" i="10"/>
  <c r="AA524" i="10" s="1"/>
  <c r="Y428" i="10"/>
  <c r="AA428" i="10" s="1"/>
  <c r="Y364" i="10"/>
  <c r="AA364" i="10" s="1"/>
  <c r="Y268" i="10"/>
  <c r="AA268" i="10" s="1"/>
  <c r="Y172" i="10"/>
  <c r="AA172" i="10" s="1"/>
  <c r="Y414" i="10"/>
  <c r="AA414" i="10" s="1"/>
  <c r="Y557" i="10"/>
  <c r="AA557" i="10" s="1"/>
  <c r="Y461" i="10"/>
  <c r="AA461" i="10" s="1"/>
  <c r="Y365" i="10"/>
  <c r="AA365" i="10" s="1"/>
  <c r="Y269" i="10"/>
  <c r="AA269" i="10" s="1"/>
  <c r="Y173" i="10"/>
  <c r="AA173" i="10" s="1"/>
  <c r="Y486" i="10"/>
  <c r="AA486" i="10" s="1"/>
  <c r="Y390" i="10"/>
  <c r="AA390" i="10" s="1"/>
  <c r="U165" i="10"/>
  <c r="W165" i="10" s="1"/>
  <c r="Y409" i="10"/>
  <c r="AA409" i="10" s="1"/>
  <c r="Y666" i="10"/>
  <c r="AA666" i="10" s="1"/>
  <c r="Y675" i="10"/>
  <c r="AA675" i="10" s="1"/>
  <c r="Y579" i="10"/>
  <c r="AA579" i="10" s="1"/>
  <c r="Y483" i="10"/>
  <c r="AA483" i="10" s="1"/>
  <c r="Y387" i="10"/>
  <c r="AA387" i="10" s="1"/>
  <c r="Y291" i="10"/>
  <c r="AA291" i="10" s="1"/>
  <c r="Y227" i="10"/>
  <c r="AA227" i="10" s="1"/>
  <c r="Y430" i="10"/>
  <c r="AA430" i="10" s="1"/>
  <c r="U93" i="10"/>
  <c r="W93" i="10" s="1"/>
  <c r="Y695" i="10"/>
  <c r="AA695" i="10" s="1"/>
  <c r="U117" i="10"/>
  <c r="W117" i="10" s="1"/>
  <c r="Y311" i="10"/>
  <c r="AA311" i="10" s="1"/>
  <c r="Y648" i="10"/>
  <c r="AA648" i="10" s="1"/>
  <c r="Y464" i="10"/>
  <c r="AA464" i="10" s="1"/>
  <c r="Y248" i="10"/>
  <c r="AA248" i="10" s="1"/>
  <c r="Y138" i="10"/>
  <c r="AA138" i="10" s="1"/>
  <c r="Y102" i="10"/>
  <c r="AA102" i="10" s="1"/>
  <c r="Y52" i="10"/>
  <c r="AA52" i="10" s="1"/>
  <c r="Y14" i="10"/>
  <c r="AA14" i="10" s="1"/>
  <c r="Y393" i="10"/>
  <c r="AA393" i="10" s="1"/>
  <c r="Y233" i="10"/>
  <c r="AA233" i="10" s="1"/>
  <c r="Y474" i="10"/>
  <c r="AA474" i="10" s="1"/>
  <c r="Y50" i="10"/>
  <c r="AA50" i="10" s="1"/>
  <c r="Y665" i="10"/>
  <c r="AA665" i="10" s="1"/>
  <c r="Y433" i="10"/>
  <c r="AA433" i="10" s="1"/>
  <c r="Y642" i="10"/>
  <c r="AA642" i="10" s="1"/>
  <c r="Y378" i="10"/>
  <c r="AA378" i="10" s="1"/>
  <c r="Y77" i="10"/>
  <c r="AA77" i="10" s="1"/>
  <c r="Y56" i="10"/>
  <c r="AA56" i="10" s="1"/>
  <c r="Y26" i="10"/>
  <c r="AA26" i="10" s="1"/>
  <c r="U129" i="10"/>
  <c r="W129" i="10" s="1"/>
  <c r="U29" i="10"/>
  <c r="W29" i="10" s="1"/>
  <c r="U383" i="10"/>
  <c r="W383" i="10" s="1"/>
  <c r="U203" i="10"/>
  <c r="W203" i="10" s="1"/>
  <c r="U53" i="10"/>
  <c r="W53" i="10" s="1"/>
  <c r="U101" i="10"/>
  <c r="W101" i="10" s="1"/>
  <c r="U235" i="10"/>
  <c r="W235" i="10" s="1"/>
  <c r="U254" i="10"/>
  <c r="W254" i="10" s="1"/>
  <c r="Y392" i="10"/>
  <c r="AA392" i="10" s="1"/>
  <c r="Y162" i="10"/>
  <c r="AA162" i="10" s="1"/>
  <c r="Y128" i="10"/>
  <c r="AA128" i="10" s="1"/>
  <c r="Y89" i="10"/>
  <c r="AA89" i="10" s="1"/>
  <c r="Y596" i="10"/>
  <c r="AA596" i="10" s="1"/>
  <c r="Y500" i="10"/>
  <c r="AA500" i="10" s="1"/>
  <c r="Y436" i="10"/>
  <c r="AA436" i="10" s="1"/>
  <c r="Y372" i="10"/>
  <c r="AA372" i="10" s="1"/>
  <c r="Y276" i="10"/>
  <c r="AA276" i="10" s="1"/>
  <c r="Y670" i="10"/>
  <c r="AA670" i="10" s="1"/>
  <c r="Y454" i="10"/>
  <c r="AA454" i="10" s="1"/>
  <c r="Y533" i="10"/>
  <c r="AA533" i="10" s="1"/>
  <c r="Y437" i="10"/>
  <c r="AA437" i="10" s="1"/>
  <c r="Y309" i="10"/>
  <c r="AA309" i="10" s="1"/>
  <c r="Y213" i="10"/>
  <c r="AA213" i="10" s="1"/>
  <c r="Y694" i="10"/>
  <c r="AA694" i="10" s="1"/>
  <c r="Y462" i="10"/>
  <c r="AA462" i="10" s="1"/>
  <c r="Y190" i="10"/>
  <c r="AA190" i="10" s="1"/>
  <c r="Y425" i="10"/>
  <c r="AA425" i="10" s="1"/>
  <c r="Y682" i="10"/>
  <c r="AA682" i="10" s="1"/>
  <c r="Y607" i="10"/>
  <c r="AA607" i="10" s="1"/>
  <c r="Y343" i="10"/>
  <c r="AA343" i="10" s="1"/>
  <c r="Y624" i="10"/>
  <c r="AA624" i="10" s="1"/>
  <c r="Y551" i="10"/>
  <c r="AA551" i="10" s="1"/>
  <c r="Y279" i="10"/>
  <c r="AA279" i="10" s="1"/>
  <c r="Y552" i="10"/>
  <c r="AA552" i="10" s="1"/>
  <c r="Y192" i="10"/>
  <c r="AA192" i="10" s="1"/>
  <c r="Y133" i="10"/>
  <c r="AA133" i="10" s="1"/>
  <c r="Y100" i="10"/>
  <c r="AA100" i="10" s="1"/>
  <c r="Y653" i="10"/>
  <c r="AA653" i="10" s="1"/>
  <c r="U157" i="10"/>
  <c r="W157" i="10" s="1"/>
  <c r="U133" i="10"/>
  <c r="W133" i="10" s="1"/>
  <c r="U121" i="10"/>
  <c r="W121" i="10" s="1"/>
  <c r="U89" i="10"/>
  <c r="W89" i="10" s="1"/>
  <c r="U65" i="10"/>
  <c r="W65" i="10" s="1"/>
  <c r="U41" i="10"/>
  <c r="W41" i="10" s="1"/>
  <c r="U13" i="10"/>
  <c r="W13" i="10" s="1"/>
  <c r="Y535" i="10"/>
  <c r="AA535" i="10" s="1"/>
  <c r="Y263" i="10"/>
  <c r="AA263" i="10" s="1"/>
  <c r="Y528" i="10"/>
  <c r="AA528" i="10" s="1"/>
  <c r="Y328" i="10"/>
  <c r="AA328" i="10" s="1"/>
  <c r="Y155" i="10"/>
  <c r="AA155" i="10" s="1"/>
  <c r="Y118" i="10"/>
  <c r="AA118" i="10" s="1"/>
  <c r="Y55" i="10"/>
  <c r="AA55" i="10" s="1"/>
  <c r="Y17" i="10"/>
  <c r="AA17" i="10" s="1"/>
  <c r="Y449" i="10"/>
  <c r="AA449" i="10" s="1"/>
  <c r="Y177" i="10"/>
  <c r="AA177" i="10" s="1"/>
  <c r="Y418" i="10"/>
  <c r="AA418" i="10" s="1"/>
  <c r="Y54" i="10"/>
  <c r="AA54" i="10" s="1"/>
  <c r="Y4" i="10"/>
  <c r="AA4" i="10" s="1"/>
  <c r="Y465" i="10"/>
  <c r="AA465" i="10" s="1"/>
  <c r="Y594" i="10"/>
  <c r="AA594" i="10" s="1"/>
  <c r="Y330" i="10"/>
  <c r="AA330" i="10" s="1"/>
  <c r="Y72" i="10"/>
  <c r="AA72" i="10" s="1"/>
  <c r="Y57" i="10"/>
  <c r="AA57" i="10" s="1"/>
  <c r="Y29" i="10"/>
  <c r="AA29" i="10" s="1"/>
  <c r="Y673" i="10"/>
  <c r="AA673" i="10" s="1"/>
  <c r="Y314" i="10"/>
  <c r="AA314" i="10" s="1"/>
  <c r="U145" i="10"/>
  <c r="W145" i="10" s="1"/>
  <c r="Y384" i="10"/>
  <c r="AA384" i="10" s="1"/>
  <c r="Y159" i="10"/>
  <c r="AA159" i="10" s="1"/>
  <c r="Y125" i="10"/>
  <c r="AA125" i="10" s="1"/>
  <c r="Y86" i="10"/>
  <c r="AA86" i="10" s="1"/>
  <c r="Y588" i="10"/>
  <c r="AA588" i="10" s="1"/>
  <c r="Y492" i="10"/>
  <c r="AA492" i="10" s="1"/>
  <c r="Y396" i="10"/>
  <c r="AA396" i="10" s="1"/>
  <c r="Y300" i="10"/>
  <c r="AA300" i="10" s="1"/>
  <c r="Y204" i="10"/>
  <c r="AA204" i="10" s="1"/>
  <c r="Y582" i="10"/>
  <c r="AA582" i="10" s="1"/>
  <c r="Y174" i="10"/>
  <c r="AA174" i="10" s="1"/>
  <c r="Y493" i="10"/>
  <c r="AA493" i="10" s="1"/>
  <c r="Y429" i="10"/>
  <c r="AA429" i="10" s="1"/>
  <c r="Y333" i="10"/>
  <c r="AA333" i="10" s="1"/>
  <c r="Y237" i="10"/>
  <c r="AA237" i="10" s="1"/>
  <c r="Y622" i="10"/>
  <c r="AA622" i="10" s="1"/>
  <c r="Y342" i="10"/>
  <c r="AA342" i="10" s="1"/>
  <c r="Y599" i="10"/>
  <c r="AA599" i="10" s="1"/>
  <c r="Y273" i="10"/>
  <c r="AA273" i="10" s="1"/>
  <c r="Y643" i="10"/>
  <c r="AA643" i="10" s="1"/>
  <c r="Y547" i="10"/>
  <c r="AA547" i="10" s="1"/>
  <c r="Y451" i="10"/>
  <c r="AA451" i="10" s="1"/>
  <c r="Y355" i="10"/>
  <c r="AA355" i="10" s="1"/>
  <c r="Y259" i="10"/>
  <c r="AA259" i="10" s="1"/>
  <c r="Y195" i="10"/>
  <c r="AA195" i="10" s="1"/>
  <c r="Y558" i="10"/>
  <c r="AA558" i="10" s="1"/>
  <c r="Y278" i="10"/>
  <c r="AA278" i="10" s="1"/>
  <c r="Y375" i="10"/>
  <c r="AA375" i="10" s="1"/>
  <c r="Y183" i="10"/>
  <c r="AA183" i="10" s="1"/>
  <c r="Y520" i="10"/>
  <c r="AA520" i="10" s="1"/>
  <c r="Y288" i="10"/>
  <c r="AA288" i="10" s="1"/>
  <c r="Y152" i="10"/>
  <c r="AA152" i="10" s="1"/>
  <c r="Y115" i="10"/>
  <c r="AA115" i="10" s="1"/>
  <c r="Y66" i="10"/>
  <c r="AA66" i="10" s="1"/>
  <c r="Y27" i="10"/>
  <c r="AA27" i="10" s="1"/>
  <c r="Y2" i="10"/>
  <c r="AA2" i="10" s="1"/>
  <c r="Y321" i="10"/>
  <c r="AA321" i="10" s="1"/>
  <c r="Y546" i="10"/>
  <c r="AA546" i="10" s="1"/>
  <c r="Y226" i="10"/>
  <c r="AA226" i="10" s="1"/>
  <c r="Y36" i="10"/>
  <c r="AA36" i="10" s="1"/>
  <c r="Y577" i="10"/>
  <c r="AA577" i="10" s="1"/>
  <c r="Y361" i="10"/>
  <c r="AA361" i="10" s="1"/>
  <c r="Y562" i="10"/>
  <c r="AA562" i="10" s="1"/>
  <c r="Y282" i="10"/>
  <c r="AA282" i="10" s="1"/>
  <c r="Y71" i="10"/>
  <c r="AA71" i="10" s="1"/>
  <c r="Y45" i="10"/>
  <c r="AA45" i="10" s="1"/>
  <c r="Y16" i="10"/>
  <c r="AA16" i="10" s="1"/>
  <c r="U674" i="10"/>
  <c r="W674" i="10" s="1"/>
  <c r="U267" i="10"/>
  <c r="W267" i="10" s="1"/>
  <c r="U45" i="10"/>
  <c r="W45" i="10" s="1"/>
  <c r="Y631" i="10"/>
  <c r="AA631" i="10" s="1"/>
  <c r="Y543" i="10"/>
  <c r="AA543" i="10" s="1"/>
  <c r="Y431" i="10"/>
  <c r="AA431" i="10" s="1"/>
  <c r="Y391" i="10"/>
  <c r="AA391" i="10" s="1"/>
  <c r="Y231" i="10"/>
  <c r="AA231" i="10" s="1"/>
  <c r="Y656" i="10"/>
  <c r="AA656" i="10" s="1"/>
  <c r="Y527" i="10"/>
  <c r="AA527" i="10" s="1"/>
  <c r="Y359" i="10"/>
  <c r="AA359" i="10" s="1"/>
  <c r="Y592" i="10"/>
  <c r="AA592" i="10" s="1"/>
  <c r="Y424" i="10"/>
  <c r="AA424" i="10" s="1"/>
  <c r="Y154" i="10"/>
  <c r="AA154" i="10" s="1"/>
  <c r="Y130" i="10"/>
  <c r="AA130" i="10" s="1"/>
  <c r="Y109" i="10"/>
  <c r="AA109" i="10" s="1"/>
  <c r="Y85" i="10"/>
  <c r="AA85" i="10" s="1"/>
  <c r="Y645" i="10"/>
  <c r="AA645" i="10" s="1"/>
  <c r="Y581" i="10"/>
  <c r="AA581" i="10" s="1"/>
  <c r="Y657" i="10"/>
  <c r="AA657" i="10" s="1"/>
  <c r="Y578" i="10"/>
  <c r="AA578" i="10" s="1"/>
  <c r="Y194" i="10"/>
  <c r="AA194" i="10" s="1"/>
  <c r="Y687" i="10"/>
  <c r="AA687" i="10" s="1"/>
  <c r="Y495" i="10"/>
  <c r="AA495" i="10" s="1"/>
  <c r="Y295" i="10"/>
  <c r="AA295" i="10" s="1"/>
  <c r="Y616" i="10"/>
  <c r="AA616" i="10" s="1"/>
  <c r="Y549" i="10"/>
  <c r="AA549" i="10" s="1"/>
  <c r="Y485" i="10"/>
  <c r="AA485" i="10" s="1"/>
  <c r="Y421" i="10"/>
  <c r="AA421" i="10" s="1"/>
  <c r="Y357" i="10"/>
  <c r="AA357" i="10" s="1"/>
  <c r="Y293" i="10"/>
  <c r="AA293" i="10" s="1"/>
  <c r="Y197" i="10"/>
  <c r="AA197" i="10" s="1"/>
  <c r="Y646" i="10"/>
  <c r="AA646" i="10" s="1"/>
  <c r="Y478" i="10"/>
  <c r="AA478" i="10" s="1"/>
  <c r="Y382" i="10"/>
  <c r="AA382" i="10" s="1"/>
  <c r="Y583" i="10"/>
  <c r="AA583" i="10" s="1"/>
  <c r="Y351" i="10"/>
  <c r="AA351" i="10" s="1"/>
  <c r="Y247" i="10"/>
  <c r="AA247" i="10" s="1"/>
  <c r="Y175" i="10"/>
  <c r="AA175" i="10" s="1"/>
  <c r="Y512" i="10"/>
  <c r="AA512" i="10" s="1"/>
  <c r="Y344" i="10"/>
  <c r="AA344" i="10" s="1"/>
  <c r="Y216" i="10"/>
  <c r="AA216" i="10" s="1"/>
  <c r="Y161" i="10"/>
  <c r="AA161" i="10" s="1"/>
  <c r="Y135" i="10"/>
  <c r="AA135" i="10" s="1"/>
  <c r="Y111" i="10"/>
  <c r="AA111" i="10" s="1"/>
  <c r="Y87" i="10"/>
  <c r="AA87" i="10" s="1"/>
  <c r="Y49" i="10"/>
  <c r="AA49" i="10" s="1"/>
  <c r="Y24" i="10"/>
  <c r="AA24" i="10" s="1"/>
  <c r="Y513" i="10"/>
  <c r="AA513" i="10" s="1"/>
  <c r="Y313" i="10"/>
  <c r="AA313" i="10" s="1"/>
  <c r="Y674" i="10"/>
  <c r="AA674" i="10" s="1"/>
  <c r="Y442" i="10"/>
  <c r="AA442" i="10" s="1"/>
  <c r="Y82" i="10"/>
  <c r="AA82" i="10" s="1"/>
  <c r="Y32" i="10"/>
  <c r="AA32" i="10" s="1"/>
  <c r="Y649" i="10"/>
  <c r="AA649" i="10" s="1"/>
  <c r="Y545" i="10"/>
  <c r="AA545" i="10" s="1"/>
  <c r="Y417" i="10"/>
  <c r="AA417" i="10" s="1"/>
  <c r="Y634" i="10"/>
  <c r="AA634" i="10" s="1"/>
  <c r="Y482" i="10"/>
  <c r="AA482" i="10" s="1"/>
  <c r="Y274" i="10"/>
  <c r="AA274" i="10" s="1"/>
  <c r="Y75" i="10"/>
  <c r="AA75" i="10" s="1"/>
  <c r="Y61" i="10"/>
  <c r="AA61" i="10" s="1"/>
  <c r="Y43" i="10"/>
  <c r="AA43" i="10" s="1"/>
  <c r="Y33" i="10"/>
  <c r="AA33" i="10" s="1"/>
  <c r="Y15" i="10"/>
  <c r="AA15" i="10" s="1"/>
  <c r="Y529" i="10"/>
  <c r="AA529" i="10" s="1"/>
  <c r="Y401" i="10"/>
  <c r="AA401" i="10" s="1"/>
  <c r="Y257" i="10"/>
  <c r="AA257" i="10" s="1"/>
  <c r="Y169" i="10"/>
  <c r="AA169" i="10" s="1"/>
  <c r="Y650" i="10"/>
  <c r="AA650" i="10" s="1"/>
  <c r="U462" i="10"/>
  <c r="W462" i="10" s="1"/>
  <c r="U387" i="10"/>
  <c r="W387" i="10" s="1"/>
  <c r="Y691" i="10"/>
  <c r="AA691" i="10" s="1"/>
  <c r="Y659" i="10"/>
  <c r="AA659" i="10" s="1"/>
  <c r="Y627" i="10"/>
  <c r="AA627" i="10" s="1"/>
  <c r="Y595" i="10"/>
  <c r="AA595" i="10" s="1"/>
  <c r="Y563" i="10"/>
  <c r="AA563" i="10" s="1"/>
  <c r="Y531" i="10"/>
  <c r="AA531" i="10" s="1"/>
  <c r="Y499" i="10"/>
  <c r="AA499" i="10" s="1"/>
  <c r="Y467" i="10"/>
  <c r="AA467" i="10" s="1"/>
  <c r="Y435" i="10"/>
  <c r="AA435" i="10" s="1"/>
  <c r="Y403" i="10"/>
  <c r="AA403" i="10" s="1"/>
  <c r="Y371" i="10"/>
  <c r="AA371" i="10" s="1"/>
  <c r="Y339" i="10"/>
  <c r="AA339" i="10" s="1"/>
  <c r="Y307" i="10"/>
  <c r="AA307" i="10" s="1"/>
  <c r="Y275" i="10"/>
  <c r="AA275" i="10" s="1"/>
  <c r="Y243" i="10"/>
  <c r="AA243" i="10" s="1"/>
  <c r="Y211" i="10"/>
  <c r="AA211" i="10" s="1"/>
  <c r="Y179" i="10"/>
  <c r="AA179" i="10" s="1"/>
  <c r="Y574" i="10"/>
  <c r="AA574" i="10" s="1"/>
  <c r="Y510" i="10"/>
  <c r="AA510" i="10" s="1"/>
  <c r="Y350" i="10"/>
  <c r="AA350" i="10" s="1"/>
  <c r="Y302" i="10"/>
  <c r="AA302" i="10" s="1"/>
  <c r="Y254" i="10"/>
  <c r="AA254" i="10" s="1"/>
  <c r="U164" i="10"/>
  <c r="W164" i="10" s="1"/>
  <c r="Y440" i="10"/>
  <c r="AA440" i="10" s="1"/>
  <c r="Y368" i="10"/>
  <c r="AA368" i="10" s="1"/>
  <c r="Y240" i="10"/>
  <c r="AA240" i="10" s="1"/>
  <c r="Y168" i="10"/>
  <c r="AA168" i="10" s="1"/>
  <c r="Y156" i="10"/>
  <c r="AA156" i="10" s="1"/>
  <c r="Y145" i="10"/>
  <c r="AA145" i="10" s="1"/>
  <c r="Y134" i="10"/>
  <c r="AA134" i="10" s="1"/>
  <c r="Y119" i="10"/>
  <c r="AA119" i="10" s="1"/>
  <c r="Y107" i="10"/>
  <c r="AA107" i="10" s="1"/>
  <c r="Y95" i="10"/>
  <c r="AA95" i="10" s="1"/>
  <c r="Y83" i="10"/>
  <c r="AA83" i="10" s="1"/>
  <c r="Y676" i="10"/>
  <c r="AA676" i="10" s="1"/>
  <c r="Y644" i="10"/>
  <c r="AA644" i="10" s="1"/>
  <c r="Y612" i="10"/>
  <c r="AA612" i="10" s="1"/>
  <c r="Y580" i="10"/>
  <c r="AA580" i="10" s="1"/>
  <c r="Y548" i="10"/>
  <c r="AA548" i="10" s="1"/>
  <c r="Y516" i="10"/>
  <c r="AA516" i="10" s="1"/>
  <c r="Y484" i="10"/>
  <c r="AA484" i="10" s="1"/>
  <c r="Y452" i="10"/>
  <c r="AA452" i="10" s="1"/>
  <c r="Y420" i="10"/>
  <c r="AA420" i="10" s="1"/>
  <c r="Y388" i="10"/>
  <c r="AA388" i="10" s="1"/>
  <c r="Y356" i="10"/>
  <c r="AA356" i="10" s="1"/>
  <c r="Y324" i="10"/>
  <c r="AA324" i="10" s="1"/>
  <c r="Y292" i="10"/>
  <c r="AA292" i="10" s="1"/>
  <c r="Y260" i="10"/>
  <c r="AA260" i="10" s="1"/>
  <c r="Y228" i="10"/>
  <c r="AA228" i="10" s="1"/>
  <c r="Y196" i="10"/>
  <c r="AA196" i="10" s="1"/>
  <c r="Y686" i="10"/>
  <c r="AA686" i="10" s="1"/>
  <c r="Y614" i="10"/>
  <c r="AA614" i="10" s="1"/>
  <c r="Y534" i="10"/>
  <c r="AA534" i="10" s="1"/>
  <c r="Y366" i="10"/>
  <c r="AA366" i="10" s="1"/>
  <c r="Y238" i="10"/>
  <c r="AA238" i="10" s="1"/>
  <c r="U140" i="10"/>
  <c r="W140" i="10" s="1"/>
  <c r="U92" i="10"/>
  <c r="W92" i="10" s="1"/>
  <c r="U68" i="10"/>
  <c r="W68" i="10" s="1"/>
  <c r="U44" i="10"/>
  <c r="W44" i="10" s="1"/>
  <c r="Y663" i="10"/>
  <c r="AA663" i="10" s="1"/>
  <c r="Y615" i="10"/>
  <c r="AA615" i="10" s="1"/>
  <c r="Y519" i="10"/>
  <c r="AA519" i="10" s="1"/>
  <c r="Y447" i="10"/>
  <c r="AA447" i="10" s="1"/>
  <c r="Y327" i="10"/>
  <c r="AA327" i="10" s="1"/>
  <c r="Y215" i="10"/>
  <c r="AA215" i="10" s="1"/>
  <c r="Y584" i="10"/>
  <c r="AA584" i="10" s="1"/>
  <c r="Y504" i="10"/>
  <c r="AA504" i="10" s="1"/>
  <c r="Y408" i="10"/>
  <c r="AA408" i="10" s="1"/>
  <c r="Y224" i="10"/>
  <c r="AA224" i="10" s="1"/>
  <c r="Y164" i="10"/>
  <c r="AA164" i="10" s="1"/>
  <c r="Y151" i="10"/>
  <c r="AA151" i="10" s="1"/>
  <c r="Y140" i="10"/>
  <c r="AA140" i="10" s="1"/>
  <c r="Y127" i="10"/>
  <c r="AA127" i="10" s="1"/>
  <c r="Y117" i="10"/>
  <c r="AA117" i="10" s="1"/>
  <c r="Y106" i="10"/>
  <c r="AA106" i="10" s="1"/>
  <c r="Y94" i="10"/>
  <c r="AA94" i="10" s="1"/>
  <c r="Y701" i="10"/>
  <c r="AA701" i="10" s="1"/>
  <c r="Y669" i="10"/>
  <c r="AA669" i="10" s="1"/>
  <c r="Y637" i="10"/>
  <c r="AA637" i="10" s="1"/>
  <c r="Y605" i="10"/>
  <c r="AA605" i="10" s="1"/>
  <c r="Y573" i="10"/>
  <c r="AA573" i="10" s="1"/>
  <c r="U155" i="10"/>
  <c r="W155" i="10" s="1"/>
  <c r="U108" i="10"/>
  <c r="W108" i="10" s="1"/>
  <c r="U88" i="10"/>
  <c r="W88" i="10" s="1"/>
  <c r="U64" i="10"/>
  <c r="W64" i="10" s="1"/>
  <c r="U40" i="10"/>
  <c r="W40" i="10" s="1"/>
  <c r="U15" i="10"/>
  <c r="W15" i="10" s="1"/>
  <c r="Y679" i="10"/>
  <c r="AA679" i="10" s="1"/>
  <c r="Y689" i="10"/>
  <c r="AA689" i="10" s="1"/>
  <c r="Y633" i="10"/>
  <c r="AA633" i="10" s="1"/>
  <c r="Y570" i="10"/>
  <c r="AA570" i="10" s="1"/>
  <c r="Y426" i="10"/>
  <c r="AA426" i="10" s="1"/>
  <c r="Y362" i="10"/>
  <c r="AA362" i="10" s="1"/>
  <c r="Y298" i="10"/>
  <c r="AA298" i="10" s="1"/>
  <c r="Y186" i="10"/>
  <c r="AA186" i="10" s="1"/>
  <c r="Y78" i="10"/>
  <c r="AA78" i="10" s="1"/>
  <c r="U475" i="10"/>
  <c r="W475" i="10" s="1"/>
  <c r="U135" i="10"/>
  <c r="W135" i="10" s="1"/>
  <c r="U110" i="10"/>
  <c r="W110" i="10" s="1"/>
  <c r="U84" i="10"/>
  <c r="W84" i="10" s="1"/>
  <c r="U60" i="10"/>
  <c r="W60" i="10" s="1"/>
  <c r="U36" i="10"/>
  <c r="W36" i="10" s="1"/>
  <c r="U14" i="10"/>
  <c r="W14" i="10" s="1"/>
  <c r="Y671" i="10"/>
  <c r="AA671" i="10" s="1"/>
  <c r="Y567" i="10"/>
  <c r="AA567" i="10" s="1"/>
  <c r="Y471" i="10"/>
  <c r="AA471" i="10" s="1"/>
  <c r="Y399" i="10"/>
  <c r="AA399" i="10" s="1"/>
  <c r="Y239" i="10"/>
  <c r="AA239" i="10" s="1"/>
  <c r="Y672" i="10"/>
  <c r="AA672" i="10" s="1"/>
  <c r="Y600" i="10"/>
  <c r="AA600" i="10" s="1"/>
  <c r="U160" i="10"/>
  <c r="W160" i="10" s="1"/>
  <c r="U115" i="10"/>
  <c r="W115" i="10" s="1"/>
  <c r="U16" i="10"/>
  <c r="W16" i="10" s="1"/>
  <c r="Y541" i="10"/>
  <c r="AA541" i="10" s="1"/>
  <c r="Y509" i="10"/>
  <c r="AA509" i="10" s="1"/>
  <c r="Y477" i="10"/>
  <c r="AA477" i="10" s="1"/>
  <c r="Y445" i="10"/>
  <c r="AA445" i="10" s="1"/>
  <c r="Y413" i="10"/>
  <c r="AA413" i="10" s="1"/>
  <c r="Y381" i="10"/>
  <c r="AA381" i="10" s="1"/>
  <c r="Y349" i="10"/>
  <c r="AA349" i="10" s="1"/>
  <c r="Y317" i="10"/>
  <c r="AA317" i="10" s="1"/>
  <c r="Y285" i="10"/>
  <c r="AA285" i="10" s="1"/>
  <c r="Y253" i="10"/>
  <c r="AA253" i="10" s="1"/>
  <c r="Y221" i="10"/>
  <c r="AA221" i="10" s="1"/>
  <c r="Y189" i="10"/>
  <c r="AA189" i="10" s="1"/>
  <c r="Y638" i="10"/>
  <c r="AA638" i="10" s="1"/>
  <c r="Y518" i="10"/>
  <c r="AA518" i="10" s="1"/>
  <c r="Y470" i="10"/>
  <c r="AA470" i="10" s="1"/>
  <c r="Y406" i="10"/>
  <c r="AA406" i="10" s="1"/>
  <c r="Y374" i="10"/>
  <c r="AA374" i="10" s="1"/>
  <c r="Y206" i="10"/>
  <c r="AA206" i="10" s="1"/>
  <c r="U151" i="10"/>
  <c r="W151" i="10" s="1"/>
  <c r="U130" i="10"/>
  <c r="W130" i="10" s="1"/>
  <c r="U106" i="10"/>
  <c r="W106" i="10" s="1"/>
  <c r="U11" i="10"/>
  <c r="W11" i="10" s="1"/>
  <c r="Y559" i="10"/>
  <c r="AA559" i="10" s="1"/>
  <c r="Y439" i="10"/>
  <c r="AA439" i="10" s="1"/>
  <c r="Y335" i="10"/>
  <c r="AA335" i="10" s="1"/>
  <c r="Y271" i="10"/>
  <c r="AA271" i="10" s="1"/>
  <c r="Y199" i="10"/>
  <c r="AA199" i="10" s="1"/>
  <c r="Y696" i="10"/>
  <c r="AA696" i="10" s="1"/>
  <c r="Y632" i="10"/>
  <c r="AA632" i="10" s="1"/>
  <c r="Y544" i="10"/>
  <c r="AA544" i="10" s="1"/>
  <c r="Y488" i="10"/>
  <c r="AA488" i="10" s="1"/>
  <c r="Y400" i="10"/>
  <c r="AA400" i="10" s="1"/>
  <c r="Y336" i="10"/>
  <c r="AA336" i="10" s="1"/>
  <c r="Y264" i="10"/>
  <c r="AA264" i="10" s="1"/>
  <c r="Y208" i="10"/>
  <c r="AA208" i="10" s="1"/>
  <c r="Y158" i="10"/>
  <c r="AA158" i="10" s="1"/>
  <c r="Y144" i="10"/>
  <c r="AA144" i="10" s="1"/>
  <c r="Y132" i="10"/>
  <c r="AA132" i="10" s="1"/>
  <c r="Y121" i="10"/>
  <c r="AA121" i="10" s="1"/>
  <c r="Y108" i="10"/>
  <c r="AA108" i="10" s="1"/>
  <c r="Y96" i="10"/>
  <c r="AA96" i="10" s="1"/>
  <c r="Y81" i="10"/>
  <c r="AA81" i="10" s="1"/>
  <c r="Y58" i="10"/>
  <c r="AA58" i="10" s="1"/>
  <c r="Y47" i="10"/>
  <c r="AA47" i="10" s="1"/>
  <c r="Y34" i="10"/>
  <c r="AA34" i="10" s="1"/>
  <c r="Y20" i="10"/>
  <c r="AA20" i="10" s="1"/>
  <c r="Y8" i="10"/>
  <c r="AA8" i="10" s="1"/>
  <c r="Y585" i="10"/>
  <c r="AA585" i="10" s="1"/>
  <c r="Y457" i="10"/>
  <c r="AA457" i="10" s="1"/>
  <c r="Y345" i="10"/>
  <c r="AA345" i="10" s="1"/>
  <c r="Y305" i="10"/>
  <c r="AA305" i="10" s="1"/>
  <c r="Y185" i="10"/>
  <c r="AA185" i="10" s="1"/>
  <c r="Y626" i="10"/>
  <c r="AA626" i="10" s="1"/>
  <c r="Y498" i="10"/>
  <c r="AA498" i="10" s="1"/>
  <c r="Y434" i="10"/>
  <c r="AA434" i="10" s="1"/>
  <c r="Y242" i="10"/>
  <c r="AA242" i="10" s="1"/>
  <c r="Y73" i="10"/>
  <c r="AA73" i="10" s="1"/>
  <c r="Y60" i="10"/>
  <c r="AA60" i="10" s="1"/>
  <c r="Y42" i="10"/>
  <c r="AA42" i="10" s="1"/>
  <c r="Y28" i="10"/>
  <c r="AA28" i="10" s="1"/>
  <c r="Y10" i="10"/>
  <c r="AA10" i="10" s="1"/>
  <c r="Y609" i="10"/>
  <c r="AA609" i="10" s="1"/>
  <c r="Y505" i="10"/>
  <c r="AA505" i="10" s="1"/>
  <c r="Y473" i="10"/>
  <c r="AA473" i="10" s="1"/>
  <c r="Y377" i="10"/>
  <c r="AA377" i="10" s="1"/>
  <c r="Y297" i="10"/>
  <c r="AA297" i="10" s="1"/>
  <c r="Y193" i="10"/>
  <c r="AA193" i="10" s="1"/>
  <c r="Y610" i="10"/>
  <c r="AA610" i="10" s="1"/>
  <c r="Y530" i="10"/>
  <c r="AA530" i="10" s="1"/>
  <c r="Y450" i="10"/>
  <c r="AA450" i="10" s="1"/>
  <c r="Y338" i="10"/>
  <c r="AA338" i="10" s="1"/>
  <c r="Y266" i="10"/>
  <c r="AA266" i="10" s="1"/>
  <c r="Y202" i="10"/>
  <c r="AA202" i="10" s="1"/>
  <c r="Y74" i="10"/>
  <c r="AA74" i="10" s="1"/>
  <c r="Y68" i="10"/>
  <c r="AA68" i="10" s="1"/>
  <c r="Y59" i="10"/>
  <c r="AA59" i="10" s="1"/>
  <c r="Y51" i="10"/>
  <c r="AA51" i="10" s="1"/>
  <c r="Y40" i="10"/>
  <c r="AA40" i="10" s="1"/>
  <c r="Y30" i="10"/>
  <c r="AA30" i="10" s="1"/>
  <c r="Y21" i="10"/>
  <c r="AA21" i="10" s="1"/>
  <c r="Y13" i="10"/>
  <c r="AA13" i="10" s="1"/>
  <c r="Y5" i="10"/>
  <c r="AA5" i="10" s="1"/>
  <c r="Y569" i="10"/>
  <c r="AA569" i="10" s="1"/>
  <c r="Y441" i="10"/>
  <c r="AA441" i="10" s="1"/>
  <c r="Y353" i="10"/>
  <c r="AA353" i="10" s="1"/>
  <c r="Y249" i="10"/>
  <c r="AA249" i="10" s="1"/>
  <c r="Y698" i="10"/>
  <c r="AA698" i="10" s="1"/>
  <c r="Y618" i="10"/>
  <c r="AA618" i="10" s="1"/>
  <c r="Y623" i="10"/>
  <c r="AA623" i="10" s="1"/>
  <c r="Y479" i="10"/>
  <c r="AA479" i="10" s="1"/>
  <c r="Y223" i="10"/>
  <c r="AA223" i="10" s="1"/>
  <c r="Y536" i="10"/>
  <c r="AA536" i="10" s="1"/>
  <c r="Y296" i="10"/>
  <c r="AA296" i="10" s="1"/>
  <c r="Y167" i="10"/>
  <c r="AA167" i="10" s="1"/>
  <c r="Y143" i="10"/>
  <c r="AA143" i="10" s="1"/>
  <c r="Y120" i="10"/>
  <c r="AA120" i="10" s="1"/>
  <c r="Y97" i="10"/>
  <c r="AA97" i="10" s="1"/>
  <c r="Y677" i="10"/>
  <c r="AA677" i="10" s="1"/>
  <c r="Y613" i="10"/>
  <c r="AA613" i="10" s="1"/>
  <c r="Y703" i="10"/>
  <c r="AA703" i="10" s="1"/>
  <c r="Y697" i="10"/>
  <c r="AA697" i="10" s="1"/>
  <c r="Y458" i="10"/>
  <c r="AA458" i="10" s="1"/>
  <c r="Y394" i="10"/>
  <c r="AA394" i="10" s="1"/>
  <c r="Y306" i="10"/>
  <c r="AA306" i="10" s="1"/>
  <c r="Y79" i="10"/>
  <c r="AA79" i="10" s="1"/>
  <c r="U116" i="10"/>
  <c r="W116" i="10" s="1"/>
  <c r="U20" i="10"/>
  <c r="W20" i="10" s="1"/>
  <c r="Y575" i="10"/>
  <c r="AA575" i="10" s="1"/>
  <c r="Y407" i="10"/>
  <c r="AA407" i="10" s="1"/>
  <c r="Y704" i="10"/>
  <c r="AA704" i="10" s="1"/>
  <c r="Y517" i="10"/>
  <c r="AA517" i="10" s="1"/>
  <c r="Y453" i="10"/>
  <c r="AA453" i="10" s="1"/>
  <c r="Y389" i="10"/>
  <c r="AA389" i="10" s="1"/>
  <c r="Y325" i="10"/>
  <c r="AA325" i="10" s="1"/>
  <c r="Y261" i="10"/>
  <c r="AA261" i="10" s="1"/>
  <c r="Y229" i="10"/>
  <c r="AA229" i="10" s="1"/>
  <c r="Y542" i="10"/>
  <c r="AA542" i="10" s="1"/>
  <c r="Y438" i="10"/>
  <c r="AA438" i="10" s="1"/>
  <c r="Y246" i="10"/>
  <c r="AA246" i="10" s="1"/>
  <c r="U136" i="10"/>
  <c r="W136" i="10" s="1"/>
  <c r="Y455" i="10"/>
  <c r="AA455" i="10" s="1"/>
  <c r="Y303" i="10"/>
  <c r="AA303" i="10" s="1"/>
  <c r="Y640" i="10"/>
  <c r="AA640" i="10" s="1"/>
  <c r="Y568" i="10"/>
  <c r="AA568" i="10" s="1"/>
  <c r="Y432" i="10"/>
  <c r="AA432" i="10" s="1"/>
  <c r="Y272" i="10"/>
  <c r="AA272" i="10" s="1"/>
  <c r="Y149" i="10"/>
  <c r="AA149" i="10" s="1"/>
  <c r="Y123" i="10"/>
  <c r="AA123" i="10" s="1"/>
  <c r="Y99" i="10"/>
  <c r="AA99" i="10" s="1"/>
  <c r="Y62" i="10"/>
  <c r="AA62" i="10" s="1"/>
  <c r="Y38" i="10"/>
  <c r="AA38" i="10" s="1"/>
  <c r="Y11" i="10"/>
  <c r="AA11" i="10" s="1"/>
  <c r="Y641" i="10"/>
  <c r="AA641" i="10" s="1"/>
  <c r="Y385" i="10"/>
  <c r="AA385" i="10" s="1"/>
  <c r="Y209" i="10"/>
  <c r="AA209" i="10" s="1"/>
  <c r="Y538" i="10"/>
  <c r="AA538" i="10" s="1"/>
  <c r="Y346" i="10"/>
  <c r="AA346" i="10" s="1"/>
  <c r="Y64" i="10"/>
  <c r="AA64" i="10" s="1"/>
  <c r="Y46" i="10"/>
  <c r="AA46" i="10" s="1"/>
  <c r="Y18" i="10"/>
  <c r="AA18" i="10" s="1"/>
  <c r="Y481" i="10"/>
  <c r="AA481" i="10" s="1"/>
  <c r="Y329" i="10"/>
  <c r="AA329" i="10" s="1"/>
  <c r="Y225" i="10"/>
  <c r="AA225" i="10" s="1"/>
  <c r="Y554" i="10"/>
  <c r="AA554" i="10" s="1"/>
  <c r="Y370" i="10"/>
  <c r="AA370" i="10" s="1"/>
  <c r="Y218" i="10"/>
  <c r="AA218" i="10" s="1"/>
  <c r="Y69" i="10"/>
  <c r="AA69" i="10" s="1"/>
  <c r="Y53" i="10"/>
  <c r="AA53" i="10" s="1"/>
  <c r="Y23" i="10"/>
  <c r="AA23" i="10" s="1"/>
  <c r="Y7" i="10"/>
  <c r="AA7" i="10" s="1"/>
  <c r="Y601" i="10"/>
  <c r="AA601" i="10" s="1"/>
  <c r="U281" i="10"/>
  <c r="W281" i="10" s="1"/>
  <c r="Y683" i="10"/>
  <c r="AA683" i="10" s="1"/>
  <c r="Y651" i="10"/>
  <c r="AA651" i="10" s="1"/>
  <c r="Y619" i="10"/>
  <c r="AA619" i="10" s="1"/>
  <c r="Y587" i="10"/>
  <c r="AA587" i="10" s="1"/>
  <c r="Y555" i="10"/>
  <c r="AA555" i="10" s="1"/>
  <c r="Y523" i="10"/>
  <c r="AA523" i="10" s="1"/>
  <c r="Y491" i="10"/>
  <c r="AA491" i="10" s="1"/>
  <c r="Y459" i="10"/>
  <c r="AA459" i="10" s="1"/>
  <c r="Y427" i="10"/>
  <c r="AA427" i="10" s="1"/>
  <c r="Y395" i="10"/>
  <c r="AA395" i="10" s="1"/>
  <c r="Y363" i="10"/>
  <c r="AA363" i="10" s="1"/>
  <c r="Y331" i="10"/>
  <c r="AA331" i="10" s="1"/>
  <c r="Y299" i="10"/>
  <c r="AA299" i="10" s="1"/>
  <c r="Y267" i="10"/>
  <c r="AA267" i="10" s="1"/>
  <c r="Y235" i="10"/>
  <c r="AA235" i="10" s="1"/>
  <c r="Y203" i="10"/>
  <c r="AA203" i="10" s="1"/>
  <c r="Y171" i="10"/>
  <c r="AA171" i="10" s="1"/>
  <c r="Y566" i="10"/>
  <c r="AA566" i="10" s="1"/>
  <c r="Y502" i="10"/>
  <c r="AA502" i="10" s="1"/>
  <c r="Y334" i="10"/>
  <c r="AA334" i="10" s="1"/>
  <c r="Y294" i="10"/>
  <c r="AA294" i="10" s="1"/>
  <c r="Y230" i="10"/>
  <c r="AA230" i="10" s="1"/>
  <c r="U159" i="10"/>
  <c r="W159" i="10" s="1"/>
  <c r="U132" i="10"/>
  <c r="W132" i="10" s="1"/>
  <c r="U107" i="10"/>
  <c r="W107" i="10" s="1"/>
  <c r="U12" i="10"/>
  <c r="W12" i="10" s="1"/>
  <c r="Y416" i="10"/>
  <c r="AA416" i="10" s="1"/>
  <c r="Y320" i="10"/>
  <c r="AA320" i="10" s="1"/>
  <c r="Y232" i="10"/>
  <c r="AA232" i="10" s="1"/>
  <c r="Y165" i="10"/>
  <c r="AA165" i="10" s="1"/>
  <c r="Y153" i="10"/>
  <c r="AA153" i="10" s="1"/>
  <c r="Y142" i="10"/>
  <c r="AA142" i="10" s="1"/>
  <c r="Y131" i="10"/>
  <c r="AA131" i="10" s="1"/>
  <c r="Y116" i="10"/>
  <c r="AA116" i="10" s="1"/>
  <c r="Y104" i="10"/>
  <c r="AA104" i="10" s="1"/>
  <c r="Y92" i="10"/>
  <c r="AA92" i="10" s="1"/>
  <c r="Y700" i="10"/>
  <c r="AA700" i="10" s="1"/>
  <c r="Y668" i="10"/>
  <c r="AA668" i="10" s="1"/>
  <c r="Y636" i="10"/>
  <c r="AA636" i="10" s="1"/>
  <c r="Y604" i="10"/>
  <c r="AA604" i="10" s="1"/>
  <c r="Y572" i="10"/>
  <c r="AA572" i="10" s="1"/>
  <c r="Y540" i="10"/>
  <c r="AA540" i="10" s="1"/>
  <c r="Y508" i="10"/>
  <c r="AA508" i="10" s="1"/>
  <c r="Y476" i="10"/>
  <c r="AA476" i="10" s="1"/>
  <c r="Y444" i="10"/>
  <c r="AA444" i="10" s="1"/>
  <c r="Y412" i="10"/>
  <c r="AA412" i="10" s="1"/>
  <c r="Y380" i="10"/>
  <c r="AA380" i="10" s="1"/>
  <c r="Y348" i="10"/>
  <c r="AA348" i="10" s="1"/>
  <c r="Y316" i="10"/>
  <c r="AA316" i="10" s="1"/>
  <c r="Y284" i="10"/>
  <c r="AA284" i="10" s="1"/>
  <c r="Y252" i="10"/>
  <c r="AA252" i="10" s="1"/>
  <c r="Y220" i="10"/>
  <c r="AA220" i="10" s="1"/>
  <c r="Y188" i="10"/>
  <c r="AA188" i="10" s="1"/>
  <c r="Y678" i="10"/>
  <c r="AA678" i="10" s="1"/>
  <c r="Y606" i="10"/>
  <c r="AA606" i="10" s="1"/>
  <c r="Y526" i="10"/>
  <c r="AA526" i="10" s="1"/>
  <c r="Y326" i="10"/>
  <c r="AA326" i="10" s="1"/>
  <c r="Y198" i="10"/>
  <c r="AA198" i="10" s="1"/>
  <c r="U112" i="10"/>
  <c r="W112" i="10" s="1"/>
  <c r="Y655" i="10"/>
  <c r="AA655" i="10" s="1"/>
  <c r="Y591" i="10"/>
  <c r="AA591" i="10" s="1"/>
  <c r="Y503" i="10"/>
  <c r="AA503" i="10" s="1"/>
  <c r="Y423" i="10"/>
  <c r="AA423" i="10" s="1"/>
  <c r="Y287" i="10"/>
  <c r="AA287" i="10" s="1"/>
  <c r="Y688" i="10"/>
  <c r="AA688" i="10" s="1"/>
  <c r="Y560" i="10"/>
  <c r="AA560" i="10" s="1"/>
  <c r="Y496" i="10"/>
  <c r="AA496" i="10" s="1"/>
  <c r="Y376" i="10"/>
  <c r="AA376" i="10" s="1"/>
  <c r="Y200" i="10"/>
  <c r="AA200" i="10" s="1"/>
  <c r="Y160" i="10"/>
  <c r="AA160" i="10" s="1"/>
  <c r="Y148" i="10"/>
  <c r="AA148" i="10" s="1"/>
  <c r="Y137" i="10"/>
  <c r="AA137" i="10" s="1"/>
  <c r="Y124" i="10"/>
  <c r="AA124" i="10" s="1"/>
  <c r="Y114" i="10"/>
  <c r="AA114" i="10" s="1"/>
  <c r="Y103" i="10"/>
  <c r="AA103" i="10" s="1"/>
  <c r="Y91" i="10"/>
  <c r="AA91" i="10" s="1"/>
  <c r="Y693" i="10"/>
  <c r="AA693" i="10" s="1"/>
  <c r="Y661" i="10"/>
  <c r="AA661" i="10" s="1"/>
  <c r="Y629" i="10"/>
  <c r="AA629" i="10" s="1"/>
  <c r="Y597" i="10"/>
  <c r="AA597" i="10" s="1"/>
  <c r="Y565" i="10"/>
  <c r="AA565" i="10" s="1"/>
  <c r="U148" i="10"/>
  <c r="W148" i="10" s="1"/>
  <c r="U126" i="10"/>
  <c r="W126" i="10" s="1"/>
  <c r="U104" i="10"/>
  <c r="W104" i="10" s="1"/>
  <c r="U82" i="10"/>
  <c r="W82" i="10" s="1"/>
  <c r="U58" i="10"/>
  <c r="W58" i="10" s="1"/>
  <c r="U8" i="10"/>
  <c r="W8" i="10" s="1"/>
  <c r="Y639" i="10"/>
  <c r="AA639" i="10" s="1"/>
  <c r="Y681" i="10"/>
  <c r="AA681" i="10" s="1"/>
  <c r="Y625" i="10"/>
  <c r="AA625" i="10" s="1"/>
  <c r="Y514" i="10"/>
  <c r="AA514" i="10" s="1"/>
  <c r="Y410" i="10"/>
  <c r="AA410" i="10" s="1"/>
  <c r="Y322" i="10"/>
  <c r="AA322" i="10" s="1"/>
  <c r="Y290" i="10"/>
  <c r="AA290" i="10" s="1"/>
  <c r="Y178" i="10"/>
  <c r="AA178" i="10" s="1"/>
  <c r="Y80" i="10"/>
  <c r="AA80" i="10" s="1"/>
  <c r="U559" i="10"/>
  <c r="W559" i="10" s="1"/>
  <c r="U663" i="10"/>
  <c r="W663" i="10" s="1"/>
  <c r="U635" i="10"/>
  <c r="W635" i="10" s="1"/>
  <c r="U275" i="10"/>
  <c r="W275" i="10" s="1"/>
  <c r="U474" i="10"/>
  <c r="W474" i="10" s="1"/>
  <c r="U611" i="10"/>
  <c r="W611" i="10" s="1"/>
  <c r="U491" i="10"/>
  <c r="W491" i="10" s="1"/>
  <c r="U539" i="10"/>
  <c r="W539" i="10" s="1"/>
  <c r="U423" i="10"/>
  <c r="W423" i="10" s="1"/>
  <c r="U279" i="10"/>
  <c r="W279" i="10" s="1"/>
  <c r="U225" i="10"/>
  <c r="W225" i="10" s="1"/>
  <c r="U185" i="10"/>
  <c r="W185" i="10" s="1"/>
  <c r="U546" i="10"/>
  <c r="W546" i="10" s="1"/>
  <c r="U513" i="10"/>
  <c r="W513" i="10" s="1"/>
  <c r="U535" i="10"/>
  <c r="W535" i="10" s="1"/>
  <c r="U378" i="10"/>
  <c r="W378" i="10" s="1"/>
  <c r="U582" i="10"/>
  <c r="W582" i="10" s="1"/>
  <c r="U407" i="10"/>
  <c r="W407" i="10" s="1"/>
  <c r="U555" i="10"/>
  <c r="W555" i="10" s="1"/>
  <c r="U497" i="10"/>
  <c r="W497" i="10" s="1"/>
  <c r="U606" i="10"/>
  <c r="W606" i="10" s="1"/>
  <c r="U374" i="10"/>
  <c r="W374" i="10" s="1"/>
  <c r="U206" i="10"/>
  <c r="W206" i="10" s="1"/>
  <c r="U551" i="10"/>
  <c r="W551" i="10" s="1"/>
  <c r="U560" i="10"/>
  <c r="W560" i="10" s="1"/>
  <c r="U499" i="10"/>
  <c r="W499" i="10" s="1"/>
  <c r="U355" i="10"/>
  <c r="W355" i="10" s="1"/>
  <c r="U484" i="10"/>
  <c r="W484" i="10" s="1"/>
  <c r="U224" i="10"/>
  <c r="W224" i="10" s="1"/>
  <c r="U268" i="10"/>
  <c r="W268" i="10" s="1"/>
  <c r="U697" i="10"/>
  <c r="W697" i="10" s="1"/>
  <c r="U627" i="10"/>
  <c r="W627" i="10" s="1"/>
  <c r="U542" i="10"/>
  <c r="W542" i="10" s="1"/>
  <c r="U518" i="10"/>
  <c r="W518" i="10" s="1"/>
  <c r="U191" i="10"/>
  <c r="W191" i="10" s="1"/>
  <c r="U323" i="10"/>
  <c r="W323" i="10" s="1"/>
  <c r="U292" i="10"/>
  <c r="W292" i="10" s="1"/>
  <c r="U214" i="10"/>
  <c r="W214" i="10" s="1"/>
  <c r="U233" i="10"/>
  <c r="W233" i="10" s="1"/>
  <c r="U420" i="10"/>
  <c r="W420" i="10" s="1"/>
  <c r="U405" i="10"/>
  <c r="W405" i="10" s="1"/>
  <c r="U490" i="10"/>
  <c r="W490" i="10" s="1"/>
  <c r="U414" i="10"/>
  <c r="W414" i="10" s="1"/>
  <c r="U390" i="10"/>
  <c r="W390" i="10" s="1"/>
  <c r="U339" i="10"/>
  <c r="W339" i="10" s="1"/>
  <c r="U315" i="10"/>
  <c r="W315" i="10" s="1"/>
  <c r="U211" i="10"/>
  <c r="W211" i="10" s="1"/>
  <c r="U187" i="10"/>
  <c r="W187" i="10" s="1"/>
  <c r="U345" i="10"/>
  <c r="W345" i="10" s="1"/>
  <c r="U444" i="10"/>
  <c r="W444" i="10" s="1"/>
  <c r="U429" i="10"/>
  <c r="W429" i="10" s="1"/>
  <c r="U630" i="10"/>
  <c r="W630" i="10" s="1"/>
  <c r="U625" i="10"/>
  <c r="W625" i="10" s="1"/>
  <c r="U607" i="10"/>
  <c r="W607" i="10" s="1"/>
  <c r="U626" i="10"/>
  <c r="W626" i="10" s="1"/>
  <c r="U683" i="10"/>
  <c r="W683" i="10" s="1"/>
  <c r="U438" i="10"/>
  <c r="W438" i="10" s="1"/>
  <c r="U334" i="10"/>
  <c r="W334" i="10" s="1"/>
  <c r="U303" i="10"/>
  <c r="W303" i="10" s="1"/>
  <c r="U283" i="10"/>
  <c r="W283" i="10" s="1"/>
  <c r="U441" i="10"/>
  <c r="W441" i="10" s="1"/>
  <c r="U177" i="10"/>
  <c r="W177" i="10" s="1"/>
  <c r="U276" i="10"/>
  <c r="W276" i="10" s="1"/>
  <c r="U252" i="10"/>
  <c r="W252" i="10" s="1"/>
  <c r="U516" i="10"/>
  <c r="W516" i="10" s="1"/>
  <c r="U618" i="10"/>
  <c r="W618" i="10" s="1"/>
  <c r="U278" i="10"/>
  <c r="W278" i="10" s="1"/>
  <c r="U411" i="10"/>
  <c r="W411" i="10" s="1"/>
  <c r="U216" i="10"/>
  <c r="W216" i="10" s="1"/>
  <c r="U380" i="10"/>
  <c r="W380" i="10" s="1"/>
  <c r="U431" i="10"/>
  <c r="W431" i="10" s="1"/>
  <c r="U175" i="10"/>
  <c r="W175" i="10" s="1"/>
  <c r="U404" i="10"/>
  <c r="W404" i="10" s="1"/>
  <c r="U458" i="10"/>
  <c r="W458" i="10" s="1"/>
  <c r="U670" i="10"/>
  <c r="W670" i="10" s="1"/>
  <c r="U566" i="10"/>
  <c r="W566" i="10" s="1"/>
  <c r="U592" i="10"/>
  <c r="W592" i="10" s="1"/>
  <c r="U398" i="10"/>
  <c r="W398" i="10" s="1"/>
  <c r="U487" i="10"/>
  <c r="W487" i="10" s="1"/>
  <c r="U459" i="10"/>
  <c r="W459" i="10" s="1"/>
  <c r="U219" i="10"/>
  <c r="W219" i="10" s="1"/>
  <c r="U352" i="10"/>
  <c r="W352" i="10" s="1"/>
  <c r="U336" i="10"/>
  <c r="W336" i="10" s="1"/>
  <c r="U316" i="10"/>
  <c r="W316" i="10" s="1"/>
  <c r="U522" i="10"/>
  <c r="W522" i="10" s="1"/>
  <c r="U520" i="10"/>
  <c r="W520" i="10" s="1"/>
  <c r="U540" i="10"/>
  <c r="W540" i="10" s="1"/>
  <c r="U505" i="10"/>
  <c r="W505" i="10" s="1"/>
  <c r="U385" i="10"/>
  <c r="W385" i="10" s="1"/>
  <c r="U426" i="10"/>
  <c r="W426" i="10" s="1"/>
  <c r="U694" i="10"/>
  <c r="W694" i="10" s="1"/>
  <c r="U638" i="10"/>
  <c r="W638" i="10" s="1"/>
  <c r="U664" i="10"/>
  <c r="W664" i="10" s="1"/>
  <c r="U667" i="10"/>
  <c r="W667" i="10" s="1"/>
  <c r="U342" i="10"/>
  <c r="W342" i="10" s="1"/>
  <c r="U270" i="10"/>
  <c r="W270" i="10" s="1"/>
  <c r="U511" i="10"/>
  <c r="W511" i="10" s="1"/>
  <c r="U427" i="10"/>
  <c r="W427" i="10" s="1"/>
  <c r="U360" i="10"/>
  <c r="W360" i="10" s="1"/>
  <c r="U340" i="10"/>
  <c r="W340" i="10" s="1"/>
  <c r="U554" i="10"/>
  <c r="W554" i="10" s="1"/>
  <c r="U506" i="10"/>
  <c r="W506" i="10" s="1"/>
  <c r="U231" i="10"/>
  <c r="W231" i="10" s="1"/>
  <c r="U230" i="10"/>
  <c r="W230" i="10" s="1"/>
  <c r="U169" i="10"/>
  <c r="W169" i="10" s="1"/>
  <c r="U186" i="10"/>
  <c r="W186" i="10" s="1"/>
  <c r="U396" i="10"/>
  <c r="W396" i="10" s="1"/>
  <c r="U557" i="10"/>
  <c r="W557" i="10" s="1"/>
  <c r="U447" i="10"/>
  <c r="W447" i="10" s="1"/>
  <c r="U319" i="10"/>
  <c r="W319" i="10" s="1"/>
  <c r="U295" i="10"/>
  <c r="W295" i="10" s="1"/>
  <c r="U456" i="10"/>
  <c r="W456" i="10" s="1"/>
  <c r="U451" i="10"/>
  <c r="W451" i="10" s="1"/>
  <c r="U241" i="10"/>
  <c r="W241" i="10" s="1"/>
  <c r="U212" i="10"/>
  <c r="W212" i="10" s="1"/>
  <c r="U188" i="10"/>
  <c r="W188" i="10" s="1"/>
  <c r="U234" i="10"/>
  <c r="W234" i="10" s="1"/>
  <c r="U322" i="10"/>
  <c r="W322" i="10" s="1"/>
  <c r="U222" i="10"/>
  <c r="W222" i="10" s="1"/>
  <c r="U495" i="10"/>
  <c r="W495" i="10" s="1"/>
  <c r="U471" i="10"/>
  <c r="W471" i="10" s="1"/>
  <c r="U367" i="10"/>
  <c r="W367" i="10" s="1"/>
  <c r="U343" i="10"/>
  <c r="W343" i="10" s="1"/>
  <c r="U239" i="10"/>
  <c r="W239" i="10" s="1"/>
  <c r="U215" i="10"/>
  <c r="W215" i="10" s="1"/>
  <c r="U496" i="10"/>
  <c r="W496" i="10" s="1"/>
  <c r="U395" i="10"/>
  <c r="W395" i="10" s="1"/>
  <c r="U347" i="10"/>
  <c r="W347" i="10" s="1"/>
  <c r="U469" i="10"/>
  <c r="W469" i="10" s="1"/>
  <c r="U365" i="10"/>
  <c r="W365" i="10" s="1"/>
  <c r="U386" i="10"/>
  <c r="W386" i="10" s="1"/>
  <c r="U195" i="10"/>
  <c r="W195" i="10" s="1"/>
  <c r="U226" i="10"/>
  <c r="W226" i="10" s="1"/>
  <c r="U293" i="10"/>
  <c r="W293" i="10" s="1"/>
  <c r="U533" i="10"/>
  <c r="W533" i="10" s="1"/>
  <c r="U453" i="10"/>
  <c r="W453" i="10" s="1"/>
  <c r="U318" i="10"/>
  <c r="W318" i="10" s="1"/>
  <c r="U465" i="10"/>
  <c r="W465" i="10" s="1"/>
  <c r="U286" i="10"/>
  <c r="W286" i="10" s="1"/>
  <c r="U198" i="10"/>
  <c r="W198" i="10" s="1"/>
  <c r="U480" i="10"/>
  <c r="W480" i="10" s="1"/>
  <c r="U515" i="10"/>
  <c r="W515" i="10" s="1"/>
  <c r="U467" i="10"/>
  <c r="W467" i="10" s="1"/>
  <c r="U251" i="10"/>
  <c r="W251" i="10" s="1"/>
  <c r="U548" i="10"/>
  <c r="W548" i="10" s="1"/>
  <c r="U524" i="10"/>
  <c r="W524" i="10" s="1"/>
  <c r="U500" i="10"/>
  <c r="W500" i="10" s="1"/>
  <c r="U476" i="10"/>
  <c r="W476" i="10" s="1"/>
  <c r="U288" i="10"/>
  <c r="W288" i="10" s="1"/>
  <c r="U257" i="10"/>
  <c r="W257" i="10" s="1"/>
  <c r="U240" i="10"/>
  <c r="W240" i="10" s="1"/>
  <c r="U493" i="10"/>
  <c r="W493" i="10" s="1"/>
  <c r="U413" i="10"/>
  <c r="W413" i="10" s="1"/>
  <c r="U389" i="10"/>
  <c r="W389" i="10" s="1"/>
  <c r="U306" i="10"/>
  <c r="W306" i="10" s="1"/>
  <c r="U450" i="10"/>
  <c r="W450" i="10" s="1"/>
  <c r="U255" i="10"/>
  <c r="W255" i="10" s="1"/>
  <c r="U489" i="10"/>
  <c r="W489" i="10" s="1"/>
  <c r="U457" i="10"/>
  <c r="W457" i="10" s="1"/>
  <c r="U200" i="10"/>
  <c r="W200" i="10" s="1"/>
  <c r="U349" i="10"/>
  <c r="W349" i="10" s="1"/>
  <c r="U258" i="10"/>
  <c r="W258" i="10" s="1"/>
  <c r="U307" i="10"/>
  <c r="W307" i="10" s="1"/>
  <c r="U259" i="10"/>
  <c r="W259" i="10" s="1"/>
  <c r="U400" i="10"/>
  <c r="W400" i="10" s="1"/>
  <c r="U344" i="10"/>
  <c r="W344" i="10" s="1"/>
  <c r="U321" i="10"/>
  <c r="W321" i="10" s="1"/>
  <c r="U478" i="10"/>
  <c r="W478" i="10" s="1"/>
  <c r="U454" i="10"/>
  <c r="W454" i="10" s="1"/>
  <c r="U350" i="10"/>
  <c r="W350" i="10" s="1"/>
  <c r="U262" i="10"/>
  <c r="W262" i="10" s="1"/>
  <c r="U528" i="10"/>
  <c r="W528" i="10" s="1"/>
  <c r="U472" i="10"/>
  <c r="W472" i="10" s="1"/>
  <c r="U363" i="10"/>
  <c r="W363" i="10" s="1"/>
  <c r="U179" i="10"/>
  <c r="W179" i="10" s="1"/>
  <c r="U280" i="10"/>
  <c r="W280" i="10" s="1"/>
  <c r="U449" i="10"/>
  <c r="W449" i="10" s="1"/>
  <c r="U193" i="10"/>
  <c r="W193" i="10" s="1"/>
  <c r="U368" i="10"/>
  <c r="W368" i="10" s="1"/>
  <c r="U304" i="10"/>
  <c r="W304" i="10" s="1"/>
  <c r="U209" i="10"/>
  <c r="W209" i="10" s="1"/>
  <c r="U460" i="10"/>
  <c r="W460" i="10" s="1"/>
  <c r="U356" i="10"/>
  <c r="W356" i="10" s="1"/>
  <c r="U332" i="10"/>
  <c r="W332" i="10" s="1"/>
  <c r="U228" i="10"/>
  <c r="W228" i="10" s="1"/>
  <c r="U204" i="10"/>
  <c r="W204" i="10" s="1"/>
  <c r="U517" i="10"/>
  <c r="W517" i="10" s="1"/>
  <c r="U274" i="10"/>
  <c r="W274" i="10" s="1"/>
  <c r="U210" i="10"/>
  <c r="W210" i="10" s="1"/>
  <c r="U514" i="10"/>
  <c r="W514" i="10" s="1"/>
  <c r="U442" i="10"/>
  <c r="W442" i="10" s="1"/>
  <c r="U492" i="10"/>
  <c r="W492" i="10" s="1"/>
  <c r="U468" i="10"/>
  <c r="W468" i="10" s="1"/>
  <c r="U300" i="10"/>
  <c r="W300" i="10" s="1"/>
  <c r="U501" i="10"/>
  <c r="W501" i="10" s="1"/>
  <c r="U249" i="10"/>
  <c r="W249" i="10" s="1"/>
  <c r="U298" i="10"/>
  <c r="W298" i="10" s="1"/>
  <c r="U250" i="10"/>
  <c r="W250" i="10" s="1"/>
  <c r="U477" i="10"/>
  <c r="W477" i="10" s="1"/>
  <c r="U507" i="10"/>
  <c r="W507" i="10" s="1"/>
  <c r="U171" i="10"/>
  <c r="W171" i="10" s="1"/>
  <c r="U519" i="10"/>
  <c r="W519" i="10" s="1"/>
  <c r="U391" i="10"/>
  <c r="W391" i="10" s="1"/>
  <c r="U512" i="10"/>
  <c r="W512" i="10" s="1"/>
  <c r="U384" i="10"/>
  <c r="W384" i="10" s="1"/>
  <c r="U256" i="10"/>
  <c r="W256" i="10" s="1"/>
  <c r="U232" i="10"/>
  <c r="W232" i="10" s="1"/>
  <c r="U488" i="10"/>
  <c r="W488" i="10" s="1"/>
  <c r="U364" i="10"/>
  <c r="W364" i="10" s="1"/>
  <c r="U377" i="10"/>
  <c r="W377" i="10" s="1"/>
  <c r="U313" i="10"/>
  <c r="W313" i="10" s="1"/>
  <c r="U357" i="10"/>
  <c r="W357" i="10" s="1"/>
  <c r="U494" i="10"/>
  <c r="W494" i="10" s="1"/>
  <c r="U366" i="10"/>
  <c r="W366" i="10" s="1"/>
  <c r="U299" i="10"/>
  <c r="W299" i="10" s="1"/>
  <c r="U229" i="10"/>
  <c r="W229" i="10" s="1"/>
  <c r="U556" i="10"/>
  <c r="W556" i="10" s="1"/>
  <c r="U394" i="10"/>
  <c r="W394" i="10" s="1"/>
  <c r="U172" i="10"/>
  <c r="W172" i="10" s="1"/>
  <c r="U273" i="10"/>
  <c r="W273" i="10" s="1"/>
  <c r="U541" i="10"/>
  <c r="W541" i="10" s="1"/>
  <c r="U455" i="10"/>
  <c r="W455" i="10" s="1"/>
  <c r="U552" i="10"/>
  <c r="W552" i="10" s="1"/>
  <c r="U448" i="10"/>
  <c r="W448" i="10" s="1"/>
  <c r="U424" i="10"/>
  <c r="W424" i="10" s="1"/>
  <c r="U320" i="10"/>
  <c r="W320" i="10" s="1"/>
  <c r="U296" i="10"/>
  <c r="W296" i="10" s="1"/>
  <c r="U192" i="10"/>
  <c r="W192" i="10" s="1"/>
  <c r="U561" i="10"/>
  <c r="W561" i="10" s="1"/>
  <c r="U428" i="10"/>
  <c r="W428" i="10" s="1"/>
  <c r="U236" i="10"/>
  <c r="W236" i="10" s="1"/>
  <c r="U353" i="10"/>
  <c r="W353" i="10" s="1"/>
  <c r="U290" i="10"/>
  <c r="W290" i="10" s="1"/>
  <c r="U421" i="10"/>
  <c r="W421" i="10" s="1"/>
  <c r="U558" i="10"/>
  <c r="W558" i="10" s="1"/>
  <c r="U430" i="10"/>
  <c r="W430" i="10" s="1"/>
  <c r="U327" i="10"/>
  <c r="W327" i="10" s="1"/>
  <c r="U310" i="10"/>
  <c r="W310" i="10" s="1"/>
  <c r="U263" i="10"/>
  <c r="W263" i="10" s="1"/>
  <c r="U246" i="10"/>
  <c r="W246" i="10" s="1"/>
  <c r="U199" i="10"/>
  <c r="W199" i="10" s="1"/>
  <c r="U182" i="10"/>
  <c r="W182" i="10" s="1"/>
  <c r="U537" i="10"/>
  <c r="W537" i="10" s="1"/>
  <c r="U481" i="10"/>
  <c r="W481" i="10" s="1"/>
  <c r="U402" i="10"/>
  <c r="W402" i="10" s="1"/>
  <c r="U403" i="10"/>
  <c r="W403" i="10" s="1"/>
  <c r="U338" i="10"/>
  <c r="W338" i="10" s="1"/>
  <c r="U532" i="10"/>
  <c r="W532" i="10" s="1"/>
  <c r="U433" i="10"/>
  <c r="W433" i="10" s="1"/>
  <c r="U205" i="10"/>
  <c r="W205" i="10" s="1"/>
  <c r="U208" i="10"/>
  <c r="W208" i="10" s="1"/>
  <c r="U309" i="10"/>
  <c r="W309" i="10" s="1"/>
  <c r="U245" i="10"/>
  <c r="W245" i="10" s="1"/>
  <c r="U416" i="10"/>
  <c r="W416" i="10" s="1"/>
  <c r="U435" i="10"/>
  <c r="W435" i="10" s="1"/>
  <c r="U371" i="10"/>
  <c r="W371" i="10" s="1"/>
  <c r="U243" i="10"/>
  <c r="W243" i="10" s="1"/>
  <c r="U508" i="10"/>
  <c r="W508" i="10" s="1"/>
  <c r="U297" i="10"/>
  <c r="W297" i="10" s="1"/>
  <c r="U392" i="10"/>
  <c r="W392" i="10" s="1"/>
  <c r="U264" i="10"/>
  <c r="W264" i="10" s="1"/>
  <c r="U409" i="10"/>
  <c r="W409" i="10" s="1"/>
  <c r="U201" i="10"/>
  <c r="W201" i="10" s="1"/>
  <c r="U437" i="10"/>
  <c r="W437" i="10" s="1"/>
  <c r="U373" i="10"/>
  <c r="W373" i="10" s="1"/>
  <c r="U530" i="10"/>
  <c r="W530" i="10" s="1"/>
  <c r="U418" i="10"/>
  <c r="W418" i="10" s="1"/>
  <c r="U317" i="10"/>
  <c r="W317" i="10" s="1"/>
  <c r="U253" i="10"/>
  <c r="W253" i="10" s="1"/>
  <c r="U189" i="10"/>
  <c r="W189" i="10" s="1"/>
  <c r="U498" i="10"/>
  <c r="W498" i="10" s="1"/>
  <c r="U562" i="10"/>
  <c r="W562" i="10" s="1"/>
  <c r="U242" i="10"/>
  <c r="W242" i="10" s="1"/>
  <c r="U370" i="10"/>
  <c r="W370" i="10" s="1"/>
  <c r="U218" i="10"/>
  <c r="W218" i="10" s="1"/>
  <c r="U170" i="10"/>
  <c r="W170" i="10" s="1"/>
  <c r="U285" i="10"/>
  <c r="W285" i="10" s="1"/>
  <c r="U534" i="10"/>
  <c r="W534" i="10" s="1"/>
  <c r="U470" i="10"/>
  <c r="W470" i="10" s="1"/>
  <c r="U406" i="10"/>
  <c r="W406" i="10" s="1"/>
  <c r="U527" i="10"/>
  <c r="W527" i="10" s="1"/>
  <c r="U463" i="10"/>
  <c r="W463" i="10" s="1"/>
  <c r="U399" i="10"/>
  <c r="W399" i="10" s="1"/>
  <c r="U335" i="10"/>
  <c r="W335" i="10" s="1"/>
  <c r="U271" i="10"/>
  <c r="W271" i="10" s="1"/>
  <c r="U207" i="10"/>
  <c r="W207" i="10" s="1"/>
  <c r="U440" i="10"/>
  <c r="W440" i="10" s="1"/>
  <c r="U443" i="10"/>
  <c r="W443" i="10" s="1"/>
  <c r="U379" i="10"/>
  <c r="W379" i="10" s="1"/>
  <c r="U328" i="10"/>
  <c r="W328" i="10" s="1"/>
  <c r="U248" i="10"/>
  <c r="W248" i="10" s="1"/>
  <c r="U529" i="10"/>
  <c r="W529" i="10" s="1"/>
  <c r="U553" i="10"/>
  <c r="W553" i="10" s="1"/>
  <c r="U312" i="10"/>
  <c r="W312" i="10" s="1"/>
  <c r="U184" i="10"/>
  <c r="W184" i="10" s="1"/>
  <c r="U436" i="10"/>
  <c r="W436" i="10" s="1"/>
  <c r="U372" i="10"/>
  <c r="W372" i="10" s="1"/>
  <c r="U308" i="10"/>
  <c r="W308" i="10" s="1"/>
  <c r="U244" i="10"/>
  <c r="W244" i="10" s="1"/>
  <c r="U180" i="10"/>
  <c r="W180" i="10" s="1"/>
  <c r="U509" i="10"/>
  <c r="W509" i="10" s="1"/>
  <c r="U445" i="10"/>
  <c r="W445" i="10" s="1"/>
  <c r="U381" i="10"/>
  <c r="W381" i="10" s="1"/>
  <c r="U410" i="10"/>
  <c r="W410" i="10" s="1"/>
  <c r="U202" i="10"/>
  <c r="W202" i="10" s="1"/>
  <c r="U362" i="10"/>
  <c r="W362" i="10" s="1"/>
  <c r="U282" i="10"/>
  <c r="W282" i="10" s="1"/>
  <c r="U325" i="10"/>
  <c r="W325" i="10" s="1"/>
  <c r="U261" i="10"/>
  <c r="W261" i="10" s="1"/>
  <c r="U197" i="10"/>
  <c r="W197" i="10" s="1"/>
  <c r="U333" i="10"/>
  <c r="W333" i="10" s="1"/>
  <c r="U272" i="10"/>
  <c r="W272" i="10" s="1"/>
  <c r="U181" i="10"/>
  <c r="W181" i="10" s="1"/>
  <c r="U221" i="10"/>
  <c r="W221" i="10" s="1"/>
  <c r="U510" i="10"/>
  <c r="W510" i="10" s="1"/>
  <c r="U446" i="10"/>
  <c r="W446" i="10" s="1"/>
  <c r="U382" i="10"/>
  <c r="W382" i="10" s="1"/>
  <c r="U503" i="10"/>
  <c r="W503" i="10" s="1"/>
  <c r="U439" i="10"/>
  <c r="W439" i="10" s="1"/>
  <c r="U375" i="10"/>
  <c r="W375" i="10" s="1"/>
  <c r="U311" i="10"/>
  <c r="W311" i="10" s="1"/>
  <c r="U247" i="10"/>
  <c r="W247" i="10" s="1"/>
  <c r="U183" i="10"/>
  <c r="W183" i="10" s="1"/>
  <c r="U544" i="10"/>
  <c r="W544" i="10" s="1"/>
  <c r="U432" i="10"/>
  <c r="W432" i="10" s="1"/>
  <c r="U547" i="10"/>
  <c r="W547" i="10" s="1"/>
  <c r="U483" i="10"/>
  <c r="W483" i="10" s="1"/>
  <c r="U419" i="10"/>
  <c r="W419" i="10" s="1"/>
  <c r="U291" i="10"/>
  <c r="W291" i="10" s="1"/>
  <c r="U227" i="10"/>
  <c r="W227" i="10" s="1"/>
  <c r="U376" i="10"/>
  <c r="W376" i="10" s="1"/>
  <c r="U417" i="10"/>
  <c r="W417" i="10" s="1"/>
  <c r="U337" i="10"/>
  <c r="W337" i="10" s="1"/>
  <c r="U265" i="10"/>
  <c r="W265" i="10" s="1"/>
  <c r="U545" i="10"/>
  <c r="W545" i="10" s="1"/>
  <c r="U369" i="10"/>
  <c r="W369" i="10" s="1"/>
  <c r="U425" i="10"/>
  <c r="W425" i="10" s="1"/>
  <c r="U305" i="10"/>
  <c r="W305" i="10" s="1"/>
  <c r="U412" i="10"/>
  <c r="W412" i="10" s="1"/>
  <c r="U348" i="10"/>
  <c r="W348" i="10" s="1"/>
  <c r="U284" i="10"/>
  <c r="W284" i="10" s="1"/>
  <c r="U220" i="10"/>
  <c r="W220" i="10" s="1"/>
  <c r="U549" i="10"/>
  <c r="W549" i="10" s="1"/>
  <c r="U485" i="10"/>
  <c r="W485" i="10" s="1"/>
  <c r="U194" i="10"/>
  <c r="W194" i="10" s="1"/>
  <c r="U466" i="10"/>
  <c r="W466" i="10" s="1"/>
  <c r="U354" i="10"/>
  <c r="W354" i="10" s="1"/>
  <c r="U314" i="10"/>
  <c r="W314" i="10" s="1"/>
  <c r="U346" i="10"/>
  <c r="W346" i="10" s="1"/>
  <c r="U266" i="10"/>
  <c r="W266" i="10" s="1"/>
  <c r="U301" i="10"/>
  <c r="W301" i="10" s="1"/>
  <c r="U237" i="10"/>
  <c r="W237" i="10" s="1"/>
  <c r="U173" i="10"/>
  <c r="W173" i="10" s="1"/>
  <c r="U269" i="10"/>
  <c r="W269" i="10" s="1"/>
  <c r="U401" i="10"/>
  <c r="W401" i="10" s="1"/>
  <c r="U531" i="10"/>
  <c r="W531" i="10" s="1"/>
  <c r="U434" i="10"/>
  <c r="W434" i="10" s="1"/>
  <c r="U550" i="10"/>
  <c r="W550" i="10" s="1"/>
  <c r="U486" i="10"/>
  <c r="W486" i="10" s="1"/>
  <c r="U422" i="10"/>
  <c r="W422" i="10" s="1"/>
  <c r="U358" i="10"/>
  <c r="W358" i="10" s="1"/>
  <c r="U504" i="10"/>
  <c r="W504" i="10" s="1"/>
  <c r="U543" i="10"/>
  <c r="W543" i="10" s="1"/>
  <c r="U479" i="10"/>
  <c r="W479" i="10" s="1"/>
  <c r="U415" i="10"/>
  <c r="W415" i="10" s="1"/>
  <c r="U351" i="10"/>
  <c r="W351" i="10" s="1"/>
  <c r="U287" i="10"/>
  <c r="W287" i="10" s="1"/>
  <c r="U223" i="10"/>
  <c r="W223" i="10" s="1"/>
  <c r="U536" i="10"/>
  <c r="W536" i="10" s="1"/>
  <c r="U464" i="10"/>
  <c r="W464" i="10" s="1"/>
  <c r="U331" i="10"/>
  <c r="W331" i="10" s="1"/>
  <c r="U176" i="10"/>
  <c r="W176" i="10" s="1"/>
  <c r="U473" i="10"/>
  <c r="W473" i="10" s="1"/>
  <c r="U393" i="10"/>
  <c r="W393" i="10" s="1"/>
  <c r="U329" i="10"/>
  <c r="W329" i="10" s="1"/>
  <c r="U408" i="10"/>
  <c r="W408" i="10" s="1"/>
  <c r="U361" i="10"/>
  <c r="W361" i="10" s="1"/>
  <c r="U217" i="10"/>
  <c r="W217" i="10" s="1"/>
  <c r="U521" i="10"/>
  <c r="W521" i="10" s="1"/>
  <c r="U289" i="10"/>
  <c r="W289" i="10" s="1"/>
  <c r="U452" i="10"/>
  <c r="W452" i="10" s="1"/>
  <c r="U388" i="10"/>
  <c r="W388" i="10" s="1"/>
  <c r="U324" i="10"/>
  <c r="W324" i="10" s="1"/>
  <c r="U260" i="10"/>
  <c r="W260" i="10" s="1"/>
  <c r="U196" i="10"/>
  <c r="W196" i="10" s="1"/>
  <c r="U525" i="10"/>
  <c r="W525" i="10" s="1"/>
  <c r="U461" i="10"/>
  <c r="W461" i="10" s="1"/>
  <c r="U397" i="10"/>
  <c r="W397" i="10" s="1"/>
  <c r="U330" i="10"/>
  <c r="W330" i="10" s="1"/>
  <c r="U538" i="10"/>
  <c r="W538" i="10" s="1"/>
  <c r="U178" i="10"/>
  <c r="W178" i="10" s="1"/>
  <c r="U341" i="10"/>
  <c r="W341" i="10" s="1"/>
  <c r="U277" i="10"/>
  <c r="W277" i="10" s="1"/>
  <c r="U213" i="10"/>
  <c r="W213" i="10" s="1"/>
  <c r="U646" i="10"/>
  <c r="W646" i="10" s="1"/>
  <c r="U703" i="10"/>
  <c r="W703" i="10" s="1"/>
  <c r="U696" i="10"/>
  <c r="W696" i="10" s="1"/>
  <c r="U632" i="10"/>
  <c r="W632" i="10" s="1"/>
  <c r="U641" i="10"/>
  <c r="W641" i="10" s="1"/>
  <c r="U658" i="10"/>
  <c r="W658" i="10" s="1"/>
  <c r="U680" i="10"/>
  <c r="W680" i="10" s="1"/>
  <c r="U671" i="10"/>
  <c r="W671" i="10" s="1"/>
  <c r="U633" i="10"/>
  <c r="W633" i="10" s="1"/>
  <c r="U699" i="10"/>
  <c r="W699" i="10" s="1"/>
  <c r="U571" i="10"/>
  <c r="W571" i="10" s="1"/>
  <c r="U656" i="10"/>
  <c r="W656" i="10" s="1"/>
  <c r="U624" i="10"/>
  <c r="W624" i="10" s="1"/>
  <c r="U698" i="10"/>
  <c r="W698" i="10" s="1"/>
  <c r="U675" i="10"/>
  <c r="W675" i="10" s="1"/>
  <c r="U691" i="10"/>
  <c r="W691" i="10" s="1"/>
  <c r="U575" i="10"/>
  <c r="W575" i="10" s="1"/>
  <c r="U639" i="10"/>
  <c r="W639" i="10" s="1"/>
  <c r="U688" i="10"/>
  <c r="W688" i="10" s="1"/>
  <c r="U681" i="10"/>
  <c r="W681" i="10" s="1"/>
  <c r="U600" i="10"/>
  <c r="W600" i="10" s="1"/>
  <c r="U568" i="10"/>
  <c r="W568" i="10" s="1"/>
  <c r="U599" i="10"/>
  <c r="W599" i="10" s="1"/>
  <c r="U593" i="10"/>
  <c r="W593" i="10" s="1"/>
  <c r="U586" i="10"/>
  <c r="W586" i="10" s="1"/>
  <c r="U563" i="10"/>
  <c r="W563" i="10" s="1"/>
  <c r="U588" i="10"/>
  <c r="W588" i="10" s="1"/>
  <c r="U652" i="10"/>
  <c r="W652" i="10" s="1"/>
  <c r="U669" i="10"/>
  <c r="W669" i="10" s="1"/>
  <c r="U605" i="10"/>
  <c r="W605" i="10" s="1"/>
  <c r="U678" i="10"/>
  <c r="W678" i="10" s="1"/>
  <c r="U614" i="10"/>
  <c r="W614" i="10" s="1"/>
  <c r="U665" i="10"/>
  <c r="W665" i="10" s="1"/>
  <c r="U602" i="10"/>
  <c r="W602" i="10" s="1"/>
  <c r="U673" i="10"/>
  <c r="W673" i="10" s="1"/>
  <c r="U690" i="10"/>
  <c r="W690" i="10" s="1"/>
  <c r="U650" i="10"/>
  <c r="W650" i="10" s="1"/>
  <c r="U692" i="10"/>
  <c r="W692" i="10" s="1"/>
  <c r="U628" i="10"/>
  <c r="W628" i="10" s="1"/>
  <c r="U564" i="10"/>
  <c r="W564" i="10" s="1"/>
  <c r="U645" i="10"/>
  <c r="W645" i="10" s="1"/>
  <c r="U581" i="10"/>
  <c r="W581" i="10" s="1"/>
  <c r="U654" i="10"/>
  <c r="W654" i="10" s="1"/>
  <c r="U590" i="10"/>
  <c r="W590" i="10" s="1"/>
  <c r="U594" i="10"/>
  <c r="W594" i="10" s="1"/>
  <c r="U679" i="10"/>
  <c r="W679" i="10" s="1"/>
  <c r="U615" i="10"/>
  <c r="W615" i="10" s="1"/>
  <c r="U672" i="10"/>
  <c r="W672" i="10" s="1"/>
  <c r="U584" i="10"/>
  <c r="W584" i="10" s="1"/>
  <c r="U657" i="10"/>
  <c r="W657" i="10" s="1"/>
  <c r="U585" i="10"/>
  <c r="W585" i="10" s="1"/>
  <c r="U642" i="10"/>
  <c r="W642" i="10" s="1"/>
  <c r="U610" i="10"/>
  <c r="W610" i="10" s="1"/>
  <c r="U578" i="10"/>
  <c r="W578" i="10" s="1"/>
  <c r="U651" i="10"/>
  <c r="W651" i="10" s="1"/>
  <c r="U587" i="10"/>
  <c r="W587" i="10" s="1"/>
  <c r="U668" i="10"/>
  <c r="W668" i="10" s="1"/>
  <c r="U604" i="10"/>
  <c r="W604" i="10" s="1"/>
  <c r="U685" i="10"/>
  <c r="W685" i="10" s="1"/>
  <c r="U621" i="10"/>
  <c r="W621" i="10" s="1"/>
  <c r="U591" i="10"/>
  <c r="W591" i="10" s="1"/>
  <c r="U580" i="10"/>
  <c r="W580" i="10" s="1"/>
  <c r="U661" i="10"/>
  <c r="W661" i="10" s="1"/>
  <c r="U631" i="10"/>
  <c r="W631" i="10" s="1"/>
  <c r="U567" i="10"/>
  <c r="W567" i="10" s="1"/>
  <c r="U701" i="10"/>
  <c r="W701" i="10" s="1"/>
  <c r="U637" i="10"/>
  <c r="W637" i="10" s="1"/>
  <c r="U573" i="10"/>
  <c r="W573" i="10" s="1"/>
  <c r="U608" i="10"/>
  <c r="W608" i="10" s="1"/>
  <c r="U704" i="10"/>
  <c r="W704" i="10" s="1"/>
  <c r="U648" i="10"/>
  <c r="W648" i="10" s="1"/>
  <c r="U576" i="10"/>
  <c r="W576" i="10" s="1"/>
  <c r="U649" i="10"/>
  <c r="W649" i="10" s="1"/>
  <c r="U609" i="10"/>
  <c r="W609" i="10" s="1"/>
  <c r="U569" i="10"/>
  <c r="W569" i="10" s="1"/>
  <c r="U634" i="10"/>
  <c r="W634" i="10" s="1"/>
  <c r="U570" i="10"/>
  <c r="W570" i="10" s="1"/>
  <c r="U643" i="10"/>
  <c r="W643" i="10" s="1"/>
  <c r="U579" i="10"/>
  <c r="W579" i="10" s="1"/>
  <c r="U660" i="10"/>
  <c r="W660" i="10" s="1"/>
  <c r="U596" i="10"/>
  <c r="W596" i="10" s="1"/>
  <c r="U677" i="10"/>
  <c r="W677" i="10" s="1"/>
  <c r="U613" i="10"/>
  <c r="W613" i="10" s="1"/>
  <c r="U655" i="10"/>
  <c r="W655" i="10" s="1"/>
  <c r="U644" i="10"/>
  <c r="W644" i="10" s="1"/>
  <c r="U597" i="10"/>
  <c r="W597" i="10" s="1"/>
  <c r="U616" i="10"/>
  <c r="W616" i="10" s="1"/>
  <c r="U695" i="10"/>
  <c r="W695" i="10" s="1"/>
  <c r="U684" i="10"/>
  <c r="W684" i="10" s="1"/>
  <c r="U620" i="10"/>
  <c r="W620" i="10" s="1"/>
  <c r="U686" i="10"/>
  <c r="W686" i="10" s="1"/>
  <c r="U622" i="10"/>
  <c r="W622" i="10" s="1"/>
  <c r="U647" i="10"/>
  <c r="W647" i="10" s="1"/>
  <c r="U583" i="10"/>
  <c r="W583" i="10" s="1"/>
  <c r="U640" i="10"/>
  <c r="W640" i="10" s="1"/>
  <c r="U601" i="10"/>
  <c r="W601" i="10" s="1"/>
  <c r="U619" i="10"/>
  <c r="W619" i="10" s="1"/>
  <c r="U700" i="10"/>
  <c r="W700" i="10" s="1"/>
  <c r="U636" i="10"/>
  <c r="W636" i="10" s="1"/>
  <c r="U572" i="10"/>
  <c r="W572" i="10" s="1"/>
  <c r="U653" i="10"/>
  <c r="W653" i="10" s="1"/>
  <c r="U589" i="10"/>
  <c r="W589" i="10" s="1"/>
  <c r="U682" i="10"/>
  <c r="W682" i="10" s="1"/>
  <c r="U617" i="10"/>
  <c r="W617" i="10" s="1"/>
  <c r="U603" i="10"/>
  <c r="W603" i="10" s="1"/>
  <c r="U662" i="10"/>
  <c r="W662" i="10" s="1"/>
  <c r="U598" i="10"/>
  <c r="W598" i="10" s="1"/>
  <c r="U577" i="10"/>
  <c r="W577" i="10" s="1"/>
  <c r="U687" i="10"/>
  <c r="W687" i="10" s="1"/>
  <c r="U623" i="10"/>
  <c r="W623" i="10" s="1"/>
  <c r="U689" i="10"/>
  <c r="W689" i="10" s="1"/>
  <c r="U666" i="10"/>
  <c r="W666" i="10" s="1"/>
  <c r="U659" i="10"/>
  <c r="W659" i="10" s="1"/>
  <c r="U595" i="10"/>
  <c r="W595" i="10" s="1"/>
  <c r="U676" i="10"/>
  <c r="W676" i="10" s="1"/>
  <c r="U612" i="10"/>
  <c r="W612" i="10" s="1"/>
  <c r="U693" i="10"/>
  <c r="W693" i="10" s="1"/>
  <c r="U629" i="10"/>
  <c r="W629" i="10" s="1"/>
  <c r="U565" i="10"/>
  <c r="W565" i="10" s="1"/>
  <c r="P323" i="10"/>
  <c r="P379" i="10"/>
  <c r="P491" i="10"/>
  <c r="P267" i="10"/>
  <c r="P548" i="10"/>
  <c r="P292" i="10"/>
  <c r="P581" i="10"/>
  <c r="P317" i="10"/>
  <c r="P614" i="10"/>
  <c r="P358" i="10"/>
  <c r="P148" i="10"/>
  <c r="P303" i="10"/>
  <c r="P288" i="10"/>
  <c r="P168" i="10"/>
  <c r="P39" i="10"/>
  <c r="P634" i="10"/>
  <c r="P700" i="10"/>
  <c r="P636" i="10"/>
  <c r="P572" i="10"/>
  <c r="P508" i="10"/>
  <c r="P444" i="10"/>
  <c r="P380" i="10"/>
  <c r="P316" i="10"/>
  <c r="P252" i="10"/>
  <c r="P188" i="10"/>
  <c r="P669" i="10"/>
  <c r="P605" i="10"/>
  <c r="P533" i="10"/>
  <c r="P469" i="10"/>
  <c r="P405" i="10"/>
  <c r="P341" i="10"/>
  <c r="P277" i="10"/>
  <c r="P213" i="10"/>
  <c r="P702" i="10"/>
  <c r="P638" i="10"/>
  <c r="P574" i="10"/>
  <c r="P510" i="10"/>
  <c r="P446" i="10"/>
  <c r="P382" i="10"/>
  <c r="P318" i="10"/>
  <c r="P254" i="10"/>
  <c r="P575" i="10"/>
  <c r="P375" i="10"/>
  <c r="P688" i="10"/>
  <c r="P568" i="10"/>
  <c r="P336" i="10"/>
  <c r="P154" i="10"/>
  <c r="P130" i="10"/>
  <c r="P105" i="10"/>
  <c r="P73" i="10"/>
  <c r="P46" i="10"/>
  <c r="P351" i="10"/>
  <c r="P520" i="10"/>
  <c r="P256" i="10"/>
  <c r="P151" i="10"/>
  <c r="P129" i="10"/>
  <c r="P107" i="10"/>
  <c r="P81" i="10"/>
  <c r="P55" i="10"/>
  <c r="P32" i="10"/>
  <c r="P655" i="10"/>
  <c r="P583" i="10"/>
  <c r="P447" i="10"/>
  <c r="P311" i="10"/>
  <c r="P215" i="10"/>
  <c r="P552" i="10"/>
  <c r="P448" i="10"/>
  <c r="P296" i="10"/>
  <c r="P176" i="10"/>
  <c r="P152" i="10"/>
  <c r="P120" i="10"/>
  <c r="P102" i="10"/>
  <c r="P85" i="10"/>
  <c r="P65" i="10"/>
  <c r="P42" i="10"/>
  <c r="P681" i="10"/>
  <c r="P617" i="10"/>
  <c r="R617" i="10" s="1"/>
  <c r="P553" i="10"/>
  <c r="P489" i="10"/>
  <c r="P425" i="10"/>
  <c r="P361" i="10"/>
  <c r="P297" i="10"/>
  <c r="P233" i="10"/>
  <c r="P169" i="10"/>
  <c r="P642" i="10"/>
  <c r="P578" i="10"/>
  <c r="P514" i="10"/>
  <c r="P450" i="10"/>
  <c r="P386" i="10"/>
  <c r="P322" i="10"/>
  <c r="P258" i="10"/>
  <c r="P194" i="10"/>
  <c r="P667" i="10"/>
  <c r="P23" i="10"/>
  <c r="P5" i="10"/>
  <c r="P29" i="10"/>
  <c r="P515" i="10"/>
  <c r="P291" i="10"/>
  <c r="P9" i="10"/>
  <c r="P347" i="10"/>
  <c r="P26" i="10"/>
  <c r="P555" i="10"/>
  <c r="P427" i="10"/>
  <c r="P211" i="10"/>
  <c r="P564" i="10"/>
  <c r="P372" i="10"/>
  <c r="P180" i="10"/>
  <c r="P661" i="10"/>
  <c r="P597" i="10"/>
  <c r="P525" i="10"/>
  <c r="P461" i="10"/>
  <c r="P397" i="10"/>
  <c r="P333" i="10"/>
  <c r="P269" i="10"/>
  <c r="P205" i="10"/>
  <c r="P694" i="10"/>
  <c r="P630" i="10"/>
  <c r="P566" i="10"/>
  <c r="P502" i="10"/>
  <c r="P438" i="10"/>
  <c r="P374" i="10"/>
  <c r="P310" i="10"/>
  <c r="P246" i="10"/>
  <c r="P519" i="10"/>
  <c r="P295" i="10"/>
  <c r="P632" i="10"/>
  <c r="P456" i="10"/>
  <c r="P216" i="10"/>
  <c r="P143" i="10"/>
  <c r="P123" i="10"/>
  <c r="P94" i="10"/>
  <c r="P63" i="10"/>
  <c r="P37" i="10"/>
  <c r="P551" i="10"/>
  <c r="P279" i="10"/>
  <c r="P400" i="10"/>
  <c r="P167" i="10"/>
  <c r="P142" i="10"/>
  <c r="P122" i="10"/>
  <c r="P96" i="10"/>
  <c r="P70" i="10"/>
  <c r="P48" i="10"/>
  <c r="P703" i="10"/>
  <c r="P631" i="10"/>
  <c r="P527" i="10"/>
  <c r="P407" i="10"/>
  <c r="P255" i="10"/>
  <c r="P664" i="10"/>
  <c r="P528" i="10"/>
  <c r="P384" i="10"/>
  <c r="P264" i="10"/>
  <c r="P164" i="10"/>
  <c r="P144" i="10"/>
  <c r="P114" i="10"/>
  <c r="P95" i="10"/>
  <c r="P77" i="10"/>
  <c r="P58" i="10"/>
  <c r="P33" i="10"/>
  <c r="P657" i="10"/>
  <c r="P593" i="10"/>
  <c r="P529" i="10"/>
  <c r="P465" i="10"/>
  <c r="P401" i="10"/>
  <c r="P337" i="10"/>
  <c r="P273" i="10"/>
  <c r="P209" i="10"/>
  <c r="P682" i="10"/>
  <c r="P618" i="10"/>
  <c r="R618" i="10" s="1"/>
  <c r="P554" i="10"/>
  <c r="P490" i="10"/>
  <c r="P426" i="10"/>
  <c r="P362" i="10"/>
  <c r="P298" i="10"/>
  <c r="P234" i="10"/>
  <c r="P170" i="10"/>
  <c r="P643" i="10"/>
  <c r="P20" i="10"/>
  <c r="P435" i="10"/>
  <c r="P13" i="10"/>
  <c r="P403" i="10"/>
  <c r="P227" i="10"/>
  <c r="P499" i="10"/>
  <c r="P219" i="10"/>
  <c r="P595" i="10"/>
  <c r="P531" i="10"/>
  <c r="P387" i="10"/>
  <c r="P683" i="10"/>
  <c r="P628" i="10"/>
  <c r="P308" i="10"/>
  <c r="P556" i="10"/>
  <c r="P364" i="10"/>
  <c r="P172" i="10"/>
  <c r="P589" i="10"/>
  <c r="P389" i="10"/>
  <c r="P261" i="10"/>
  <c r="P558" i="10"/>
  <c r="P366" i="10"/>
  <c r="P584" i="10"/>
  <c r="P416" i="10"/>
  <c r="P162" i="10"/>
  <c r="P656" i="10"/>
  <c r="P113" i="10"/>
  <c r="P86" i="10"/>
  <c r="P61" i="10"/>
  <c r="P671" i="10"/>
  <c r="P607" i="10"/>
  <c r="P328" i="10"/>
  <c r="P200" i="10"/>
  <c r="P49" i="10"/>
  <c r="P505" i="10"/>
  <c r="P441" i="10"/>
  <c r="P377" i="10"/>
  <c r="P313" i="10"/>
  <c r="P249" i="10"/>
  <c r="P185" i="10"/>
  <c r="P594" i="10"/>
  <c r="P466" i="10"/>
  <c r="P338" i="10"/>
  <c r="P210" i="10"/>
  <c r="P27" i="10"/>
  <c r="P11" i="10"/>
  <c r="P171" i="10"/>
  <c r="P484" i="10"/>
  <c r="P228" i="10"/>
  <c r="P509" i="10"/>
  <c r="P253" i="10"/>
  <c r="P550" i="10"/>
  <c r="P294" i="10"/>
  <c r="P367" i="10"/>
  <c r="P488" i="10"/>
  <c r="P128" i="10"/>
  <c r="P43" i="10"/>
  <c r="P695" i="10"/>
  <c r="P464" i="10"/>
  <c r="P103" i="10"/>
  <c r="P647" i="10"/>
  <c r="P175" i="10"/>
  <c r="P440" i="10"/>
  <c r="P118" i="10"/>
  <c r="P99" i="10"/>
  <c r="P609" i="10"/>
  <c r="P289" i="10"/>
  <c r="P225" i="10"/>
  <c r="P698" i="10"/>
  <c r="P506" i="10"/>
  <c r="P378" i="10"/>
  <c r="P483" i="10"/>
  <c r="P275" i="10"/>
  <c r="P547" i="10"/>
  <c r="P187" i="10"/>
  <c r="P668" i="10"/>
  <c r="P540" i="10"/>
  <c r="P412" i="10"/>
  <c r="P284" i="10"/>
  <c r="P637" i="10"/>
  <c r="P437" i="10"/>
  <c r="P670" i="10"/>
  <c r="P478" i="10"/>
  <c r="P286" i="10"/>
  <c r="P503" i="10"/>
  <c r="P207" i="10"/>
  <c r="P608" i="10"/>
  <c r="P208" i="10"/>
  <c r="P121" i="10"/>
  <c r="P90" i="10"/>
  <c r="P59" i="10"/>
  <c r="P565" i="10"/>
  <c r="R565" i="10" s="1"/>
  <c r="P479" i="10"/>
  <c r="P263" i="10"/>
  <c r="P640" i="10"/>
  <c r="P141" i="10"/>
  <c r="P75" i="10"/>
  <c r="P31" i="10"/>
  <c r="P585" i="10"/>
  <c r="P393" i="10"/>
  <c r="P482" i="10"/>
  <c r="P290" i="10"/>
  <c r="P475" i="10"/>
  <c r="P195" i="10"/>
  <c r="P587" i="10"/>
  <c r="P523" i="10"/>
  <c r="P339" i="10"/>
  <c r="P596" i="10"/>
  <c r="P404" i="10"/>
  <c r="P212" i="10"/>
  <c r="P557" i="10"/>
  <c r="P365" i="10"/>
  <c r="P173" i="10"/>
  <c r="P534" i="10"/>
  <c r="P342" i="10"/>
  <c r="P696" i="10"/>
  <c r="P576" i="10"/>
  <c r="P344" i="10"/>
  <c r="P76" i="10"/>
  <c r="P47" i="10"/>
  <c r="P153" i="10"/>
  <c r="P663" i="10"/>
  <c r="P319" i="10"/>
  <c r="P472" i="10"/>
  <c r="P625" i="10"/>
  <c r="U2" i="10"/>
  <c r="W2" i="10" s="1"/>
  <c r="P692" i="10"/>
  <c r="P436" i="10"/>
  <c r="P684" i="10"/>
  <c r="P492" i="10"/>
  <c r="P300" i="10"/>
  <c r="P653" i="10"/>
  <c r="P453" i="10"/>
  <c r="P197" i="10"/>
  <c r="P622" i="10"/>
  <c r="P430" i="10"/>
  <c r="P238" i="10"/>
  <c r="P463" i="10"/>
  <c r="P183" i="10"/>
  <c r="P135" i="10"/>
  <c r="P112" i="10"/>
  <c r="P79" i="10"/>
  <c r="P134" i="10"/>
  <c r="P335" i="10"/>
  <c r="P697" i="10"/>
  <c r="P402" i="10"/>
  <c r="P17" i="10"/>
  <c r="P571" i="10"/>
  <c r="P676" i="10"/>
  <c r="P420" i="10"/>
  <c r="P182" i="10"/>
  <c r="P445" i="10"/>
  <c r="P678" i="10"/>
  <c r="P486" i="10"/>
  <c r="P230" i="10"/>
  <c r="P680" i="10"/>
  <c r="P150" i="10"/>
  <c r="P69" i="10"/>
  <c r="P127" i="10"/>
  <c r="P52" i="10"/>
  <c r="P439" i="10"/>
  <c r="P149" i="10"/>
  <c r="P82" i="10"/>
  <c r="P673" i="10"/>
  <c r="P481" i="10"/>
  <c r="P417" i="10"/>
  <c r="P570" i="10"/>
  <c r="P442" i="10"/>
  <c r="P314" i="10"/>
  <c r="P250" i="10"/>
  <c r="P186" i="10"/>
  <c r="P659" i="10"/>
  <c r="P259" i="10"/>
  <c r="P701" i="10"/>
  <c r="P501" i="10"/>
  <c r="P373" i="10"/>
  <c r="P245" i="10"/>
  <c r="P606" i="10"/>
  <c r="P414" i="10"/>
  <c r="P222" i="10"/>
  <c r="P432" i="10"/>
  <c r="P34" i="10"/>
  <c r="P139" i="10"/>
  <c r="P119" i="10"/>
  <c r="P92" i="10"/>
  <c r="P67" i="10"/>
  <c r="P44" i="10"/>
  <c r="P391" i="10"/>
  <c r="P247" i="10"/>
  <c r="P512" i="10"/>
  <c r="P376" i="10"/>
  <c r="P56" i="10"/>
  <c r="P457" i="10"/>
  <c r="P329" i="10"/>
  <c r="P265" i="10"/>
  <c r="P201" i="10"/>
  <c r="P674" i="10"/>
  <c r="P610" i="10"/>
  <c r="P354" i="10"/>
  <c r="P635" i="10"/>
  <c r="P203" i="10"/>
  <c r="P532" i="10"/>
  <c r="P340" i="10"/>
  <c r="P693" i="10"/>
  <c r="P493" i="10"/>
  <c r="P301" i="10"/>
  <c r="P662" i="10"/>
  <c r="P470" i="10"/>
  <c r="P278" i="10"/>
  <c r="P383" i="10"/>
  <c r="P160" i="10"/>
  <c r="P132" i="10"/>
  <c r="P108" i="10"/>
  <c r="P304" i="10"/>
  <c r="P131" i="10"/>
  <c r="P110" i="10"/>
  <c r="P84" i="10"/>
  <c r="P57" i="10"/>
  <c r="P35" i="10"/>
  <c r="P591" i="10"/>
  <c r="P455" i="10"/>
  <c r="P68" i="10"/>
  <c r="P45" i="10"/>
  <c r="P689" i="10"/>
  <c r="P561" i="10"/>
  <c r="P305" i="10"/>
  <c r="P177" i="10"/>
  <c r="P650" i="10"/>
  <c r="P522" i="10"/>
  <c r="P458" i="10"/>
  <c r="P8" i="10"/>
  <c r="P283" i="10"/>
  <c r="P4" i="10"/>
  <c r="P363" i="10"/>
  <c r="P524" i="10"/>
  <c r="P396" i="10"/>
  <c r="P268" i="10"/>
  <c r="P685" i="10"/>
  <c r="P549" i="10"/>
  <c r="P421" i="10"/>
  <c r="P357" i="10"/>
  <c r="P293" i="10"/>
  <c r="P229" i="10"/>
  <c r="P190" i="10"/>
  <c r="P654" i="10"/>
  <c r="P590" i="10"/>
  <c r="P526" i="10"/>
  <c r="P462" i="10"/>
  <c r="P398" i="10"/>
  <c r="P334" i="10"/>
  <c r="P270" i="10"/>
  <c r="P206" i="10"/>
  <c r="P559" i="10"/>
  <c r="P343" i="10"/>
  <c r="P648" i="10"/>
  <c r="P480" i="10"/>
  <c r="P232" i="10"/>
  <c r="P147" i="10"/>
  <c r="P126" i="10"/>
  <c r="P97" i="10"/>
  <c r="P66" i="10"/>
  <c r="P40" i="10"/>
  <c r="P599" i="10"/>
  <c r="R599" i="10" s="1"/>
  <c r="P287" i="10"/>
  <c r="P408" i="10"/>
  <c r="P184" i="10"/>
  <c r="P145" i="10"/>
  <c r="P125" i="10"/>
  <c r="P100" i="10"/>
  <c r="P74" i="10"/>
  <c r="P51" i="10"/>
  <c r="P639" i="10"/>
  <c r="P535" i="10"/>
  <c r="P423" i="10"/>
  <c r="P271" i="10"/>
  <c r="P672" i="10"/>
  <c r="P536" i="10"/>
  <c r="P392" i="10"/>
  <c r="P272" i="10"/>
  <c r="P165" i="10"/>
  <c r="P146" i="10"/>
  <c r="P116" i="10"/>
  <c r="P98" i="10"/>
  <c r="P80" i="10"/>
  <c r="P60" i="10"/>
  <c r="P36" i="10"/>
  <c r="P665" i="10"/>
  <c r="P601" i="10"/>
  <c r="P537" i="10"/>
  <c r="P473" i="10"/>
  <c r="P409" i="10"/>
  <c r="P345" i="10"/>
  <c r="P281" i="10"/>
  <c r="P217" i="10"/>
  <c r="P690" i="10"/>
  <c r="P626" i="10"/>
  <c r="P562" i="10"/>
  <c r="P498" i="10"/>
  <c r="P434" i="10"/>
  <c r="P370" i="10"/>
  <c r="P306" i="10"/>
  <c r="P242" i="10"/>
  <c r="P178" i="10"/>
  <c r="P651" i="10"/>
  <c r="P21" i="10"/>
  <c r="P467" i="10"/>
  <c r="P15" i="10"/>
  <c r="P451" i="10"/>
  <c r="P243" i="10"/>
  <c r="P3" i="10"/>
  <c r="P251" i="10"/>
  <c r="P603" i="10"/>
  <c r="P539" i="10"/>
  <c r="P395" i="10"/>
  <c r="P619" i="10"/>
  <c r="P500" i="10"/>
  <c r="P244" i="10"/>
  <c r="P620" i="10"/>
  <c r="P428" i="10"/>
  <c r="P236" i="10"/>
  <c r="P517" i="10"/>
  <c r="P325" i="10"/>
  <c r="P686" i="10"/>
  <c r="P494" i="10"/>
  <c r="P302" i="10"/>
  <c r="P50" i="10"/>
  <c r="P415" i="10"/>
  <c r="P312" i="10"/>
  <c r="P156" i="10"/>
  <c r="P38" i="10"/>
  <c r="P487" i="10"/>
  <c r="P231" i="10"/>
  <c r="P592" i="10"/>
  <c r="P496" i="10"/>
  <c r="P157" i="10"/>
  <c r="P133" i="10"/>
  <c r="P106" i="10"/>
  <c r="P89" i="10"/>
  <c r="P71" i="10"/>
  <c r="P633" i="10"/>
  <c r="P569" i="10"/>
  <c r="P658" i="10"/>
  <c r="P530" i="10"/>
  <c r="P274" i="10"/>
  <c r="P307" i="10"/>
  <c r="P7" i="10"/>
  <c r="P612" i="10"/>
  <c r="P356" i="10"/>
  <c r="P645" i="10"/>
  <c r="P381" i="10"/>
  <c r="P189" i="10"/>
  <c r="P422" i="10"/>
  <c r="P567" i="10"/>
  <c r="P280" i="10"/>
  <c r="P101" i="10"/>
  <c r="P327" i="10"/>
  <c r="P224" i="10"/>
  <c r="P78" i="10"/>
  <c r="P543" i="10"/>
  <c r="P544" i="10"/>
  <c r="P62" i="10"/>
  <c r="P545" i="10"/>
  <c r="P353" i="10"/>
  <c r="P22" i="10"/>
  <c r="P19" i="10"/>
  <c r="P6" i="10"/>
  <c r="P611" i="10"/>
  <c r="P411" i="10"/>
  <c r="P604" i="10"/>
  <c r="P476" i="10"/>
  <c r="P348" i="10"/>
  <c r="P220" i="10"/>
  <c r="P573" i="10"/>
  <c r="P309" i="10"/>
  <c r="P181" i="10"/>
  <c r="P542" i="10"/>
  <c r="P350" i="10"/>
  <c r="P140" i="10"/>
  <c r="P360" i="10"/>
  <c r="P163" i="10"/>
  <c r="P687" i="10"/>
  <c r="P623" i="10"/>
  <c r="P511" i="10"/>
  <c r="P248" i="10"/>
  <c r="P161" i="10"/>
  <c r="P111" i="10"/>
  <c r="P93" i="10"/>
  <c r="P649" i="10"/>
  <c r="P521" i="10"/>
  <c r="P546" i="10"/>
  <c r="P418" i="10"/>
  <c r="P226" i="10"/>
  <c r="P699" i="10"/>
  <c r="P18" i="10"/>
  <c r="P419" i="10"/>
  <c r="P12" i="10"/>
  <c r="P371" i="10"/>
  <c r="P660" i="10"/>
  <c r="P468" i="10"/>
  <c r="P276" i="10"/>
  <c r="P629" i="10"/>
  <c r="P429" i="10"/>
  <c r="P237" i="10"/>
  <c r="P598" i="10"/>
  <c r="P406" i="10"/>
  <c r="P214" i="10"/>
  <c r="P399" i="10"/>
  <c r="P624" i="10"/>
  <c r="P223" i="10"/>
  <c r="P560" i="10"/>
  <c r="P320" i="10"/>
  <c r="P192" i="10"/>
  <c r="P155" i="10"/>
  <c r="P124" i="10"/>
  <c r="P104" i="10"/>
  <c r="P87" i="10"/>
  <c r="P497" i="10"/>
  <c r="P433" i="10"/>
  <c r="P369" i="10"/>
  <c r="P241" i="10"/>
  <c r="P586" i="10"/>
  <c r="P394" i="10"/>
  <c r="P330" i="10"/>
  <c r="P266" i="10"/>
  <c r="P202" i="10"/>
  <c r="P675" i="10"/>
  <c r="P24" i="10"/>
  <c r="P315" i="10"/>
  <c r="P14" i="10"/>
  <c r="P25" i="10"/>
  <c r="P563" i="10"/>
  <c r="P443" i="10"/>
  <c r="P235" i="10"/>
  <c r="P652" i="10"/>
  <c r="P588" i="10"/>
  <c r="P460" i="10"/>
  <c r="P332" i="10"/>
  <c r="P204" i="10"/>
  <c r="P621" i="10"/>
  <c r="P485" i="10"/>
  <c r="P644" i="10"/>
  <c r="P580" i="10"/>
  <c r="P516" i="10"/>
  <c r="P452" i="10"/>
  <c r="P388" i="10"/>
  <c r="P324" i="10"/>
  <c r="P260" i="10"/>
  <c r="P196" i="10"/>
  <c r="P677" i="10"/>
  <c r="P613" i="10"/>
  <c r="P541" i="10"/>
  <c r="P477" i="10"/>
  <c r="P413" i="10"/>
  <c r="P349" i="10"/>
  <c r="P285" i="10"/>
  <c r="P221" i="10"/>
  <c r="P174" i="10"/>
  <c r="P646" i="10"/>
  <c r="P582" i="10"/>
  <c r="P518" i="10"/>
  <c r="P454" i="10"/>
  <c r="P390" i="10"/>
  <c r="P326" i="10"/>
  <c r="P262" i="10"/>
  <c r="P198" i="10"/>
  <c r="P471" i="10"/>
  <c r="P199" i="10"/>
  <c r="P600" i="10"/>
  <c r="R600" i="10" s="1"/>
  <c r="P424" i="10"/>
  <c r="P166" i="10"/>
  <c r="P138" i="10"/>
  <c r="P115" i="10"/>
  <c r="P83" i="10"/>
  <c r="P54" i="10"/>
  <c r="P30" i="10"/>
  <c r="P431" i="10"/>
  <c r="P191" i="10"/>
  <c r="P352" i="10"/>
  <c r="P159" i="10"/>
  <c r="P137" i="10"/>
  <c r="P117" i="10"/>
  <c r="P88" i="10"/>
  <c r="P64" i="10"/>
  <c r="P41" i="10"/>
  <c r="P679" i="10"/>
  <c r="P615" i="10"/>
  <c r="P495" i="10"/>
  <c r="P359" i="10"/>
  <c r="P239" i="10"/>
  <c r="P616" i="10"/>
  <c r="P504" i="10"/>
  <c r="P368" i="10"/>
  <c r="P240" i="10"/>
  <c r="P158" i="10"/>
  <c r="P136" i="10"/>
  <c r="P109" i="10"/>
  <c r="P91" i="10"/>
  <c r="P72" i="10"/>
  <c r="P53" i="10"/>
  <c r="P704" i="10"/>
  <c r="P641" i="10"/>
  <c r="P577" i="10"/>
  <c r="P513" i="10"/>
  <c r="P449" i="10"/>
  <c r="P385" i="10"/>
  <c r="P321" i="10"/>
  <c r="P257" i="10"/>
  <c r="P193" i="10"/>
  <c r="P666" i="10"/>
  <c r="P602" i="10"/>
  <c r="P538" i="10"/>
  <c r="P474" i="10"/>
  <c r="P410" i="10"/>
  <c r="P346" i="10"/>
  <c r="P282" i="10"/>
  <c r="P218" i="10"/>
  <c r="P691" i="10"/>
  <c r="P627" i="10"/>
  <c r="P16" i="10"/>
  <c r="P331" i="10"/>
  <c r="P10" i="10"/>
  <c r="P355" i="10"/>
  <c r="P28" i="10"/>
  <c r="P459" i="10"/>
  <c r="P179" i="10"/>
  <c r="P579" i="10"/>
  <c r="P507" i="10"/>
  <c r="P299" i="10"/>
  <c r="P2" i="10"/>
  <c r="R179" i="10" l="1"/>
  <c r="AB179" i="10" s="1"/>
  <c r="R691" i="10"/>
  <c r="AB691" i="10" s="1"/>
  <c r="R666" i="10"/>
  <c r="AB666" i="10" s="1"/>
  <c r="R641" i="10"/>
  <c r="AB641" i="10" s="1"/>
  <c r="R240" i="10"/>
  <c r="AB240" i="10" s="1"/>
  <c r="R679" i="10"/>
  <c r="AB679" i="10" s="1"/>
  <c r="R191" i="10"/>
  <c r="AB191" i="10" s="1"/>
  <c r="R424" i="10"/>
  <c r="AB424" i="10" s="1"/>
  <c r="R454" i="10"/>
  <c r="AB454" i="10" s="1"/>
  <c r="R413" i="10"/>
  <c r="AB413" i="10" s="1"/>
  <c r="R388" i="10"/>
  <c r="AB388" i="10" s="1"/>
  <c r="R332" i="10"/>
  <c r="AB332" i="10" s="1"/>
  <c r="R14" i="10"/>
  <c r="AB14" i="10" s="1"/>
  <c r="R266" i="10"/>
  <c r="AB266" i="10" s="1"/>
  <c r="R223" i="10"/>
  <c r="AB223" i="10" s="1"/>
  <c r="R629" i="10"/>
  <c r="AB629" i="10" s="1"/>
  <c r="R699" i="10"/>
  <c r="AB699" i="10" s="1"/>
  <c r="R161" i="10"/>
  <c r="AB161" i="10" s="1"/>
  <c r="R350" i="10"/>
  <c r="AB350" i="10" s="1"/>
  <c r="R604" i="10"/>
  <c r="AB604" i="10" s="1"/>
  <c r="R62" i="10"/>
  <c r="AB62" i="10" s="1"/>
  <c r="R567" i="10"/>
  <c r="AB567" i="10" s="1"/>
  <c r="R307" i="10"/>
  <c r="AB307" i="10" s="1"/>
  <c r="R106" i="10"/>
  <c r="AB106" i="10" s="1"/>
  <c r="R156" i="10"/>
  <c r="AB156" i="10" s="1"/>
  <c r="R517" i="10"/>
  <c r="AB517" i="10" s="1"/>
  <c r="R539" i="10"/>
  <c r="AB539" i="10" s="1"/>
  <c r="R21" i="10"/>
  <c r="AB21" i="10" s="1"/>
  <c r="R562" i="10"/>
  <c r="AB562" i="10" s="1"/>
  <c r="R345" i="10"/>
  <c r="AB345" i="10" s="1"/>
  <c r="R80" i="10"/>
  <c r="AB80" i="10" s="1"/>
  <c r="R536" i="10"/>
  <c r="AB536" i="10" s="1"/>
  <c r="R74" i="10"/>
  <c r="AB74" i="10" s="1"/>
  <c r="R40" i="10"/>
  <c r="AB40" i="10" s="1"/>
  <c r="R343" i="10"/>
  <c r="AB343" i="10" s="1"/>
  <c r="R590" i="10"/>
  <c r="AB590" i="10" s="1"/>
  <c r="R685" i="10"/>
  <c r="AB685" i="10" s="1"/>
  <c r="R4" i="10"/>
  <c r="AB4" i="10" s="1"/>
  <c r="R177" i="10"/>
  <c r="AB177" i="10" s="1"/>
  <c r="R35" i="10"/>
  <c r="AB35" i="10" s="1"/>
  <c r="R160" i="10"/>
  <c r="AB160" i="10" s="1"/>
  <c r="R340" i="10"/>
  <c r="AB340" i="10" s="1"/>
  <c r="R265" i="10"/>
  <c r="AB265" i="10" s="1"/>
  <c r="R44" i="10"/>
  <c r="AB44" i="10" s="1"/>
  <c r="R414" i="10"/>
  <c r="AB414" i="10" s="1"/>
  <c r="R186" i="10"/>
  <c r="AB186" i="10" s="1"/>
  <c r="R82" i="10"/>
  <c r="AB82" i="10" s="1"/>
  <c r="R230" i="10"/>
  <c r="AB230" i="10" s="1"/>
  <c r="R17" i="10"/>
  <c r="AB17" i="10" s="1"/>
  <c r="R183" i="10"/>
  <c r="AB183" i="10" s="1"/>
  <c r="R300" i="10"/>
  <c r="AB300" i="10" s="1"/>
  <c r="R319" i="10"/>
  <c r="AB319" i="10" s="1"/>
  <c r="R342" i="10"/>
  <c r="AB342" i="10" s="1"/>
  <c r="R339" i="10"/>
  <c r="AB339" i="10" s="1"/>
  <c r="R585" i="10"/>
  <c r="AB585" i="10" s="1"/>
  <c r="R59" i="10"/>
  <c r="AB59" i="10" s="1"/>
  <c r="R478" i="10"/>
  <c r="AB478" i="10" s="1"/>
  <c r="R187" i="10"/>
  <c r="AB187" i="10" s="1"/>
  <c r="R289" i="10"/>
  <c r="AB289" i="10" s="1"/>
  <c r="R464" i="10"/>
  <c r="AB464" i="10" s="1"/>
  <c r="R253" i="10"/>
  <c r="AB253" i="10" s="1"/>
  <c r="R338" i="10"/>
  <c r="AB338" i="10" s="1"/>
  <c r="R505" i="10"/>
  <c r="AB505" i="10" s="1"/>
  <c r="R113" i="10"/>
  <c r="AB113" i="10" s="1"/>
  <c r="R389" i="10"/>
  <c r="AB389" i="10" s="1"/>
  <c r="R387" i="10"/>
  <c r="AB387" i="10" s="1"/>
  <c r="R435" i="10"/>
  <c r="AB435" i="10" s="1"/>
  <c r="R490" i="10"/>
  <c r="AB490" i="10" s="1"/>
  <c r="R465" i="10"/>
  <c r="AB465" i="10" s="1"/>
  <c r="R255" i="10"/>
  <c r="AB255" i="10" s="1"/>
  <c r="R122" i="10"/>
  <c r="AB122" i="10" s="1"/>
  <c r="R94" i="10"/>
  <c r="AB94" i="10" s="1"/>
  <c r="R519" i="10"/>
  <c r="AB519" i="10" s="1"/>
  <c r="R694" i="10"/>
  <c r="AB694" i="10" s="1"/>
  <c r="R661" i="10"/>
  <c r="AB661" i="10" s="1"/>
  <c r="R347" i="10"/>
  <c r="AB347" i="10" s="1"/>
  <c r="R194" i="10"/>
  <c r="AB194" i="10" s="1"/>
  <c r="R169" i="10"/>
  <c r="AB169" i="10" s="1"/>
  <c r="R681" i="10"/>
  <c r="AB681" i="10" s="1"/>
  <c r="R296" i="10"/>
  <c r="AB296" i="10" s="1"/>
  <c r="R32" i="10"/>
  <c r="AB32" i="10" s="1"/>
  <c r="R351" i="10"/>
  <c r="AB351" i="10" s="1"/>
  <c r="R688" i="10"/>
  <c r="AB688" i="10" s="1"/>
  <c r="R574" i="10"/>
  <c r="AB574" i="10" s="1"/>
  <c r="R533" i="10"/>
  <c r="AB533" i="10" s="1"/>
  <c r="R508" i="10"/>
  <c r="AB508" i="10" s="1"/>
  <c r="R303" i="10"/>
  <c r="AB303" i="10" s="1"/>
  <c r="R267" i="10"/>
  <c r="AB267" i="10" s="1"/>
  <c r="R459" i="10"/>
  <c r="AB459" i="10" s="1"/>
  <c r="R218" i="10"/>
  <c r="AB218" i="10" s="1"/>
  <c r="R193" i="10"/>
  <c r="AB193" i="10" s="1"/>
  <c r="R704" i="10"/>
  <c r="AB704" i="10" s="1"/>
  <c r="R368" i="10"/>
  <c r="AB368" i="10" s="1"/>
  <c r="R41" i="10"/>
  <c r="AB41" i="10" s="1"/>
  <c r="R431" i="10"/>
  <c r="AB431" i="10" s="1"/>
  <c r="R518" i="10"/>
  <c r="AB518" i="10" s="1"/>
  <c r="AB477" i="10"/>
  <c r="R477" i="10"/>
  <c r="R452" i="10"/>
  <c r="AB452" i="10" s="1"/>
  <c r="R460" i="10"/>
  <c r="AB460" i="10" s="1"/>
  <c r="R330" i="10"/>
  <c r="AB330" i="10" s="1"/>
  <c r="R87" i="10"/>
  <c r="AB87" i="10" s="1"/>
  <c r="R624" i="10"/>
  <c r="AB624" i="10" s="1"/>
  <c r="R276" i="10"/>
  <c r="AB276" i="10" s="1"/>
  <c r="R226" i="10"/>
  <c r="AB226" i="10" s="1"/>
  <c r="R248" i="10"/>
  <c r="AB248" i="10" s="1"/>
  <c r="R542" i="10"/>
  <c r="AB542" i="10" s="1"/>
  <c r="R411" i="10"/>
  <c r="AB411" i="10" s="1"/>
  <c r="R544" i="10"/>
  <c r="AB544" i="10" s="1"/>
  <c r="R422" i="10"/>
  <c r="AB422" i="10" s="1"/>
  <c r="R274" i="10"/>
  <c r="AB274" i="10" s="1"/>
  <c r="R133" i="10"/>
  <c r="AB133" i="10" s="1"/>
  <c r="R312" i="10"/>
  <c r="AB312" i="10" s="1"/>
  <c r="R236" i="10"/>
  <c r="AB236" i="10" s="1"/>
  <c r="R603" i="10"/>
  <c r="AB603" i="10" s="1"/>
  <c r="R651" i="10"/>
  <c r="AB651" i="10" s="1"/>
  <c r="R626" i="10"/>
  <c r="AB626" i="10" s="1"/>
  <c r="R409" i="10"/>
  <c r="AB409" i="10" s="1"/>
  <c r="R98" i="10"/>
  <c r="AB98" i="10" s="1"/>
  <c r="R672" i="10"/>
  <c r="AB672" i="10" s="1"/>
  <c r="R100" i="10"/>
  <c r="AB100" i="10" s="1"/>
  <c r="R66" i="10"/>
  <c r="AB66" i="10" s="1"/>
  <c r="R559" i="10"/>
  <c r="AB559" i="10" s="1"/>
  <c r="R654" i="10"/>
  <c r="AB654" i="10" s="1"/>
  <c r="R268" i="10"/>
  <c r="AB268" i="10" s="1"/>
  <c r="R283" i="10"/>
  <c r="AB283" i="10" s="1"/>
  <c r="R305" i="10"/>
  <c r="AB305" i="10" s="1"/>
  <c r="R57" i="10"/>
  <c r="AB57" i="10" s="1"/>
  <c r="R383" i="10"/>
  <c r="AB383" i="10" s="1"/>
  <c r="R532" i="10"/>
  <c r="AB532" i="10" s="1"/>
  <c r="R329" i="10"/>
  <c r="AB329" i="10" s="1"/>
  <c r="R67" i="10"/>
  <c r="AB67" i="10" s="1"/>
  <c r="R606" i="10"/>
  <c r="AB606" i="10" s="1"/>
  <c r="R250" i="10"/>
  <c r="AB250" i="10" s="1"/>
  <c r="R149" i="10"/>
  <c r="AB149" i="10" s="1"/>
  <c r="R486" i="10"/>
  <c r="AB486" i="10" s="1"/>
  <c r="R402" i="10"/>
  <c r="AB402" i="10" s="1"/>
  <c r="R463" i="10"/>
  <c r="AB463" i="10" s="1"/>
  <c r="R492" i="10"/>
  <c r="AB492" i="10" s="1"/>
  <c r="R663" i="10"/>
  <c r="AB663" i="10" s="1"/>
  <c r="R534" i="10"/>
  <c r="AB534" i="10" s="1"/>
  <c r="R523" i="10"/>
  <c r="AB523" i="10" s="1"/>
  <c r="R31" i="10"/>
  <c r="AB31" i="10" s="1"/>
  <c r="R90" i="10"/>
  <c r="AB90" i="10" s="1"/>
  <c r="R670" i="10"/>
  <c r="AB670" i="10" s="1"/>
  <c r="R547" i="10"/>
  <c r="AB547" i="10" s="1"/>
  <c r="R609" i="10"/>
  <c r="AB609" i="10" s="1"/>
  <c r="R695" i="10"/>
  <c r="AB695" i="10" s="1"/>
  <c r="R509" i="10"/>
  <c r="AB509" i="10" s="1"/>
  <c r="R466" i="10"/>
  <c r="AB466" i="10" s="1"/>
  <c r="R49" i="10"/>
  <c r="AB49" i="10" s="1"/>
  <c r="R656" i="10"/>
  <c r="AB656" i="10" s="1"/>
  <c r="R589" i="10"/>
  <c r="AB589" i="10" s="1"/>
  <c r="R531" i="10"/>
  <c r="AB531" i="10" s="1"/>
  <c r="R20" i="10"/>
  <c r="AB20" i="10" s="1"/>
  <c r="R554" i="10"/>
  <c r="AB554" i="10" s="1"/>
  <c r="R529" i="10"/>
  <c r="AB529" i="10" s="1"/>
  <c r="R114" i="10"/>
  <c r="AB114" i="10" s="1"/>
  <c r="R407" i="10"/>
  <c r="AB407" i="10" s="1"/>
  <c r="R142" i="10"/>
  <c r="AB142" i="10" s="1"/>
  <c r="R123" i="10"/>
  <c r="AB123" i="10" s="1"/>
  <c r="R246" i="10"/>
  <c r="AB246" i="10" s="1"/>
  <c r="R205" i="10"/>
  <c r="AB205" i="10" s="1"/>
  <c r="R180" i="10"/>
  <c r="AB180" i="10" s="1"/>
  <c r="R9" i="10"/>
  <c r="AB9" i="10" s="1"/>
  <c r="R258" i="10"/>
  <c r="AB258" i="10" s="1"/>
  <c r="R233" i="10"/>
  <c r="AB233" i="10" s="1"/>
  <c r="R42" i="10"/>
  <c r="AB42" i="10" s="1"/>
  <c r="R448" i="10"/>
  <c r="AB448" i="10" s="1"/>
  <c r="R55" i="10"/>
  <c r="AB55" i="10" s="1"/>
  <c r="R46" i="10"/>
  <c r="AB46" i="10" s="1"/>
  <c r="R375" i="10"/>
  <c r="AB375" i="10" s="1"/>
  <c r="R638" i="10"/>
  <c r="AB638" i="10" s="1"/>
  <c r="R605" i="10"/>
  <c r="AB605" i="10" s="1"/>
  <c r="R572" i="10"/>
  <c r="AB572" i="10" s="1"/>
  <c r="R148" i="10"/>
  <c r="AB148" i="10" s="1"/>
  <c r="R491" i="10"/>
  <c r="AB491" i="10" s="1"/>
  <c r="R513" i="10"/>
  <c r="AB513" i="10" s="1"/>
  <c r="R419" i="10"/>
  <c r="AB419" i="10" s="1"/>
  <c r="R353" i="10"/>
  <c r="AB353" i="10" s="1"/>
  <c r="R686" i="10"/>
  <c r="AB686" i="10" s="1"/>
  <c r="R434" i="10"/>
  <c r="AB434" i="10" s="1"/>
  <c r="R108" i="10"/>
  <c r="AB108" i="10" s="1"/>
  <c r="R247" i="10"/>
  <c r="AB247" i="10" s="1"/>
  <c r="R481" i="10"/>
  <c r="AB481" i="10" s="1"/>
  <c r="R112" i="10"/>
  <c r="AB112" i="10" s="1"/>
  <c r="R576" i="10"/>
  <c r="AB576" i="10" s="1"/>
  <c r="R503" i="10"/>
  <c r="AB503" i="10" s="1"/>
  <c r="R647" i="10"/>
  <c r="AB647" i="10" s="1"/>
  <c r="R61" i="10"/>
  <c r="AB61" i="10" s="1"/>
  <c r="R403" i="10"/>
  <c r="AB403" i="10" s="1"/>
  <c r="R77" i="10"/>
  <c r="AB77" i="10" s="1"/>
  <c r="R295" i="10"/>
  <c r="AB295" i="10" s="1"/>
  <c r="R555" i="10"/>
  <c r="AB555" i="10" s="1"/>
  <c r="R152" i="10"/>
  <c r="AB152" i="10" s="1"/>
  <c r="R446" i="10"/>
  <c r="AB446" i="10" s="1"/>
  <c r="R579" i="10"/>
  <c r="AB579" i="10" s="1"/>
  <c r="R577" i="10"/>
  <c r="AB577" i="10" s="1"/>
  <c r="R615" i="10"/>
  <c r="AB615" i="10" s="1"/>
  <c r="R390" i="10"/>
  <c r="AB390" i="10" s="1"/>
  <c r="R204" i="10"/>
  <c r="AB204" i="10" s="1"/>
  <c r="R202" i="10"/>
  <c r="AB202" i="10" s="1"/>
  <c r="R429" i="10"/>
  <c r="AB429" i="10" s="1"/>
  <c r="R140" i="10"/>
  <c r="AB140" i="10" s="1"/>
  <c r="R280" i="10"/>
  <c r="AB280" i="10" s="1"/>
  <c r="R38" i="10"/>
  <c r="AB38" i="10" s="1"/>
  <c r="R395" i="10"/>
  <c r="AB395" i="10" s="1"/>
  <c r="R498" i="10"/>
  <c r="AB498" i="10" s="1"/>
  <c r="R281" i="10"/>
  <c r="AB281" i="10" s="1"/>
  <c r="R526" i="10"/>
  <c r="AB526" i="10" s="1"/>
  <c r="R363" i="10"/>
  <c r="AB363" i="10" s="1"/>
  <c r="R693" i="10"/>
  <c r="AB693" i="10" s="1"/>
  <c r="R659" i="10"/>
  <c r="AB659" i="10" s="1"/>
  <c r="R571" i="10"/>
  <c r="AB571" i="10" s="1"/>
  <c r="R696" i="10"/>
  <c r="AB696" i="10" s="1"/>
  <c r="R668" i="10"/>
  <c r="AB668" i="10" s="1"/>
  <c r="R86" i="10"/>
  <c r="AB86" i="10" s="1"/>
  <c r="R26" i="10"/>
  <c r="AB26" i="10" s="1"/>
  <c r="R642" i="10"/>
  <c r="AB642" i="10" s="1"/>
  <c r="R655" i="10"/>
  <c r="AB655" i="10" s="1"/>
  <c r="R568" i="10"/>
  <c r="AB568" i="10" s="1"/>
  <c r="R444" i="10"/>
  <c r="AB444" i="10" s="1"/>
  <c r="R548" i="10"/>
  <c r="AB548" i="10" s="1"/>
  <c r="R16" i="10"/>
  <c r="AB16" i="10" s="1"/>
  <c r="R136" i="10"/>
  <c r="AB136" i="10" s="1"/>
  <c r="R159" i="10"/>
  <c r="AB159" i="10" s="1"/>
  <c r="R326" i="10"/>
  <c r="AB326" i="10" s="1"/>
  <c r="R260" i="10"/>
  <c r="AB260" i="10" s="1"/>
  <c r="R563" i="10"/>
  <c r="AB563" i="10" s="1"/>
  <c r="R433" i="10"/>
  <c r="AB433" i="10" s="1"/>
  <c r="R237" i="10"/>
  <c r="AB237" i="10" s="1"/>
  <c r="R93" i="10"/>
  <c r="AB93" i="10" s="1"/>
  <c r="R348" i="10"/>
  <c r="AB348" i="10" s="1"/>
  <c r="R101" i="10"/>
  <c r="AB101" i="10" s="1"/>
  <c r="R71" i="10"/>
  <c r="AB71" i="10" s="1"/>
  <c r="R487" i="10"/>
  <c r="AB487" i="10" s="1"/>
  <c r="R619" i="10"/>
  <c r="AB619" i="10" s="1"/>
  <c r="R15" i="10"/>
  <c r="AB15" i="10" s="1"/>
  <c r="R480" i="10"/>
  <c r="AB480" i="10" s="1"/>
  <c r="R421" i="10"/>
  <c r="AB421" i="10" s="1"/>
  <c r="R650" i="10"/>
  <c r="AB650" i="10" s="1"/>
  <c r="R493" i="10"/>
  <c r="AB493" i="10" s="1"/>
  <c r="R259" i="10"/>
  <c r="AB259" i="10" s="1"/>
  <c r="R676" i="10"/>
  <c r="AB676" i="10" s="1"/>
  <c r="R625" i="10"/>
  <c r="AB625" i="10" s="1"/>
  <c r="R482" i="10"/>
  <c r="AB482" i="10" s="1"/>
  <c r="R698" i="10"/>
  <c r="AB698" i="10" s="1"/>
  <c r="R27" i="10"/>
  <c r="AB27" i="10" s="1"/>
  <c r="R558" i="10"/>
  <c r="AB558" i="10" s="1"/>
  <c r="R337" i="10"/>
  <c r="AB337" i="10" s="1"/>
  <c r="R70" i="10"/>
  <c r="AB70" i="10" s="1"/>
  <c r="R566" i="10"/>
  <c r="AB566" i="10" s="1"/>
  <c r="R23" i="10"/>
  <c r="AB23" i="10" s="1"/>
  <c r="R553" i="10"/>
  <c r="AB553" i="10" s="1"/>
  <c r="R256" i="10"/>
  <c r="AB256" i="10" s="1"/>
  <c r="R405" i="10"/>
  <c r="AB405" i="10" s="1"/>
  <c r="R168" i="10"/>
  <c r="AB168" i="10" s="1"/>
  <c r="R602" i="10"/>
  <c r="AB602" i="10" s="1"/>
  <c r="R352" i="10"/>
  <c r="AB352" i="10" s="1"/>
  <c r="R349" i="10"/>
  <c r="AB349" i="10" s="1"/>
  <c r="R25" i="10"/>
  <c r="AB25" i="10" s="1"/>
  <c r="R560" i="10"/>
  <c r="AB560" i="10" s="1"/>
  <c r="R111" i="10"/>
  <c r="AB111" i="10" s="1"/>
  <c r="R545" i="10"/>
  <c r="AB545" i="10" s="1"/>
  <c r="R89" i="10"/>
  <c r="AB89" i="10" s="1"/>
  <c r="R467" i="10"/>
  <c r="AB467" i="10" s="1"/>
  <c r="R51" i="10"/>
  <c r="AB51" i="10" s="1"/>
  <c r="R648" i="10"/>
  <c r="AB648" i="10" s="1"/>
  <c r="R549" i="10"/>
  <c r="AB549" i="10" s="1"/>
  <c r="R591" i="10"/>
  <c r="AB591" i="10" s="1"/>
  <c r="R201" i="10"/>
  <c r="AB201" i="10" s="1"/>
  <c r="R222" i="10"/>
  <c r="AB222" i="10" s="1"/>
  <c r="R680" i="10"/>
  <c r="AB680" i="10" s="1"/>
  <c r="R653" i="10"/>
  <c r="AB653" i="10" s="1"/>
  <c r="R596" i="10"/>
  <c r="AB596" i="10" s="1"/>
  <c r="R225" i="10"/>
  <c r="AB225" i="10" s="1"/>
  <c r="R550" i="10"/>
  <c r="AB550" i="10" s="1"/>
  <c r="R441" i="10"/>
  <c r="AB441" i="10" s="1"/>
  <c r="R261" i="10"/>
  <c r="AB261" i="10" s="1"/>
  <c r="R13" i="10"/>
  <c r="AB13" i="10" s="1"/>
  <c r="R401" i="10"/>
  <c r="AB401" i="10" s="1"/>
  <c r="R664" i="10"/>
  <c r="AB664" i="10" s="1"/>
  <c r="R63" i="10"/>
  <c r="AB63" i="10" s="1"/>
  <c r="R597" i="10"/>
  <c r="AB597" i="10" s="1"/>
  <c r="R667" i="10"/>
  <c r="AB667" i="10" s="1"/>
  <c r="R176" i="10"/>
  <c r="AB176" i="10" s="1"/>
  <c r="R520" i="10"/>
  <c r="AB520" i="10" s="1"/>
  <c r="R469" i="10"/>
  <c r="AB469" i="10" s="1"/>
  <c r="R288" i="10"/>
  <c r="AB288" i="10" s="1"/>
  <c r="R28" i="10"/>
  <c r="AB28" i="10" s="1"/>
  <c r="R257" i="10"/>
  <c r="AB257" i="10" s="1"/>
  <c r="R504" i="10"/>
  <c r="AB504" i="10" s="1"/>
  <c r="R30" i="10"/>
  <c r="AB30" i="10" s="1"/>
  <c r="R582" i="10"/>
  <c r="AB582" i="10" s="1"/>
  <c r="R516" i="10"/>
  <c r="AB516" i="10" s="1"/>
  <c r="R315" i="10"/>
  <c r="AB315" i="10" s="1"/>
  <c r="R104" i="10"/>
  <c r="AB104" i="10" s="1"/>
  <c r="R468" i="10"/>
  <c r="AB468" i="10" s="1"/>
  <c r="R418" i="10"/>
  <c r="AB418" i="10" s="1"/>
  <c r="R181" i="10"/>
  <c r="AB181" i="10" s="1"/>
  <c r="R611" i="10"/>
  <c r="AB611" i="10" s="1"/>
  <c r="R543" i="10"/>
  <c r="AB543" i="10" s="1"/>
  <c r="R530" i="10"/>
  <c r="AB530" i="10" s="1"/>
  <c r="R157" i="10"/>
  <c r="AB157" i="10" s="1"/>
  <c r="R415" i="10"/>
  <c r="AB415" i="10" s="1"/>
  <c r="R428" i="10"/>
  <c r="AB428" i="10" s="1"/>
  <c r="R251" i="10"/>
  <c r="AB251" i="10" s="1"/>
  <c r="R178" i="10"/>
  <c r="AB178" i="10" s="1"/>
  <c r="R473" i="10"/>
  <c r="AB473" i="10" s="1"/>
  <c r="R271" i="10"/>
  <c r="AB271" i="10" s="1"/>
  <c r="R125" i="10"/>
  <c r="AB125" i="10" s="1"/>
  <c r="R206" i="10"/>
  <c r="AB206" i="10" s="1"/>
  <c r="R396" i="10"/>
  <c r="AB396" i="10" s="1"/>
  <c r="R561" i="10"/>
  <c r="AB561" i="10" s="1"/>
  <c r="R278" i="10"/>
  <c r="AB278" i="10" s="1"/>
  <c r="R457" i="10"/>
  <c r="AB457" i="10" s="1"/>
  <c r="R245" i="10"/>
  <c r="AB245" i="10" s="1"/>
  <c r="R314" i="10"/>
  <c r="AB314" i="10" s="1"/>
  <c r="R678" i="10"/>
  <c r="AB678" i="10" s="1"/>
  <c r="R238" i="10"/>
  <c r="AB238" i="10" s="1"/>
  <c r="R153" i="10"/>
  <c r="AB153" i="10" s="1"/>
  <c r="R587" i="10"/>
  <c r="AB587" i="10" s="1"/>
  <c r="R121" i="10"/>
  <c r="AB121" i="10" s="1"/>
  <c r="R275" i="10"/>
  <c r="AB275" i="10" s="1"/>
  <c r="R43" i="10"/>
  <c r="AB43" i="10" s="1"/>
  <c r="R228" i="10"/>
  <c r="AB228" i="10" s="1"/>
  <c r="R200" i="10"/>
  <c r="AB200" i="10" s="1"/>
  <c r="R172" i="10"/>
  <c r="AB172" i="10" s="1"/>
  <c r="R643" i="10"/>
  <c r="AB643" i="10" s="1"/>
  <c r="R144" i="10"/>
  <c r="AB144" i="10" s="1"/>
  <c r="R167" i="10"/>
  <c r="AB167" i="10" s="1"/>
  <c r="R310" i="10"/>
  <c r="AB310" i="10" s="1"/>
  <c r="R372" i="10"/>
  <c r="AB372" i="10" s="1"/>
  <c r="R297" i="10"/>
  <c r="AB297" i="10" s="1"/>
  <c r="R552" i="10"/>
  <c r="AB552" i="10" s="1"/>
  <c r="R73" i="10"/>
  <c r="AB73" i="10" s="1"/>
  <c r="R702" i="10"/>
  <c r="AB702" i="10" s="1"/>
  <c r="R636" i="10"/>
  <c r="AB636" i="10" s="1"/>
  <c r="R346" i="10"/>
  <c r="AB346" i="10" s="1"/>
  <c r="R72" i="10"/>
  <c r="AB72" i="10" s="1"/>
  <c r="R88" i="10"/>
  <c r="AB88" i="10" s="1"/>
  <c r="R471" i="10"/>
  <c r="AB471" i="10" s="1"/>
  <c r="R613" i="10"/>
  <c r="AB613" i="10" s="1"/>
  <c r="R652" i="10"/>
  <c r="AB652" i="10" s="1"/>
  <c r="R124" i="10"/>
  <c r="AB124" i="10" s="1"/>
  <c r="R623" i="10"/>
  <c r="AB623" i="10" s="1"/>
  <c r="R496" i="10"/>
  <c r="AB496" i="10" s="1"/>
  <c r="R110" i="10"/>
  <c r="AB110" i="10" s="1"/>
  <c r="R635" i="10"/>
  <c r="AB635" i="10" s="1"/>
  <c r="R119" i="10"/>
  <c r="AB119" i="10" s="1"/>
  <c r="R442" i="10"/>
  <c r="AB442" i="10" s="1"/>
  <c r="R445" i="10"/>
  <c r="AB445" i="10" s="1"/>
  <c r="R430" i="10"/>
  <c r="AB430" i="10" s="1"/>
  <c r="R47" i="10"/>
  <c r="AB47" i="10" s="1"/>
  <c r="R195" i="10"/>
  <c r="AB195" i="10" s="1"/>
  <c r="R208" i="10"/>
  <c r="AB208" i="10" s="1"/>
  <c r="R483" i="10"/>
  <c r="AB483" i="10" s="1"/>
  <c r="R484" i="10"/>
  <c r="AB484" i="10" s="1"/>
  <c r="R328" i="10"/>
  <c r="AB328" i="10" s="1"/>
  <c r="R364" i="10"/>
  <c r="AB364" i="10" s="1"/>
  <c r="R170" i="10"/>
  <c r="AB170" i="10" s="1"/>
  <c r="R657" i="10"/>
  <c r="AB657" i="10" s="1"/>
  <c r="R631" i="10"/>
  <c r="AB631" i="10" s="1"/>
  <c r="R216" i="10"/>
  <c r="AB216" i="10" s="1"/>
  <c r="R333" i="10"/>
  <c r="AB333" i="10" s="1"/>
  <c r="R515" i="10"/>
  <c r="AB515" i="10" s="1"/>
  <c r="R361" i="10"/>
  <c r="AB361" i="10" s="1"/>
  <c r="R215" i="10"/>
  <c r="AB215" i="10" s="1"/>
  <c r="R105" i="10"/>
  <c r="AB105" i="10" s="1"/>
  <c r="R213" i="10"/>
  <c r="AB213" i="10" s="1"/>
  <c r="R700" i="10"/>
  <c r="AB700" i="10" s="1"/>
  <c r="R323" i="10"/>
  <c r="AB323" i="10" s="1"/>
  <c r="R10" i="10"/>
  <c r="AB10" i="10" s="1"/>
  <c r="R410" i="10"/>
  <c r="AB410" i="10" s="1"/>
  <c r="R385" i="10"/>
  <c r="AB385" i="10" s="1"/>
  <c r="R91" i="10"/>
  <c r="AB91" i="10" s="1"/>
  <c r="R239" i="10"/>
  <c r="AB239" i="10" s="1"/>
  <c r="R117" i="10"/>
  <c r="AB117" i="10" s="1"/>
  <c r="R83" i="10"/>
  <c r="AB83" i="10" s="1"/>
  <c r="R198" i="10"/>
  <c r="AB198" i="10" s="1"/>
  <c r="R174" i="10"/>
  <c r="AB174" i="10" s="1"/>
  <c r="R677" i="10"/>
  <c r="AB677" i="10" s="1"/>
  <c r="R644" i="10"/>
  <c r="AB644" i="10" s="1"/>
  <c r="R235" i="10"/>
  <c r="AB235" i="10" s="1"/>
  <c r="R241" i="10"/>
  <c r="AB241" i="10" s="1"/>
  <c r="R155" i="10"/>
  <c r="AB155" i="10" s="1"/>
  <c r="R406" i="10"/>
  <c r="AB406" i="10" s="1"/>
  <c r="R371" i="10"/>
  <c r="AB371" i="10" s="1"/>
  <c r="R521" i="10"/>
  <c r="AB521" i="10" s="1"/>
  <c r="R687" i="10"/>
  <c r="AB687" i="10" s="1"/>
  <c r="R573" i="10"/>
  <c r="AB573" i="10" s="1"/>
  <c r="R19" i="10"/>
  <c r="AB19" i="10" s="1"/>
  <c r="R224" i="10"/>
  <c r="AB224" i="10" s="1"/>
  <c r="R645" i="10"/>
  <c r="AB645" i="10" s="1"/>
  <c r="R569" i="10"/>
  <c r="AB569" i="10" s="1"/>
  <c r="R592" i="10"/>
  <c r="AB592" i="10" s="1"/>
  <c r="R302" i="10"/>
  <c r="AB302" i="10" s="1"/>
  <c r="R244" i="10"/>
  <c r="AB244" i="10" s="1"/>
  <c r="R243" i="10"/>
  <c r="AB243" i="10" s="1"/>
  <c r="R306" i="10"/>
  <c r="AB306" i="10" s="1"/>
  <c r="R601" i="10"/>
  <c r="AB601" i="10" s="1"/>
  <c r="R165" i="10"/>
  <c r="AB165" i="10" s="1"/>
  <c r="R535" i="10"/>
  <c r="AB535" i="10" s="1"/>
  <c r="R184" i="10"/>
  <c r="AB184" i="10" s="1"/>
  <c r="R147" i="10"/>
  <c r="AB147" i="10" s="1"/>
  <c r="R334" i="10"/>
  <c r="AB334" i="10" s="1"/>
  <c r="R293" i="10"/>
  <c r="AB293" i="10" s="1"/>
  <c r="R458" i="10"/>
  <c r="AB458" i="10" s="1"/>
  <c r="R45" i="10"/>
  <c r="AB45" i="10" s="1"/>
  <c r="R131" i="10"/>
  <c r="AB131" i="10" s="1"/>
  <c r="R662" i="10"/>
  <c r="AB662" i="10" s="1"/>
  <c r="R354" i="10"/>
  <c r="AB354" i="10" s="1"/>
  <c r="R376" i="10"/>
  <c r="AB376" i="10" s="1"/>
  <c r="R139" i="10"/>
  <c r="AB139" i="10" s="1"/>
  <c r="R501" i="10"/>
  <c r="AB501" i="10" s="1"/>
  <c r="R570" i="10"/>
  <c r="AB570" i="10" s="1"/>
  <c r="R127" i="10"/>
  <c r="AB127" i="10" s="1"/>
  <c r="R182" i="10"/>
  <c r="AB182" i="10" s="1"/>
  <c r="R134" i="10"/>
  <c r="AB134" i="10" s="1"/>
  <c r="R622" i="10"/>
  <c r="AB622" i="10" s="1"/>
  <c r="R692" i="10"/>
  <c r="AB692" i="10" s="1"/>
  <c r="R76" i="10"/>
  <c r="AB76" i="10" s="1"/>
  <c r="R557" i="10"/>
  <c r="AB557" i="10" s="1"/>
  <c r="R475" i="10"/>
  <c r="AB475" i="10" s="1"/>
  <c r="R640" i="10"/>
  <c r="AB640" i="10" s="1"/>
  <c r="R608" i="10"/>
  <c r="AB608" i="10" s="1"/>
  <c r="R284" i="10"/>
  <c r="AB284" i="10" s="1"/>
  <c r="R378" i="10"/>
  <c r="AB378" i="10" s="1"/>
  <c r="R440" i="10"/>
  <c r="AB440" i="10" s="1"/>
  <c r="R488" i="10"/>
  <c r="AB488" i="10" s="1"/>
  <c r="R171" i="10"/>
  <c r="AB171" i="10" s="1"/>
  <c r="R249" i="10"/>
  <c r="AB249" i="10" s="1"/>
  <c r="R607" i="10"/>
  <c r="AB607" i="10" s="1"/>
  <c r="R584" i="10"/>
  <c r="AB584" i="10" s="1"/>
  <c r="R556" i="10"/>
  <c r="AB556" i="10" s="1"/>
  <c r="R499" i="10"/>
  <c r="AB499" i="10" s="1"/>
  <c r="R234" i="10"/>
  <c r="AB234" i="10" s="1"/>
  <c r="R209" i="10"/>
  <c r="AB209" i="10" s="1"/>
  <c r="R33" i="10"/>
  <c r="AB33" i="10" s="1"/>
  <c r="R264" i="10"/>
  <c r="AB264" i="10" s="1"/>
  <c r="R703" i="10"/>
  <c r="AB703" i="10" s="1"/>
  <c r="R279" i="10"/>
  <c r="AB279" i="10" s="1"/>
  <c r="R456" i="10"/>
  <c r="AB456" i="10" s="1"/>
  <c r="R438" i="10"/>
  <c r="AB438" i="10" s="1"/>
  <c r="R397" i="10"/>
  <c r="AB397" i="10" s="1"/>
  <c r="R211" i="10"/>
  <c r="AB211" i="10" s="1"/>
  <c r="R29" i="10"/>
  <c r="AB29" i="10" s="1"/>
  <c r="R450" i="10"/>
  <c r="AB450" i="10" s="1"/>
  <c r="R425" i="10"/>
  <c r="AB425" i="10" s="1"/>
  <c r="R102" i="10"/>
  <c r="AB102" i="10" s="1"/>
  <c r="R311" i="10"/>
  <c r="AB311" i="10" s="1"/>
  <c r="R129" i="10"/>
  <c r="AB129" i="10" s="1"/>
  <c r="R130" i="10"/>
  <c r="AB130" i="10" s="1"/>
  <c r="R318" i="10"/>
  <c r="AB318" i="10" s="1"/>
  <c r="R277" i="10"/>
  <c r="AB277" i="10" s="1"/>
  <c r="R252" i="10"/>
  <c r="AB252" i="10" s="1"/>
  <c r="R634" i="10"/>
  <c r="AB634" i="10" s="1"/>
  <c r="R317" i="10"/>
  <c r="AB317" i="10" s="1"/>
  <c r="R2" i="10"/>
  <c r="R507" i="10"/>
  <c r="AB507" i="10" s="1"/>
  <c r="R538" i="10"/>
  <c r="AB538" i="10" s="1"/>
  <c r="R495" i="10"/>
  <c r="AB495" i="10" s="1"/>
  <c r="R138" i="10"/>
  <c r="AB138" i="10" s="1"/>
  <c r="R285" i="10"/>
  <c r="AB285" i="10" s="1"/>
  <c r="R621" i="10"/>
  <c r="AB621" i="10" s="1"/>
  <c r="R320" i="10"/>
  <c r="AB320" i="10" s="1"/>
  <c r="R360" i="10"/>
  <c r="AB360" i="10" s="1"/>
  <c r="R612" i="10"/>
  <c r="AB612" i="10" s="1"/>
  <c r="R36" i="10"/>
  <c r="AB36" i="10" s="1"/>
  <c r="R392" i="10"/>
  <c r="AB392" i="10" s="1"/>
  <c r="R287" i="10"/>
  <c r="AB287" i="10" s="1"/>
  <c r="R462" i="10"/>
  <c r="AB462" i="10" s="1"/>
  <c r="R455" i="10"/>
  <c r="AB455" i="10" s="1"/>
  <c r="R674" i="10"/>
  <c r="AB674" i="10" s="1"/>
  <c r="R432" i="10"/>
  <c r="AB432" i="10" s="1"/>
  <c r="R150" i="10"/>
  <c r="AB150" i="10" s="1"/>
  <c r="R453" i="10"/>
  <c r="AB453" i="10" s="1"/>
  <c r="R404" i="10"/>
  <c r="AB404" i="10" s="1"/>
  <c r="R479" i="10"/>
  <c r="AB479" i="10" s="1"/>
  <c r="R540" i="10"/>
  <c r="AB540" i="10" s="1"/>
  <c r="R294" i="10"/>
  <c r="AB294" i="10" s="1"/>
  <c r="R377" i="10"/>
  <c r="AB377" i="10" s="1"/>
  <c r="R628" i="10"/>
  <c r="AB628" i="10" s="1"/>
  <c r="R362" i="10"/>
  <c r="AB362" i="10" s="1"/>
  <c r="R528" i="10"/>
  <c r="AB528" i="10" s="1"/>
  <c r="R37" i="10"/>
  <c r="AB37" i="10" s="1"/>
  <c r="R525" i="10"/>
  <c r="AB525" i="10" s="1"/>
  <c r="R578" i="10"/>
  <c r="AB578" i="10" s="1"/>
  <c r="R583" i="10"/>
  <c r="AB583" i="10" s="1"/>
  <c r="R336" i="10"/>
  <c r="AB336" i="10" s="1"/>
  <c r="R380" i="10"/>
  <c r="AB380" i="10" s="1"/>
  <c r="R292" i="10"/>
  <c r="AB292" i="10" s="1"/>
  <c r="R627" i="10"/>
  <c r="AB627" i="10" s="1"/>
  <c r="R158" i="10"/>
  <c r="AB158" i="10" s="1"/>
  <c r="R166" i="10"/>
  <c r="AB166" i="10" s="1"/>
  <c r="R324" i="10"/>
  <c r="AB324" i="10" s="1"/>
  <c r="R497" i="10"/>
  <c r="AB497" i="10" s="1"/>
  <c r="R18" i="10"/>
  <c r="AB18" i="10" s="1"/>
  <c r="R476" i="10"/>
  <c r="AB476" i="10" s="1"/>
  <c r="R7" i="10"/>
  <c r="AB7" i="10" s="1"/>
  <c r="R325" i="10"/>
  <c r="AB325" i="10" s="1"/>
  <c r="R60" i="10"/>
  <c r="AB60" i="10" s="1"/>
  <c r="R132" i="10"/>
  <c r="AB132" i="10" s="1"/>
  <c r="R391" i="10"/>
  <c r="AB391" i="10" s="1"/>
  <c r="R673" i="10"/>
  <c r="AB673" i="10" s="1"/>
  <c r="R135" i="10"/>
  <c r="AB135" i="10" s="1"/>
  <c r="R472" i="10"/>
  <c r="AB472" i="10" s="1"/>
  <c r="R393" i="10"/>
  <c r="AB393" i="10" s="1"/>
  <c r="R286" i="10"/>
  <c r="AB286" i="10" s="1"/>
  <c r="R103" i="10"/>
  <c r="AB103" i="10" s="1"/>
  <c r="R210" i="10"/>
  <c r="AB210" i="10" s="1"/>
  <c r="R683" i="10"/>
  <c r="AB683" i="10" s="1"/>
  <c r="R426" i="10"/>
  <c r="AB426" i="10" s="1"/>
  <c r="R95" i="10"/>
  <c r="AB95" i="10" s="1"/>
  <c r="R96" i="10"/>
  <c r="AB96" i="10" s="1"/>
  <c r="R630" i="10"/>
  <c r="AB630" i="10" s="1"/>
  <c r="R510" i="10"/>
  <c r="AB510" i="10" s="1"/>
  <c r="R282" i="10"/>
  <c r="AB282" i="10" s="1"/>
  <c r="R53" i="10"/>
  <c r="AB53" i="10" s="1"/>
  <c r="R64" i="10"/>
  <c r="AB64" i="10" s="1"/>
  <c r="R199" i="10"/>
  <c r="AB199" i="10" s="1"/>
  <c r="R541" i="10"/>
  <c r="AB541" i="10" s="1"/>
  <c r="R588" i="10"/>
  <c r="AB588" i="10" s="1"/>
  <c r="R394" i="10"/>
  <c r="AB394" i="10" s="1"/>
  <c r="R399" i="10"/>
  <c r="AB399" i="10" s="1"/>
  <c r="R511" i="10"/>
  <c r="AB511" i="10" s="1"/>
  <c r="R189" i="10"/>
  <c r="AB189" i="10" s="1"/>
  <c r="R116" i="10"/>
  <c r="AB116" i="10" s="1"/>
  <c r="R97" i="10"/>
  <c r="AB97" i="10" s="1"/>
  <c r="R190" i="10"/>
  <c r="AB190" i="10" s="1"/>
  <c r="R8" i="10"/>
  <c r="AB8" i="10" s="1"/>
  <c r="R84" i="10"/>
  <c r="AB84" i="10" s="1"/>
  <c r="R203" i="10"/>
  <c r="AB203" i="10" s="1"/>
  <c r="R92" i="10"/>
  <c r="AB92" i="10" s="1"/>
  <c r="R439" i="10"/>
  <c r="AB439" i="10" s="1"/>
  <c r="R697" i="10"/>
  <c r="AB697" i="10" s="1"/>
  <c r="R684" i="10"/>
  <c r="AB684" i="10" s="1"/>
  <c r="R173" i="10"/>
  <c r="AB173" i="10" s="1"/>
  <c r="R75" i="10"/>
  <c r="AB75" i="10" s="1"/>
  <c r="R437" i="10"/>
  <c r="AB437" i="10" s="1"/>
  <c r="R99" i="10"/>
  <c r="AB99" i="10" s="1"/>
  <c r="R594" i="10"/>
  <c r="AB594" i="10" s="1"/>
  <c r="R162" i="10"/>
  <c r="AB162" i="10" s="1"/>
  <c r="R595" i="10"/>
  <c r="AB595" i="10" s="1"/>
  <c r="R593" i="10"/>
  <c r="AB593" i="10" s="1"/>
  <c r="R527" i="10"/>
  <c r="AB527" i="10" s="1"/>
  <c r="R143" i="10"/>
  <c r="AB143" i="10" s="1"/>
  <c r="R269" i="10"/>
  <c r="AB269" i="10" s="1"/>
  <c r="R291" i="10"/>
  <c r="AB291" i="10" s="1"/>
  <c r="R322" i="10"/>
  <c r="AB322" i="10" s="1"/>
  <c r="R65" i="10"/>
  <c r="AB65" i="10" s="1"/>
  <c r="R81" i="10"/>
  <c r="AB81" i="10" s="1"/>
  <c r="R575" i="10"/>
  <c r="AB575" i="10" s="1"/>
  <c r="R669" i="10"/>
  <c r="AB669" i="10" s="1"/>
  <c r="R358" i="10"/>
  <c r="AB358" i="10" s="1"/>
  <c r="R379" i="10"/>
  <c r="AB379" i="10" s="1"/>
  <c r="R355" i="10"/>
  <c r="AB355" i="10" s="1"/>
  <c r="R321" i="10"/>
  <c r="AB321" i="10" s="1"/>
  <c r="R616" i="10"/>
  <c r="AB616" i="10" s="1"/>
  <c r="R54" i="10"/>
  <c r="AB54" i="10" s="1"/>
  <c r="R646" i="10"/>
  <c r="AB646" i="10" s="1"/>
  <c r="R580" i="10"/>
  <c r="AB580" i="10" s="1"/>
  <c r="R24" i="10"/>
  <c r="AB24" i="10" s="1"/>
  <c r="R586" i="10"/>
  <c r="AB586" i="10" s="1"/>
  <c r="R214" i="10"/>
  <c r="AB214" i="10" s="1"/>
  <c r="R660" i="10"/>
  <c r="AB660" i="10" s="1"/>
  <c r="R546" i="10"/>
  <c r="AB546" i="10" s="1"/>
  <c r="R309" i="10"/>
  <c r="AB309" i="10" s="1"/>
  <c r="R6" i="10"/>
  <c r="AB6" i="10" s="1"/>
  <c r="R78" i="10"/>
  <c r="AB78" i="10" s="1"/>
  <c r="R381" i="10"/>
  <c r="AB381" i="10" s="1"/>
  <c r="R658" i="10"/>
  <c r="AB658" i="10" s="1"/>
  <c r="R50" i="10"/>
  <c r="AB50" i="10" s="1"/>
  <c r="R620" i="10"/>
  <c r="AB620" i="10" s="1"/>
  <c r="R3" i="10"/>
  <c r="AB3" i="10" s="1"/>
  <c r="R242" i="10"/>
  <c r="AB242" i="10" s="1"/>
  <c r="R690" i="10"/>
  <c r="AB690" i="10" s="1"/>
  <c r="R537" i="10"/>
  <c r="AB537" i="10" s="1"/>
  <c r="R146" i="10"/>
  <c r="AB146" i="10" s="1"/>
  <c r="R423" i="10"/>
  <c r="AB423" i="10" s="1"/>
  <c r="R145" i="10"/>
  <c r="AB145" i="10" s="1"/>
  <c r="R126" i="10"/>
  <c r="AB126" i="10" s="1"/>
  <c r="R270" i="10"/>
  <c r="AB270" i="10" s="1"/>
  <c r="R229" i="10"/>
  <c r="AB229" i="10" s="1"/>
  <c r="R524" i="10"/>
  <c r="AB524" i="10" s="1"/>
  <c r="R689" i="10"/>
  <c r="AB689" i="10" s="1"/>
  <c r="R470" i="10"/>
  <c r="AB470" i="10" s="1"/>
  <c r="R56" i="10"/>
  <c r="AB56" i="10" s="1"/>
  <c r="R373" i="10"/>
  <c r="AB373" i="10" s="1"/>
  <c r="R52" i="10"/>
  <c r="AB52" i="10" s="1"/>
  <c r="R335" i="10"/>
  <c r="AB335" i="10" s="1"/>
  <c r="R436" i="10"/>
  <c r="AB436" i="10" s="1"/>
  <c r="R365" i="10"/>
  <c r="AB365" i="10" s="1"/>
  <c r="R141" i="10"/>
  <c r="AB141" i="10" s="1"/>
  <c r="R637" i="10"/>
  <c r="AB637" i="10" s="1"/>
  <c r="R118" i="10"/>
  <c r="AB118" i="10" s="1"/>
  <c r="R128" i="10"/>
  <c r="AB128" i="10" s="1"/>
  <c r="R185" i="10"/>
  <c r="AB185" i="10" s="1"/>
  <c r="R416" i="10"/>
  <c r="AB416" i="10" s="1"/>
  <c r="R219" i="10"/>
  <c r="AB219" i="10" s="1"/>
  <c r="R682" i="10"/>
  <c r="AB682" i="10" s="1"/>
  <c r="R164" i="10"/>
  <c r="AB164" i="10" s="1"/>
  <c r="R400" i="10"/>
  <c r="AB400" i="10" s="1"/>
  <c r="R374" i="10"/>
  <c r="AB374" i="10" s="1"/>
  <c r="R564" i="10"/>
  <c r="AB564" i="10" s="1"/>
  <c r="R386" i="10"/>
  <c r="AB386" i="10" s="1"/>
  <c r="R85" i="10"/>
  <c r="AB85" i="10" s="1"/>
  <c r="R107" i="10"/>
  <c r="AB107" i="10" s="1"/>
  <c r="R254" i="10"/>
  <c r="AB254" i="10" s="1"/>
  <c r="R188" i="10"/>
  <c r="AB188" i="10" s="1"/>
  <c r="R614" i="10"/>
  <c r="AB614" i="10" s="1"/>
  <c r="R299" i="10"/>
  <c r="AB299" i="10" s="1"/>
  <c r="R331" i="10"/>
  <c r="AB331" i="10" s="1"/>
  <c r="R474" i="10"/>
  <c r="AB474" i="10" s="1"/>
  <c r="R449" i="10"/>
  <c r="AB449" i="10" s="1"/>
  <c r="R109" i="10"/>
  <c r="AB109" i="10" s="1"/>
  <c r="R359" i="10"/>
  <c r="AB359" i="10" s="1"/>
  <c r="R137" i="10"/>
  <c r="AB137" i="10" s="1"/>
  <c r="R115" i="10"/>
  <c r="AB115" i="10" s="1"/>
  <c r="R262" i="10"/>
  <c r="AB262" i="10" s="1"/>
  <c r="R221" i="10"/>
  <c r="AB221" i="10" s="1"/>
  <c r="R196" i="10"/>
  <c r="AB196" i="10" s="1"/>
  <c r="R485" i="10"/>
  <c r="AB485" i="10" s="1"/>
  <c r="R443" i="10"/>
  <c r="AB443" i="10" s="1"/>
  <c r="R675" i="10"/>
  <c r="AB675" i="10" s="1"/>
  <c r="R369" i="10"/>
  <c r="AB369" i="10" s="1"/>
  <c r="R192" i="10"/>
  <c r="AB192" i="10" s="1"/>
  <c r="R598" i="10"/>
  <c r="AB598" i="10" s="1"/>
  <c r="R12" i="10"/>
  <c r="AB12" i="10" s="1"/>
  <c r="R649" i="10"/>
  <c r="AB649" i="10" s="1"/>
  <c r="R163" i="10"/>
  <c r="AB163" i="10" s="1"/>
  <c r="R220" i="10"/>
  <c r="AB220" i="10" s="1"/>
  <c r="R22" i="10"/>
  <c r="AB22" i="10" s="1"/>
  <c r="R327" i="10"/>
  <c r="AB327" i="10" s="1"/>
  <c r="R356" i="10"/>
  <c r="AB356" i="10" s="1"/>
  <c r="R633" i="10"/>
  <c r="AB633" i="10" s="1"/>
  <c r="R231" i="10"/>
  <c r="AB231" i="10" s="1"/>
  <c r="R494" i="10"/>
  <c r="AB494" i="10" s="1"/>
  <c r="R500" i="10"/>
  <c r="AB500" i="10" s="1"/>
  <c r="R451" i="10"/>
  <c r="AB451" i="10" s="1"/>
  <c r="R370" i="10"/>
  <c r="AB370" i="10" s="1"/>
  <c r="R217" i="10"/>
  <c r="AB217" i="10" s="1"/>
  <c r="R665" i="10"/>
  <c r="AB665" i="10" s="1"/>
  <c r="R272" i="10"/>
  <c r="AB272" i="10" s="1"/>
  <c r="R639" i="10"/>
  <c r="AB639" i="10" s="1"/>
  <c r="R408" i="10"/>
  <c r="AB408" i="10" s="1"/>
  <c r="R232" i="10"/>
  <c r="AB232" i="10" s="1"/>
  <c r="R398" i="10"/>
  <c r="AB398" i="10" s="1"/>
  <c r="R357" i="10"/>
  <c r="AB357" i="10" s="1"/>
  <c r="R522" i="10"/>
  <c r="AB522" i="10" s="1"/>
  <c r="R68" i="10"/>
  <c r="AB68" i="10" s="1"/>
  <c r="R304" i="10"/>
  <c r="AB304" i="10" s="1"/>
  <c r="R301" i="10"/>
  <c r="AB301" i="10" s="1"/>
  <c r="R610" i="10"/>
  <c r="AB610" i="10" s="1"/>
  <c r="R512" i="10"/>
  <c r="AB512" i="10" s="1"/>
  <c r="R34" i="10"/>
  <c r="AB34" i="10" s="1"/>
  <c r="R701" i="10"/>
  <c r="AB701" i="10" s="1"/>
  <c r="R417" i="10"/>
  <c r="AB417" i="10" s="1"/>
  <c r="R69" i="10"/>
  <c r="AB69" i="10" s="1"/>
  <c r="R420" i="10"/>
  <c r="AB420" i="10" s="1"/>
  <c r="R79" i="10"/>
  <c r="AB79" i="10" s="1"/>
  <c r="R197" i="10"/>
  <c r="AB197" i="10" s="1"/>
  <c r="R344" i="10"/>
  <c r="AB344" i="10" s="1"/>
  <c r="R212" i="10"/>
  <c r="AB212" i="10" s="1"/>
  <c r="R290" i="10"/>
  <c r="AB290" i="10" s="1"/>
  <c r="R263" i="10"/>
  <c r="AB263" i="10" s="1"/>
  <c r="R207" i="10"/>
  <c r="AB207" i="10" s="1"/>
  <c r="R412" i="10"/>
  <c r="AB412" i="10" s="1"/>
  <c r="R506" i="10"/>
  <c r="AB506" i="10" s="1"/>
  <c r="R175" i="10"/>
  <c r="AB175" i="10" s="1"/>
  <c r="R367" i="10"/>
  <c r="AB367" i="10" s="1"/>
  <c r="R11" i="10"/>
  <c r="AB11" i="10" s="1"/>
  <c r="R313" i="10"/>
  <c r="AB313" i="10" s="1"/>
  <c r="R671" i="10"/>
  <c r="AB671" i="10" s="1"/>
  <c r="R366" i="10"/>
  <c r="AB366" i="10" s="1"/>
  <c r="R308" i="10"/>
  <c r="AB308" i="10" s="1"/>
  <c r="R227" i="10"/>
  <c r="AB227" i="10" s="1"/>
  <c r="R298" i="10"/>
  <c r="AB298" i="10" s="1"/>
  <c r="R273" i="10"/>
  <c r="AB273" i="10" s="1"/>
  <c r="R58" i="10"/>
  <c r="AB58" i="10" s="1"/>
  <c r="R384" i="10"/>
  <c r="AB384" i="10" s="1"/>
  <c r="R48" i="10"/>
  <c r="AB48" i="10" s="1"/>
  <c r="R551" i="10"/>
  <c r="AB551" i="10" s="1"/>
  <c r="R632" i="10"/>
  <c r="AB632" i="10" s="1"/>
  <c r="R502" i="10"/>
  <c r="AB502" i="10" s="1"/>
  <c r="R461" i="10"/>
  <c r="AB461" i="10" s="1"/>
  <c r="R427" i="10"/>
  <c r="AB427" i="10" s="1"/>
  <c r="R5" i="10"/>
  <c r="AB5" i="10" s="1"/>
  <c r="R514" i="10"/>
  <c r="AB514" i="10" s="1"/>
  <c r="R489" i="10"/>
  <c r="AB489" i="10" s="1"/>
  <c r="R120" i="10"/>
  <c r="AB120" i="10" s="1"/>
  <c r="R447" i="10"/>
  <c r="AB447" i="10" s="1"/>
  <c r="R151" i="10"/>
  <c r="AB151" i="10" s="1"/>
  <c r="R154" i="10"/>
  <c r="AB154" i="10" s="1"/>
  <c r="R382" i="10"/>
  <c r="AB382" i="10" s="1"/>
  <c r="R341" i="10"/>
  <c r="AB341" i="10" s="1"/>
  <c r="R316" i="10"/>
  <c r="AB316" i="10" s="1"/>
  <c r="R39" i="10"/>
  <c r="AB39" i="10" s="1"/>
  <c r="R581" i="10"/>
  <c r="AB581" i="10" s="1"/>
  <c r="AE1" i="10" l="1"/>
  <c r="AA708" i="10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ordenadas de ubicacion!$C$3:$D$26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oordenadasdeubicacionC3D261"/>
        </x15:connection>
      </ext>
    </extLst>
  </connection>
</connections>
</file>

<file path=xl/sharedStrings.xml><?xml version="1.0" encoding="utf-8"?>
<sst xmlns="http://schemas.openxmlformats.org/spreadsheetml/2006/main" count="1750" uniqueCount="204">
  <si>
    <t xml:space="preserve">Parcela No. </t>
  </si>
  <si>
    <t xml:space="preserve">No. </t>
  </si>
  <si>
    <t>Especie</t>
  </si>
  <si>
    <t xml:space="preserve">Dap </t>
  </si>
  <si>
    <t>H total</t>
  </si>
  <si>
    <t>Dap 2</t>
  </si>
  <si>
    <t>Año</t>
  </si>
  <si>
    <t>Año2</t>
  </si>
  <si>
    <t>H total 2</t>
  </si>
  <si>
    <t>5-2014-INAB/ESTEFFOR</t>
  </si>
  <si>
    <t>0-2014-INAB/ESTEFFOR</t>
  </si>
  <si>
    <t>2-2014-INAB/ESTEFFOR</t>
  </si>
  <si>
    <t>3-2014-INAB/ESTEFFOR</t>
  </si>
  <si>
    <t>8-2014-INAB/ESTEFFOR</t>
  </si>
  <si>
    <t>1-2014-INAB/ESTEFFOR</t>
  </si>
  <si>
    <t>4-2014-INAB/ESTEFFOR</t>
  </si>
  <si>
    <t>1-2014-ICC/INAB</t>
  </si>
  <si>
    <t>2-2014-ICC/INAB</t>
  </si>
  <si>
    <t>3-2014-ICC/INAB</t>
  </si>
  <si>
    <t>4-2014-ICC/INAB</t>
  </si>
  <si>
    <t>1-2012-INAB/ESTEFFOR</t>
  </si>
  <si>
    <t>Año3</t>
  </si>
  <si>
    <t>Dap 3</t>
  </si>
  <si>
    <t>H total 3</t>
  </si>
  <si>
    <t>2-2012-INAB/ESTEFFOR</t>
  </si>
  <si>
    <t>3-2012-INAB/ESTEFFOR</t>
  </si>
  <si>
    <t>5-2012-INAB/ESTEFFOR</t>
  </si>
  <si>
    <t>6-2012-INAB/ESTEFFOR</t>
  </si>
  <si>
    <t>7-2012-INAB/ESTEFFOR</t>
  </si>
  <si>
    <t>8-2012-INAB/ESTEFFOR</t>
  </si>
  <si>
    <t>No.par</t>
  </si>
  <si>
    <t>Chaperno</t>
  </si>
  <si>
    <t>spp</t>
  </si>
  <si>
    <t>2-2015-INAB/AGROACEITE</t>
  </si>
  <si>
    <t>1-2015-INAB</t>
  </si>
  <si>
    <t>Rhizophora mangle L.</t>
  </si>
  <si>
    <t>Laguncularia racemosa (L.) Gaertn.f.</t>
  </si>
  <si>
    <t>1-2011-ICC/INAB</t>
  </si>
  <si>
    <t>2-2011-ICC/INAB</t>
  </si>
  <si>
    <t>Avicennia germinans (L.)L.</t>
  </si>
  <si>
    <t>1-2015-INAB/AGROACEITE</t>
  </si>
  <si>
    <t>4-2012-INAB/ESTEFFOR</t>
  </si>
  <si>
    <t>Año4</t>
  </si>
  <si>
    <t>Dap 4</t>
  </si>
  <si>
    <t>H total 4</t>
  </si>
  <si>
    <t>Tamaño de parcela (m2)</t>
  </si>
  <si>
    <t>Tamaño de la parcela (m2)</t>
  </si>
  <si>
    <t>Tamaño de la Parcela (m2)</t>
  </si>
  <si>
    <t>1-2015-INAB/CATALUÑA</t>
  </si>
  <si>
    <t>1-2011-ICC</t>
  </si>
  <si>
    <t>2-2011-ICC</t>
  </si>
  <si>
    <t>Sistema de coordenadas GTM</t>
  </si>
  <si>
    <t>DATUM WGS 84</t>
  </si>
  <si>
    <t>Zona 15.5</t>
  </si>
  <si>
    <t>id</t>
  </si>
  <si>
    <t>Total general</t>
  </si>
  <si>
    <t>X_GTM</t>
  </si>
  <si>
    <t>Y_GTM</t>
  </si>
  <si>
    <t>ID_PAR_ARREGLADO</t>
  </si>
  <si>
    <t>ID_PARCELA</t>
  </si>
  <si>
    <t>Clase</t>
  </si>
  <si>
    <t>y mayor...</t>
  </si>
  <si>
    <t>Frecuencia</t>
  </si>
  <si>
    <t>TEST_DAP&gt;4</t>
  </si>
  <si>
    <t>ESPECIE</t>
  </si>
  <si>
    <t>ECUACION</t>
  </si>
  <si>
    <t>FUENTE</t>
  </si>
  <si>
    <t>r2</t>
  </si>
  <si>
    <t>N</t>
  </si>
  <si>
    <t>Dmax</t>
  </si>
  <si>
    <t>Desconocido</t>
  </si>
  <si>
    <t>Fromard et al. (1998)</t>
  </si>
  <si>
    <t>25-45</t>
  </si>
  <si>
    <t>42,4</t>
  </si>
  <si>
    <t>50% de carbono (Bouillon et al. 2008, IPCC, 2013)</t>
  </si>
  <si>
    <t>BIOMASA SUBTERRANEA</t>
  </si>
  <si>
    <t>PROMEDIO DAP</t>
  </si>
  <si>
    <t>Desvest de DAP</t>
  </si>
  <si>
    <t>Promedio_DAPi</t>
  </si>
  <si>
    <t>DesvEst_DAPi</t>
  </si>
  <si>
    <t>Zi_DAP</t>
  </si>
  <si>
    <t>cond_dap</t>
  </si>
  <si>
    <t>TEST_Zi</t>
  </si>
  <si>
    <t>TEST_GENERAL</t>
  </si>
  <si>
    <t>FRECUENCIA</t>
  </si>
  <si>
    <t>BKg/ha</t>
  </si>
  <si>
    <t>tC/ha</t>
  </si>
  <si>
    <t>AREA_PAR_HA</t>
  </si>
  <si>
    <t>AB</t>
  </si>
  <si>
    <t>AB/Ha</t>
  </si>
  <si>
    <t>B_Kg</t>
  </si>
  <si>
    <t>B_UVG</t>
  </si>
  <si>
    <t>B_Kg/haUVG</t>
  </si>
  <si>
    <t>tC/haUVG</t>
  </si>
  <si>
    <t>TOTAL DE PARCELAS</t>
  </si>
  <si>
    <t>Suma de tC/haUVG</t>
  </si>
  <si>
    <t>Suma de tC/ha</t>
  </si>
  <si>
    <t>DEJAR</t>
  </si>
  <si>
    <t>Suma de AB</t>
  </si>
  <si>
    <t>Suma de AB/Ha</t>
  </si>
  <si>
    <t>Suma de B_Kg</t>
  </si>
  <si>
    <t>Suma de BKg/ha</t>
  </si>
  <si>
    <t>Suma de tC</t>
  </si>
  <si>
    <t>Suma de B_UVG</t>
  </si>
  <si>
    <t>Suma de B_Kg/haUVG</t>
  </si>
  <si>
    <t>Suma de tC_UVG</t>
  </si>
  <si>
    <t>PARCELAS</t>
  </si>
  <si>
    <t>ORIGEN</t>
  </si>
  <si>
    <t>INAB_PPM_MANGLE</t>
  </si>
  <si>
    <t>AÑO_MEDICION</t>
  </si>
  <si>
    <t xml:space="preserve">AREA_PAR_HA </t>
  </si>
  <si>
    <t>Mar</t>
  </si>
  <si>
    <t>Conocarpus erectus L.</t>
  </si>
  <si>
    <t>=</t>
  </si>
  <si>
    <t>FISONOMIA</t>
  </si>
  <si>
    <t>0.1023*DAP^2.50</t>
  </si>
  <si>
    <t>0.14*DAP^2.4</t>
  </si>
  <si>
    <t>0.178*DAP^2.47</t>
  </si>
  <si>
    <t>Komiyama et al. (2005)</t>
  </si>
  <si>
    <t>Indonesia (Halmahera)</t>
  </si>
  <si>
    <t>Australia</t>
  </si>
  <si>
    <t>Thailand (Ranong Southern)</t>
  </si>
  <si>
    <t>Thailand (Trat Eastern)</t>
  </si>
  <si>
    <t>Mixed forest</t>
  </si>
  <si>
    <t>Thailand (Satun Southern)</t>
  </si>
  <si>
    <t>Thailand (Southern Pang-nga)</t>
  </si>
  <si>
    <t>Panama</t>
  </si>
  <si>
    <t>Puerto-Rico</t>
  </si>
  <si>
    <t xml:space="preserve">Region </t>
  </si>
  <si>
    <t xml:space="preserve">Forest type </t>
  </si>
  <si>
    <t xml:space="preserve">AGB </t>
  </si>
  <si>
    <t xml:space="preserve">(t ha-1) </t>
  </si>
  <si>
    <t xml:space="preserve">BGB </t>
  </si>
  <si>
    <t xml:space="preserve">RSR </t>
  </si>
  <si>
    <t xml:space="preserve">B. gymnorrhiza </t>
  </si>
  <si>
    <t xml:space="preserve">R. apiculata </t>
  </si>
  <si>
    <t xml:space="preserve">A. marina </t>
  </si>
  <si>
    <t xml:space="preserve">Rhizophora spp. </t>
  </si>
  <si>
    <t xml:space="preserve">Sonneratia spp. </t>
  </si>
  <si>
    <t xml:space="preserve">R. stylosa </t>
  </si>
  <si>
    <t xml:space="preserve">A. Marina </t>
  </si>
  <si>
    <t xml:space="preserve">C. tagal </t>
  </si>
  <si>
    <t xml:space="preserve">Rhizophora spp </t>
  </si>
  <si>
    <t xml:space="preserve">R. mangle </t>
  </si>
  <si>
    <t xml:space="preserve">Average values </t>
  </si>
  <si>
    <t>BIOMASA RAIZ</t>
  </si>
  <si>
    <t>BIOMASA TALLO</t>
  </si>
  <si>
    <t>RELACION</t>
  </si>
  <si>
    <t>Fuente: Adaptado de Komiyama et al. (2008)</t>
  </si>
  <si>
    <t>DENSIDAD BASICA</t>
  </si>
  <si>
    <t>Avicennia germinans</t>
  </si>
  <si>
    <t>gr/cm3</t>
  </si>
  <si>
    <t>Rhizophora harrisonii</t>
  </si>
  <si>
    <t>Laguncularia racemosa</t>
  </si>
  <si>
    <t xml:space="preserve">tomado de la ecuación </t>
  </si>
  <si>
    <t xml:space="preserve">del documento: </t>
  </si>
  <si>
    <t>p=DENSIDAD DE LA MADERA</t>
  </si>
  <si>
    <t>SUSTITUIR LA DENSIDAD</t>
  </si>
  <si>
    <t>BGB = 0.199* (0.86^899)*(DR2.22)</t>
  </si>
  <si>
    <t>BGB=0.199*(0.762^899)*(DBH2.22)</t>
  </si>
  <si>
    <t>BGB=0.199*(0.759^899)*(DBH2.22)</t>
  </si>
  <si>
    <t>Tc/haA</t>
  </si>
  <si>
    <t>B_Kg_RaizDensidades</t>
  </si>
  <si>
    <t>B_Kg/ha_RaizDensidades</t>
  </si>
  <si>
    <t>tC_RaizDensidades</t>
  </si>
  <si>
    <t>tC/ha_RaizDensidades</t>
  </si>
  <si>
    <t>Suma de tC/ha_RaizDensidades</t>
  </si>
  <si>
    <t>Tc/haRAIZ-DENSIDAD</t>
  </si>
  <si>
    <t>PROMEDIO</t>
  </si>
  <si>
    <t>tC/ha_RaizFACTOR</t>
  </si>
  <si>
    <t>Botoncillo</t>
  </si>
  <si>
    <t>WINROCK</t>
  </si>
  <si>
    <t>BGB=0.199*(0.600^899)*(DBH^2.22)</t>
  </si>
  <si>
    <t>BGB=0.199*(0.670^899)*(DBH^2.22)</t>
  </si>
  <si>
    <t>BGB = 0.199* (0.840^899)*(DBH^2.22)</t>
  </si>
  <si>
    <r>
      <t xml:space="preserve">J, B., C. Donato, D., &amp; Adame, M. (2008). </t>
    </r>
    <r>
      <rPr>
        <i/>
        <sz val="10"/>
        <color theme="1"/>
        <rFont val="Arial"/>
        <family val="2"/>
      </rPr>
      <t>Protocolo para la medición, monitoreo y reporte de la estructura, biomasa y reservas de carbono de los manglares.</t>
    </r>
  </si>
  <si>
    <t>n</t>
  </si>
  <si>
    <t>Tc_HA_RAIZ</t>
  </si>
  <si>
    <t>Biomasa aerea</t>
  </si>
  <si>
    <t>Blue Carbon Reservoir of the Blue Planet</t>
  </si>
  <si>
    <t>https://books.google.com.gt/books?id=t8aPBQAAQBAJ&amp;pg=PA118&amp;lpg=PA118&amp;dq=Fromard+et+al.+(1998)&amp;source=bl&amp;ots=y3QULXaABP&amp;sig=6Ld19qYHYWTkC_3HIlNL9HpOe1c&amp;hl=es&amp;sa=X&amp;ved=0ahUKEwiaz5D_3IPRAhUBW2MKHWZ_D9IQ6AEINjAD#v=onepage&amp;q=Fromard%20et%20al.%20(1998)&amp;f=false</t>
  </si>
  <si>
    <t xml:space="preserve"> </t>
  </si>
  <si>
    <t>Área de estudio. La Ecorregión Darién del Caribe comprende el sur de Panamá y el sur de Colombia</t>
  </si>
  <si>
    <t>http://www.scielo.org.co/scielo.php?script=sci_arttext&amp;pid=S0304-35842015000200002</t>
  </si>
  <si>
    <t>DOCUMENTO</t>
  </si>
  <si>
    <t>Komiyama_et_al-2008.pdf</t>
  </si>
  <si>
    <t>Fromard_et_al-1998.pdf</t>
  </si>
  <si>
    <t>Protocolo C_mangle.pdf</t>
  </si>
  <si>
    <t>Imbert and Rollet (1989)a</t>
  </si>
  <si>
    <t>https://books.google.com.gt/books?id=t8aPBQAAQBAJ&amp;pg=PA118&amp;lpg=PA118&amp;dq=Imbert+and+Rollet+(1989)a&amp;source=bl&amp;ots=y3QUMW7vAQ&amp;sig=QlntiXIX6KnNJqOxaStFjavmsvM&amp;hl=es&amp;sa=X&amp;ved=0ahUKEwjj-vqYn4bRAhVGPiYKHcWtADoQ6AEIGDAA#v=onepage&amp;q=Imbert%20and%20Rollet%20(1989)a&amp;f=false</t>
  </si>
  <si>
    <t>Pagina 118 Tabla 4.3</t>
  </si>
  <si>
    <t>Media de tC/ha biomasa aérea</t>
  </si>
  <si>
    <t>Media de tC/ha biomasa subterranea</t>
  </si>
  <si>
    <t>https://books.google.com.gt/books?id=4d4OAQAAIAAJ&amp;pg=PA23&amp;lpg=PA23&amp;dq=DENSIDAD+DEL+MANGLE&amp;source=bl&amp;ots=oZYGBlqYDj&amp;sig=IdQRnZYL49-Um0lWvuY97F5VyhU&amp;hl=es&amp;sa=X&amp;ved=0ahUKEwig5fbd_OHMAhWC9R4KHTd1AmsQ6AEIJDAC#v=onepage&amp;q=DENSIDAD%20DEL%20MANGLE&amp;f=false</t>
  </si>
  <si>
    <t>Página 69</t>
  </si>
  <si>
    <t>CATIE 1994</t>
  </si>
  <si>
    <t>tC</t>
  </si>
  <si>
    <t>tC_UVG</t>
  </si>
  <si>
    <t>Fracción de carbono IPCC (2006)</t>
  </si>
  <si>
    <t>Fracc 0.5</t>
  </si>
  <si>
    <t>Fracc 0.47</t>
  </si>
  <si>
    <t>Ecuaciones: Biomasa aérea</t>
  </si>
  <si>
    <t>Factor utilizado de acuerdo a la hoja "INICIO", datos de celda R1"</t>
  </si>
  <si>
    <t>biomasa_RAIZ_factor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</si>
</sst>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\ &quot;m²&quot;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i/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0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0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0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17" fontId="0" fillId="0" borderId="2" xfId="0" applyNumberFormat="1" applyBorder="1"/>
    <xf numFmtId="0" fontId="4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4" fillId="5" borderId="5" xfId="0" applyFont="1" applyFill="1" applyBorder="1"/>
    <xf numFmtId="0" fontId="10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NumberFormat="1" applyFont="1"/>
    <xf numFmtId="0" fontId="5" fillId="0" borderId="0" xfId="0" applyFont="1" applyFill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164" fontId="5" fillId="4" borderId="2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1" fillId="8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0" borderId="8" xfId="0" applyFont="1" applyFill="1" applyBorder="1"/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Border="1"/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8" fillId="0" borderId="0" xfId="0" applyFont="1"/>
    <xf numFmtId="0" fontId="14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2" xfId="0" applyFont="1" applyBorder="1"/>
    <xf numFmtId="0" fontId="4" fillId="0" borderId="0" xfId="0" applyFont="1"/>
    <xf numFmtId="0" fontId="0" fillId="9" borderId="0" xfId="0" applyFill="1"/>
    <xf numFmtId="166" fontId="0" fillId="0" borderId="0" xfId="0" applyNumberFormat="1" applyAlignment="1">
      <alignment horizontal="center" vertical="center"/>
    </xf>
    <xf numFmtId="0" fontId="6" fillId="0" borderId="0" xfId="0" applyFont="1"/>
    <xf numFmtId="0" fontId="10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0" fontId="0" fillId="11" borderId="0" xfId="0" applyFill="1"/>
    <xf numFmtId="164" fontId="11" fillId="9" borderId="2" xfId="0" applyNumberFormat="1" applyFont="1" applyFill="1" applyBorder="1" applyAlignment="1">
      <alignment horizontal="center" vertical="center" wrapText="1"/>
    </xf>
    <xf numFmtId="0" fontId="0" fillId="9" borderId="0" xfId="0" applyNumberFormat="1" applyFill="1"/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/>
    <xf numFmtId="2" fontId="0" fillId="4" borderId="0" xfId="0" applyNumberFormat="1" applyFill="1"/>
    <xf numFmtId="1" fontId="11" fillId="9" borderId="2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Alignment="1"/>
    <xf numFmtId="0" fontId="17" fillId="0" borderId="0" xfId="1"/>
    <xf numFmtId="0" fontId="14" fillId="0" borderId="0" xfId="0" applyFont="1" applyFill="1" applyBorder="1" applyAlignment="1">
      <alignment horizontal="left"/>
    </xf>
    <xf numFmtId="9" fontId="17" fillId="0" borderId="0" xfId="1" applyNumberFormat="1" applyAlignment="1"/>
    <xf numFmtId="0" fontId="8" fillId="0" borderId="0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0" fontId="0" fillId="0" borderId="14" xfId="0" applyBorder="1"/>
    <xf numFmtId="0" fontId="0" fillId="0" borderId="0" xfId="0" applyBorder="1"/>
    <xf numFmtId="166" fontId="0" fillId="0" borderId="15" xfId="0" applyNumberFormat="1" applyBorder="1"/>
    <xf numFmtId="0" fontId="0" fillId="0" borderId="16" xfId="0" applyBorder="1"/>
    <xf numFmtId="0" fontId="0" fillId="0" borderId="3" xfId="0" applyBorder="1"/>
    <xf numFmtId="166" fontId="0" fillId="0" borderId="17" xfId="0" applyNumberFormat="1" applyBorder="1"/>
  </cellXfs>
  <cellStyles count="2">
    <cellStyle name="Hipervínculo" xfId="1" builtinId="8"/>
    <cellStyle name="Normal" xfId="0" builtinId="0"/>
  </cellStyles>
  <dxfs count="52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803727148485531E-2"/>
          <c:y val="0.13421868917103066"/>
          <c:w val="0.90521331892336998"/>
          <c:h val="0.7182320511371485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HISTOGRAMA_DAP!$A$2:$A$11</c:f>
              <c:strCach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y mayor...</c:v>
                </c:pt>
              </c:strCache>
            </c:strRef>
          </c:cat>
          <c:val>
            <c:numRef>
              <c:f>HISTOGRAMA_DAP!$B$2:$B$11</c:f>
              <c:numCache>
                <c:formatCode>General</c:formatCode>
                <c:ptCount val="10"/>
                <c:pt idx="0">
                  <c:v>34</c:v>
                </c:pt>
                <c:pt idx="1">
                  <c:v>0</c:v>
                </c:pt>
                <c:pt idx="2">
                  <c:v>8</c:v>
                </c:pt>
                <c:pt idx="3">
                  <c:v>281</c:v>
                </c:pt>
                <c:pt idx="4">
                  <c:v>117</c:v>
                </c:pt>
                <c:pt idx="5">
                  <c:v>88</c:v>
                </c:pt>
                <c:pt idx="6">
                  <c:v>114</c:v>
                </c:pt>
                <c:pt idx="7">
                  <c:v>43</c:v>
                </c:pt>
                <c:pt idx="8">
                  <c:v>15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9-4417-8310-29AADF56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0331200"/>
        <c:axId val="-1603525312"/>
      </c:barChart>
      <c:catAx>
        <c:axId val="-12903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DAP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GT"/>
          </a:p>
        </c:txPr>
        <c:crossAx val="-1603525312"/>
        <c:crosses val="autoZero"/>
        <c:auto val="1"/>
        <c:lblAlgn val="ctr"/>
        <c:lblOffset val="100"/>
        <c:noMultiLvlLbl val="0"/>
      </c:catAx>
      <c:valAx>
        <c:axId val="-16035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9033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3861469930637"/>
          <c:y val="0.4982330557962551"/>
          <c:w val="8.8699729527273147E-2"/>
          <c:h val="5.768074445239799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[PPMF_MANGLE_INAB.xlsx]PIVOT!TablaDinámica3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t C/ha aéreo + subterraneo por especie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490016361095603"/>
          <c:y val="0.10681063092790237"/>
          <c:w val="0.62335103578426465"/>
          <c:h val="0.8263837176502173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PIVOT!$S$3</c:f>
              <c:strCache>
                <c:ptCount val="1"/>
                <c:pt idx="0">
                  <c:v>Media de tC/ha biomasa aérea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PIVOT!$R$4:$R$8</c:f>
              <c:strCache>
                <c:ptCount val="4"/>
                <c:pt idx="0">
                  <c:v>Avicennia germinans (L.)L.</c:v>
                </c:pt>
                <c:pt idx="1">
                  <c:v>Conocarpus erectus L.</c:v>
                </c:pt>
                <c:pt idx="2">
                  <c:v>Laguncularia racemosa (L.) Gaertn.f.</c:v>
                </c:pt>
                <c:pt idx="3">
                  <c:v>Rhizophora mangle L.</c:v>
                </c:pt>
              </c:strCache>
            </c:strRef>
          </c:cat>
          <c:val>
            <c:numRef>
              <c:f>PIVOT!$S$4:$S$8</c:f>
              <c:numCache>
                <c:formatCode>0.00</c:formatCode>
                <c:ptCount val="4"/>
                <c:pt idx="0">
                  <c:v>0.78966698327379614</c:v>
                </c:pt>
                <c:pt idx="1">
                  <c:v>0.71783319804607615</c:v>
                </c:pt>
                <c:pt idx="2">
                  <c:v>1.6547639539524337</c:v>
                </c:pt>
                <c:pt idx="3">
                  <c:v>5.0427524681195619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7-4BEA-A2AE-BAE46757DC72}"/>
            </c:ext>
          </c:extLst>
        </c:ser>
        <c:ser>
          <c:idx val="1"/>
          <c:order val="1"/>
          <c:tx>
            <c:strRef>
              <c:f>PIVOT!$T$3</c:f>
              <c:strCache>
                <c:ptCount val="1"/>
                <c:pt idx="0">
                  <c:v>Media de tC/ha biomasa subterranea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PIVOT!$R$4:$R$8</c:f>
              <c:strCache>
                <c:ptCount val="4"/>
                <c:pt idx="0">
                  <c:v>Avicennia germinans (L.)L.</c:v>
                </c:pt>
                <c:pt idx="1">
                  <c:v>Conocarpus erectus L.</c:v>
                </c:pt>
                <c:pt idx="2">
                  <c:v>Laguncularia racemosa (L.) Gaertn.f.</c:v>
                </c:pt>
                <c:pt idx="3">
                  <c:v>Rhizophora mangle L.</c:v>
                </c:pt>
              </c:strCache>
            </c:strRef>
          </c:cat>
          <c:val>
            <c:numRef>
              <c:f>PIVOT!$T$4:$T$8</c:f>
              <c:numCache>
                <c:formatCode>0.00</c:formatCode>
                <c:ptCount val="4"/>
                <c:pt idx="0">
                  <c:v>0.52009295394599642</c:v>
                </c:pt>
                <c:pt idx="1">
                  <c:v>0.47518059279355102</c:v>
                </c:pt>
                <c:pt idx="2">
                  <c:v>1.0008006750838978</c:v>
                </c:pt>
                <c:pt idx="3">
                  <c:v>2.1129826600987252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7-4BEA-A2AE-BAE46757DC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603523136"/>
        <c:axId val="-1603518784"/>
      </c:barChart>
      <c:catAx>
        <c:axId val="-160352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18784"/>
        <c:crosses val="autoZero"/>
        <c:auto val="1"/>
        <c:lblAlgn val="ctr"/>
        <c:lblOffset val="100"/>
        <c:noMultiLvlLbl val="0"/>
      </c:catAx>
      <c:valAx>
        <c:axId val="-16035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41726847089275"/>
          <c:y val="0.86909953479259761"/>
          <c:w val="0.6242292795855694"/>
          <c:h val="8.855357594744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Ecuación: Fromard</a:t>
            </a:r>
            <a:r>
              <a:rPr lang="es-GT" b="1" baseline="0"/>
              <a:t> Vrs UVG (Latifoliado)</a:t>
            </a:r>
            <a:endParaRPr lang="es-G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FINAL!$L$1</c:f>
              <c:strCache>
                <c:ptCount val="1"/>
                <c:pt idx="0">
                  <c:v>Suma de tC/haUVG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FINAL!$A$2:$A$25</c:f>
              <c:strCache>
                <c:ptCount val="24"/>
                <c:pt idx="0">
                  <c:v>INAB_PPM_MANGLE</c:v>
                </c:pt>
                <c:pt idx="1">
                  <c:v>INAB_PPM_MANGLE</c:v>
                </c:pt>
                <c:pt idx="2">
                  <c:v>INAB_PPM_MANGLE</c:v>
                </c:pt>
                <c:pt idx="3">
                  <c:v>INAB_PPM_MANGLE</c:v>
                </c:pt>
                <c:pt idx="4">
                  <c:v>INAB_PPM_MANGLE</c:v>
                </c:pt>
                <c:pt idx="5">
                  <c:v>INAB_PPM_MANGLE</c:v>
                </c:pt>
                <c:pt idx="6">
                  <c:v>INAB_PPM_MANGLE</c:v>
                </c:pt>
                <c:pt idx="7">
                  <c:v>INAB_PPM_MANGLE</c:v>
                </c:pt>
                <c:pt idx="8">
                  <c:v>INAB_PPM_MANGLE</c:v>
                </c:pt>
                <c:pt idx="9">
                  <c:v>INAB_PPM_MANGLE</c:v>
                </c:pt>
                <c:pt idx="10">
                  <c:v>INAB_PPM_MANGLE</c:v>
                </c:pt>
                <c:pt idx="11">
                  <c:v>INAB_PPM_MANGLE</c:v>
                </c:pt>
                <c:pt idx="12">
                  <c:v>INAB_PPM_MANGLE</c:v>
                </c:pt>
                <c:pt idx="13">
                  <c:v>INAB_PPM_MANGLE</c:v>
                </c:pt>
                <c:pt idx="14">
                  <c:v>INAB_PPM_MANGLE</c:v>
                </c:pt>
                <c:pt idx="15">
                  <c:v>INAB_PPM_MANGLE</c:v>
                </c:pt>
                <c:pt idx="16">
                  <c:v>INAB_PPM_MANGLE</c:v>
                </c:pt>
                <c:pt idx="17">
                  <c:v>INAB_PPM_MANGLE</c:v>
                </c:pt>
                <c:pt idx="18">
                  <c:v>INAB_PPM_MANGLE</c:v>
                </c:pt>
                <c:pt idx="19">
                  <c:v>INAB_PPM_MANGLE</c:v>
                </c:pt>
                <c:pt idx="20">
                  <c:v>INAB_PPM_MANGLE</c:v>
                </c:pt>
                <c:pt idx="21">
                  <c:v>INAB_PPM_MANGLE</c:v>
                </c:pt>
                <c:pt idx="22">
                  <c:v>INAB_PPM_MANGLE</c:v>
                </c:pt>
                <c:pt idx="23">
                  <c:v>INAB_PPM_MANGLE</c:v>
                </c:pt>
              </c:strCache>
            </c:strRef>
          </c:cat>
          <c:val>
            <c:numRef>
              <c:f>FINAL!$L$2:$L$25</c:f>
              <c:numCache>
                <c:formatCode>General</c:formatCode>
                <c:ptCount val="24"/>
                <c:pt idx="0">
                  <c:v>72.947802964023538</c:v>
                </c:pt>
                <c:pt idx="1">
                  <c:v>37.184879965442917</c:v>
                </c:pt>
                <c:pt idx="2">
                  <c:v>21.807712788114372</c:v>
                </c:pt>
                <c:pt idx="3">
                  <c:v>59.450066367848187</c:v>
                </c:pt>
                <c:pt idx="4">
                  <c:v>70.214607059589284</c:v>
                </c:pt>
                <c:pt idx="5">
                  <c:v>42.855596246337484</c:v>
                </c:pt>
                <c:pt idx="6">
                  <c:v>61.518036517725378</c:v>
                </c:pt>
                <c:pt idx="7">
                  <c:v>37.770329631945309</c:v>
                </c:pt>
                <c:pt idx="8">
                  <c:v>54.340551023134388</c:v>
                </c:pt>
                <c:pt idx="9">
                  <c:v>40.49167633868327</c:v>
                </c:pt>
                <c:pt idx="10">
                  <c:v>81.646425978592319</c:v>
                </c:pt>
                <c:pt idx="11">
                  <c:v>66.018973252375943</c:v>
                </c:pt>
                <c:pt idx="12">
                  <c:v>97.326168231326605</c:v>
                </c:pt>
                <c:pt idx="13">
                  <c:v>57.320379560597665</c:v>
                </c:pt>
                <c:pt idx="14">
                  <c:v>46.060959399793418</c:v>
                </c:pt>
                <c:pt idx="15">
                  <c:v>24.597441914871794</c:v>
                </c:pt>
                <c:pt idx="16">
                  <c:v>66.156752487418586</c:v>
                </c:pt>
                <c:pt idx="17">
                  <c:v>65.545742361115316</c:v>
                </c:pt>
                <c:pt idx="18">
                  <c:v>46.564053272918862</c:v>
                </c:pt>
                <c:pt idx="19">
                  <c:v>12.781105039771916</c:v>
                </c:pt>
                <c:pt idx="20">
                  <c:v>18.524554448498602</c:v>
                </c:pt>
                <c:pt idx="21">
                  <c:v>26.228992853298116</c:v>
                </c:pt>
                <c:pt idx="22">
                  <c:v>18.819361697148967</c:v>
                </c:pt>
                <c:pt idx="23">
                  <c:v>19.246693287167073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E-4AE0-BE74-81796F40CAAB}"/>
            </c:ext>
          </c:extLst>
        </c:ser>
        <c:ser>
          <c:idx val="1"/>
          <c:order val="1"/>
          <c:tx>
            <c:strRef>
              <c:f>FINAL!$P$1</c:f>
              <c:strCache>
                <c:ptCount val="1"/>
                <c:pt idx="0">
                  <c:v>Suma de tC/ha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FINAL!$A$2:$A$25</c:f>
              <c:strCache>
                <c:ptCount val="24"/>
                <c:pt idx="0">
                  <c:v>INAB_PPM_MANGLE</c:v>
                </c:pt>
                <c:pt idx="1">
                  <c:v>INAB_PPM_MANGLE</c:v>
                </c:pt>
                <c:pt idx="2">
                  <c:v>INAB_PPM_MANGLE</c:v>
                </c:pt>
                <c:pt idx="3">
                  <c:v>INAB_PPM_MANGLE</c:v>
                </c:pt>
                <c:pt idx="4">
                  <c:v>INAB_PPM_MANGLE</c:v>
                </c:pt>
                <c:pt idx="5">
                  <c:v>INAB_PPM_MANGLE</c:v>
                </c:pt>
                <c:pt idx="6">
                  <c:v>INAB_PPM_MANGLE</c:v>
                </c:pt>
                <c:pt idx="7">
                  <c:v>INAB_PPM_MANGLE</c:v>
                </c:pt>
                <c:pt idx="8">
                  <c:v>INAB_PPM_MANGLE</c:v>
                </c:pt>
                <c:pt idx="9">
                  <c:v>INAB_PPM_MANGLE</c:v>
                </c:pt>
                <c:pt idx="10">
                  <c:v>INAB_PPM_MANGLE</c:v>
                </c:pt>
                <c:pt idx="11">
                  <c:v>INAB_PPM_MANGLE</c:v>
                </c:pt>
                <c:pt idx="12">
                  <c:v>INAB_PPM_MANGLE</c:v>
                </c:pt>
                <c:pt idx="13">
                  <c:v>INAB_PPM_MANGLE</c:v>
                </c:pt>
                <c:pt idx="14">
                  <c:v>INAB_PPM_MANGLE</c:v>
                </c:pt>
                <c:pt idx="15">
                  <c:v>INAB_PPM_MANGLE</c:v>
                </c:pt>
                <c:pt idx="16">
                  <c:v>INAB_PPM_MANGLE</c:v>
                </c:pt>
                <c:pt idx="17">
                  <c:v>INAB_PPM_MANGLE</c:v>
                </c:pt>
                <c:pt idx="18">
                  <c:v>INAB_PPM_MANGLE</c:v>
                </c:pt>
                <c:pt idx="19">
                  <c:v>INAB_PPM_MANGLE</c:v>
                </c:pt>
                <c:pt idx="20">
                  <c:v>INAB_PPM_MANGLE</c:v>
                </c:pt>
                <c:pt idx="21">
                  <c:v>INAB_PPM_MANGLE</c:v>
                </c:pt>
                <c:pt idx="22">
                  <c:v>INAB_PPM_MANGLE</c:v>
                </c:pt>
                <c:pt idx="23">
                  <c:v>INAB_PPM_MANGLE</c:v>
                </c:pt>
              </c:strCache>
            </c:strRef>
          </c:cat>
          <c:val>
            <c:numRef>
              <c:f>FINAL!$P$2:$P$25</c:f>
              <c:numCache>
                <c:formatCode>General</c:formatCode>
                <c:ptCount val="24"/>
                <c:pt idx="0">
                  <c:v>128.91388961925949</c:v>
                </c:pt>
                <c:pt idx="1">
                  <c:v>63.651639868285734</c:v>
                </c:pt>
                <c:pt idx="2">
                  <c:v>37.440230903703494</c:v>
                </c:pt>
                <c:pt idx="3">
                  <c:v>80.149284664513715</c:v>
                </c:pt>
                <c:pt idx="4">
                  <c:v>125.96110619371667</c:v>
                </c:pt>
                <c:pt idx="5">
                  <c:v>44.775428154729966</c:v>
                </c:pt>
                <c:pt idx="6">
                  <c:v>107.50395489456817</c:v>
                </c:pt>
                <c:pt idx="7">
                  <c:v>65.623303528146806</c:v>
                </c:pt>
                <c:pt idx="8">
                  <c:v>94.104295342813046</c:v>
                </c:pt>
                <c:pt idx="9">
                  <c:v>42.050466369857098</c:v>
                </c:pt>
                <c:pt idx="10">
                  <c:v>117.53997776315271</c:v>
                </c:pt>
                <c:pt idx="11">
                  <c:v>72.501266027003552</c:v>
                </c:pt>
                <c:pt idx="12">
                  <c:v>157.22732781284435</c:v>
                </c:pt>
                <c:pt idx="13">
                  <c:v>61.689465685438627</c:v>
                </c:pt>
                <c:pt idx="14">
                  <c:v>82.118322398318028</c:v>
                </c:pt>
                <c:pt idx="15">
                  <c:v>41.116200490245738</c:v>
                </c:pt>
                <c:pt idx="16">
                  <c:v>82.865416615303175</c:v>
                </c:pt>
                <c:pt idx="17">
                  <c:v>117.50631838006541</c:v>
                </c:pt>
                <c:pt idx="18">
                  <c:v>80.028177574782461</c:v>
                </c:pt>
                <c:pt idx="19">
                  <c:v>21.121546923134346</c:v>
                </c:pt>
                <c:pt idx="20">
                  <c:v>30.744872680056456</c:v>
                </c:pt>
                <c:pt idx="21">
                  <c:v>28.171110843171558</c:v>
                </c:pt>
                <c:pt idx="22">
                  <c:v>29.622568218426199</c:v>
                </c:pt>
                <c:pt idx="23">
                  <c:v>20.397473957591888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E-4AE0-BE74-81796F40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3529120"/>
        <c:axId val="-1603514432"/>
      </c:lineChart>
      <c:catAx>
        <c:axId val="-16035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14432"/>
        <c:crosses val="autoZero"/>
        <c:auto val="1"/>
        <c:lblAlgn val="ctr"/>
        <c:lblOffset val="100"/>
        <c:noMultiLvlLbl val="0"/>
      </c:catAx>
      <c:valAx>
        <c:axId val="-1603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50710793130549"/>
          <c:y val="0.15697637795275596"/>
          <c:w val="0.35027499100683479"/>
          <c:h val="5.232594762863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t</a:t>
            </a:r>
            <a:r>
              <a:rPr lang="es-GT" b="1" baseline="0"/>
              <a:t> C/ha aéreo y subterraneo (con densidades)</a:t>
            </a:r>
            <a:endParaRPr lang="es-G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FINAL!$R$1</c:f>
              <c:strCache>
                <c:ptCount val="1"/>
                <c:pt idx="0">
                  <c:v>Tc/haA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FINAL!$D$2:$D$25</c:f>
              <c:strCache>
                <c:ptCount val="24"/>
                <c:pt idx="0">
                  <c:v>0-2014-INAB/ESTEFFOR</c:v>
                </c:pt>
                <c:pt idx="1">
                  <c:v>1-2011-ICC/INAB</c:v>
                </c:pt>
                <c:pt idx="2">
                  <c:v>1-2012-INAB/ESTEFFOR</c:v>
                </c:pt>
                <c:pt idx="3">
                  <c:v>1-2014-ICC/INAB</c:v>
                </c:pt>
                <c:pt idx="4">
                  <c:v>1-2014-INAB/ESTEFFOR</c:v>
                </c:pt>
                <c:pt idx="5">
                  <c:v>1-2015-INAB</c:v>
                </c:pt>
                <c:pt idx="6">
                  <c:v>1-2015-INAB/AGROACEITE</c:v>
                </c:pt>
                <c:pt idx="7">
                  <c:v>2-2011-ICC/INAB</c:v>
                </c:pt>
                <c:pt idx="8">
                  <c:v>2-2012-INAB/ESTEFFOR</c:v>
                </c:pt>
                <c:pt idx="9">
                  <c:v>2-2014-ICC/INAB</c:v>
                </c:pt>
                <c:pt idx="10">
                  <c:v>2-2014-INAB/ESTEFFOR</c:v>
                </c:pt>
                <c:pt idx="11">
                  <c:v>2-2015-INAB/AGROACEITE</c:v>
                </c:pt>
                <c:pt idx="12">
                  <c:v>3-2012-INAB/ESTEFFOR</c:v>
                </c:pt>
                <c:pt idx="13">
                  <c:v>3-2014-ICC/INAB</c:v>
                </c:pt>
                <c:pt idx="14">
                  <c:v>3-2014-INAB/ESTEFFOR</c:v>
                </c:pt>
                <c:pt idx="15">
                  <c:v>4-2012-INAB/ESTEFFOR</c:v>
                </c:pt>
                <c:pt idx="16">
                  <c:v>4-2014-ICC/INAB</c:v>
                </c:pt>
                <c:pt idx="17">
                  <c:v>4-2014-INAB/ESTEFFOR</c:v>
                </c:pt>
                <c:pt idx="18">
                  <c:v>5-2012-INAB/ESTEFFOR</c:v>
                </c:pt>
                <c:pt idx="19">
                  <c:v>5-2014-INAB/ESTEFFOR</c:v>
                </c:pt>
                <c:pt idx="20">
                  <c:v>6-2012-INAB/ESTEFFOR</c:v>
                </c:pt>
                <c:pt idx="21">
                  <c:v>7-2012-INAB/ESTEFFOR</c:v>
                </c:pt>
                <c:pt idx="22">
                  <c:v>8-2012-INAB/ESTEFFOR</c:v>
                </c:pt>
                <c:pt idx="23">
                  <c:v>8-2014-INAB/ESTEFFOR</c:v>
                </c:pt>
              </c:strCache>
            </c:strRef>
          </c:cat>
          <c:val>
            <c:numRef>
              <c:f>FINAL!$R$2:$R$25</c:f>
              <c:numCache>
                <c:formatCode>0.00</c:formatCode>
                <c:ptCount val="24"/>
                <c:pt idx="0">
                  <c:v>128.91388961925949</c:v>
                </c:pt>
                <c:pt idx="1">
                  <c:v>63.651639868285734</c:v>
                </c:pt>
                <c:pt idx="2">
                  <c:v>37.440230903703494</c:v>
                </c:pt>
                <c:pt idx="3">
                  <c:v>80.149284664513715</c:v>
                </c:pt>
                <c:pt idx="4">
                  <c:v>125.96110619371667</c:v>
                </c:pt>
                <c:pt idx="5">
                  <c:v>44.775428154729966</c:v>
                </c:pt>
                <c:pt idx="6">
                  <c:v>107.50395489456817</c:v>
                </c:pt>
                <c:pt idx="7">
                  <c:v>65.623303528146806</c:v>
                </c:pt>
                <c:pt idx="8">
                  <c:v>94.104295342813046</c:v>
                </c:pt>
                <c:pt idx="9">
                  <c:v>42.050466369857098</c:v>
                </c:pt>
                <c:pt idx="10">
                  <c:v>117.53997776315271</c:v>
                </c:pt>
                <c:pt idx="11">
                  <c:v>72.501266027003552</c:v>
                </c:pt>
                <c:pt idx="12">
                  <c:v>157.22732781284435</c:v>
                </c:pt>
                <c:pt idx="13">
                  <c:v>61.689465685438627</c:v>
                </c:pt>
                <c:pt idx="14">
                  <c:v>82.118322398318028</c:v>
                </c:pt>
                <c:pt idx="15">
                  <c:v>41.116200490245738</c:v>
                </c:pt>
                <c:pt idx="16">
                  <c:v>82.865416615303175</c:v>
                </c:pt>
                <c:pt idx="17">
                  <c:v>117.50631838006541</c:v>
                </c:pt>
                <c:pt idx="18">
                  <c:v>80.028177574782461</c:v>
                </c:pt>
                <c:pt idx="19">
                  <c:v>21.121546923134346</c:v>
                </c:pt>
                <c:pt idx="20">
                  <c:v>30.744872680056456</c:v>
                </c:pt>
                <c:pt idx="21">
                  <c:v>28.171110843171558</c:v>
                </c:pt>
                <c:pt idx="22">
                  <c:v>29.622568218426199</c:v>
                </c:pt>
                <c:pt idx="23">
                  <c:v>20.397473957591888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519-A9C5-80321887265E}"/>
            </c:ext>
          </c:extLst>
        </c:ser>
        <c:ser>
          <c:idx val="1"/>
          <c:order val="1"/>
          <c:tx>
            <c:strRef>
              <c:f>FINAL!$S$1</c:f>
              <c:strCache>
                <c:ptCount val="1"/>
                <c:pt idx="0">
                  <c:v>Tc/haRAIZ-DENSIDAD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FINAL!$D$2:$D$25</c:f>
              <c:strCache>
                <c:ptCount val="24"/>
                <c:pt idx="0">
                  <c:v>0-2014-INAB/ESTEFFOR</c:v>
                </c:pt>
                <c:pt idx="1">
                  <c:v>1-2011-ICC/INAB</c:v>
                </c:pt>
                <c:pt idx="2">
                  <c:v>1-2012-INAB/ESTEFFOR</c:v>
                </c:pt>
                <c:pt idx="3">
                  <c:v>1-2014-ICC/INAB</c:v>
                </c:pt>
                <c:pt idx="4">
                  <c:v>1-2014-INAB/ESTEFFOR</c:v>
                </c:pt>
                <c:pt idx="5">
                  <c:v>1-2015-INAB</c:v>
                </c:pt>
                <c:pt idx="6">
                  <c:v>1-2015-INAB/AGROACEITE</c:v>
                </c:pt>
                <c:pt idx="7">
                  <c:v>2-2011-ICC/INAB</c:v>
                </c:pt>
                <c:pt idx="8">
                  <c:v>2-2012-INAB/ESTEFFOR</c:v>
                </c:pt>
                <c:pt idx="9">
                  <c:v>2-2014-ICC/INAB</c:v>
                </c:pt>
                <c:pt idx="10">
                  <c:v>2-2014-INAB/ESTEFFOR</c:v>
                </c:pt>
                <c:pt idx="11">
                  <c:v>2-2015-INAB/AGROACEITE</c:v>
                </c:pt>
                <c:pt idx="12">
                  <c:v>3-2012-INAB/ESTEFFOR</c:v>
                </c:pt>
                <c:pt idx="13">
                  <c:v>3-2014-ICC/INAB</c:v>
                </c:pt>
                <c:pt idx="14">
                  <c:v>3-2014-INAB/ESTEFFOR</c:v>
                </c:pt>
                <c:pt idx="15">
                  <c:v>4-2012-INAB/ESTEFFOR</c:v>
                </c:pt>
                <c:pt idx="16">
                  <c:v>4-2014-ICC/INAB</c:v>
                </c:pt>
                <c:pt idx="17">
                  <c:v>4-2014-INAB/ESTEFFOR</c:v>
                </c:pt>
                <c:pt idx="18">
                  <c:v>5-2012-INAB/ESTEFFOR</c:v>
                </c:pt>
                <c:pt idx="19">
                  <c:v>5-2014-INAB/ESTEFFOR</c:v>
                </c:pt>
                <c:pt idx="20">
                  <c:v>6-2012-INAB/ESTEFFOR</c:v>
                </c:pt>
                <c:pt idx="21">
                  <c:v>7-2012-INAB/ESTEFFOR</c:v>
                </c:pt>
                <c:pt idx="22">
                  <c:v>8-2012-INAB/ESTEFFOR</c:v>
                </c:pt>
                <c:pt idx="23">
                  <c:v>8-2014-INAB/ESTEFFOR</c:v>
                </c:pt>
              </c:strCache>
            </c:strRef>
          </c:cat>
          <c:val>
            <c:numRef>
              <c:f>FINAL!$S$2:$S$25</c:f>
              <c:numCache>
                <c:formatCode>0.00</c:formatCode>
                <c:ptCount val="24"/>
                <c:pt idx="0">
                  <c:v>52.282652679819115</c:v>
                </c:pt>
                <c:pt idx="1">
                  <c:v>28.271228195403712</c:v>
                </c:pt>
                <c:pt idx="2">
                  <c:v>16.496251763036931</c:v>
                </c:pt>
                <c:pt idx="3">
                  <c:v>40.057693257985122</c:v>
                </c:pt>
                <c:pt idx="4">
                  <c:v>48.894393515437756</c:v>
                </c:pt>
                <c:pt idx="5">
                  <c:v>27.46681159154128</c:v>
                </c:pt>
                <c:pt idx="6">
                  <c:v>43.905164007125727</c:v>
                </c:pt>
                <c:pt idx="7">
                  <c:v>27.923787128493522</c:v>
                </c:pt>
                <c:pt idx="8">
                  <c:v>40.48236328397337</c:v>
                </c:pt>
                <c:pt idx="9">
                  <c:v>29.365523376348776</c:v>
                </c:pt>
                <c:pt idx="10">
                  <c:v>57.534937557586865</c:v>
                </c:pt>
                <c:pt idx="11">
                  <c:v>46.296934341494477</c:v>
                </c:pt>
                <c:pt idx="12">
                  <c:v>67.718009248206059</c:v>
                </c:pt>
                <c:pt idx="13">
                  <c:v>40.300530518660921</c:v>
                </c:pt>
                <c:pt idx="14">
                  <c:v>32.506641140314493</c:v>
                </c:pt>
                <c:pt idx="15">
                  <c:v>19.56217777147727</c:v>
                </c:pt>
                <c:pt idx="16">
                  <c:v>44.724480625777403</c:v>
                </c:pt>
                <c:pt idx="17">
                  <c:v>45.700955632139596</c:v>
                </c:pt>
                <c:pt idx="18">
                  <c:v>35.169517030124524</c:v>
                </c:pt>
                <c:pt idx="19">
                  <c:v>10.399918558209098</c:v>
                </c:pt>
                <c:pt idx="20">
                  <c:v>14.959013467873213</c:v>
                </c:pt>
                <c:pt idx="21">
                  <c:v>18.881611891234673</c:v>
                </c:pt>
                <c:pt idx="22">
                  <c:v>14.417808252901269</c:v>
                </c:pt>
                <c:pt idx="23">
                  <c:v>15.088734881799185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519-A9C5-8032188726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603517152"/>
        <c:axId val="-1603516608"/>
      </c:barChart>
      <c:catAx>
        <c:axId val="-160351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16608"/>
        <c:crosses val="autoZero"/>
        <c:auto val="1"/>
        <c:lblAlgn val="ctr"/>
        <c:lblOffset val="100"/>
        <c:noMultiLvlLbl val="0"/>
      </c:catAx>
      <c:valAx>
        <c:axId val="-16035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1" i="0" baseline="0">
                <a:effectLst/>
              </a:rPr>
              <a:t>Ecuación: con densidades Vrs factor de carbono</a:t>
            </a:r>
            <a:endParaRPr lang="es-G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FINAL!$S$1</c:f>
              <c:strCache>
                <c:ptCount val="1"/>
                <c:pt idx="0">
                  <c:v>Tc/haRAIZ-DENSIDAD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FINAL!$S$2:$S$25</c:f>
              <c:numCache>
                <c:formatCode>0.00</c:formatCode>
                <c:ptCount val="24"/>
                <c:pt idx="0">
                  <c:v>52.282652679819115</c:v>
                </c:pt>
                <c:pt idx="1">
                  <c:v>28.271228195403712</c:v>
                </c:pt>
                <c:pt idx="2">
                  <c:v>16.496251763036931</c:v>
                </c:pt>
                <c:pt idx="3">
                  <c:v>40.057693257985122</c:v>
                </c:pt>
                <c:pt idx="4">
                  <c:v>48.894393515437756</c:v>
                </c:pt>
                <c:pt idx="5">
                  <c:v>27.46681159154128</c:v>
                </c:pt>
                <c:pt idx="6">
                  <c:v>43.905164007125727</c:v>
                </c:pt>
                <c:pt idx="7">
                  <c:v>27.923787128493522</c:v>
                </c:pt>
                <c:pt idx="8">
                  <c:v>40.48236328397337</c:v>
                </c:pt>
                <c:pt idx="9">
                  <c:v>29.365523376348776</c:v>
                </c:pt>
                <c:pt idx="10">
                  <c:v>57.534937557586865</c:v>
                </c:pt>
                <c:pt idx="11">
                  <c:v>46.296934341494477</c:v>
                </c:pt>
                <c:pt idx="12">
                  <c:v>67.718009248206059</c:v>
                </c:pt>
                <c:pt idx="13">
                  <c:v>40.300530518660921</c:v>
                </c:pt>
                <c:pt idx="14">
                  <c:v>32.506641140314493</c:v>
                </c:pt>
                <c:pt idx="15">
                  <c:v>19.56217777147727</c:v>
                </c:pt>
                <c:pt idx="16">
                  <c:v>44.724480625777403</c:v>
                </c:pt>
                <c:pt idx="17">
                  <c:v>45.700955632139596</c:v>
                </c:pt>
                <c:pt idx="18">
                  <c:v>35.169517030124524</c:v>
                </c:pt>
                <c:pt idx="19">
                  <c:v>10.399918558209098</c:v>
                </c:pt>
                <c:pt idx="20">
                  <c:v>14.959013467873213</c:v>
                </c:pt>
                <c:pt idx="21">
                  <c:v>18.881611891234673</c:v>
                </c:pt>
                <c:pt idx="22">
                  <c:v>14.417808252901269</c:v>
                </c:pt>
                <c:pt idx="23">
                  <c:v>15.088734881799185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1-4735-9F89-5D64B01C616D}"/>
            </c:ext>
          </c:extLst>
        </c:ser>
        <c:ser>
          <c:idx val="1"/>
          <c:order val="1"/>
          <c:tx>
            <c:strRef>
              <c:f>FINAL!$U$1</c:f>
              <c:strCache>
                <c:ptCount val="1"/>
                <c:pt idx="0">
                  <c:v>biomasa_RAIZ_factor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FINAL!$U$2:$U$25</c:f>
              <c:numCache>
                <c:formatCode>General</c:formatCode>
                <c:ptCount val="24"/>
                <c:pt idx="0">
                  <c:v>89.88949847798385</c:v>
                </c:pt>
                <c:pt idx="1">
                  <c:v>44.383223576295293</c:v>
                </c:pt>
                <c:pt idx="2">
                  <c:v>26.10644662707487</c:v>
                </c:pt>
                <c:pt idx="3">
                  <c:v>55.886755284016729</c:v>
                </c:pt>
                <c:pt idx="4">
                  <c:v>87.830571995972761</c:v>
                </c:pt>
                <c:pt idx="5">
                  <c:v>31.221156950991347</c:v>
                </c:pt>
                <c:pt idx="6">
                  <c:v>74.960709186675757</c:v>
                </c:pt>
                <c:pt idx="7">
                  <c:v>45.758031660013991</c:v>
                </c:pt>
                <c:pt idx="8">
                  <c:v>65.617350760051693</c:v>
                </c:pt>
                <c:pt idx="9">
                  <c:v>29.321086687520687</c:v>
                </c:pt>
                <c:pt idx="10">
                  <c:v>81.958660028396878</c:v>
                </c:pt>
                <c:pt idx="11">
                  <c:v>50.553919840865582</c:v>
                </c:pt>
                <c:pt idx="12">
                  <c:v>109.63198524124498</c:v>
                </c:pt>
                <c:pt idx="13">
                  <c:v>43.015032346137701</c:v>
                </c:pt>
                <c:pt idx="14">
                  <c:v>57.259732353428284</c:v>
                </c:pt>
                <c:pt idx="15">
                  <c:v>28.669638720110889</c:v>
                </c:pt>
                <c:pt idx="16">
                  <c:v>57.780668651905806</c:v>
                </c:pt>
                <c:pt idx="17">
                  <c:v>81.935189903697889</c:v>
                </c:pt>
                <c:pt idx="18">
                  <c:v>55.802309336491426</c:v>
                </c:pt>
                <c:pt idx="19">
                  <c:v>14.727701302064361</c:v>
                </c:pt>
                <c:pt idx="20">
                  <c:v>21.437885352323271</c:v>
                </c:pt>
                <c:pt idx="21">
                  <c:v>19.643244282981165</c:v>
                </c:pt>
                <c:pt idx="22">
                  <c:v>20.655321227592403</c:v>
                </c:pt>
                <c:pt idx="23">
                  <c:v>14.222817337067976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1-4735-9F89-5D64B01C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526400"/>
        <c:axId val="-1603527488"/>
      </c:lineChart>
      <c:catAx>
        <c:axId val="-16035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27488"/>
        <c:crosses val="autoZero"/>
        <c:auto val="1"/>
        <c:lblAlgn val="ctr"/>
        <c:lblOffset val="100"/>
        <c:noMultiLvlLbl val="0"/>
      </c:catAx>
      <c:valAx>
        <c:axId val="-1603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03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2190750</xdr:colOff>
      <xdr:row>39</xdr:row>
      <xdr:rowOff>104774</xdr:rowOff>
    </xdr:from>
    <xdr:to>
      <xdr:col>12</xdr:col>
      <xdr:colOff>66675</xdr:colOff>
      <xdr:row>66</xdr:row>
      <xdr:rowOff>67309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86849"/>
          <a:ext cx="3705225" cy="5106035"/>
        </a:xfrm>
        <a:prstGeom prst="rect">
          <a:avLst/>
        </a:prstGeom>
      </xdr:spPr>
    </xdr:pic>
    <xdr:clientData/>
  </xdr:twoCellAnchor>
  <xdr:twoCellAnchor editAs="oneCell">
    <xdr:from>
      <xdr:col>9</xdr:col>
      <xdr:colOff>2066925</xdr:colOff>
      <xdr:row>68</xdr:row>
      <xdr:rowOff>95250</xdr:rowOff>
    </xdr:from>
    <xdr:to>
      <xdr:col>12</xdr:col>
      <xdr:colOff>306705</xdr:colOff>
      <xdr:row>96</xdr:row>
      <xdr:rowOff>182880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4601825"/>
          <a:ext cx="4069080" cy="5421630"/>
        </a:xfrm>
        <a:prstGeom prst="rect">
          <a:avLst/>
        </a:prstGeom>
      </xdr:spPr>
    </xdr:pic>
    <xdr:clientData/>
  </xdr:twoCellAnchor>
  <xdr:twoCellAnchor editAs="oneCell">
    <xdr:from>
      <xdr:col>10</xdr:col>
      <xdr:colOff>22686</xdr:colOff>
      <xdr:row>9</xdr:row>
      <xdr:rowOff>171450</xdr:rowOff>
    </xdr:from>
    <xdr:to>
      <xdr:col>12</xdr:col>
      <xdr:colOff>323850</xdr:colOff>
      <xdr:row>16</xdr:row>
      <xdr:rowOff>65799</xdr:rowOff>
    </xdr:to>
    <xdr:pic>
      <xdr:nvPicPr>
        <xdr:cNvPr id="5" name="Imagen 4" descr="Recorte de pantalla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4686" y="1895475"/>
          <a:ext cx="3930189" cy="1227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104775</xdr:rowOff>
    </xdr:from>
    <xdr:to>
      <xdr:col>14</xdr:col>
      <xdr:colOff>409575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11</xdr:row>
      <xdr:rowOff>104774</xdr:rowOff>
    </xdr:from>
    <xdr:to>
      <xdr:col>20</xdr:col>
      <xdr:colOff>419101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26</xdr:row>
      <xdr:rowOff>142875</xdr:rowOff>
    </xdr:from>
    <xdr:to>
      <xdr:col>13</xdr:col>
      <xdr:colOff>542925</xdr:colOff>
      <xdr:row>48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26</xdr:row>
      <xdr:rowOff>142873</xdr:rowOff>
    </xdr:from>
    <xdr:to>
      <xdr:col>19</xdr:col>
      <xdr:colOff>1181100</xdr:colOff>
      <xdr:row>63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285749</xdr:colOff>
      <xdr:row>26</xdr:row>
      <xdr:rowOff>133349</xdr:rowOff>
    </xdr:from>
    <xdr:to>
      <xdr:col>30</xdr:col>
      <xdr:colOff>428624</xdr:colOff>
      <xdr:row>45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G2-CONAP" refreshedDate="42821.648086574074" createdVersion="6" refreshedVersion="6" minRefreshableVersion="3" recordCount="703">
  <cacheSource type="worksheet">
    <worksheetSource ref="A1:AA704" sheet="ARBOLES"/>
  </cacheSource>
  <cacheFields count="27">
    <cacheField name="id" numFmtId="0">
      <sharedItems containsSemiMixedTypes="0" containsString="0" containsNumber="1" containsInteger="1" minValue="1" maxValue="395"/>
    </cacheField>
    <cacheField name="Parcela No. " numFmtId="0">
      <sharedItems count="24">
        <s v="1-2011-ICC/INAB"/>
        <s v="2-2011-ICC/INAB"/>
        <s v="1-2012-INAB/ESTEFFOR"/>
        <s v="2-2012-INAB/ESTEFFOR"/>
        <s v="3-2012-INAB/ESTEFFOR"/>
        <s v="4-2012-INAB/ESTEFFOR"/>
        <s v="5-2012-INAB/ESTEFFOR"/>
        <s v="6-2012-INAB/ESTEFFOR"/>
        <s v="7-2012-INAB/ESTEFFOR"/>
        <s v="8-2012-INAB/ESTEFFOR"/>
        <s v="0-2014-INAB/ESTEFFOR"/>
        <s v="1-2014-INAB/ESTEFFOR"/>
        <s v="2-2014-INAB/ESTEFFOR"/>
        <s v="3-2014-INAB/ESTEFFOR"/>
        <s v="4-2014-INAB/ESTEFFOR"/>
        <s v="5-2014-INAB/ESTEFFOR"/>
        <s v="8-2014-INAB/ESTEFFOR"/>
        <s v="1-2014-ICC/INAB"/>
        <s v="2-2014-ICC/INAB"/>
        <s v="3-2014-ICC/INAB"/>
        <s v="4-2014-ICC/INAB"/>
        <s v="1-2015-INAB"/>
        <s v="1-2015-INAB/AGROACEITE"/>
        <s v="2-2015-INAB/AGROACEITE"/>
      </sharedItems>
    </cacheField>
    <cacheField name="No.par" numFmtId="0">
      <sharedItems containsString="0" containsBlank="1" containsNumber="1" containsInteger="1" minValue="1" maxValue="8"/>
    </cacheField>
    <cacheField name="No. " numFmtId="0">
      <sharedItems containsSemiMixedTypes="0" containsString="0" containsNumber="1" minValue="1" maxValue="81"/>
    </cacheField>
    <cacheField name="Especie" numFmtId="0">
      <sharedItems count="6">
        <s v="Rhizophora mangle L."/>
        <s v="Laguncularia racemosa (L.) Gaertn.f."/>
        <s v="Avicennia germinans (L.)L."/>
        <s v="Conocarpus erectus L."/>
        <s v="Chaperno"/>
        <s v="spp"/>
      </sharedItems>
    </cacheField>
    <cacheField name="Año4" numFmtId="0">
      <sharedItems containsSemiMixedTypes="0" containsString="0" containsNumber="1" containsInteger="1" minValue="2014" maxValue="2015"/>
    </cacheField>
    <cacheField name="Tamaño de parcela (m2)" numFmtId="0">
      <sharedItems containsSemiMixedTypes="0" containsString="0" containsNumber="1" containsInteger="1" minValue="300" maxValue="500"/>
    </cacheField>
    <cacheField name="Dap 4" numFmtId="0">
      <sharedItems containsSemiMixedTypes="0" containsString="0" containsNumber="1" minValue="0" maxValue="51.3"/>
    </cacheField>
    <cacheField name="H total 4" numFmtId="0">
      <sharedItems containsSemiMixedTypes="0" containsString="0" containsNumber="1" minValue="0" maxValue="32.200000000000003"/>
    </cacheField>
    <cacheField name="AREA_PAR_HA" numFmtId="0">
      <sharedItems containsSemiMixedTypes="0" containsString="0" containsNumber="1" minValue="0.03" maxValue="0.05"/>
    </cacheField>
    <cacheField name="AB" numFmtId="165">
      <sharedItems containsSemiMixedTypes="0" containsString="0" containsNumber="1" minValue="0" maxValue="0.20669244926314306"/>
    </cacheField>
    <cacheField name="AB/Ha" numFmtId="164">
      <sharedItems containsSemiMixedTypes="0" containsString="0" containsNumber="1" minValue="0" maxValue="6.6237601307674998"/>
    </cacheField>
    <cacheField name="TEST_DAP&gt;4" numFmtId="0">
      <sharedItems/>
    </cacheField>
    <cacheField name="TEST_GENERAL" numFmtId="0">
      <sharedItems count="2">
        <s v="DEJAR"/>
        <s v="DEPURAR"/>
      </sharedItems>
    </cacheField>
    <cacheField name="B_Kg" numFmtId="0">
      <sharedItems containsSemiMixedTypes="0" containsString="0" containsNumber="1" minValue="0" maxValue="2981.328928296397"/>
    </cacheField>
    <cacheField name="BKg/ha" numFmtId="164">
      <sharedItems containsSemiMixedTypes="0" containsString="0" containsNumber="1" minValue="0" maxValue="94661.126992769336"/>
    </cacheField>
    <cacheField name="tC" numFmtId="164">
      <sharedItems containsSemiMixedTypes="0" containsString="0" containsNumber="1" minValue="0" maxValue="1.4012245962993066"/>
    </cacheField>
    <cacheField name="tC/ha" numFmtId="164">
      <sharedItems containsSemiMixedTypes="0" containsString="0" containsNumber="1" minValue="0" maxValue="44.49072968660159"/>
    </cacheField>
    <cacheField name="ECUACION" numFmtId="0">
      <sharedItems/>
    </cacheField>
    <cacheField name="B_UVG" numFmtId="164">
      <sharedItems containsSemiMixedTypes="0" containsString="0" containsNumber="1" minValue="0" maxValue="1627.1858176056971"/>
    </cacheField>
    <cacheField name="B_Kg/haUVG" numFmtId="164">
      <sharedItems containsSemiMixedTypes="0" containsString="0" containsNumber="1" minValue="0" maxValue="51753.337580667772"/>
    </cacheField>
    <cacheField name="tC_UVG" numFmtId="164">
      <sharedItems containsSemiMixedTypes="0" containsString="0" containsNumber="1" minValue="0" maxValue="0.76477733427467764"/>
    </cacheField>
    <cacheField name="tC/haUVG" numFmtId="164">
      <sharedItems containsSemiMixedTypes="0" containsString="0" containsNumber="1" minValue="0" maxValue="24.324068662913852"/>
    </cacheField>
    <cacheField name="B_Kg_RaizDensidades" numFmtId="0">
      <sharedItems containsSemiMixedTypes="0" containsString="0" containsNumber="1" minValue="0" maxValue="1087.4961662870007"/>
    </cacheField>
    <cacheField name="B_Kg/ha_RaizDensidades" numFmtId="0">
      <sharedItems containsSemiMixedTypes="0" containsString="0" containsNumber="1" minValue="0" maxValue="34699.790774573863"/>
    </cacheField>
    <cacheField name="tC_RaizDensidades" numFmtId="164">
      <sharedItems containsSemiMixedTypes="0" containsString="0" containsNumber="1" minValue="0" maxValue="0.51112319815489027"/>
    </cacheField>
    <cacheField name="tC/ha_RaizDensidades" numFmtId="164">
      <sharedItems containsSemiMixedTypes="0" containsString="0" containsNumber="1" minValue="0" maxValue="16.308901664049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3">
  <r>
    <n v="1"/>
    <x v="0"/>
    <n v="1"/>
    <n v="1"/>
    <x v="0"/>
    <n v="2014"/>
    <n v="300"/>
    <n v="22"/>
    <n v="22"/>
    <n v="0.03"/>
    <n v="3.8013271108436497E-2"/>
    <n v="1.2671090369478832"/>
    <s v="DEJAR"/>
    <x v="0"/>
    <n v="368.30195481414484"/>
    <n v="12276.731827138161"/>
    <n v="0.17310191876264808"/>
    <n v="5.7700639587549354"/>
    <s v="Imbert and Rollet (1989)a"/>
    <n v="216.2883827856152"/>
    <n v="7209.6127595205071"/>
    <n v="0.10165553990923913"/>
    <n v="3.3885179969746382"/>
    <n v="166.01431412811661"/>
    <n v="5533.8104709372201"/>
    <n v="7.8026727640214802E-2"/>
    <n v="2.6008909213404929"/>
  </r>
  <r>
    <n v="2"/>
    <x v="0"/>
    <n v="1"/>
    <n v="2"/>
    <x v="0"/>
    <n v="2014"/>
    <n v="300"/>
    <n v="26"/>
    <n v="23"/>
    <n v="0.03"/>
    <n v="5.3092915845667513E-2"/>
    <n v="1.7697638615222504"/>
    <s v="DEJAR"/>
    <x v="0"/>
    <n v="556.42184478947149"/>
    <n v="18547.394826315718"/>
    <n v="0.26151826705105163"/>
    <n v="8.717275568368386"/>
    <s v="Imbert and Rollet (1989)a"/>
    <n v="322.0760520178971"/>
    <n v="10735.86840059657"/>
    <n v="0.15137574444841162"/>
    <n v="5.045858148280387"/>
    <n v="240.55147075923563"/>
    <n v="8018.3823586411881"/>
    <n v="0.11305919125684075"/>
    <n v="3.7686397085613583"/>
  </r>
  <r>
    <n v="3"/>
    <x v="0"/>
    <n v="1"/>
    <n v="3"/>
    <x v="0"/>
    <n v="2014"/>
    <n v="300"/>
    <n v="25"/>
    <n v="25"/>
    <n v="0.03"/>
    <n v="4.9087385212340517E-2"/>
    <n v="1.6362461737446841"/>
    <s v="DEJAR"/>
    <x v="0"/>
    <n v="505.04703256684212"/>
    <n v="16834.901085561403"/>
    <n v="0.23737210530641578"/>
    <n v="7.9124035102138581"/>
    <s v="Imbert and Rollet (1989)a"/>
    <n v="293.3319028192812"/>
    <n v="9777.7300939760407"/>
    <n v="0.13786599432506214"/>
    <n v="4.5955331441687388"/>
    <n v="220.49259224865455"/>
    <n v="7349.7530749551515"/>
    <n v="0.10363151835686764"/>
    <n v="3.4543839452289209"/>
  </r>
  <r>
    <n v="4"/>
    <x v="0"/>
    <n v="1"/>
    <n v="4"/>
    <x v="0"/>
    <n v="2014"/>
    <n v="300"/>
    <n v="20.5"/>
    <n v="26"/>
    <n v="0.03"/>
    <n v="3.3006357816777757E-2"/>
    <n v="1.1002119272259252"/>
    <s v="DEJAR"/>
    <x v="0"/>
    <n v="309.35136674520129"/>
    <n v="10311.712224840043"/>
    <n v="0.14539514237024462"/>
    <n v="4.84650474567482"/>
    <s v="Imbert and Rollet (1989)a"/>
    <n v="182.78213876481104"/>
    <n v="6092.7379588270351"/>
    <n v="8.5907605219461183E-2"/>
    <n v="2.8635868406487064"/>
    <n v="141.92560546109905"/>
    <n v="4730.8535153699686"/>
    <n v="6.6705034566716559E-2"/>
    <n v="2.2235011522238852"/>
  </r>
  <r>
    <n v="5"/>
    <x v="0"/>
    <n v="1"/>
    <n v="5"/>
    <x v="0"/>
    <n v="2014"/>
    <n v="300"/>
    <n v="19.5"/>
    <n v="27"/>
    <n v="0.03"/>
    <n v="2.9864765163187975E-2"/>
    <n v="0.99549217210626584"/>
    <s v="DEJAR"/>
    <x v="0"/>
    <n v="273.40439548091604"/>
    <n v="9113.4798493638682"/>
    <n v="0.12850006587603055"/>
    <n v="4.2833355292010173"/>
    <s v="Imbert and Rollet (1989)a"/>
    <n v="162.24290203480425"/>
    <n v="5408.0967344934752"/>
    <n v="7.6254163956357993E-2"/>
    <n v="2.5418054652119331"/>
    <n v="127.01178550890255"/>
    <n v="4233.726183630085"/>
    <n v="5.9695539189184195E-2"/>
    <n v="1.98985130630614"/>
  </r>
  <r>
    <n v="6"/>
    <x v="0"/>
    <n v="1"/>
    <n v="6"/>
    <x v="0"/>
    <n v="2014"/>
    <n v="300"/>
    <n v="22.5"/>
    <n v="22"/>
    <n v="0.03"/>
    <n v="3.9760782021995823E-2"/>
    <n v="1.3253594007331941"/>
    <s v="DEJAR"/>
    <x v="0"/>
    <n v="389.32368201180958"/>
    <n v="12977.45606706032"/>
    <n v="0.18298213054555049"/>
    <n v="6.0994043515183503"/>
    <s v="Imbert and Rollet (1989)a"/>
    <n v="228.1896084504572"/>
    <n v="7606.3202816819066"/>
    <n v="0.10724911597171487"/>
    <n v="3.5749705323904957"/>
    <n v="174.50680784467241"/>
    <n v="5816.8935948224134"/>
    <n v="8.2018199686996029E-2"/>
    <n v="2.7339399895665344"/>
  </r>
  <r>
    <n v="7"/>
    <x v="0"/>
    <n v="1"/>
    <n v="7"/>
    <x v="0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8"/>
    <x v="0"/>
    <n v="1"/>
    <n v="8"/>
    <x v="0"/>
    <n v="2014"/>
    <n v="300"/>
    <n v="29"/>
    <n v="22.5"/>
    <n v="0.03"/>
    <n v="6.6051985541725394E-2"/>
    <n v="2.2017328513908465"/>
    <s v="DEJAR"/>
    <x v="0"/>
    <n v="728.69041525354692"/>
    <n v="24289.680508451565"/>
    <n v="0.34248449516916707"/>
    <n v="11.416149838972235"/>
    <s v="Imbert and Rollet (1989)a"/>
    <n v="417.82609631752575"/>
    <n v="13927.536543917526"/>
    <n v="0.1963782652692371"/>
    <n v="6.5459421756412368"/>
    <n v="306.54253137797576"/>
    <n v="10218.08437926586"/>
    <n v="0.1440749897476486"/>
    <n v="4.8024996582549537"/>
  </r>
  <r>
    <n v="9"/>
    <x v="0"/>
    <n v="1"/>
    <n v="9"/>
    <x v="1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0"/>
    <x v="0"/>
    <n v="1"/>
    <n v="10"/>
    <x v="1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1"/>
    <x v="0"/>
    <n v="1"/>
    <n v="11"/>
    <x v="0"/>
    <n v="2014"/>
    <n v="300"/>
    <n v="21"/>
    <n v="23"/>
    <n v="0.03"/>
    <n v="3.4636059005827467E-2"/>
    <n v="1.1545353001942489"/>
    <s v="DEJAR"/>
    <x v="0"/>
    <n v="328.32326678201525"/>
    <n v="10944.108892733842"/>
    <n v="0.15431193538754714"/>
    <n v="5.1437311795849059"/>
    <s v="Imbert and Rollet (1989)a"/>
    <n v="193.587905296"/>
    <n v="6452.9301765333339"/>
    <n v="9.0986315489119993E-2"/>
    <n v="3.0328771829706667"/>
    <n v="149.72489541209893"/>
    <n v="4990.8298470699647"/>
    <n v="7.037070084368649E-2"/>
    <n v="2.3456900281228834"/>
  </r>
  <r>
    <n v="12"/>
    <x v="0"/>
    <n v="1"/>
    <n v="12"/>
    <x v="0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3"/>
    <x v="0"/>
    <n v="1"/>
    <n v="13"/>
    <x v="0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4"/>
    <x v="0"/>
    <n v="1"/>
    <n v="14"/>
    <x v="0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5"/>
    <x v="0"/>
    <n v="1"/>
    <n v="15"/>
    <x v="0"/>
    <n v="2014"/>
    <n v="300"/>
    <n v="20.100000000000001"/>
    <n v="25.5"/>
    <n v="0.03"/>
    <n v="3.1730871199420314E-2"/>
    <n v="1.0576957066473438"/>
    <s v="DEJAR"/>
    <x v="0"/>
    <n v="294.65530470142988"/>
    <n v="9821.8434900476623"/>
    <n v="0.13848799320967203"/>
    <n v="4.6162664403224012"/>
    <s v="Imbert and Rollet (1989)a"/>
    <n v="174.39584926643039"/>
    <n v="5813.1949755476799"/>
    <n v="8.1966049155222279E-2"/>
    <n v="2.7322016385074095"/>
    <n v="135.85087235582913"/>
    <n v="4528.3624118609714"/>
    <n v="6.3849910007239691E-2"/>
    <n v="2.1283303335746564"/>
  </r>
  <r>
    <n v="16"/>
    <x v="0"/>
    <n v="1"/>
    <n v="16"/>
    <x v="0"/>
    <n v="2014"/>
    <n v="300"/>
    <n v="20.5"/>
    <n v="27"/>
    <n v="0.03"/>
    <n v="3.3006357816777757E-2"/>
    <n v="1.1002119272259252"/>
    <s v="DEJAR"/>
    <x v="0"/>
    <n v="309.35136674520129"/>
    <n v="10311.712224840043"/>
    <n v="0.14539514237024462"/>
    <n v="4.84650474567482"/>
    <s v="Imbert and Rollet (1989)a"/>
    <n v="182.78213876481104"/>
    <n v="6092.7379588270351"/>
    <n v="8.5907605219461183E-2"/>
    <n v="2.8635868406487064"/>
    <n v="141.92560546109905"/>
    <n v="4730.8535153699686"/>
    <n v="6.6705034566716559E-2"/>
    <n v="2.2235011522238852"/>
  </r>
  <r>
    <n v="17"/>
    <x v="1"/>
    <n v="2"/>
    <n v="1"/>
    <x v="0"/>
    <n v="2014"/>
    <n v="300"/>
    <n v="29"/>
    <n v="18.5"/>
    <n v="0.03"/>
    <n v="6.6051985541725394E-2"/>
    <n v="2.2017328513908465"/>
    <s v="DEJAR"/>
    <x v="0"/>
    <n v="728.69041525354692"/>
    <n v="24289.680508451565"/>
    <n v="0.34248449516916707"/>
    <n v="11.416149838972235"/>
    <s v="Imbert and Rollet (1989)a"/>
    <n v="417.82609631752575"/>
    <n v="13927.536543917526"/>
    <n v="0.1963782652692371"/>
    <n v="6.5459421756412368"/>
    <n v="306.54253137797576"/>
    <n v="10218.08437926586"/>
    <n v="0.1440749897476486"/>
    <n v="4.8024996582549537"/>
  </r>
  <r>
    <n v="18"/>
    <x v="1"/>
    <n v="2"/>
    <n v="2"/>
    <x v="0"/>
    <n v="2014"/>
    <n v="300"/>
    <n v="27.3"/>
    <n v="18.5"/>
    <n v="0.03"/>
    <n v="5.8534939719848432E-2"/>
    <n v="1.951164657328281"/>
    <s v="DEJAR"/>
    <x v="0"/>
    <n v="627.68498584540532"/>
    <n v="20922.832861513511"/>
    <n v="0.29501194334734049"/>
    <n v="9.8337314449113489"/>
    <s v="Imbert and Rollet (1989)a"/>
    <n v="361.79564948465594"/>
    <n v="12059.854982821866"/>
    <n v="0.17004395525778829"/>
    <n v="5.6681318419262769"/>
    <n v="268.07002849565731"/>
    <n v="8935.6676165219105"/>
    <n v="0.12599291339295893"/>
    <n v="4.1997637797652985"/>
  </r>
  <r>
    <n v="19"/>
    <x v="1"/>
    <n v="2"/>
    <n v="3"/>
    <x v="0"/>
    <n v="2014"/>
    <n v="300"/>
    <n v="25.5"/>
    <n v="21.5"/>
    <n v="0.03"/>
    <n v="5.1070515574919075E-2"/>
    <n v="1.7023505191639692"/>
    <s v="DEJAR"/>
    <x v="0"/>
    <n v="530.36425716878193"/>
    <n v="17678.808572292732"/>
    <n v="0.24927120086932747"/>
    <n v="8.3090400289775825"/>
    <s v="Imbert and Rollet (1989)a"/>
    <n v="307.50904523936521"/>
    <n v="10250.30150797884"/>
    <n v="0.14452925126250166"/>
    <n v="4.8176417087500543"/>
    <n v="230.40207426693399"/>
    <n v="7680.0691422311338"/>
    <n v="0.10828897490545897"/>
    <n v="3.6096324968486329"/>
  </r>
  <r>
    <n v="20"/>
    <x v="1"/>
    <n v="2"/>
    <n v="4"/>
    <x v="0"/>
    <n v="2014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1"/>
    <x v="1"/>
    <n v="2"/>
    <n v="5"/>
    <x v="0"/>
    <n v="2014"/>
    <n v="300"/>
    <n v="29"/>
    <n v="19.8"/>
    <n v="0.03"/>
    <n v="6.6051985541725394E-2"/>
    <n v="2.2017328513908465"/>
    <s v="DEJAR"/>
    <x v="0"/>
    <n v="728.69041525354692"/>
    <n v="24289.680508451565"/>
    <n v="0.34248449516916707"/>
    <n v="11.416149838972235"/>
    <s v="Imbert and Rollet (1989)a"/>
    <n v="417.82609631752575"/>
    <n v="13927.536543917526"/>
    <n v="0.1963782652692371"/>
    <n v="6.5459421756412368"/>
    <n v="306.54253137797576"/>
    <n v="10218.08437926586"/>
    <n v="0.1440749897476486"/>
    <n v="4.8024996582549537"/>
  </r>
  <r>
    <n v="22"/>
    <x v="1"/>
    <n v="2"/>
    <n v="6"/>
    <x v="0"/>
    <n v="2014"/>
    <n v="300"/>
    <n v="22"/>
    <n v="21.5"/>
    <n v="0.03"/>
    <n v="3.8013271108436497E-2"/>
    <n v="1.2671090369478832"/>
    <s v="DEJAR"/>
    <x v="0"/>
    <n v="368.30195481414484"/>
    <n v="12276.731827138161"/>
    <n v="0.17310191876264808"/>
    <n v="5.7700639587549354"/>
    <s v="Imbert and Rollet (1989)a"/>
    <n v="216.2883827856152"/>
    <n v="7209.6127595205071"/>
    <n v="0.10165553990923913"/>
    <n v="3.3885179969746382"/>
    <n v="166.01431412811661"/>
    <n v="5533.8104709372201"/>
    <n v="7.8026727640214802E-2"/>
    <n v="2.6008909213404929"/>
  </r>
  <r>
    <n v="23"/>
    <x v="1"/>
    <n v="2"/>
    <n v="7"/>
    <x v="0"/>
    <n v="2014"/>
    <n v="300"/>
    <n v="17"/>
    <n v="19"/>
    <n v="0.03"/>
    <n v="2.2698006922186261E-2"/>
    <n v="0.75660023073954208"/>
    <s v="DEJAR"/>
    <x v="0"/>
    <n v="194.81789123804003"/>
    <n v="6493.9297079346679"/>
    <n v="9.1564408881878806E-2"/>
    <n v="3.0521469627292936"/>
    <s v="Imbert and Rollet (1989)a"/>
    <n v="116.98835060940742"/>
    <n v="3899.6116869802477"/>
    <n v="5.4984524786421483E-2"/>
    <n v="1.8328174928807162"/>
    <n v="93.662078143676567"/>
    <n v="3122.0692714558859"/>
    <n v="4.4021176727527984E-2"/>
    <n v="1.4673725575842664"/>
  </r>
  <r>
    <n v="24"/>
    <x v="1"/>
    <n v="2"/>
    <n v="8"/>
    <x v="0"/>
    <n v="2014"/>
    <n v="300"/>
    <n v="33.1"/>
    <n v="19"/>
    <n v="0.03"/>
    <n v="8.604900817998784E-2"/>
    <n v="2.8683002726662616"/>
    <s v="DEJAR"/>
    <x v="0"/>
    <n v="1010.1715822231383"/>
    <n v="33672.386074104616"/>
    <n v="0.47478064364487499"/>
    <n v="15.826021454829169"/>
    <s v="Imbert and Rollet (1989)a"/>
    <n v="572.63848341262656"/>
    <n v="19087.949447087554"/>
    <n v="0.26914008720393445"/>
    <n v="8.9713362401311496"/>
    <n v="411.13583339010171"/>
    <n v="13704.527779670057"/>
    <n v="0.19323384169334781"/>
    <n v="6.441128056444926"/>
  </r>
  <r>
    <n v="2"/>
    <x v="2"/>
    <n v="1"/>
    <n v="1"/>
    <x v="0"/>
    <n v="2015"/>
    <n v="300"/>
    <n v="30.24"/>
    <n v="24.41"/>
    <n v="0.03"/>
    <n v="7.1821331954483841E-2"/>
    <n v="2.3940443984827948"/>
    <s v="DEJAR"/>
    <x v="0"/>
    <n v="808.08494508332626"/>
    <n v="26936.164836110875"/>
    <n v="0.37979992418916331"/>
    <n v="12.659997472972112"/>
    <s v="Imbert and Rollet (1989)a"/>
    <n v="461.6754744093173"/>
    <n v="15389.182480310577"/>
    <n v="0.21698747297237911"/>
    <n v="7.2329157657459708"/>
    <n v="336.4021407498837"/>
    <n v="11213.40469166279"/>
    <n v="0.15810900615244533"/>
    <n v="5.2703002050815106"/>
  </r>
  <r>
    <n v="3"/>
    <x v="2"/>
    <n v="1"/>
    <n v="2"/>
    <x v="0"/>
    <n v="2015"/>
    <n v="300"/>
    <n v="23.87"/>
    <n v="24.96"/>
    <n v="0.03"/>
    <n v="4.475017308062916E-2"/>
    <n v="1.4916724360209721"/>
    <s v="DEJAR"/>
    <x v="0"/>
    <n v="450.52145418935112"/>
    <n v="15017.381806311705"/>
    <n v="0.21174508346899501"/>
    <n v="7.0581694489665017"/>
    <s v="Imbert and Rollet (1989)a"/>
    <n v="262.71225282838822"/>
    <n v="8757.0750942796076"/>
    <n v="0.12347475882934246"/>
    <n v="4.1158252943114153"/>
    <n v="198.97547689543325"/>
    <n v="6632.5158965144419"/>
    <n v="9.3518474140853611E-2"/>
    <n v="3.1172824713617877"/>
  </r>
  <r>
    <n v="4"/>
    <x v="2"/>
    <n v="1"/>
    <n v="3"/>
    <x v="0"/>
    <n v="2015"/>
    <n v="300"/>
    <n v="19.86"/>
    <n v="23"/>
    <n v="0.03"/>
    <n v="3.0977642944795616E-2"/>
    <n v="1.0325880981598539"/>
    <s v="DEJAR"/>
    <x v="0"/>
    <n v="286.04129488135686"/>
    <n v="9534.7098293785621"/>
    <n v="0.13443940859423772"/>
    <n v="4.4813136198079233"/>
    <s v="Imbert and Rollet (1989)a"/>
    <n v="169.47350740320653"/>
    <n v="5649.116913440218"/>
    <n v="7.9652548479507063E-2"/>
    <n v="2.6550849493169024"/>
    <n v="132.27601603603014"/>
    <n v="4409.2005345343387"/>
    <n v="6.2169727536934165E-2"/>
    <n v="2.0723242512311391"/>
  </r>
  <r>
    <n v="5"/>
    <x v="2"/>
    <n v="1"/>
    <n v="4"/>
    <x v="0"/>
    <n v="2015"/>
    <n v="300"/>
    <n v="24.19"/>
    <n v="15.87"/>
    <n v="0.03"/>
    <n v="4.5958052624081362E-2"/>
    <n v="1.5319350874693789"/>
    <s v="DEJAR"/>
    <x v="0"/>
    <n v="465.58673371266582"/>
    <n v="15519.557790422194"/>
    <n v="0.21882576484495295"/>
    <n v="7.2941921614984304"/>
    <s v="Imbert and Rollet (1989)a"/>
    <n v="271.18473411292956"/>
    <n v="9039.4911370976515"/>
    <n v="0.12745682503307687"/>
    <n v="4.2485608344358967"/>
    <n v="204.94570051818917"/>
    <n v="6831.5233506063059"/>
    <n v="9.6324479243548908E-2"/>
    <n v="3.2108159747849636"/>
  </r>
  <r>
    <n v="6"/>
    <x v="2"/>
    <n v="1"/>
    <n v="5"/>
    <x v="0"/>
    <n v="2015"/>
    <n v="300"/>
    <n v="20.05"/>
    <n v="19.63"/>
    <n v="0.03"/>
    <n v="3.1573202518118272E-2"/>
    <n v="1.0524400839372758"/>
    <s v="DEJAR"/>
    <x v="0"/>
    <n v="292.84816926654725"/>
    <n v="9761.605642218241"/>
    <n v="0.13763863955527719"/>
    <n v="4.5879546518425727"/>
    <s v="Imbert and Rollet (1989)a"/>
    <n v="173.36361246840002"/>
    <n v="5778.7870822800005"/>
    <n v="8.1480897860148005E-2"/>
    <n v="2.7160299286716003"/>
    <n v="135.10178930806975"/>
    <n v="4503.3929769356582"/>
    <n v="6.3497840974792788E-2"/>
    <n v="2.1165946991597595"/>
  </r>
  <r>
    <n v="7"/>
    <x v="2"/>
    <n v="1"/>
    <n v="6"/>
    <x v="0"/>
    <n v="2015"/>
    <n v="300"/>
    <n v="12.25"/>
    <n v="14.28"/>
    <n v="0.03"/>
    <n v="1.1785881189482957E-2"/>
    <n v="0.3928627063160986"/>
    <s v="DEJAR"/>
    <x v="0"/>
    <n v="86.719375443571593"/>
    <n v="2890.6458481190534"/>
    <n v="4.0758106458478646E-2"/>
    <n v="1.3586035486159549"/>
    <s v="Imbert and Rollet (1989)a"/>
    <n v="53.572086104207777"/>
    <n v="1785.7362034735927"/>
    <n v="2.5178880468977656E-2"/>
    <n v="0.83929601563258849"/>
    <n v="45.251116686240643"/>
    <n v="1508.3705562080215"/>
    <n v="2.1268024842533099E-2"/>
    <n v="0.7089341614177701"/>
  </r>
  <r>
    <n v="8"/>
    <x v="2"/>
    <n v="1"/>
    <n v="7"/>
    <x v="2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9"/>
    <x v="3"/>
    <n v="2"/>
    <n v="1"/>
    <x v="0"/>
    <n v="2015"/>
    <n v="300"/>
    <n v="14.14"/>
    <n v="14.4"/>
    <n v="0.03"/>
    <n v="1.5703219463042043E-2"/>
    <n v="0.52344064876806817"/>
    <s v="DEJAR"/>
    <x v="0"/>
    <n v="123.60329369260516"/>
    <n v="4120.1097897535055"/>
    <n v="5.8093548035524419E-2"/>
    <n v="1.9364516011841475"/>
    <s v="Imbert and Rollet (1989)a"/>
    <n v="75.415910965238666"/>
    <n v="2513.8636988412891"/>
    <n v="3.5445478153662176E-2"/>
    <n v="1.1815159384554057"/>
    <n v="62.224995386465466"/>
    <n v="2074.1665128821824"/>
    <n v="2.9245747831638767E-2"/>
    <n v="0.9748582610546257"/>
  </r>
  <r>
    <n v="10"/>
    <x v="3"/>
    <n v="2"/>
    <n v="2"/>
    <x v="0"/>
    <n v="2015"/>
    <n v="300"/>
    <n v="18.46"/>
    <n v="15.8"/>
    <n v="0.03"/>
    <n v="2.6764138877800991E-2"/>
    <n v="0.89213796259336642"/>
    <s v="DEJAR"/>
    <x v="0"/>
    <n v="238.78788732192572"/>
    <n v="7959.5962440641906"/>
    <n v="0.11223030704130507"/>
    <n v="3.7410102347101692"/>
    <s v="Imbert and Rollet (1989)a"/>
    <n v="142.37417508202458"/>
    <n v="4745.8058360674859"/>
    <n v="6.691586228855155E-2"/>
    <n v="2.2305287429517184"/>
    <n v="112.46089895853606"/>
    <n v="3748.6966319512021"/>
    <n v="5.2856622510511944E-2"/>
    <n v="1.7618874170170651"/>
  </r>
  <r>
    <n v="11"/>
    <x v="3"/>
    <n v="2"/>
    <n v="3"/>
    <x v="0"/>
    <n v="2015"/>
    <n v="300"/>
    <n v="14.64"/>
    <n v="11.6"/>
    <n v="0.03"/>
    <n v="1.6833407420170973E-2"/>
    <n v="0.56111358067236572"/>
    <s v="DEJAR"/>
    <x v="0"/>
    <n v="134.68104015031571"/>
    <n v="4489.368005010524"/>
    <n v="6.3300088870648377E-2"/>
    <n v="2.1100029623549461"/>
    <s v="Imbert and Rollet (1989)a"/>
    <n v="81.928333537673311"/>
    <n v="2730.944451255777"/>
    <n v="3.8506316762706452E-2"/>
    <n v="1.2835438920902151"/>
    <n v="67.215336069681726"/>
    <n v="2240.5112023227243"/>
    <n v="3.1591207952750409E-2"/>
    <n v="1.0530402650916804"/>
  </r>
  <r>
    <n v="12"/>
    <x v="3"/>
    <n v="2"/>
    <n v="4"/>
    <x v="0"/>
    <n v="2015"/>
    <n v="300"/>
    <n v="19.739999999999998"/>
    <n v="16.16"/>
    <n v="0.03"/>
    <n v="3.060442173754915E-2"/>
    <n v="1.0201473912516383"/>
    <s v="DEJAR"/>
    <x v="0"/>
    <n v="281.79122089405632"/>
    <n v="9393.0406964685444"/>
    <n v="0.13244187382020647"/>
    <n v="4.4147291273402152"/>
    <s v="Imbert and Rollet (1989)a"/>
    <n v="167.0429653264101"/>
    <n v="5568.0988442136704"/>
    <n v="7.8510193703412751E-2"/>
    <n v="2.617006456780425"/>
    <n v="130.50821609493411"/>
    <n v="4350.2738698311368"/>
    <n v="6.1338861564619034E-2"/>
    <n v="2.044628718820634"/>
  </r>
  <r>
    <n v="13"/>
    <x v="3"/>
    <n v="2"/>
    <n v="5"/>
    <x v="0"/>
    <n v="2015"/>
    <n v="300"/>
    <n v="20.399999999999999"/>
    <n v="22.8"/>
    <n v="0.03"/>
    <n v="3.2685129967948201E-2"/>
    <n v="1.08950433226494"/>
    <s v="DEJAR"/>
    <x v="0"/>
    <n v="305.63741357233084"/>
    <n v="10187.913785744362"/>
    <n v="0.14364958437899547"/>
    <n v="4.78831947929985"/>
    <s v="Imbert and Rollet (1989)a"/>
    <n v="180.6641199100938"/>
    <n v="6022.1373303364599"/>
    <n v="8.491213635774407E-2"/>
    <n v="2.8304045452581361"/>
    <n v="140.39322672918087"/>
    <n v="4679.7742243060293"/>
    <n v="6.5984816562715001E-2"/>
    <n v="2.1994938854238333"/>
  </r>
  <r>
    <n v="14"/>
    <x v="3"/>
    <n v="2"/>
    <n v="6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5"/>
    <x v="3"/>
    <n v="2"/>
    <n v="7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6"/>
    <x v="3"/>
    <n v="2"/>
    <n v="8"/>
    <x v="0"/>
    <n v="2015"/>
    <n v="300"/>
    <n v="22"/>
    <n v="18"/>
    <n v="0.03"/>
    <n v="3.8013271108436497E-2"/>
    <n v="1.2671090369478832"/>
    <s v="DEJAR"/>
    <x v="0"/>
    <n v="368.30195481414484"/>
    <n v="12276.731827138161"/>
    <n v="0.17310191876264808"/>
    <n v="5.7700639587549354"/>
    <s v="Imbert and Rollet (1989)a"/>
    <n v="216.2883827856152"/>
    <n v="7209.6127595205071"/>
    <n v="0.10165553990923913"/>
    <n v="3.3885179969746382"/>
    <n v="166.01431412811661"/>
    <n v="5533.8104709372201"/>
    <n v="7.8026727640214802E-2"/>
    <n v="2.6008909213404929"/>
  </r>
  <r>
    <n v="17"/>
    <x v="3"/>
    <n v="2"/>
    <n v="9"/>
    <x v="0"/>
    <n v="2015"/>
    <n v="300"/>
    <n v="30"/>
    <n v="19.2"/>
    <n v="0.03"/>
    <n v="7.0685834705770348E-2"/>
    <n v="2.3561944901923448"/>
    <s v="DEJAR"/>
    <x v="0"/>
    <n v="792.33620580310458"/>
    <n v="26411.206860103488"/>
    <n v="0.37239801672745915"/>
    <n v="12.413267224248639"/>
    <s v="Imbert and Rollet (1989)a"/>
    <n v="452.98997539791907"/>
    <n v="15099.665846597303"/>
    <n v="0.21290528843702194"/>
    <n v="7.0968429479007318"/>
    <n v="330.5037333058591"/>
    <n v="11016.791110195303"/>
    <n v="0.15533675465375377"/>
    <n v="5.1778918217917917"/>
  </r>
  <r>
    <n v="18"/>
    <x v="3"/>
    <n v="2"/>
    <n v="10"/>
    <x v="0"/>
    <n v="2015"/>
    <n v="300"/>
    <n v="28"/>
    <n v="25.3"/>
    <n v="0.03"/>
    <n v="6.1575216010359951E-2"/>
    <n v="2.0525072003453317"/>
    <s v="DEJAR"/>
    <x v="0"/>
    <n v="668.19056609829136"/>
    <n v="22273.018869943047"/>
    <n v="0.31404956606619688"/>
    <n v="10.468318868873231"/>
    <s v="Imbert and Rollet (1989)a"/>
    <n v="384.30049927715726"/>
    <n v="12810.016642571909"/>
    <n v="0.18062123466026389"/>
    <n v="6.0207078220087968"/>
    <n v="283.56851812093174"/>
    <n v="9452.283937364391"/>
    <n v="0.13327720351683792"/>
    <n v="4.4425734505612642"/>
  </r>
  <r>
    <n v="19"/>
    <x v="3"/>
    <n v="2"/>
    <n v="11"/>
    <x v="0"/>
    <n v="2015"/>
    <n v="300"/>
    <n v="38.1"/>
    <n v="23.2"/>
    <n v="0.03"/>
    <n v="0.114009182796937"/>
    <n v="3.8003060932312334"/>
    <s v="DEJAR"/>
    <x v="0"/>
    <n v="1429.8967933653446"/>
    <n v="47663.226445511486"/>
    <n v="0.67205149288171195"/>
    <n v="22.401716429390397"/>
    <s v="Imbert and Rollet (1989)a"/>
    <n v="800.76631931110751"/>
    <n v="26692.210643703584"/>
    <n v="0.37636017007622052"/>
    <n v="12.545339002540683"/>
    <n v="561.85031680008149"/>
    <n v="18728.343893336048"/>
    <n v="0.26406964889603829"/>
    <n v="8.8023216298679419"/>
  </r>
  <r>
    <n v="20"/>
    <x v="3"/>
    <n v="2"/>
    <n v="12"/>
    <x v="0"/>
    <n v="2015"/>
    <n v="300"/>
    <n v="31.51"/>
    <n v="19"/>
    <n v="0.03"/>
    <n v="7.7980620701387476E-2"/>
    <n v="2.5993540233795827"/>
    <s v="DEJAR"/>
    <x v="0"/>
    <n v="894.51485697322119"/>
    <n v="29817.161899107374"/>
    <n v="0.42042198277741394"/>
    <n v="14.014066092580464"/>
    <s v="Imbert and Rollet (1989)a"/>
    <n v="509.23947631830293"/>
    <n v="16974.6492106101"/>
    <n v="0.23934255386960235"/>
    <n v="7.9780851289867467"/>
    <n v="368.57225447392011"/>
    <n v="12285.741815797337"/>
    <n v="0.17322895960274245"/>
    <n v="5.774298653424748"/>
  </r>
  <r>
    <n v="21"/>
    <x v="3"/>
    <n v="2"/>
    <n v="13"/>
    <x v="0"/>
    <n v="2015"/>
    <n v="300"/>
    <n v="23.87"/>
    <n v="18.600000000000001"/>
    <n v="0.03"/>
    <n v="4.475017308062916E-2"/>
    <n v="1.4916724360209721"/>
    <s v="DEJAR"/>
    <x v="0"/>
    <n v="450.52145418935112"/>
    <n v="15017.381806311705"/>
    <n v="0.21174508346899501"/>
    <n v="7.0581694489665017"/>
    <s v="Imbert and Rollet (1989)a"/>
    <n v="262.71225282838822"/>
    <n v="8757.0750942796076"/>
    <n v="0.12347475882934246"/>
    <n v="4.1158252943114153"/>
    <n v="198.97547689543325"/>
    <n v="6632.5158965144419"/>
    <n v="9.3518474140853611E-2"/>
    <n v="3.1172824713617877"/>
  </r>
  <r>
    <n v="22"/>
    <x v="3"/>
    <n v="2"/>
    <n v="14"/>
    <x v="0"/>
    <n v="2015"/>
    <n v="300"/>
    <n v="10.5"/>
    <n v="16.2"/>
    <n v="0.03"/>
    <n v="8.6590147514568668E-3"/>
    <n v="0.28863382504856222"/>
    <s v="DEJAR"/>
    <x v="0"/>
    <n v="59.259443809484068"/>
    <n v="1975.314793649469"/>
    <n v="2.7851938590457509E-2"/>
    <n v="0.92839795301525041"/>
    <s v="Imbert and Rollet (1989)a"/>
    <n v="37.099684439743179"/>
    <n v="1236.6561479914394"/>
    <n v="1.7436851686679293E-2"/>
    <n v="0.58122838955597644"/>
    <n v="32.13715504377145"/>
    <n v="1071.2385014590484"/>
    <n v="1.5104462870572582E-2"/>
    <n v="0.50348209568575275"/>
  </r>
  <r>
    <n v="23"/>
    <x v="3"/>
    <n v="2"/>
    <n v="15"/>
    <x v="0"/>
    <n v="2015"/>
    <n v="300"/>
    <n v="15.6"/>
    <n v="14.2"/>
    <n v="0.03"/>
    <n v="1.9113449704440302E-2"/>
    <n v="0.6371149901480101"/>
    <s v="DEJAR"/>
    <x v="0"/>
    <n v="157.55702079203473"/>
    <n v="5251.9006930678242"/>
    <n v="7.4051799772256316E-2"/>
    <n v="2.4683933257418773"/>
    <s v="Imbert and Rollet (1989)a"/>
    <n v="95.319053411783088"/>
    <n v="3177.3017803927696"/>
    <n v="4.4799955103538049E-2"/>
    <n v="1.4933318367846016"/>
    <n v="77.393376153248113"/>
    <n v="2579.7792051082706"/>
    <n v="3.6374886792026606E-2"/>
    <n v="1.2124962264008872"/>
  </r>
  <r>
    <n v="24"/>
    <x v="3"/>
    <n v="2"/>
    <n v="16"/>
    <x v="0"/>
    <n v="2015"/>
    <n v="300"/>
    <n v="13.06"/>
    <n v="17.600000000000001"/>
    <n v="0.03"/>
    <n v="1.33960338182457E-2"/>
    <n v="0.44653446060819002"/>
    <s v="DEJAR"/>
    <x v="0"/>
    <n v="101.57799806504921"/>
    <n v="3385.9332688349741"/>
    <n v="4.7741659090573131E-2"/>
    <n v="1.5913886363524377"/>
    <s v="Imbert and Rollet (1989)a"/>
    <n v="62.404661395844613"/>
    <n v="2080.1553798614873"/>
    <n v="2.9330190856046968E-2"/>
    <n v="0.9776730285348989"/>
    <n v="52.162816987076162"/>
    <n v="1738.7605662358721"/>
    <n v="2.4516523983925797E-2"/>
    <n v="0.81721746613085977"/>
  </r>
  <r>
    <n v="25"/>
    <x v="4"/>
    <n v="3"/>
    <n v="1"/>
    <x v="2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6"/>
    <x v="4"/>
    <n v="3"/>
    <n v="2"/>
    <x v="2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7"/>
    <x v="4"/>
    <n v="3"/>
    <n v="3"/>
    <x v="0"/>
    <n v="2015"/>
    <n v="300"/>
    <n v="33"/>
    <n v="19.28"/>
    <n v="0.03"/>
    <n v="8.5529859993982132E-2"/>
    <n v="2.850995333132738"/>
    <s v="DEJAR"/>
    <x v="0"/>
    <n v="1002.650174670781"/>
    <n v="33421.672489026038"/>
    <n v="0.47124558209526701"/>
    <n v="15.708186069842236"/>
    <s v="Imbert and Rollet (1989)a"/>
    <n v="568.52356444302654"/>
    <n v="18950.785481434217"/>
    <n v="0.26720607528822243"/>
    <n v="8.9068691762740819"/>
    <n v="408.38344708138266"/>
    <n v="13612.781569379422"/>
    <n v="0.19194022012824982"/>
    <n v="6.3980073376083277"/>
  </r>
  <r>
    <n v="28"/>
    <x v="4"/>
    <n v="3"/>
    <n v="4"/>
    <x v="0"/>
    <n v="2015"/>
    <n v="300"/>
    <n v="50.3"/>
    <n v="19.899999999999999"/>
    <n v="0.03"/>
    <n v="0.19871280392302498"/>
    <n v="6.6237601307674998"/>
    <s v="DEJAR"/>
    <x v="0"/>
    <n v="2839.8338097830801"/>
    <n v="94661.126992769336"/>
    <n v="1.3347218905980476"/>
    <n v="44.49072968660159"/>
    <s v="Imbert and Rollet (1989)a"/>
    <n v="1552.600127420033"/>
    <n v="51753.337580667772"/>
    <n v="0.72972205988741545"/>
    <n v="24.324068662913852"/>
    <n v="1040.9937232372158"/>
    <n v="34699.790774573863"/>
    <n v="0.48926704992149139"/>
    <n v="16.308901664049714"/>
  </r>
  <r>
    <n v="29"/>
    <x v="4"/>
    <n v="3"/>
    <n v="5"/>
    <x v="0"/>
    <n v="2015"/>
    <n v="300"/>
    <n v="26.45"/>
    <n v="23.23"/>
    <n v="0.03"/>
    <n v="5.4946651860826333E-2"/>
    <n v="1.8315550620275445"/>
    <s v="DEJAR"/>
    <x v="0"/>
    <n v="580.51229580732456"/>
    <n v="19350.409860244152"/>
    <n v="0.27284077902944254"/>
    <n v="9.0946926343147503"/>
    <s v="Imbert and Rollet (1989)a"/>
    <n v="335.52210151412072"/>
    <n v="11184.070050470691"/>
    <n v="0.15769538771163671"/>
    <n v="5.2565129237212247"/>
    <n v="249.89190373741351"/>
    <n v="8329.7301245804501"/>
    <n v="0.11744919475658434"/>
    <n v="3.9149731585528116"/>
  </r>
  <r>
    <n v="30"/>
    <x v="4"/>
    <n v="3"/>
    <n v="6"/>
    <x v="0"/>
    <n v="2015"/>
    <n v="300"/>
    <n v="25"/>
    <n v="22"/>
    <n v="0.03"/>
    <n v="4.9087385212340517E-2"/>
    <n v="1.6362461737446841"/>
    <s v="DEJAR"/>
    <x v="0"/>
    <n v="505.04703256684212"/>
    <n v="16834.901085561403"/>
    <n v="0.23737210530641578"/>
    <n v="7.9124035102138581"/>
    <s v="Imbert and Rollet (1989)a"/>
    <n v="293.3319028192812"/>
    <n v="9777.7300939760407"/>
    <n v="0.13786599432506214"/>
    <n v="4.5955331441687388"/>
    <n v="220.49259224865455"/>
    <n v="7349.7530749551515"/>
    <n v="0.10363151835686764"/>
    <n v="3.4543839452289209"/>
  </r>
  <r>
    <n v="31"/>
    <x v="4"/>
    <n v="3"/>
    <n v="7"/>
    <x v="2"/>
    <n v="2015"/>
    <n v="300"/>
    <n v="28"/>
    <n v="22.5"/>
    <n v="0.03"/>
    <n v="6.1575216010359951E-2"/>
    <n v="2.0525072003453317"/>
    <s v="DEJAR"/>
    <x v="0"/>
    <n v="416.20501694171367"/>
    <n v="13873.500564723789"/>
    <n v="0.19561635796260543"/>
    <n v="6.5205452654201794"/>
    <s v="Imbert and Rollet (1989)a"/>
    <n v="384.30049927715726"/>
    <n v="12810.016642571909"/>
    <n v="0.18062123466026389"/>
    <n v="6.0207078220087968"/>
    <n v="253.44356130788535"/>
    <n v="8448.1187102628446"/>
    <n v="0.11911847381470611"/>
    <n v="3.9706157938235371"/>
  </r>
  <r>
    <n v="32"/>
    <x v="4"/>
    <n v="3"/>
    <n v="8"/>
    <x v="2"/>
    <n v="2015"/>
    <n v="300"/>
    <n v="29"/>
    <n v="26"/>
    <n v="0.03"/>
    <n v="6.6051985541725394E-2"/>
    <n v="2.2017328513908465"/>
    <s v="DEJAR"/>
    <x v="0"/>
    <n v="452.77582506732671"/>
    <n v="15092.527502244224"/>
    <n v="0.21280463778164355"/>
    <n v="7.0934879260547845"/>
    <s v="Imbert and Rollet (1989)a"/>
    <n v="417.82609631752575"/>
    <n v="13927.536543917526"/>
    <n v="0.1963782652692371"/>
    <n v="6.5459421756412368"/>
    <n v="273.97692578707154"/>
    <n v="9132.5641929023841"/>
    <n v="0.12876915511992362"/>
    <n v="4.29230517066412"/>
  </r>
  <r>
    <n v="33"/>
    <x v="4"/>
    <n v="3"/>
    <n v="9"/>
    <x v="0"/>
    <n v="2015"/>
    <n v="300"/>
    <n v="46"/>
    <n v="27.8"/>
    <n v="0.03"/>
    <n v="0.16619025137490007"/>
    <n v="5.5396750458300028"/>
    <s v="DEJAR"/>
    <x v="0"/>
    <n v="2277.360829652423"/>
    <n v="75912.027655080776"/>
    <n v="1.0703595899366387"/>
    <n v="35.678652997887966"/>
    <s v="Imbert and Rollet (1989)a"/>
    <n v="1254.7442923043911"/>
    <n v="41824.809743479709"/>
    <n v="0.58972981738306385"/>
    <n v="19.657660579435465"/>
    <n v="853.66911715905655"/>
    <n v="28455.63723863522"/>
    <n v="0.40122448506475655"/>
    <n v="13.374149502158552"/>
  </r>
  <r>
    <n v="34"/>
    <x v="4"/>
    <n v="3"/>
    <n v="10"/>
    <x v="0"/>
    <n v="2015"/>
    <n v="300"/>
    <n v="12"/>
    <n v="17.8"/>
    <n v="0.03"/>
    <n v="1.1309733552923255E-2"/>
    <n v="0.37699111843077515"/>
    <s v="DEJAR"/>
    <x v="0"/>
    <n v="82.413371256937324"/>
    <n v="2747.1123752312442"/>
    <n v="3.8734284490760537E-2"/>
    <n v="1.2911428163586847"/>
    <s v="Imbert and Rollet (1989)a"/>
    <n v="51.002868362482175"/>
    <n v="1700.0956120827393"/>
    <n v="2.397134813036662E-2"/>
    <n v="0.7990449376788874"/>
    <n v="43.22644801122194"/>
    <n v="1440.8816003740646"/>
    <n v="2.031643056527431E-2"/>
    <n v="0.67721435217581027"/>
  </r>
  <r>
    <n v="35"/>
    <x v="4"/>
    <n v="3"/>
    <n v="11"/>
    <x v="0"/>
    <n v="2015"/>
    <n v="300"/>
    <n v="27"/>
    <n v="25.98"/>
    <n v="0.03"/>
    <n v="5.7255526111673984E-2"/>
    <n v="1.9085175370557996"/>
    <s v="DEJAR"/>
    <x v="0"/>
    <n v="610.78519255274637"/>
    <n v="20359.50641842488"/>
    <n v="0.28706904049979076"/>
    <n v="9.568968016659694"/>
    <s v="Imbert and Rollet (1989)a"/>
    <n v="352.39128142743209"/>
    <n v="11746.37604758107"/>
    <n v="0.16562390227089308"/>
    <n v="5.5207967423631032"/>
    <n v="261.57410048003277"/>
    <n v="8719.1366826677586"/>
    <n v="0.12293982722561539"/>
    <n v="4.097994240853847"/>
  </r>
  <r>
    <n v="36"/>
    <x v="4"/>
    <n v="3"/>
    <n v="12"/>
    <x v="2"/>
    <n v="2015"/>
    <n v="300"/>
    <n v="35"/>
    <n v="25.33"/>
    <n v="0.03"/>
    <n v="9.6211275016187398E-2"/>
    <n v="3.20704250053958"/>
    <s v="DEJAR"/>
    <x v="0"/>
    <n v="711.03559454529534"/>
    <n v="23701.18648484318"/>
    <n v="0.3341867294362888"/>
    <n v="11.139557647876295"/>
    <s v="Imbert and Rollet (1989)a"/>
    <n v="654.11925553640299"/>
    <n v="21803.975184546765"/>
    <n v="0.30743605010210939"/>
    <n v="10.247868336736978"/>
    <n v="415.93119266058159"/>
    <n v="13864.373088686054"/>
    <n v="0.19548766055047334"/>
    <n v="6.5162553516824451"/>
  </r>
  <r>
    <n v="37"/>
    <x v="4"/>
    <n v="3"/>
    <n v="13"/>
    <x v="0"/>
    <n v="2015"/>
    <n v="300"/>
    <n v="17.100000000000001"/>
    <n v="28"/>
    <n v="0.03"/>
    <n v="2.2965827695904786E-2"/>
    <n v="0.7655275898634929"/>
    <s v="DEJAR"/>
    <x v="0"/>
    <n v="197.66073000483181"/>
    <n v="6588.6910001610604"/>
    <n v="9.2900543102270944E-2"/>
    <n v="3.0966847700756981"/>
    <s v="Imbert and Rollet (1989)a"/>
    <n v="118.63528242591622"/>
    <n v="3954.5094141972072"/>
    <n v="5.5758582740180619E-2"/>
    <n v="1.8586194246726873"/>
    <n v="94.889585414579543"/>
    <n v="3162.9861804859847"/>
    <n v="4.4598105144852379E-2"/>
    <n v="1.4866035048284127"/>
  </r>
  <r>
    <n v="38"/>
    <x v="4"/>
    <n v="3"/>
    <n v="14"/>
    <x v="0"/>
    <n v="2015"/>
    <n v="300"/>
    <n v="5"/>
    <n v="7.3"/>
    <n v="0.03"/>
    <n v="1.9634954084936209E-3"/>
    <n v="6.5449846949787366E-2"/>
    <s v="DEJAR"/>
    <x v="0"/>
    <n v="9.4814751909656909"/>
    <n v="316.04917303218969"/>
    <n v="4.4562933397538744E-3"/>
    <n v="0.14854311132512915"/>
    <s v="Imbert and Rollet (1989)a"/>
    <n v="6.3293236580245464"/>
    <n v="210.97745526748488"/>
    <n v="2.9747821192715367E-3"/>
    <n v="9.9159403975717889E-2"/>
    <n v="6.1898566832159583"/>
    <n v="206.32855610719861"/>
    <n v="2.9092326411115001E-3"/>
    <n v="9.697442137038334E-2"/>
  </r>
  <r>
    <n v="39"/>
    <x v="4"/>
    <n v="3"/>
    <n v="15"/>
    <x v="0"/>
    <n v="2015"/>
    <n v="300"/>
    <n v="8.9"/>
    <n v="7"/>
    <n v="0.03"/>
    <n v="6.2211388522711887E-3"/>
    <n v="0.20737129507570629"/>
    <s v="DEJAR"/>
    <x v="0"/>
    <n v="39.39247959465002"/>
    <n v="1313.0826531550008"/>
    <n v="1.8514465409485509E-2"/>
    <n v="0.61714884698285033"/>
    <s v="Imbert and Rollet (1989)a"/>
    <n v="25.017037764522215"/>
    <n v="833.90125881740721"/>
    <n v="1.1758007749325441E-2"/>
    <n v="0.39193359164418134"/>
    <n v="22.264502682399115"/>
    <n v="742.15008941330382"/>
    <n v="1.0464316260727583E-2"/>
    <n v="0.34881054202425277"/>
  </r>
  <r>
    <n v="40"/>
    <x v="4"/>
    <n v="3"/>
    <n v="16"/>
    <x v="0"/>
    <n v="2015"/>
    <n v="300"/>
    <n v="7.9"/>
    <n v="10.4"/>
    <n v="0.03"/>
    <n v="4.9016699377634745E-3"/>
    <n v="0.16338899792544917"/>
    <s v="DEJAR"/>
    <x v="0"/>
    <n v="29.3466760346538"/>
    <n v="978.22253448846004"/>
    <n v="1.3792937736287285E-2"/>
    <n v="0.45976459120957619"/>
    <s v="Imbert and Rollet (1989)a"/>
    <n v="18.830352837408498"/>
    <n v="627.67842791361659"/>
    <n v="8.8502658335819929E-3"/>
    <n v="0.29500886111939978"/>
    <n v="17.088318371598824"/>
    <n v="569.61061238662751"/>
    <n v="8.0315096346514469E-3"/>
    <n v="0.26771698782171488"/>
  </r>
  <r>
    <n v="41"/>
    <x v="4"/>
    <n v="3"/>
    <n v="17"/>
    <x v="0"/>
    <n v="2015"/>
    <n v="300"/>
    <n v="6.4"/>
    <n v="10"/>
    <n v="0.03"/>
    <n v="3.2169908772759479E-3"/>
    <n v="0.1072330292425316"/>
    <s v="DEJAR"/>
    <x v="0"/>
    <n v="17.445544866001121"/>
    <n v="581.51816220003741"/>
    <n v="8.1994060870205273E-3"/>
    <n v="0.27331353623401755"/>
    <s v="Imbert and Rollet (1989)a"/>
    <n v="11.399697816500069"/>
    <n v="379.989927216669"/>
    <n v="5.3578579737550321E-3"/>
    <n v="0.17859526579183443"/>
    <n v="10.707466549557415"/>
    <n v="356.91555165191386"/>
    <n v="5.0325092782919842E-3"/>
    <n v="0.1677503092763995"/>
  </r>
  <r>
    <n v="42"/>
    <x v="4"/>
    <n v="3"/>
    <n v="18"/>
    <x v="0"/>
    <n v="2015"/>
    <n v="300"/>
    <n v="8.5"/>
    <n v="7.2"/>
    <n v="0.03"/>
    <n v="5.6745017305465653E-3"/>
    <n v="0.18915005768488552"/>
    <s v="DEJAR"/>
    <x v="0"/>
    <n v="35.162905121091526"/>
    <n v="1172.0968373697176"/>
    <n v="1.6526565406913017E-2"/>
    <n v="0.55088551356376725"/>
    <s v="Imbert and Rollet (1989)a"/>
    <n v="22.41994862281684"/>
    <n v="747.33162076056135"/>
    <n v="1.0537375852723914E-2"/>
    <n v="0.35124586175746381"/>
    <n v="20.103755749773157"/>
    <n v="670.12519165910521"/>
    <n v="9.4487652023933829E-3"/>
    <n v="0.31495884007977942"/>
  </r>
  <r>
    <n v="43"/>
    <x v="4"/>
    <n v="3"/>
    <n v="19"/>
    <x v="0"/>
    <n v="2015"/>
    <n v="300"/>
    <n v="5.6"/>
    <n v="7.8"/>
    <n v="0.03"/>
    <n v="2.4630086404143973E-3"/>
    <n v="8.210028801381325E-2"/>
    <s v="DEJAR"/>
    <x v="0"/>
    <n v="12.544242153248927"/>
    <n v="418.14140510829759"/>
    <n v="5.895793812026995E-3"/>
    <n v="0.19652646040089986"/>
    <s v="Imbert and Rollet (1989)a"/>
    <n v="8.2921844452906619"/>
    <n v="276.40614817635543"/>
    <n v="3.8973266892866104E-3"/>
    <n v="0.12991088964288705"/>
    <n v="7.9605780363861918"/>
    <n v="265.35260121287308"/>
    <n v="3.74147167710151E-3"/>
    <n v="0.12471572257005034"/>
  </r>
  <r>
    <n v="44"/>
    <x v="4"/>
    <n v="3"/>
    <n v="20"/>
    <x v="0"/>
    <n v="2015"/>
    <n v="300"/>
    <n v="9.8000000000000007"/>
    <n v="12.12"/>
    <n v="0.03"/>
    <n v="7.5429639612690945E-3"/>
    <n v="0.25143213204230314"/>
    <s v="DEJAR"/>
    <x v="0"/>
    <n v="49.97449443269393"/>
    <n v="1665.8164810897977"/>
    <n v="2.3488012383366147E-2"/>
    <n v="0.7829337461122049"/>
    <s v="Imbert and Rollet (1989)a"/>
    <n v="31.474045845482923"/>
    <n v="1049.1348615160975"/>
    <n v="1.4792801547376975E-2"/>
    <n v="0.49309338491256582"/>
    <n v="27.573320704221381"/>
    <n v="919.11069014071268"/>
    <n v="1.2959460730984048E-2"/>
    <n v="0.43198202436613492"/>
  </r>
  <r>
    <n v="45"/>
    <x v="4"/>
    <n v="3"/>
    <n v="21"/>
    <x v="0"/>
    <n v="2015"/>
    <n v="300"/>
    <n v="9.4"/>
    <n v="11.87"/>
    <n v="0.03"/>
    <n v="6.9397781717798531E-3"/>
    <n v="0.23132593905932844"/>
    <s v="DEJAR"/>
    <x v="0"/>
    <n v="45.086425018240305"/>
    <n v="1502.8808339413436"/>
    <n v="2.1190619758572941E-2"/>
    <n v="0.70635399195243143"/>
    <s v="Imbert and Rollet (1989)a"/>
    <n v="28.498058900318263"/>
    <n v="949.93529667727546"/>
    <n v="1.3394087683149583E-2"/>
    <n v="0.44646958943831944"/>
    <n v="25.136859579186265"/>
    <n v="837.89531930620888"/>
    <n v="1.1814324002217545E-2"/>
    <n v="0.39381080007391817"/>
  </r>
  <r>
    <n v="46"/>
    <x v="4"/>
    <n v="3"/>
    <n v="22"/>
    <x v="0"/>
    <n v="2015"/>
    <n v="300"/>
    <n v="5.7"/>
    <n v="5.72"/>
    <n v="0.03"/>
    <n v="2.5517586328783095E-3"/>
    <n v="8.5058621095943657E-2"/>
    <s v="DEJAR"/>
    <x v="0"/>
    <n v="13.104815042454353"/>
    <n v="436.82716808181181"/>
    <n v="6.1592630699535455E-3"/>
    <n v="0.20530876899845155"/>
    <s v="Imbert and Rollet (1989)a"/>
    <n v="8.6494917077057671"/>
    <n v="288.31639025685894"/>
    <n v="4.0652611026217103E-3"/>
    <n v="0.13550870342072371"/>
    <n v="8.2796001487462156"/>
    <n v="275.98667162487385"/>
    <n v="3.8914120699107208E-3"/>
    <n v="0.12971373566369068"/>
  </r>
  <r>
    <n v="47"/>
    <x v="4"/>
    <n v="3"/>
    <n v="23"/>
    <x v="0"/>
    <n v="2015"/>
    <n v="300"/>
    <n v="8.6999999999999993"/>
    <n v="10.79"/>
    <n v="0.03"/>
    <n v="5.9446786987552855E-3"/>
    <n v="0.19815595662517618"/>
    <s v="DEJAR"/>
    <x v="0"/>
    <n v="37.241962312303322"/>
    <n v="1241.3987437434441"/>
    <n v="1.7503722286782559E-2"/>
    <n v="0.58345740955941872"/>
    <s v="Imbert and Rollet (1989)a"/>
    <n v="23.697844380621909"/>
    <n v="789.92814602073031"/>
    <n v="1.1137986858892297E-2"/>
    <n v="0.37126622862974323"/>
    <n v="21.1689796240411"/>
    <n v="705.63265413470333"/>
    <n v="9.9494204232993162E-3"/>
    <n v="0.33164734744331054"/>
  </r>
  <r>
    <n v="48"/>
    <x v="4"/>
    <n v="3"/>
    <n v="24"/>
    <x v="0"/>
    <n v="2015"/>
    <n v="300"/>
    <n v="10.5"/>
    <n v="13.16"/>
    <n v="0.03"/>
    <n v="8.6590147514568668E-3"/>
    <n v="0.28863382504856222"/>
    <s v="DEJAR"/>
    <x v="0"/>
    <n v="59.259443809484068"/>
    <n v="1975.314793649469"/>
    <n v="2.7851938590457509E-2"/>
    <n v="0.92839795301525041"/>
    <s v="Imbert and Rollet (1989)a"/>
    <n v="37.099684439743179"/>
    <n v="1236.6561479914394"/>
    <n v="1.7436851686679293E-2"/>
    <n v="0.58122838955597644"/>
    <n v="32.13715504377145"/>
    <n v="1071.2385014590484"/>
    <n v="1.5104462870572582E-2"/>
    <n v="0.50348209568575275"/>
  </r>
  <r>
    <n v="49"/>
    <x v="4"/>
    <n v="3"/>
    <n v="25"/>
    <x v="0"/>
    <n v="2015"/>
    <n v="300"/>
    <n v="5.4"/>
    <n v="8.64"/>
    <n v="0.03"/>
    <n v="2.2902210444669595E-3"/>
    <n v="7.6340701482231987E-2"/>
    <s v="DEJAR"/>
    <x v="0"/>
    <n v="11.466545245826426"/>
    <n v="382.21817486088088"/>
    <n v="5.3892762655384195E-3"/>
    <n v="0.17964254218461401"/>
    <s v="Imbert and Rollet (1989)a"/>
    <n v="7.6036682440039849"/>
    <n v="253.45560813346617"/>
    <n v="3.5737240746818726E-3"/>
    <n v="0.1191241358227291"/>
    <n v="7.3431319279272209"/>
    <n v="244.77106426424069"/>
    <n v="3.4512720061257939E-3"/>
    <n v="0.11504240020419312"/>
  </r>
  <r>
    <n v="50"/>
    <x v="5"/>
    <n v="4"/>
    <n v="1"/>
    <x v="0"/>
    <n v="2015"/>
    <n v="300"/>
    <n v="19.11"/>
    <n v="20.66"/>
    <n v="0.03"/>
    <n v="2.8682120462725724E-2"/>
    <n v="0.95607068209085755"/>
    <s v="DEJAR"/>
    <x v="0"/>
    <n v="260.09613539482484"/>
    <n v="8669.8711798274944"/>
    <n v="0.12224518363556768"/>
    <n v="4.0748394545189219"/>
    <s v="Imbert and Rollet (1989)a"/>
    <n v="154.6154787805533"/>
    <n v="5153.8492926851104"/>
    <n v="7.2669275026860061E-2"/>
    <n v="2.4223091675620014"/>
    <n v="121.44116067362795"/>
    <n v="4048.0386891209318"/>
    <n v="5.7077345516605135E-2"/>
    <n v="1.9025781838868379"/>
  </r>
  <r>
    <n v="51"/>
    <x v="5"/>
    <n v="4"/>
    <n v="2"/>
    <x v="0"/>
    <n v="2015"/>
    <n v="300"/>
    <n v="17.84"/>
    <n v="19.38"/>
    <n v="0.03"/>
    <n v="2.4996521771258693E-2"/>
    <n v="0.8332173923752898"/>
    <s v="DEJAR"/>
    <x v="0"/>
    <n v="219.46500633745052"/>
    <n v="7315.5002112483508"/>
    <n v="0.10314855297860175"/>
    <n v="3.4382850992867247"/>
    <s v="Imbert and Rollet (1989)a"/>
    <n v="131.24037070273795"/>
    <n v="4374.6790234245982"/>
    <n v="6.1682974230286833E-2"/>
    <n v="2.056099141009561"/>
    <n v="104.24704449905835"/>
    <n v="3474.9014833019451"/>
    <n v="4.8996110914557418E-2"/>
    <n v="1.6332036971519142"/>
  </r>
  <r>
    <n v="52"/>
    <x v="5"/>
    <n v="4"/>
    <n v="3"/>
    <x v="0"/>
    <n v="2015"/>
    <n v="300"/>
    <n v="20.38"/>
    <n v="21.51"/>
    <n v="0.03"/>
    <n v="3.2621072893741505E-2"/>
    <n v="1.0873690964580502"/>
    <s v="DEJAR"/>
    <x v="0"/>
    <n v="304.89782484150834"/>
    <n v="10163.260828050279"/>
    <n v="0.14330197767550892"/>
    <n v="4.7767325891836308"/>
    <s v="Imbert and Rollet (1989)a"/>
    <n v="180.24223487682028"/>
    <n v="6008.0744958940095"/>
    <n v="8.4713850392105522E-2"/>
    <n v="2.8237950130701841"/>
    <n v="140.08784772517348"/>
    <n v="4669.5949241724493"/>
    <n v="6.5841288430831521E-2"/>
    <n v="2.1947096143610514"/>
  </r>
  <r>
    <n v="53"/>
    <x v="5"/>
    <n v="4"/>
    <n v="4"/>
    <x v="0"/>
    <n v="2015"/>
    <n v="300"/>
    <n v="16.739999999999998"/>
    <n v="17.13"/>
    <n v="0.03"/>
    <n v="2.2009024237327476E-2"/>
    <n v="0.73363414124424919"/>
    <s v="DEJAR"/>
    <x v="0"/>
    <n v="187.54089007069393"/>
    <n v="6251.3630023564647"/>
    <n v="8.8144218333226151E-2"/>
    <n v="2.9381406111075381"/>
    <s v="Imbert and Rollet (1989)a"/>
    <n v="112.76872514780594"/>
    <n v="3758.9575049268647"/>
    <n v="5.3001300819468786E-2"/>
    <n v="1.7667100273156264"/>
    <n v="90.511610229585273"/>
    <n v="3017.0536743195094"/>
    <n v="4.2540456807905073E-2"/>
    <n v="1.4180152269301693"/>
  </r>
  <r>
    <n v="54"/>
    <x v="5"/>
    <n v="4"/>
    <n v="5"/>
    <x v="0"/>
    <n v="2015"/>
    <n v="300"/>
    <n v="18.84"/>
    <n v="16.59"/>
    <n v="0.03"/>
    <n v="2.7877362234600533E-2"/>
    <n v="0.92924540782001774"/>
    <s v="DEJAR"/>
    <x v="0"/>
    <n v="251.11336137203887"/>
    <n v="8370.4453790679618"/>
    <n v="0.11802327984485826"/>
    <n v="3.9341093281619415"/>
    <s v="Imbert and Rollet (1989)a"/>
    <n v="149.45945066728379"/>
    <n v="4981.98168890946"/>
    <n v="7.0245941813623369E-2"/>
    <n v="2.3415313937874465"/>
    <n v="117.66485898106285"/>
    <n v="3922.1619660354286"/>
    <n v="5.5302483721099541E-2"/>
    <n v="1.8434161240366513"/>
  </r>
  <r>
    <n v="55"/>
    <x v="5"/>
    <n v="4"/>
    <n v="6"/>
    <x v="0"/>
    <n v="2015"/>
    <n v="300"/>
    <n v="21.01"/>
    <n v="15.21"/>
    <n v="0.03"/>
    <n v="3.4669053582671798E-2"/>
    <n v="1.1556351194223933"/>
    <s v="DEJAR"/>
    <x v="0"/>
    <n v="328.70957265134342"/>
    <n v="10956.985755044781"/>
    <n v="0.15449349914613139"/>
    <n v="5.1497833048710469"/>
    <s v="Imbert and Rollet (1989)a"/>
    <n v="193.80770087315358"/>
    <n v="6460.2566957717863"/>
    <n v="9.1089619410382169E-2"/>
    <n v="3.0363206470127393"/>
    <n v="149.88322199417263"/>
    <n v="4996.1073998057545"/>
    <n v="7.0445114337261125E-2"/>
    <n v="2.3481704779087043"/>
  </r>
  <r>
    <n v="56"/>
    <x v="5"/>
    <n v="4"/>
    <n v="7"/>
    <x v="0"/>
    <n v="2015"/>
    <n v="300"/>
    <n v="14.45"/>
    <n v="16.14"/>
    <n v="0.03"/>
    <n v="1.6399310001279567E-2"/>
    <n v="0.54664366670931896"/>
    <s v="DEJAR"/>
    <x v="0"/>
    <n v="130.40480216970886"/>
    <n v="4346.8267389902958"/>
    <n v="6.1290257019763164E-2"/>
    <n v="2.043008567325439"/>
    <s v="Imbert and Rollet (1989)a"/>
    <n v="79.416715498892742"/>
    <n v="2647.2238499630917"/>
    <n v="3.732585628447959E-2"/>
    <n v="1.2441952094826532"/>
    <n v="65.294079642011056"/>
    <n v="2176.4693214003687"/>
    <n v="3.0688217431745195E-2"/>
    <n v="1.0229405810581731"/>
  </r>
  <r>
    <n v="57"/>
    <x v="5"/>
    <n v="4"/>
    <n v="8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58"/>
    <x v="5"/>
    <n v="4"/>
    <n v="9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59"/>
    <x v="5"/>
    <n v="4"/>
    <n v="10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60"/>
    <x v="5"/>
    <n v="4"/>
    <n v="11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61"/>
    <x v="5"/>
    <n v="4"/>
    <n v="12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62"/>
    <x v="5"/>
    <n v="4"/>
    <n v="13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63"/>
    <x v="5"/>
    <n v="4"/>
    <n v="14"/>
    <x v="0"/>
    <n v="2015"/>
    <n v="300"/>
    <n v="20.05"/>
    <n v="22.63"/>
    <n v="0.03"/>
    <n v="3.1573202518118272E-2"/>
    <n v="1.0524400839372758"/>
    <s v="DEJAR"/>
    <x v="0"/>
    <n v="292.84816926654725"/>
    <n v="9761.605642218241"/>
    <n v="0.13763863955527719"/>
    <n v="4.5879546518425727"/>
    <s v="Imbert and Rollet (1989)a"/>
    <n v="173.36361246840002"/>
    <n v="5778.7870822800005"/>
    <n v="8.1480897860148005E-2"/>
    <n v="2.7160299286716003"/>
    <n v="135.10178930806975"/>
    <n v="4503.3929769356582"/>
    <n v="6.3497840974792788E-2"/>
    <n v="2.1165946991597595"/>
  </r>
  <r>
    <n v="64"/>
    <x v="5"/>
    <n v="4"/>
    <n v="15"/>
    <x v="0"/>
    <n v="2015"/>
    <n v="300"/>
    <n v="14.64"/>
    <n v="16.95"/>
    <n v="0.03"/>
    <n v="1.6833407420170973E-2"/>
    <n v="0.56111358067236572"/>
    <s v="DEJAR"/>
    <x v="0"/>
    <n v="134.68104015031571"/>
    <n v="4489.368005010524"/>
    <n v="6.3300088870648377E-2"/>
    <n v="2.1100029623549461"/>
    <s v="Imbert and Rollet (1989)a"/>
    <n v="81.928333537673311"/>
    <n v="2730.944451255777"/>
    <n v="3.8506316762706452E-2"/>
    <n v="1.2835438920902151"/>
    <n v="67.215336069681726"/>
    <n v="2240.5112023227243"/>
    <n v="3.1591207952750409E-2"/>
    <n v="1.0530402650916804"/>
  </r>
  <r>
    <n v="65"/>
    <x v="5"/>
    <n v="4"/>
    <n v="16"/>
    <x v="0"/>
    <n v="2015"/>
    <n v="300"/>
    <n v="16.23"/>
    <n v="18.5"/>
    <n v="0.03"/>
    <n v="2.068840078751957E-2"/>
    <n v="0.68961335958398573"/>
    <s v="DEJAR"/>
    <x v="0"/>
    <n v="173.7427720175142"/>
    <n v="5791.42573391714"/>
    <n v="8.1659102848231677E-2"/>
    <n v="2.7219700949410557"/>
    <s v="Imbert and Rollet (1989)a"/>
    <n v="104.7518265823368"/>
    <n v="3491.7275527445604"/>
    <n v="4.9233358493698295E-2"/>
    <n v="1.6411119497899433"/>
    <n v="84.503422361271518"/>
    <n v="2816.7807453757173"/>
    <n v="3.9716608509797614E-2"/>
    <n v="1.3238869503265871"/>
  </r>
  <r>
    <n v="66"/>
    <x v="5"/>
    <n v="4"/>
    <n v="17"/>
    <x v="0"/>
    <n v="2015"/>
    <n v="300"/>
    <n v="14.32"/>
    <n v="16.02"/>
    <n v="0.03"/>
    <n v="1.6105563234187287E-2"/>
    <n v="0.53685210780624293"/>
    <s v="DEJAR"/>
    <x v="0"/>
    <n v="127.52615238311363"/>
    <n v="4250.8717461037877"/>
    <n v="5.99372916200634E-2"/>
    <n v="1.9979097206687801"/>
    <s v="Imbert and Rollet (1989)a"/>
    <n v="77.724341660201105"/>
    <n v="2590.8113886733704"/>
    <n v="3.6530440580294518E-2"/>
    <n v="1.217681352676484"/>
    <n v="63.997157382390888"/>
    <n v="2133.2385794130296"/>
    <n v="3.0078663969723713E-2"/>
    <n v="1.0026221323241238"/>
  </r>
  <r>
    <n v="67"/>
    <x v="5"/>
    <n v="4"/>
    <n v="18"/>
    <x v="0"/>
    <n v="2015"/>
    <n v="300"/>
    <n v="14.64"/>
    <n v="17.010000000000002"/>
    <n v="0.03"/>
    <n v="1.6833407420170973E-2"/>
    <n v="0.56111358067236572"/>
    <s v="DEJAR"/>
    <x v="0"/>
    <n v="134.68104015031571"/>
    <n v="4489.368005010524"/>
    <n v="6.3300088870648377E-2"/>
    <n v="2.1100029623549461"/>
    <s v="Imbert and Rollet (1989)a"/>
    <n v="81.928333537673311"/>
    <n v="2730.944451255777"/>
    <n v="3.8506316762706452E-2"/>
    <n v="1.2835438920902151"/>
    <n v="67.215336069681726"/>
    <n v="2240.5112023227243"/>
    <n v="3.1591207952750409E-2"/>
    <n v="1.0530402650916804"/>
  </r>
  <r>
    <n v="68"/>
    <x v="5"/>
    <n v="4"/>
    <n v="19"/>
    <x v="0"/>
    <n v="2015"/>
    <n v="300"/>
    <n v="11.78"/>
    <n v="18.399999999999999"/>
    <n v="0.03"/>
    <n v="1.0898844649760245E-2"/>
    <n v="0.36329482165867483"/>
    <s v="DEJAR"/>
    <x v="0"/>
    <n v="78.731562359246283"/>
    <n v="2624.3854119748762"/>
    <n v="3.7003834308845747E-2"/>
    <n v="1.2334611436281917"/>
    <s v="Imbert and Rollet (1989)a"/>
    <n v="48.802359594454742"/>
    <n v="1626.7453198151582"/>
    <n v="2.2937109009393726E-2"/>
    <n v="0.76457030031312434"/>
    <n v="41.486780052123606"/>
    <n v="1382.8926684041203"/>
    <n v="1.9498786624498093E-2"/>
    <n v="0.64995955414993645"/>
  </r>
  <r>
    <n v="69"/>
    <x v="6"/>
    <n v="5"/>
    <n v="1"/>
    <x v="0"/>
    <n v="2015"/>
    <n v="300"/>
    <n v="19.100000000000001"/>
    <n v="19.100000000000001"/>
    <n v="0.03"/>
    <n v="2.8652110398902312E-2"/>
    <n v="0.95507034663007706"/>
    <s v="DEJAR"/>
    <x v="0"/>
    <n v="259.76008600531418"/>
    <n v="8658.6695335104723"/>
    <n v="0.12208724042249766"/>
    <n v="4.0695746807499216"/>
    <s v="Imbert and Rollet (1989)a"/>
    <n v="154.42270319343129"/>
    <n v="5147.4234397810433"/>
    <n v="7.2578670500912698E-2"/>
    <n v="2.4192890166970904"/>
    <n v="121.30012806105037"/>
    <n v="4043.3376020350124"/>
    <n v="5.7011060188693667E-2"/>
    <n v="1.9003686729564557"/>
  </r>
  <r>
    <n v="70"/>
    <x v="6"/>
    <n v="5"/>
    <n v="2"/>
    <x v="0"/>
    <n v="2015"/>
    <n v="300"/>
    <n v="20.399999999999999"/>
    <n v="27.2"/>
    <n v="0.03"/>
    <n v="3.2685129967948201E-2"/>
    <n v="1.08950433226494"/>
    <s v="DEJAR"/>
    <x v="0"/>
    <n v="305.63741357233084"/>
    <n v="10187.913785744362"/>
    <n v="0.14364958437899547"/>
    <n v="4.78831947929985"/>
    <s v="Imbert and Rollet (1989)a"/>
    <n v="180.6641199100938"/>
    <n v="6022.1373303364599"/>
    <n v="8.491213635774407E-2"/>
    <n v="2.8304045452581361"/>
    <n v="140.39322672918087"/>
    <n v="4679.7742243060293"/>
    <n v="6.5984816562715001E-2"/>
    <n v="2.1994938854238333"/>
  </r>
  <r>
    <n v="71"/>
    <x v="6"/>
    <n v="5"/>
    <n v="3"/>
    <x v="0"/>
    <n v="2015"/>
    <n v="300"/>
    <n v="20.37"/>
    <n v="23.2"/>
    <n v="0.03"/>
    <n v="3.258906791858307E-2"/>
    <n v="1.0863022639527691"/>
    <s v="DEJAR"/>
    <x v="0"/>
    <n v="304.52843031485685"/>
    <n v="10150.947677161896"/>
    <n v="0.1431283622479827"/>
    <n v="4.7709454082660905"/>
    <s v="Imbert and Rollet (1989)a"/>
    <n v="180.03150702752563"/>
    <n v="6001.0502342508544"/>
    <n v="8.4614808302937036E-2"/>
    <n v="2.8204936100979014"/>
    <n v="139.9352952519495"/>
    <n v="4664.5098417316503"/>
    <n v="6.5769588768416265E-2"/>
    <n v="2.1923196256138757"/>
  </r>
  <r>
    <n v="72"/>
    <x v="6"/>
    <n v="5"/>
    <n v="4"/>
    <x v="0"/>
    <n v="2015"/>
    <n v="300"/>
    <n v="17.2"/>
    <n v="28.4"/>
    <n v="0.03"/>
    <n v="2.3235219265950107E-2"/>
    <n v="0.77450730886500363"/>
    <s v="DEJAR"/>
    <x v="0"/>
    <n v="200.52811259143388"/>
    <n v="6684.2704197144631"/>
    <n v="9.4248212917973917E-2"/>
    <n v="3.1416070972657972"/>
    <s v="Imbert and Rollet (1989)a"/>
    <n v="120.29559314945965"/>
    <n v="4009.8531049819885"/>
    <n v="5.653892878024603E-2"/>
    <n v="1.8846309593415342"/>
    <n v="96.125881674486138"/>
    <n v="3204.1960558162045"/>
    <n v="4.5179164387008482E-2"/>
    <n v="1.505972146233616"/>
  </r>
  <r>
    <n v="73"/>
    <x v="6"/>
    <n v="5"/>
    <n v="5"/>
    <x v="0"/>
    <n v="2015"/>
    <n v="300"/>
    <n v="18.329999999999998"/>
    <n v="25.6"/>
    <n v="0.03"/>
    <n v="2.6388506498192889E-2"/>
    <n v="0.87961688327309628"/>
    <s v="DEJAR"/>
    <x v="0"/>
    <n v="234.65579870560964"/>
    <n v="7821.8599568536547"/>
    <n v="0.11028822539163653"/>
    <n v="3.6762741797212177"/>
    <s v="Imbert and Rollet (1989)a"/>
    <n v="139.99601585448809"/>
    <n v="4666.5338618162696"/>
    <n v="6.5798127451609401E-2"/>
    <n v="2.1932709150536462"/>
    <n v="110.71025632828584"/>
    <n v="3690.3418776095282"/>
    <n v="5.2033820474294341E-2"/>
    <n v="1.7344606824764781"/>
  </r>
  <r>
    <n v="74"/>
    <x v="6"/>
    <n v="5"/>
    <n v="6"/>
    <x v="0"/>
    <n v="2015"/>
    <n v="300"/>
    <n v="11.14"/>
    <n v="19.2"/>
    <n v="0.03"/>
    <n v="9.7467597918357973E-3"/>
    <n v="0.32489199306119326"/>
    <s v="DEJAR"/>
    <x v="0"/>
    <n v="68.58457056270754"/>
    <n v="2286.1523520902515"/>
    <n v="3.2234748164472547E-2"/>
    <n v="1.0744916054824183"/>
    <s v="Imbert and Rollet (1989)a"/>
    <n v="42.718562556303802"/>
    <n v="1423.9520852101268"/>
    <n v="2.0077724401462785E-2"/>
    <n v="0.66925748004875962"/>
    <n v="36.648171215260646"/>
    <n v="1221.6057071753548"/>
    <n v="1.72246404711725E-2"/>
    <n v="0.57415468237241674"/>
  </r>
  <r>
    <n v="75"/>
    <x v="6"/>
    <n v="5"/>
    <n v="7"/>
    <x v="0"/>
    <n v="2015"/>
    <n v="300"/>
    <n v="19.5"/>
    <n v="19.5"/>
    <n v="0.03"/>
    <n v="2.9864765163187975E-2"/>
    <n v="0.99549217210626584"/>
    <s v="DEJAR"/>
    <x v="0"/>
    <n v="273.40439548091604"/>
    <n v="9113.4798493638682"/>
    <n v="0.12850006587603055"/>
    <n v="4.2833355292010173"/>
    <s v="Imbert and Rollet (1989)a"/>
    <n v="162.24290203480425"/>
    <n v="5408.0967344934752"/>
    <n v="7.6254163956357993E-2"/>
    <n v="2.5418054652119331"/>
    <n v="127.01178550890255"/>
    <n v="4233.726183630085"/>
    <n v="5.9695539189184195E-2"/>
    <n v="1.98985130630614"/>
  </r>
  <r>
    <n v="76"/>
    <x v="6"/>
    <n v="5"/>
    <n v="8"/>
    <x v="0"/>
    <n v="2015"/>
    <n v="300"/>
    <n v="18.399999999999999"/>
    <n v="26.8"/>
    <n v="0.03"/>
    <n v="2.6590440219984007E-2"/>
    <n v="0.88634800733280028"/>
    <s v="DEJAR"/>
    <x v="0"/>
    <n v="236.87543515686755"/>
    <n v="7895.847838562252"/>
    <n v="0.11133145452372774"/>
    <n v="3.7110484841242584"/>
    <s v="Imbert and Rollet (1989)a"/>
    <n v="141.27367368949197"/>
    <n v="4709.1224563163996"/>
    <n v="6.6398626634061222E-2"/>
    <n v="2.2132875544687076"/>
    <n v="111.65103444538768"/>
    <n v="3721.7011481795894"/>
    <n v="5.2475986189332205E-2"/>
    <n v="1.7491995396444069"/>
  </r>
  <r>
    <n v="77"/>
    <x v="6"/>
    <n v="5"/>
    <n v="9"/>
    <x v="0"/>
    <n v="2015"/>
    <n v="300"/>
    <n v="26.74"/>
    <n v="21.75"/>
    <n v="0.03"/>
    <n v="5.6158136381848515E-2"/>
    <n v="1.8719378793949506"/>
    <s v="DEJAR"/>
    <x v="0"/>
    <n v="596.36022171716479"/>
    <n v="19878.674057238826"/>
    <n v="0.28028930420706744"/>
    <n v="9.3429768069022483"/>
    <s v="Imbert and Rollet (1989)a"/>
    <n v="344.35689633472248"/>
    <n v="11478.563211157416"/>
    <n v="0.16184774127731957"/>
    <n v="5.3949247092439849"/>
    <n v="256.01505132429963"/>
    <n v="8533.8350441433213"/>
    <n v="0.12032707412242082"/>
    <n v="4.0109024707473608"/>
  </r>
  <r>
    <n v="78"/>
    <x v="6"/>
    <n v="5"/>
    <n v="10"/>
    <x v="0"/>
    <n v="2015"/>
    <n v="300"/>
    <n v="21.96"/>
    <n v="25.2"/>
    <n v="0.03"/>
    <n v="3.7875166695384696E-2"/>
    <n v="1.2625055565128231"/>
    <s v="DEJAR"/>
    <x v="0"/>
    <n v="366.65015394691699"/>
    <n v="12221.671798230567"/>
    <n v="0.17232557235505097"/>
    <n v="5.744185745168366"/>
    <s v="Imbert and Rollet (1989)a"/>
    <n v="215.35224227869642"/>
    <n v="7178.4080759565477"/>
    <n v="0.10121555387098731"/>
    <n v="3.3738517956995775"/>
    <n v="165.34496308364578"/>
    <n v="5511.4987694548599"/>
    <n v="7.7712132649313509E-2"/>
    <n v="2.5904044216437843"/>
  </r>
  <r>
    <n v="79"/>
    <x v="6"/>
    <n v="5"/>
    <n v="11"/>
    <x v="0"/>
    <n v="2015"/>
    <n v="300"/>
    <n v="25.78"/>
    <n v="21.15"/>
    <n v="0.03"/>
    <n v="5.2198221673851686E-2"/>
    <n v="1.7399407224617229"/>
    <s v="DEJAR"/>
    <x v="0"/>
    <n v="544.8648570303294"/>
    <n v="18162.161901010983"/>
    <n v="0.25608648280425478"/>
    <n v="8.5362160934751614"/>
    <s v="Imbert and Rollet (1989)a"/>
    <n v="315.61835024144983"/>
    <n v="10520.611674714995"/>
    <n v="0.14834062461348141"/>
    <n v="4.944687487116048"/>
    <n v="236.05611267726312"/>
    <n v="7868.5370892421042"/>
    <n v="0.11094637295831367"/>
    <n v="3.698212431943789"/>
  </r>
  <r>
    <n v="80"/>
    <x v="6"/>
    <n v="5"/>
    <n v="12"/>
    <x v="0"/>
    <n v="2015"/>
    <n v="300"/>
    <n v="24.51"/>
    <n v="18"/>
    <n v="0.03"/>
    <n v="4.7182017121919946E-2"/>
    <n v="1.5727339040639983"/>
    <s v="DEJAR"/>
    <x v="0"/>
    <n v="480.94784276862629"/>
    <n v="16031.59475895421"/>
    <n v="0.22604548610125436"/>
    <n v="7.534849536708478"/>
    <s v="Imbert and Rollet (1989)a"/>
    <n v="279.81370707333122"/>
    <n v="9327.1235691110414"/>
    <n v="0.13151244232446566"/>
    <n v="4.3837480774821893"/>
    <n v="211.01305981317137"/>
    <n v="7033.7686604390456"/>
    <n v="9.9176138112190532E-2"/>
    <n v="3.3058712704063513"/>
  </r>
  <r>
    <n v="81"/>
    <x v="6"/>
    <n v="5"/>
    <n v="13"/>
    <x v="0"/>
    <n v="2015"/>
    <n v="300"/>
    <n v="35.909999999999997"/>
    <n v="20.399999999999999"/>
    <n v="0.03"/>
    <n v="0.10127930013894008"/>
    <n v="3.3759766712980031"/>
    <s v="DEJAR"/>
    <x v="0"/>
    <n v="1235.3842294734657"/>
    <n v="41179.474315782194"/>
    <n v="0.58063058785252875"/>
    <n v="19.354352928417629"/>
    <s v="Imbert and Rollet (1989)a"/>
    <n v="695.38733982123529"/>
    <n v="23179.577994041178"/>
    <n v="0.32683204971598057"/>
    <n v="10.894401657199353"/>
    <n v="492.65782304400136"/>
    <n v="16421.927434800047"/>
    <n v="0.23154917683068063"/>
    <n v="7.7183058943560212"/>
  </r>
  <r>
    <n v="82"/>
    <x v="7"/>
    <n v="6"/>
    <n v="1"/>
    <x v="0"/>
    <n v="2015"/>
    <n v="300"/>
    <n v="17"/>
    <n v="19.600000000000001"/>
    <n v="0.03"/>
    <n v="2.2698006922186261E-2"/>
    <n v="0.75660023073954208"/>
    <s v="DEJAR"/>
    <x v="0"/>
    <n v="194.81789123804003"/>
    <n v="6493.9297079346679"/>
    <n v="9.1564408881878806E-2"/>
    <n v="3.0521469627292936"/>
    <s v="Imbert and Rollet (1989)a"/>
    <n v="116.98835060940742"/>
    <n v="3899.6116869802477"/>
    <n v="5.4984524786421483E-2"/>
    <n v="1.8328174928807162"/>
    <n v="93.662078143676567"/>
    <n v="3122.0692714558859"/>
    <n v="4.4021176727527984E-2"/>
    <n v="1.4673725575842664"/>
  </r>
  <r>
    <n v="83"/>
    <x v="7"/>
    <n v="6"/>
    <n v="2"/>
    <x v="0"/>
    <n v="2015"/>
    <n v="300"/>
    <n v="17"/>
    <n v="19.739999999999998"/>
    <n v="0.03"/>
    <n v="2.2698006922186261E-2"/>
    <n v="0.75660023073954208"/>
    <s v="DEJAR"/>
    <x v="0"/>
    <n v="194.81789123804003"/>
    <n v="6493.9297079346679"/>
    <n v="9.1564408881878806E-2"/>
    <n v="3.0521469627292936"/>
    <s v="Imbert and Rollet (1989)a"/>
    <n v="116.98835060940742"/>
    <n v="3899.6116869802477"/>
    <n v="5.4984524786421483E-2"/>
    <n v="1.8328174928807162"/>
    <n v="93.662078143676567"/>
    <n v="3122.0692714558859"/>
    <n v="4.4021176727527984E-2"/>
    <n v="1.4673725575842664"/>
  </r>
  <r>
    <n v="84"/>
    <x v="7"/>
    <n v="6"/>
    <n v="3"/>
    <x v="0"/>
    <n v="2015"/>
    <n v="300"/>
    <n v="18"/>
    <n v="18.72"/>
    <n v="0.03"/>
    <n v="2.5446900494077322E-2"/>
    <n v="0.84823001646924412"/>
    <s v="DEJAR"/>
    <x v="0"/>
    <n v="224.35879040521101"/>
    <n v="7478.6263468403677"/>
    <n v="0.10544863149044917"/>
    <n v="3.5149543830149725"/>
    <s v="Imbert and Rollet (1989)a"/>
    <n v="134.06329154071116"/>
    <n v="4468.7763846903727"/>
    <n v="6.3009747024134241E-2"/>
    <n v="2.1003249008044751"/>
    <n v="106.33399858691607"/>
    <n v="3544.4666195638692"/>
    <n v="4.9976979335850553E-2"/>
    <n v="1.6658993111950184"/>
  </r>
  <r>
    <n v="85"/>
    <x v="7"/>
    <n v="6"/>
    <n v="4"/>
    <x v="0"/>
    <n v="2015"/>
    <n v="300"/>
    <n v="14"/>
    <n v="16.2"/>
    <n v="0.03"/>
    <n v="1.5393804002589988E-2"/>
    <n v="0.51312680008633293"/>
    <s v="DEJAR"/>
    <x v="0"/>
    <n v="120.60248332025324"/>
    <n v="4020.082777341775"/>
    <n v="5.6683167160519021E-2"/>
    <n v="1.8894389053506342"/>
    <s v="Imbert and Rollet (1989)a"/>
    <n v="73.64833681845144"/>
    <n v="2454.944560615048"/>
    <n v="3.4614718304672172E-2"/>
    <n v="1.1538239434890725"/>
    <n v="60.865532130126219"/>
    <n v="2028.8510710042074"/>
    <n v="2.8606800101159322E-2"/>
    <n v="0.95356000337197744"/>
  </r>
  <r>
    <n v="86"/>
    <x v="7"/>
    <n v="6"/>
    <n v="5"/>
    <x v="0"/>
    <n v="2015"/>
    <n v="300"/>
    <n v="14.5"/>
    <n v="18.3"/>
    <n v="0.03"/>
    <n v="1.6512996385431349E-2"/>
    <n v="0.55043321284771163"/>
    <s v="DEJAR"/>
    <x v="0"/>
    <n v="131.52217063525092"/>
    <n v="4384.0723545083638"/>
    <n v="6.1815420198567936E-2"/>
    <n v="2.0605140066189307"/>
    <s v="Imbert and Rollet (1989)a"/>
    <n v="80.073268525573738"/>
    <n v="2669.1089508524578"/>
    <n v="3.7634436207019659E-2"/>
    <n v="1.254481206900655"/>
    <n v="65.796705559816345"/>
    <n v="2193.2235186605449"/>
    <n v="3.092445161311368E-2"/>
    <n v="1.0308150537704561"/>
  </r>
  <r>
    <n v="87"/>
    <x v="7"/>
    <n v="6"/>
    <n v="6"/>
    <x v="0"/>
    <n v="2015"/>
    <n v="300"/>
    <n v="15"/>
    <n v="17.899999999999999"/>
    <n v="0.03"/>
    <n v="1.7671458676442587E-2"/>
    <n v="0.58904862254808621"/>
    <s v="DEJAR"/>
    <x v="0"/>
    <n v="143.00967252857802"/>
    <n v="4766.989084285934"/>
    <n v="6.7214546088431665E-2"/>
    <n v="2.2404848696143889"/>
    <s v="Imbert and Rollet (1989)a"/>
    <n v="86.812164819560579"/>
    <n v="2893.7388273186862"/>
    <n v="4.0801717465193475E-2"/>
    <n v="1.3600572488397824"/>
    <n v="70.939770507512975"/>
    <n v="2364.6590169170991"/>
    <n v="3.3341692138531095E-2"/>
    <n v="1.1113897379510365"/>
  </r>
  <r>
    <n v="88"/>
    <x v="7"/>
    <n v="6"/>
    <n v="7"/>
    <x v="0"/>
    <n v="2015"/>
    <n v="300"/>
    <n v="25"/>
    <n v="21.6"/>
    <n v="0.03"/>
    <n v="4.9087385212340517E-2"/>
    <n v="1.6362461737446841"/>
    <s v="DEJAR"/>
    <x v="0"/>
    <n v="505.04703256684212"/>
    <n v="16834.901085561403"/>
    <n v="0.23737210530641578"/>
    <n v="7.9124035102138581"/>
    <s v="Imbert and Rollet (1989)a"/>
    <n v="293.3319028192812"/>
    <n v="9777.7300939760407"/>
    <n v="0.13786599432506214"/>
    <n v="4.5955331441687388"/>
    <n v="220.49259224865455"/>
    <n v="7349.7530749551515"/>
    <n v="0.10363151835686764"/>
    <n v="3.4543839452289209"/>
  </r>
  <r>
    <n v="89"/>
    <x v="7"/>
    <n v="6"/>
    <n v="8"/>
    <x v="0"/>
    <n v="2015"/>
    <n v="300"/>
    <n v="14.3"/>
    <n v="17.600000000000001"/>
    <n v="0.03"/>
    <n v="1.6060607043314423E-2"/>
    <n v="0.53535356811048074"/>
    <s v="DEJAR"/>
    <x v="0"/>
    <n v="127.08667428410259"/>
    <n v="4236.2224761367534"/>
    <n v="5.9730736913528211E-2"/>
    <n v="1.9910245637842741"/>
    <s v="Imbert and Rollet (1989)a"/>
    <n v="77.46585312120348"/>
    <n v="2582.1951040401159"/>
    <n v="3.6408950966965635E-2"/>
    <n v="1.2136316988988545"/>
    <n v="63.798899475469554"/>
    <n v="2126.629982515652"/>
    <n v="2.9985482753470689E-2"/>
    <n v="0.99951609178235634"/>
  </r>
  <r>
    <n v="90"/>
    <x v="7"/>
    <n v="6"/>
    <n v="9"/>
    <x v="0"/>
    <n v="2015"/>
    <n v="300"/>
    <n v="7"/>
    <n v="15"/>
    <n v="0.03"/>
    <n v="3.8484510006474969E-3"/>
    <n v="0.12828170002158323"/>
    <s v="DEJAR"/>
    <x v="0"/>
    <n v="21.767680839828575"/>
    <n v="725.58936132761914"/>
    <n v="1.0230809994719431E-2"/>
    <n v="0.34102699982398099"/>
    <s v="Imbert and Rollet (1989)a"/>
    <n v="14.114156828644211"/>
    <n v="470.47189428814039"/>
    <n v="6.6336537094627782E-3"/>
    <n v="0.22112179031542598"/>
    <n v="13.06426053932949"/>
    <n v="435.475351310983"/>
    <n v="6.1402024534848599E-3"/>
    <n v="0.20467341511616202"/>
  </r>
  <r>
    <n v="91"/>
    <x v="7"/>
    <n v="6"/>
    <n v="10"/>
    <x v="0"/>
    <n v="2015"/>
    <n v="300"/>
    <n v="10.4"/>
    <n v="13.6"/>
    <n v="0.03"/>
    <n v="8.4948665353068026E-3"/>
    <n v="0.2831622178435601"/>
    <s v="DEJAR"/>
    <x v="0"/>
    <n v="57.875179417839185"/>
    <n v="1929.1726472613063"/>
    <n v="2.7201334326384417E-2"/>
    <n v="0.90671114421281396"/>
    <s v="Imbert and Rollet (1989)a"/>
    <n v="36.263059617041179"/>
    <n v="1208.7686539013728"/>
    <n v="1.7043638020009355E-2"/>
    <n v="0.5681212673336451"/>
    <n v="31.461628408216068"/>
    <n v="1048.7209469405357"/>
    <n v="1.4786965351861553E-2"/>
    <n v="0.49289884506205173"/>
  </r>
  <r>
    <n v="92"/>
    <x v="7"/>
    <n v="6"/>
    <n v="11"/>
    <x v="0"/>
    <n v="2015"/>
    <n v="300"/>
    <n v="7"/>
    <n v="8.8000000000000007"/>
    <n v="0.03"/>
    <n v="3.8484510006474969E-3"/>
    <n v="0.12828170002158323"/>
    <s v="DEJAR"/>
    <x v="0"/>
    <n v="21.767680839828575"/>
    <n v="725.58936132761914"/>
    <n v="1.0230809994719431E-2"/>
    <n v="0.34102699982398099"/>
    <s v="Imbert and Rollet (1989)a"/>
    <n v="14.114156828644211"/>
    <n v="470.47189428814039"/>
    <n v="6.6336537094627782E-3"/>
    <n v="0.22112179031542598"/>
    <n v="13.06426053932949"/>
    <n v="435.475351310983"/>
    <n v="6.1402024534848599E-3"/>
    <n v="0.20467341511616202"/>
  </r>
  <r>
    <n v="93"/>
    <x v="7"/>
    <n v="6"/>
    <n v="12"/>
    <x v="0"/>
    <n v="2015"/>
    <n v="300"/>
    <n v="5.6"/>
    <n v="11.8"/>
    <n v="0.03"/>
    <n v="2.4630086404143973E-3"/>
    <n v="8.210028801381325E-2"/>
    <s v="DEJAR"/>
    <x v="0"/>
    <n v="12.544242153248927"/>
    <n v="418.14140510829759"/>
    <n v="5.895793812026995E-3"/>
    <n v="0.19652646040089986"/>
    <s v="Imbert and Rollet (1989)a"/>
    <n v="8.2921844452906619"/>
    <n v="276.40614817635543"/>
    <n v="3.8973266892866104E-3"/>
    <n v="0.12991088964288705"/>
    <n v="7.9605780363861918"/>
    <n v="265.35260121287308"/>
    <n v="3.74147167710151E-3"/>
    <n v="0.12471572257005034"/>
  </r>
  <r>
    <n v="94"/>
    <x v="7"/>
    <n v="6"/>
    <n v="13"/>
    <x v="0"/>
    <n v="2015"/>
    <n v="300"/>
    <n v="9.4"/>
    <n v="11.18"/>
    <n v="0.03"/>
    <n v="6.9397781717798531E-3"/>
    <n v="0.23132593905932844"/>
    <s v="DEJAR"/>
    <x v="0"/>
    <n v="45.086425018240305"/>
    <n v="1502.8808339413436"/>
    <n v="2.1190619758572941E-2"/>
    <n v="0.70635399195243143"/>
    <s v="Imbert and Rollet (1989)a"/>
    <n v="28.498058900318263"/>
    <n v="949.93529667727546"/>
    <n v="1.3394087683149583E-2"/>
    <n v="0.44646958943831944"/>
    <n v="25.136859579186265"/>
    <n v="837.89531930620888"/>
    <n v="1.1814324002217545E-2"/>
    <n v="0.39381080007391817"/>
  </r>
  <r>
    <n v="95"/>
    <x v="7"/>
    <n v="6"/>
    <n v="14"/>
    <x v="0"/>
    <n v="2015"/>
    <n v="300"/>
    <n v="11"/>
    <n v="12.18"/>
    <n v="0.03"/>
    <n v="9.5033177771091243E-3"/>
    <n v="0.31677725923697081"/>
    <s v="DEJAR"/>
    <x v="0"/>
    <n v="66.475243165518833"/>
    <n v="2215.841438850628"/>
    <n v="3.124336428779385E-2"/>
    <n v="1.0414454762597951"/>
    <s v="Imbert and Rollet (1989)a"/>
    <n v="41.450062373780455"/>
    <n v="1381.6687457926819"/>
    <n v="1.9481529315676812E-2"/>
    <n v="0.64938431052256052"/>
    <n v="35.633538016080173"/>
    <n v="1187.7846005360059"/>
    <n v="1.6747762867557678E-2"/>
    <n v="0.55825876225192284"/>
  </r>
  <r>
    <n v="96"/>
    <x v="7"/>
    <n v="6"/>
    <n v="15"/>
    <x v="0"/>
    <n v="2015"/>
    <n v="300"/>
    <n v="10.199999999999999"/>
    <n v="8.9"/>
    <n v="0.03"/>
    <n v="8.1712824919870503E-3"/>
    <n v="0.27237608306623501"/>
    <s v="DEJAR"/>
    <x v="0"/>
    <n v="55.164848087634006"/>
    <n v="1838.8282695878004"/>
    <n v="2.5927478601187982E-2"/>
    <n v="0.86424928670626611"/>
    <s v="Imbert and Rollet (1989)a"/>
    <n v="34.622936944330348"/>
    <n v="1154.097898144345"/>
    <n v="1.6272780363835265E-2"/>
    <n v="0.54242601212784214"/>
    <n v="30.134192994910926"/>
    <n v="1004.4730998303643"/>
    <n v="1.4163070707608133E-2"/>
    <n v="0.47210235692027125"/>
  </r>
  <r>
    <n v="97"/>
    <x v="7"/>
    <n v="6"/>
    <n v="16"/>
    <x v="0"/>
    <n v="2015"/>
    <n v="300"/>
    <n v="9"/>
    <n v="18.7"/>
    <n v="0.03"/>
    <n v="6.3617251235193305E-3"/>
    <n v="0.21205750411731103"/>
    <s v="DEJAR"/>
    <x v="0"/>
    <n v="40.494775967274599"/>
    <n v="1349.82586557582"/>
    <n v="1.9032544704619059E-2"/>
    <n v="0.63441815682063529"/>
    <s v="Imbert and Rollet (1989)a"/>
    <n v="25.692234251456867"/>
    <n v="856.40780838189562"/>
    <n v="1.2075350098184726E-2"/>
    <n v="0.40251166993949095"/>
    <n v="22.823673976236798"/>
    <n v="760.78913254122665"/>
    <n v="1.0727126768831296E-2"/>
    <n v="0.3575708922943765"/>
  </r>
  <r>
    <n v="98"/>
    <x v="8"/>
    <n v="7"/>
    <n v="1"/>
    <x v="2"/>
    <n v="2015"/>
    <n v="300"/>
    <n v="13.36"/>
    <n v="12.5"/>
    <n v="0.03"/>
    <n v="1.4018540402554519E-2"/>
    <n v="0.46728468008515062"/>
    <s v="DEJAR"/>
    <x v="0"/>
    <n v="70.479616974636372"/>
    <n v="2349.3205658212123"/>
    <n v="3.3125419978079093E-2"/>
    <n v="1.1041806659359696"/>
    <s v="Imbert and Rollet (1989)a"/>
    <n v="65.875854317661407"/>
    <n v="2195.8618105887135"/>
    <n v="3.096165152930086E-2"/>
    <n v="1.0320550509766953"/>
    <n v="49.032131152612791"/>
    <n v="1634.4043717537597"/>
    <n v="2.3045101641728009E-2"/>
    <n v="0.76817005472426703"/>
  </r>
  <r>
    <n v="99"/>
    <x v="8"/>
    <n v="7"/>
    <n v="2"/>
    <x v="2"/>
    <n v="2015"/>
    <n v="300"/>
    <n v="13.4"/>
    <n v="11.75"/>
    <n v="0.03"/>
    <n v="1.4102609421964583E-2"/>
    <n v="0.47008698073215277"/>
    <s v="DEJAR"/>
    <x v="0"/>
    <n v="70.987119161609215"/>
    <n v="2366.2373053869737"/>
    <n v="3.3363946005956331E-2"/>
    <n v="1.1121315335318775"/>
    <s v="Imbert and Rollet (1989)a"/>
    <n v="66.346935398031491"/>
    <n v="2211.5645132677164"/>
    <n v="3.1183059637074798E-2"/>
    <n v="1.0394353212358267"/>
    <n v="49.358628682904602"/>
    <n v="1645.2876227634868"/>
    <n v="2.3198555480965163E-2"/>
    <n v="0.77328518269883872"/>
  </r>
  <r>
    <n v="100"/>
    <x v="8"/>
    <n v="7"/>
    <n v="3"/>
    <x v="2"/>
    <n v="2015"/>
    <n v="300"/>
    <n v="33.200000000000003"/>
    <n v="13.75"/>
    <n v="0.03"/>
    <n v="8.6569727162320351E-2"/>
    <n v="2.8856575720773452"/>
    <s v="DEJAR"/>
    <x v="0"/>
    <n v="626.41108810753894"/>
    <n v="20880.369603584633"/>
    <n v="0.29441321141054333"/>
    <n v="9.8137737136847765"/>
    <s v="Imbert and Rollet (1989)a"/>
    <n v="576.77063787664395"/>
    <n v="19225.687929221465"/>
    <n v="0.27108219980202264"/>
    <n v="9.0360733267340887"/>
    <n v="369.9278077322727"/>
    <n v="12330.92692440909"/>
    <n v="0.17386606963416815"/>
    <n v="5.795535654472272"/>
  </r>
  <r>
    <n v="101"/>
    <x v="8"/>
    <n v="7"/>
    <n v="4"/>
    <x v="2"/>
    <n v="2015"/>
    <n v="300"/>
    <n v="13.43"/>
    <n v="14.38"/>
    <n v="0.03"/>
    <n v="1.4165826120136444E-2"/>
    <n v="0.47219420400454815"/>
    <s v="DEJAR"/>
    <x v="0"/>
    <n v="71.369140419796523"/>
    <n v="2378.971347326551"/>
    <n v="3.3543495997304364E-2"/>
    <n v="1.1181165332434788"/>
    <s v="Imbert and Rollet (1989)a"/>
    <n v="66.701525466937071"/>
    <n v="2223.3841822312356"/>
    <n v="3.1349716969460421E-2"/>
    <n v="1.0449905656486806"/>
    <n v="49.604283515626285"/>
    <n v="1653.476117187543"/>
    <n v="2.3314013252344352E-2"/>
    <n v="0.77713377507814518"/>
  </r>
  <r>
    <n v="102"/>
    <x v="8"/>
    <n v="7"/>
    <n v="5"/>
    <x v="2"/>
    <n v="2015"/>
    <n v="300"/>
    <n v="17.850000000000001"/>
    <n v="6.88"/>
    <n v="0.03"/>
    <n v="2.5024552631710353E-2"/>
    <n v="0.83415175439034517"/>
    <s v="DEJAR"/>
    <x v="0"/>
    <n v="141.27319421369754"/>
    <n v="4709.1064737899178"/>
    <n v="6.6398401280437835E-2"/>
    <n v="2.2132800426812613"/>
    <s v="Imbert and Rollet (1989)a"/>
    <n v="131.41578215979013"/>
    <n v="4380.5260719930047"/>
    <n v="6.1765417615101362E-2"/>
    <n v="2.0588472538367122"/>
    <n v="93.288322204154241"/>
    <n v="3109.6107401384747"/>
    <n v="4.3845511435952493E-2"/>
    <n v="1.4615170478650832"/>
  </r>
  <r>
    <n v="103"/>
    <x v="8"/>
    <n v="7"/>
    <n v="6"/>
    <x v="2"/>
    <n v="2015"/>
    <n v="300"/>
    <n v="12.06"/>
    <n v="13.13"/>
    <n v="0.03"/>
    <n v="1.1423113631791311E-2"/>
    <n v="0.38077045439304369"/>
    <s v="DEJAR"/>
    <x v="0"/>
    <n v="55.126646551994334"/>
    <n v="1837.5548850664779"/>
    <n v="2.5909523879437336E-2"/>
    <n v="0.86365079598124461"/>
    <s v="Imbert and Rollet (1989)a"/>
    <n v="51.612801283643499"/>
    <n v="1720.4267094547833"/>
    <n v="2.4258016603312442E-2"/>
    <n v="0.80860055344374815"/>
    <n v="39.064426805462148"/>
    <n v="1302.1475601820716"/>
    <n v="1.8360280598567209E-2"/>
    <n v="0.6120093532855736"/>
  </r>
  <r>
    <n v="104"/>
    <x v="8"/>
    <n v="7"/>
    <n v="7"/>
    <x v="2"/>
    <n v="2015"/>
    <n v="300"/>
    <n v="6.18"/>
    <n v="9.3800000000000008"/>
    <n v="0.03"/>
    <n v="2.9996240815740698E-3"/>
    <n v="9.998746938580233E-2"/>
    <s v="DEJAR"/>
    <x v="0"/>
    <n v="11.078995242852027"/>
    <n v="369.2998414284009"/>
    <n v="5.2071277641404529E-3"/>
    <n v="0.17357092547134842"/>
    <s v="Imbert and Rollet (1989)a"/>
    <n v="10.487796445389293"/>
    <n v="349.59321484630976"/>
    <n v="4.9292643293329672E-3"/>
    <n v="0.16430881097776559"/>
    <n v="8.8549241948283193"/>
    <n v="295.16413982761065"/>
    <n v="4.1618143715693098E-3"/>
    <n v="0.13872714571897699"/>
  </r>
  <r>
    <n v="105"/>
    <x v="8"/>
    <n v="7"/>
    <n v="8"/>
    <x v="2"/>
    <n v="2015"/>
    <n v="300"/>
    <n v="20.88"/>
    <n v="11.88"/>
    <n v="0.03"/>
    <n v="3.4241349304830443E-2"/>
    <n v="1.1413783101610149"/>
    <s v="DEJAR"/>
    <x v="0"/>
    <n v="205.81698979210907"/>
    <n v="6860.5663264036357"/>
    <n v="9.6733985202291262E-2"/>
    <n v="3.2244661734097089"/>
    <s v="Imbert and Rollet (1989)a"/>
    <n v="190.9616418315197"/>
    <n v="6365.3880610506567"/>
    <n v="8.975197166081425E-2"/>
    <n v="2.9917323886938085"/>
    <n v="132.12716918233721"/>
    <n v="4404.2389727445743"/>
    <n v="6.209976951569849E-2"/>
    <n v="2.0699923171899499"/>
  </r>
  <r>
    <n v="106"/>
    <x v="8"/>
    <n v="7"/>
    <n v="9"/>
    <x v="2"/>
    <n v="2015"/>
    <n v="300"/>
    <n v="9.9"/>
    <n v="13.13"/>
    <n v="0.03"/>
    <n v="7.6976873994583908E-3"/>
    <n v="0.25658957998194637"/>
    <s v="DEJAR"/>
    <x v="0"/>
    <n v="34.328316267904064"/>
    <n v="1144.2772089301354"/>
    <n v="1.6134308645914908E-2"/>
    <n v="0.53781028819716359"/>
    <s v="Imbert and Rollet (1989)a"/>
    <n v="32.244953284700372"/>
    <n v="1074.8317761566791"/>
    <n v="1.5155128043809175E-2"/>
    <n v="0.50517093479363906"/>
    <n v="25.205804585011432"/>
    <n v="840.19348616704781"/>
    <n v="1.1846728154955372E-2"/>
    <n v="0.39489093849851242"/>
  </r>
  <r>
    <n v="107"/>
    <x v="8"/>
    <n v="7"/>
    <n v="10"/>
    <x v="2"/>
    <n v="2015"/>
    <n v="300"/>
    <n v="9"/>
    <n v="11.75"/>
    <n v="0.03"/>
    <n v="6.3617251235193305E-3"/>
    <n v="0.21205750411731103"/>
    <s v="DEJAR"/>
    <x v="0"/>
    <n v="27.309267931083049"/>
    <n v="910.30893103610163"/>
    <n v="1.2835355927609033E-2"/>
    <n v="0.42784519758696776"/>
    <s v="Imbert and Rollet (1989)a"/>
    <n v="25.692234251456867"/>
    <n v="856.40780838189562"/>
    <n v="1.2075350098184726E-2"/>
    <n v="0.40251166993949095"/>
    <n v="20.398996521188828"/>
    <n v="679.96655070629424"/>
    <n v="9.5875283649587487E-3"/>
    <n v="0.31958427883195828"/>
  </r>
  <r>
    <n v="108"/>
    <x v="8"/>
    <n v="7"/>
    <n v="11"/>
    <x v="2"/>
    <n v="2015"/>
    <n v="300"/>
    <n v="7.7"/>
    <n v="11.75"/>
    <n v="0.03"/>
    <n v="4.6566257107834713E-3"/>
    <n v="0.15522085702611571"/>
    <s v="DEJAR"/>
    <x v="0"/>
    <n v="18.780440567256864"/>
    <n v="626.01468557522878"/>
    <n v="8.8268070666107264E-3"/>
    <n v="0.29422690222035752"/>
    <s v="Imbert and Rollet (1989)a"/>
    <n v="17.713925660893462"/>
    <n v="590.46418869644879"/>
    <n v="8.3255450606199276E-3"/>
    <n v="0.27751816868733092"/>
    <n v="14.427791009671187"/>
    <n v="480.92636698903959"/>
    <n v="6.7810617745454578E-3"/>
    <n v="0.22603539248484858"/>
  </r>
  <r>
    <n v="109"/>
    <x v="8"/>
    <n v="7"/>
    <n v="12"/>
    <x v="2"/>
    <n v="2015"/>
    <n v="300"/>
    <n v="5.5"/>
    <n v="10.01"/>
    <n v="0.03"/>
    <n v="2.3758294442772811E-3"/>
    <n v="7.9194314809242702E-2"/>
    <s v="DEJAR"/>
    <x v="0"/>
    <n v="8.3752637101908931"/>
    <n v="279.1754570063631"/>
    <n v="3.9363739437897199E-3"/>
    <n v="0.13121246479299065"/>
    <s v="Imbert and Rollet (1989)a"/>
    <n v="7.9435966401083915"/>
    <n v="264.78655467027971"/>
    <n v="3.7334904208509443E-3"/>
    <n v="0.12444968069503147"/>
    <n v="6.835898467915877"/>
    <n v="227.86328226386257"/>
    <n v="3.2128722799204621E-3"/>
    <n v="0.10709574266401541"/>
  </r>
  <r>
    <n v="110"/>
    <x v="8"/>
    <n v="7"/>
    <n v="13"/>
    <x v="2"/>
    <n v="2015"/>
    <n v="300"/>
    <n v="7.5"/>
    <n v="11.13"/>
    <n v="0.03"/>
    <n v="4.4178646691106467E-3"/>
    <n v="0.14726215563702155"/>
    <s v="DEJAR"/>
    <x v="0"/>
    <n v="17.630923774827941"/>
    <n v="587.69745916093143"/>
    <n v="8.2865341741691322E-3"/>
    <n v="0.27621780580563776"/>
    <s v="Imbert and Rollet (1989)a"/>
    <n v="16.636906708671429"/>
    <n v="554.56355695571426"/>
    <n v="7.8193461530755726E-3"/>
    <n v="0.26064487176918566"/>
    <n v="13.609007006482946"/>
    <n v="453.63356688276485"/>
    <n v="6.3962332930469837E-3"/>
    <n v="0.21320777643489947"/>
  </r>
  <r>
    <n v="111"/>
    <x v="8"/>
    <n v="7"/>
    <n v="14"/>
    <x v="2"/>
    <n v="2015"/>
    <n v="300"/>
    <n v="10"/>
    <n v="12.5"/>
    <n v="0.03"/>
    <n v="7.8539816339744835E-3"/>
    <n v="0.26179938779914946"/>
    <s v="DEJAR"/>
    <x v="0"/>
    <n v="35.166410041134128"/>
    <n v="1172.2136680378044"/>
    <n v="1.6528212719333038E-2"/>
    <n v="0.55094042397776799"/>
    <s v="Imbert and Rollet (1989)a"/>
    <n v="33.026709725455305"/>
    <n v="1100.8903241818437"/>
    <n v="1.5522553570963995E-2"/>
    <n v="0.51741845236546657"/>
    <n v="25.77451090751542"/>
    <n v="859.15036358384737"/>
    <n v="1.2114020126532248E-2"/>
    <n v="0.40380067088440824"/>
  </r>
  <r>
    <n v="112"/>
    <x v="8"/>
    <n v="7"/>
    <n v="15"/>
    <x v="2"/>
    <n v="2015"/>
    <n v="300"/>
    <n v="6.2"/>
    <n v="10.76"/>
    <n v="0.03"/>
    <n v="3.0190705400997908E-3"/>
    <n v="0.10063568466999304"/>
    <s v="DEJAR"/>
    <x v="0"/>
    <n v="11.165240711705394"/>
    <n v="372.17469039017982"/>
    <n v="5.2476631345015345E-3"/>
    <n v="0.17492210448338449"/>
    <s v="Imbert and Rollet (1989)a"/>
    <n v="10.568876552450128"/>
    <n v="352.29588508167092"/>
    <n v="4.9673719796515603E-3"/>
    <n v="0.16557906598838532"/>
    <n v="8.9186677153356531"/>
    <n v="297.28892384452178"/>
    <n v="4.1917738262077569E-3"/>
    <n v="0.13972579420692521"/>
  </r>
  <r>
    <n v="113"/>
    <x v="8"/>
    <n v="7"/>
    <n v="16"/>
    <x v="2"/>
    <n v="2015"/>
    <n v="300"/>
    <n v="6"/>
    <n v="10.88"/>
    <n v="0.03"/>
    <n v="2.8274333882308137E-3"/>
    <n v="9.4247779607693788E-2"/>
    <s v="DEJAR"/>
    <x v="0"/>
    <n v="10.320269455839259"/>
    <n v="344.00898186130865"/>
    <n v="4.8505266442444512E-3"/>
    <n v="0.16168422147481507"/>
    <s v="Imbert and Rollet (1989)a"/>
    <n v="9.7743209674005751"/>
    <n v="325.8106989133525"/>
    <n v="4.5939308546782704E-3"/>
    <n v="0.15313102848927568"/>
    <n v="8.2925139120345648"/>
    <n v="276.41713040115218"/>
    <n v="3.8974815386562454E-3"/>
    <n v="0.12991605128854153"/>
  </r>
  <r>
    <n v="114"/>
    <x v="8"/>
    <n v="7"/>
    <n v="17"/>
    <x v="2"/>
    <n v="2015"/>
    <n v="300"/>
    <n v="8.6999999999999993"/>
    <n v="10.5"/>
    <n v="0.03"/>
    <n v="5.9446786987552855E-3"/>
    <n v="0.19815595662517618"/>
    <s v="DEJAR"/>
    <x v="0"/>
    <n v="25.175276085866027"/>
    <n v="839.17586952886757"/>
    <n v="1.1832379760357031E-2"/>
    <n v="0.39441265867856773"/>
    <s v="Imbert and Rollet (1989)a"/>
    <n v="23.697844380621909"/>
    <n v="789.92814602073031"/>
    <n v="1.1137986858892297E-2"/>
    <n v="0.37126622862974323"/>
    <n v="18.920088946132577"/>
    <n v="630.66963153775259"/>
    <n v="8.8924418046823113E-3"/>
    <n v="0.29641472682274367"/>
  </r>
  <r>
    <n v="115"/>
    <x v="8"/>
    <n v="7"/>
    <n v="18"/>
    <x v="2"/>
    <n v="2015"/>
    <n v="300"/>
    <n v="6"/>
    <n v="5.63"/>
    <n v="0.03"/>
    <n v="2.8274333882308137E-3"/>
    <n v="9.4247779607693788E-2"/>
    <s v="DEJAR"/>
    <x v="0"/>
    <n v="10.320269455839259"/>
    <n v="344.00898186130865"/>
    <n v="4.8505266442444512E-3"/>
    <n v="0.16168422147481507"/>
    <s v="Imbert and Rollet (1989)a"/>
    <n v="9.7743209674005751"/>
    <n v="325.8106989133525"/>
    <n v="4.5939308546782704E-3"/>
    <n v="0.15313102848927568"/>
    <n v="8.2925139120345648"/>
    <n v="276.41713040115218"/>
    <n v="3.8974815386562454E-3"/>
    <n v="0.12991605128854153"/>
  </r>
  <r>
    <n v="116"/>
    <x v="8"/>
    <n v="7"/>
    <n v="19"/>
    <x v="2"/>
    <n v="2015"/>
    <n v="300"/>
    <n v="8.1"/>
    <n v="8.75"/>
    <n v="0.03"/>
    <n v="5.152997350050658E-3"/>
    <n v="0.17176657833502193"/>
    <s v="DEJAR"/>
    <x v="0"/>
    <n v="21.207627223231601"/>
    <n v="706.92090744105337"/>
    <n v="9.967584794918851E-3"/>
    <n v="0.3322528264972951"/>
    <s v="Imbert and Rollet (1989)a"/>
    <n v="19.986577722060183"/>
    <n v="666.21925740200606"/>
    <n v="9.3936915293682862E-3"/>
    <n v="0.31312305097894283"/>
    <n v="16.144595742848416"/>
    <n v="538.15319142828059"/>
    <n v="7.5879599991387553E-3"/>
    <n v="0.25293199997129184"/>
  </r>
  <r>
    <n v="117"/>
    <x v="8"/>
    <n v="7"/>
    <n v="20"/>
    <x v="2"/>
    <n v="2015"/>
    <n v="300"/>
    <n v="8.8000000000000007"/>
    <n v="9.3800000000000008"/>
    <n v="0.03"/>
    <n v="6.0821233773498407E-3"/>
    <n v="0.20273744591166137"/>
    <s v="DEJAR"/>
    <x v="0"/>
    <n v="25.875362863287993"/>
    <n v="862.51209544293317"/>
    <n v="1.2161420545745356E-2"/>
    <n v="0.40538068485817857"/>
    <s v="Imbert and Rollet (1989)a"/>
    <n v="24.352256152818065"/>
    <n v="811.74187176060218"/>
    <n v="1.1445560391824488E-2"/>
    <n v="0.38151867972748299"/>
    <n v="19.406265338263037"/>
    <n v="646.87551127543463"/>
    <n v="9.1209447089836276E-3"/>
    <n v="0.30403149029945425"/>
  </r>
  <r>
    <n v="118"/>
    <x v="8"/>
    <n v="7"/>
    <n v="21"/>
    <x v="2"/>
    <n v="2015"/>
    <n v="300"/>
    <n v="5"/>
    <n v="8.1300000000000008"/>
    <n v="0.03"/>
    <n v="1.9634954084936209E-3"/>
    <n v="6.5449846949787366E-2"/>
    <s v="DEJAR"/>
    <x v="0"/>
    <n v="6.6627887855055725"/>
    <n v="222.09295951685243"/>
    <n v="3.1315107291876188E-3"/>
    <n v="0.10438369097292063"/>
    <s v="Imbert and Rollet (1989)a"/>
    <n v="6.3293236580245464"/>
    <n v="210.97745526748488"/>
    <n v="2.9747821192715367E-3"/>
    <n v="9.9159403975717889E-2"/>
    <n v="5.5322760515701521"/>
    <n v="184.40920171900507"/>
    <n v="2.600169744237971E-3"/>
    <n v="8.6672324807932383E-2"/>
  </r>
  <r>
    <n v="119"/>
    <x v="8"/>
    <n v="7"/>
    <n v="22"/>
    <x v="2"/>
    <n v="2015"/>
    <n v="300"/>
    <n v="9"/>
    <n v="10.01"/>
    <n v="0.03"/>
    <n v="6.3617251235193305E-3"/>
    <n v="0.21205750411731103"/>
    <s v="DEJAR"/>
    <x v="0"/>
    <n v="27.309267931083049"/>
    <n v="910.30893103610163"/>
    <n v="1.2835355927609033E-2"/>
    <n v="0.42784519758696776"/>
    <s v="Imbert and Rollet (1989)a"/>
    <n v="25.692234251456867"/>
    <n v="856.40780838189562"/>
    <n v="1.2075350098184726E-2"/>
    <n v="0.40251166993949095"/>
    <n v="20.398996521188828"/>
    <n v="679.96655070629424"/>
    <n v="9.5875283649587487E-3"/>
    <n v="0.31958427883195828"/>
  </r>
  <r>
    <n v="120"/>
    <x v="8"/>
    <n v="7"/>
    <n v="23"/>
    <x v="2"/>
    <n v="2015"/>
    <n v="300"/>
    <n v="8.31"/>
    <n v="11.88"/>
    <n v="0.03"/>
    <n v="5.4236534111390539E-3"/>
    <n v="0.18078844703796848"/>
    <s v="DEJAR"/>
    <x v="0"/>
    <n v="22.551243417831131"/>
    <n v="751.7081139277044"/>
    <n v="1.059908440638063E-2"/>
    <n v="0.35330281354602106"/>
    <s v="Imbert and Rollet (1989)a"/>
    <n v="21.243865621067012"/>
    <n v="708.12885403556709"/>
    <n v="9.9846168419014947E-3"/>
    <n v="0.33282056139671651"/>
    <n v="17.088530021996597"/>
    <n v="569.61766739988661"/>
    <n v="8.0316091103384002E-3"/>
    <n v="0.26772030367794669"/>
  </r>
  <r>
    <n v="121"/>
    <x v="8"/>
    <n v="7"/>
    <n v="24"/>
    <x v="2"/>
    <n v="2015"/>
    <n v="300"/>
    <n v="6.22"/>
    <n v="8"/>
    <n v="0.03"/>
    <n v="3.0385798304785835E-3"/>
    <n v="0.10128599434928612"/>
    <s v="DEJAR"/>
    <x v="0"/>
    <n v="11.251876557259923"/>
    <n v="375.06255190866409"/>
    <n v="5.2883819819121635E-3"/>
    <n v="0.17627939939707213"/>
    <s v="Imbert and Rollet (1989)a"/>
    <n v="10.650319323663066"/>
    <n v="355.01064412210218"/>
    <n v="5.0056500821216406E-3"/>
    <n v="0.16685500273738801"/>
    <n v="8.982662591889234"/>
    <n v="299.4220863963078"/>
    <n v="4.2218514181879396E-3"/>
    <n v="0.14072838060626466"/>
  </r>
  <r>
    <n v="122"/>
    <x v="8"/>
    <n v="7"/>
    <n v="25"/>
    <x v="2"/>
    <n v="2015"/>
    <n v="300"/>
    <n v="10.3"/>
    <n v="13"/>
    <n v="0.03"/>
    <n v="8.3322891154835304E-3"/>
    <n v="0.27774297051611768"/>
    <s v="DEJAR"/>
    <x v="0"/>
    <n v="37.751774914507301"/>
    <n v="1258.3924971502433"/>
    <n v="1.7743334209818429E-2"/>
    <n v="0.59144447366061437"/>
    <s v="Imbert and Rollet (1989)a"/>
    <n v="35.437490749155437"/>
    <n v="1181.2496916385146"/>
    <n v="1.6655620652103052E-2"/>
    <n v="0.55518735507010186"/>
    <n v="27.522575501935826"/>
    <n v="917.41918339786093"/>
    <n v="1.2935610485909839E-2"/>
    <n v="0.43118701619699457"/>
  </r>
  <r>
    <n v="123"/>
    <x v="8"/>
    <n v="7"/>
    <n v="26"/>
    <x v="2"/>
    <n v="2015"/>
    <n v="300"/>
    <n v="8.6999999999999993"/>
    <n v="9.3800000000000008"/>
    <n v="0.03"/>
    <n v="5.9446786987552855E-3"/>
    <n v="0.19815595662517618"/>
    <s v="DEJAR"/>
    <x v="0"/>
    <n v="25.175276085866027"/>
    <n v="839.17586952886757"/>
    <n v="1.1832379760357031E-2"/>
    <n v="0.39441265867856773"/>
    <s v="Imbert and Rollet (1989)a"/>
    <n v="23.697844380621909"/>
    <n v="789.92814602073031"/>
    <n v="1.1137986858892297E-2"/>
    <n v="0.37126622862974323"/>
    <n v="18.920088946132577"/>
    <n v="630.66963153775259"/>
    <n v="8.8924418046823113E-3"/>
    <n v="0.29641472682274367"/>
  </r>
  <r>
    <n v="124"/>
    <x v="8"/>
    <n v="7"/>
    <n v="27"/>
    <x v="2"/>
    <n v="2015"/>
    <n v="300"/>
    <n v="8.3000000000000007"/>
    <n v="8.66"/>
    <n v="0.03"/>
    <n v="5.4106079476450219E-3"/>
    <n v="0.18035359825483407"/>
    <s v="DEJAR"/>
    <x v="0"/>
    <n v="22.486168326907283"/>
    <n v="749.53894423024281"/>
    <n v="1.0568499113646422E-2"/>
    <n v="0.3522833037882141"/>
    <s v="Imbert and Rollet (1989)a"/>
    <n v="21.182983765204792"/>
    <n v="706.09945884015974"/>
    <n v="9.9560023696462514E-3"/>
    <n v="0.33186674565487506"/>
    <n v="17.042911861239695"/>
    <n v="568.09706204132317"/>
    <n v="8.010168574782657E-3"/>
    <n v="0.26700561915942189"/>
  </r>
  <r>
    <n v="125"/>
    <x v="8"/>
    <n v="7"/>
    <n v="28"/>
    <x v="2"/>
    <n v="2015"/>
    <n v="300"/>
    <n v="5.5"/>
    <n v="8.1300000000000008"/>
    <n v="0.03"/>
    <n v="2.3758294442772811E-3"/>
    <n v="7.9194314809242702E-2"/>
    <s v="DEJAR"/>
    <x v="0"/>
    <n v="8.3752637101908931"/>
    <n v="279.1754570063631"/>
    <n v="3.9363739437897199E-3"/>
    <n v="0.13121246479299065"/>
    <s v="Imbert and Rollet (1989)a"/>
    <n v="7.9435966401083915"/>
    <n v="264.78655467027971"/>
    <n v="3.7334904208509443E-3"/>
    <n v="0.12444968069503147"/>
    <n v="6.835898467915877"/>
    <n v="227.86328226386257"/>
    <n v="3.2128722799204621E-3"/>
    <n v="0.10709574266401541"/>
  </r>
  <r>
    <n v="126"/>
    <x v="8"/>
    <n v="7"/>
    <n v="29"/>
    <x v="2"/>
    <n v="2015"/>
    <n v="300"/>
    <n v="8.3000000000000007"/>
    <n v="10.63"/>
    <n v="0.03"/>
    <n v="5.4106079476450219E-3"/>
    <n v="0.18035359825483407"/>
    <s v="DEJAR"/>
    <x v="0"/>
    <n v="22.486168326907283"/>
    <n v="749.53894423024281"/>
    <n v="1.0568499113646422E-2"/>
    <n v="0.3522833037882141"/>
    <s v="Imbert and Rollet (1989)a"/>
    <n v="21.182983765204792"/>
    <n v="706.09945884015974"/>
    <n v="9.9560023696462514E-3"/>
    <n v="0.33186674565487506"/>
    <n v="17.042911861239695"/>
    <n v="568.09706204132317"/>
    <n v="8.010168574782657E-3"/>
    <n v="0.26700561915942189"/>
  </r>
  <r>
    <n v="127"/>
    <x v="8"/>
    <n v="7"/>
    <n v="30"/>
    <x v="2"/>
    <n v="2015"/>
    <n v="300"/>
    <n v="7"/>
    <n v="10.01"/>
    <n v="0.03"/>
    <n v="3.8484510006474969E-3"/>
    <n v="0.12828170002158323"/>
    <s v="DEJAR"/>
    <x v="0"/>
    <n v="14.940438071951869"/>
    <n v="498.01460239839565"/>
    <n v="7.0220058938173782E-3"/>
    <n v="0.23406686312724595"/>
    <s v="Imbert and Rollet (1989)a"/>
    <n v="14.114156828644211"/>
    <n v="470.47189428814039"/>
    <n v="6.6336537094627782E-3"/>
    <n v="0.22112179031542598"/>
    <n v="11.676376273651423"/>
    <n v="389.21254245504741"/>
    <n v="5.4878968486161686E-3"/>
    <n v="0.1829298949538723"/>
  </r>
  <r>
    <n v="128"/>
    <x v="8"/>
    <n v="7"/>
    <n v="31"/>
    <x v="2"/>
    <n v="2015"/>
    <n v="300"/>
    <n v="7"/>
    <n v="7.5"/>
    <n v="0.03"/>
    <n v="3.8484510006474969E-3"/>
    <n v="0.12828170002158323"/>
    <s v="DEJAR"/>
    <x v="0"/>
    <n v="14.940438071951869"/>
    <n v="498.01460239839565"/>
    <n v="7.0220058938173782E-3"/>
    <n v="0.23406686312724595"/>
    <s v="Imbert and Rollet (1989)a"/>
    <n v="14.114156828644211"/>
    <n v="470.47189428814039"/>
    <n v="6.6336537094627782E-3"/>
    <n v="0.22112179031542598"/>
    <n v="11.676376273651423"/>
    <n v="389.21254245504741"/>
    <n v="5.4878968486161686E-3"/>
    <n v="0.1829298949538723"/>
  </r>
  <r>
    <n v="129"/>
    <x v="8"/>
    <n v="7"/>
    <n v="32"/>
    <x v="2"/>
    <n v="2015"/>
    <n v="300"/>
    <n v="7.32"/>
    <n v="11.5"/>
    <n v="0.03"/>
    <n v="4.2083518550427431E-3"/>
    <n v="0.14027839516809143"/>
    <s v="DEJAR"/>
    <x v="0"/>
    <n v="16.632388864151725"/>
    <n v="554.41296213839087"/>
    <n v="7.8172227661513095E-3"/>
    <n v="0.26057409220504368"/>
    <s v="Imbert and Rollet (1989)a"/>
    <n v="15.700956711496113"/>
    <n v="523.36522371653712"/>
    <n v="7.3794496544031729E-3"/>
    <n v="0.24598165514677245"/>
    <n v="12.89451562883937"/>
    <n v="429.81718762797902"/>
    <n v="6.0604223455545036E-3"/>
    <n v="0.20201407818515013"/>
  </r>
  <r>
    <n v="130"/>
    <x v="8"/>
    <n v="7"/>
    <n v="33"/>
    <x v="2"/>
    <n v="2015"/>
    <n v="300"/>
    <n v="9.5"/>
    <n v="10"/>
    <n v="0.03"/>
    <n v="7.0882184246619708E-3"/>
    <n v="0.23627394748873237"/>
    <s v="DEJAR"/>
    <x v="0"/>
    <n v="31.093147593156491"/>
    <n v="1036.4382531052165"/>
    <n v="1.4613779368783549E-2"/>
    <n v="0.48712597895945176"/>
    <s v="Imbert and Rollet (1989)a"/>
    <n v="29.225994609332087"/>
    <n v="974.19982031106963"/>
    <n v="1.3736217466386079E-2"/>
    <n v="0.45787391554620271"/>
    <n v="23.000476675186661"/>
    <n v="766.68255583955545"/>
    <n v="1.081022403733773E-2"/>
    <n v="0.36034080124459106"/>
  </r>
  <r>
    <n v="131"/>
    <x v="8"/>
    <n v="7"/>
    <n v="34"/>
    <x v="2"/>
    <n v="2015"/>
    <n v="300"/>
    <n v="5.8"/>
    <n v="7.51"/>
    <n v="0.03"/>
    <n v="2.6420794216690155E-3"/>
    <n v="8.8069314055633854E-2"/>
    <s v="DEJAR"/>
    <x v="0"/>
    <n v="9.513826349609511"/>
    <n v="317.12754498698371"/>
    <n v="4.4714983843164701E-3"/>
    <n v="0.14904994614388234"/>
    <s v="Imbert and Rollet (1989)a"/>
    <n v="9.0155778179772081"/>
    <n v="300.51926059924028"/>
    <n v="4.2373215744492881E-3"/>
    <n v="0.14124405248164293"/>
    <n v="7.6913146506871577"/>
    <n v="256.37715502290524"/>
    <n v="3.6149178858229641E-3"/>
    <n v="0.12049726286076547"/>
  </r>
  <r>
    <n v="132"/>
    <x v="8"/>
    <n v="7"/>
    <n v="35"/>
    <x v="2"/>
    <n v="2015"/>
    <n v="300"/>
    <n v="9.1999999999999993"/>
    <n v="12.2"/>
    <n v="0.03"/>
    <n v="6.6476100549960017E-3"/>
    <n v="0.22158700183320007"/>
    <s v="DEJAR"/>
    <x v="0"/>
    <n v="28.788485706988357"/>
    <n v="959.61619023294531"/>
    <n v="1.3530588282284527E-2"/>
    <n v="0.45101960940948427"/>
    <s v="Imbert and Rollet (1989)a"/>
    <n v="27.074050444987673"/>
    <n v="902.46834816625585"/>
    <n v="1.2724803709144207E-2"/>
    <n v="0.42416012363814026"/>
    <n v="21.419010791519675"/>
    <n v="713.96702638398915"/>
    <n v="1.0066935072014246E-2"/>
    <n v="0.33556450240047486"/>
  </r>
  <r>
    <n v="133"/>
    <x v="9"/>
    <n v="8"/>
    <n v="1"/>
    <x v="0"/>
    <n v="2015"/>
    <n v="300"/>
    <n v="27.5"/>
    <n v="20.25"/>
    <n v="0.03"/>
    <n v="5.9395736106932037E-2"/>
    <n v="1.9798578702310681"/>
    <s v="DEJAR"/>
    <x v="0"/>
    <n v="639.10432428975923"/>
    <n v="21303.477476325308"/>
    <n v="0.30037903241618685"/>
    <n v="10.012634413872895"/>
    <s v="Imbert and Rollet (1989)a"/>
    <n v="368.14523060732495"/>
    <n v="12271.507686910832"/>
    <n v="0.17302825838544272"/>
    <n v="5.7676086128480906"/>
    <n v="272.44934263748297"/>
    <n v="9081.6447545827668"/>
    <n v="0.12805119103961701"/>
    <n v="4.2683730346538997"/>
  </r>
  <r>
    <n v="134"/>
    <x v="9"/>
    <n v="8"/>
    <n v="2"/>
    <x v="2"/>
    <n v="2015"/>
    <n v="300"/>
    <n v="16.5"/>
    <n v="21.38"/>
    <n v="0.03"/>
    <n v="2.1382464998495533E-2"/>
    <n v="0.7127488332831845"/>
    <s v="DEJAR"/>
    <x v="0"/>
    <n v="116.97404327130303"/>
    <n v="3899.1347757101012"/>
    <n v="5.4977800337512421E-2"/>
    <n v="1.8325933445837475"/>
    <s v="Imbert and Rollet (1989)a"/>
    <n v="108.95331919183752"/>
    <n v="3631.7773063945842"/>
    <n v="5.1208060020163634E-2"/>
    <n v="1.7069353340054545"/>
    <n v="78.343828192587651"/>
    <n v="2611.4609397529216"/>
    <n v="3.6821599250516188E-2"/>
    <n v="1.2273866416838732"/>
  </r>
  <r>
    <n v="135"/>
    <x v="9"/>
    <n v="8"/>
    <n v="3"/>
    <x v="0"/>
    <n v="2015"/>
    <n v="300"/>
    <n v="22.7"/>
    <n v="25.88"/>
    <n v="0.03"/>
    <n v="4.0470781961707107E-2"/>
    <n v="1.3490260653902371"/>
    <s v="DEJAR"/>
    <x v="0"/>
    <n v="397.92742316283244"/>
    <n v="13264.247438761082"/>
    <n v="0.18702588888653124"/>
    <n v="6.234196296217708"/>
    <s v="Imbert and Rollet (1989)a"/>
    <n v="233.05396725657332"/>
    <n v="7768.4655752191111"/>
    <n v="0.10953536461058945"/>
    <n v="3.6511788203529822"/>
    <n v="177.96909297304589"/>
    <n v="5932.3030991015303"/>
    <n v="8.3645473697331565E-2"/>
    <n v="2.7881824565777191"/>
  </r>
  <r>
    <n v="136"/>
    <x v="9"/>
    <n v="8"/>
    <n v="4"/>
    <x v="2"/>
    <n v="2015"/>
    <n v="300"/>
    <n v="17.3"/>
    <n v="12.5"/>
    <n v="0.03"/>
    <n v="2.3506181632322234E-2"/>
    <n v="0.7835393877440745"/>
    <s v="DEJAR"/>
    <x v="0"/>
    <n v="131.05050027996748"/>
    <n v="4368.3500093322491"/>
    <n v="6.1593735131584712E-2"/>
    <n v="2.0531245043861568"/>
    <s v="Imbert and Rollet (1989)a"/>
    <n v="121.96931273174864"/>
    <n v="4065.6437577249549"/>
    <n v="5.7325576983921857E-2"/>
    <n v="1.9108525661307285"/>
    <n v="87.026753350096953"/>
    <n v="2900.891778336565"/>
    <n v="4.0902574074545561E-2"/>
    <n v="1.3634191358181855"/>
  </r>
  <r>
    <n v="137"/>
    <x v="9"/>
    <n v="8"/>
    <n v="5"/>
    <x v="0"/>
    <n v="2015"/>
    <n v="300"/>
    <n v="0"/>
    <n v="0"/>
    <n v="0.03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38"/>
    <x v="9"/>
    <n v="8"/>
    <n v="6"/>
    <x v="0"/>
    <n v="2015"/>
    <n v="300"/>
    <n v="16.07"/>
    <n v="22.28"/>
    <n v="0.03"/>
    <n v="2.028250701667577E-2"/>
    <n v="0.67608356722252572"/>
    <s v="DEJAR"/>
    <x v="0"/>
    <n v="169.54274794536761"/>
    <n v="5651.4249315122543"/>
    <n v="7.9685091534322766E-2"/>
    <n v="2.6561697178107595"/>
    <s v="Imbert and Rollet (1989)a"/>
    <n v="102.30720306615997"/>
    <n v="3410.2401022053323"/>
    <n v="4.8084385441095182E-2"/>
    <n v="1.602812848036506"/>
    <n v="82.665144739215208"/>
    <n v="2755.5048246405072"/>
    <n v="3.8852618027431146E-2"/>
    <n v="1.2950872675810383"/>
  </r>
  <r>
    <n v="139"/>
    <x v="9"/>
    <n v="8"/>
    <n v="7"/>
    <x v="0"/>
    <n v="2015"/>
    <n v="300"/>
    <n v="18.75"/>
    <n v="23.29"/>
    <n v="0.03"/>
    <n v="2.7611654181941541E-2"/>
    <n v="0.92038847273138469"/>
    <s v="DEJAR"/>
    <x v="0"/>
    <n v="248.16077931054832"/>
    <n v="8272.0259770182784"/>
    <n v="0.1166355662759577"/>
    <n v="3.887852209198591"/>
    <s v="Imbert and Rollet (1989)a"/>
    <n v="147.76329650907064"/>
    <n v="4925.4432169690217"/>
    <n v="6.9448749359263193E-2"/>
    <n v="2.31495831197544"/>
    <n v="116.42064687693372"/>
    <n v="3880.6882292311238"/>
    <n v="5.4717704032158844E-2"/>
    <n v="1.8239234677386282"/>
  </r>
  <r>
    <n v="140"/>
    <x v="9"/>
    <n v="8"/>
    <n v="8"/>
    <x v="0"/>
    <n v="2015"/>
    <n v="300"/>
    <n v="9.52"/>
    <n v="17.75"/>
    <n v="0.03"/>
    <n v="7.1180949707976083E-3"/>
    <n v="0.23726983235992027"/>
    <s v="DEJAR"/>
    <x v="0"/>
    <n v="46.521452386541924"/>
    <n v="1550.7150795513976"/>
    <n v="2.1865082621674702E-2"/>
    <n v="0.72883608738915684"/>
    <s v="Imbert and Rollet (1989)a"/>
    <n v="29.372861822073798"/>
    <n v="979.09539406912666"/>
    <n v="1.3805245056374685E-2"/>
    <n v="0.46017483521248947"/>
    <n v="25.854801598955426"/>
    <n v="861.82671996518093"/>
    <n v="1.2151756751509051E-2"/>
    <n v="0.40505855838363503"/>
  </r>
  <r>
    <n v="141"/>
    <x v="9"/>
    <n v="8"/>
    <n v="9"/>
    <x v="0"/>
    <n v="2015"/>
    <n v="300"/>
    <n v="6.6"/>
    <n v="10.130000000000001"/>
    <n v="0.03"/>
    <n v="3.4211943997592849E-3"/>
    <n v="0.11403981332530951"/>
    <s v="DEJAR"/>
    <x v="0"/>
    <n v="18.823202876853344"/>
    <n v="627.44009589511154"/>
    <n v="8.8469053521210705E-3"/>
    <n v="0.29489684507070241"/>
    <s v="Imbert and Rollet (1989)a"/>
    <n v="12.26722907392249"/>
    <n v="408.90763579741633"/>
    <n v="5.76559766474357E-3"/>
    <n v="0.19218658882478568"/>
    <n v="11.464489502580507"/>
    <n v="382.14965008601695"/>
    <n v="5.3883100662128385E-3"/>
    <n v="0.17961033554042793"/>
  </r>
  <r>
    <n v="142"/>
    <x v="9"/>
    <n v="8"/>
    <n v="10"/>
    <x v="0"/>
    <n v="2015"/>
    <n v="300"/>
    <n v="7.99"/>
    <n v="13.5"/>
    <n v="0.03"/>
    <n v="5.0139897291109434E-3"/>
    <n v="0.1671329909703648"/>
    <s v="DEJAR"/>
    <x v="0"/>
    <n v="30.179396243741976"/>
    <n v="1005.9798747913992"/>
    <n v="1.4184316234558727E-2"/>
    <n v="0.47281054115195764"/>
    <s v="Imbert and Rollet (1989)a"/>
    <n v="19.345705996946247"/>
    <n v="644.85686656487496"/>
    <n v="9.0924818185647346E-3"/>
    <n v="0.30308272728549124"/>
    <n v="17.523507313127507"/>
    <n v="584.11691043758356"/>
    <n v="8.236048437169928E-3"/>
    <n v="0.27453494790566424"/>
  </r>
  <r>
    <n v="143"/>
    <x v="9"/>
    <n v="8"/>
    <n v="11"/>
    <x v="0"/>
    <n v="2015"/>
    <n v="300"/>
    <n v="6.62"/>
    <n v="12.38"/>
    <n v="0.03"/>
    <n v="3.4419603271995131E-3"/>
    <n v="0.11473201090665044"/>
    <s v="DEJAR"/>
    <x v="0"/>
    <n v="18.964405645130917"/>
    <n v="632.14685483769722"/>
    <n v="8.9132706532115309E-3"/>
    <n v="0.29710902177371767"/>
    <s v="Imbert and Rollet (1989)a"/>
    <n v="12.356018100055749"/>
    <n v="411.86727000185834"/>
    <n v="5.8073285070262019E-3"/>
    <n v="0.19357761690087341"/>
    <n v="11.54175684573282"/>
    <n v="384.725228191094"/>
    <n v="5.4246257174944256E-3"/>
    <n v="0.18082085724981417"/>
  </r>
  <r>
    <n v="144"/>
    <x v="9"/>
    <n v="8"/>
    <n v="12"/>
    <x v="0"/>
    <n v="2015"/>
    <n v="300"/>
    <n v="11.46"/>
    <n v="13.5"/>
    <n v="0.03"/>
    <n v="1.0314759743604834E-2"/>
    <n v="0.34382532478682781"/>
    <s v="DEJAR"/>
    <x v="0"/>
    <n v="73.55395129600862"/>
    <n v="2451.7983765336207"/>
    <n v="3.4570357109124053E-2"/>
    <n v="1.1523452369708018"/>
    <s v="Imbert and Rollet (1989)a"/>
    <n v="45.70170865379545"/>
    <n v="1523.3902884598483"/>
    <n v="2.1479803067283861E-2"/>
    <n v="0.7159934355761286"/>
    <n v="39.026269134152052"/>
    <n v="1300.8756378050684"/>
    <n v="1.8342346493051463E-2"/>
    <n v="0.61141154976838219"/>
  </r>
  <r>
    <n v="2"/>
    <x v="10"/>
    <m/>
    <n v="1"/>
    <x v="0"/>
    <n v="2015"/>
    <n v="500"/>
    <n v="42"/>
    <n v="32"/>
    <n v="0.05"/>
    <n v="0.13854423602330987"/>
    <n v="2.770884720466197"/>
    <s v="DEJAR"/>
    <x v="0"/>
    <n v="1819.0546616835122"/>
    <n v="36381.093233670239"/>
    <n v="0.85495569099125068"/>
    <n v="17.099113819825014"/>
    <s v="Imbert and Rollet (1989)a"/>
    <n v="1010.1508312762483"/>
    <n v="20203.016625524964"/>
    <n v="0.47477089069983663"/>
    <n v="9.4954178139967329"/>
    <n v="697.55845766779362"/>
    <n v="13951.169153355871"/>
    <n v="0.32785247510386295"/>
    <n v="6.5570495020772599"/>
  </r>
  <r>
    <n v="3"/>
    <x v="10"/>
    <m/>
    <n v="2"/>
    <x v="0"/>
    <n v="2015"/>
    <n v="500"/>
    <n v="28.2"/>
    <n v="19"/>
    <n v="0.05"/>
    <n v="6.2458003546018666E-2"/>
    <n v="1.2491600709203732"/>
    <s v="DEJAR"/>
    <x v="0"/>
    <n v="680.04131714509208"/>
    <n v="13600.826342901841"/>
    <n v="0.31961941905819324"/>
    <n v="6.3923883811638644"/>
    <s v="Imbert and Rollet (1989)a"/>
    <n v="390.87560061103426"/>
    <n v="7817.5120122206845"/>
    <n v="0.18371153228718609"/>
    <n v="3.6742306457437217"/>
    <n v="288.08470714068017"/>
    <n v="5761.6941428136033"/>
    <n v="0.13539981235611967"/>
    <n v="2.7079962471223933"/>
  </r>
  <r>
    <n v="4"/>
    <x v="10"/>
    <m/>
    <n v="3"/>
    <x v="0"/>
    <n v="2015"/>
    <n v="500"/>
    <n v="25"/>
    <n v="27.2"/>
    <n v="0.05"/>
    <n v="4.9087385212340517E-2"/>
    <n v="0.98174770424681035"/>
    <s v="DEJAR"/>
    <x v="0"/>
    <n v="505.04703256684212"/>
    <n v="10100.940651336841"/>
    <n v="0.23737210530641578"/>
    <n v="4.7474421061283154"/>
    <s v="Imbert and Rollet (1989)a"/>
    <n v="293.3319028192812"/>
    <n v="5866.6380563856237"/>
    <n v="0.13786599432506214"/>
    <n v="2.7573198865012429"/>
    <n v="220.49259224865455"/>
    <n v="4409.8518449730909"/>
    <n v="0.10363151835686764"/>
    <n v="2.0726303671373527"/>
  </r>
  <r>
    <n v="5"/>
    <x v="10"/>
    <m/>
    <n v="4"/>
    <x v="0"/>
    <n v="2015"/>
    <n v="500"/>
    <n v="41.4"/>
    <n v="32.200000000000003"/>
    <n v="0.05"/>
    <n v="0.13461410361366904"/>
    <n v="2.6922820722733807"/>
    <s v="DEJAR"/>
    <x v="0"/>
    <n v="1755.5404671195765"/>
    <n v="35110.809342391527"/>
    <n v="0.82510401954620094"/>
    <n v="16.502080390924018"/>
    <s v="Imbert and Rollet (1989)a"/>
    <n v="976.09433551039092"/>
    <n v="19521.886710207818"/>
    <n v="0.45876433768988373"/>
    <n v="9.1752867537976748"/>
    <n v="675.62846929119746"/>
    <n v="13512.569385823948"/>
    <n v="0.31754538056686277"/>
    <n v="6.3509076113372549"/>
  </r>
  <r>
    <n v="6"/>
    <x v="10"/>
    <m/>
    <n v="5"/>
    <x v="0"/>
    <n v="2015"/>
    <n v="500"/>
    <n v="11.1"/>
    <n v="16.02"/>
    <n v="0.05"/>
    <n v="9.6768907712199599E-3"/>
    <n v="0.19353781542439918"/>
    <s v="DEJAR"/>
    <x v="0"/>
    <n v="67.977902481462593"/>
    <n v="1359.5580496292519"/>
    <n v="3.1949614166287423E-2"/>
    <n v="0.63899228332574831"/>
    <s v="Imbert and Rollet (1989)a"/>
    <n v="42.353868372211643"/>
    <n v="847.07736744423278"/>
    <n v="1.9906318134939472E-2"/>
    <n v="0.39812636269878937"/>
    <n v="36.356678266809226"/>
    <n v="727.13356533618446"/>
    <n v="1.7087638785400334E-2"/>
    <n v="0.34175277570800666"/>
  </r>
  <r>
    <n v="7"/>
    <x v="10"/>
    <m/>
    <n v="6"/>
    <x v="0"/>
    <n v="2015"/>
    <n v="500"/>
    <n v="32"/>
    <n v="29.3"/>
    <n v="0.05"/>
    <n v="8.0424771931898703E-2"/>
    <n v="1.608495438637974"/>
    <s v="DEJAR"/>
    <x v="0"/>
    <n v="929.26685865094669"/>
    <n v="18585.337173018932"/>
    <n v="0.43675542356594493"/>
    <n v="8.7351084713188971"/>
    <s v="Imbert and Rollet (1989)a"/>
    <n v="528.31791084648671"/>
    <n v="10566.358216929733"/>
    <n v="0.24830941809784873"/>
    <n v="4.9661883619569744"/>
    <n v="381.41707906249133"/>
    <n v="7628.341581249826"/>
    <n v="0.17926602715937093"/>
    <n v="3.585320543187418"/>
  </r>
  <r>
    <n v="8"/>
    <x v="10"/>
    <m/>
    <n v="7"/>
    <x v="0"/>
    <n v="2015"/>
    <n v="500"/>
    <n v="17"/>
    <n v="21"/>
    <n v="0.05"/>
    <n v="2.2698006922186261E-2"/>
    <n v="0.45396013844372518"/>
    <s v="DEJAR"/>
    <x v="0"/>
    <n v="194.81789123804003"/>
    <n v="3896.3578247608007"/>
    <n v="9.1564408881878806E-2"/>
    <n v="1.8312881776375762"/>
    <s v="Imbert and Rollet (1989)a"/>
    <n v="116.98835060940742"/>
    <n v="2339.7670121881483"/>
    <n v="5.4984524786421483E-2"/>
    <n v="1.0996904957284297"/>
    <n v="93.662078143676567"/>
    <n v="1873.2415628735312"/>
    <n v="4.4021176727527984E-2"/>
    <n v="0.88042353455055966"/>
  </r>
  <r>
    <n v="9"/>
    <x v="10"/>
    <m/>
    <n v="8"/>
    <x v="0"/>
    <n v="2015"/>
    <n v="500"/>
    <n v="12.4"/>
    <n v="17.399999999999999"/>
    <n v="0.05"/>
    <n v="1.2076282160399163E-2"/>
    <n v="0.24152564320798325"/>
    <s v="DEJAR"/>
    <x v="0"/>
    <n v="89.365844683469277"/>
    <n v="1787.3168936693855"/>
    <n v="4.2001947001230562E-2"/>
    <n v="0.8400389400246111"/>
    <s v="Imbert and Rollet (1989)a"/>
    <n v="55.148896925091798"/>
    <n v="1102.977938501836"/>
    <n v="2.5919981554793144E-2"/>
    <n v="0.51839963109586285"/>
    <n v="46.490404528212899"/>
    <n v="929.8080905642579"/>
    <n v="2.1850490128260059E-2"/>
    <n v="0.43700980256520122"/>
  </r>
  <r>
    <n v="10"/>
    <x v="10"/>
    <m/>
    <n v="9"/>
    <x v="0"/>
    <n v="2015"/>
    <n v="500"/>
    <n v="22"/>
    <n v="31.5"/>
    <n v="0.05"/>
    <n v="3.8013271108436497E-2"/>
    <n v="0.76026542216872994"/>
    <s v="DEJAR"/>
    <x v="0"/>
    <n v="368.30195481414484"/>
    <n v="7366.039096282896"/>
    <n v="0.17310191876264808"/>
    <n v="3.4620383752529609"/>
    <s v="Imbert and Rollet (1989)a"/>
    <n v="216.2883827856152"/>
    <n v="4325.7676557123041"/>
    <n v="0.10165553990923913"/>
    <n v="2.0331107981847829"/>
    <n v="166.01431412811661"/>
    <n v="3320.286282562332"/>
    <n v="7.8026727640214802E-2"/>
    <n v="1.560534552804296"/>
  </r>
  <r>
    <n v="11"/>
    <x v="10"/>
    <m/>
    <n v="10"/>
    <x v="0"/>
    <n v="2015"/>
    <n v="500"/>
    <n v="25"/>
    <n v="27.2"/>
    <n v="0.05"/>
    <n v="4.9087385212340517E-2"/>
    <n v="0.98174770424681035"/>
    <s v="DEJAR"/>
    <x v="0"/>
    <n v="505.04703256684212"/>
    <n v="10100.940651336841"/>
    <n v="0.23737210530641578"/>
    <n v="4.7474421061283154"/>
    <s v="Imbert and Rollet (1989)a"/>
    <n v="293.3319028192812"/>
    <n v="5866.6380563856237"/>
    <n v="0.13786599432506214"/>
    <n v="2.7573198865012429"/>
    <n v="220.49259224865455"/>
    <n v="4409.8518449730909"/>
    <n v="0.10363151835686764"/>
    <n v="2.0726303671373527"/>
  </r>
  <r>
    <n v="12"/>
    <x v="10"/>
    <m/>
    <n v="11"/>
    <x v="0"/>
    <n v="2015"/>
    <n v="500"/>
    <n v="38.5"/>
    <n v="26"/>
    <n v="0.05"/>
    <n v="0.11641564276958677"/>
    <n v="2.3283128553917352"/>
    <s v="DEJAR"/>
    <x v="0"/>
    <n v="1467.2631288166517"/>
    <n v="29345.262576333032"/>
    <n v="0.68961367054382627"/>
    <n v="13.792273410876524"/>
    <s v="Imbert and Rollet (1989)a"/>
    <n v="820.9501996191043"/>
    <n v="16419.003992382084"/>
    <n v="0.38584659382097902"/>
    <n v="7.7169318764195793"/>
    <n v="575.02933882725335"/>
    <n v="11500.586776545066"/>
    <n v="0.27026378924880906"/>
    <n v="5.4052757849761806"/>
  </r>
  <r>
    <n v="13"/>
    <x v="10"/>
    <m/>
    <n v="12"/>
    <x v="0"/>
    <n v="2015"/>
    <n v="500"/>
    <n v="21"/>
    <n v="24.8"/>
    <n v="0.05"/>
    <n v="3.4636059005827467E-2"/>
    <n v="0.69272118011654926"/>
    <s v="DEJAR"/>
    <x v="0"/>
    <n v="328.32326678201525"/>
    <n v="6566.4653356403051"/>
    <n v="0.15431193538754714"/>
    <n v="3.086238707750943"/>
    <s v="Imbert and Rollet (1989)a"/>
    <n v="193.587905296"/>
    <n v="3871.7581059199997"/>
    <n v="9.0986315489119993E-2"/>
    <n v="1.8197263097823997"/>
    <n v="149.72489541209893"/>
    <n v="2994.4979082419786"/>
    <n v="7.037070084368649E-2"/>
    <n v="1.4074140168737299"/>
  </r>
  <r>
    <n v="14"/>
    <x v="10"/>
    <m/>
    <n v="13"/>
    <x v="0"/>
    <n v="2015"/>
    <n v="500"/>
    <n v="16"/>
    <n v="24"/>
    <n v="0.05"/>
    <n v="2.0106192982974676E-2"/>
    <n v="0.40212385965949349"/>
    <s v="DEJAR"/>
    <x v="0"/>
    <n v="167.72444345469728"/>
    <n v="3354.4888690939456"/>
    <n v="7.8830488423707712E-2"/>
    <n v="1.5766097684741542"/>
    <s v="Imbert and Rollet (1989)a"/>
    <n v="101.24820425273758"/>
    <n v="2024.9640850547514"/>
    <n v="4.7586655998786656E-2"/>
    <n v="0.95173311997573318"/>
    <n v="81.867880237525213"/>
    <n v="1637.3576047505042"/>
    <n v="3.8477903711636847E-2"/>
    <n v="0.76955807423273692"/>
  </r>
  <r>
    <n v="15"/>
    <x v="10"/>
    <m/>
    <n v="14"/>
    <x v="0"/>
    <n v="2015"/>
    <n v="500"/>
    <n v="34.1"/>
    <n v="27"/>
    <n v="0.05"/>
    <n v="9.1326883838018708E-2"/>
    <n v="1.826537676760374"/>
    <s v="DEJAR"/>
    <x v="0"/>
    <n v="1087.2347340594918"/>
    <n v="21744.694681189834"/>
    <n v="0.51100032500796111"/>
    <n v="10.220006500159222"/>
    <s v="Imbert and Rollet (1989)a"/>
    <n v="614.73890511652041"/>
    <n v="12294.778102330407"/>
    <n v="0.28892728540476459"/>
    <n v="5.7785457080952902"/>
    <n v="439.21979554069736"/>
    <n v="8784.3959108139461"/>
    <n v="0.20643330390412773"/>
    <n v="4.1286660780825546"/>
  </r>
  <r>
    <n v="16"/>
    <x v="10"/>
    <m/>
    <n v="15"/>
    <x v="0"/>
    <n v="2015"/>
    <n v="500"/>
    <n v="24.2"/>
    <n v="26"/>
    <n v="0.05"/>
    <n v="4.5996058041208161E-2"/>
    <n v="0.9199211608241632"/>
    <s v="DEJAR"/>
    <x v="0"/>
    <n v="466.06228091229985"/>
    <n v="9321.2456182459973"/>
    <n v="0.21904927202878091"/>
    <n v="4.3809854405756186"/>
    <s v="Imbert and Rollet (1989)a"/>
    <n v="271.45201661665863"/>
    <n v="5429.040332333172"/>
    <n v="0.12758244780982955"/>
    <n v="2.5516489561965909"/>
    <n v="205.13383370998002"/>
    <n v="4102.6766741995998"/>
    <n v="9.6412901843690613E-2"/>
    <n v="1.9282580368738118"/>
  </r>
  <r>
    <n v="17"/>
    <x v="10"/>
    <m/>
    <n v="16"/>
    <x v="0"/>
    <n v="2015"/>
    <n v="500"/>
    <n v="39.799999999999997"/>
    <n v="31"/>
    <n v="0.05"/>
    <n v="0.12441021067480937"/>
    <n v="2.488204213496187"/>
    <s v="DEJAR"/>
    <x v="0"/>
    <n v="1592.6897691802396"/>
    <n v="31853.795383604793"/>
    <n v="0.74856419151471265"/>
    <n v="14.971283830294253"/>
    <s v="Imbert and Rollet (1989)a"/>
    <n v="888.57197250486888"/>
    <n v="17771.439450097376"/>
    <n v="0.41762882707728832"/>
    <n v="8.3525765415457656"/>
    <n v="619.02416652330646"/>
    <n v="12380.483330466128"/>
    <n v="0.29094135826595402"/>
    <n v="5.8188271653190791"/>
  </r>
  <r>
    <n v="18"/>
    <x v="10"/>
    <m/>
    <n v="17"/>
    <x v="0"/>
    <n v="2015"/>
    <n v="500"/>
    <n v="40.1"/>
    <n v="28.4"/>
    <n v="0.05"/>
    <n v="0.12629281007247309"/>
    <n v="2.5258562014494617"/>
    <s v="DEJAR"/>
    <x v="0"/>
    <n v="1622.507087880183"/>
    <n v="32450.141757603658"/>
    <n v="0.76257833130368602"/>
    <n v="15.251566626073719"/>
    <s v="Imbert and Rollet (1989)a"/>
    <n v="904.6195162876528"/>
    <n v="18092.390325753055"/>
    <n v="0.42517117265519677"/>
    <n v="8.5034234531039345"/>
    <n v="629.43036639637489"/>
    <n v="12588.607327927497"/>
    <n v="0.29583227220629615"/>
    <n v="5.9166454441259226"/>
  </r>
  <r>
    <n v="19"/>
    <x v="10"/>
    <m/>
    <n v="18"/>
    <x v="0"/>
    <n v="2015"/>
    <n v="500"/>
    <n v="11.1"/>
    <n v="14.8"/>
    <n v="0.05"/>
    <n v="9.6768907712199599E-3"/>
    <n v="0.19353781542439918"/>
    <s v="DEJAR"/>
    <x v="0"/>
    <n v="67.977902481462593"/>
    <n v="1359.5580496292519"/>
    <n v="3.1949614166287423E-2"/>
    <n v="0.63899228332574831"/>
    <s v="Imbert and Rollet (1989)a"/>
    <n v="42.353868372211643"/>
    <n v="847.07736744423278"/>
    <n v="1.9906318134939472E-2"/>
    <n v="0.39812636269878937"/>
    <n v="36.356678266809226"/>
    <n v="727.13356533618446"/>
    <n v="1.7087638785400334E-2"/>
    <n v="0.34175277570800666"/>
  </r>
  <r>
    <n v="20"/>
    <x v="11"/>
    <m/>
    <n v="1"/>
    <x v="0"/>
    <n v="2015"/>
    <n v="500"/>
    <n v="51.3"/>
    <n v="22.5"/>
    <n v="0.05"/>
    <n v="0.20669244926314306"/>
    <n v="4.133848985262861"/>
    <s v="DEJAR"/>
    <x v="0"/>
    <n v="2981.328928296397"/>
    <n v="59626.578565927935"/>
    <n v="1.4012245962993066"/>
    <n v="28.02449192598613"/>
    <s v="Imbert and Rollet (1989)a"/>
    <n v="1627.1858176056971"/>
    <n v="32543.716352113941"/>
    <n v="0.76477733427467764"/>
    <n v="15.295546685493552"/>
    <n v="1087.4961662870007"/>
    <n v="21749.923325740012"/>
    <n v="0.51112319815489027"/>
    <n v="10.222463963097805"/>
  </r>
  <r>
    <n v="21"/>
    <x v="11"/>
    <m/>
    <n v="2"/>
    <x v="0"/>
    <n v="2015"/>
    <n v="500"/>
    <n v="33.4"/>
    <n v="23.97"/>
    <n v="0.05"/>
    <n v="8.7615877515965723E-2"/>
    <n v="1.7523175503193145"/>
    <s v="DEJAR"/>
    <x v="0"/>
    <n v="1032.9368599570655"/>
    <n v="20658.737199141309"/>
    <n v="0.48548032417982073"/>
    <n v="9.7096064835964153"/>
    <s v="Imbert and Rollet (1989)a"/>
    <n v="585.08673305569403"/>
    <n v="11701.73466111388"/>
    <n v="0.27499076453617616"/>
    <n v="5.4998152907235234"/>
    <n v="419.45400012084161"/>
    <n v="8389.0800024168311"/>
    <n v="0.19714338005679555"/>
    <n v="3.9428676011359105"/>
  </r>
  <r>
    <n v="22"/>
    <x v="11"/>
    <m/>
    <n v="3"/>
    <x v="0"/>
    <n v="2015"/>
    <n v="500"/>
    <n v="25.1"/>
    <n v="18.39"/>
    <n v="0.05"/>
    <n v="4.9480869692202639E-2"/>
    <n v="0.98961739384405278"/>
    <s v="DEJAR"/>
    <x v="0"/>
    <n v="510.05157663922779"/>
    <n v="10201.031532784555"/>
    <n v="0.23972424102043707"/>
    <n v="4.7944848204087407"/>
    <s v="Imbert and Rollet (1989)a"/>
    <n v="296.13628322212236"/>
    <n v="5922.7256644424469"/>
    <n v="0.13918405311439752"/>
    <n v="2.78368106228795"/>
    <n v="222.45534532521347"/>
    <n v="4449.1069065042693"/>
    <n v="0.10455401230285033"/>
    <n v="2.0910802460570066"/>
  </r>
  <r>
    <n v="23"/>
    <x v="11"/>
    <m/>
    <n v="4"/>
    <x v="0"/>
    <n v="2015"/>
    <n v="500"/>
    <n v="48.6"/>
    <n v="22.81"/>
    <n v="0.05"/>
    <n v="0.18550790460182368"/>
    <n v="3.7101580920364734"/>
    <s v="DEJAR"/>
    <x v="0"/>
    <n v="2608.6246115076315"/>
    <n v="52172.492230152624"/>
    <n v="1.2260535674085866"/>
    <n v="24.521071348171731"/>
    <s v="Imbert and Rollet (1989)a"/>
    <n v="1430.4402555122945"/>
    <n v="28608.805110245888"/>
    <n v="0.6723069200907783"/>
    <n v="13.446138401815567"/>
    <n v="964.49438097198299"/>
    <n v="19289.887619439658"/>
    <n v="0.45331235905683198"/>
    <n v="9.0662471811366387"/>
  </r>
  <r>
    <n v="24"/>
    <x v="11"/>
    <m/>
    <n v="5"/>
    <x v="0"/>
    <n v="2015"/>
    <n v="500"/>
    <n v="40.700000000000003"/>
    <n v="21.08"/>
    <n v="0.05"/>
    <n v="0.13010042036862393"/>
    <n v="2.6020084073724785"/>
    <s v="DEJAR"/>
    <x v="0"/>
    <n v="1683.1320625621702"/>
    <n v="33662.641251243404"/>
    <n v="0.79107206940421992"/>
    <n v="15.821441388084397"/>
    <s v="Imbert and Rollet (1989)a"/>
    <n v="937.21596881186599"/>
    <n v="18744.319376237319"/>
    <n v="0.44049150534157699"/>
    <n v="8.809830106831539"/>
    <n v="650.52916592162251"/>
    <n v="13010.583318432449"/>
    <n v="0.30574870798316256"/>
    <n v="6.1149741596632508"/>
  </r>
  <r>
    <n v="25"/>
    <x v="11"/>
    <m/>
    <n v="6"/>
    <x v="0"/>
    <n v="2015"/>
    <n v="500"/>
    <n v="38.200000000000003"/>
    <n v="21.76"/>
    <n v="0.05"/>
    <n v="0.11460844159560925"/>
    <n v="2.2921688319121847"/>
    <s v="DEJAR"/>
    <x v="0"/>
    <n v="1439.184618253073"/>
    <n v="28783.692365061459"/>
    <n v="0.67641677057894423"/>
    <n v="13.528335411578885"/>
    <s v="Imbert and Rollet (1989)a"/>
    <n v="805.78495727952361"/>
    <n v="16115.699145590472"/>
    <n v="0.37871892992137607"/>
    <n v="7.5743785984275211"/>
    <n v="565.12933278252058"/>
    <n v="11302.586655650412"/>
    <n v="0.26561078640778463"/>
    <n v="5.3122157281556932"/>
  </r>
  <r>
    <n v="26"/>
    <x v="11"/>
    <m/>
    <n v="7"/>
    <x v="0"/>
    <n v="2015"/>
    <n v="500"/>
    <n v="28.7"/>
    <n v="22.76"/>
    <n v="0.05"/>
    <n v="6.4692461320884409E-2"/>
    <n v="1.2938492264176882"/>
    <s v="DEJAR"/>
    <x v="0"/>
    <n v="710.21245988077612"/>
    <n v="14204.249197615522"/>
    <n v="0.33379985614396473"/>
    <n v="6.6759971228792949"/>
    <s v="Imbert and Rollet (1989)a"/>
    <n v="407.5973850271933"/>
    <n v="8151.9477005438657"/>
    <n v="0.19157077096278083"/>
    <n v="3.8314154192556171"/>
    <n v="299.54701406471844"/>
    <n v="5990.9402812943681"/>
    <n v="0.14078709661041766"/>
    <n v="2.8157419322083528"/>
  </r>
  <r>
    <n v="27"/>
    <x v="11"/>
    <m/>
    <n v="8"/>
    <x v="0"/>
    <n v="2015"/>
    <n v="500"/>
    <n v="23.1"/>
    <n v="24.17"/>
    <n v="0.05"/>
    <n v="4.1909631397051242E-2"/>
    <n v="0.83819262794102478"/>
    <s v="DEJAR"/>
    <x v="0"/>
    <n v="415.47183932331058"/>
    <n v="8309.4367864662108"/>
    <n v="0.19527176448195596"/>
    <n v="3.9054352896391191"/>
    <s v="Imbert and Rollet (1989)a"/>
    <n v="242.96185772160155"/>
    <n v="4859.2371544320304"/>
    <n v="0.11419207312915272"/>
    <n v="2.2838414625830539"/>
    <n v="185.00598553211108"/>
    <n v="3700.1197106422214"/>
    <n v="8.695281320009221E-2"/>
    <n v="1.7390562640018439"/>
  </r>
  <r>
    <n v="28"/>
    <x v="11"/>
    <m/>
    <n v="9"/>
    <x v="0"/>
    <n v="2015"/>
    <n v="500"/>
    <n v="40"/>
    <n v="26.98"/>
    <n v="0.05"/>
    <n v="0.12566370614359174"/>
    <n v="2.5132741228718345"/>
    <s v="DEJAR"/>
    <x v="0"/>
    <n v="1612.5314026168483"/>
    <n v="32250.628052336964"/>
    <n v="0.75788975922991864"/>
    <n v="15.157795184598372"/>
    <s v="Imbert and Rollet (1989)a"/>
    <n v="899.25180732127308"/>
    <n v="17985.03614642546"/>
    <n v="0.42264834944099833"/>
    <n v="8.4529669888199663"/>
    <n v="625.9510392645409"/>
    <n v="12519.020785290817"/>
    <n v="0.29419698845433417"/>
    <n v="5.8839397690866839"/>
  </r>
  <r>
    <n v="29"/>
    <x v="11"/>
    <m/>
    <n v="10"/>
    <x v="0"/>
    <n v="2015"/>
    <n v="500"/>
    <n v="22.9"/>
    <n v="16.38"/>
    <n v="0.05"/>
    <n v="4.118706508672558E-2"/>
    <n v="0.82374130173451154"/>
    <s v="DEJAR"/>
    <x v="0"/>
    <n v="406.64332114612779"/>
    <n v="8132.8664229225551"/>
    <n v="0.19112236093868004"/>
    <n v="3.8224472187736009"/>
    <s v="Imbert and Rollet (1989)a"/>
    <n v="237.97798333521024"/>
    <n v="4759.5596667042046"/>
    <n v="0.11184965216754882"/>
    <n v="2.2369930433509757"/>
    <n v="181.46879477601735"/>
    <n v="3629.3758955203466"/>
    <n v="8.5290333544728147E-2"/>
    <n v="1.7058066708945629"/>
  </r>
  <r>
    <n v="30"/>
    <x v="12"/>
    <m/>
    <n v="1"/>
    <x v="1"/>
    <n v="2015"/>
    <n v="500"/>
    <n v="35.299999999999997"/>
    <n v="32"/>
    <n v="0.05"/>
    <n v="9.7867679742792618E-2"/>
    <n v="1.9573535948558523"/>
    <s v="DEJAR"/>
    <x v="0"/>
    <n v="757.37749673504766"/>
    <n v="15147.549934700952"/>
    <n v="0.35596742346547233"/>
    <n v="7.1193484693094469"/>
    <s v="Imbert and Rollet (1989)a"/>
    <n v="667.56229254639072"/>
    <n v="13351.245850927813"/>
    <n v="0.31375427749680362"/>
    <n v="6.2750855499360716"/>
    <n v="425.39310035667751"/>
    <n v="8507.8620071335499"/>
    <n v="0.19993475716763842"/>
    <n v="3.9986951433527684"/>
  </r>
  <r>
    <n v="31"/>
    <x v="12"/>
    <m/>
    <n v="2"/>
    <x v="1"/>
    <n v="2015"/>
    <n v="500"/>
    <n v="34.4"/>
    <n v="30.2"/>
    <n v="0.05"/>
    <n v="9.2940877063800428E-2"/>
    <n v="1.8588175412760084"/>
    <s v="DEJAR"/>
    <x v="0"/>
    <n v="710.02189310834331"/>
    <n v="14200.437862166866"/>
    <n v="0.33371028976092132"/>
    <n v="6.6742057952184259"/>
    <s v="Imbert and Rollet (1989)a"/>
    <n v="627.70808554901419"/>
    <n v="12554.161710980283"/>
    <n v="0.29502280020803662"/>
    <n v="5.9004560041607323"/>
    <n v="401.68936917292342"/>
    <n v="8033.787383458468"/>
    <n v="0.18879400351127398"/>
    <n v="3.77588007022548"/>
  </r>
  <r>
    <n v="32"/>
    <x v="12"/>
    <m/>
    <n v="3"/>
    <x v="0"/>
    <n v="2015"/>
    <n v="500"/>
    <n v="36.9"/>
    <n v="30.4"/>
    <n v="0.05"/>
    <n v="0.10694059932635996"/>
    <n v="2.1388119865271991"/>
    <s v="DEJAR"/>
    <x v="0"/>
    <n v="1321.2199620005795"/>
    <n v="26424.399240011589"/>
    <n v="0.62097338214027231"/>
    <n v="12.419467642805445"/>
    <s v="Imbert and Rollet (1989)a"/>
    <n v="741.95629420435068"/>
    <n v="14839.125884087012"/>
    <n v="0.34871945827604484"/>
    <n v="6.9743891655208952"/>
    <n v="523.31805301850147"/>
    <n v="10466.361060370029"/>
    <n v="0.24595948491869565"/>
    <n v="4.9191896983739136"/>
  </r>
  <r>
    <n v="33"/>
    <x v="12"/>
    <m/>
    <n v="4"/>
    <x v="0"/>
    <n v="2015"/>
    <n v="500"/>
    <n v="20.7"/>
    <n v="26"/>
    <n v="0.05"/>
    <n v="3.3653525903417261E-2"/>
    <n v="0.67307051806834517"/>
    <s v="DEJAR"/>
    <x v="0"/>
    <n v="316.85951679939478"/>
    <n v="6337.1903359878952"/>
    <n v="0.14892397289571555"/>
    <n v="2.9784794579143106"/>
    <s v="Imbert and Rollet (1989)a"/>
    <n v="187.06123079066424"/>
    <n v="3741.2246158132848"/>
    <n v="8.7918778471612197E-2"/>
    <n v="1.7583755694322436"/>
    <n v="145.01781290169217"/>
    <n v="2900.356258033843"/>
    <n v="6.8158372063795311E-2"/>
    <n v="1.3631674412759063"/>
  </r>
  <r>
    <n v="34"/>
    <x v="12"/>
    <m/>
    <n v="5"/>
    <x v="0"/>
    <n v="2015"/>
    <n v="500"/>
    <n v="16.899999999999999"/>
    <n v="23.6"/>
    <n v="0.05"/>
    <n v="2.2431756944794518E-2"/>
    <n v="0.44863513889589035"/>
    <s v="DEJAR"/>
    <x v="0"/>
    <n v="191.99952872637641"/>
    <n v="3839.9905745275282"/>
    <n v="9.0239778501396903E-2"/>
    <n v="1.8047955700279381"/>
    <s v="Imbert and Rollet (1989)a"/>
    <n v="115.35476764004389"/>
    <n v="2307.0953528008777"/>
    <n v="5.4216740790820624E-2"/>
    <n v="1.0843348158164126"/>
    <n v="92.443348528376376"/>
    <n v="1848.8669705675275"/>
    <n v="4.3448373808336896E-2"/>
    <n v="0.86896747616673786"/>
  </r>
  <r>
    <n v="35"/>
    <x v="12"/>
    <m/>
    <n v="6"/>
    <x v="0"/>
    <n v="2015"/>
    <n v="500"/>
    <n v="13.7"/>
    <n v="16"/>
    <n v="0.05"/>
    <n v="1.4741138128806702E-2"/>
    <n v="0.29482276257613405"/>
    <s v="DEJAR"/>
    <x v="0"/>
    <n v="114.3193649299867"/>
    <n v="2286.3872985997341"/>
    <n v="5.3730101517093745E-2"/>
    <n v="1.0746020303418751"/>
    <s v="Imbert and Rollet (1989)a"/>
    <n v="69.942338454409466"/>
    <n v="1398.8467690881891"/>
    <n v="3.2872899073572444E-2"/>
    <n v="0.65745798147144885"/>
    <n v="58.007859893059837"/>
    <n v="1160.1571978611967"/>
    <n v="2.7263694149738123E-2"/>
    <n v="0.54527388299476243"/>
  </r>
  <r>
    <n v="36"/>
    <x v="12"/>
    <m/>
    <n v="7"/>
    <x v="0"/>
    <n v="2015"/>
    <n v="500"/>
    <n v="29.3"/>
    <n v="24.2"/>
    <n v="0.05"/>
    <n v="6.7425646929507532E-2"/>
    <n v="1.3485129385901506"/>
    <s v="DEJAR"/>
    <x v="0"/>
    <n v="747.45151171264285"/>
    <n v="14949.030234252856"/>
    <n v="0.35130221050494215"/>
    <n v="7.0260442100988421"/>
    <s v="Imbert and Rollet (1989)a"/>
    <n v="428.20225613549763"/>
    <n v="8564.0451227099529"/>
    <n v="0.20125506038368388"/>
    <n v="4.0251012076736776"/>
    <n v="313.62689704667696"/>
    <n v="6272.5379409335392"/>
    <n v="0.14740464161193817"/>
    <n v="2.9480928322387632"/>
  </r>
  <r>
    <n v="37"/>
    <x v="12"/>
    <m/>
    <n v="8"/>
    <x v="0"/>
    <n v="2015"/>
    <n v="500"/>
    <n v="13.1"/>
    <n v="18.2"/>
    <n v="0.05"/>
    <n v="1.3478217882063612E-2"/>
    <n v="0.26956435764127223"/>
    <s v="DEJAR"/>
    <x v="0"/>
    <n v="102.34817489205636"/>
    <n v="2046.9634978411273"/>
    <n v="4.8103642199266487E-2"/>
    <n v="0.96207284398532977"/>
    <s v="Imbert and Rollet (1989)a"/>
    <n v="62.861192475550233"/>
    <n v="1257.2238495110046"/>
    <n v="2.954476046350861E-2"/>
    <n v="0.59089520927017214"/>
    <n v="52.518154978345954"/>
    <n v="1050.3630995669191"/>
    <n v="2.4683532839822598E-2"/>
    <n v="0.49367065679645195"/>
  </r>
  <r>
    <n v="38"/>
    <x v="12"/>
    <m/>
    <n v="9"/>
    <x v="0"/>
    <n v="2015"/>
    <n v="500"/>
    <n v="23.6"/>
    <n v="26.9"/>
    <n v="0.05"/>
    <n v="4.3743536108584287E-2"/>
    <n v="0.87487072217168571"/>
    <s v="DEJAR"/>
    <x v="0"/>
    <n v="438.03886969195855"/>
    <n v="8760.7773938391711"/>
    <n v="0.2058782687552205"/>
    <n v="4.1175653751044097"/>
    <s v="Imbert and Rollet (1989)a"/>
    <n v="255.68473337724961"/>
    <n v="5113.6946675449917"/>
    <n v="0.12017182468730732"/>
    <n v="2.4034364937461459"/>
    <n v="194.01344651241601"/>
    <n v="3880.26893024832"/>
    <n v="9.1186319860835516E-2"/>
    <n v="1.8237263972167101"/>
  </r>
  <r>
    <n v="39"/>
    <x v="12"/>
    <m/>
    <n v="10"/>
    <x v="1"/>
    <n v="2015"/>
    <n v="500"/>
    <n v="21.8"/>
    <n v="24.8"/>
    <n v="0.05"/>
    <n v="3.732526231730033E-2"/>
    <n v="0.74650524634600657"/>
    <s v="DEJAR"/>
    <x v="0"/>
    <n v="226.99530137146317"/>
    <n v="4539.9060274292633"/>
    <n v="0.10668779164458769"/>
    <n v="2.1337558328917536"/>
    <s v="Imbert and Rollet (1989)a"/>
    <n v="211.63122532897629"/>
    <n v="4232.6245065795256"/>
    <n v="9.9466675904618856E-2"/>
    <n v="1.9893335180923768"/>
    <n v="145.91636811371725"/>
    <n v="2918.327362274345"/>
    <n v="6.8580693013447103E-2"/>
    <n v="1.3716138602689421"/>
  </r>
  <r>
    <n v="40"/>
    <x v="12"/>
    <m/>
    <n v="11"/>
    <x v="1"/>
    <n v="2015"/>
    <n v="500"/>
    <n v="33.700000000000003"/>
    <n v="26.4"/>
    <n v="0.05"/>
    <n v="8.9196884018884814E-2"/>
    <n v="1.7839376803776963"/>
    <s v="DEJAR"/>
    <x v="0"/>
    <n v="674.45097353929475"/>
    <n v="13489.019470785894"/>
    <n v="0.31699195756346848"/>
    <n v="6.339839151269369"/>
    <s v="Imbert and Rollet (1989)a"/>
    <n v="597.69063961308018"/>
    <n v="11953.812792261602"/>
    <n v="0.28091460061814771"/>
    <n v="5.6182920123629527"/>
    <n v="383.7681915372504"/>
    <n v="7675.3638307450074"/>
    <n v="0.18037105002250767"/>
    <n v="3.6074210004501532"/>
  </r>
  <r>
    <n v="41"/>
    <x v="12"/>
    <m/>
    <n v="12"/>
    <x v="0"/>
    <n v="2015"/>
    <n v="500"/>
    <n v="15.3"/>
    <n v="21"/>
    <n v="0.05"/>
    <n v="1.8385385606970867E-2"/>
    <n v="0.36770771213941733"/>
    <s v="DEJAR"/>
    <x v="0"/>
    <n v="150.17852565747279"/>
    <n v="3003.5705131494556"/>
    <n v="7.0583907059012199E-2"/>
    <n v="1.4116781411802442"/>
    <s v="Imbert and Rollet (1989)a"/>
    <n v="91.007918546358496"/>
    <n v="1820.1583709271699"/>
    <n v="4.277372171678849E-2"/>
    <n v="0.85547443433576986"/>
    <n v="74.127979113779034"/>
    <n v="1482.5595822755806"/>
    <n v="3.4840150183476144E-2"/>
    <n v="0.69680300366952286"/>
  </r>
  <r>
    <n v="42"/>
    <x v="12"/>
    <m/>
    <n v="13"/>
    <x v="0"/>
    <n v="2015"/>
    <n v="500"/>
    <n v="19.100000000000001"/>
    <n v="21"/>
    <n v="0.05"/>
    <n v="2.8652110398902312E-2"/>
    <n v="0.57304220797804617"/>
    <s v="DEJAR"/>
    <x v="0"/>
    <n v="259.76008600531418"/>
    <n v="5195.2017201062836"/>
    <n v="0.12208724042249766"/>
    <n v="2.4417448084499531"/>
    <s v="Imbert and Rollet (1989)a"/>
    <n v="154.42270319343129"/>
    <n v="3088.4540638686258"/>
    <n v="7.2578670500912698E-2"/>
    <n v="1.451573410018254"/>
    <n v="121.30012806105037"/>
    <n v="2426.0025612210075"/>
    <n v="5.7011060188693667E-2"/>
    <n v="1.1402212037738735"/>
  </r>
  <r>
    <n v="43"/>
    <x v="12"/>
    <m/>
    <n v="14"/>
    <x v="1"/>
    <n v="2015"/>
    <n v="500"/>
    <n v="36.6"/>
    <n v="28"/>
    <n v="0.05"/>
    <n v="0.10520879637606857"/>
    <n v="2.1041759275213714"/>
    <s v="DEJAR"/>
    <x v="0"/>
    <n v="829.04546348924896"/>
    <n v="16580.909269784977"/>
    <n v="0.38965136783994703"/>
    <n v="7.7930273567989392"/>
    <s v="Imbert and Rollet (1989)a"/>
    <n v="727.65934515407184"/>
    <n v="14553.186903081436"/>
    <n v="0.34199989222241373"/>
    <n v="6.8399978444482743"/>
    <n v="460.95507967825495"/>
    <n v="9219.1015935650976"/>
    <n v="0.2166488874487798"/>
    <n v="4.3329777489755958"/>
  </r>
  <r>
    <n v="44"/>
    <x v="12"/>
    <m/>
    <n v="15"/>
    <x v="0"/>
    <n v="2015"/>
    <n v="500"/>
    <n v="16.600000000000001"/>
    <n v="24.8"/>
    <n v="0.05"/>
    <n v="2.1642431790580088E-2"/>
    <n v="0.43284863581160171"/>
    <s v="DEJAR"/>
    <x v="0"/>
    <n v="183.69061989920141"/>
    <n v="3673.8123979840279"/>
    <n v="8.6334591352624654E-2"/>
    <n v="1.7266918270524929"/>
    <s v="Imbert and Rollet (1989)a"/>
    <n v="110.53380957149615"/>
    <n v="2210.6761914299227"/>
    <n v="5.1950890498603186E-2"/>
    <n v="1.0390178099720637"/>
    <n v="88.83971149696454"/>
    <n v="1776.7942299392907"/>
    <n v="4.1754664403573331E-2"/>
    <n v="0.83509328807146654"/>
  </r>
  <r>
    <n v="45"/>
    <x v="12"/>
    <m/>
    <n v="16"/>
    <x v="0"/>
    <n v="2015"/>
    <n v="500"/>
    <n v="30.6"/>
    <n v="27"/>
    <n v="0.05"/>
    <n v="7.3541542427883466E-2"/>
    <n v="1.4708308485576693"/>
    <s v="DEJAR"/>
    <x v="0"/>
    <n v="832.05479118042035"/>
    <n v="16641.095823608404"/>
    <n v="0.39106575185479753"/>
    <n v="7.8213150370959488"/>
    <s v="Imbert and Rollet (1989)a"/>
    <n v="474.88361647262815"/>
    <n v="9497.6723294525618"/>
    <n v="0.22319529974213523"/>
    <n v="4.4639059948427038"/>
    <n v="345.35738788340279"/>
    <n v="6907.1477576680554"/>
    <n v="0.16231797230519932"/>
    <n v="3.2463594461039857"/>
  </r>
  <r>
    <n v="46"/>
    <x v="12"/>
    <m/>
    <n v="17"/>
    <x v="0"/>
    <n v="2015"/>
    <n v="500"/>
    <n v="16.2"/>
    <n v="21.4"/>
    <n v="0.05"/>
    <n v="2.0611989400202632E-2"/>
    <n v="0.41223978800405264"/>
    <s v="DEJAR"/>
    <x v="0"/>
    <n v="172.95060606204473"/>
    <n v="3459.0121212408944"/>
    <n v="8.128678484916102E-2"/>
    <n v="1.6257356969832204"/>
    <s v="Imbert and Rollet (1989)a"/>
    <n v="104.29090634270933"/>
    <n v="2085.8181268541866"/>
    <n v="4.9016725981073386E-2"/>
    <n v="0.98033451962146756"/>
    <n v="84.157052486537125"/>
    <n v="1683.1410497307425"/>
    <n v="3.955381466867245E-2"/>
    <n v="0.79107629337344887"/>
  </r>
  <r>
    <n v="47"/>
    <x v="12"/>
    <m/>
    <n v="18"/>
    <x v="1"/>
    <n v="2015"/>
    <n v="500"/>
    <n v="30.2"/>
    <n v="26.2"/>
    <n v="0.05"/>
    <n v="7.1631454094500863E-2"/>
    <n v="1.4326290818900171"/>
    <s v="DEJAR"/>
    <x v="0"/>
    <n v="512.73503200766254"/>
    <n v="10254.700640153251"/>
    <n v="0.24098546504360138"/>
    <n v="4.8197093008720273"/>
    <s v="Imbert and Rollet (1989)a"/>
    <n v="460.22123977300441"/>
    <n v="9204.4247954600869"/>
    <n v="0.21630398269331205"/>
    <n v="4.3260796538662403"/>
    <n v="300.84722435830258"/>
    <n v="6016.9444871660517"/>
    <n v="0.14139819544840221"/>
    <n v="2.8279639089680444"/>
  </r>
  <r>
    <n v="48"/>
    <x v="12"/>
    <m/>
    <n v="19"/>
    <x v="0"/>
    <n v="2015"/>
    <n v="500"/>
    <n v="28.4"/>
    <n v="0"/>
    <n v="0.05"/>
    <n v="6.3347074266984577E-2"/>
    <n v="1.2669414853396914"/>
    <s v="DEJAR"/>
    <x v="0"/>
    <n v="692.01626513572387"/>
    <n v="13840.325302714476"/>
    <n v="0.32524764461379019"/>
    <n v="6.5049528922758029"/>
    <s v="Imbert and Rollet (1989)a"/>
    <n v="397.51553540302217"/>
    <n v="7950.3107080604432"/>
    <n v="0.18683230163942041"/>
    <n v="3.7366460327884079"/>
    <n v="292.64014207660983"/>
    <n v="5852.802841532196"/>
    <n v="0.1375408667760066"/>
    <n v="2.7508173355201322"/>
  </r>
  <r>
    <n v="49"/>
    <x v="12"/>
    <m/>
    <n v="20"/>
    <x v="0"/>
    <n v="2015"/>
    <n v="500"/>
    <n v="22.9"/>
    <n v="20.6"/>
    <n v="0.05"/>
    <n v="4.118706508672558E-2"/>
    <n v="0.82374130173451154"/>
    <s v="DEJAR"/>
    <x v="0"/>
    <n v="406.64332114612779"/>
    <n v="8132.8664229225551"/>
    <n v="0.19112236093868004"/>
    <n v="3.8224472187736009"/>
    <s v="Imbert and Rollet (1989)a"/>
    <n v="237.97798333521024"/>
    <n v="4759.5596667042046"/>
    <n v="0.11184965216754882"/>
    <n v="2.2369930433509757"/>
    <n v="181.46879477601735"/>
    <n v="3629.3758955203466"/>
    <n v="8.5290333544728147E-2"/>
    <n v="1.7058066708945629"/>
  </r>
  <r>
    <n v="50"/>
    <x v="12"/>
    <m/>
    <n v="21"/>
    <x v="1"/>
    <n v="2015"/>
    <n v="500"/>
    <n v="22.9"/>
    <n v="23.6"/>
    <n v="0.05"/>
    <n v="4.118706508672558E-2"/>
    <n v="0.82374130173451154"/>
    <s v="DEJAR"/>
    <x v="0"/>
    <n v="256.72274013462481"/>
    <n v="5134.4548026924958"/>
    <n v="0.12065968786327366"/>
    <n v="2.4131937572654727"/>
    <s v="Imbert and Rollet (1989)a"/>
    <n v="237.97798333521024"/>
    <n v="4759.5596667042046"/>
    <n v="0.11184965216754882"/>
    <n v="2.2369930433509757"/>
    <n v="162.76662801672293"/>
    <n v="3255.3325603344583"/>
    <n v="7.6500315167859767E-2"/>
    <n v="1.5300063033571953"/>
  </r>
  <r>
    <n v="51"/>
    <x v="12"/>
    <m/>
    <n v="22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52"/>
    <x v="12"/>
    <m/>
    <n v="23"/>
    <x v="1"/>
    <n v="2015"/>
    <n v="500"/>
    <n v="27.7"/>
    <n v="23.2"/>
    <n v="0.05"/>
    <n v="6.026281567932279E-2"/>
    <n v="1.2052563135864558"/>
    <s v="DEJAR"/>
    <x v="0"/>
    <n v="413.1188925508647"/>
    <n v="8262.3778510172942"/>
    <n v="0.1941658794989064"/>
    <n v="3.8833175899781285"/>
    <s v="Imbert and Rollet (1989)a"/>
    <n v="374.55902319971142"/>
    <n v="7491.1804639942284"/>
    <n v="0.17604274090386435"/>
    <n v="3.5208548180772872"/>
    <n v="248.33371355117126"/>
    <n v="4966.6742710234248"/>
    <n v="0.11671684536905048"/>
    <n v="2.3343369073810094"/>
  </r>
  <r>
    <n v="53"/>
    <x v="12"/>
    <m/>
    <n v="24"/>
    <x v="0"/>
    <n v="2015"/>
    <n v="500"/>
    <n v="28"/>
    <n v="22.8"/>
    <n v="0.05"/>
    <n v="6.1575216010359951E-2"/>
    <n v="1.2315043202071989"/>
    <s v="DEJAR"/>
    <x v="0"/>
    <n v="668.19056609829136"/>
    <n v="13363.811321965826"/>
    <n v="0.31404956606619688"/>
    <n v="6.2809913213239383"/>
    <s v="Imbert and Rollet (1989)a"/>
    <n v="384.30049927715726"/>
    <n v="7686.0099855431445"/>
    <n v="0.18062123466026389"/>
    <n v="3.6124246932052775"/>
    <n v="283.56851812093174"/>
    <n v="5671.3703624186346"/>
    <n v="0.13327720351683792"/>
    <n v="2.6655440703367579"/>
  </r>
  <r>
    <n v="54"/>
    <x v="12"/>
    <m/>
    <n v="25"/>
    <x v="1"/>
    <n v="2015"/>
    <n v="500"/>
    <n v="19.7"/>
    <n v="19"/>
    <n v="0.05"/>
    <n v="3.0480517323291562E-2"/>
    <n v="0.60961034646583123"/>
    <s v="DEJAR"/>
    <x v="0"/>
    <n v="176.21432032651094"/>
    <n v="3524.2864065302188"/>
    <n v="8.2820730553460134E-2"/>
    <n v="1.6564146110692028"/>
    <s v="Imbert and Rollet (1989)a"/>
    <n v="166.2373105643241"/>
    <n v="3324.7462112864819"/>
    <n v="7.8131535965232327E-2"/>
    <n v="1.5626307193046465"/>
    <n v="116.532112039867"/>
    <n v="2330.64224079734"/>
    <n v="5.4770092658737488E-2"/>
    <n v="1.0954018531747498"/>
  </r>
  <r>
    <n v="55"/>
    <x v="12"/>
    <m/>
    <n v="26"/>
    <x v="0"/>
    <n v="2015"/>
    <n v="500"/>
    <n v="19.100000000000001"/>
    <n v="23.8"/>
    <n v="0.05"/>
    <n v="2.8652110398902312E-2"/>
    <n v="0.57304220797804617"/>
    <s v="DEJAR"/>
    <x v="0"/>
    <n v="259.76008600531418"/>
    <n v="5195.2017201062836"/>
    <n v="0.12208724042249766"/>
    <n v="2.4417448084499531"/>
    <s v="Imbert and Rollet (1989)a"/>
    <n v="154.42270319343129"/>
    <n v="3088.4540638686258"/>
    <n v="7.2578670500912698E-2"/>
    <n v="1.451573410018254"/>
    <n v="121.30012806105037"/>
    <n v="2426.0025612210075"/>
    <n v="5.7011060188693667E-2"/>
    <n v="1.1402212037738735"/>
  </r>
  <r>
    <n v="56"/>
    <x v="12"/>
    <m/>
    <n v="27"/>
    <x v="0"/>
    <n v="2015"/>
    <n v="500"/>
    <n v="28.6"/>
    <n v="25.6"/>
    <n v="0.05"/>
    <n v="6.424242817325769E-2"/>
    <n v="1.2848485634651536"/>
    <s v="DEJAR"/>
    <x v="0"/>
    <n v="704.11582328655948"/>
    <n v="14082.316465731188"/>
    <n v="0.33093443694468294"/>
    <n v="6.6186887388936579"/>
    <s v="Imbert and Rollet (1989)a"/>
    <n v="404.22047961239207"/>
    <n v="8084.4095922478409"/>
    <n v="0.18998362541782426"/>
    <n v="3.7996725083564851"/>
    <n v="297.23488399521671"/>
    <n v="5944.6976799043341"/>
    <n v="0.13970039547775184"/>
    <n v="2.7940079095550368"/>
  </r>
  <r>
    <n v="57"/>
    <x v="12"/>
    <m/>
    <n v="28"/>
    <x v="0"/>
    <n v="2015"/>
    <n v="500"/>
    <n v="16.600000000000001"/>
    <n v="25.6"/>
    <n v="0.05"/>
    <n v="2.1642431790580088E-2"/>
    <n v="0.43284863581160171"/>
    <s v="DEJAR"/>
    <x v="0"/>
    <n v="183.69061989920141"/>
    <n v="3673.8123979840279"/>
    <n v="8.6334591352624654E-2"/>
    <n v="1.7266918270524929"/>
    <s v="Imbert and Rollet (1989)a"/>
    <n v="110.53380957149615"/>
    <n v="2210.6761914299227"/>
    <n v="5.1950890498603186E-2"/>
    <n v="1.0390178099720637"/>
    <n v="88.83971149696454"/>
    <n v="1776.7942299392907"/>
    <n v="4.1754664403573331E-2"/>
    <n v="0.83509328807146654"/>
  </r>
  <r>
    <n v="58"/>
    <x v="12"/>
    <m/>
    <n v="29"/>
    <x v="0"/>
    <n v="2015"/>
    <n v="500"/>
    <n v="8.9"/>
    <n v="12.2"/>
    <n v="0.05"/>
    <n v="6.2211388522711887E-3"/>
    <n v="0.12442277704542377"/>
    <s v="DEJAR"/>
    <x v="0"/>
    <n v="39.39247959465002"/>
    <n v="787.84959189300037"/>
    <n v="1.8514465409485509E-2"/>
    <n v="0.37028930818971018"/>
    <s v="Imbert and Rollet (1989)a"/>
    <n v="25.017037764522215"/>
    <n v="500.34075529044429"/>
    <n v="1.1758007749325441E-2"/>
    <n v="0.2351601549865088"/>
    <n v="22.264502682399115"/>
    <n v="445.29005364798229"/>
    <n v="1.0464316260727583E-2"/>
    <n v="0.20928632521455168"/>
  </r>
  <r>
    <n v="59"/>
    <x v="12"/>
    <m/>
    <n v="30"/>
    <x v="0"/>
    <n v="2015"/>
    <n v="500"/>
    <n v="5.4"/>
    <n v="6.45"/>
    <n v="0.05"/>
    <n v="2.2902210444669595E-3"/>
    <n v="4.5804420889339184E-2"/>
    <s v="DEJAR"/>
    <x v="0"/>
    <n v="11.466545245826426"/>
    <n v="229.33090491652851"/>
    <n v="5.3892762655384195E-3"/>
    <n v="0.1077855253107684"/>
    <s v="Imbert and Rollet (1989)a"/>
    <n v="7.6036682440039849"/>
    <n v="152.07336488007968"/>
    <n v="3.5737240746818726E-3"/>
    <n v="7.1474481493637457E-2"/>
    <n v="7.3431319279272209"/>
    <n v="146.8626385585444"/>
    <n v="3.4512720061257939E-3"/>
    <n v="6.9025440122515866E-2"/>
  </r>
  <r>
    <n v="60"/>
    <x v="12"/>
    <m/>
    <n v="31"/>
    <x v="0"/>
    <n v="2015"/>
    <n v="500"/>
    <n v="7"/>
    <n v="7.4"/>
    <n v="0.05"/>
    <n v="3.8484510006474969E-3"/>
    <n v="7.6969020012949932E-2"/>
    <s v="DEJAR"/>
    <x v="0"/>
    <n v="21.767680839828575"/>
    <n v="435.35361679657149"/>
    <n v="1.0230809994719431E-2"/>
    <n v="0.20461619989438859"/>
    <s v="Imbert and Rollet (1989)a"/>
    <n v="14.114156828644211"/>
    <n v="282.28313657288419"/>
    <n v="6.6336537094627782E-3"/>
    <n v="0.13267307418925556"/>
    <n v="13.06426053932949"/>
    <n v="261.2852107865898"/>
    <n v="6.1402024534848599E-3"/>
    <n v="0.12280404906969719"/>
  </r>
  <r>
    <n v="61"/>
    <x v="12"/>
    <m/>
    <n v="32"/>
    <x v="0"/>
    <n v="2015"/>
    <n v="500"/>
    <n v="6"/>
    <n v="7.3"/>
    <n v="0.05"/>
    <n v="2.8274333882308137E-3"/>
    <n v="5.654866776461627E-2"/>
    <s v="DEJAR"/>
    <x v="0"/>
    <n v="14.874884107415786"/>
    <n v="297.49768214831573"/>
    <n v="6.991195530485419E-3"/>
    <n v="0.13982391060970839"/>
    <s v="Imbert and Rollet (1989)a"/>
    <n v="9.7743209674005751"/>
    <n v="195.48641934801148"/>
    <n v="4.5939308546782704E-3"/>
    <n v="9.1878617093565387E-2"/>
    <n v="9.2781835506021615"/>
    <n v="185.56367101204322"/>
    <n v="4.3607462687830154E-3"/>
    <n v="8.7214925375660307E-2"/>
  </r>
  <r>
    <n v="62"/>
    <x v="12"/>
    <m/>
    <n v="33"/>
    <x v="0"/>
    <n v="2015"/>
    <n v="500"/>
    <n v="7.3"/>
    <n v="12.15"/>
    <n v="0.05"/>
    <n v="4.1853868127450016E-3"/>
    <n v="8.3707736254900023E-2"/>
    <s v="DEJAR"/>
    <x v="0"/>
    <n v="24.145014292049698"/>
    <n v="482.90028584099394"/>
    <n v="1.1348156717263356E-2"/>
    <n v="0.22696313434526713"/>
    <s v="Imbert and Rollet (1989)a"/>
    <n v="15.598900207913475"/>
    <n v="311.97800415826947"/>
    <n v="7.3314830977193332E-3"/>
    <n v="0.14662966195438665"/>
    <n v="14.339827714569612"/>
    <n v="286.79655429139223"/>
    <n v="6.7397190258477171E-3"/>
    <n v="0.13479438051695433"/>
  </r>
  <r>
    <n v="63"/>
    <x v="12"/>
    <m/>
    <n v="34"/>
    <x v="0"/>
    <n v="2015"/>
    <n v="500"/>
    <n v="9.9"/>
    <n v="13.7"/>
    <n v="0.05"/>
    <n v="7.6976873994583908E-3"/>
    <n v="0.15395374798916781"/>
    <s v="DEJAR"/>
    <x v="0"/>
    <n v="51.243517460732612"/>
    <n v="1024.8703492146522"/>
    <n v="2.4084453206544329E-2"/>
    <n v="0.48168906413088652"/>
    <s v="Imbert and Rollet (1989)a"/>
    <n v="32.244953284700372"/>
    <n v="644.89906569400739"/>
    <n v="1.5155128043809175E-2"/>
    <n v="0.30310256087618342"/>
    <n v="28.20183167144873"/>
    <n v="564.0366334289746"/>
    <n v="1.3254860885580902E-2"/>
    <n v="0.26509721771161804"/>
  </r>
  <r>
    <n v="64"/>
    <x v="12"/>
    <m/>
    <n v="35"/>
    <x v="0"/>
    <n v="2015"/>
    <n v="500"/>
    <n v="8.9"/>
    <n v="13.59"/>
    <n v="0.05"/>
    <n v="6.2211388522711887E-3"/>
    <n v="0.12442277704542377"/>
    <s v="DEJAR"/>
    <x v="0"/>
    <n v="39.39247959465002"/>
    <n v="787.84959189300037"/>
    <n v="1.8514465409485509E-2"/>
    <n v="0.37028930818971018"/>
    <s v="Imbert and Rollet (1989)a"/>
    <n v="25.017037764522215"/>
    <n v="500.34075529044429"/>
    <n v="1.1758007749325441E-2"/>
    <n v="0.2351601549865088"/>
    <n v="22.264502682399115"/>
    <n v="445.29005364798229"/>
    <n v="1.0464316260727583E-2"/>
    <n v="0.20928632521455168"/>
  </r>
  <r>
    <n v="65"/>
    <x v="13"/>
    <m/>
    <n v="1"/>
    <x v="0"/>
    <n v="2015"/>
    <n v="500"/>
    <n v="23"/>
    <n v="19.600000000000001"/>
    <n v="0.05"/>
    <n v="4.1547562843725017E-2"/>
    <n v="0.83095125687450033"/>
    <s v="DEJAR"/>
    <x v="0"/>
    <n v="411.04347383430786"/>
    <n v="8220.8694766861572"/>
    <n v="0.19319043270212466"/>
    <n v="3.8638086540424941"/>
    <s v="Imbert and Rollet (1989)a"/>
    <n v="240.46242571758225"/>
    <n v="4809.2485143516451"/>
    <n v="0.11301734008726365"/>
    <n v="2.260346801745273"/>
    <n v="183.23269953677422"/>
    <n v="3664.6539907354841"/>
    <n v="8.6119368782283878E-2"/>
    <n v="1.7223873756456776"/>
  </r>
  <r>
    <n v="66"/>
    <x v="13"/>
    <m/>
    <n v="2"/>
    <x v="0"/>
    <n v="2015"/>
    <n v="500"/>
    <n v="51"/>
    <n v="23.1"/>
    <n v="0.05"/>
    <n v="0.2042820622996763"/>
    <n v="4.0856412459935258"/>
    <s v="DEJAR"/>
    <x v="0"/>
    <n v="2938.4502166083871"/>
    <n v="58769.004332167737"/>
    <n v="1.3810716018059419"/>
    <n v="27.621432036118836"/>
    <s v="Imbert and Rollet (1989)a"/>
    <n v="1604.5967189869084"/>
    <n v="32091.934379738166"/>
    <n v="0.75416045792384689"/>
    <n v="15.083209158476937"/>
    <n v="1073.4281371627901"/>
    <n v="21468.562743255799"/>
    <n v="0.50451122446651131"/>
    <n v="10.090224489330225"/>
  </r>
  <r>
    <n v="67"/>
    <x v="13"/>
    <m/>
    <n v="3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68"/>
    <x v="13"/>
    <m/>
    <n v="4"/>
    <x v="0"/>
    <n v="2015"/>
    <n v="500"/>
    <n v="19.5"/>
    <n v="14.25"/>
    <n v="0.05"/>
    <n v="2.9864765163187975E-2"/>
    <n v="0.59729530326375946"/>
    <s v="DEJAR"/>
    <x v="0"/>
    <n v="273.40439548091604"/>
    <n v="5468.0879096183207"/>
    <n v="0.12850006587603055"/>
    <n v="2.5700013175206107"/>
    <s v="Imbert and Rollet (1989)a"/>
    <n v="162.24290203480425"/>
    <n v="3244.8580406960846"/>
    <n v="7.6254163956357993E-2"/>
    <n v="1.5250832791271596"/>
    <n v="127.01178550890255"/>
    <n v="2540.2357101780508"/>
    <n v="5.9695539189184195E-2"/>
    <n v="1.1939107837836838"/>
  </r>
  <r>
    <n v="69"/>
    <x v="13"/>
    <m/>
    <n v="5"/>
    <x v="0"/>
    <n v="2015"/>
    <n v="500"/>
    <n v="34"/>
    <n v="25"/>
    <n v="0.05"/>
    <n v="9.0792027688745044E-2"/>
    <n v="1.8158405537749007"/>
    <s v="DEJAR"/>
    <x v="0"/>
    <n v="1079.3764228448538"/>
    <n v="21587.528456897075"/>
    <n v="0.50730691873708122"/>
    <n v="10.146138374741625"/>
    <s v="Imbert and Rollet (1989)a"/>
    <n v="610.45073780325674"/>
    <n v="12209.014756065135"/>
    <n v="0.28691184676753068"/>
    <n v="5.7382369353506135"/>
    <n v="436.36547276949267"/>
    <n v="8727.3094553898536"/>
    <n v="0.20509177220166155"/>
    <n v="4.101835444033231"/>
  </r>
  <r>
    <n v="70"/>
    <x v="13"/>
    <m/>
    <n v="6"/>
    <x v="0"/>
    <n v="2015"/>
    <n v="500"/>
    <n v="29"/>
    <n v="25.6"/>
    <n v="0.05"/>
    <n v="6.6051985541725394E-2"/>
    <n v="1.3210397108345078"/>
    <s v="DEJAR"/>
    <x v="0"/>
    <n v="728.69041525354692"/>
    <n v="14573.808305070937"/>
    <n v="0.34248449516916707"/>
    <n v="6.8496899033833403"/>
    <s v="Imbert and Rollet (1989)a"/>
    <n v="417.82609631752575"/>
    <n v="8356.5219263505151"/>
    <n v="0.1963782652692371"/>
    <n v="3.9275653053847419"/>
    <n v="306.54253137797576"/>
    <n v="6130.8506275595146"/>
    <n v="0.1440749897476486"/>
    <n v="2.8814997949529717"/>
  </r>
  <r>
    <n v="71"/>
    <x v="13"/>
    <m/>
    <n v="7"/>
    <x v="0"/>
    <n v="2015"/>
    <n v="500"/>
    <n v="45"/>
    <n v="29.6"/>
    <n v="0.05"/>
    <n v="0.15904312808798329"/>
    <n v="3.1808625617596658"/>
    <s v="DEJAR"/>
    <x v="0"/>
    <n v="2157.0236724574579"/>
    <n v="43140.473449149154"/>
    <n v="1.0138011260550051"/>
    <n v="20.276022521100103"/>
    <s v="Imbert and Rollet (1989)a"/>
    <n v="1190.7041522680991"/>
    <n v="23814.083045361978"/>
    <n v="0.55963095156600651"/>
    <n v="11.192619031320129"/>
    <n v="813.01576065634845"/>
    <n v="16260.315213126969"/>
    <n v="0.38211740750848372"/>
    <n v="7.6423481501696751"/>
  </r>
  <r>
    <n v="72"/>
    <x v="13"/>
    <m/>
    <n v="8"/>
    <x v="0"/>
    <n v="2015"/>
    <n v="500"/>
    <n v="28"/>
    <n v="26.6"/>
    <n v="0.05"/>
    <n v="6.1575216010359951E-2"/>
    <n v="1.2315043202071989"/>
    <s v="DEJAR"/>
    <x v="0"/>
    <n v="668.19056609829136"/>
    <n v="13363.811321965826"/>
    <n v="0.31404956606619688"/>
    <n v="6.2809913213239383"/>
    <s v="Imbert and Rollet (1989)a"/>
    <n v="384.30049927715726"/>
    <n v="7686.0099855431445"/>
    <n v="0.18062123466026389"/>
    <n v="3.6124246932052775"/>
    <n v="283.56851812093174"/>
    <n v="5671.3703624186346"/>
    <n v="0.13327720351683792"/>
    <n v="2.6655440703367579"/>
  </r>
  <r>
    <n v="73"/>
    <x v="13"/>
    <m/>
    <n v="9"/>
    <x v="0"/>
    <n v="2015"/>
    <n v="500"/>
    <n v="21.5"/>
    <n v="25.2"/>
    <n v="0.05"/>
    <n v="3.6305030103047045E-2"/>
    <n v="0.72610060206094085"/>
    <s v="DEJAR"/>
    <x v="0"/>
    <n v="347.97095758973455"/>
    <n v="6959.4191517946911"/>
    <n v="0.16354635006717524"/>
    <n v="3.2709270013435048"/>
    <s v="Imbert and Rollet (1989)a"/>
    <n v="204.75555973317921"/>
    <n v="4095.1111946635842"/>
    <n v="9.6235113074594231E-2"/>
    <n v="1.9247022614918845"/>
    <n v="157.75406723333086"/>
    <n v="3155.081344666617"/>
    <n v="7.4144411599665491E-2"/>
    <n v="1.4828882319933099"/>
  </r>
  <r>
    <n v="74"/>
    <x v="13"/>
    <m/>
    <n v="10"/>
    <x v="0"/>
    <n v="2015"/>
    <n v="500"/>
    <n v="9"/>
    <n v="9.6"/>
    <n v="0.05"/>
    <n v="6.3617251235193305E-3"/>
    <n v="0.12723450247038659"/>
    <s v="DEJAR"/>
    <x v="0"/>
    <n v="40.494775967274599"/>
    <n v="809.89551934549195"/>
    <n v="1.9032544704619059E-2"/>
    <n v="0.38065089409238123"/>
    <s v="Imbert and Rollet (1989)a"/>
    <n v="25.692234251456867"/>
    <n v="513.84468502913728"/>
    <n v="1.2075350098184726E-2"/>
    <n v="0.24150700196369451"/>
    <n v="22.823673976236798"/>
    <n v="456.47347952473592"/>
    <n v="1.0727126768831296E-2"/>
    <n v="0.21454253537662588"/>
  </r>
  <r>
    <n v="75"/>
    <x v="13"/>
    <m/>
    <n v="11"/>
    <x v="0"/>
    <n v="2015"/>
    <n v="500"/>
    <n v="8"/>
    <n v="14.72"/>
    <n v="0.05"/>
    <n v="5.0265482457436689E-3"/>
    <n v="0.10053096491487337"/>
    <s v="DEJAR"/>
    <x v="0"/>
    <n v="30.272777588374922"/>
    <n v="605.45555176749838"/>
    <n v="1.4228205466536213E-2"/>
    <n v="0.28456410933072418"/>
    <s v="Imbert and Rollet (1989)a"/>
    <n v="19.403466462038534"/>
    <n v="388.06932924077063"/>
    <n v="9.1196292371581097E-3"/>
    <n v="0.18239258474316219"/>
    <n v="17.57223308159115"/>
    <n v="351.44466163182301"/>
    <n v="8.2589495483478409E-3"/>
    <n v="0.16517899096695682"/>
  </r>
  <r>
    <n v="76"/>
    <x v="13"/>
    <m/>
    <n v="12"/>
    <x v="0"/>
    <n v="2015"/>
    <n v="500"/>
    <n v="7"/>
    <n v="12.48"/>
    <n v="0.05"/>
    <n v="3.8484510006474969E-3"/>
    <n v="7.6969020012949932E-2"/>
    <s v="DEJAR"/>
    <x v="0"/>
    <n v="21.767680839828575"/>
    <n v="435.35361679657149"/>
    <n v="1.0230809994719431E-2"/>
    <n v="0.20461619989438859"/>
    <s v="Imbert and Rollet (1989)a"/>
    <n v="14.114156828644211"/>
    <n v="282.28313657288419"/>
    <n v="6.6336537094627782E-3"/>
    <n v="0.13267307418925556"/>
    <n v="13.06426053932949"/>
    <n v="261.2852107865898"/>
    <n v="6.1402024534848599E-3"/>
    <n v="0.12280404906969719"/>
  </r>
  <r>
    <n v="77"/>
    <x v="13"/>
    <m/>
    <n v="13"/>
    <x v="0"/>
    <n v="2015"/>
    <n v="500"/>
    <n v="7.32"/>
    <n v="14.11"/>
    <n v="0.05"/>
    <n v="4.2083518550427431E-3"/>
    <n v="8.4167037100854852E-2"/>
    <s v="DEJAR"/>
    <x v="0"/>
    <n v="24.308735744547267"/>
    <n v="486.17471489094532"/>
    <n v="1.1425105799937213E-2"/>
    <n v="0.22850211599874429"/>
    <s v="Imbert and Rollet (1989)a"/>
    <n v="15.700956711496113"/>
    <n v="314.01913422992226"/>
    <n v="7.3794496544031729E-3"/>
    <n v="0.14758899308806347"/>
    <n v="14.427191086994133"/>
    <n v="288.54382173988267"/>
    <n v="6.7807798108872426E-3"/>
    <n v="0.13561559621774485"/>
  </r>
  <r>
    <n v="78"/>
    <x v="13"/>
    <m/>
    <n v="14"/>
    <x v="0"/>
    <n v="2015"/>
    <n v="500"/>
    <n v="6.02"/>
    <n v="14.62"/>
    <n v="0.05"/>
    <n v="2.8463143600788881E-3"/>
    <n v="5.692628720157776E-2"/>
    <s v="DEJAR"/>
    <x v="0"/>
    <n v="14.997654194395039"/>
    <n v="299.95308388790079"/>
    <n v="7.048897471365668E-3"/>
    <n v="0.14097794942731334"/>
    <s v="Imbert and Rollet (1989)a"/>
    <n v="9.8521574156609599"/>
    <n v="197.04314831321918"/>
    <n v="4.6305139853606509E-3"/>
    <n v="9.2610279707213E-2"/>
    <n v="9.3469817487154678"/>
    <n v="186.93963497430934"/>
    <n v="4.3930814218962689E-3"/>
    <n v="8.7861628437925388E-2"/>
  </r>
  <r>
    <n v="79"/>
    <x v="14"/>
    <m/>
    <n v="1"/>
    <x v="0"/>
    <n v="2015"/>
    <n v="500"/>
    <n v="37"/>
    <n v="29.6"/>
    <n v="0.05"/>
    <n v="0.10752100856911066"/>
    <n v="2.1504201713822133"/>
    <s v="DEJAR"/>
    <x v="0"/>
    <n v="1330.0815239512119"/>
    <n v="26601.630479024236"/>
    <n v="0.6251383162570695"/>
    <n v="12.502766325141391"/>
    <s v="Imbert and Rollet (1989)a"/>
    <n v="746.75785703016243"/>
    <n v="14935.157140603247"/>
    <n v="0.3509761928041763"/>
    <n v="7.0195238560835254"/>
    <n v="526.47167630816546"/>
    <n v="10529.433526163308"/>
    <n v="0.24744168786483778"/>
    <n v="4.9488337572967547"/>
  </r>
  <r>
    <n v="80"/>
    <x v="14"/>
    <m/>
    <n v="2"/>
    <x v="0"/>
    <n v="2015"/>
    <n v="500"/>
    <n v="33"/>
    <n v="30.6"/>
    <n v="0.05"/>
    <n v="8.5529859993982132E-2"/>
    <n v="1.7105971998796425"/>
    <s v="DEJAR"/>
    <x v="0"/>
    <n v="1002.650174670781"/>
    <n v="20053.003493415617"/>
    <n v="0.47124558209526701"/>
    <n v="9.4249116419053394"/>
    <s v="Imbert and Rollet (1989)a"/>
    <n v="568.52356444302654"/>
    <n v="11370.47128886053"/>
    <n v="0.26720607528822243"/>
    <n v="5.3441215057644493"/>
    <n v="408.38344708138266"/>
    <n v="8167.6689416276531"/>
    <n v="0.19194022012824982"/>
    <n v="3.8388044025649966"/>
  </r>
  <r>
    <n v="81"/>
    <x v="14"/>
    <m/>
    <n v="3"/>
    <x v="0"/>
    <n v="2015"/>
    <n v="500"/>
    <n v="12"/>
    <n v="12.29"/>
    <n v="0.05"/>
    <n v="1.1309733552923255E-2"/>
    <n v="0.22619467105846508"/>
    <s v="DEJAR"/>
    <x v="0"/>
    <n v="82.413371256937324"/>
    <n v="1648.2674251387464"/>
    <n v="3.8734284490760537E-2"/>
    <n v="0.7746856898152108"/>
    <s v="Imbert and Rollet (1989)a"/>
    <n v="51.002868362482175"/>
    <n v="1020.0573672496434"/>
    <n v="2.397134813036662E-2"/>
    <n v="0.47942696260733236"/>
    <n v="43.22644801122194"/>
    <n v="864.52896022443872"/>
    <n v="2.031643056527431E-2"/>
    <n v="0.40632861130548614"/>
  </r>
  <r>
    <n v="82"/>
    <x v="14"/>
    <m/>
    <n v="4"/>
    <x v="0"/>
    <n v="2015"/>
    <n v="500"/>
    <n v="27"/>
    <n v="25.56"/>
    <n v="0.05"/>
    <n v="5.7255526111673984E-2"/>
    <n v="1.1451105222334796"/>
    <s v="DEJAR"/>
    <x v="0"/>
    <n v="610.78519255274637"/>
    <n v="12215.703851054926"/>
    <n v="0.28706904049979076"/>
    <n v="5.7413808099958148"/>
    <s v="Imbert and Rollet (1989)a"/>
    <n v="352.39128142743209"/>
    <n v="7047.8256285486414"/>
    <n v="0.16562390227089308"/>
    <n v="3.3124780454178611"/>
    <n v="261.57410048003277"/>
    <n v="5231.4820096006551"/>
    <n v="0.12293982722561539"/>
    <n v="2.4587965445123077"/>
  </r>
  <r>
    <n v="83"/>
    <x v="14"/>
    <m/>
    <n v="5"/>
    <x v="0"/>
    <n v="2015"/>
    <n v="500"/>
    <n v="23"/>
    <n v="27.18"/>
    <n v="0.05"/>
    <n v="4.1547562843725017E-2"/>
    <n v="0.83095125687450033"/>
    <s v="DEJAR"/>
    <x v="0"/>
    <n v="411.04347383430786"/>
    <n v="8220.8694766861572"/>
    <n v="0.19319043270212466"/>
    <n v="3.8638086540424941"/>
    <s v="Imbert and Rollet (1989)a"/>
    <n v="240.46242571758225"/>
    <n v="4809.2485143516451"/>
    <n v="0.11301734008726365"/>
    <n v="2.260346801745273"/>
    <n v="183.23269953677422"/>
    <n v="3664.6539907354841"/>
    <n v="8.6119368782283878E-2"/>
    <n v="1.7223873756456776"/>
  </r>
  <r>
    <n v="84"/>
    <x v="14"/>
    <m/>
    <n v="6"/>
    <x v="0"/>
    <n v="2015"/>
    <n v="500"/>
    <n v="23"/>
    <n v="28.86"/>
    <n v="0.05"/>
    <n v="4.1547562843725017E-2"/>
    <n v="0.83095125687450033"/>
    <s v="DEJAR"/>
    <x v="0"/>
    <n v="411.04347383430786"/>
    <n v="8220.8694766861572"/>
    <n v="0.19319043270212466"/>
    <n v="3.8638086540424941"/>
    <s v="Imbert and Rollet (1989)a"/>
    <n v="240.46242571758225"/>
    <n v="4809.2485143516451"/>
    <n v="0.11301734008726365"/>
    <n v="2.260346801745273"/>
    <n v="183.23269953677422"/>
    <n v="3664.6539907354841"/>
    <n v="8.6119368782283878E-2"/>
    <n v="1.7223873756456776"/>
  </r>
  <r>
    <n v="85"/>
    <x v="14"/>
    <m/>
    <n v="7"/>
    <x v="0"/>
    <n v="2015"/>
    <n v="500"/>
    <n v="48.5"/>
    <n v="23.97"/>
    <n v="0.05"/>
    <n v="0.18474528298516477"/>
    <n v="3.694905659703295"/>
    <s v="DEJAR"/>
    <x v="0"/>
    <n v="2595.3868307846315"/>
    <n v="51907.736615692629"/>
    <n v="1.2198318104687766"/>
    <n v="24.396636209375533"/>
    <s v="Imbert and Rollet (1989)a"/>
    <n v="1423.4348707083625"/>
    <n v="28468.697414167247"/>
    <n v="0.66901438923293033"/>
    <n v="13.380287784658606"/>
    <n v="960.0941948706552"/>
    <n v="19201.883897413103"/>
    <n v="0.45124427158920788"/>
    <n v="9.024885431784158"/>
  </r>
  <r>
    <n v="86"/>
    <x v="14"/>
    <m/>
    <n v="8"/>
    <x v="0"/>
    <n v="2015"/>
    <n v="500"/>
    <n v="46"/>
    <n v="29.26"/>
    <n v="0.05"/>
    <n v="0.16619025137490007"/>
    <n v="3.3238050274980013"/>
    <s v="DEJAR"/>
    <x v="0"/>
    <n v="2277.360829652423"/>
    <n v="45547.216593048455"/>
    <n v="1.0703595899366387"/>
    <n v="21.407191798732772"/>
    <s v="Imbert and Rollet (1989)a"/>
    <n v="1254.7442923043911"/>
    <n v="25094.885846087822"/>
    <n v="0.58972981738306385"/>
    <n v="11.794596347661276"/>
    <n v="853.66911715905655"/>
    <n v="17073.382343181129"/>
    <n v="0.40122448506475655"/>
    <n v="8.0244897012951313"/>
  </r>
  <r>
    <n v="87"/>
    <x v="14"/>
    <m/>
    <n v="9"/>
    <x v="0"/>
    <n v="2015"/>
    <n v="500"/>
    <n v="45.5"/>
    <n v="28.46"/>
    <n v="0.05"/>
    <n v="0.16259705477735675"/>
    <n v="3.2519410955471351"/>
    <s v="DEJAR"/>
    <x v="0"/>
    <n v="2216.7062820497899"/>
    <n v="44334.125640995793"/>
    <n v="1.0418519525634014"/>
    <n v="20.837039051268022"/>
    <s v="Imbert and Rollet (1989)a"/>
    <n v="1222.4808183928546"/>
    <n v="24449.616367857092"/>
    <n v="0.57456598464464159"/>
    <n v="11.491319692892834"/>
    <n v="833.20618412373312"/>
    <n v="16664.123682474663"/>
    <n v="0.39160690653815455"/>
    <n v="7.8321381307630915"/>
  </r>
  <r>
    <n v="88"/>
    <x v="14"/>
    <m/>
    <n v="10"/>
    <x v="0"/>
    <n v="2015"/>
    <n v="500"/>
    <n v="39.5"/>
    <n v="31.6"/>
    <n v="0.05"/>
    <n v="0.12254174844408688"/>
    <n v="2.4508349688817375"/>
    <s v="DEJAR"/>
    <x v="0"/>
    <n v="1563.2010155049295"/>
    <n v="31264.020310098589"/>
    <n v="0.7347044772873168"/>
    <n v="14.694089545746337"/>
    <s v="Imbert and Rollet (1989)a"/>
    <n v="872.69091090839277"/>
    <n v="17453.818218167853"/>
    <n v="0.4101647281269446"/>
    <n v="8.2032945625388916"/>
    <n v="608.71322354535243"/>
    <n v="12174.264470907048"/>
    <n v="0.28609521506631563"/>
    <n v="5.7219043013263118"/>
  </r>
  <r>
    <n v="89"/>
    <x v="15"/>
    <m/>
    <n v="1"/>
    <x v="0"/>
    <n v="2015"/>
    <n v="500"/>
    <n v="10.82"/>
    <n v="13.03"/>
    <n v="0.05"/>
    <n v="9.1948447944531428E-3"/>
    <n v="0.18389689588906286"/>
    <s v="DEJAR"/>
    <x v="0"/>
    <n v="63.820666654638245"/>
    <n v="1276.4133330927648"/>
    <n v="2.9995713327679974E-2"/>
    <n v="0.59991426655359936"/>
    <s v="Imbert and Rollet (1989)a"/>
    <n v="39.851651861658773"/>
    <n v="797.03303723317538"/>
    <n v="1.8730276374979624E-2"/>
    <n v="0.37460552749959242"/>
    <n v="34.351974363910472"/>
    <n v="687.03948727820944"/>
    <n v="1.6145427951037922E-2"/>
    <n v="0.32290855902075838"/>
  </r>
  <r>
    <n v="90"/>
    <x v="15"/>
    <m/>
    <n v="2"/>
    <x v="0"/>
    <n v="2015"/>
    <n v="500"/>
    <n v="16.809999999999999"/>
    <n v="20.93"/>
    <n v="0.05"/>
    <n v="2.2193474996001366E-2"/>
    <n v="0.44386949992002728"/>
    <s v="DEJAR"/>
    <x v="0"/>
    <n v="189.48387365182339"/>
    <n v="3789.6774730364677"/>
    <n v="8.9057420616356991E-2"/>
    <n v="1.7811484123271399"/>
    <s v="Imbert and Rollet (1989)a"/>
    <n v="113.89593129943923"/>
    <n v="2277.9186259887842"/>
    <n v="5.3531087710736433E-2"/>
    <n v="1.0706217542147285"/>
    <n v="91.353987361099001"/>
    <n v="1827.0797472219799"/>
    <n v="4.2936374059716523E-2"/>
    <n v="0.85872748119433051"/>
  </r>
  <r>
    <n v="91"/>
    <x v="15"/>
    <m/>
    <n v="3"/>
    <x v="0"/>
    <n v="2015"/>
    <n v="500"/>
    <n v="7.54"/>
    <n v="18.22"/>
    <n v="0.05"/>
    <n v="4.4651142226206364E-3"/>
    <n v="8.9302284452412728E-2"/>
    <s v="DEJAR"/>
    <x v="0"/>
    <n v="26.153344024444671"/>
    <n v="523.06688048889339"/>
    <n v="1.2292071691488994E-2"/>
    <n v="0.24584143382977988"/>
    <s v="Imbert and Rollet (1989)a"/>
    <n v="16.849176745557347"/>
    <n v="336.98353491114693"/>
    <n v="7.9191130704119542E-3"/>
    <n v="0.15838226140823905"/>
    <n v="15.407478554328069"/>
    <n v="308.14957108656137"/>
    <n v="7.2415149205341915E-3"/>
    <n v="0.14483029841068384"/>
  </r>
  <r>
    <n v="92"/>
    <x v="15"/>
    <m/>
    <n v="4"/>
    <x v="0"/>
    <n v="2015"/>
    <n v="500"/>
    <n v="12.73"/>
    <n v="20.170000000000002"/>
    <n v="0.05"/>
    <n v="1.2727605003323036E-2"/>
    <n v="0.25455210006646067"/>
    <s v="DEJAR"/>
    <x v="0"/>
    <n v="95.355590373208102"/>
    <n v="1907.111807464162"/>
    <n v="4.4817127475407809E-2"/>
    <n v="0.89634254950815606"/>
    <s v="Imbert and Rollet (1989)a"/>
    <n v="58.711727338495656"/>
    <n v="1174.2345467699131"/>
    <n v="2.7594511849092954E-2"/>
    <n v="0.55189023698185913"/>
    <n v="49.281763494156031"/>
    <n v="985.6352698831206"/>
    <n v="2.3162428842253335E-2"/>
    <n v="0.46324857684506665"/>
  </r>
  <r>
    <n v="93"/>
    <x v="15"/>
    <m/>
    <n v="5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94"/>
    <x v="15"/>
    <m/>
    <n v="6"/>
    <x v="0"/>
    <n v="2015"/>
    <n v="500"/>
    <n v="15.66"/>
    <n v="14.84"/>
    <n v="0.05"/>
    <n v="1.9260758983967122E-2"/>
    <n v="0.38521517967934243"/>
    <s v="DEJAR"/>
    <x v="0"/>
    <n v="159.05804635289087"/>
    <n v="3181.1609270578174"/>
    <n v="7.4757281785858706E-2"/>
    <n v="1.4951456357171742"/>
    <s v="Imbert and Rollet (1989)a"/>
    <n v="96.195202201357731"/>
    <n v="1923.9040440271544"/>
    <n v="4.521174503463813E-2"/>
    <n v="0.90423490069276258"/>
    <n v="78.055747342067619"/>
    <n v="1561.1149468413523"/>
    <n v="3.668620125077178E-2"/>
    <n v="0.73372402501543554"/>
  </r>
  <r>
    <n v="95"/>
    <x v="15"/>
    <m/>
    <n v="7"/>
    <x v="0"/>
    <n v="2015"/>
    <n v="500"/>
    <n v="17.97"/>
    <n v="27.5"/>
    <n v="0.05"/>
    <n v="2.5362148178265109E-2"/>
    <n v="0.50724296356530219"/>
    <s v="DEJAR"/>
    <x v="0"/>
    <n v="223.43631117856734"/>
    <n v="4468.7262235713461"/>
    <n v="0.10501506625392663"/>
    <n v="2.1003013250785325"/>
    <s v="Imbert and Rollet (1989)a"/>
    <n v="133.5313367615442"/>
    <n v="2670.6267352308837"/>
    <n v="6.2759728277925766E-2"/>
    <n v="1.2551945655585153"/>
    <n v="105.94096273629859"/>
    <n v="2118.8192547259714"/>
    <n v="4.9792252486060333E-2"/>
    <n v="0.99584504972120647"/>
  </r>
  <r>
    <n v="96"/>
    <x v="15"/>
    <m/>
    <n v="8"/>
    <x v="0"/>
    <n v="2015"/>
    <n v="500"/>
    <n v="18.96"/>
    <n v="23.5"/>
    <n v="0.05"/>
    <n v="2.8233618841517618E-2"/>
    <n v="0.56467237683035232"/>
    <s v="DEJAR"/>
    <x v="0"/>
    <n v="255.08251179157051"/>
    <n v="5101.6502358314101"/>
    <n v="0.11988878054203812"/>
    <n v="2.3977756108407626"/>
    <s v="Imbert and Rollet (1989)a"/>
    <n v="151.73848879853145"/>
    <n v="3034.7697759706289"/>
    <n v="7.1317089735309772E-2"/>
    <n v="1.4263417947061956"/>
    <n v="119.33512252263468"/>
    <n v="2386.7024504526935"/>
    <n v="5.6087507585638297E-2"/>
    <n v="1.1217501517127659"/>
  </r>
  <r>
    <n v="97"/>
    <x v="15"/>
    <m/>
    <n v="9"/>
    <x v="0"/>
    <n v="2015"/>
    <n v="500"/>
    <n v="7.64"/>
    <n v="22.3"/>
    <n v="0.05"/>
    <n v="4.5843376638243696E-3"/>
    <n v="9.1686753276487384E-2"/>
    <s v="DEJAR"/>
    <x v="0"/>
    <n v="27.018460407209645"/>
    <n v="540.36920814419284"/>
    <n v="1.2698676391388533E-2"/>
    <n v="0.25397352782777066"/>
    <s v="Imbert and Rollet (1989)a"/>
    <n v="17.386699995369032"/>
    <n v="347.73399990738062"/>
    <n v="8.1717489978234449E-3"/>
    <n v="0.16343497995646888"/>
    <n v="15.864794103651356"/>
    <n v="317.29588207302709"/>
    <n v="7.4564532287161372E-3"/>
    <n v="0.14912906457432273"/>
  </r>
  <r>
    <n v="98"/>
    <x v="15"/>
    <m/>
    <n v="10"/>
    <x v="0"/>
    <n v="2015"/>
    <n v="500"/>
    <n v="10.25"/>
    <n v="20.69"/>
    <n v="0.05"/>
    <n v="8.2515894541944391E-3"/>
    <n v="0.16503178908388877"/>
    <s v="DEJAR"/>
    <x v="0"/>
    <n v="55.835183764772864"/>
    <n v="1116.7036752954573"/>
    <n v="2.6242536369443247E-2"/>
    <n v="0.52485072738886496"/>
    <s v="Imbert and Rollet (1989)a"/>
    <n v="35.028839529139503"/>
    <n v="700.57679058279007"/>
    <n v="1.6463554578695565E-2"/>
    <n v="0.32927109157391132"/>
    <n v="30.463104848600242"/>
    <n v="609.26209697200477"/>
    <n v="1.4317659278842114E-2"/>
    <n v="0.2863531855768422"/>
  </r>
  <r>
    <n v="99"/>
    <x v="15"/>
    <m/>
    <n v="11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00"/>
    <x v="15"/>
    <m/>
    <n v="12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01"/>
    <x v="15"/>
    <m/>
    <n v="13"/>
    <x v="0"/>
    <n v="2015"/>
    <n v="500"/>
    <n v="7"/>
    <n v="9.4700000000000006"/>
    <n v="0.05"/>
    <n v="3.8484510006474969E-3"/>
    <n v="7.6969020012949932E-2"/>
    <s v="DEJAR"/>
    <x v="0"/>
    <n v="21.767680839828575"/>
    <n v="435.35361679657149"/>
    <n v="1.0230809994719431E-2"/>
    <n v="0.20461619989438859"/>
    <s v="Imbert and Rollet (1989)a"/>
    <n v="14.114156828644211"/>
    <n v="282.28313657288419"/>
    <n v="6.6336537094627782E-3"/>
    <n v="0.13267307418925556"/>
    <n v="13.06426053932949"/>
    <n v="261.2852107865898"/>
    <n v="6.1402024534848599E-3"/>
    <n v="0.12280404906969719"/>
  </r>
  <r>
    <n v="102"/>
    <x v="15"/>
    <m/>
    <n v="14"/>
    <x v="0"/>
    <n v="2015"/>
    <n v="500"/>
    <n v="5.73"/>
    <n v="9.4700000000000006"/>
    <n v="0.05"/>
    <n v="2.5786899359012084E-3"/>
    <n v="5.1573798718024165E-2"/>
    <s v="DEJAR"/>
    <x v="0"/>
    <n v="13.275837215293333"/>
    <n v="265.51674430586661"/>
    <n v="6.239643491187866E-3"/>
    <n v="0.12479286982375731"/>
    <s v="Imbert and Rollet (1989)a"/>
    <n v="8.7583930763670743"/>
    <n v="175.16786152734147"/>
    <n v="4.1164447458925243E-3"/>
    <n v="8.232889491785049E-2"/>
    <n v="8.3766514479251253"/>
    <n v="167.53302895850248"/>
    <n v="3.9370261805248084E-3"/>
    <n v="7.874052361049616E-2"/>
  </r>
  <r>
    <n v="103"/>
    <x v="15"/>
    <m/>
    <n v="15"/>
    <x v="0"/>
    <n v="2015"/>
    <n v="500"/>
    <n v="13.5"/>
    <n v="16.260000000000002"/>
    <n v="0.05"/>
    <n v="1.4313881527918496E-2"/>
    <n v="0.28627763055836991"/>
    <s v="DEJAR"/>
    <x v="0"/>
    <n v="110.24132146496746"/>
    <n v="2204.826429299349"/>
    <n v="5.1813421088534699E-2"/>
    <n v="1.0362684217706941"/>
    <s v="Imbert and Rollet (1989)a"/>
    <n v="67.533172179763213"/>
    <n v="1350.6634435952642"/>
    <n v="3.1740590924488707E-2"/>
    <n v="0.63481181848977419"/>
    <n v="56.144620434863008"/>
    <n v="1122.8924086972602"/>
    <n v="2.6387971604385611E-2"/>
    <n v="0.52775943208771225"/>
  </r>
  <r>
    <n v="104"/>
    <x v="15"/>
    <m/>
    <n v="16"/>
    <x v="0"/>
    <n v="2015"/>
    <n v="500"/>
    <n v="19.82"/>
    <n v="11.59"/>
    <n v="0.05"/>
    <n v="3.0852984548301179E-2"/>
    <n v="0.61705969096602353"/>
    <s v="DEJAR"/>
    <x v="0"/>
    <n v="284.62039574787275"/>
    <n v="5692.4079149574545"/>
    <n v="0.13377158600150019"/>
    <n v="2.6754317200300037"/>
    <s v="Imbert and Rollet (1989)a"/>
    <n v="168.66106199034991"/>
    <n v="3373.2212398069978"/>
    <n v="7.9270699135464459E-2"/>
    <n v="1.5854139827092888"/>
    <n v="131.68529694826793"/>
    <n v="2633.7059389653587"/>
    <n v="6.1892089565685933E-2"/>
    <n v="1.2378417913137185"/>
  </r>
  <r>
    <n v="105"/>
    <x v="15"/>
    <m/>
    <n v="17"/>
    <x v="0"/>
    <n v="2015"/>
    <n v="500"/>
    <n v="8.91"/>
    <n v="16.96"/>
    <n v="0.05"/>
    <n v="6.2351267935612962E-3"/>
    <n v="0.12470253587122591"/>
    <s v="DEJAR"/>
    <x v="0"/>
    <n v="39.501895092133829"/>
    <n v="790.03790184267655"/>
    <n v="1.8565890693302899E-2"/>
    <n v="0.37131781386605794"/>
    <s v="Imbert and Rollet (1989)a"/>
    <n v="25.084088003452624"/>
    <n v="501.68176006905247"/>
    <n v="1.1789521361622732E-2"/>
    <n v="0.23579042723245466"/>
    <n v="22.32007692488515"/>
    <n v="446.40153849770297"/>
    <n v="1.0490436154696019E-2"/>
    <n v="0.20980872309392037"/>
  </r>
  <r>
    <n v="106"/>
    <x v="15"/>
    <m/>
    <n v="18"/>
    <x v="0"/>
    <n v="2015"/>
    <n v="500"/>
    <n v="7.88"/>
    <n v="16.59"/>
    <n v="0.05"/>
    <n v="4.8768827717266504E-3"/>
    <n v="9.7537655434533008E-2"/>
    <s v="DEJAR"/>
    <x v="0"/>
    <n v="29.163507771949572"/>
    <n v="583.27015543899142"/>
    <n v="1.3706848652816298E-2"/>
    <n v="0.27413697305632595"/>
    <s v="Imbert and Rollet (1989)a"/>
    <n v="18.716925601272909"/>
    <n v="374.33851202545816"/>
    <n v="8.7969550325982665E-3"/>
    <n v="0.17593910065196533"/>
    <n v="16.992425984624575"/>
    <n v="339.84851969249149"/>
    <n v="7.9864402127735497E-3"/>
    <n v="0.15972880425547098"/>
  </r>
  <r>
    <n v="107"/>
    <x v="15"/>
    <m/>
    <n v="19"/>
    <x v="0"/>
    <n v="2015"/>
    <n v="500"/>
    <n v="7.64"/>
    <n v="13.03"/>
    <n v="0.05"/>
    <n v="4.5843376638243696E-3"/>
    <n v="9.1686753276487384E-2"/>
    <s v="DEJAR"/>
    <x v="0"/>
    <n v="27.018460407209645"/>
    <n v="540.36920814419284"/>
    <n v="1.2698676391388533E-2"/>
    <n v="0.25397352782777066"/>
    <s v="Imbert and Rollet (1989)a"/>
    <n v="17.386699995369032"/>
    <n v="347.73399990738062"/>
    <n v="8.1717489978234449E-3"/>
    <n v="0.16343497995646888"/>
    <n v="15.864794103651356"/>
    <n v="317.29588207302709"/>
    <n v="7.4564532287161372E-3"/>
    <n v="0.14912906457432273"/>
  </r>
  <r>
    <n v="108"/>
    <x v="15"/>
    <m/>
    <n v="20"/>
    <x v="0"/>
    <n v="2015"/>
    <n v="500"/>
    <n v="7.37"/>
    <n v="13.22"/>
    <n v="0.05"/>
    <n v="4.2660393501442861E-3"/>
    <n v="8.5320787002885715E-2"/>
    <s v="DEJAR"/>
    <x v="0"/>
    <n v="24.720923878751815"/>
    <n v="494.41847757503626"/>
    <n v="1.1618834223013352E-2"/>
    <n v="0.23237668446026702"/>
    <s v="Imbert and Rollet (1989)a"/>
    <n v="15.957789846170524"/>
    <n v="319.15579692341043"/>
    <n v="7.5001612277001452E-3"/>
    <n v="0.15000322455400289"/>
    <n v="14.646876076674182"/>
    <n v="292.93752153348362"/>
    <n v="6.8840317560368656E-3"/>
    <n v="0.1376806351207373"/>
  </r>
  <r>
    <n v="109"/>
    <x v="15"/>
    <m/>
    <n v="21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10"/>
    <x v="15"/>
    <m/>
    <n v="22"/>
    <x v="0"/>
    <n v="2015"/>
    <n v="500"/>
    <n v="19.010000000000002"/>
    <n v="17.71"/>
    <n v="0.05"/>
    <n v="2.8382726682838623E-2"/>
    <n v="0.56765453365677243"/>
    <s v="DEJAR"/>
    <x v="0"/>
    <n v="256.74726795245033"/>
    <n v="5134.9453590490066"/>
    <n v="0.12067121593765165"/>
    <n v="2.4134243187530329"/>
    <s v="Imbert and Rollet (1989)a"/>
    <n v="152.69400094006872"/>
    <n v="3053.8800188013743"/>
    <n v="7.1766180441832292E-2"/>
    <n v="1.4353236088366457"/>
    <n v="120.03488577228239"/>
    <n v="2400.6977154456476"/>
    <n v="5.6416396312972725E-2"/>
    <n v="1.1283279262594543"/>
  </r>
  <r>
    <n v="111"/>
    <x v="15"/>
    <m/>
    <n v="23"/>
    <x v="0"/>
    <n v="2015"/>
    <n v="500"/>
    <n v="14.2"/>
    <n v="16.260000000000002"/>
    <n v="0.05"/>
    <n v="1.5836768566746144E-2"/>
    <n v="0.31673537133492286"/>
    <s v="DEJAR"/>
    <x v="0"/>
    <n v="124.90281112573835"/>
    <n v="2498.0562225147669"/>
    <n v="5.8704321229097023E-2"/>
    <n v="1.1740864245819402"/>
    <s v="Imbert and Rollet (1989)a"/>
    <n v="76.180900355309561"/>
    <n v="1523.618007106191"/>
    <n v="3.5805023166995492E-2"/>
    <n v="0.71610046333990973"/>
    <n v="62.81267782530265"/>
    <n v="1256.253556506053"/>
    <n v="2.9521958577892245E-2"/>
    <n v="0.59043917155784487"/>
  </r>
  <r>
    <n v="112"/>
    <x v="15"/>
    <m/>
    <n v="24"/>
    <x v="0"/>
    <n v="2015"/>
    <n v="500"/>
    <n v="17.850000000000001"/>
    <n v="15.37"/>
    <n v="0.05"/>
    <n v="2.5024552631710353E-2"/>
    <n v="0.50049105263420701"/>
    <s v="DEJAR"/>
    <x v="0"/>
    <n v="219.76898723386478"/>
    <n v="4395.3797446772951"/>
    <n v="0.10329142399991645"/>
    <n v="2.0658284799983284"/>
    <s v="Imbert and Rollet (1989)a"/>
    <n v="131.41578215979013"/>
    <n v="2628.3156431958023"/>
    <n v="6.1765417615101362E-2"/>
    <n v="1.235308352302027"/>
    <n v="104.3768133185437"/>
    <n v="2087.5362663708738"/>
    <n v="4.9057102259715532E-2"/>
    <n v="0.9811420451943107"/>
  </r>
  <r>
    <n v="113"/>
    <x v="15"/>
    <m/>
    <n v="25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14"/>
    <x v="16"/>
    <m/>
    <n v="1"/>
    <x v="1"/>
    <n v="2015"/>
    <n v="500"/>
    <n v="6.5"/>
    <n v="6.26"/>
    <n v="0.05"/>
    <n v="3.3183072403542195E-3"/>
    <n v="6.6366144807084387E-2"/>
    <s v="DEJAR"/>
    <x v="0"/>
    <n v="11.019427333081444"/>
    <n v="220.38854666162885"/>
    <n v="5.1791308465482782E-3"/>
    <n v="0.10358261693096556"/>
    <s v="Imbert and Rollet (1989)a"/>
    <n v="11.82884726270605"/>
    <n v="236.576945254121"/>
    <n v="5.5595582134718427E-3"/>
    <n v="0.11119116426943687"/>
    <n v="9.9402715203027743"/>
    <n v="198.80543040605548"/>
    <n v="4.6719276145423035E-3"/>
    <n v="9.3438552290846064E-2"/>
  </r>
  <r>
    <n v="115"/>
    <x v="16"/>
    <m/>
    <n v="2"/>
    <x v="1"/>
    <n v="2015"/>
    <n v="500"/>
    <n v="5.7"/>
    <n v="5.66"/>
    <n v="0.05"/>
    <n v="2.5517586328783095E-3"/>
    <n v="5.1035172657566186E-2"/>
    <s v="DEJAR"/>
    <x v="0"/>
    <n v="7.9352894510544081"/>
    <n v="158.70578902108815"/>
    <n v="3.7295860419955711E-3"/>
    <n v="7.4591720839911418E-2"/>
    <s v="Imbert and Rollet (1989)a"/>
    <n v="8.6494917077057671"/>
    <n v="172.98983415411533"/>
    <n v="4.0652611026217103E-3"/>
    <n v="8.1305222052434206E-2"/>
    <n v="7.4263048873033117"/>
    <n v="148.52609774606623"/>
    <n v="3.4903632970325563E-3"/>
    <n v="6.980726594065112E-2"/>
  </r>
  <r>
    <n v="116"/>
    <x v="16"/>
    <m/>
    <n v="3"/>
    <x v="1"/>
    <n v="2015"/>
    <n v="500"/>
    <n v="8.4"/>
    <n v="6.26"/>
    <n v="0.05"/>
    <n v="5.5417694409323958E-3"/>
    <n v="0.11083538881864791"/>
    <s v="DEJAR"/>
    <x v="0"/>
    <n v="20.920586174099657"/>
    <n v="418.41172348199314"/>
    <n v="9.8326755018268378E-3"/>
    <n v="0.19665351003653675"/>
    <s v="Imbert and Rollet (1989)a"/>
    <n v="21.796372958821777"/>
    <n v="435.92745917643555"/>
    <n v="1.0244295290646235E-2"/>
    <n v="0.20488590581292471"/>
    <n v="17.564290472068393"/>
    <n v="351.28580944136786"/>
    <n v="8.2552165218721454E-3"/>
    <n v="0.16510433043744288"/>
  </r>
  <r>
    <n v="117"/>
    <x v="16"/>
    <m/>
    <n v="4"/>
    <x v="2"/>
    <n v="2015"/>
    <n v="500"/>
    <n v="5.8"/>
    <n v="8.75"/>
    <n v="0.05"/>
    <n v="2.6420794216690155E-3"/>
    <n v="5.2841588433380306E-2"/>
    <s v="DEJAR"/>
    <x v="0"/>
    <n v="9.513826349609511"/>
    <n v="190.27652699219021"/>
    <n v="4.4714983843164701E-3"/>
    <n v="8.9429967686329395E-2"/>
    <s v="Imbert and Rollet (1989)a"/>
    <n v="9.0155778179772081"/>
    <n v="180.31155635954414"/>
    <n v="4.2373215744492881E-3"/>
    <n v="8.4746431488985738E-2"/>
    <n v="7.6913146506871577"/>
    <n v="153.82629301374314"/>
    <n v="3.6149178858229641E-3"/>
    <n v="7.2298357716459274E-2"/>
  </r>
  <r>
    <n v="118"/>
    <x v="16"/>
    <m/>
    <n v="5"/>
    <x v="2"/>
    <n v="2015"/>
    <n v="500"/>
    <n v="9.5"/>
    <n v="9.3800000000000008"/>
    <n v="0.05"/>
    <n v="7.0882184246619708E-3"/>
    <n v="0.1417643684932394"/>
    <s v="DEJAR"/>
    <x v="0"/>
    <n v="31.093147593156491"/>
    <n v="621.86295186312975"/>
    <n v="1.4613779368783549E-2"/>
    <n v="0.292275587375671"/>
    <s v="Imbert and Rollet (1989)a"/>
    <n v="29.225994609332087"/>
    <n v="584.51989218664175"/>
    <n v="1.3736217466386079E-2"/>
    <n v="0.27472434932772161"/>
    <n v="23.000476675186661"/>
    <n v="460.00953350373322"/>
    <n v="1.081022403733773E-2"/>
    <n v="0.21620448074675461"/>
  </r>
  <r>
    <n v="119"/>
    <x v="16"/>
    <m/>
    <n v="6"/>
    <x v="2"/>
    <n v="2015"/>
    <n v="500"/>
    <n v="5.8"/>
    <n v="9.3800000000000008"/>
    <n v="0.05"/>
    <n v="2.6420794216690155E-3"/>
    <n v="5.2841588433380306E-2"/>
    <s v="DEJAR"/>
    <x v="0"/>
    <n v="9.513826349609511"/>
    <n v="190.27652699219021"/>
    <n v="4.4714983843164701E-3"/>
    <n v="8.9429967686329395E-2"/>
    <s v="Imbert and Rollet (1989)a"/>
    <n v="9.0155778179772081"/>
    <n v="180.31155635954414"/>
    <n v="4.2373215744492881E-3"/>
    <n v="8.4746431488985738E-2"/>
    <n v="7.6913146506871577"/>
    <n v="153.82629301374314"/>
    <n v="3.6149178858229641E-3"/>
    <n v="7.2298357716459274E-2"/>
  </r>
  <r>
    <n v="120"/>
    <x v="16"/>
    <m/>
    <n v="7"/>
    <x v="2"/>
    <n v="2015"/>
    <n v="500"/>
    <n v="7.2"/>
    <n v="10.63"/>
    <n v="0.05"/>
    <n v="4.0715040790523724E-3"/>
    <n v="8.1430081581047448E-2"/>
    <s v="DEJAR"/>
    <x v="0"/>
    <n v="15.985492722331132"/>
    <n v="319.70985444662261"/>
    <n v="7.5131815794956319E-3"/>
    <n v="0.1502636315899126"/>
    <s v="Imbert and Rollet (1989)a"/>
    <n v="15.094401161274275"/>
    <n v="301.88802322548548"/>
    <n v="7.0943685457989089E-3"/>
    <n v="0.14188737091597817"/>
    <n v="12.429926912589607"/>
    <n v="248.59853825179215"/>
    <n v="5.8420656489171149E-3"/>
    <n v="0.1168413129783423"/>
  </r>
  <r>
    <n v="121"/>
    <x v="16"/>
    <m/>
    <n v="8"/>
    <x v="2"/>
    <n v="2015"/>
    <n v="500"/>
    <n v="6.8"/>
    <n v="9.51"/>
    <n v="0.05"/>
    <n v="3.6316811075498014E-3"/>
    <n v="7.263362215099603E-2"/>
    <s v="DEJAR"/>
    <x v="0"/>
    <n v="13.936362239727069"/>
    <n v="278.72724479454138"/>
    <n v="6.5500902526717218E-3"/>
    <n v="0.13100180505343442"/>
    <s v="Imbert and Rollet (1989)a"/>
    <n v="13.171906157159793"/>
    <n v="263.43812314319581"/>
    <n v="6.1907958938651024E-3"/>
    <n v="0.12381591787730202"/>
    <n v="10.948641086374103"/>
    <n v="218.97282172748206"/>
    <n v="5.1458613105958275E-3"/>
    <n v="0.10291722621191657"/>
  </r>
  <r>
    <n v="122"/>
    <x v="16"/>
    <m/>
    <n v="9"/>
    <x v="2"/>
    <n v="2015"/>
    <n v="500"/>
    <n v="5.12"/>
    <n v="8.26"/>
    <n v="0.05"/>
    <n v="2.0588741614566068E-3"/>
    <n v="4.1177483229132131E-2"/>
    <s v="DEJAR"/>
    <x v="0"/>
    <n v="7.0530334251244726"/>
    <n v="141.06066850248945"/>
    <n v="3.3149257098085017E-3"/>
    <n v="6.6298514196170028E-2"/>
    <s v="Imbert and Rollet (1989)a"/>
    <n v="6.6974172146899758"/>
    <n v="133.94834429379949"/>
    <n v="3.1477860909042885E-3"/>
    <n v="6.2955721818085758E-2"/>
    <n v="5.8313585607894876"/>
    <n v="116.62717121578974"/>
    <n v="2.7407385235710593E-3"/>
    <n v="5.4814770471421179E-2"/>
  </r>
  <r>
    <n v="123"/>
    <x v="16"/>
    <m/>
    <n v="10"/>
    <x v="2"/>
    <n v="2015"/>
    <n v="500"/>
    <n v="7.9"/>
    <n v="10.130000000000001"/>
    <n v="0.05"/>
    <n v="4.9016699377634745E-3"/>
    <n v="9.803339875526948E-2"/>
    <s v="DEJAR"/>
    <x v="0"/>
    <n v="19.972528740213502"/>
    <n v="399.45057480426999"/>
    <n v="9.3870885079003451E-3"/>
    <n v="0.18774177015800689"/>
    <s v="Imbert and Rollet (1989)a"/>
    <n v="18.830352837408498"/>
    <n v="376.60705674816995"/>
    <n v="8.8502658335819929E-3"/>
    <n v="0.17700531667163988"/>
    <n v="15.27293753749486"/>
    <n v="305.45875074989721"/>
    <n v="7.178280642622584E-3"/>
    <n v="0.14356561285245167"/>
  </r>
  <r>
    <n v="124"/>
    <x v="16"/>
    <m/>
    <n v="11"/>
    <x v="2"/>
    <n v="2015"/>
    <n v="500"/>
    <n v="8.1999999999999993"/>
    <n v="9.51"/>
    <n v="0.05"/>
    <n v="5.2810172506844409E-3"/>
    <n v="0.10562034501368882"/>
    <s v="DEJAR"/>
    <x v="0"/>
    <n v="21.84144067941255"/>
    <n v="436.82881358825097"/>
    <n v="1.0265477119323898E-2"/>
    <n v="0.20530954238647794"/>
    <s v="Imbert and Rollet (1989)a"/>
    <n v="20.579734362213049"/>
    <n v="411.59468724426097"/>
    <n v="9.6724751502401327E-3"/>
    <n v="0.19344950300480265"/>
    <n v="16.590412533621748"/>
    <n v="331.80825067243495"/>
    <n v="7.7974938908022219E-3"/>
    <n v="0.15594987781604441"/>
  </r>
  <r>
    <n v="125"/>
    <x v="16"/>
    <m/>
    <n v="12"/>
    <x v="2"/>
    <n v="2015"/>
    <n v="500"/>
    <n v="7.2"/>
    <n v="7.63"/>
    <n v="0.05"/>
    <n v="4.0715040790523724E-3"/>
    <n v="8.1430081581047448E-2"/>
    <s v="DEJAR"/>
    <x v="0"/>
    <n v="15.985492722331132"/>
    <n v="319.70985444662261"/>
    <n v="7.5131815794956319E-3"/>
    <n v="0.1502636315899126"/>
    <s v="Imbert and Rollet (1989)a"/>
    <n v="15.094401161274275"/>
    <n v="301.88802322548548"/>
    <n v="7.0943685457989089E-3"/>
    <n v="0.14188737091597817"/>
    <n v="12.429926912589607"/>
    <n v="248.59853825179215"/>
    <n v="5.8420656489171149E-3"/>
    <n v="0.1168413129783423"/>
  </r>
  <r>
    <n v="126"/>
    <x v="16"/>
    <m/>
    <n v="13"/>
    <x v="2"/>
    <n v="2015"/>
    <n v="500"/>
    <n v="7.61"/>
    <n v="5.76"/>
    <n v="0.05"/>
    <n v="4.5484056978489359E-3"/>
    <n v="9.0968113956978708E-2"/>
    <s v="DEJAR"/>
    <x v="0"/>
    <n v="18.257916305171193"/>
    <n v="365.15832610342386"/>
    <n v="8.5812206634304604E-3"/>
    <n v="0.17162441326860919"/>
    <s v="Imbert and Rollet (1989)a"/>
    <n v="17.224413888022582"/>
    <n v="344.48827776045164"/>
    <n v="8.0954745273706143E-3"/>
    <n v="0.16190949054741227"/>
    <n v="14.056084877281123"/>
    <n v="281.12169754562245"/>
    <n v="6.6063598923221277E-3"/>
    <n v="0.13212719784644253"/>
  </r>
  <r>
    <n v="127"/>
    <x v="16"/>
    <m/>
    <n v="14"/>
    <x v="2"/>
    <n v="2015"/>
    <n v="500"/>
    <n v="6.1"/>
    <n v="9.35"/>
    <n v="0.05"/>
    <n v="2.9224665660019049E-3"/>
    <n v="5.8449331320038093E-2"/>
    <s v="DEJAR"/>
    <x v="0"/>
    <n v="10.737907035705973"/>
    <n v="214.75814071411946"/>
    <n v="5.0468163067818065E-3"/>
    <n v="0.10093632613563615"/>
    <s v="Imbert and Rollet (1989)a"/>
    <n v="10.167093662990309"/>
    <n v="203.34187325980616"/>
    <n v="4.7785340216054449E-3"/>
    <n v="9.5570680432108882E-2"/>
    <n v="8.6024600943386087"/>
    <n v="172.04920188677215"/>
    <n v="4.0431562443391461E-3"/>
    <n v="8.0863124886782906E-2"/>
  </r>
  <r>
    <n v="128"/>
    <x v="16"/>
    <m/>
    <n v="15"/>
    <x v="2"/>
    <n v="2015"/>
    <n v="500"/>
    <n v="8.31"/>
    <n v="8.1300000000000008"/>
    <n v="0.05"/>
    <n v="5.4236534111390539E-3"/>
    <n v="0.10847306822278108"/>
    <s v="DEJAR"/>
    <x v="0"/>
    <n v="22.551243417831131"/>
    <n v="451.02486835662262"/>
    <n v="1.059908440638063E-2"/>
    <n v="0.21198168812761264"/>
    <s v="Imbert and Rollet (1989)a"/>
    <n v="21.243865621067012"/>
    <n v="424.87731242134021"/>
    <n v="9.9846168419014947E-3"/>
    <n v="0.19969233683802987"/>
    <n v="17.088530021996597"/>
    <n v="341.77060043993191"/>
    <n v="8.0316091103384002E-3"/>
    <n v="0.16063218220676798"/>
  </r>
  <r>
    <n v="129"/>
    <x v="16"/>
    <m/>
    <n v="16"/>
    <x v="2"/>
    <n v="2015"/>
    <n v="500"/>
    <n v="7.6"/>
    <n v="9.3800000000000008"/>
    <n v="0.05"/>
    <n v="4.5364597917836608E-3"/>
    <n v="9.072919583567321E-2"/>
    <s v="DEJAR"/>
    <x v="0"/>
    <n v="18.200388447580728"/>
    <n v="364.00776895161454"/>
    <n v="8.5541825703629414E-3"/>
    <n v="0.17108365140725881"/>
    <s v="Imbert and Rollet (1989)a"/>
    <n v="17.170514742036609"/>
    <n v="343.41029484073215"/>
    <n v="8.070141928757206E-3"/>
    <n v="0.16140283857514409"/>
    <n v="14.015113132174342"/>
    <n v="280.30226264348681"/>
    <n v="6.5871031721219404E-3"/>
    <n v="0.13174206344243877"/>
  </r>
  <r>
    <n v="130"/>
    <x v="16"/>
    <m/>
    <n v="17"/>
    <x v="1"/>
    <n v="2015"/>
    <n v="500"/>
    <n v="6.9"/>
    <n v="9.3800000000000008"/>
    <n v="0.05"/>
    <n v="3.7392806559352516E-3"/>
    <n v="7.4785613118705033E-2"/>
    <s v="DEJAR"/>
    <x v="0"/>
    <n v="12.793764745522022"/>
    <n v="255.87529491044043"/>
    <n v="6.0130694303953498E-3"/>
    <n v="0.12026138860790699"/>
    <s v="Imbert and Rollet (1989)a"/>
    <n v="13.638308363850042"/>
    <n v="272.76616727700082"/>
    <n v="6.4100049310095199E-3"/>
    <n v="0.12820009862019038"/>
    <n v="11.349469891691655"/>
    <n v="226.9893978338331"/>
    <n v="5.3342508490950777E-3"/>
    <n v="0.10668501698190155"/>
  </r>
  <r>
    <n v="131"/>
    <x v="16"/>
    <m/>
    <n v="18"/>
    <x v="2"/>
    <n v="2015"/>
    <n v="500"/>
    <n v="9.8000000000000007"/>
    <n v="9"/>
    <n v="0.05"/>
    <n v="7.5429639612690945E-3"/>
    <n v="0.15085927922538189"/>
    <s v="DEJAR"/>
    <x v="0"/>
    <n v="33.501990978225393"/>
    <n v="670.03981956450787"/>
    <n v="1.5745935759765933E-2"/>
    <n v="0.31491871519531867"/>
    <s v="Imbert and Rollet (1989)a"/>
    <n v="31.474045845482923"/>
    <n v="629.48091690965839"/>
    <n v="1.4792801547376975E-2"/>
    <n v="0.29585603094753943"/>
    <n v="24.644063602935166"/>
    <n v="492.8812720587033"/>
    <n v="1.1582709893379527E-2"/>
    <n v="0.23165419786759053"/>
  </r>
  <r>
    <n v="132"/>
    <x v="16"/>
    <m/>
    <n v="19"/>
    <x v="1"/>
    <n v="2015"/>
    <n v="500"/>
    <n v="6.4"/>
    <n v="10.26"/>
    <n v="0.05"/>
    <n v="3.2169908772759479E-3"/>
    <n v="6.4339817545518957E-2"/>
    <s v="DEJAR"/>
    <x v="0"/>
    <n v="10.600480919887064"/>
    <n v="212.00961839774126"/>
    <n v="4.9822260323469196E-3"/>
    <n v="9.9644520646938392E-2"/>
    <s v="Imbert and Rollet (1989)a"/>
    <n v="11.399697816500069"/>
    <n v="227.99395633000137"/>
    <n v="5.3578579737550321E-3"/>
    <n v="0.10715715947510063"/>
    <n v="9.6039554735812018"/>
    <n v="192.07910947162404"/>
    <n v="4.5138590725831646E-3"/>
    <n v="9.0277181451663302E-2"/>
  </r>
  <r>
    <n v="133"/>
    <x v="16"/>
    <m/>
    <n v="20"/>
    <x v="2"/>
    <n v="2015"/>
    <n v="500"/>
    <n v="5.6"/>
    <n v="5.38"/>
    <n v="0.05"/>
    <n v="2.4630086404143973E-3"/>
    <n v="4.9260172808287941E-2"/>
    <s v="DEJAR"/>
    <x v="0"/>
    <n v="8.7453923946380154"/>
    <n v="174.90784789276029"/>
    <n v="4.1103344254798677E-3"/>
    <n v="8.2206688509597337E-2"/>
    <s v="Imbert and Rollet (1989)a"/>
    <n v="8.2921844452906619"/>
    <n v="165.84368890581322"/>
    <n v="3.8973266892866104E-3"/>
    <n v="7.7946533785732214E-2"/>
    <n v="7.1148844765293511"/>
    <n v="142.29768953058701"/>
    <n v="3.3439957039687945E-3"/>
    <n v="6.687991407937588E-2"/>
  </r>
  <r>
    <n v="134"/>
    <x v="16"/>
    <m/>
    <n v="21"/>
    <x v="2"/>
    <n v="2015"/>
    <n v="500"/>
    <n v="9.6999999999999993"/>
    <n v="10.63"/>
    <n v="0.05"/>
    <n v="7.3898113194065885E-3"/>
    <n v="0.14779622638813175"/>
    <s v="DEJAR"/>
    <x v="0"/>
    <n v="32.68738647730833"/>
    <n v="653.74772954616651"/>
    <n v="1.5363071644334914E-2"/>
    <n v="0.30726143288669827"/>
    <s v="Imbert and Rollet (1989)a"/>
    <n v="30.713945248506214"/>
    <n v="614.27890497012424"/>
    <n v="1.443555426679792E-2"/>
    <n v="0.28871108533595841"/>
    <n v="24.089272421200185"/>
    <n v="481.78544842400368"/>
    <n v="1.1321958037964087E-2"/>
    <n v="0.22643916075928172"/>
  </r>
  <r>
    <n v="135"/>
    <x v="16"/>
    <m/>
    <n v="22"/>
    <x v="2"/>
    <n v="2015"/>
    <n v="500"/>
    <n v="9.89"/>
    <n v="9.3800000000000008"/>
    <n v="0.05"/>
    <n v="7.6821443698047555E-3"/>
    <n v="0.15364288739609511"/>
    <s v="DEJAR"/>
    <x v="0"/>
    <n v="34.245154941866311"/>
    <n v="684.90309883732618"/>
    <n v="1.6095222822677165E-2"/>
    <n v="0.32190445645354326"/>
    <s v="Imbert and Rollet (1989)a"/>
    <n v="32.167375029272449"/>
    <n v="643.34750058544898"/>
    <n v="1.5118666263758051E-2"/>
    <n v="0.30237332527516103"/>
    <n v="25.149317301932879"/>
    <n v="502.98634603865753"/>
    <n v="1.1820179131908453E-2"/>
    <n v="0.23640358263816905"/>
  </r>
  <r>
    <n v="136"/>
    <x v="16"/>
    <m/>
    <n v="23"/>
    <x v="2"/>
    <n v="2015"/>
    <n v="500"/>
    <n v="9.75"/>
    <n v="8.31"/>
    <n v="0.05"/>
    <n v="7.4661912907969938E-3"/>
    <n v="0.14932382581593986"/>
    <s v="DEJAR"/>
    <x v="0"/>
    <n v="33.09322662148201"/>
    <n v="661.86453242964012"/>
    <n v="1.5553816512096542E-2"/>
    <n v="0.31107633024193088"/>
    <s v="Imbert and Rollet (1989)a"/>
    <n v="31.092647337012018"/>
    <n v="621.85294674024033"/>
    <n v="1.4613544248395647E-2"/>
    <n v="0.29227088496791293"/>
    <n v="24.365800263104965"/>
    <n v="487.31600526209928"/>
    <n v="1.1451926123659332E-2"/>
    <n v="0.22903852247318665"/>
  </r>
  <r>
    <n v="137"/>
    <x v="16"/>
    <m/>
    <n v="24"/>
    <x v="2"/>
    <n v="2015"/>
    <n v="500"/>
    <n v="5.23"/>
    <n v="6.9"/>
    <n v="0.05"/>
    <n v="2.1482917423594067E-3"/>
    <n v="4.2965834847188134E-2"/>
    <s v="DEJAR"/>
    <x v="0"/>
    <n v="7.4221903646668359"/>
    <n v="148.4438072933367"/>
    <n v="3.4884294713934129E-3"/>
    <n v="6.9768589427868247E-2"/>
    <s v="Imbert and Rollet (1989)a"/>
    <n v="7.0454910871950807"/>
    <n v="140.9098217439016"/>
    <n v="3.3113808109816877E-3"/>
    <n v="6.6227616219633745E-2"/>
    <n v="6.1131377525057493"/>
    <n v="122.26275505011498"/>
    <n v="2.8731747436777019E-3"/>
    <n v="5.7463494873554039E-2"/>
  </r>
  <r>
    <n v="138"/>
    <x v="16"/>
    <m/>
    <n v="25"/>
    <x v="2"/>
    <n v="2015"/>
    <n v="500"/>
    <n v="13.43"/>
    <n v="11.75"/>
    <n v="0.05"/>
    <n v="1.4165826120136444E-2"/>
    <n v="0.28331652240272887"/>
    <s v="DEJAR"/>
    <x v="0"/>
    <n v="71.369140419796523"/>
    <n v="1427.3828083959304"/>
    <n v="3.3543495997304364E-2"/>
    <n v="0.67086991994608725"/>
    <s v="Imbert and Rollet (1989)a"/>
    <n v="66.701525466937071"/>
    <n v="1334.0305093387412"/>
    <n v="3.1349716969460421E-2"/>
    <n v="0.62699433938920834"/>
    <n v="49.604283515626285"/>
    <n v="992.08567031252562"/>
    <n v="2.3314013252344352E-2"/>
    <n v="0.46628026504688702"/>
  </r>
  <r>
    <n v="139"/>
    <x v="16"/>
    <m/>
    <n v="26"/>
    <x v="2"/>
    <n v="2015"/>
    <n v="500"/>
    <n v="9.42"/>
    <n v="10.1"/>
    <n v="0.05"/>
    <n v="6.9693405586501332E-3"/>
    <n v="0.13938681117300267"/>
    <s v="DEJAR"/>
    <x v="0"/>
    <n v="30.468438855959825"/>
    <n v="609.36877711919647"/>
    <n v="1.4320166262301117E-2"/>
    <n v="0.2864033252460223"/>
    <s v="Imbert and Rollet (1989)a"/>
    <n v="28.642793814083195"/>
    <n v="572.85587628166388"/>
    <n v="1.3462113092619101E-2"/>
    <n v="0.26924226185238204"/>
    <n v="22.572696229973342"/>
    <n v="451.4539245994668"/>
    <n v="1.060916722808747E-2"/>
    <n v="0.21218334456174939"/>
  </r>
  <r>
    <n v="140"/>
    <x v="16"/>
    <m/>
    <n v="27"/>
    <x v="2"/>
    <n v="2015"/>
    <n v="500"/>
    <n v="7.82"/>
    <n v="8.6300000000000008"/>
    <n v="0.05"/>
    <n v="4.8028982647346126E-3"/>
    <n v="9.6057965294692252E-2"/>
    <s v="DEJAR"/>
    <x v="0"/>
    <n v="19.490556662716948"/>
    <n v="389.81113325433893"/>
    <n v="9.1605616314769638E-3"/>
    <n v="0.18321123262953928"/>
    <s v="Imbert and Rollet (1989)a"/>
    <n v="18.37902791510389"/>
    <n v="367.5805583020778"/>
    <n v="8.6381431200988276E-3"/>
    <n v="0.17276286240197655"/>
    <n v="14.931705810853845"/>
    <n v="298.63411621707689"/>
    <n v="7.0179017311013071E-3"/>
    <n v="0.14035803462202615"/>
  </r>
  <r>
    <n v="141"/>
    <x v="16"/>
    <m/>
    <n v="28"/>
    <x v="2"/>
    <n v="2015"/>
    <n v="500"/>
    <n v="7.2"/>
    <n v="7.3"/>
    <n v="0.05"/>
    <n v="4.0715040790523724E-3"/>
    <n v="8.1430081581047448E-2"/>
    <s v="DEJAR"/>
    <x v="0"/>
    <n v="15.985492722331132"/>
    <n v="319.70985444662261"/>
    <n v="7.5131815794956319E-3"/>
    <n v="0.1502636315899126"/>
    <s v="Imbert and Rollet (1989)a"/>
    <n v="15.094401161274275"/>
    <n v="301.88802322548548"/>
    <n v="7.0943685457989089E-3"/>
    <n v="0.14188737091597817"/>
    <n v="12.429926912589607"/>
    <n v="248.59853825179215"/>
    <n v="5.8420656489171149E-3"/>
    <n v="0.1168413129783423"/>
  </r>
  <r>
    <n v="142"/>
    <x v="16"/>
    <m/>
    <n v="29"/>
    <x v="2"/>
    <n v="2015"/>
    <n v="500"/>
    <n v="7.3"/>
    <n v="6.98"/>
    <n v="0.05"/>
    <n v="4.1853868127450016E-3"/>
    <n v="8.3707736254900023E-2"/>
    <s v="DEJAR"/>
    <x v="0"/>
    <n v="16.523532537085085"/>
    <n v="330.47065074170166"/>
    <n v="7.7660602924299899E-3"/>
    <n v="0.15532120584859979"/>
    <s v="Imbert and Rollet (1989)a"/>
    <n v="15.598900207913475"/>
    <n v="311.97800415826947"/>
    <n v="7.3314830977193332E-3"/>
    <n v="0.14662966195438665"/>
    <n v="12.816433321318565"/>
    <n v="256.32866642637129"/>
    <n v="6.023723661019725E-3"/>
    <n v="0.12047447322039451"/>
  </r>
  <r>
    <n v="143"/>
    <x v="16"/>
    <m/>
    <n v="30"/>
    <x v="2"/>
    <n v="2015"/>
    <n v="500"/>
    <n v="6.5"/>
    <n v="7.01"/>
    <n v="0.05"/>
    <n v="3.3183072403542195E-3"/>
    <n v="6.6366144807084387E-2"/>
    <s v="DEJAR"/>
    <x v="0"/>
    <n v="12.506048011199939"/>
    <n v="250.12096022399876"/>
    <n v="5.8778425652639714E-3"/>
    <n v="0.11755685130527942"/>
    <s v="Imbert and Rollet (1989)a"/>
    <n v="11.82884726270605"/>
    <n v="236.576945254121"/>
    <n v="5.5595582134718427E-3"/>
    <n v="0.11119116426943687"/>
    <n v="9.9050822156754776"/>
    <n v="198.10164431350955"/>
    <n v="4.6553886413674746E-3"/>
    <n v="9.3107772827349486E-2"/>
  </r>
  <r>
    <n v="144"/>
    <x v="16"/>
    <m/>
    <n v="31"/>
    <x v="1"/>
    <n v="2015"/>
    <n v="500"/>
    <n v="6.68"/>
    <n v="7.3"/>
    <n v="0.05"/>
    <n v="3.5046351006386297E-3"/>
    <n v="7.0092702012772595E-2"/>
    <s v="DEJAR"/>
    <x v="0"/>
    <n v="11.798228143269457"/>
    <n v="235.96456286538913"/>
    <n v="5.5451672273366445E-3"/>
    <n v="0.11090334454673288"/>
    <s v="Imbert and Rollet (1989)a"/>
    <n v="12.624618276884821"/>
    <n v="252.4923655376964"/>
    <n v="5.9335705901358655E-3"/>
    <n v="0.1186714118027173"/>
    <n v="10.56171252288383"/>
    <n v="211.23425045767661"/>
    <n v="4.9640048857554006E-3"/>
    <n v="9.9280097715107998E-2"/>
  </r>
  <r>
    <n v="145"/>
    <x v="16"/>
    <m/>
    <n v="32"/>
    <x v="2"/>
    <n v="2015"/>
    <n v="500"/>
    <n v="10.5"/>
    <n v="7.12"/>
    <n v="0.05"/>
    <n v="8.6590147514568668E-3"/>
    <n v="0.17318029502913732"/>
    <s v="DEJAR"/>
    <x v="0"/>
    <n v="39.535055558441037"/>
    <n v="790.70111116882072"/>
    <n v="1.8581476112467285E-2"/>
    <n v="0.3716295222493457"/>
    <s v="Imbert and Rollet (1989)a"/>
    <n v="37.099684439743179"/>
    <n v="741.99368879486349"/>
    <n v="1.7436851686679293E-2"/>
    <n v="0.34873703373358583"/>
    <n v="28.723058111562214"/>
    <n v="574.4611622312442"/>
    <n v="1.3499837312434239E-2"/>
    <n v="0.26999674624868475"/>
  </r>
  <r>
    <n v="146"/>
    <x v="16"/>
    <m/>
    <n v="33"/>
    <x v="2"/>
    <n v="2015"/>
    <n v="500"/>
    <n v="8.31"/>
    <n v="9.6"/>
    <n v="0.05"/>
    <n v="5.4236534111390539E-3"/>
    <n v="0.10847306822278108"/>
    <s v="DEJAR"/>
    <x v="0"/>
    <n v="22.551243417831131"/>
    <n v="451.02486835662262"/>
    <n v="1.059908440638063E-2"/>
    <n v="0.21198168812761264"/>
    <s v="Imbert and Rollet (1989)a"/>
    <n v="21.243865621067012"/>
    <n v="424.87731242134021"/>
    <n v="9.9846168419014947E-3"/>
    <n v="0.19969233683802987"/>
    <n v="17.088530021996597"/>
    <n v="341.77060043993191"/>
    <n v="8.0316091103384002E-3"/>
    <n v="0.16063218220676798"/>
  </r>
  <r>
    <n v="147"/>
    <x v="16"/>
    <m/>
    <n v="34"/>
    <x v="2"/>
    <n v="2015"/>
    <n v="500"/>
    <n v="11.3"/>
    <n v="9.5299999999999994"/>
    <n v="0.05"/>
    <n v="1.0028749148422018E-2"/>
    <n v="0.20057498296844034"/>
    <s v="DEJAR"/>
    <x v="0"/>
    <n v="47.153756885871658"/>
    <n v="943.07513771743311"/>
    <n v="2.2162265736359679E-2"/>
    <n v="0.44324531472719353"/>
    <s v="Imbert and Rollet (1989)a"/>
    <n v="44.195526320155821"/>
    <n v="883.91052640311636"/>
    <n v="2.0771897370473236E-2"/>
    <n v="0.41543794740946466"/>
    <n v="33.808396841883962"/>
    <n v="676.16793683767924"/>
    <n v="1.5889946515685462E-2"/>
    <n v="0.31779893031370926"/>
  </r>
  <r>
    <n v="148"/>
    <x v="16"/>
    <m/>
    <n v="35"/>
    <x v="2"/>
    <n v="2015"/>
    <n v="500"/>
    <n v="8"/>
    <n v="7.26"/>
    <n v="0.05"/>
    <n v="5.0265482457436689E-3"/>
    <n v="0.10053096491487337"/>
    <s v="DEJAR"/>
    <x v="0"/>
    <n v="20.584674521546862"/>
    <n v="411.69349043093723"/>
    <n v="9.6747970251270243E-3"/>
    <n v="0.19349594050254049"/>
    <s v="Imbert and Rollet (1989)a"/>
    <n v="19.403466462038534"/>
    <n v="388.06932924077063"/>
    <n v="9.1196292371581097E-3"/>
    <n v="0.18239258474316219"/>
    <n v="15.705443473916985"/>
    <n v="314.10886947833967"/>
    <n v="7.3815584327409827E-3"/>
    <n v="0.14763116865481962"/>
  </r>
  <r>
    <n v="149"/>
    <x v="16"/>
    <m/>
    <n v="36"/>
    <x v="2"/>
    <n v="2015"/>
    <n v="500"/>
    <n v="10.3"/>
    <n v="12.7"/>
    <n v="0.05"/>
    <n v="8.3322891154835304E-3"/>
    <n v="0.16664578230967059"/>
    <s v="DEJAR"/>
    <x v="0"/>
    <n v="37.751774914507301"/>
    <n v="755.03549829014594"/>
    <n v="1.7743334209818429E-2"/>
    <n v="0.35486668419636858"/>
    <s v="Imbert and Rollet (1989)a"/>
    <n v="35.437490749155437"/>
    <n v="708.74981498310865"/>
    <n v="1.6655620652103052E-2"/>
    <n v="0.33311241304206102"/>
    <n v="27.522575501935826"/>
    <n v="550.45151003871649"/>
    <n v="1.2935610485909839E-2"/>
    <n v="0.25871220971819675"/>
  </r>
  <r>
    <n v="150"/>
    <x v="16"/>
    <m/>
    <n v="37"/>
    <x v="2"/>
    <n v="2015"/>
    <n v="500"/>
    <n v="8.09"/>
    <n v="8.6"/>
    <n v="0.05"/>
    <n v="5.140281753785253E-3"/>
    <n v="0.10280563507570506"/>
    <s v="DEJAR"/>
    <x v="0"/>
    <n v="21.144844104234288"/>
    <n v="422.89688208468573"/>
    <n v="9.9380767289901136E-3"/>
    <n v="0.19876153457980228"/>
    <s v="Imbert and Rollet (1989)a"/>
    <n v="19.927815338879093"/>
    <n v="398.55630677758182"/>
    <n v="9.3660732092731725E-3"/>
    <n v="0.18732146418546344"/>
    <n v="16.100380911217442"/>
    <n v="322.00761822434885"/>
    <n v="7.5671790282721973E-3"/>
    <n v="0.15134358056544395"/>
  </r>
  <r>
    <n v="151"/>
    <x v="16"/>
    <m/>
    <n v="38"/>
    <x v="2"/>
    <n v="2015"/>
    <n v="500"/>
    <n v="10.199999999999999"/>
    <n v="12.5"/>
    <n v="0.05"/>
    <n v="8.1712824919870503E-3"/>
    <n v="0.16342564983974101"/>
    <s v="DEJAR"/>
    <x v="0"/>
    <n v="36.878092381007917"/>
    <n v="737.56184762015835"/>
    <n v="1.7332703419073718E-2"/>
    <n v="0.34665406838147439"/>
    <s v="Imbert and Rollet (1989)a"/>
    <n v="34.622936944330348"/>
    <n v="692.45873888660697"/>
    <n v="1.6272780363835265E-2"/>
    <n v="0.32545560727670525"/>
    <n v="26.932881126501904"/>
    <n v="538.657622530038"/>
    <n v="1.2658454129455895E-2"/>
    <n v="0.25316908258911786"/>
  </r>
  <r>
    <n v="152"/>
    <x v="16"/>
    <m/>
    <n v="39"/>
    <x v="2"/>
    <n v="2015"/>
    <n v="500"/>
    <n v="10.5"/>
    <n v="11.1"/>
    <n v="0.05"/>
    <n v="8.6590147514568668E-3"/>
    <n v="0.17318029502913732"/>
    <s v="DEJAR"/>
    <x v="0"/>
    <n v="39.535055558441037"/>
    <n v="790.70111116882072"/>
    <n v="1.8581476112467285E-2"/>
    <n v="0.3716295222493457"/>
    <s v="Imbert and Rollet (1989)a"/>
    <n v="37.099684439743179"/>
    <n v="741.99368879486349"/>
    <n v="1.7436851686679293E-2"/>
    <n v="0.34873703373358583"/>
    <n v="28.723058111562214"/>
    <n v="574.4611622312442"/>
    <n v="1.3499837312434239E-2"/>
    <n v="0.26999674624868475"/>
  </r>
  <r>
    <n v="153"/>
    <x v="16"/>
    <m/>
    <n v="40"/>
    <x v="2"/>
    <n v="2015"/>
    <n v="500"/>
    <n v="6.15"/>
    <n v="8.1"/>
    <n v="0.05"/>
    <n v="2.9705722035099995E-3"/>
    <n v="5.9411444070199985E-2"/>
    <s v="DEJAR"/>
    <x v="0"/>
    <n v="10.950357892679856"/>
    <n v="219.00715785359711"/>
    <n v="5.1466682095595321E-3"/>
    <n v="0.10293336419119065"/>
    <s v="Imbert and Rollet (1989)a"/>
    <n v="10.366855297410602"/>
    <n v="207.33710594821204"/>
    <n v="4.872421989782983E-3"/>
    <n v="9.7448439795659647E-2"/>
    <n v="8.7597798158283418"/>
    <n v="175.19559631656682"/>
    <n v="4.1170965134393204E-3"/>
    <n v="8.234193026878639E-2"/>
  </r>
  <r>
    <n v="154"/>
    <x v="16"/>
    <m/>
    <n v="41"/>
    <x v="2"/>
    <n v="2015"/>
    <n v="500"/>
    <n v="7.2"/>
    <n v="7.01"/>
    <n v="0.05"/>
    <n v="4.0715040790523724E-3"/>
    <n v="8.1430081581047448E-2"/>
    <s v="DEJAR"/>
    <x v="0"/>
    <n v="15.985492722331132"/>
    <n v="319.70985444662261"/>
    <n v="7.5131815794956319E-3"/>
    <n v="0.1502636315899126"/>
    <s v="Imbert and Rollet (1989)a"/>
    <n v="15.094401161274275"/>
    <n v="301.88802322548548"/>
    <n v="7.0943685457989089E-3"/>
    <n v="0.14188737091597817"/>
    <n v="12.429926912589607"/>
    <n v="248.59853825179215"/>
    <n v="5.8420656489171149E-3"/>
    <n v="0.1168413129783423"/>
  </r>
  <r>
    <n v="155"/>
    <x v="16"/>
    <m/>
    <n v="42"/>
    <x v="2"/>
    <n v="2015"/>
    <n v="500"/>
    <n v="7.31"/>
    <n v="7.25"/>
    <n v="0.05"/>
    <n v="4.1968614799122381E-3"/>
    <n v="8.3937229598244761E-2"/>
    <s v="DEJAR"/>
    <x v="0"/>
    <n v="16.577908580637022"/>
    <n v="331.55817161274041"/>
    <n v="7.7916170328994009E-3"/>
    <n v="0.15583234065798798"/>
    <s v="Imbert and Rollet (1989)a"/>
    <n v="15.649880171002778"/>
    <n v="312.99760342005555"/>
    <n v="7.3554436803713059E-3"/>
    <n v="0.14710887360742611"/>
    <n v="12.855441896281203"/>
    <n v="257.10883792562402"/>
    <n v="6.0420576912521649E-3"/>
    <n v="0.12084115382504328"/>
  </r>
  <r>
    <n v="156"/>
    <x v="16"/>
    <m/>
    <n v="43"/>
    <x v="2"/>
    <n v="2015"/>
    <n v="500"/>
    <n v="8.2799999999999994"/>
    <n v="7"/>
    <n v="0.05"/>
    <n v="5.3845641445467623E-3"/>
    <n v="0.10769128289093524"/>
    <s v="DEJAR"/>
    <x v="0"/>
    <n v="22.356347110287661"/>
    <n v="447.12694220575321"/>
    <n v="1.05074831418352E-2"/>
    <n v="0.210149662836704"/>
    <s v="Imbert and Rollet (1989)a"/>
    <n v="21.061524201190885"/>
    <n v="421.23048402381767"/>
    <n v="9.8989163745597155E-3"/>
    <n v="0.19797832749119429"/>
    <n v="16.951876533809038"/>
    <n v="339.03753067618072"/>
    <n v="7.9673819708902475E-3"/>
    <n v="0.15934763941780491"/>
  </r>
  <r>
    <n v="157"/>
    <x v="16"/>
    <m/>
    <n v="44"/>
    <x v="2"/>
    <n v="2015"/>
    <n v="500"/>
    <n v="7.2"/>
    <n v="8.4"/>
    <n v="0.05"/>
    <n v="4.0715040790523724E-3"/>
    <n v="8.1430081581047448E-2"/>
    <s v="DEJAR"/>
    <x v="0"/>
    <n v="15.985492722331132"/>
    <n v="319.70985444662261"/>
    <n v="7.5131815794956319E-3"/>
    <n v="0.1502636315899126"/>
    <s v="Imbert and Rollet (1989)a"/>
    <n v="15.094401161274275"/>
    <n v="301.88802322548548"/>
    <n v="7.0943685457989089E-3"/>
    <n v="0.14188737091597817"/>
    <n v="12.429926912589607"/>
    <n v="248.59853825179215"/>
    <n v="5.8420656489171149E-3"/>
    <n v="0.1168413129783423"/>
  </r>
  <r>
    <n v="158"/>
    <x v="16"/>
    <m/>
    <n v="45"/>
    <x v="2"/>
    <n v="2015"/>
    <n v="500"/>
    <n v="8.1999999999999993"/>
    <n v="8.6999999999999993"/>
    <n v="0.05"/>
    <n v="5.2810172506844409E-3"/>
    <n v="0.10562034501368882"/>
    <s v="DEJAR"/>
    <x v="0"/>
    <n v="21.84144067941255"/>
    <n v="436.82881358825097"/>
    <n v="1.0265477119323898E-2"/>
    <n v="0.20530954238647794"/>
    <s v="Imbert and Rollet (1989)a"/>
    <n v="20.579734362213049"/>
    <n v="411.59468724426097"/>
    <n v="9.6724751502401327E-3"/>
    <n v="0.19344950300480265"/>
    <n v="16.590412533621748"/>
    <n v="331.80825067243495"/>
    <n v="7.7974938908022219E-3"/>
    <n v="0.15594987781604441"/>
  </r>
  <r>
    <n v="159"/>
    <x v="16"/>
    <m/>
    <n v="46"/>
    <x v="2"/>
    <n v="2015"/>
    <n v="500"/>
    <n v="6.68"/>
    <n v="9.6300000000000008"/>
    <n v="0.05"/>
    <n v="3.5046351006386297E-3"/>
    <n v="7.0092702012772595E-2"/>
    <s v="DEJAR"/>
    <x v="0"/>
    <n v="13.353390381220473"/>
    <n v="267.06780762440945"/>
    <n v="6.2760934791736217E-3"/>
    <n v="0.12552186958347245"/>
    <s v="Imbert and Rollet (1989)a"/>
    <n v="12.624618276884821"/>
    <n v="252.4923655376964"/>
    <n v="5.9335705901358655E-3"/>
    <n v="0.1186714118027173"/>
    <n v="10.52432327062904"/>
    <n v="210.4864654125808"/>
    <n v="4.9464319371956486E-3"/>
    <n v="9.8928638743912958E-2"/>
  </r>
  <r>
    <n v="160"/>
    <x v="16"/>
    <m/>
    <n v="47"/>
    <x v="2"/>
    <n v="2015"/>
    <n v="500"/>
    <n v="8.1"/>
    <n v="9.32"/>
    <n v="0.05"/>
    <n v="5.152997350050658E-3"/>
    <n v="0.10305994700101316"/>
    <s v="DEJAR"/>
    <x v="0"/>
    <n v="21.207627223231601"/>
    <n v="424.152544464632"/>
    <n v="9.967584794918851E-3"/>
    <n v="0.19935169589837703"/>
    <s v="Imbert and Rollet (1989)a"/>
    <n v="19.986577722060183"/>
    <n v="399.73155444120363"/>
    <n v="9.3936915293682862E-3"/>
    <n v="0.1878738305873657"/>
    <n v="16.144595742848416"/>
    <n v="322.8919148569683"/>
    <n v="7.5879599991387553E-3"/>
    <n v="0.15175919998277509"/>
  </r>
  <r>
    <n v="161"/>
    <x v="16"/>
    <m/>
    <n v="48"/>
    <x v="2"/>
    <n v="2015"/>
    <n v="500"/>
    <n v="10"/>
    <n v="9.3000000000000007"/>
    <n v="0.05"/>
    <n v="7.8539816339744835E-3"/>
    <n v="0.15707963267948966"/>
    <s v="DEJAR"/>
    <x v="0"/>
    <n v="35.166410041134128"/>
    <n v="703.32820082268256"/>
    <n v="1.6528212719333038E-2"/>
    <n v="0.33056425438666076"/>
    <s v="Imbert and Rollet (1989)a"/>
    <n v="33.026709725455305"/>
    <n v="660.5341945091061"/>
    <n v="1.5522553570963995E-2"/>
    <n v="0.31045107141927986"/>
    <n v="25.77451090751542"/>
    <n v="515.49021815030835"/>
    <n v="1.2114020126532248E-2"/>
    <n v="0.24228040253064492"/>
  </r>
  <r>
    <n v="162"/>
    <x v="16"/>
    <m/>
    <n v="49"/>
    <x v="2"/>
    <n v="2015"/>
    <n v="500"/>
    <n v="9.1"/>
    <n v="7.2"/>
    <n v="0.05"/>
    <n v="6.5038821910942696E-3"/>
    <n v="0.13007764382188539"/>
    <s v="DEJAR"/>
    <x v="0"/>
    <n v="28.043187597760774"/>
    <n v="560.86375195521543"/>
    <n v="1.3180298170947563E-2"/>
    <n v="0.26360596341895126"/>
    <s v="Imbert and Rollet (1989)a"/>
    <n v="26.377890338447372"/>
    <n v="527.55780676894744"/>
    <n v="1.2397608459070264E-2"/>
    <n v="0.24795216918140531"/>
    <n v="20.9055849515779"/>
    <n v="418.11169903155798"/>
    <n v="9.8256249272416132E-3"/>
    <n v="0.19651249854483224"/>
  </r>
  <r>
    <n v="163"/>
    <x v="16"/>
    <m/>
    <n v="50"/>
    <x v="2"/>
    <n v="2015"/>
    <n v="500"/>
    <n v="7.31"/>
    <n v="7.8"/>
    <n v="0.05"/>
    <n v="4.1968614799122381E-3"/>
    <n v="8.3937229598244761E-2"/>
    <s v="DEJAR"/>
    <x v="0"/>
    <n v="16.577908580637022"/>
    <n v="331.55817161274041"/>
    <n v="7.7916170328994009E-3"/>
    <n v="0.15583234065798798"/>
    <s v="Imbert and Rollet (1989)a"/>
    <n v="15.649880171002778"/>
    <n v="312.99760342005555"/>
    <n v="7.3554436803713059E-3"/>
    <n v="0.14710887360742611"/>
    <n v="12.855441896281203"/>
    <n v="257.10883792562402"/>
    <n v="6.0420576912521649E-3"/>
    <n v="0.12084115382504328"/>
  </r>
  <r>
    <n v="164"/>
    <x v="16"/>
    <m/>
    <n v="51"/>
    <x v="2"/>
    <n v="2015"/>
    <n v="500"/>
    <n v="13.2"/>
    <n v="7.1"/>
    <n v="0.05"/>
    <n v="1.368477759903714E-2"/>
    <n v="0.2736955519807428"/>
    <s v="DEJAR"/>
    <x v="0"/>
    <n v="68.470810793385709"/>
    <n v="1369.4162158677141"/>
    <n v="3.2181281072891282E-2"/>
    <n v="0.64362562145782565"/>
    <s v="Imbert and Rollet (1989)a"/>
    <n v="64.010980580278073"/>
    <n v="1280.2196116055613"/>
    <n v="3.0085160872730693E-2"/>
    <n v="0.60170321745461375"/>
    <n v="47.738037382124631"/>
    <n v="954.76074764249256"/>
    <n v="2.2436877569598574E-2"/>
    <n v="0.44873755139197147"/>
  </r>
  <r>
    <n v="165"/>
    <x v="16"/>
    <m/>
    <n v="52"/>
    <x v="2"/>
    <n v="2015"/>
    <n v="500"/>
    <n v="7.15"/>
    <n v="8.3000000000000007"/>
    <n v="0.05"/>
    <n v="4.0151517608286056E-3"/>
    <n v="8.0303035216572102E-2"/>
    <s v="DEJAR"/>
    <x v="0"/>
    <n v="15.720361764125787"/>
    <n v="314.40723528251573"/>
    <n v="7.3885700291391188E-3"/>
    <n v="0.1477714005827824"/>
    <s v="Imbert and Rollet (1989)a"/>
    <n v="14.845755478668979"/>
    <n v="296.91510957337954"/>
    <n v="6.9775050749744192E-3"/>
    <n v="0.13955010149948838"/>
    <n v="12.239110216399906"/>
    <n v="244.7822043279981"/>
    <n v="5.7523818017079552E-3"/>
    <n v="0.1150476360341591"/>
  </r>
  <r>
    <n v="166"/>
    <x v="16"/>
    <m/>
    <n v="53"/>
    <x v="2"/>
    <n v="2015"/>
    <n v="500"/>
    <n v="6.59"/>
    <n v="9.1300000000000008"/>
    <n v="0.05"/>
    <n v="3.4108349979840723E-3"/>
    <n v="6.8216699959681437E-2"/>
    <s v="DEJAR"/>
    <x v="0"/>
    <n v="12.925669011013236"/>
    <n v="258.51338022026471"/>
    <n v="6.0750644351762204E-3"/>
    <n v="0.1215012887035244"/>
    <s v="Imbert and Rollet (1989)a"/>
    <n v="12.222973887185514"/>
    <n v="244.45947774371027"/>
    <n v="5.7447977269771914E-3"/>
    <n v="0.11489595453954382"/>
    <n v="10.212123383547324"/>
    <n v="204.24246767094647"/>
    <n v="4.7996979902672418E-3"/>
    <n v="9.5993959805344836E-2"/>
  </r>
  <r>
    <n v="167"/>
    <x v="16"/>
    <m/>
    <n v="54"/>
    <x v="2"/>
    <n v="2015"/>
    <n v="500"/>
    <n v="7.01"/>
    <n v="8.15"/>
    <n v="0.05"/>
    <n v="3.8594544289166943E-3"/>
    <n v="7.7189088578333884E-2"/>
    <s v="DEJAR"/>
    <x v="0"/>
    <n v="14.99171366516974"/>
    <n v="299.83427330339481"/>
    <n v="7.046105422629778E-3"/>
    <n v="0.14092210845259553"/>
    <s v="Imbert and Rollet (1989)a"/>
    <n v="14.162263235788361"/>
    <n v="283.24526471576718"/>
    <n v="6.6562637208205291E-3"/>
    <n v="0.13312527441641056"/>
    <n v="11.713439340047449"/>
    <n v="234.26878680094896"/>
    <n v="5.5053164898223005E-3"/>
    <n v="0.110106329796446"/>
  </r>
  <r>
    <n v="168"/>
    <x v="16"/>
    <m/>
    <n v="55"/>
    <x v="2"/>
    <n v="2015"/>
    <n v="500"/>
    <n v="7.32"/>
    <n v="10.11"/>
    <n v="0.05"/>
    <n v="4.2083518550427431E-3"/>
    <n v="8.4167037100854852E-2"/>
    <s v="DEJAR"/>
    <x v="0"/>
    <n v="16.632388864151725"/>
    <n v="332.64777728303449"/>
    <n v="7.8172227661513095E-3"/>
    <n v="0.15634445532302618"/>
    <s v="Imbert and Rollet (1989)a"/>
    <n v="15.700956711496113"/>
    <n v="314.01913422992226"/>
    <n v="7.3794496544031729E-3"/>
    <n v="0.14758899308806347"/>
    <n v="12.89451562883937"/>
    <n v="257.89031257678738"/>
    <n v="6.0604223455545036E-3"/>
    <n v="0.12120844691109008"/>
  </r>
  <r>
    <n v="169"/>
    <x v="16"/>
    <m/>
    <n v="56"/>
    <x v="2"/>
    <n v="2015"/>
    <n v="500"/>
    <n v="8.1300000000000008"/>
    <n v="9.32"/>
    <n v="0.05"/>
    <n v="5.1912383866264808E-3"/>
    <n v="0.1038247677325296"/>
    <s v="DEJAR"/>
    <x v="0"/>
    <n v="21.396628441874963"/>
    <n v="427.93256883749922"/>
    <n v="1.0056415367681234E-2"/>
    <n v="0.20112830735362461"/>
    <s v="Imbert and Rollet (1989)a"/>
    <n v="20.163467786342441"/>
    <n v="403.2693557268488"/>
    <n v="9.4768298595809455E-3"/>
    <n v="0.18953659719161892"/>
    <n v="16.277640182267305"/>
    <n v="325.5528036453461"/>
    <n v="7.6504908856656331E-3"/>
    <n v="0.15300981771331265"/>
  </r>
  <r>
    <n v="170"/>
    <x v="16"/>
    <m/>
    <n v="57"/>
    <x v="2"/>
    <n v="2015"/>
    <n v="500"/>
    <n v="7.1"/>
    <n v="8.1"/>
    <n v="0.05"/>
    <n v="3.959192141686536E-3"/>
    <n v="7.9183842833730714E-2"/>
    <s v="DEJAR"/>
    <x v="0"/>
    <n v="15.457813835108476"/>
    <n v="309.15627670216952"/>
    <n v="7.2651725025009838E-3"/>
    <n v="0.14530345005001966"/>
    <s v="Imbert and Rollet (1989)a"/>
    <n v="14.599503823320228"/>
    <n v="291.99007646640456"/>
    <n v="6.8617667969605063E-3"/>
    <n v="0.13723533593921014"/>
    <n v="12.04991454729854"/>
    <n v="240.99829094597078"/>
    <n v="5.6634598372303138E-3"/>
    <n v="0.11326919674460625"/>
  </r>
  <r>
    <n v="171"/>
    <x v="16"/>
    <m/>
    <n v="58"/>
    <x v="2"/>
    <n v="2015"/>
    <n v="500"/>
    <n v="9.3000000000000007"/>
    <n v="10.1"/>
    <n v="0.05"/>
    <n v="6.7929087152245318E-3"/>
    <n v="0.13585817430449063"/>
    <s v="DEJAR"/>
    <x v="0"/>
    <n v="29.545212110569128"/>
    <n v="590.90424221138255"/>
    <n v="1.388624969196749E-2"/>
    <n v="0.27772499383934979"/>
    <s v="Imbert and Rollet (1989)a"/>
    <n v="27.780758690646167"/>
    <n v="555.61517381292333"/>
    <n v="1.3056956584603699E-2"/>
    <n v="0.26113913169207398"/>
    <n v="21.939290500886724"/>
    <n v="438.78581001773443"/>
    <n v="1.031146653541676E-2"/>
    <n v="0.20622933070833516"/>
  </r>
  <r>
    <n v="172"/>
    <x v="16"/>
    <m/>
    <n v="59"/>
    <x v="2"/>
    <n v="2015"/>
    <n v="500"/>
    <n v="7.4"/>
    <n v="8.36"/>
    <n v="0.05"/>
    <n v="4.3008403427644282E-3"/>
    <n v="8.6016806855288563E-2"/>
    <s v="DEJAR"/>
    <x v="0"/>
    <n v="17.071990603096925"/>
    <n v="341.43981206193848"/>
    <n v="8.0238355834555547E-3"/>
    <n v="0.16047671166911107"/>
    <s v="Imbert and Rollet (1989)a"/>
    <n v="16.113051890672299"/>
    <n v="322.26103781344597"/>
    <n v="7.5731343886159801E-3"/>
    <n v="0.15146268777231958"/>
    <n v="13.209453510279694"/>
    <n v="264.18907020559385"/>
    <n v="6.2084431498314564E-3"/>
    <n v="0.1241688629966291"/>
  </r>
  <r>
    <n v="173"/>
    <x v="16"/>
    <m/>
    <n v="60"/>
    <x v="2"/>
    <n v="2015"/>
    <n v="500"/>
    <n v="9.3000000000000007"/>
    <n v="8.61"/>
    <n v="0.05"/>
    <n v="6.7929087152245318E-3"/>
    <n v="0.13585817430449063"/>
    <s v="DEJAR"/>
    <x v="0"/>
    <n v="29.545212110569128"/>
    <n v="590.90424221138255"/>
    <n v="1.388624969196749E-2"/>
    <n v="0.27772499383934979"/>
    <s v="Imbert and Rollet (1989)a"/>
    <n v="27.780758690646167"/>
    <n v="555.61517381292333"/>
    <n v="1.3056956584603699E-2"/>
    <n v="0.26113913169207398"/>
    <n v="21.939290500886724"/>
    <n v="438.78581001773443"/>
    <n v="1.031146653541676E-2"/>
    <n v="0.20622933070833516"/>
  </r>
  <r>
    <n v="174"/>
    <x v="16"/>
    <m/>
    <n v="61"/>
    <x v="2"/>
    <n v="2015"/>
    <n v="500"/>
    <n v="11.31"/>
    <n v="9.3000000000000007"/>
    <n v="0.05"/>
    <n v="1.0046507000896435E-2"/>
    <n v="0.20093014001792869"/>
    <s v="DEJAR"/>
    <x v="0"/>
    <n v="47.253968504895965"/>
    <n v="945.07937009791931"/>
    <n v="2.2209365197301104E-2"/>
    <n v="0.44418730394602207"/>
    <s v="Imbert and Rollet (1989)a"/>
    <n v="44.288805057133708"/>
    <n v="885.77610114267407"/>
    <n v="2.0815738376852841E-2"/>
    <n v="0.41631476753705676"/>
    <n v="33.874852735547684"/>
    <n v="677.49705471095365"/>
    <n v="1.5921180785707409E-2"/>
    <n v="0.31842361571414823"/>
  </r>
  <r>
    <n v="175"/>
    <x v="16"/>
    <m/>
    <n v="62"/>
    <x v="2"/>
    <n v="2015"/>
    <n v="500"/>
    <n v="11.03"/>
    <n v="8.48"/>
    <n v="0.05"/>
    <n v="9.5552247417280602E-3"/>
    <n v="0.19110449483456118"/>
    <s v="DEJAR"/>
    <x v="0"/>
    <n v="44.494800669757815"/>
    <n v="889.89601339515627"/>
    <n v="2.0912556314786172E-2"/>
    <n v="0.41825112629572342"/>
    <s v="Imbert and Rollet (1989)a"/>
    <n v="41.720016264631269"/>
    <n v="834.40032529262533"/>
    <n v="1.9608407644376696E-2"/>
    <n v="0.39216815288753387"/>
    <n v="32.041148188875901"/>
    <n v="640.822963777518"/>
    <n v="1.5059339648771672E-2"/>
    <n v="0.30118679297543344"/>
  </r>
  <r>
    <n v="176"/>
    <x v="16"/>
    <m/>
    <n v="63"/>
    <x v="2"/>
    <n v="2015"/>
    <n v="500"/>
    <n v="14.7"/>
    <n v="7.18"/>
    <n v="0.05"/>
    <n v="1.6971668912855457E-2"/>
    <n v="0.33943337825710912"/>
    <s v="DEJAR"/>
    <x v="0"/>
    <n v="88.652224805178847"/>
    <n v="1773.0444961035769"/>
    <n v="4.1666545658434057E-2"/>
    <n v="0.83333091316868113"/>
    <s v="Imbert and Rollet (1989)a"/>
    <n v="82.730919252623252"/>
    <n v="1654.6183850524649"/>
    <n v="3.8883532048732926E-2"/>
    <n v="0.77767064097465843"/>
    <n v="60.622649902903746"/>
    <n v="1212.4529980580749"/>
    <n v="2.8492645454364758E-2"/>
    <n v="0.56985290908729513"/>
  </r>
  <r>
    <n v="177"/>
    <x v="16"/>
    <m/>
    <n v="64"/>
    <x v="2"/>
    <n v="2015"/>
    <n v="500"/>
    <n v="7.9"/>
    <n v="8.6999999999999993"/>
    <n v="0.05"/>
    <n v="4.9016699377634745E-3"/>
    <n v="9.803339875526948E-2"/>
    <s v="DEJAR"/>
    <x v="0"/>
    <n v="19.972528740213502"/>
    <n v="399.45057480426999"/>
    <n v="9.3870885079003451E-3"/>
    <n v="0.18774177015800689"/>
    <s v="Imbert and Rollet (1989)a"/>
    <n v="18.830352837408498"/>
    <n v="376.60705674816995"/>
    <n v="8.8502658335819929E-3"/>
    <n v="0.17700531667163988"/>
    <n v="15.27293753749486"/>
    <n v="305.45875074989721"/>
    <n v="7.178280642622584E-3"/>
    <n v="0.14356561285245167"/>
  </r>
  <r>
    <n v="178"/>
    <x v="16"/>
    <m/>
    <n v="65"/>
    <x v="2"/>
    <n v="2015"/>
    <n v="500"/>
    <n v="6.13"/>
    <n v="7.13"/>
    <n v="0.05"/>
    <n v="2.9512828246169576E-3"/>
    <n v="5.9025656492339151E-2"/>
    <s v="DEJAR"/>
    <x v="0"/>
    <n v="10.865086157556268"/>
    <n v="217.30172315112534"/>
    <n v="5.1065904940514458E-3"/>
    <n v="0.10213180988102891"/>
    <s v="Imbert and Rollet (1989)a"/>
    <n v="10.286679883911674"/>
    <n v="205.73359767823348"/>
    <n v="4.8347395454384871E-3"/>
    <n v="9.6694790908769729E-2"/>
    <n v="8.6966639030437207"/>
    <n v="173.93327806087441"/>
    <n v="4.087432034430548E-3"/>
    <n v="8.1748640688610971E-2"/>
  </r>
  <r>
    <n v="179"/>
    <x v="16"/>
    <m/>
    <n v="66"/>
    <x v="2"/>
    <n v="2015"/>
    <n v="500"/>
    <n v="7.34"/>
    <n v="8.15"/>
    <n v="0.05"/>
    <n v="4.2313797291935558E-3"/>
    <n v="8.4627594583871105E-2"/>
    <s v="DEJAR"/>
    <x v="0"/>
    <n v="16.741662379087828"/>
    <n v="334.83324758175655"/>
    <n v="7.8685813181712787E-3"/>
    <n v="0.15737162636342555"/>
    <s v="Imbert and Rollet (1989)a"/>
    <n v="15.803399727239398"/>
    <n v="316.06799454478795"/>
    <n v="7.4275978718025175E-3"/>
    <n v="0.14855195743605032"/>
    <n v="12.97285864511829"/>
    <n v="259.45717290236576"/>
    <n v="6.0972435632055963E-3"/>
    <n v="0.1219448712641119"/>
  </r>
  <r>
    <n v="180"/>
    <x v="16"/>
    <m/>
    <n v="67"/>
    <x v="2"/>
    <n v="2015"/>
    <n v="500"/>
    <n v="8.4"/>
    <n v="6.89"/>
    <n v="0.05"/>
    <n v="5.5417694409323958E-3"/>
    <n v="0.11083538881864791"/>
    <s v="DEJAR"/>
    <x v="0"/>
    <n v="23.141863212931352"/>
    <n v="462.83726425862699"/>
    <n v="1.0876675710077735E-2"/>
    <n v="0.21753351420155467"/>
    <s v="Imbert and Rollet (1989)a"/>
    <n v="21.796372958821777"/>
    <n v="435.92745917643555"/>
    <n v="1.0244295290646235E-2"/>
    <n v="0.20488590581292471"/>
    <n v="17.502111570141867"/>
    <n v="350.04223140283733"/>
    <n v="8.2259924379666782E-3"/>
    <n v="0.16451984875933354"/>
  </r>
  <r>
    <n v="181"/>
    <x v="16"/>
    <m/>
    <n v="68"/>
    <x v="2"/>
    <n v="2015"/>
    <n v="500"/>
    <n v="6.9"/>
    <n v="7.92"/>
    <n v="0.05"/>
    <n v="3.7392806559352516E-3"/>
    <n v="7.4785613118705033E-2"/>
    <s v="DEJAR"/>
    <x v="0"/>
    <n v="14.433307138799051"/>
    <n v="288.66614277598103"/>
    <n v="6.7836543552355537E-3"/>
    <n v="0.13567308710471107"/>
    <s v="Imbert and Rollet (1989)a"/>
    <n v="13.638308363850042"/>
    <n v="272.76616727700082"/>
    <n v="6.4100049310095199E-3"/>
    <n v="0.12820009862019038"/>
    <n v="11.309291919433919"/>
    <n v="226.18583838867838"/>
    <n v="5.3153672021339412E-3"/>
    <n v="0.10630734404267883"/>
  </r>
  <r>
    <n v="182"/>
    <x v="16"/>
    <m/>
    <n v="69"/>
    <x v="2"/>
    <n v="2015"/>
    <n v="500"/>
    <n v="8.1"/>
    <n v="9.3000000000000007"/>
    <n v="0.05"/>
    <n v="5.152997350050658E-3"/>
    <n v="0.10305994700101316"/>
    <s v="DEJAR"/>
    <x v="0"/>
    <n v="21.207627223231601"/>
    <n v="424.152544464632"/>
    <n v="9.967584794918851E-3"/>
    <n v="0.19935169589837703"/>
    <s v="Imbert and Rollet (1989)a"/>
    <n v="19.986577722060183"/>
    <n v="399.73155444120363"/>
    <n v="9.3936915293682862E-3"/>
    <n v="0.1878738305873657"/>
    <n v="16.144595742848416"/>
    <n v="322.8919148569683"/>
    <n v="7.5879599991387553E-3"/>
    <n v="0.15175919998277509"/>
  </r>
  <r>
    <n v="183"/>
    <x v="16"/>
    <m/>
    <n v="70"/>
    <x v="2"/>
    <n v="2015"/>
    <n v="500"/>
    <n v="7.31"/>
    <n v="8.49"/>
    <n v="0.05"/>
    <n v="4.1968614799122381E-3"/>
    <n v="8.3937229598244761E-2"/>
    <s v="DEJAR"/>
    <x v="0"/>
    <n v="16.577908580637022"/>
    <n v="331.55817161274041"/>
    <n v="7.7916170328994009E-3"/>
    <n v="0.15583234065798798"/>
    <s v="Imbert and Rollet (1989)a"/>
    <n v="15.649880171002778"/>
    <n v="312.99760342005555"/>
    <n v="7.3554436803713059E-3"/>
    <n v="0.14710887360742611"/>
    <n v="12.855441896281203"/>
    <n v="257.10883792562402"/>
    <n v="6.0420576912521649E-3"/>
    <n v="0.12084115382504328"/>
  </r>
  <r>
    <n v="184"/>
    <x v="16"/>
    <m/>
    <n v="71"/>
    <x v="2"/>
    <n v="2015"/>
    <n v="500"/>
    <n v="13.2"/>
    <n v="9.15"/>
    <n v="0.05"/>
    <n v="1.368477759903714E-2"/>
    <n v="0.2736955519807428"/>
    <s v="DEJAR"/>
    <x v="0"/>
    <n v="68.470810793385709"/>
    <n v="1369.4162158677141"/>
    <n v="3.2181281072891282E-2"/>
    <n v="0.64362562145782565"/>
    <s v="Imbert and Rollet (1989)a"/>
    <n v="64.010980580278073"/>
    <n v="1280.2196116055613"/>
    <n v="3.0085160872730693E-2"/>
    <n v="0.60170321745461375"/>
    <n v="47.738037382124631"/>
    <n v="954.76074764249256"/>
    <n v="2.2436877569598574E-2"/>
    <n v="0.44873755139197147"/>
  </r>
  <r>
    <n v="185"/>
    <x v="16"/>
    <m/>
    <n v="72"/>
    <x v="2"/>
    <n v="2015"/>
    <n v="500"/>
    <n v="13.1"/>
    <n v="8.3000000000000007"/>
    <n v="0.05"/>
    <n v="1.3478217882063612E-2"/>
    <n v="0.26956435764127223"/>
    <s v="DEJAR"/>
    <x v="0"/>
    <n v="67.232482153437246"/>
    <n v="1344.6496430687448"/>
    <n v="3.1599266612115505E-2"/>
    <n v="0.63198533224231002"/>
    <s v="Imbert and Rollet (1989)a"/>
    <n v="62.861192475550233"/>
    <n v="1257.2238495110046"/>
    <n v="2.954476046350861E-2"/>
    <n v="0.59089520927017214"/>
    <n v="46.938878544179737"/>
    <n v="938.77757088359465"/>
    <n v="2.2061272915764474E-2"/>
    <n v="0.44122545831528948"/>
  </r>
  <r>
    <n v="186"/>
    <x v="16"/>
    <m/>
    <n v="73"/>
    <x v="2"/>
    <n v="2015"/>
    <n v="500"/>
    <n v="12.31"/>
    <n v="9.15"/>
    <n v="0.05"/>
    <n v="1.1901617462841206E-2"/>
    <n v="0.23803234925682412"/>
    <s v="DEJAR"/>
    <x v="0"/>
    <n v="57.909172985130695"/>
    <n v="1158.1834597026138"/>
    <n v="2.7217311303011426E-2"/>
    <n v="0.54434622606022853"/>
    <s v="Imbert and Rollet (1989)a"/>
    <n v="54.199624928627159"/>
    <n v="1083.9924985725431"/>
    <n v="2.5473823716454763E-2"/>
    <n v="0.50947647432909526"/>
    <n v="40.884934888157282"/>
    <n v="817.69869776314556"/>
    <n v="1.9215919397433921E-2"/>
    <n v="0.3843183879486784"/>
  </r>
  <r>
    <n v="187"/>
    <x v="16"/>
    <m/>
    <n v="74"/>
    <x v="2"/>
    <n v="2015"/>
    <n v="500"/>
    <n v="11.5"/>
    <n v="7.61"/>
    <n v="0.05"/>
    <n v="1.0386890710931254E-2"/>
    <n v="0.20773781421862508"/>
    <s v="DEJAR"/>
    <x v="0"/>
    <n v="49.181622559811238"/>
    <n v="983.63245119622468"/>
    <n v="2.311536260311128E-2"/>
    <n v="0.46230725206222556"/>
    <s v="Imbert and Rollet (1989)a"/>
    <n v="46.082838181946165"/>
    <n v="921.65676363892328"/>
    <n v="2.1658933945514696E-2"/>
    <n v="0.43317867891029388"/>
    <n v="35.151158144057668"/>
    <n v="703.02316288115333"/>
    <n v="1.6521044327707103E-2"/>
    <n v="0.33042088655414203"/>
  </r>
  <r>
    <n v="188"/>
    <x v="16"/>
    <m/>
    <n v="75"/>
    <x v="2"/>
    <n v="2015"/>
    <n v="500"/>
    <n v="8.2100000000000009"/>
    <n v="9.11"/>
    <n v="0.05"/>
    <n v="5.293905634545795E-3"/>
    <n v="0.10587811269091589"/>
    <s v="DEJAR"/>
    <x v="0"/>
    <n v="21.905421427245351"/>
    <n v="438.10842854490699"/>
    <n v="1.0295548070805315E-2"/>
    <n v="0.20591096141610629"/>
    <s v="Imbert and Rollet (1989)a"/>
    <n v="20.639604349467341"/>
    <n v="412.79208698934679"/>
    <n v="9.7006140442496488E-3"/>
    <n v="0.19401228088499298"/>
    <n v="16.63536145646767"/>
    <n v="332.70722912935338"/>
    <n v="7.8186198845398049E-3"/>
    <n v="0.15637239769079606"/>
  </r>
  <r>
    <n v="189"/>
    <x v="16"/>
    <m/>
    <n v="76"/>
    <x v="2"/>
    <n v="2015"/>
    <n v="500"/>
    <n v="18.399999999999999"/>
    <n v="13.21"/>
    <n v="0.05"/>
    <n v="2.6590440219984007E-2"/>
    <n v="0.53180880439968015"/>
    <s v="DEJAR"/>
    <x v="0"/>
    <n v="151.94653851817418"/>
    <n v="3038.9307703634836"/>
    <n v="7.1414873103541859E-2"/>
    <n v="1.4282974620708373"/>
    <s v="Imbert and Rollet (1989)a"/>
    <n v="141.27367368949197"/>
    <n v="2825.4734737898393"/>
    <n v="6.6398626634061222E-2"/>
    <n v="1.3279725326812244"/>
    <n v="99.789765031253154"/>
    <n v="1995.795300625063"/>
    <n v="4.6901189564688979E-2"/>
    <n v="0.93802379129377955"/>
  </r>
  <r>
    <n v="190"/>
    <x v="16"/>
    <m/>
    <n v="77"/>
    <x v="2"/>
    <n v="2015"/>
    <n v="500"/>
    <n v="8.19"/>
    <n v="9.32"/>
    <n v="0.05"/>
    <n v="5.268144574786358E-3"/>
    <n v="0.10536289149572715"/>
    <s v="DEJAR"/>
    <x v="0"/>
    <n v="21.777569073814274"/>
    <n v="435.55138147628543"/>
    <n v="1.0235457464692708E-2"/>
    <n v="0.20470914929385414"/>
    <s v="Imbert and Rollet (1989)a"/>
    <n v="20.519965302879953"/>
    <n v="410.39930605759906"/>
    <n v="9.6443836923535767E-3"/>
    <n v="0.19288767384707153"/>
    <n v="16.54553043628496"/>
    <n v="330.91060872569915"/>
    <n v="7.7763993050539298E-3"/>
    <n v="0.1555279861010786"/>
  </r>
  <r>
    <n v="191"/>
    <x v="16"/>
    <m/>
    <n v="78"/>
    <x v="2"/>
    <n v="2015"/>
    <n v="500"/>
    <n v="7.9"/>
    <n v="8.31"/>
    <n v="0.05"/>
    <n v="4.9016699377634745E-3"/>
    <n v="9.803339875526948E-2"/>
    <s v="DEJAR"/>
    <x v="0"/>
    <n v="19.972528740213502"/>
    <n v="399.45057480426999"/>
    <n v="9.3870885079003451E-3"/>
    <n v="0.18774177015800689"/>
    <s v="Imbert and Rollet (1989)a"/>
    <n v="18.830352837408498"/>
    <n v="376.60705674816995"/>
    <n v="8.8502658335819929E-3"/>
    <n v="0.17700531667163988"/>
    <n v="15.27293753749486"/>
    <n v="305.45875074989721"/>
    <n v="7.178280642622584E-3"/>
    <n v="0.14356561285245167"/>
  </r>
  <r>
    <n v="192"/>
    <x v="16"/>
    <m/>
    <n v="79"/>
    <x v="2"/>
    <n v="2015"/>
    <n v="500"/>
    <n v="8.3000000000000007"/>
    <n v="7.41"/>
    <n v="0.05"/>
    <n v="5.4106079476450219E-3"/>
    <n v="0.10821215895290043"/>
    <s v="DEJAR"/>
    <x v="0"/>
    <n v="22.486168326907283"/>
    <n v="449.72336653814563"/>
    <n v="1.0568499113646422E-2"/>
    <n v="0.21136998227292844"/>
    <s v="Imbert and Rollet (1989)a"/>
    <n v="21.182983765204792"/>
    <n v="423.6596753040958"/>
    <n v="9.9560023696462514E-3"/>
    <n v="0.19912004739292502"/>
    <n v="17.042911861239695"/>
    <n v="340.85823722479387"/>
    <n v="8.010168574782657E-3"/>
    <n v="0.16020337149565311"/>
  </r>
  <r>
    <n v="193"/>
    <x v="16"/>
    <m/>
    <n v="80"/>
    <x v="2"/>
    <n v="2015"/>
    <n v="500"/>
    <n v="8.19"/>
    <n v="7.32"/>
    <n v="0.05"/>
    <n v="5.268144574786358E-3"/>
    <n v="0.10536289149572715"/>
    <s v="DEJAR"/>
    <x v="0"/>
    <n v="21.777569073814274"/>
    <n v="435.55138147628543"/>
    <n v="1.0235457464692708E-2"/>
    <n v="0.20470914929385414"/>
    <s v="Imbert and Rollet (1989)a"/>
    <n v="20.519965302879953"/>
    <n v="410.39930605759906"/>
    <n v="9.6443836923535767E-3"/>
    <n v="0.19288767384707153"/>
    <n v="16.54553043628496"/>
    <n v="330.91060872569915"/>
    <n v="7.7763993050539298E-3"/>
    <n v="0.1555279861010786"/>
  </r>
  <r>
    <n v="194"/>
    <x v="16"/>
    <m/>
    <n v="81"/>
    <x v="2"/>
    <n v="2015"/>
    <n v="500"/>
    <n v="9.77"/>
    <n v="8.69"/>
    <n v="0.05"/>
    <n v="7.496853235096029E-3"/>
    <n v="0.14993706470192056"/>
    <s v="DEJAR"/>
    <x v="0"/>
    <n v="33.256381122864113"/>
    <n v="665.1276224572822"/>
    <n v="1.5630499127746132E-2"/>
    <n v="0.31260998255492262"/>
    <s v="Imbert and Rollet (1989)a"/>
    <n v="31.244882873124386"/>
    <n v="624.8976574624877"/>
    <n v="1.468509495036846E-2"/>
    <n v="0.2937018990073692"/>
    <n v="24.476897229681693"/>
    <n v="489.53794459363382"/>
    <n v="1.1504141697950396E-2"/>
    <n v="0.23008283395900789"/>
  </r>
  <r>
    <n v="195"/>
    <x v="17"/>
    <m/>
    <n v="1"/>
    <x v="0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196"/>
    <x v="17"/>
    <m/>
    <n v="2"/>
    <x v="0"/>
    <n v="2015"/>
    <n v="500"/>
    <n v="20"/>
    <n v="16.5"/>
    <n v="0.05"/>
    <n v="3.1415926535897934E-2"/>
    <n v="0.62831853071795862"/>
    <s v="DEJAR"/>
    <x v="0"/>
    <n v="291.0476463669134"/>
    <n v="5820.9529273382677"/>
    <n v="0.13679239379244928"/>
    <n v="2.7358478758489855"/>
    <s v="Imbert and Rollet (1989)a"/>
    <n v="172.33493090633354"/>
    <n v="3446.6986181266707"/>
    <n v="8.099741752597675E-2"/>
    <n v="1.6199483505195351"/>
    <n v="134.35498180370652"/>
    <n v="2687.0996360741301"/>
    <n v="6.3146841447742061E-2"/>
    <n v="1.2629368289548411"/>
  </r>
  <r>
    <n v="197"/>
    <x v="17"/>
    <m/>
    <n v="3"/>
    <x v="0"/>
    <n v="2015"/>
    <n v="500"/>
    <n v="29.6"/>
    <n v="17.5"/>
    <n v="0.05"/>
    <n v="6.8813445484230851E-2"/>
    <n v="1.376268909684617"/>
    <s v="DEJAR"/>
    <x v="0"/>
    <n v="766.49712216828777"/>
    <n v="15329.942443365755"/>
    <n v="0.36025364741909527"/>
    <n v="7.2050729483819049"/>
    <s v="Imbert and Rollet (1989)a"/>
    <n v="438.72644761160109"/>
    <n v="8774.5289522320218"/>
    <n v="0.20620143037745248"/>
    <n v="4.1240286075490502"/>
    <n v="320.80031246937335"/>
    <n v="6416.0062493874666"/>
    <n v="0.15077614686060548"/>
    <n v="3.0155229372121091"/>
  </r>
  <r>
    <n v="198"/>
    <x v="17"/>
    <m/>
    <n v="4"/>
    <x v="1"/>
    <n v="2015"/>
    <n v="500"/>
    <n v="8.5"/>
    <n v="14.5"/>
    <n v="0.05"/>
    <n v="5.6745017305465653E-3"/>
    <n v="0.1134900346109313"/>
    <s v="DEJAR"/>
    <x v="0"/>
    <n v="21.548792935691619"/>
    <n v="430.97585871383234"/>
    <n v="1.012793267977506E-2"/>
    <n v="0.20255865359550118"/>
    <s v="Imbert and Rollet (1989)a"/>
    <n v="22.41994862281684"/>
    <n v="448.39897245633676"/>
    <n v="1.0537375852723914E-2"/>
    <n v="0.21074751705447825"/>
    <n v="18.031863483202205"/>
    <n v="360.63726966404408"/>
    <n v="8.4749758371050372E-3"/>
    <n v="0.1694995167421007"/>
  </r>
  <r>
    <n v="199"/>
    <x v="17"/>
    <m/>
    <n v="5"/>
    <x v="1"/>
    <n v="2015"/>
    <n v="500"/>
    <n v="6.3"/>
    <n v="10.199999999999999"/>
    <n v="0.05"/>
    <n v="3.1172453105244723E-3"/>
    <n v="6.2344906210489444E-2"/>
    <s v="DEJAR"/>
    <x v="0"/>
    <n v="10.191239487467888"/>
    <n v="203.82478974935773"/>
    <n v="4.7898825591099073E-3"/>
    <n v="9.5797651182198129E-2"/>
    <s v="Imbert and Rollet (1989)a"/>
    <n v="10.979726001098872"/>
    <n v="219.59452002197742"/>
    <n v="5.1604712205164695E-3"/>
    <n v="0.10320942441032938"/>
    <n v="9.2739898326676862"/>
    <n v="185.4797966533537"/>
    <n v="4.3587752213538125E-3"/>
    <n v="8.7175504427076236E-2"/>
  </r>
  <r>
    <n v="200"/>
    <x v="17"/>
    <m/>
    <n v="6"/>
    <x v="1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01"/>
    <x v="17"/>
    <m/>
    <n v="7"/>
    <x v="1"/>
    <n v="2015"/>
    <n v="500"/>
    <n v="48.2"/>
    <n v="25.5"/>
    <n v="0.05"/>
    <n v="0.1824668429131488"/>
    <n v="3.6493368582629757"/>
    <s v="DEJAR"/>
    <x v="0"/>
    <n v="1650.0352769187414"/>
    <n v="33000.705538374823"/>
    <n v="0.77551658015180847"/>
    <n v="15.510331603036166"/>
    <s v="Imbert and Rollet (1989)a"/>
    <n v="1402.5383835699995"/>
    <n v="28050.76767139999"/>
    <n v="0.65919304027789982"/>
    <n v="13.183860805557995"/>
    <n v="849.3662899926976"/>
    <n v="16987.325799853952"/>
    <n v="0.39920215629656786"/>
    <n v="7.9840431259313567"/>
  </r>
  <r>
    <n v="202"/>
    <x v="17"/>
    <m/>
    <n v="8"/>
    <x v="1"/>
    <n v="2015"/>
    <n v="500"/>
    <n v="19.2"/>
    <n v="14.5"/>
    <n v="0.05"/>
    <n v="2.8952917895483533E-2"/>
    <n v="0.57905835790967064"/>
    <s v="DEJAR"/>
    <x v="0"/>
    <n v="165.24514384117984"/>
    <n v="3304.9028768235967"/>
    <n v="7.7665217605354511E-2"/>
    <n v="1.5533043521070904"/>
    <s v="Imbert and Rollet (1989)a"/>
    <n v="156.35674508199583"/>
    <n v="3127.1349016399163"/>
    <n v="7.3487670188538023E-2"/>
    <n v="1.4697534037707607"/>
    <n v="110.06755602397098"/>
    <n v="2201.3511204794195"/>
    <n v="5.1731751331266354E-2"/>
    <n v="1.0346350266253272"/>
  </r>
  <r>
    <n v="203"/>
    <x v="17"/>
    <m/>
    <n v="9"/>
    <x v="1"/>
    <n v="2015"/>
    <n v="500"/>
    <n v="46.5"/>
    <n v="24.5"/>
    <n v="0.05"/>
    <n v="0.16982271788061329"/>
    <n v="3.3964543576122654"/>
    <s v="DEJAR"/>
    <x v="0"/>
    <n v="1508.3704508458368"/>
    <n v="30167.409016916736"/>
    <n v="0.7089341118975433"/>
    <n v="14.178682237950865"/>
    <s v="Imbert and Rollet (1989)a"/>
    <n v="1287.4966187199072"/>
    <n v="25749.932374398144"/>
    <n v="0.60512341079835641"/>
    <n v="12.102468215967129"/>
    <n v="784.28904908240361"/>
    <n v="15685.780981648071"/>
    <n v="0.36861585306872968"/>
    <n v="7.3723170613745932"/>
  </r>
  <r>
    <n v="204"/>
    <x v="17"/>
    <m/>
    <n v="10"/>
    <x v="0"/>
    <n v="2015"/>
    <n v="500"/>
    <n v="32"/>
    <n v="21.5"/>
    <n v="0.05"/>
    <n v="8.0424771931898703E-2"/>
    <n v="1.608495438637974"/>
    <s v="DEJAR"/>
    <x v="0"/>
    <n v="929.26685865094669"/>
    <n v="18585.337173018932"/>
    <n v="0.43675542356594493"/>
    <n v="8.7351084713188971"/>
    <s v="Imbert and Rollet (1989)a"/>
    <n v="528.31791084648671"/>
    <n v="10566.358216929733"/>
    <n v="0.24830941809784873"/>
    <n v="4.9661883619569744"/>
    <n v="381.41707906249133"/>
    <n v="7628.341581249826"/>
    <n v="0.17926602715937093"/>
    <n v="3.585320543187418"/>
  </r>
  <r>
    <n v="205"/>
    <x v="17"/>
    <m/>
    <n v="11"/>
    <x v="0"/>
    <n v="2015"/>
    <n v="500"/>
    <n v="12.9"/>
    <n v="11"/>
    <n v="0.05"/>
    <n v="1.3069810837096936E-2"/>
    <n v="0.26139621674193869"/>
    <s v="DEJAR"/>
    <x v="0"/>
    <n v="98.531838592235545"/>
    <n v="1970.6367718447109"/>
    <n v="4.6309964138350708E-2"/>
    <n v="0.92619928276701402"/>
    <s v="Imbert and Rollet (1989)a"/>
    <n v="60.597818472644285"/>
    <n v="1211.9563694528856"/>
    <n v="2.848097468214281E-2"/>
    <n v="0.56961949364285624"/>
    <n v="50.754708863592462"/>
    <n v="1015.0941772718492"/>
    <n v="2.3854713165888455E-2"/>
    <n v="0.47709426331776905"/>
  </r>
  <r>
    <n v="206"/>
    <x v="17"/>
    <m/>
    <n v="12"/>
    <x v="0"/>
    <n v="2015"/>
    <n v="500"/>
    <n v="28.7"/>
    <n v="23.5"/>
    <n v="0.05"/>
    <n v="6.4692461320884409E-2"/>
    <n v="1.2938492264176882"/>
    <s v="DEJAR"/>
    <x v="0"/>
    <n v="710.21245988077612"/>
    <n v="14204.249197615522"/>
    <n v="0.33379985614396473"/>
    <n v="6.6759971228792949"/>
    <s v="Imbert and Rollet (1989)a"/>
    <n v="407.5973850271933"/>
    <n v="8151.9477005438657"/>
    <n v="0.19157077096278083"/>
    <n v="3.8314154192556171"/>
    <n v="299.54701406471844"/>
    <n v="5990.9402812943681"/>
    <n v="0.14078709661041766"/>
    <n v="2.8157419322083528"/>
  </r>
  <r>
    <n v="207"/>
    <x v="17"/>
    <m/>
    <n v="13"/>
    <x v="0"/>
    <n v="2015"/>
    <n v="500"/>
    <n v="24.9"/>
    <n v="24"/>
    <n v="0.05"/>
    <n v="4.8695471528805191E-2"/>
    <n v="0.9739094305761038"/>
    <s v="DEJAR"/>
    <x v="0"/>
    <n v="500.07182888904106"/>
    <n v="10001.43657778082"/>
    <n v="0.23503375957784925"/>
    <n v="4.7006751915569858"/>
    <s v="Imbert and Rollet (1989)a"/>
    <n v="290.54299911864297"/>
    <n v="5810.8599823728591"/>
    <n v="0.13655520958576217"/>
    <n v="2.7311041917152439"/>
    <n v="218.53939408409926"/>
    <n v="4370.7878816819848"/>
    <n v="0.10271351521952664"/>
    <n v="2.054270304390533"/>
  </r>
  <r>
    <n v="208"/>
    <x v="17"/>
    <m/>
    <n v="14"/>
    <x v="0"/>
    <n v="2015"/>
    <n v="500"/>
    <n v="7.7"/>
    <n v="14"/>
    <n v="0.05"/>
    <n v="4.6566257107834713E-3"/>
    <n v="9.3132514215669426E-2"/>
    <s v="DEJAR"/>
    <x v="0"/>
    <n v="27.545590920094284"/>
    <n v="550.91181840188563"/>
    <n v="1.2946427732444313E-2"/>
    <n v="0.25892855464888626"/>
    <s v="Imbert and Rollet (1989)a"/>
    <n v="17.713925660893462"/>
    <n v="354.2785132178692"/>
    <n v="8.3255450606199276E-3"/>
    <n v="0.1665109012123985"/>
    <n v="16.142715542893018"/>
    <n v="322.85431085786036"/>
    <n v="7.5870763051597177E-3"/>
    <n v="0.15174152610319436"/>
  </r>
  <r>
    <n v="209"/>
    <x v="17"/>
    <m/>
    <n v="15"/>
    <x v="0"/>
    <n v="2015"/>
    <n v="500"/>
    <n v="20.2"/>
    <n v="23.5"/>
    <n v="0.05"/>
    <n v="3.2047386659269476E-2"/>
    <n v="0.64094773318538945"/>
    <s v="DEJAR"/>
    <x v="0"/>
    <n v="298.28944414770405"/>
    <n v="5965.7888829540807"/>
    <n v="0.14019603874942088"/>
    <n v="2.8039207749884176"/>
    <s v="Imbert and Rollet (1989)a"/>
    <n v="176.47100215542764"/>
    <n v="3529.4200431085528"/>
    <n v="8.2941371013050977E-2"/>
    <n v="1.6588274202610196"/>
    <n v="137.3558700679836"/>
    <n v="2747.1174013596719"/>
    <n v="6.4557258931952299E-2"/>
    <n v="1.2911451786390458"/>
  </r>
  <r>
    <n v="210"/>
    <x v="17"/>
    <m/>
    <n v="16"/>
    <x v="0"/>
    <n v="2015"/>
    <n v="500"/>
    <n v="9.1999999999999993"/>
    <n v="12.5"/>
    <n v="0.05"/>
    <n v="6.6476100549960017E-3"/>
    <n v="0.13295220109992004"/>
    <s v="DEJAR"/>
    <x v="0"/>
    <n v="42.753919565637112"/>
    <n v="855.07839131274216"/>
    <n v="2.0094342195849442E-2"/>
    <n v="0.40188684391698876"/>
    <s v="Imbert and Rollet (1989)a"/>
    <n v="27.074050444987673"/>
    <n v="541.48100889975342"/>
    <n v="1.2724803709144207E-2"/>
    <n v="0.25449607418288406"/>
    <n v="23.964929779332721"/>
    <n v="479.29859558665441"/>
    <n v="1.1263516996286378E-2"/>
    <n v="0.22527033992572756"/>
  </r>
  <r>
    <n v="211"/>
    <x v="17"/>
    <m/>
    <n v="17"/>
    <x v="1"/>
    <n v="2015"/>
    <n v="500"/>
    <n v="28.4"/>
    <n v="22.5"/>
    <n v="0.05"/>
    <n v="6.3347074266984577E-2"/>
    <n v="1.2669414853396914"/>
    <s v="DEJAR"/>
    <x v="0"/>
    <n v="439.71520539958817"/>
    <n v="8794.3041079917621"/>
    <n v="0.20666614653780643"/>
    <n v="4.1333229307561279"/>
    <s v="Imbert and Rollet (1989)a"/>
    <n v="397.51553540302217"/>
    <n v="7950.3107080604432"/>
    <n v="0.18683230163942041"/>
    <n v="3.7366460327884079"/>
    <n v="262.48066069395355"/>
    <n v="5249.6132138790708"/>
    <n v="0.12336591052615815"/>
    <n v="2.467318210523163"/>
  </r>
  <r>
    <n v="212"/>
    <x v="17"/>
    <m/>
    <n v="18"/>
    <x v="1"/>
    <n v="2015"/>
    <n v="500"/>
    <n v="7.8"/>
    <n v="12.2"/>
    <n v="0.05"/>
    <n v="4.7783624261100756E-3"/>
    <n v="9.5567248522201512E-2"/>
    <s v="DEJAR"/>
    <x v="0"/>
    <n v="17.38249609281899"/>
    <n v="347.64992185637976"/>
    <n v="8.1697731636249243E-3"/>
    <n v="0.16339546327249849"/>
    <s v="Imbert and Rollet (1989)a"/>
    <n v="18.267188734053882"/>
    <n v="365.3437746810776"/>
    <n v="8.5855787050053232E-3"/>
    <n v="0.17171157410010646"/>
    <n v="14.89980599361394"/>
    <n v="297.99611987227877"/>
    <n v="7.0029088169985517E-3"/>
    <n v="0.140058176339971"/>
  </r>
  <r>
    <n v="213"/>
    <x v="17"/>
    <m/>
    <n v="19"/>
    <x v="1"/>
    <n v="2015"/>
    <n v="500"/>
    <n v="11.9"/>
    <n v="11"/>
    <n v="0.05"/>
    <n v="1.1122023391871266E-2"/>
    <n v="0.22244046783742533"/>
    <s v="DEJAR"/>
    <x v="0"/>
    <n v="49.973876268921622"/>
    <n v="999.47752537843235"/>
    <n v="2.348772184639316E-2"/>
    <n v="0.46975443692786317"/>
    <s v="Imbert and Rollet (1989)a"/>
    <n v="49.995653256156423"/>
    <n v="999.91306512312838"/>
    <n v="2.3497957030393517E-2"/>
    <n v="0.46995914060787031"/>
    <n v="38.057902567104726"/>
    <n v="761.1580513420945"/>
    <n v="1.7887214206539222E-2"/>
    <n v="0.35774428413078435"/>
  </r>
  <r>
    <n v="214"/>
    <x v="17"/>
    <m/>
    <n v="20"/>
    <x v="1"/>
    <n v="2015"/>
    <n v="500"/>
    <n v="11"/>
    <n v="13.5"/>
    <n v="0.05"/>
    <n v="9.5033177771091243E-3"/>
    <n v="0.19006635554218249"/>
    <s v="DEJAR"/>
    <x v="0"/>
    <n v="41.054176642456255"/>
    <n v="821.08353284912505"/>
    <n v="1.9295463021954437E-2"/>
    <n v="0.38590926043908874"/>
    <s v="Imbert and Rollet (1989)a"/>
    <n v="41.450062373780455"/>
    <n v="829.00124747560903"/>
    <n v="1.9481529315676812E-2"/>
    <n v="0.3896305863135362"/>
    <n v="31.961147007901932"/>
    <n v="639.22294015803857"/>
    <n v="1.5021739093713907E-2"/>
    <n v="0.30043478187427813"/>
  </r>
  <r>
    <n v="215"/>
    <x v="17"/>
    <m/>
    <n v="21"/>
    <x v="1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16"/>
    <x v="17"/>
    <m/>
    <n v="22"/>
    <x v="1"/>
    <n v="2015"/>
    <n v="500"/>
    <n v="6.3"/>
    <n v="11.5"/>
    <n v="0.05"/>
    <n v="3.1172453105244723E-3"/>
    <n v="6.2344906210489444E-2"/>
    <s v="DEJAR"/>
    <x v="0"/>
    <n v="10.191239487467888"/>
    <n v="203.82478974935773"/>
    <n v="4.7898825591099073E-3"/>
    <n v="9.5797651182198129E-2"/>
    <s v="Imbert and Rollet (1989)a"/>
    <n v="10.979726001098872"/>
    <n v="219.59452002197742"/>
    <n v="5.1604712205164695E-3"/>
    <n v="0.10320942441032938"/>
    <n v="9.2739898326676862"/>
    <n v="185.4797966533537"/>
    <n v="4.3587752213538125E-3"/>
    <n v="8.7175504427076236E-2"/>
  </r>
  <r>
    <n v="217"/>
    <x v="17"/>
    <m/>
    <n v="23"/>
    <x v="0"/>
    <n v="2015"/>
    <n v="500"/>
    <n v="16.100000000000001"/>
    <n v="22"/>
    <n v="0.05"/>
    <n v="2.035830579342526E-2"/>
    <n v="0.40716611586850515"/>
    <s v="DEJAR"/>
    <x v="0"/>
    <n v="170.32559553670578"/>
    <n v="3406.5119107341152"/>
    <n v="8.0053029902251716E-2"/>
    <n v="1.6010605980450341"/>
    <s v="Imbert and Rollet (1989)a"/>
    <n v="102.76301866541384"/>
    <n v="2055.2603733082765"/>
    <n v="4.8298618772744502E-2"/>
    <n v="0.9659723754548899"/>
    <n v="83.008129741249476"/>
    <n v="1660.1625948249894"/>
    <n v="3.9013820978387251E-2"/>
    <n v="0.78027641956774496"/>
  </r>
  <r>
    <n v="218"/>
    <x v="17"/>
    <m/>
    <n v="24"/>
    <x v="1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219"/>
    <x v="17"/>
    <m/>
    <n v="25"/>
    <x v="1"/>
    <n v="2015"/>
    <n v="500"/>
    <n v="7.7"/>
    <n v="11.7"/>
    <n v="0.05"/>
    <n v="4.6566257107834713E-3"/>
    <n v="9.3132514215669426E-2"/>
    <s v="DEJAR"/>
    <x v="0"/>
    <n v="16.83071037431591"/>
    <n v="336.61420748631815"/>
    <n v="7.910433875928477E-3"/>
    <n v="0.15820867751856951"/>
    <s v="Imbert and Rollet (1989)a"/>
    <n v="17.713925660893462"/>
    <n v="354.2785132178692"/>
    <n v="8.3255450606199276E-3"/>
    <n v="0.1665109012123985"/>
    <n v="14.479047922222083"/>
    <n v="289.58095844444165"/>
    <n v="6.8051525234443791E-3"/>
    <n v="0.13610305046888757"/>
  </r>
  <r>
    <n v="220"/>
    <x v="17"/>
    <m/>
    <n v="26"/>
    <x v="1"/>
    <n v="2015"/>
    <n v="500"/>
    <n v="5.8"/>
    <n v="14.5"/>
    <n v="0.05"/>
    <n v="2.6420794216690155E-3"/>
    <n v="5.2841588433380306E-2"/>
    <s v="DEJAR"/>
    <x v="0"/>
    <n v="8.2879212837615164"/>
    <n v="165.75842567523031"/>
    <n v="3.8953230033679123E-3"/>
    <n v="7.7906460067358241E-2"/>
    <s v="Imbert and Rollet (1989)a"/>
    <n v="9.0155778179772081"/>
    <n v="180.31155635954414"/>
    <n v="4.2373215744492881E-3"/>
    <n v="8.4746431488985738E-2"/>
    <n v="7.7186392107800668"/>
    <n v="154.37278421560131"/>
    <n v="3.627760429066631E-3"/>
    <n v="7.2555208581332617E-2"/>
  </r>
  <r>
    <n v="221"/>
    <x v="17"/>
    <m/>
    <n v="27"/>
    <x v="1"/>
    <n v="2015"/>
    <n v="500"/>
    <n v="7.6"/>
    <n v="14.5"/>
    <n v="0.05"/>
    <n v="4.5364597917836608E-3"/>
    <n v="9.072919583567321E-2"/>
    <s v="DEJAR"/>
    <x v="0"/>
    <n v="16.289569780138159"/>
    <n v="325.79139560276315"/>
    <n v="7.6560977966649343E-3"/>
    <n v="0.15312195593329866"/>
    <s v="Imbert and Rollet (1989)a"/>
    <n v="17.170514742036609"/>
    <n v="343.41029484073215"/>
    <n v="8.070141928757206E-3"/>
    <n v="0.16140283857514409"/>
    <n v="14.064903944068222"/>
    <n v="281.2980788813644"/>
    <n v="6.6105048537120634E-3"/>
    <n v="0.13221009707424125"/>
  </r>
  <r>
    <n v="222"/>
    <x v="17"/>
    <m/>
    <n v="28"/>
    <x v="1"/>
    <n v="2015"/>
    <n v="500"/>
    <n v="33.5"/>
    <n v="21.5"/>
    <n v="0.05"/>
    <n v="8.8141308887278655E-2"/>
    <n v="1.7628261777455729"/>
    <s v="DEJAR"/>
    <x v="0"/>
    <n v="664.48877861659594"/>
    <n v="13289.775572331919"/>
    <n v="0.31230972594980005"/>
    <n v="6.2461945189960018"/>
    <s v="Imbert and Rollet (1989)a"/>
    <n v="589.27071356225565"/>
    <n v="11785.414271245112"/>
    <n v="0.27695723537426015"/>
    <n v="5.5391447074852032"/>
    <n v="378.7303134203276"/>
    <n v="7574.6062684065519"/>
    <n v="0.17800324730755396"/>
    <n v="3.5600649461510794"/>
  </r>
  <r>
    <n v="223"/>
    <x v="17"/>
    <m/>
    <n v="29"/>
    <x v="1"/>
    <n v="2015"/>
    <n v="500"/>
    <n v="13.8"/>
    <n v="14.5"/>
    <n v="0.05"/>
    <n v="1.4957122623741007E-2"/>
    <n v="0.29914245247482013"/>
    <s v="DEJAR"/>
    <x v="0"/>
    <n v="72.372462467712069"/>
    <n v="1447.4492493542414"/>
    <n v="3.4015057359824664E-2"/>
    <n v="0.68030114719649348"/>
    <s v="Imbert and Rollet (1989)a"/>
    <n v="71.165337059048142"/>
    <n v="1423.3067411809627"/>
    <n v="3.3447708417752624E-2"/>
    <n v="0.6689541683550525"/>
    <n v="52.8764350858631"/>
    <n v="1057.528701717262"/>
    <n v="2.4851924490355656E-2"/>
    <n v="0.49703848980711318"/>
  </r>
  <r>
    <n v="224"/>
    <x v="18"/>
    <m/>
    <n v="1"/>
    <x v="3"/>
    <n v="2015"/>
    <n v="500"/>
    <n v="10.3"/>
    <n v="7.5"/>
    <n v="0.05"/>
    <n v="8.3322891154835304E-3"/>
    <n v="0.16664578230967059"/>
    <s v="DEJAR"/>
    <x v="0"/>
    <n v="34.831220732312886"/>
    <n v="696.62441464625772"/>
    <n v="1.6370673744187055E-2"/>
    <n v="0.32741347488374112"/>
    <s v="Imbert and Rollet (1989)a"/>
    <n v="35.437490749155437"/>
    <n v="708.74981498310865"/>
    <n v="1.6655620652103052E-2"/>
    <n v="0.33311241304206102"/>
    <n v="27.620353619509924"/>
    <n v="552.40707239019844"/>
    <n v="1.2981566201169662E-2"/>
    <n v="0.25963132402339328"/>
  </r>
  <r>
    <n v="225"/>
    <x v="18"/>
    <m/>
    <n v="1.1000000000000001"/>
    <x v="3"/>
    <n v="2015"/>
    <n v="500"/>
    <n v="6.4"/>
    <n v="6"/>
    <n v="0.05"/>
    <n v="3.2169908772759479E-3"/>
    <n v="6.4339817545518957E-2"/>
    <s v="DEJAR"/>
    <x v="0"/>
    <n v="10.600480919887064"/>
    <n v="212.00961839774126"/>
    <n v="4.9822260323469196E-3"/>
    <n v="9.9644520646938392E-2"/>
    <s v="Imbert and Rollet (1989)a"/>
    <n v="11.399697816500069"/>
    <n v="227.99395633000137"/>
    <n v="5.3578579737550321E-3"/>
    <n v="0.10715715947510063"/>
    <n v="9.6039554735812018"/>
    <n v="192.07910947162404"/>
    <n v="4.5138590725831646E-3"/>
    <n v="9.0277181451663302E-2"/>
  </r>
  <r>
    <n v="226"/>
    <x v="18"/>
    <m/>
    <n v="2"/>
    <x v="3"/>
    <n v="2015"/>
    <n v="500"/>
    <n v="12.3"/>
    <n v="6.75"/>
    <n v="0.05"/>
    <n v="1.1882288814039998E-2"/>
    <n v="0.23764577628079994"/>
    <s v="DEJAR"/>
    <x v="0"/>
    <n v="54.279821688034325"/>
    <n v="1085.5964337606865"/>
    <n v="2.5511516193376129E-2"/>
    <n v="0.51023032386752265"/>
    <s v="Imbert and Rollet (1989)a"/>
    <n v="54.094740476621482"/>
    <n v="1081.8948095324295"/>
    <n v="2.5424528024012096E-2"/>
    <n v="0.50849056048024177"/>
    <n v="40.956227153546294"/>
    <n v="819.12454307092582"/>
    <n v="1.9249426762166757E-2"/>
    <n v="0.38498853524333515"/>
  </r>
  <r>
    <n v="227"/>
    <x v="18"/>
    <m/>
    <n v="3"/>
    <x v="3"/>
    <n v="2015"/>
    <n v="500"/>
    <n v="7.5"/>
    <n v="8.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228"/>
    <x v="18"/>
    <m/>
    <n v="4"/>
    <x v="3"/>
    <n v="2015"/>
    <n v="500"/>
    <n v="8.9"/>
    <n v="7"/>
    <n v="0.05"/>
    <n v="6.2211388522711887E-3"/>
    <n v="0.12442277704542377"/>
    <s v="DEJAR"/>
    <x v="0"/>
    <n v="24.174118703900099"/>
    <n v="483.48237407800195"/>
    <n v="1.1361835790833046E-2"/>
    <n v="0.22723671581666088"/>
    <s v="Imbert and Rollet (1989)a"/>
    <n v="25.017037764522215"/>
    <n v="500.34075529044429"/>
    <n v="1.1758007749325441E-2"/>
    <n v="0.2351601549865088"/>
    <n v="19.969923923043094"/>
    <n v="399.39847846086184"/>
    <n v="9.3858642438302536E-3"/>
    <n v="0.18771728487660505"/>
  </r>
  <r>
    <n v="229"/>
    <x v="18"/>
    <m/>
    <n v="4.0999999999999996"/>
    <x v="3"/>
    <n v="2015"/>
    <n v="500"/>
    <n v="9.3000000000000007"/>
    <n v="4.75"/>
    <n v="0.05"/>
    <n v="6.7929087152245318E-3"/>
    <n v="0.13585817430449063"/>
    <s v="DEJAR"/>
    <x v="0"/>
    <n v="26.982550906746372"/>
    <n v="539.65101813492743"/>
    <n v="1.2681798926170796E-2"/>
    <n v="0.25363597852341591"/>
    <s v="Imbert and Rollet (1989)a"/>
    <n v="27.780758690646167"/>
    <n v="555.61517381292333"/>
    <n v="1.3056956584603699E-2"/>
    <n v="0.26113913169207398"/>
    <n v="22.017233152944744"/>
    <n v="440.34466305889487"/>
    <n v="1.034809958188403E-2"/>
    <n v="0.20696199163768056"/>
  </r>
  <r>
    <n v="230"/>
    <x v="18"/>
    <m/>
    <n v="5"/>
    <x v="3"/>
    <n v="2015"/>
    <n v="500"/>
    <n v="15.7"/>
    <n v="5.25"/>
    <n v="0.05"/>
    <n v="1.9359279329583704E-2"/>
    <n v="0.38718558659167407"/>
    <s v="DEJAR"/>
    <x v="0"/>
    <n v="99.913636202314564"/>
    <n v="1998.2727240462912"/>
    <n v="4.6959409015087841E-2"/>
    <n v="0.93918818030175677"/>
    <s v="Imbert and Rollet (1989)a"/>
    <n v="96.781887987802477"/>
    <n v="1935.6377597560495"/>
    <n v="4.5487487354267164E-2"/>
    <n v="0.90974974708534317"/>
    <n v="70.408942900016555"/>
    <n v="1408.178858000331"/>
    <n v="3.3092203163007775E-2"/>
    <n v="0.66184406326015566"/>
  </r>
  <r>
    <n v="231"/>
    <x v="18"/>
    <m/>
    <n v="5.0999999999999996"/>
    <x v="3"/>
    <n v="2015"/>
    <n v="500"/>
    <n v="5.6"/>
    <n v="6.5"/>
    <n v="0.05"/>
    <n v="2.4630086404143973E-3"/>
    <n v="4.9260172808287941E-2"/>
    <s v="DEJAR"/>
    <x v="0"/>
    <n v="7.5918164809583226"/>
    <n v="151.83632961916643"/>
    <n v="3.5681537460504117E-3"/>
    <n v="7.1363074921008213E-2"/>
    <s v="Imbert and Rollet (1989)a"/>
    <n v="8.2921844452906619"/>
    <n v="165.84368890581322"/>
    <n v="3.8973266892866104E-3"/>
    <n v="7.7946533785732214E-2"/>
    <n v="7.1401611811322061"/>
    <n v="142.80322362264411"/>
    <n v="3.3558757551321369E-3"/>
    <n v="6.711751510264273E-2"/>
  </r>
  <r>
    <n v="232"/>
    <x v="18"/>
    <m/>
    <n v="5.2"/>
    <x v="3"/>
    <n v="2015"/>
    <n v="500"/>
    <n v="5.6"/>
    <n v="4.25"/>
    <n v="0.05"/>
    <n v="2.4630086404143973E-3"/>
    <n v="4.9260172808287941E-2"/>
    <s v="DEJAR"/>
    <x v="0"/>
    <n v="7.5918164809583226"/>
    <n v="151.83632961916643"/>
    <n v="3.5681537460504117E-3"/>
    <n v="7.1363074921008213E-2"/>
    <s v="Imbert and Rollet (1989)a"/>
    <n v="8.2921844452906619"/>
    <n v="165.84368890581322"/>
    <n v="3.8973266892866104E-3"/>
    <n v="7.7946533785732214E-2"/>
    <n v="7.1401611811322061"/>
    <n v="142.80322362264411"/>
    <n v="3.3558757551321369E-3"/>
    <n v="6.711751510264273E-2"/>
  </r>
  <r>
    <n v="233"/>
    <x v="18"/>
    <m/>
    <n v="6"/>
    <x v="3"/>
    <n v="2015"/>
    <n v="500"/>
    <n v="9.5"/>
    <n v="7"/>
    <n v="0.05"/>
    <n v="7.0882184246619708E-3"/>
    <n v="0.1417643684932394"/>
    <s v="DEJAR"/>
    <x v="0"/>
    <n v="28.456707306730653"/>
    <n v="569.13414613461305"/>
    <n v="1.3374652434163406E-2"/>
    <n v="0.26749304868326812"/>
    <s v="Imbert and Rollet (1989)a"/>
    <n v="29.225994609332087"/>
    <n v="584.51989218664175"/>
    <n v="1.3736217466386079E-2"/>
    <n v="0.27472434932772161"/>
    <n v="23.082189351838181"/>
    <n v="461.64378703676363"/>
    <n v="1.0848628995363943E-2"/>
    <n v="0.21697257990727889"/>
  </r>
  <r>
    <n v="234"/>
    <x v="18"/>
    <m/>
    <n v="6.1"/>
    <x v="3"/>
    <n v="2015"/>
    <n v="500"/>
    <n v="7"/>
    <n v="6.5"/>
    <n v="0.05"/>
    <n v="3.8484510006474969E-3"/>
    <n v="7.6969020012949932E-2"/>
    <s v="DEJAR"/>
    <x v="0"/>
    <n v="13.262357596973468"/>
    <n v="265.24715193946935"/>
    <n v="6.2333080705775298E-3"/>
    <n v="0.12466616141155058"/>
    <s v="Imbert and Rollet (1989)a"/>
    <n v="14.114156828644211"/>
    <n v="282.28313657288419"/>
    <n v="6.6336537094627782E-3"/>
    <n v="0.13267307418925556"/>
    <n v="11.717858368669898"/>
    <n v="234.35716737339794"/>
    <n v="5.5073934332748519E-3"/>
    <n v="0.11014786866549701"/>
  </r>
  <r>
    <n v="235"/>
    <x v="18"/>
    <m/>
    <n v="7"/>
    <x v="3"/>
    <n v="2015"/>
    <n v="500"/>
    <n v="32.700000000000003"/>
    <n v="9.75"/>
    <n v="0.05"/>
    <n v="8.3981840213925754E-2"/>
    <n v="1.679636804278515"/>
    <s v="DEJAR"/>
    <x v="0"/>
    <n v="625.52549516554723"/>
    <n v="12510.509903310944"/>
    <n v="0.29399698272780717"/>
    <n v="5.8799396545561429"/>
    <s v="Imbert and Rollet (1989)a"/>
    <n v="556.2820204297966"/>
    <n v="11125.640408595931"/>
    <n v="0.26145254960200437"/>
    <n v="5.2290509920400874"/>
    <n v="358.94392425636971"/>
    <n v="7178.878485127394"/>
    <n v="0.16870364440049376"/>
    <n v="3.3740728880098754"/>
  </r>
  <r>
    <n v="236"/>
    <x v="18"/>
    <m/>
    <n v="8"/>
    <x v="3"/>
    <n v="2015"/>
    <n v="500"/>
    <n v="7.3"/>
    <n v="5"/>
    <n v="0.05"/>
    <n v="4.1853868127450016E-3"/>
    <n v="8.3707736254900023E-2"/>
    <s v="DEJAR"/>
    <x v="0"/>
    <n v="14.729322934713254"/>
    <n v="294.58645869426505"/>
    <n v="6.9227817793152289E-3"/>
    <n v="0.13845563558630455"/>
    <s v="Imbert and Rollet (1989)a"/>
    <n v="15.598900207913475"/>
    <n v="311.97800415826947"/>
    <n v="7.3314830977193332E-3"/>
    <n v="0.14662966195438665"/>
    <n v="12.861965641652624"/>
    <n v="257.23931283305245"/>
    <n v="6.0451238515767331E-3"/>
    <n v="0.12090247703153464"/>
  </r>
  <r>
    <n v="237"/>
    <x v="18"/>
    <m/>
    <n v="9"/>
    <x v="3"/>
    <n v="2015"/>
    <n v="500"/>
    <n v="8.1"/>
    <n v="7"/>
    <n v="0.05"/>
    <n v="5.152997350050658E-3"/>
    <n v="0.10305994700101316"/>
    <s v="DEJAR"/>
    <x v="0"/>
    <n v="19.102410822705419"/>
    <n v="382.04821645410834"/>
    <n v="8.9781330866715459E-3"/>
    <n v="0.17956266173343091"/>
    <s v="Imbert and Rollet (1989)a"/>
    <n v="19.986577722060183"/>
    <n v="399.73155444120363"/>
    <n v="9.3936915293682862E-3"/>
    <n v="0.1878738305873657"/>
    <n v="16.201951864212113"/>
    <n v="324.03903728424223"/>
    <n v="7.614917376179693E-3"/>
    <n v="0.15229834752359384"/>
  </r>
  <r>
    <n v="238"/>
    <x v="18"/>
    <m/>
    <n v="9.1"/>
    <x v="3"/>
    <n v="2015"/>
    <n v="500"/>
    <n v="7.2"/>
    <n v="6"/>
    <n v="0.05"/>
    <n v="4.0715040790523724E-3"/>
    <n v="8.1430081581047448E-2"/>
    <s v="DEJAR"/>
    <x v="0"/>
    <n v="14.230064702942602"/>
    <n v="284.60129405885203"/>
    <n v="6.6881304103830223E-3"/>
    <n v="0.13376260820766045"/>
    <s v="Imbert and Rollet (1989)a"/>
    <n v="15.094401161274275"/>
    <n v="301.88802322548548"/>
    <n v="7.0943685457989089E-3"/>
    <n v="0.14188737091597817"/>
    <n v="12.474086110372937"/>
    <n v="249.48172220745874"/>
    <n v="5.8628204718752797E-3"/>
    <n v="0.11725640943750559"/>
  </r>
  <r>
    <n v="239"/>
    <x v="18"/>
    <m/>
    <n v="10"/>
    <x v="3"/>
    <n v="2015"/>
    <n v="500"/>
    <n v="21.1"/>
    <n v="7.25"/>
    <n v="0.05"/>
    <n v="3.4966711632617803E-2"/>
    <n v="0.69933423265235606"/>
    <s v="DEJAR"/>
    <x v="0"/>
    <n v="209.20967844132613"/>
    <n v="4184.1935688265221"/>
    <n v="9.8328548867423274E-2"/>
    <n v="1.9665709773484654"/>
    <s v="Imbert and Rollet (1989)a"/>
    <n v="195.79237948132555"/>
    <n v="3915.8475896265109"/>
    <n v="9.2022418356223004E-2"/>
    <n v="1.84044836712446"/>
    <n v="135.71806104379576"/>
    <n v="2714.361220875915"/>
    <n v="6.3787488690583996E-2"/>
    <n v="1.2757497738116801"/>
  </r>
  <r>
    <n v="240"/>
    <x v="18"/>
    <m/>
    <n v="10.1"/>
    <x v="3"/>
    <n v="2015"/>
    <n v="500"/>
    <n v="11.6"/>
    <n v="7.5"/>
    <n v="0.05"/>
    <n v="1.0568317686676062E-2"/>
    <n v="0.21136635373352122"/>
    <s v="DEJAR"/>
    <x v="0"/>
    <n v="46.883562733504696"/>
    <n v="937.67125467009384"/>
    <n v="2.2035274484747208E-2"/>
    <n v="0.44070548969494405"/>
    <s v="Imbert and Rollet (1989)a"/>
    <n v="47.043710780074015"/>
    <n v="940.87421560148027"/>
    <n v="2.2110544066634787E-2"/>
    <n v="0.4422108813326957"/>
    <n v="35.960633322511683"/>
    <n v="719.21266645023366"/>
    <n v="1.690149766158049E-2"/>
    <n v="0.33802995323160978"/>
  </r>
  <r>
    <n v="241"/>
    <x v="18"/>
    <m/>
    <n v="10.199999999999999"/>
    <x v="3"/>
    <n v="2015"/>
    <n v="500"/>
    <n v="14.1"/>
    <n v="7.5"/>
    <n v="0.05"/>
    <n v="1.5614500886504666E-2"/>
    <n v="0.31229001773009329"/>
    <s v="DEJAR"/>
    <x v="0"/>
    <n v="76.370109861031935"/>
    <n v="1527.4021972206385"/>
    <n v="3.5893951634685006E-2"/>
    <n v="0.71787903269370013"/>
    <s v="Imbert and Rollet (1989)a"/>
    <n v="74.908406161488088"/>
    <n v="1498.1681232297617"/>
    <n v="3.5206950895899397E-2"/>
    <n v="0.70413901791798794"/>
    <n v="55.462191462273758"/>
    <n v="1109.2438292454751"/>
    <n v="2.6067229987268663E-2"/>
    <n v="0.52134459974537328"/>
  </r>
  <r>
    <n v="242"/>
    <x v="18"/>
    <m/>
    <n v="11"/>
    <x v="3"/>
    <n v="2015"/>
    <n v="500"/>
    <n v="5.8"/>
    <n v="5.5"/>
    <n v="0.05"/>
    <n v="2.6420794216690155E-3"/>
    <n v="5.2841588433380306E-2"/>
    <s v="DEJAR"/>
    <x v="0"/>
    <n v="8.2879212837615164"/>
    <n v="165.75842567523031"/>
    <n v="3.8953230033679123E-3"/>
    <n v="7.7906460067358241E-2"/>
    <s v="Imbert and Rollet (1989)a"/>
    <n v="9.0155778179772081"/>
    <n v="180.31155635954414"/>
    <n v="4.2373215744492881E-3"/>
    <n v="8.4746431488985738E-2"/>
    <n v="7.7186392107800668"/>
    <n v="154.37278421560131"/>
    <n v="3.627760429066631E-3"/>
    <n v="7.2555208581332617E-2"/>
  </r>
  <r>
    <n v="243"/>
    <x v="18"/>
    <m/>
    <n v="11.1"/>
    <x v="3"/>
    <n v="2015"/>
    <n v="500"/>
    <n v="5.0999999999999996"/>
    <n v="5"/>
    <n v="0.05"/>
    <n v="2.0428206229967626E-3"/>
    <n v="4.0856412459935251E-2"/>
    <s v="DEJAR"/>
    <x v="0"/>
    <n v="6.008984364298005"/>
    <n v="120.1796872859601"/>
    <n v="2.8242226512200622E-3"/>
    <n v="5.6484453024401242E-2"/>
    <s v="Imbert and Rollet (1989)a"/>
    <n v="6.6352287507205299"/>
    <n v="132.70457501441058"/>
    <n v="3.1185575128386488E-3"/>
    <n v="6.2371150256772964E-2"/>
    <n v="5.8014477687241799"/>
    <n v="116.02895537448359"/>
    <n v="2.7266804513003647E-3"/>
    <n v="5.4533609026007283E-2"/>
  </r>
  <r>
    <n v="244"/>
    <x v="18"/>
    <m/>
    <n v="12"/>
    <x v="3"/>
    <n v="2015"/>
    <n v="500"/>
    <n v="18.8"/>
    <n v="9.25"/>
    <n v="0.05"/>
    <n v="2.7759112687119412E-2"/>
    <n v="0.55518225374238817"/>
    <s v="DEJAR"/>
    <x v="0"/>
    <n v="156.77263461798429"/>
    <n v="3135.4526923596859"/>
    <n v="7.3683138270452614E-2"/>
    <n v="1.4736627654090524"/>
    <s v="Imbert and Rollet (1989)a"/>
    <n v="148.70421705271067"/>
    <n v="2974.0843410542134"/>
    <n v="6.9890982014774006E-2"/>
    <n v="1.3978196402954801"/>
    <n v="105.04152566885337"/>
    <n v="2100.8305133770673"/>
    <n v="4.9369517064361081E-2"/>
    <n v="0.98739034128722158"/>
  </r>
  <r>
    <n v="245"/>
    <x v="18"/>
    <m/>
    <n v="13"/>
    <x v="3"/>
    <n v="2015"/>
    <n v="500"/>
    <n v="13.4"/>
    <n v="8"/>
    <n v="0.05"/>
    <n v="1.4102609421964583E-2"/>
    <n v="0.28205218843929164"/>
    <s v="DEJAR"/>
    <x v="0"/>
    <n v="67.241536641658683"/>
    <n v="1344.8307328331737"/>
    <n v="3.1603522221579583E-2"/>
    <n v="0.63207044443159155"/>
    <s v="Imbert and Rollet (1989)a"/>
    <n v="66.346935398031491"/>
    <n v="1326.9387079606297"/>
    <n v="3.1183059637074798E-2"/>
    <n v="0.6236611927414959"/>
    <n v="49.533982686323135"/>
    <n v="990.67965372646267"/>
    <n v="2.3280971862571873E-2"/>
    <n v="0.46561943725143745"/>
  </r>
  <r>
    <n v="246"/>
    <x v="18"/>
    <m/>
    <n v="14"/>
    <x v="3"/>
    <n v="2015"/>
    <n v="500"/>
    <n v="12.5"/>
    <n v="8"/>
    <n v="0.05"/>
    <n v="1.2271846303085129E-2"/>
    <n v="0.24543692606170259"/>
    <s v="DEJAR"/>
    <x v="0"/>
    <n v="56.513299777643631"/>
    <n v="1130.2659955528725"/>
    <n v="2.6561250895492505E-2"/>
    <n v="0.53122501790984999"/>
    <s v="Imbert and Rollet (1989)a"/>
    <n v="56.214880852526136"/>
    <n v="1124.2976170505226"/>
    <n v="2.6420994000687283E-2"/>
    <n v="0.52841988001374562"/>
    <n v="42.449328493289855"/>
    <n v="848.98656986579704"/>
    <n v="1.9951184391846229E-2"/>
    <n v="0.3990236878369246"/>
  </r>
  <r>
    <n v="247"/>
    <x v="18"/>
    <m/>
    <n v="14.1"/>
    <x v="3"/>
    <n v="2015"/>
    <n v="500"/>
    <n v="6.1"/>
    <n v="5.5"/>
    <n v="0.05"/>
    <n v="2.9224665660019049E-3"/>
    <n v="5.8449331320038093E-2"/>
    <s v="DEJAR"/>
    <x v="0"/>
    <n v="9.4015664773974166"/>
    <n v="188.03132954794833"/>
    <n v="4.4187362443767857E-3"/>
    <n v="8.8374724887535713E-2"/>
    <s v="Imbert and Rollet (1989)a"/>
    <n v="10.167093662990309"/>
    <n v="203.34187325980616"/>
    <n v="4.7785340216054449E-3"/>
    <n v="9.5570680432108882E-2"/>
    <n v="8.633021636606756"/>
    <n v="172.66043273213512"/>
    <n v="4.0575201692051753E-3"/>
    <n v="8.1150403384103509E-2"/>
  </r>
  <r>
    <n v="248"/>
    <x v="18"/>
    <m/>
    <n v="15"/>
    <x v="3"/>
    <n v="2015"/>
    <n v="500"/>
    <n v="9.4"/>
    <n v="7.75"/>
    <n v="0.05"/>
    <n v="6.9397781717798531E-3"/>
    <n v="0.13879556343559704"/>
    <s v="DEJAR"/>
    <x v="0"/>
    <n v="27.713748260714389"/>
    <n v="554.2749652142877"/>
    <n v="1.3025461682535763E-2"/>
    <n v="0.26050923365071516"/>
    <s v="Imbert and Rollet (1989)a"/>
    <n v="28.498058900318263"/>
    <n v="569.96117800636523"/>
    <n v="1.3394087683149583E-2"/>
    <n v="0.26788175366299166"/>
    <n v="22.546255832491639"/>
    <n v="450.92511664983277"/>
    <n v="1.0596740241271069E-2"/>
    <n v="0.21193480482542137"/>
  </r>
  <r>
    <n v="249"/>
    <x v="18"/>
    <m/>
    <n v="15.1"/>
    <x v="3"/>
    <n v="2015"/>
    <n v="500"/>
    <n v="7.5"/>
    <n v="6.2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250"/>
    <x v="18"/>
    <m/>
    <n v="15.2"/>
    <x v="3"/>
    <n v="2015"/>
    <n v="500"/>
    <n v="5.8"/>
    <n v="5"/>
    <n v="0.05"/>
    <n v="2.6420794216690155E-3"/>
    <n v="5.2841588433380306E-2"/>
    <s v="DEJAR"/>
    <x v="0"/>
    <n v="8.2879212837615164"/>
    <n v="165.75842567523031"/>
    <n v="3.8953230033679123E-3"/>
    <n v="7.7906460067358241E-2"/>
    <s v="Imbert and Rollet (1989)a"/>
    <n v="9.0155778179772081"/>
    <n v="180.31155635954414"/>
    <n v="4.2373215744492881E-3"/>
    <n v="8.4746431488985738E-2"/>
    <n v="7.7186392107800668"/>
    <n v="154.37278421560131"/>
    <n v="3.627760429066631E-3"/>
    <n v="7.2555208581332617E-2"/>
  </r>
  <r>
    <n v="251"/>
    <x v="18"/>
    <m/>
    <n v="16"/>
    <x v="3"/>
    <n v="2015"/>
    <n v="500"/>
    <n v="9.1"/>
    <n v="7.5"/>
    <n v="0.05"/>
    <n v="6.5038821910942696E-3"/>
    <n v="0.13007764382188539"/>
    <s v="DEJAR"/>
    <x v="0"/>
    <n v="25.555190016498763"/>
    <n v="511.10380032997523"/>
    <n v="1.2010939307754417E-2"/>
    <n v="0.24021878615508835"/>
    <s v="Imbert and Rollet (1989)a"/>
    <n v="26.377890338447372"/>
    <n v="527.55780676894744"/>
    <n v="1.2397608459070264E-2"/>
    <n v="0.24795216918140531"/>
    <n v="20.979855208124455"/>
    <n v="419.59710416248907"/>
    <n v="9.8605319478184926E-3"/>
    <n v="0.19721063895636987"/>
  </r>
  <r>
    <n v="252"/>
    <x v="18"/>
    <m/>
    <n v="17"/>
    <x v="3"/>
    <n v="2015"/>
    <n v="500"/>
    <n v="17.8"/>
    <n v="7.25"/>
    <n v="0.05"/>
    <n v="2.4884555409084755E-2"/>
    <n v="0.4976911081816951"/>
    <s v="DEJAR"/>
    <x v="0"/>
    <n v="136.74946611789053"/>
    <n v="2734.9893223578106"/>
    <n v="6.4272249075408558E-2"/>
    <n v="1.285444981508171"/>
    <s v="Imbert and Rollet (1989)a"/>
    <n v="130.5400843883379"/>
    <n v="2610.8016877667578"/>
    <n v="6.1353839662518804E-2"/>
    <n v="1.2270767932503761"/>
    <n v="93.03856444955278"/>
    <n v="1860.7712889910556"/>
    <n v="4.3728125291289804E-2"/>
    <n v="0.87456250582579609"/>
  </r>
  <r>
    <n v="253"/>
    <x v="18"/>
    <m/>
    <n v="17.100000000000001"/>
    <x v="3"/>
    <n v="2015"/>
    <n v="500"/>
    <n v="20.7"/>
    <n v="8.75"/>
    <n v="0.05"/>
    <n v="3.3653525903417261E-2"/>
    <n v="0.67307051806834517"/>
    <s v="DEJAR"/>
    <x v="0"/>
    <n v="199.43505503394874"/>
    <n v="3988.7011006789749"/>
    <n v="9.3734475865955902E-2"/>
    <n v="1.874689517319118"/>
    <s v="Imbert and Rollet (1989)a"/>
    <n v="187.06123079066424"/>
    <n v="3741.2246158132848"/>
    <n v="8.7918778471612197E-2"/>
    <n v="1.7583755694322436"/>
    <n v="130.07228288203703"/>
    <n v="2601.4456576407406"/>
    <n v="6.1133972954557407E-2"/>
    <n v="1.2226794590911481"/>
  </r>
  <r>
    <n v="254"/>
    <x v="18"/>
    <m/>
    <n v="17.2"/>
    <x v="3"/>
    <n v="2015"/>
    <n v="500"/>
    <n v="18.3"/>
    <n v="8.5"/>
    <n v="0.05"/>
    <n v="2.6302199094017143E-2"/>
    <n v="0.52604398188034285"/>
    <s v="DEJAR"/>
    <x v="0"/>
    <n v="146.55591728629818"/>
    <n v="2931.1183457259635"/>
    <n v="6.8881281124560143E-2"/>
    <n v="1.3776256224912027"/>
    <s v="Imbert and Rollet (1989)a"/>
    <n v="139.45050980105873"/>
    <n v="2789.0101960211746"/>
    <n v="6.554173960649759E-2"/>
    <n v="1.3108347921299519"/>
    <n v="98.94002479054015"/>
    <n v="1978.8004958108029"/>
    <n v="4.650181165155387E-2"/>
    <n v="0.9300362330310773"/>
  </r>
  <r>
    <n v="255"/>
    <x v="18"/>
    <m/>
    <n v="18"/>
    <x v="3"/>
    <n v="2015"/>
    <n v="500"/>
    <n v="7.6"/>
    <n v="7.5"/>
    <n v="0.05"/>
    <n v="4.5364597917836608E-3"/>
    <n v="9.072919583567321E-2"/>
    <s v="DEJAR"/>
    <x v="0"/>
    <n v="16.289569780138159"/>
    <n v="325.79139560276315"/>
    <n v="7.6560977966649343E-3"/>
    <n v="0.15312195593329866"/>
    <s v="Imbert and Rollet (1989)a"/>
    <n v="17.170514742036609"/>
    <n v="343.41029484073215"/>
    <n v="8.070141928757206E-3"/>
    <n v="0.16140283857514409"/>
    <n v="14.064903944068222"/>
    <n v="281.2980788813644"/>
    <n v="6.6105048537120634E-3"/>
    <n v="0.13221009707424125"/>
  </r>
  <r>
    <n v="256"/>
    <x v="18"/>
    <m/>
    <n v="18.100000000000001"/>
    <x v="3"/>
    <n v="2015"/>
    <n v="500"/>
    <n v="7.5"/>
    <n v="4.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257"/>
    <x v="18"/>
    <m/>
    <n v="19"/>
    <x v="3"/>
    <n v="2015"/>
    <n v="500"/>
    <n v="26.6"/>
    <n v="9.5"/>
    <n v="0.05"/>
    <n v="5.5571632449349859E-2"/>
    <n v="1.111432648986997"/>
    <s v="DEJAR"/>
    <x v="0"/>
    <n v="373.31868320824407"/>
    <n v="7466.3736641648811"/>
    <n v="0.17545978110787472"/>
    <n v="3.509195622157494"/>
    <s v="Imbert and Rollet (1989)a"/>
    <n v="340.07518198463231"/>
    <n v="6801.5036396926462"/>
    <n v="0.15983533553277718"/>
    <n v="3.1967067106555436"/>
    <n v="226.96967143640543"/>
    <n v="4539.3934287281081"/>
    <n v="0.10667574557511054"/>
    <n v="2.1335149115022105"/>
  </r>
  <r>
    <n v="258"/>
    <x v="18"/>
    <m/>
    <n v="19.100000000000001"/>
    <x v="3"/>
    <n v="2015"/>
    <n v="500"/>
    <n v="21.4"/>
    <n v="7.5"/>
    <n v="0.05"/>
    <n v="3.5968094290949541E-2"/>
    <n v="0.71936188581899074"/>
    <s v="DEJAR"/>
    <x v="0"/>
    <n v="216.72552670529527"/>
    <n v="4334.5105341059052"/>
    <n v="0.10186099755148877"/>
    <n v="2.0372199510297753"/>
    <s v="Imbert and Rollet (1989)a"/>
    <n v="202.4929196554134"/>
    <n v="4049.858393108268"/>
    <n v="9.5171672238044291E-2"/>
    <n v="1.9034334447608858"/>
    <n v="140.0390553374551"/>
    <n v="2800.7811067491016"/>
    <n v="6.581835600860389E-2"/>
    <n v="1.3163671201720777"/>
  </r>
  <r>
    <n v="259"/>
    <x v="18"/>
    <m/>
    <n v="20"/>
    <x v="3"/>
    <n v="2015"/>
    <n v="500"/>
    <n v="12.4"/>
    <n v="7.75"/>
    <n v="0.05"/>
    <n v="1.2076282160399163E-2"/>
    <n v="0.24152564320798325"/>
    <s v="DEJAR"/>
    <x v="0"/>
    <n v="55.389806326872183"/>
    <n v="1107.7961265374436"/>
    <n v="2.6033208973629925E-2"/>
    <n v="0.52066417947259847"/>
    <s v="Imbert and Rollet (1989)a"/>
    <n v="55.148896925091798"/>
    <n v="1102.977938501836"/>
    <n v="2.5919981554793144E-2"/>
    <n v="0.51839963109586285"/>
    <n v="41.699105289868022"/>
    <n v="833.98210579736042"/>
    <n v="1.9598579486237971E-2"/>
    <n v="0.39197158972475937"/>
  </r>
  <r>
    <n v="260"/>
    <x v="18"/>
    <m/>
    <n v="20.100000000000001"/>
    <x v="3"/>
    <n v="2015"/>
    <n v="500"/>
    <n v="5.9"/>
    <n v="6.25"/>
    <n v="0.05"/>
    <n v="2.7339710067865179E-3"/>
    <n v="5.4679420135730357E-2"/>
    <s v="DEJAR"/>
    <x v="0"/>
    <n v="8.6497919726902754"/>
    <n v="172.9958394538055"/>
    <n v="4.0654022271644297E-3"/>
    <n v="8.1308044543288577E-2"/>
    <s v="Imbert and Rollet (1989)a"/>
    <n v="9.3905015277483042"/>
    <n v="187.81003055496606"/>
    <n v="4.413535718041703E-3"/>
    <n v="8.8270714360834043E-2"/>
    <n v="8.0171878843069244"/>
    <n v="160.34375768613847"/>
    <n v="3.7680783056242544E-3"/>
    <n v="7.5361566112485082E-2"/>
  </r>
  <r>
    <n v="261"/>
    <x v="18"/>
    <m/>
    <n v="21"/>
    <x v="3"/>
    <n v="2015"/>
    <n v="500"/>
    <n v="16.899999999999999"/>
    <n v="8"/>
    <n v="0.05"/>
    <n v="2.2431756944794518E-2"/>
    <n v="0.44863513889589035"/>
    <s v="DEJAR"/>
    <x v="0"/>
    <n v="120.11365851402661"/>
    <n v="2402.2731702805322"/>
    <n v="5.6453419501592501E-2"/>
    <n v="1.1290683900318499"/>
    <s v="Imbert and Rollet (1989)a"/>
    <n v="115.35476764004389"/>
    <n v="2307.0953528008777"/>
    <n v="5.4216740790820624E-2"/>
    <n v="1.0843348158164126"/>
    <n v="82.916140712293185"/>
    <n v="1658.3228142458636"/>
    <n v="3.8970586134777795E-2"/>
    <n v="0.77941172269555581"/>
  </r>
  <r>
    <n v="262"/>
    <x v="18"/>
    <m/>
    <n v="21.1"/>
    <x v="3"/>
    <n v="2015"/>
    <n v="500"/>
    <n v="7.5"/>
    <n v="6.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263"/>
    <x v="18"/>
    <m/>
    <n v="22"/>
    <x v="3"/>
    <n v="2015"/>
    <n v="500"/>
    <n v="15.1"/>
    <n v="6.75"/>
    <n v="0.05"/>
    <n v="1.7907863523625216E-2"/>
    <n v="0.35815727047250429"/>
    <s v="DEJAR"/>
    <x v="0"/>
    <n v="90.639604521129897"/>
    <n v="1812.7920904225978"/>
    <n v="4.2600614124931054E-2"/>
    <n v="0.85201228249862093"/>
    <s v="Imbert and Rollet (1989)a"/>
    <n v="88.19798293668849"/>
    <n v="1763.9596587337696"/>
    <n v="4.1453051980243585E-2"/>
    <n v="0.82906103960487165"/>
    <n v="64.57425712056822"/>
    <n v="1291.4851424113642"/>
    <n v="3.0349900846667062E-2"/>
    <n v="0.60699801693334121"/>
  </r>
  <r>
    <n v="264"/>
    <x v="18"/>
    <m/>
    <n v="23"/>
    <x v="3"/>
    <n v="2015"/>
    <n v="500"/>
    <n v="23.4"/>
    <n v="7.25"/>
    <n v="0.05"/>
    <n v="4.300526183499067E-2"/>
    <n v="0.86010523669981331"/>
    <s v="DEJAR"/>
    <x v="0"/>
    <n v="270.96629755616971"/>
    <n v="5419.3259511233937"/>
    <n v="0.12735415985139975"/>
    <n v="2.547083197027995"/>
    <s v="Imbert and Rollet (1989)a"/>
    <n v="250.55034073982807"/>
    <n v="5011.0068147965612"/>
    <n v="0.11775866014771919"/>
    <n v="2.3551732029543837"/>
    <n v="170.761436312331"/>
    <n v="3415.2287262466198"/>
    <n v="8.0257875066795575E-2"/>
    <n v="1.6051575013359112"/>
  </r>
  <r>
    <n v="265"/>
    <x v="18"/>
    <m/>
    <n v="23.1"/>
    <x v="3"/>
    <n v="2015"/>
    <n v="500"/>
    <n v="5.7"/>
    <n v="6"/>
    <n v="0.05"/>
    <n v="2.5517586328783095E-3"/>
    <n v="5.1035172657566186E-2"/>
    <s v="DEJAR"/>
    <x v="0"/>
    <n v="7.9352894510544081"/>
    <n v="158.70578902108815"/>
    <n v="3.7295860419955711E-3"/>
    <n v="7.4591720839911418E-2"/>
    <s v="Imbert and Rollet (1989)a"/>
    <n v="8.6494917077057671"/>
    <n v="172.98983415411533"/>
    <n v="4.0652611026217103E-3"/>
    <n v="8.1305222052434206E-2"/>
    <n v="7.4263048873033117"/>
    <n v="148.52609774606623"/>
    <n v="3.4903632970325563E-3"/>
    <n v="6.980726594065112E-2"/>
  </r>
  <r>
    <n v="266"/>
    <x v="18"/>
    <m/>
    <n v="24"/>
    <x v="3"/>
    <n v="2015"/>
    <n v="500"/>
    <n v="12.5"/>
    <n v="7"/>
    <n v="0.05"/>
    <n v="1.2271846303085129E-2"/>
    <n v="0.24543692606170259"/>
    <s v="DEJAR"/>
    <x v="0"/>
    <n v="56.513299777643631"/>
    <n v="1130.2659955528725"/>
    <n v="2.6561250895492505E-2"/>
    <n v="0.53122501790984999"/>
    <s v="Imbert and Rollet (1989)a"/>
    <n v="56.214880852526136"/>
    <n v="1124.2976170505226"/>
    <n v="2.6420994000687283E-2"/>
    <n v="0.52841988001374562"/>
    <n v="42.449328493289855"/>
    <n v="848.98656986579704"/>
    <n v="1.9951184391846229E-2"/>
    <n v="0.3990236878369246"/>
  </r>
  <r>
    <n v="267"/>
    <x v="18"/>
    <m/>
    <n v="24.1"/>
    <x v="3"/>
    <n v="2015"/>
    <n v="500"/>
    <n v="9.1"/>
    <n v="6.75"/>
    <n v="0.05"/>
    <n v="6.5038821910942696E-3"/>
    <n v="0.13007764382188539"/>
    <s v="DEJAR"/>
    <x v="0"/>
    <n v="25.555190016498763"/>
    <n v="511.10380032997523"/>
    <n v="1.2010939307754417E-2"/>
    <n v="0.24021878615508835"/>
    <s v="Imbert and Rollet (1989)a"/>
    <n v="26.377890338447372"/>
    <n v="527.55780676894744"/>
    <n v="1.2397608459070264E-2"/>
    <n v="0.24795216918140531"/>
    <n v="20.979855208124455"/>
    <n v="419.59710416248907"/>
    <n v="9.8605319478184926E-3"/>
    <n v="0.19721063895636987"/>
  </r>
  <r>
    <n v="268"/>
    <x v="18"/>
    <m/>
    <n v="24.2"/>
    <x v="3"/>
    <n v="2015"/>
    <n v="500"/>
    <n v="9.9"/>
    <n v="7"/>
    <n v="0.05"/>
    <n v="7.6976873994583908E-3"/>
    <n v="0.15395374798916781"/>
    <s v="DEJAR"/>
    <x v="0"/>
    <n v="31.547403473690146"/>
    <n v="630.94806947380289"/>
    <n v="1.4827279632634367E-2"/>
    <n v="0.29654559265268732"/>
    <s v="Imbert and Rollet (1989)a"/>
    <n v="32.244953284700372"/>
    <n v="644.89906569400739"/>
    <n v="1.5155128043809175E-2"/>
    <n v="0.30310256087618342"/>
    <n v="25.295352023044245"/>
    <n v="505.9070404608849"/>
    <n v="1.1888815450830793E-2"/>
    <n v="0.23777630901661587"/>
  </r>
  <r>
    <n v="269"/>
    <x v="18"/>
    <m/>
    <n v="24.3"/>
    <x v="3"/>
    <n v="2015"/>
    <n v="500"/>
    <n v="13.5"/>
    <n v="3"/>
    <n v="0.05"/>
    <n v="1.4313881527918496E-2"/>
    <n v="0.28627763055836991"/>
    <s v="DEJAR"/>
    <x v="0"/>
    <n v="68.503073137731832"/>
    <n v="1370.0614627546365"/>
    <n v="3.2196444374733964E-2"/>
    <n v="0.64392888749467914"/>
    <s v="Imbert and Rollet (1989)a"/>
    <n v="67.533172179763213"/>
    <n v="1350.6634435952642"/>
    <n v="3.1740590924488707E-2"/>
    <n v="0.63481181848977419"/>
    <n v="50.358358089834937"/>
    <n v="1007.1671617966987"/>
    <n v="2.3668428302222419E-2"/>
    <n v="0.47336856604444832"/>
  </r>
  <r>
    <n v="270"/>
    <x v="18"/>
    <m/>
    <n v="25"/>
    <x v="3"/>
    <n v="2015"/>
    <n v="500"/>
    <n v="15.8"/>
    <n v="4.5"/>
    <n v="0.05"/>
    <n v="1.9606679751053898E-2"/>
    <n v="0.39213359502107792"/>
    <s v="DEJAR"/>
    <x v="0"/>
    <n v="101.51222596222102"/>
    <n v="2030.2445192444204"/>
    <n v="4.771074620224388E-2"/>
    <n v="0.95421492404487762"/>
    <s v="Imbert and Rollet (1989)a"/>
    <n v="98.257670296338759"/>
    <n v="1965.1534059267751"/>
    <n v="4.6181105039279219E-2"/>
    <n v="0.92362210078558427"/>
    <n v="71.408404347936568"/>
    <n v="1428.1680869587312"/>
    <n v="3.356195004353018E-2"/>
    <n v="0.67123900087060362"/>
  </r>
  <r>
    <n v="271"/>
    <x v="18"/>
    <m/>
    <n v="25.1"/>
    <x v="3"/>
    <n v="2015"/>
    <n v="500"/>
    <n v="4.8"/>
    <n v="6"/>
    <n v="0.05"/>
    <n v="1.8095573684677208E-3"/>
    <n v="3.6191147369354415E-2"/>
    <s v="DEJAR"/>
    <x v="0"/>
    <n v="5.1639107450368673"/>
    <n v="103.27821490073734"/>
    <n v="2.4270380501673276E-3"/>
    <n v="4.8540761003346547E-2"/>
    <s v="Imbert and Rollet (1989)a"/>
    <n v="5.7424948066800701"/>
    <n v="114.84989613360139"/>
    <n v="2.6989725591396326E-3"/>
    <n v="5.3979451182792647E-2"/>
    <n v="5.0709128021438739"/>
    <n v="101.41825604287747"/>
    <n v="2.3833290170076206E-3"/>
    <n v="4.7666580340152413E-2"/>
  </r>
  <r>
    <n v="272"/>
    <x v="18"/>
    <m/>
    <n v="26"/>
    <x v="3"/>
    <n v="2015"/>
    <n v="500"/>
    <n v="7.1"/>
    <n v="6"/>
    <n v="0.05"/>
    <n v="3.959192141686536E-3"/>
    <n v="7.9183842833730714E-2"/>
    <s v="DEJAR"/>
    <x v="0"/>
    <n v="13.741100168737148"/>
    <n v="274.82200337474296"/>
    <n v="6.4583170793064597E-3"/>
    <n v="0.12916634158612916"/>
    <s v="Imbert and Rollet (1989)a"/>
    <n v="14.599503823320228"/>
    <n v="291.99007646640456"/>
    <n v="6.8617667969605063E-3"/>
    <n v="0.13723533593921014"/>
    <n v="12.092723693603933"/>
    <n v="241.85447387207864"/>
    <n v="5.6835801359938478E-3"/>
    <n v="0.11367160271987696"/>
  </r>
  <r>
    <n v="273"/>
    <x v="18"/>
    <m/>
    <n v="27"/>
    <x v="3"/>
    <n v="2015"/>
    <n v="500"/>
    <n v="11"/>
    <n v="6.25"/>
    <n v="0.05"/>
    <n v="9.5033177771091243E-3"/>
    <n v="0.19006635554218249"/>
    <s v="DEJAR"/>
    <x v="0"/>
    <n v="41.054176642456255"/>
    <n v="821.08353284912505"/>
    <n v="1.9295463021954437E-2"/>
    <n v="0.38590926043908874"/>
    <s v="Imbert and Rollet (1989)a"/>
    <n v="41.450062373780455"/>
    <n v="829.00124747560903"/>
    <n v="1.9481529315676812E-2"/>
    <n v="0.3896305863135362"/>
    <n v="31.961147007901932"/>
    <n v="639.22294015803857"/>
    <n v="1.5021739093713907E-2"/>
    <n v="0.30043478187427813"/>
  </r>
  <r>
    <n v="274"/>
    <x v="18"/>
    <m/>
    <n v="28"/>
    <x v="3"/>
    <n v="2015"/>
    <n v="500"/>
    <n v="9.1"/>
    <n v="4.5"/>
    <n v="0.05"/>
    <n v="6.5038821910942696E-3"/>
    <n v="0.13007764382188539"/>
    <s v="DEJAR"/>
    <x v="0"/>
    <n v="25.555190016498763"/>
    <n v="511.10380032997523"/>
    <n v="1.2010939307754417E-2"/>
    <n v="0.24021878615508835"/>
    <s v="Imbert and Rollet (1989)a"/>
    <n v="26.377890338447372"/>
    <n v="527.55780676894744"/>
    <n v="1.2397608459070264E-2"/>
    <n v="0.24795216918140531"/>
    <n v="20.979855208124455"/>
    <n v="419.59710416248907"/>
    <n v="9.8605319478184926E-3"/>
    <n v="0.19721063895636987"/>
  </r>
  <r>
    <n v="275"/>
    <x v="18"/>
    <m/>
    <n v="29"/>
    <x v="3"/>
    <n v="2015"/>
    <n v="500"/>
    <n v="10.199999999999999"/>
    <n v="7.25"/>
    <n v="0.05"/>
    <n v="8.1712824919870503E-3"/>
    <n v="0.16342564983974101"/>
    <s v="DEJAR"/>
    <x v="0"/>
    <n v="33.991948736312416"/>
    <n v="679.83897472624824"/>
    <n v="1.5976215906066835E-2"/>
    <n v="0.31952431812133664"/>
    <s v="Imbert and Rollet (1989)a"/>
    <n v="34.622936944330348"/>
    <n v="692.45873888660697"/>
    <n v="1.6272780363835265E-2"/>
    <n v="0.32545560727670525"/>
    <n v="27.028564265502144"/>
    <n v="540.57128531004287"/>
    <n v="1.2703425204786007E-2"/>
    <n v="0.25406850409572013"/>
  </r>
  <r>
    <n v="276"/>
    <x v="18"/>
    <m/>
    <n v="30"/>
    <x v="3"/>
    <n v="2015"/>
    <n v="500"/>
    <n v="6.2"/>
    <n v="5.5"/>
    <n v="0.05"/>
    <n v="3.0190705400997908E-3"/>
    <n v="6.0381410801995813E-2"/>
    <s v="DEJAR"/>
    <x v="0"/>
    <n v="9.7916269155852191"/>
    <n v="195.83253831170438"/>
    <n v="4.6020646503250528E-3"/>
    <n v="9.204129300650106E-2"/>
    <s v="Imbert and Rollet (1989)a"/>
    <n v="10.568876552450128"/>
    <n v="211.37753104900256"/>
    <n v="4.9673719796515603E-3"/>
    <n v="9.9347439593031203E-2"/>
    <n v="8.9503526330648473"/>
    <n v="179.00705266129694"/>
    <n v="4.2066657375404775E-3"/>
    <n v="8.4133314750809554E-2"/>
  </r>
  <r>
    <n v="277"/>
    <x v="18"/>
    <m/>
    <n v="31"/>
    <x v="3"/>
    <n v="2015"/>
    <n v="500"/>
    <n v="13.9"/>
    <n v="6.75"/>
    <n v="0.05"/>
    <n v="1.5174677915002103E-2"/>
    <n v="0.30349355830004204"/>
    <s v="DEJAR"/>
    <x v="0"/>
    <n v="73.690691918314755"/>
    <n v="1473.8138383662949"/>
    <n v="3.4634625201607934E-2"/>
    <n v="0.69269250403215854"/>
    <s v="Imbert and Rollet (1989)a"/>
    <n v="72.40065845714723"/>
    <n v="1448.0131691429444"/>
    <n v="3.4028309474859193E-2"/>
    <n v="0.68056618949718384"/>
    <n v="53.730817984349635"/>
    <n v="1074.6163596869926"/>
    <n v="2.5253484452644328E-2"/>
    <n v="0.50506968905288652"/>
  </r>
  <r>
    <n v="278"/>
    <x v="18"/>
    <m/>
    <n v="31.1"/>
    <x v="3"/>
    <n v="2015"/>
    <n v="500"/>
    <n v="5.5"/>
    <n v="5.25"/>
    <n v="0.05"/>
    <n v="2.3758294442772811E-3"/>
    <n v="4.7516588885545621E-2"/>
    <s v="DEJAR"/>
    <x v="0"/>
    <n v="7.2574216749777953"/>
    <n v="145.14843349955589"/>
    <n v="3.4109881872395635E-3"/>
    <n v="6.8219763744791259E-2"/>
    <s v="Imbert and Rollet (1989)a"/>
    <n v="7.9435966401083915"/>
    <n v="158.87193280216783"/>
    <n v="3.7334904208509443E-3"/>
    <n v="7.4669808417018868E-2"/>
    <n v="6.8601840324726338"/>
    <n v="137.20368064945268"/>
    <n v="3.224286495262138E-3"/>
    <n v="6.4485729905242761E-2"/>
  </r>
  <r>
    <n v="279"/>
    <x v="18"/>
    <m/>
    <n v="32"/>
    <x v="3"/>
    <n v="2015"/>
    <n v="500"/>
    <n v="11.2"/>
    <n v="8"/>
    <n v="0.05"/>
    <n v="9.8520345616575893E-3"/>
    <n v="0.19704069123315177"/>
    <s v="DEJAR"/>
    <x v="0"/>
    <n v="42.945799321675345"/>
    <n v="858.91598643350687"/>
    <n v="2.018452568118741E-2"/>
    <n v="0.40369051362374819"/>
    <s v="Imbert and Rollet (1989)a"/>
    <n v="43.269010001935349"/>
    <n v="865.3802000387069"/>
    <n v="2.0336434700909616E-2"/>
    <n v="0.40672869401819223"/>
    <n v="33.265542161851819"/>
    <n v="665.31084323703635"/>
    <n v="1.5634804816070352E-2"/>
    <n v="0.3126960963214071"/>
  </r>
  <r>
    <n v="280"/>
    <x v="18"/>
    <m/>
    <n v="33"/>
    <x v="3"/>
    <n v="2015"/>
    <n v="500"/>
    <n v="11"/>
    <n v="8"/>
    <n v="0.05"/>
    <n v="9.5033177771091243E-3"/>
    <n v="0.19006635554218249"/>
    <s v="DEJAR"/>
    <x v="0"/>
    <n v="41.054176642456255"/>
    <n v="821.08353284912505"/>
    <n v="1.9295463021954437E-2"/>
    <n v="0.38590926043908874"/>
    <s v="Imbert and Rollet (1989)a"/>
    <n v="41.450062373780455"/>
    <n v="829.00124747560903"/>
    <n v="1.9481529315676812E-2"/>
    <n v="0.3896305863135362"/>
    <n v="31.961147007901932"/>
    <n v="639.22294015803857"/>
    <n v="1.5021739093713907E-2"/>
    <n v="0.30043478187427813"/>
  </r>
  <r>
    <n v="281"/>
    <x v="18"/>
    <m/>
    <n v="33.1"/>
    <x v="3"/>
    <n v="2015"/>
    <n v="500"/>
    <n v="6"/>
    <n v="6.5"/>
    <n v="0.05"/>
    <n v="2.8274333882308137E-3"/>
    <n v="5.654866776461627E-2"/>
    <s v="DEJAR"/>
    <x v="0"/>
    <n v="9.0209808247218852"/>
    <n v="180.41961649443769"/>
    <n v="4.2398609876192865E-3"/>
    <n v="8.4797219752385716E-2"/>
    <s v="Imbert and Rollet (1989)a"/>
    <n v="9.7743209674005751"/>
    <n v="195.48641934801148"/>
    <n v="4.5939308546782704E-3"/>
    <n v="9.1878617093565387E-2"/>
    <n v="8.3219743235508759"/>
    <n v="166.43948647101752"/>
    <n v="3.9113279320689117E-3"/>
    <n v="7.822655864137823E-2"/>
  </r>
  <r>
    <n v="282"/>
    <x v="18"/>
    <m/>
    <n v="34"/>
    <x v="3"/>
    <n v="2015"/>
    <n v="500"/>
    <n v="14.7"/>
    <n v="8.75"/>
    <n v="0.05"/>
    <n v="1.6971668912855457E-2"/>
    <n v="0.33943337825710912"/>
    <s v="DEJAR"/>
    <x v="0"/>
    <n v="84.755710831869735"/>
    <n v="1695.1142166373945"/>
    <n v="3.9835184090978776E-2"/>
    <n v="0.7967036818195754"/>
    <s v="Imbert and Rollet (1989)a"/>
    <n v="82.730919252623252"/>
    <n v="1654.6183850524649"/>
    <n v="3.8883532048732926E-2"/>
    <n v="0.77767064097465843"/>
    <n v="60.838021047564339"/>
    <n v="1216.7604209512867"/>
    <n v="2.8593869892355239E-2"/>
    <n v="0.57187739784710478"/>
  </r>
  <r>
    <n v="283"/>
    <x v="18"/>
    <m/>
    <n v="35"/>
    <x v="3"/>
    <n v="2015"/>
    <n v="500"/>
    <n v="11"/>
    <n v="3.75"/>
    <n v="0.05"/>
    <n v="9.5033177771091243E-3"/>
    <n v="0.19006635554218249"/>
    <s v="DEJAR"/>
    <x v="0"/>
    <n v="41.054176642456255"/>
    <n v="821.08353284912505"/>
    <n v="1.9295463021954437E-2"/>
    <n v="0.38590926043908874"/>
    <s v="Imbert and Rollet (1989)a"/>
    <n v="41.450062373780455"/>
    <n v="829.00124747560903"/>
    <n v="1.9481529315676812E-2"/>
    <n v="0.3896305863135362"/>
    <n v="31.961147007901932"/>
    <n v="639.22294015803857"/>
    <n v="1.5021739093713907E-2"/>
    <n v="0.30043478187427813"/>
  </r>
  <r>
    <n v="284"/>
    <x v="18"/>
    <m/>
    <n v="35.1"/>
    <x v="3"/>
    <n v="2015"/>
    <n v="500"/>
    <n v="6.9"/>
    <n v="5.25"/>
    <n v="0.05"/>
    <n v="3.7392806559352516E-3"/>
    <n v="7.4785613118705033E-2"/>
    <s v="DEJAR"/>
    <x v="0"/>
    <n v="12.793764745522022"/>
    <n v="255.87529491044043"/>
    <n v="6.0130694303953498E-3"/>
    <n v="0.12026138860790699"/>
    <s v="Imbert and Rollet (1989)a"/>
    <n v="13.638308363850042"/>
    <n v="272.76616727700082"/>
    <n v="6.4100049310095199E-3"/>
    <n v="0.12820009862019038"/>
    <n v="11.349469891691655"/>
    <n v="226.9893978338331"/>
    <n v="5.3342508490950777E-3"/>
    <n v="0.10668501698190155"/>
  </r>
  <r>
    <n v="285"/>
    <x v="18"/>
    <m/>
    <n v="36"/>
    <x v="3"/>
    <n v="2015"/>
    <n v="500"/>
    <n v="8.1"/>
    <n v="7.75"/>
    <n v="0.05"/>
    <n v="5.152997350050658E-3"/>
    <n v="0.10305994700101316"/>
    <s v="DEJAR"/>
    <x v="0"/>
    <n v="19.102410822705419"/>
    <n v="382.04821645410834"/>
    <n v="8.9781330866715459E-3"/>
    <n v="0.17956266173343091"/>
    <s v="Imbert and Rollet (1989)a"/>
    <n v="19.986577722060183"/>
    <n v="399.73155444120363"/>
    <n v="9.3936915293682862E-3"/>
    <n v="0.1878738305873657"/>
    <n v="16.201951864212113"/>
    <n v="324.03903728424223"/>
    <n v="7.614917376179693E-3"/>
    <n v="0.15229834752359384"/>
  </r>
  <r>
    <n v="286"/>
    <x v="18"/>
    <m/>
    <n v="37"/>
    <x v="3"/>
    <n v="2015"/>
    <n v="500"/>
    <n v="6.2"/>
    <n v="5.25"/>
    <n v="0.05"/>
    <n v="3.0190705400997908E-3"/>
    <n v="6.0381410801995813E-2"/>
    <s v="DEJAR"/>
    <x v="0"/>
    <n v="9.7916269155852191"/>
    <n v="195.83253831170438"/>
    <n v="4.6020646503250528E-3"/>
    <n v="9.204129300650106E-2"/>
    <s v="Imbert and Rollet (1989)a"/>
    <n v="10.568876552450128"/>
    <n v="211.37753104900256"/>
    <n v="4.9673719796515603E-3"/>
    <n v="9.9347439593031203E-2"/>
    <n v="8.9503526330648473"/>
    <n v="179.00705266129694"/>
    <n v="4.2066657375404775E-3"/>
    <n v="8.4133314750809554E-2"/>
  </r>
  <r>
    <n v="287"/>
    <x v="18"/>
    <m/>
    <n v="37.1"/>
    <x v="3"/>
    <n v="2015"/>
    <n v="500"/>
    <n v="5"/>
    <n v="3.5"/>
    <n v="0.05"/>
    <n v="1.9634954084936209E-3"/>
    <n v="3.9269908169872414E-2"/>
    <s v="DEJAR"/>
    <x v="0"/>
    <n v="5.7187438524557113"/>
    <n v="114.37487704911422"/>
    <n v="2.6878096106541841E-3"/>
    <n v="5.3756192213083677E-2"/>
    <s v="Imbert and Rollet (1989)a"/>
    <n v="6.3293236580245464"/>
    <n v="126.58647316049093"/>
    <n v="2.9747821192715367E-3"/>
    <n v="5.9495642385430737E-2"/>
    <n v="5.5519303000682534"/>
    <n v="111.03860600136507"/>
    <n v="2.6094072410320791E-3"/>
    <n v="5.2188144820641581E-2"/>
  </r>
  <r>
    <n v="288"/>
    <x v="18"/>
    <m/>
    <n v="38"/>
    <x v="3"/>
    <n v="2015"/>
    <n v="500"/>
    <n v="8.3000000000000007"/>
    <n v="7.75"/>
    <n v="0.05"/>
    <n v="5.4106079476450219E-3"/>
    <n v="0.10821215895290043"/>
    <s v="DEJAR"/>
    <x v="0"/>
    <n v="20.303497888487474"/>
    <n v="406.06995776974946"/>
    <n v="9.5426440075891128E-3"/>
    <n v="0.19085288015178223"/>
    <s v="Imbert and Rollet (1989)a"/>
    <n v="21.182983765204792"/>
    <n v="423.6596753040958"/>
    <n v="9.9560023696462514E-3"/>
    <n v="0.19912004739292502"/>
    <n v="17.103459386657732"/>
    <n v="342.06918773315465"/>
    <n v="8.0386259117291338E-3"/>
    <n v="0.16077251823458266"/>
  </r>
  <r>
    <n v="289"/>
    <x v="18"/>
    <m/>
    <n v="38.1"/>
    <x v="3"/>
    <n v="2015"/>
    <n v="500"/>
    <n v="5.0999999999999996"/>
    <n v="6.25"/>
    <n v="0.05"/>
    <n v="2.0428206229967626E-3"/>
    <n v="4.0856412459935251E-2"/>
    <s v="DEJAR"/>
    <x v="0"/>
    <n v="6.008984364298005"/>
    <n v="120.1796872859601"/>
    <n v="2.8242226512200622E-3"/>
    <n v="5.6484453024401242E-2"/>
    <s v="Imbert and Rollet (1989)a"/>
    <n v="6.6352287507205299"/>
    <n v="132.70457501441058"/>
    <n v="3.1185575128386488E-3"/>
    <n v="6.2371150256772964E-2"/>
    <n v="5.8014477687241799"/>
    <n v="116.02895537448359"/>
    <n v="2.7266804513003647E-3"/>
    <n v="5.4533609026007283E-2"/>
  </r>
  <r>
    <n v="290"/>
    <x v="18"/>
    <m/>
    <n v="39"/>
    <x v="3"/>
    <n v="2015"/>
    <n v="500"/>
    <n v="7.1"/>
    <n v="4.5"/>
    <n v="0.05"/>
    <n v="3.959192141686536E-3"/>
    <n v="7.9183842833730714E-2"/>
    <s v="DEJAR"/>
    <x v="0"/>
    <n v="13.741100168737148"/>
    <n v="274.82200337474296"/>
    <n v="6.4583170793064597E-3"/>
    <n v="0.12916634158612916"/>
    <s v="Imbert and Rollet (1989)a"/>
    <n v="14.599503823320228"/>
    <n v="291.99007646640456"/>
    <n v="6.8617667969605063E-3"/>
    <n v="0.13723533593921014"/>
    <n v="12.092723693603933"/>
    <n v="241.85447387207864"/>
    <n v="5.6835801359938478E-3"/>
    <n v="0.11367160271987696"/>
  </r>
  <r>
    <n v="291"/>
    <x v="18"/>
    <m/>
    <n v="40"/>
    <x v="3"/>
    <n v="2015"/>
    <n v="500"/>
    <n v="11.6"/>
    <n v="7.5"/>
    <n v="0.05"/>
    <n v="1.0568317686676062E-2"/>
    <n v="0.21136635373352122"/>
    <s v="DEJAR"/>
    <x v="0"/>
    <n v="46.883562733504696"/>
    <n v="937.67125467009384"/>
    <n v="2.2035274484747208E-2"/>
    <n v="0.44070548969494405"/>
    <s v="Imbert and Rollet (1989)a"/>
    <n v="47.043710780074015"/>
    <n v="940.87421560148027"/>
    <n v="2.2110544066634787E-2"/>
    <n v="0.4422108813326957"/>
    <n v="35.960633322511683"/>
    <n v="719.21266645023366"/>
    <n v="1.690149766158049E-2"/>
    <n v="0.33802995323160978"/>
  </r>
  <r>
    <n v="292"/>
    <x v="18"/>
    <m/>
    <n v="40.1"/>
    <x v="3"/>
    <n v="2015"/>
    <n v="500"/>
    <n v="7.1"/>
    <n v="7"/>
    <n v="0.05"/>
    <n v="3.959192141686536E-3"/>
    <n v="7.9183842833730714E-2"/>
    <s v="DEJAR"/>
    <x v="0"/>
    <n v="13.741100168737148"/>
    <n v="274.82200337474296"/>
    <n v="6.4583170793064597E-3"/>
    <n v="0.12916634158612916"/>
    <s v="Imbert and Rollet (1989)a"/>
    <n v="14.599503823320228"/>
    <n v="291.99007646640456"/>
    <n v="6.8617667969605063E-3"/>
    <n v="0.13723533593921014"/>
    <n v="12.092723693603933"/>
    <n v="241.85447387207864"/>
    <n v="5.6835801359938478E-3"/>
    <n v="0.11367160271987696"/>
  </r>
  <r>
    <n v="293"/>
    <x v="18"/>
    <m/>
    <n v="41"/>
    <x v="3"/>
    <n v="2015"/>
    <n v="500"/>
    <n v="5.7"/>
    <n v="7.25"/>
    <n v="0.05"/>
    <n v="2.5517586328783095E-3"/>
    <n v="5.1035172657566186E-2"/>
    <s v="DEJAR"/>
    <x v="0"/>
    <n v="7.9352894510544081"/>
    <n v="158.70578902108815"/>
    <n v="3.7295860419955711E-3"/>
    <n v="7.4591720839911418E-2"/>
    <s v="Imbert and Rollet (1989)a"/>
    <n v="8.6494917077057671"/>
    <n v="172.98983415411533"/>
    <n v="4.0652611026217103E-3"/>
    <n v="8.1305222052434206E-2"/>
    <n v="7.4263048873033117"/>
    <n v="148.52609774606623"/>
    <n v="3.4903632970325563E-3"/>
    <n v="6.980726594065112E-2"/>
  </r>
  <r>
    <n v="294"/>
    <x v="18"/>
    <m/>
    <n v="42"/>
    <x v="3"/>
    <n v="2015"/>
    <n v="500"/>
    <n v="14.3"/>
    <n v="7"/>
    <n v="0.05"/>
    <n v="1.6060607043314423E-2"/>
    <n v="0.32121214086628841"/>
    <s v="DEJAR"/>
    <x v="0"/>
    <n v="79.107147986138941"/>
    <n v="1582.1429597227786"/>
    <n v="3.7180359553485295E-2"/>
    <n v="0.74360719106970596"/>
    <s v="Imbert and Rollet (1989)a"/>
    <n v="77.46585312120348"/>
    <n v="1549.3170624240695"/>
    <n v="3.6408950966965635E-2"/>
    <n v="0.72817901933931262"/>
    <n v="57.223787437488568"/>
    <n v="1144.4757487497714"/>
    <n v="2.6895180095619624E-2"/>
    <n v="0.5379036019123925"/>
  </r>
  <r>
    <n v="295"/>
    <x v="18"/>
    <m/>
    <n v="42.1"/>
    <x v="3"/>
    <n v="2015"/>
    <n v="500"/>
    <n v="5.6"/>
    <n v="5"/>
    <n v="0.05"/>
    <n v="2.4630086404143973E-3"/>
    <n v="4.9260172808287941E-2"/>
    <s v="DEJAR"/>
    <x v="0"/>
    <n v="7.5918164809583226"/>
    <n v="151.83632961916643"/>
    <n v="3.5681537460504117E-3"/>
    <n v="7.1363074921008213E-2"/>
    <s v="Imbert and Rollet (1989)a"/>
    <n v="8.2921844452906619"/>
    <n v="165.84368890581322"/>
    <n v="3.8973266892866104E-3"/>
    <n v="7.7946533785732214E-2"/>
    <n v="7.1401611811322061"/>
    <n v="142.80322362264411"/>
    <n v="3.3558757551321369E-3"/>
    <n v="6.711751510264273E-2"/>
  </r>
  <r>
    <n v="296"/>
    <x v="18"/>
    <m/>
    <n v="42.2"/>
    <x v="3"/>
    <n v="2015"/>
    <n v="500"/>
    <n v="7.2"/>
    <n v="5"/>
    <n v="0.05"/>
    <n v="4.0715040790523724E-3"/>
    <n v="8.1430081581047448E-2"/>
    <s v="DEJAR"/>
    <x v="0"/>
    <n v="14.230064702942602"/>
    <n v="284.60129405885203"/>
    <n v="6.6881304103830223E-3"/>
    <n v="0.13376260820766045"/>
    <s v="Imbert and Rollet (1989)a"/>
    <n v="15.094401161274275"/>
    <n v="301.88802322548548"/>
    <n v="7.0943685457989089E-3"/>
    <n v="0.14188737091597817"/>
    <n v="12.474086110372937"/>
    <n v="249.48172220745874"/>
    <n v="5.8628204718752797E-3"/>
    <n v="0.11725640943750559"/>
  </r>
  <r>
    <n v="297"/>
    <x v="18"/>
    <m/>
    <n v="43"/>
    <x v="3"/>
    <n v="2015"/>
    <n v="500"/>
    <n v="5.6"/>
    <n v="6.5"/>
    <n v="0.05"/>
    <n v="2.4630086404143973E-3"/>
    <n v="4.9260172808287941E-2"/>
    <s v="DEJAR"/>
    <x v="0"/>
    <n v="7.5918164809583226"/>
    <n v="151.83632961916643"/>
    <n v="3.5681537460504117E-3"/>
    <n v="7.1363074921008213E-2"/>
    <s v="Imbert and Rollet (1989)a"/>
    <n v="8.2921844452906619"/>
    <n v="165.84368890581322"/>
    <n v="3.8973266892866104E-3"/>
    <n v="7.7946533785732214E-2"/>
    <n v="7.1401611811322061"/>
    <n v="142.80322362264411"/>
    <n v="3.3558757551321369E-3"/>
    <n v="6.711751510264273E-2"/>
  </r>
  <r>
    <n v="298"/>
    <x v="18"/>
    <m/>
    <n v="44"/>
    <x v="3"/>
    <n v="2015"/>
    <n v="500"/>
    <n v="10.5"/>
    <n v="6"/>
    <n v="0.05"/>
    <n v="8.6590147514568668E-3"/>
    <n v="0.17318029502913732"/>
    <s v="DEJAR"/>
    <x v="0"/>
    <n v="36.546760011272703"/>
    <n v="730.93520022545397"/>
    <n v="1.717697720529817E-2"/>
    <n v="0.34353954410596338"/>
    <s v="Imbert and Rollet (1989)a"/>
    <n v="37.099684439743179"/>
    <n v="741.99368879486349"/>
    <n v="1.7436851686679293E-2"/>
    <n v="0.34873703373358583"/>
    <n v="28.825101125411788"/>
    <n v="576.50202250823577"/>
    <n v="1.3547797528943539E-2"/>
    <n v="0.27095595057887079"/>
  </r>
  <r>
    <n v="299"/>
    <x v="18"/>
    <m/>
    <n v="45"/>
    <x v="3"/>
    <n v="2015"/>
    <n v="500"/>
    <n v="6.7"/>
    <n v="3"/>
    <n v="0.05"/>
    <n v="3.5256523554911458E-3"/>
    <n v="7.051304710982291E-2"/>
    <s v="DEJAR"/>
    <x v="0"/>
    <n v="11.886736634180149"/>
    <n v="237.73473268360297"/>
    <n v="5.5867662180646696E-3"/>
    <n v="0.11173532436129339"/>
    <s v="Imbert and Rollet (1989)a"/>
    <n v="12.714897467625301"/>
    <n v="254.29794935250601"/>
    <n v="5.9760018097838909E-3"/>
    <n v="0.1195200361956778"/>
    <n v="10.632041365895793"/>
    <n v="212.64082731791584"/>
    <n v="4.9970594419710222E-3"/>
    <n v="9.9941188839420436E-2"/>
  </r>
  <r>
    <n v="300"/>
    <x v="18"/>
    <m/>
    <n v="45.1"/>
    <x v="3"/>
    <n v="2015"/>
    <n v="500"/>
    <n v="6.1"/>
    <n v="7.25"/>
    <n v="0.05"/>
    <n v="2.9224665660019049E-3"/>
    <n v="5.8449331320038093E-2"/>
    <s v="DEJAR"/>
    <x v="0"/>
    <n v="9.4015664773974166"/>
    <n v="188.03132954794833"/>
    <n v="4.4187362443767857E-3"/>
    <n v="8.8374724887535713E-2"/>
    <s v="Imbert and Rollet (1989)a"/>
    <n v="10.167093662990309"/>
    <n v="203.34187325980616"/>
    <n v="4.7785340216054449E-3"/>
    <n v="9.5570680432108882E-2"/>
    <n v="8.633021636606756"/>
    <n v="172.66043273213512"/>
    <n v="4.0575201692051753E-3"/>
    <n v="8.1150403384103509E-2"/>
  </r>
  <r>
    <n v="301"/>
    <x v="18"/>
    <m/>
    <n v="46"/>
    <x v="3"/>
    <n v="2015"/>
    <n v="500"/>
    <n v="9.1999999999999993"/>
    <n v="7.25"/>
    <n v="0.05"/>
    <n v="6.6476100549960017E-3"/>
    <n v="0.13295220109992004"/>
    <s v="DEJAR"/>
    <x v="0"/>
    <n v="26.263052514758673"/>
    <n v="525.26105029517339"/>
    <n v="1.2343634681936576E-2"/>
    <n v="0.24687269363873146"/>
    <s v="Imbert and Rollet (1989)a"/>
    <n v="27.074050444987673"/>
    <n v="541.48100889975342"/>
    <n v="1.2724803709144207E-2"/>
    <n v="0.25449607418288406"/>
    <n v="21.495105071117411"/>
    <n v="429.90210142234821"/>
    <n v="1.0102699383425182E-2"/>
    <n v="0.20205398766850363"/>
  </r>
  <r>
    <n v="302"/>
    <x v="18"/>
    <m/>
    <n v="46.1"/>
    <x v="3"/>
    <n v="2015"/>
    <n v="500"/>
    <n v="7.8"/>
    <n v="6.5"/>
    <n v="0.05"/>
    <n v="4.7783624261100756E-3"/>
    <n v="9.5567248522201512E-2"/>
    <s v="DEJAR"/>
    <x v="0"/>
    <n v="17.38249609281899"/>
    <n v="347.64992185637976"/>
    <n v="8.1697731636249243E-3"/>
    <n v="0.16339546327249849"/>
    <s v="Imbert and Rollet (1989)a"/>
    <n v="18.267188734053882"/>
    <n v="365.3437746810776"/>
    <n v="8.5855787050053232E-3"/>
    <n v="0.17171157410010646"/>
    <n v="14.89980599361394"/>
    <n v="297.99611987227877"/>
    <n v="7.0029088169985517E-3"/>
    <n v="0.140058176339971"/>
  </r>
  <r>
    <n v="303"/>
    <x v="18"/>
    <m/>
    <n v="46.2"/>
    <x v="3"/>
    <n v="2015"/>
    <n v="500"/>
    <n v="6.1"/>
    <n v="7.25"/>
    <n v="0.05"/>
    <n v="2.9224665660019049E-3"/>
    <n v="5.8449331320038093E-2"/>
    <s v="DEJAR"/>
    <x v="0"/>
    <n v="9.4015664773974166"/>
    <n v="188.03132954794833"/>
    <n v="4.4187362443767857E-3"/>
    <n v="8.8374724887535713E-2"/>
    <s v="Imbert and Rollet (1989)a"/>
    <n v="10.167093662990309"/>
    <n v="203.34187325980616"/>
    <n v="4.7785340216054449E-3"/>
    <n v="9.5570680432108882E-2"/>
    <n v="8.633021636606756"/>
    <n v="172.66043273213512"/>
    <n v="4.0575201692051753E-3"/>
    <n v="8.1150403384103509E-2"/>
  </r>
  <r>
    <n v="304"/>
    <x v="19"/>
    <m/>
    <n v="1"/>
    <x v="2"/>
    <n v="2015"/>
    <n v="500"/>
    <n v="10.4"/>
    <n v="14"/>
    <n v="0.05"/>
    <n v="8.4948665353068026E-3"/>
    <n v="0.16989733070613605"/>
    <s v="DEJAR"/>
    <x v="0"/>
    <n v="38.637413874114742"/>
    <n v="772.74827748229484"/>
    <n v="1.8159584520833928E-2"/>
    <n v="0.36319169041667854"/>
    <s v="Imbert and Rollet (1989)a"/>
    <n v="36.263059617041179"/>
    <n v="725.26119234082353"/>
    <n v="1.7043638020009355E-2"/>
    <n v="0.34087276040018705"/>
    <n v="28.119296179849911"/>
    <n v="562.38592359699817"/>
    <n v="1.3216069204529458E-2"/>
    <n v="0.26432138409058908"/>
  </r>
  <r>
    <n v="305"/>
    <x v="19"/>
    <m/>
    <n v="2"/>
    <x v="2"/>
    <n v="2015"/>
    <n v="500"/>
    <n v="20.9"/>
    <n v="21"/>
    <n v="0.05"/>
    <n v="3.4306977175363934E-2"/>
    <n v="0.68613954350727868"/>
    <s v="DEJAR"/>
    <x v="0"/>
    <n v="206.29044957903176"/>
    <n v="4125.8089915806349"/>
    <n v="9.6956511302144915E-2"/>
    <n v="1.9391302260428982"/>
    <s v="Imbert and Rollet (1989)a"/>
    <n v="191.39790678214149"/>
    <n v="3827.9581356428298"/>
    <n v="8.9957016187606501E-2"/>
    <n v="1.7991403237521297"/>
    <n v="132.40829342875981"/>
    <n v="2648.1658685751959"/>
    <n v="6.2231897911517113E-2"/>
    <n v="1.244637958230342"/>
  </r>
  <r>
    <n v="306"/>
    <x v="19"/>
    <m/>
    <n v="3"/>
    <x v="2"/>
    <n v="2015"/>
    <n v="500"/>
    <n v="13.5"/>
    <n v="19"/>
    <n v="0.05"/>
    <n v="1.4313881527918496E-2"/>
    <n v="0.28627763055836991"/>
    <s v="DEJAR"/>
    <x v="0"/>
    <n v="72.265178552068278"/>
    <n v="1445.3035710413656"/>
    <n v="3.396463391947209E-2"/>
    <n v="0.67929267838944174"/>
    <s v="Imbert and Rollet (1989)a"/>
    <n v="67.533172179763213"/>
    <n v="1350.6634435952642"/>
    <n v="3.1740590924488707E-2"/>
    <n v="0.63481181848977419"/>
    <n v="50.180085735831895"/>
    <n v="1003.6017147166378"/>
    <n v="2.3584640295840988E-2"/>
    <n v="0.47169280591681978"/>
  </r>
  <r>
    <n v="307"/>
    <x v="19"/>
    <m/>
    <n v="4"/>
    <x v="2"/>
    <n v="2015"/>
    <n v="500"/>
    <n v="16.5"/>
    <n v="16.5"/>
    <n v="0.05"/>
    <n v="2.1382464998495533E-2"/>
    <n v="0.42764929996991063"/>
    <s v="DEJAR"/>
    <x v="0"/>
    <n v="116.97404327130303"/>
    <n v="2339.4808654260605"/>
    <n v="5.4977800337512421E-2"/>
    <n v="1.0995560067502483"/>
    <s v="Imbert and Rollet (1989)a"/>
    <n v="108.95331919183752"/>
    <n v="2179.0663838367504"/>
    <n v="5.1208060020163634E-2"/>
    <n v="1.0241612004032727"/>
    <n v="78.343828192587651"/>
    <n v="1566.876563851753"/>
    <n v="3.6821599250516188E-2"/>
    <n v="0.73643198501032392"/>
  </r>
  <r>
    <n v="308"/>
    <x v="19"/>
    <m/>
    <n v="5"/>
    <x v="2"/>
    <n v="2015"/>
    <n v="500"/>
    <n v="7.8"/>
    <n v="6"/>
    <n v="0.05"/>
    <n v="4.7783624261100756E-3"/>
    <n v="9.5567248522201512E-2"/>
    <s v="DEJAR"/>
    <x v="0"/>
    <n v="19.37113563978189"/>
    <n v="387.42271279563778"/>
    <n v="9.1044337506974889E-3"/>
    <n v="0.18208867501394974"/>
    <s v="Imbert and Rollet (1989)a"/>
    <n v="18.267188734053882"/>
    <n v="365.3437746810776"/>
    <n v="8.5855787050053232E-3"/>
    <n v="0.17171157410010646"/>
    <n v="14.84705956602129"/>
    <n v="296.94119132042579"/>
    <n v="6.9781179960300057E-3"/>
    <n v="0.13956235992060012"/>
  </r>
  <r>
    <n v="309"/>
    <x v="19"/>
    <m/>
    <n v="6"/>
    <x v="2"/>
    <n v="2015"/>
    <n v="500"/>
    <n v="20.9"/>
    <n v="21"/>
    <n v="0.05"/>
    <n v="3.4306977175363934E-2"/>
    <n v="0.68613954350727868"/>
    <s v="DEJAR"/>
    <x v="0"/>
    <n v="206.29044957903176"/>
    <n v="4125.8089915806349"/>
    <n v="9.6956511302144915E-2"/>
    <n v="1.9391302260428982"/>
    <s v="Imbert and Rollet (1989)a"/>
    <n v="191.39790678214149"/>
    <n v="3827.9581356428298"/>
    <n v="8.9957016187606501E-2"/>
    <n v="1.7991403237521297"/>
    <n v="132.40829342875981"/>
    <n v="2648.1658685751959"/>
    <n v="6.2231897911517113E-2"/>
    <n v="1.244637958230342"/>
  </r>
  <r>
    <n v="310"/>
    <x v="19"/>
    <m/>
    <n v="7"/>
    <x v="2"/>
    <n v="2015"/>
    <n v="500"/>
    <n v="23.3"/>
    <n v="17"/>
    <n v="0.05"/>
    <n v="4.2638480892684072E-2"/>
    <n v="0.85276961785368144"/>
    <s v="DEJAR"/>
    <x v="0"/>
    <n v="267.78253351335093"/>
    <n v="5355.6506702670185"/>
    <n v="0.12585779075127493"/>
    <n v="2.5171558150254985"/>
    <s v="Imbert and Rollet (1989)a"/>
    <n v="248.0057903714372"/>
    <n v="4960.1158074287441"/>
    <n v="0.11656272147457547"/>
    <n v="2.3312544294915098"/>
    <n v="168.54682566117981"/>
    <n v="3370.9365132235962"/>
    <n v="7.9217008060754504E-2"/>
    <n v="1.58434016121509"/>
  </r>
  <r>
    <n v="311"/>
    <x v="19"/>
    <m/>
    <n v="8"/>
    <x v="2"/>
    <n v="2015"/>
    <n v="500"/>
    <n v="7"/>
    <n v="3"/>
    <n v="0.05"/>
    <n v="3.8484510006474969E-3"/>
    <n v="7.6969020012949932E-2"/>
    <s v="DEJAR"/>
    <x v="0"/>
    <n v="14.940438071951869"/>
    <n v="298.80876143903737"/>
    <n v="7.0220058938173782E-3"/>
    <n v="0.14044011787634758"/>
    <s v="Imbert and Rollet (1989)a"/>
    <n v="14.114156828644211"/>
    <n v="282.28313657288419"/>
    <n v="6.6336537094627782E-3"/>
    <n v="0.13267307418925556"/>
    <n v="11.676376273651423"/>
    <n v="233.52752547302845"/>
    <n v="5.4878968486161686E-3"/>
    <n v="0.10975793697232336"/>
  </r>
  <r>
    <n v="312"/>
    <x v="19"/>
    <m/>
    <n v="9"/>
    <x v="2"/>
    <n v="2015"/>
    <n v="500"/>
    <n v="12.5"/>
    <n v="12.5"/>
    <n v="0.05"/>
    <n v="1.2271846303085129E-2"/>
    <n v="0.24543692606170259"/>
    <s v="DEJAR"/>
    <x v="0"/>
    <n v="60.077529712053355"/>
    <n v="1201.5505942410671"/>
    <n v="2.8236438964665076E-2"/>
    <n v="0.56472877929330156"/>
    <s v="Imbert and Rollet (1989)a"/>
    <n v="56.214880852526136"/>
    <n v="1124.2976170505226"/>
    <n v="2.6420994000687283E-2"/>
    <n v="0.52841988001374562"/>
    <n v="42.299054695584871"/>
    <n v="845.98109391169737"/>
    <n v="1.9880555706924888E-2"/>
    <n v="0.39761111413849776"/>
  </r>
  <r>
    <n v="313"/>
    <x v="19"/>
    <m/>
    <n v="10"/>
    <x v="2"/>
    <n v="2015"/>
    <n v="500"/>
    <n v="17.3"/>
    <n v="18.5"/>
    <n v="0.05"/>
    <n v="2.3506181632322234E-2"/>
    <n v="0.47012363264644463"/>
    <s v="DEJAR"/>
    <x v="0"/>
    <n v="131.05050027996748"/>
    <n v="2621.0100055993494"/>
    <n v="6.1593735131584712E-2"/>
    <n v="1.2318747026316943"/>
    <s v="Imbert and Rollet (1989)a"/>
    <n v="121.96931273174864"/>
    <n v="2439.3862546349728"/>
    <n v="5.7325576983921857E-2"/>
    <n v="1.1465115396784371"/>
    <n v="87.026753350096953"/>
    <n v="1740.5350670019391"/>
    <n v="4.0902574074545561E-2"/>
    <n v="0.81805148149091134"/>
  </r>
  <r>
    <n v="314"/>
    <x v="19"/>
    <m/>
    <n v="11"/>
    <x v="2"/>
    <n v="2015"/>
    <n v="500"/>
    <n v="7.5"/>
    <n v="8.3000000000000007"/>
    <n v="0.05"/>
    <n v="4.4178646691106467E-3"/>
    <n v="8.8357293382212931E-2"/>
    <s v="DEJAR"/>
    <x v="0"/>
    <n v="17.630923774827941"/>
    <n v="352.6184754965588"/>
    <n v="8.2865341741691322E-3"/>
    <n v="0.16573068348338263"/>
    <s v="Imbert and Rollet (1989)a"/>
    <n v="16.636906708671429"/>
    <n v="332.73813417342853"/>
    <n v="7.8193461530755726E-3"/>
    <n v="0.15638692306151139"/>
    <n v="13.609007006482946"/>
    <n v="272.18014012965892"/>
    <n v="6.3962332930469837E-3"/>
    <n v="0.12792466586093967"/>
  </r>
  <r>
    <n v="315"/>
    <x v="19"/>
    <m/>
    <n v="12"/>
    <x v="2"/>
    <n v="2015"/>
    <n v="500"/>
    <n v="7.3"/>
    <n v="4"/>
    <n v="0.05"/>
    <n v="4.1853868127450016E-3"/>
    <n v="8.3707736254900023E-2"/>
    <s v="DEJAR"/>
    <x v="0"/>
    <n v="16.523532537085085"/>
    <n v="330.47065074170166"/>
    <n v="7.7660602924299899E-3"/>
    <n v="0.15532120584859979"/>
    <s v="Imbert and Rollet (1989)a"/>
    <n v="15.598900207913475"/>
    <n v="311.97800415826947"/>
    <n v="7.3314830977193332E-3"/>
    <n v="0.14662966195438665"/>
    <n v="12.816433321318565"/>
    <n v="256.32866642637129"/>
    <n v="6.023723661019725E-3"/>
    <n v="0.12047447322039451"/>
  </r>
  <r>
    <n v="316"/>
    <x v="19"/>
    <m/>
    <n v="13"/>
    <x v="2"/>
    <n v="2015"/>
    <n v="500"/>
    <n v="19"/>
    <n v="22.5"/>
    <n v="0.05"/>
    <n v="2.8352873698647883E-2"/>
    <n v="0.56705747397295758"/>
    <s v="DEJAR"/>
    <x v="0"/>
    <n v="164.11061687999657"/>
    <n v="3282.2123375999313"/>
    <n v="7.7131989933598377E-2"/>
    <n v="1.5426397986719678"/>
    <s v="Imbert and Rollet (1989)a"/>
    <n v="152.50261995629924"/>
    <n v="3050.0523991259847"/>
    <n v="7.1676231379460636E-2"/>
    <n v="1.4335246275892126"/>
    <n v="107.15771075349687"/>
    <n v="2143.1542150699374"/>
    <n v="5.0364124054143526E-2"/>
    <n v="1.0072824810828704"/>
  </r>
  <r>
    <n v="317"/>
    <x v="19"/>
    <m/>
    <n v="14"/>
    <x v="2"/>
    <n v="2015"/>
    <n v="500"/>
    <n v="20.7"/>
    <n v="17.5"/>
    <n v="0.05"/>
    <n v="3.3653525903417261E-2"/>
    <n v="0.67307051806834517"/>
    <s v="DEJAR"/>
    <x v="0"/>
    <n v="201.58437420275629"/>
    <n v="4031.6874840551259"/>
    <n v="9.4744655875295458E-2"/>
    <n v="1.8948931175059089"/>
    <s v="Imbert and Rollet (1989)a"/>
    <n v="187.06123079066424"/>
    <n v="3741.2246158132848"/>
    <n v="8.7918778471612197E-2"/>
    <n v="1.7583755694322436"/>
    <n v="129.61181727236476"/>
    <n v="2592.2363454472952"/>
    <n v="6.0917554118011433E-2"/>
    <n v="1.2183510823602288"/>
  </r>
  <r>
    <n v="318"/>
    <x v="19"/>
    <m/>
    <n v="15"/>
    <x v="2"/>
    <n v="2015"/>
    <n v="500"/>
    <n v="7.6"/>
    <n v="7.5"/>
    <n v="0.05"/>
    <n v="4.5364597917836608E-3"/>
    <n v="9.072919583567321E-2"/>
    <s v="DEJAR"/>
    <x v="0"/>
    <n v="18.200388447580728"/>
    <n v="364.00776895161454"/>
    <n v="8.5541825703629414E-3"/>
    <n v="0.17108365140725881"/>
    <s v="Imbert and Rollet (1989)a"/>
    <n v="17.170514742036609"/>
    <n v="343.41029484073215"/>
    <n v="8.070141928757206E-3"/>
    <n v="0.16140283857514409"/>
    <n v="14.015113132174342"/>
    <n v="280.30226264348681"/>
    <n v="6.5871031721219404E-3"/>
    <n v="0.13174206344243877"/>
  </r>
  <r>
    <n v="319"/>
    <x v="19"/>
    <m/>
    <n v="16"/>
    <x v="2"/>
    <n v="2015"/>
    <n v="500"/>
    <n v="20"/>
    <n v="16.5"/>
    <n v="0.05"/>
    <n v="3.1415926535897934E-2"/>
    <n v="0.62831853071795862"/>
    <s v="DEJAR"/>
    <x v="0"/>
    <n v="185.60942497103918"/>
    <n v="3712.1884994207835"/>
    <n v="8.7236429736388413E-2"/>
    <n v="1.7447285947277682"/>
    <s v="Imbert and Rollet (1989)a"/>
    <n v="172.33493090633354"/>
    <n v="3446.6986181266707"/>
    <n v="8.099741752597675E-2"/>
    <n v="1.6199483505195351"/>
    <n v="120.08175411512296"/>
    <n v="2401.6350823024591"/>
    <n v="5.6438424434107792E-2"/>
    <n v="1.1287684886821558"/>
  </r>
  <r>
    <n v="320"/>
    <x v="19"/>
    <m/>
    <n v="17"/>
    <x v="2"/>
    <n v="2015"/>
    <n v="500"/>
    <n v="28.3"/>
    <n v="16"/>
    <n v="0.05"/>
    <n v="6.2901753508338251E-2"/>
    <n v="1.2580350701667649"/>
    <s v="DEJAR"/>
    <x v="0"/>
    <n v="426.98781425855128"/>
    <n v="8539.7562851710245"/>
    <n v="0.20068427270151909"/>
    <n v="4.0136854540303819"/>
    <s v="Imbert and Rollet (1989)a"/>
    <n v="394.18745280934183"/>
    <n v="7883.7490561868362"/>
    <n v="0.18526810282039063"/>
    <n v="3.7053620564078127"/>
    <n v="259.51132781962156"/>
    <n v="5190.2265563924311"/>
    <n v="0.12197032407522213"/>
    <n v="2.4394064815044425"/>
  </r>
  <r>
    <n v="321"/>
    <x v="19"/>
    <m/>
    <n v="18"/>
    <x v="2"/>
    <n v="2015"/>
    <n v="500"/>
    <n v="22.7"/>
    <n v="15"/>
    <n v="0.05"/>
    <n v="4.0470781961707107E-2"/>
    <n v="0.80941563923414206"/>
    <s v="DEJAR"/>
    <x v="0"/>
    <n v="251.53017498359625"/>
    <n v="5030.6034996719245"/>
    <n v="0.11821918224229024"/>
    <n v="2.3643836448458044"/>
    <s v="Imbert and Rollet (1989)a"/>
    <n v="233.05396725657332"/>
    <n v="4661.0793451314657"/>
    <n v="0.10953536461058945"/>
    <n v="2.1907072922117887"/>
    <n v="159.06251168046515"/>
    <n v="3181.250233609303"/>
    <n v="7.4759380489818616E-2"/>
    <n v="1.4951876097963723"/>
  </r>
  <r>
    <n v="322"/>
    <x v="19"/>
    <m/>
    <n v="19"/>
    <x v="2"/>
    <n v="2015"/>
    <n v="500"/>
    <n v="25.7"/>
    <n v="14"/>
    <n v="0.05"/>
    <n v="5.1874763294238062E-2"/>
    <n v="1.0374952658847612"/>
    <s v="DEJAR"/>
    <x v="0"/>
    <n v="338.81882472937417"/>
    <n v="6776.3764945874827"/>
    <n v="0.15924484762280586"/>
    <n v="3.1848969524561168"/>
    <s v="Imbert and Rollet (1989)a"/>
    <n v="313.28890024594403"/>
    <n v="6265.7780049188805"/>
    <n v="0.14724578311559369"/>
    <n v="2.9449156623118737"/>
    <n v="209.52795135886848"/>
    <n v="4190.559027177369"/>
    <n v="9.8478137138668181E-2"/>
    <n v="1.9695627427733633"/>
  </r>
  <r>
    <n v="323"/>
    <x v="19"/>
    <m/>
    <n v="20"/>
    <x v="2"/>
    <n v="2015"/>
    <n v="500"/>
    <n v="10.4"/>
    <n v="4"/>
    <n v="0.05"/>
    <n v="8.4948665353068026E-3"/>
    <n v="0.16989733070613605"/>
    <s v="DEJAR"/>
    <x v="0"/>
    <n v="38.637413874114742"/>
    <n v="772.74827748229484"/>
    <n v="1.8159584520833928E-2"/>
    <n v="0.36319169041667854"/>
    <s v="Imbert and Rollet (1989)a"/>
    <n v="36.263059617041179"/>
    <n v="725.26119234082353"/>
    <n v="1.7043638020009355E-2"/>
    <n v="0.34087276040018705"/>
    <n v="28.119296179849911"/>
    <n v="562.38592359699817"/>
    <n v="1.3216069204529458E-2"/>
    <n v="0.26432138409058908"/>
  </r>
  <r>
    <n v="324"/>
    <x v="19"/>
    <m/>
    <n v="21"/>
    <x v="2"/>
    <n v="2015"/>
    <n v="500"/>
    <n v="19.899999999999999"/>
    <n v="11"/>
    <n v="0.05"/>
    <n v="3.1102552668702342E-2"/>
    <n v="0.62205105337404676"/>
    <s v="DEJAR"/>
    <x v="0"/>
    <n v="183.38990226626768"/>
    <n v="3667.7980453253535"/>
    <n v="8.6193254065145816E-2"/>
    <n v="1.7238650813029162"/>
    <s v="Imbert and Rollet (1989)a"/>
    <n v="170.28821987368221"/>
    <n v="3405.7643974736438"/>
    <n v="8.0035463340630636E-2"/>
    <n v="1.6007092668126124"/>
    <n v="118.75291052013992"/>
    <n v="2375.0582104027981"/>
    <n v="5.5813867944465759E-2"/>
    <n v="1.1162773588893149"/>
  </r>
  <r>
    <n v="325"/>
    <x v="19"/>
    <m/>
    <n v="22"/>
    <x v="2"/>
    <n v="2015"/>
    <n v="500"/>
    <n v="23.5"/>
    <n v="15"/>
    <n v="0.05"/>
    <n v="4.3373613573624077E-2"/>
    <n v="0.86747227147248152"/>
    <s v="DEJAR"/>
    <x v="0"/>
    <n v="273.33226809999087"/>
    <n v="5466.6453619998174"/>
    <n v="0.1284661660069957"/>
    <n v="2.5693233201399139"/>
    <s v="Imbert and Rollet (1989)a"/>
    <n v="253.10998017593391"/>
    <n v="5062.1996035186776"/>
    <n v="0.11896169068268893"/>
    <n v="2.3792338136537783"/>
    <n v="171.77544693374281"/>
    <n v="3435.5089386748559"/>
    <n v="8.073446005885912E-2"/>
    <n v="1.6146892011771823"/>
  </r>
  <r>
    <n v="326"/>
    <x v="19"/>
    <m/>
    <n v="23"/>
    <x v="2"/>
    <n v="2015"/>
    <n v="500"/>
    <n v="23.7"/>
    <n v="13.2"/>
    <n v="0.05"/>
    <n v="4.4115029439871271E-2"/>
    <n v="0.88230058879742534"/>
    <s v="DEJAR"/>
    <x v="0"/>
    <n v="278.94852292857848"/>
    <n v="5578.970458571569"/>
    <n v="0.13110580577643188"/>
    <n v="2.6221161155286374"/>
    <s v="Imbert and Rollet (1989)a"/>
    <n v="258.2746249765641"/>
    <n v="5165.4924995312813"/>
    <n v="0.12138907373898512"/>
    <n v="2.4277814747797022"/>
    <n v="175.037765708422"/>
    <n v="3500.7553141684398"/>
    <n v="8.2267749882958333E-2"/>
    <n v="1.6453549976591666"/>
  </r>
  <r>
    <n v="327"/>
    <x v="19"/>
    <m/>
    <n v="24"/>
    <x v="2"/>
    <n v="2015"/>
    <n v="500"/>
    <n v="10.5"/>
    <n v="11.2"/>
    <n v="0.05"/>
    <n v="8.6590147514568668E-3"/>
    <n v="0.17318029502913732"/>
    <s v="DEJAR"/>
    <x v="0"/>
    <n v="39.535055558441037"/>
    <n v="790.70111116882072"/>
    <n v="1.8581476112467285E-2"/>
    <n v="0.3716295222493457"/>
    <s v="Imbert and Rollet (1989)a"/>
    <n v="37.099684439743179"/>
    <n v="741.99368879486349"/>
    <n v="1.7436851686679293E-2"/>
    <n v="0.34873703373358583"/>
    <n v="28.723058111562214"/>
    <n v="574.4611622312442"/>
    <n v="1.3499837312434239E-2"/>
    <n v="0.26999674624868475"/>
  </r>
  <r>
    <n v="328"/>
    <x v="19"/>
    <m/>
    <n v="25"/>
    <x v="2"/>
    <n v="2015"/>
    <n v="500"/>
    <n v="23.3"/>
    <n v="17.5"/>
    <n v="0.05"/>
    <n v="4.2638480892684072E-2"/>
    <n v="0.85276961785368144"/>
    <s v="DEJAR"/>
    <x v="0"/>
    <n v="267.78253351335093"/>
    <n v="5355.6506702670185"/>
    <n v="0.12585779075127493"/>
    <n v="2.5171558150254985"/>
    <s v="Imbert and Rollet (1989)a"/>
    <n v="248.0057903714372"/>
    <n v="4960.1158074287441"/>
    <n v="0.11656272147457547"/>
    <n v="2.3312544294915098"/>
    <n v="168.54682566117981"/>
    <n v="3370.9365132235962"/>
    <n v="7.9217008060754504E-2"/>
    <n v="1.58434016121509"/>
  </r>
  <r>
    <n v="329"/>
    <x v="19"/>
    <m/>
    <n v="26"/>
    <x v="2"/>
    <n v="2015"/>
    <n v="500"/>
    <n v="17.399999999999999"/>
    <n v="18.399999999999999"/>
    <n v="0.05"/>
    <n v="2.3778714795021142E-2"/>
    <n v="0.47557429590042283"/>
    <s v="DEJAR"/>
    <x v="0"/>
    <n v="132.8759038047676"/>
    <n v="2657.5180760953517"/>
    <n v="6.245167478824077E-2"/>
    <n v="1.2490334957648153"/>
    <s v="Imbert and Rollet (1989)a"/>
    <n v="123.65647101732969"/>
    <n v="2473.1294203465936"/>
    <n v="5.8118541378144956E-2"/>
    <n v="1.162370827562899"/>
    <n v="88.147452218124798"/>
    <n v="1762.9490443624959"/>
    <n v="4.1429302542518649E-2"/>
    <n v="0.82858605085037307"/>
  </r>
  <r>
    <n v="330"/>
    <x v="19"/>
    <m/>
    <n v="27"/>
    <x v="2"/>
    <n v="2015"/>
    <n v="500"/>
    <n v="7"/>
    <n v="3.5"/>
    <n v="0.05"/>
    <n v="3.8484510006474969E-3"/>
    <n v="7.6969020012949932E-2"/>
    <s v="DEJAR"/>
    <x v="0"/>
    <n v="14.940438071951869"/>
    <n v="298.80876143903737"/>
    <n v="7.0220058938173782E-3"/>
    <n v="0.14044011787634758"/>
    <s v="Imbert and Rollet (1989)a"/>
    <n v="14.114156828644211"/>
    <n v="282.28313657288419"/>
    <n v="6.6336537094627782E-3"/>
    <n v="0.13267307418925556"/>
    <n v="11.676376273651423"/>
    <n v="233.52752547302845"/>
    <n v="5.4878968486161686E-3"/>
    <n v="0.10975793697232336"/>
  </r>
  <r>
    <n v="331"/>
    <x v="19"/>
    <m/>
    <n v="28"/>
    <x v="2"/>
    <n v="2015"/>
    <n v="500"/>
    <n v="21.2"/>
    <n v="14.8"/>
    <n v="0.05"/>
    <n v="3.5298935055734913E-2"/>
    <n v="0.70597870111469818"/>
    <s v="DEJAR"/>
    <x v="0"/>
    <n v="213.46864918346461"/>
    <n v="4269.3729836692919"/>
    <n v="0.10033026511622836"/>
    <n v="2.0066053023245667"/>
    <s v="Imbert and Rollet (1989)a"/>
    <n v="198.01135573549809"/>
    <n v="3960.2271147099614"/>
    <n v="9.3065337195684092E-2"/>
    <n v="1.8613067439136817"/>
    <n v="136.66460303074066"/>
    <n v="2733.2920606148132"/>
    <n v="6.4232363424448102E-2"/>
    <n v="1.284647268488962"/>
  </r>
  <r>
    <n v="332"/>
    <x v="19"/>
    <m/>
    <n v="29"/>
    <x v="2"/>
    <n v="2015"/>
    <n v="500"/>
    <n v="22.9"/>
    <n v="14.9"/>
    <n v="0.05"/>
    <n v="4.118706508672558E-2"/>
    <n v="0.82374130173451154"/>
    <s v="DEJAR"/>
    <x v="0"/>
    <n v="256.8817157561532"/>
    <n v="5137.634315123064"/>
    <n v="0.120734406405392"/>
    <n v="2.4146881281078398"/>
    <s v="Imbert and Rollet (1989)a"/>
    <n v="237.97798333521024"/>
    <n v="4759.5596667042046"/>
    <n v="0.11184965216754882"/>
    <n v="2.2369930433509757"/>
    <n v="162.19042198002262"/>
    <n v="3243.8084396004524"/>
    <n v="7.6229498330610629E-2"/>
    <n v="1.5245899666122127"/>
  </r>
  <r>
    <n v="333"/>
    <x v="19"/>
    <m/>
    <n v="30"/>
    <x v="2"/>
    <n v="2015"/>
    <n v="500"/>
    <n v="6.6"/>
    <n v="4"/>
    <n v="0.05"/>
    <n v="3.4211943997592849E-3"/>
    <n v="6.84238879951857E-2"/>
    <s v="DEJAR"/>
    <x v="0"/>
    <n v="12.972792780241706"/>
    <n v="259.45585560483408"/>
    <n v="6.0972126067136015E-3"/>
    <n v="0.12194425213427201"/>
    <s v="Imbert and Rollet (1989)a"/>
    <n v="12.26722907392249"/>
    <n v="245.34458147844978"/>
    <n v="5.76559766474357E-3"/>
    <n v="0.11531195329487139"/>
    <n v="10.246557224916401"/>
    <n v="204.93114449832802"/>
    <n v="4.815881895710708E-3"/>
    <n v="9.6317637914214174E-2"/>
  </r>
  <r>
    <n v="334"/>
    <x v="19"/>
    <m/>
    <n v="31"/>
    <x v="2"/>
    <n v="2015"/>
    <n v="500"/>
    <n v="21.7"/>
    <n v="12.7"/>
    <n v="0.05"/>
    <n v="3.6983614116222439E-2"/>
    <n v="0.7396722823244487"/>
    <s v="DEJAR"/>
    <x v="0"/>
    <n v="225.75189103473096"/>
    <n v="4515.0378206946189"/>
    <n v="0.10610338878632354"/>
    <n v="2.1220677757264705"/>
    <s v="Imbert and Rollet (1989)a"/>
    <n v="209.32468658893984"/>
    <n v="4186.4937317787962"/>
    <n v="9.8382602696801727E-2"/>
    <n v="1.967652053936034"/>
    <n v="143.92327804371027"/>
    <n v="2878.465560874205"/>
    <n v="6.7643940680543829E-2"/>
    <n v="1.3528788136108763"/>
  </r>
  <r>
    <n v="335"/>
    <x v="19"/>
    <m/>
    <n v="32"/>
    <x v="2"/>
    <n v="2015"/>
    <n v="500"/>
    <n v="11.7"/>
    <n v="4.5"/>
    <n v="0.05"/>
    <n v="1.0751315458747667E-2"/>
    <n v="0.21502630917495333"/>
    <s v="DEJAR"/>
    <x v="0"/>
    <n v="51.25946910396199"/>
    <n v="1025.1893820792397"/>
    <n v="2.4091950478862135E-2"/>
    <n v="0.48183900957724263"/>
    <s v="Imbert and Rollet (1989)a"/>
    <n v="48.016112181724274"/>
    <n v="960.3222436344854"/>
    <n v="2.2567572725410406E-2"/>
    <n v="0.45135145450820807"/>
    <n v="36.522714299896002"/>
    <n v="730.45428599792001"/>
    <n v="1.716567572095112E-2"/>
    <n v="0.34331351441902241"/>
  </r>
  <r>
    <n v="336"/>
    <x v="19"/>
    <m/>
    <n v="33"/>
    <x v="2"/>
    <n v="2015"/>
    <n v="500"/>
    <n v="17.100000000000001"/>
    <n v="11.5"/>
    <n v="0.05"/>
    <n v="2.2965827695904786E-2"/>
    <n v="0.45931655391809573"/>
    <s v="DEJAR"/>
    <x v="0"/>
    <n v="127.44379655099458"/>
    <n v="2548.8759310198916"/>
    <n v="5.9898584378967452E-2"/>
    <n v="1.1979716875793489"/>
    <s v="Imbert and Rollet (1989)a"/>
    <n v="118.63528242591622"/>
    <n v="2372.7056485183243"/>
    <n v="5.5758582740180619E-2"/>
    <n v="1.1151716548036124"/>
    <n v="84.808971806396769"/>
    <n v="1696.1794361279353"/>
    <n v="3.9860216749006479E-2"/>
    <n v="0.79720433498012966"/>
  </r>
  <r>
    <n v="337"/>
    <x v="19"/>
    <m/>
    <n v="34"/>
    <x v="2"/>
    <n v="2015"/>
    <n v="500"/>
    <n v="14.7"/>
    <n v="8.1999999999999993"/>
    <n v="0.05"/>
    <n v="1.6971668912855457E-2"/>
    <n v="0.33943337825710912"/>
    <s v="DEJAR"/>
    <x v="0"/>
    <n v="88.652224805178847"/>
    <n v="1773.0444961035769"/>
    <n v="4.1666545658434057E-2"/>
    <n v="0.83333091316868113"/>
    <s v="Imbert and Rollet (1989)a"/>
    <n v="82.730919252623252"/>
    <n v="1654.6183850524649"/>
    <n v="3.8883532048732926E-2"/>
    <n v="0.77767064097465843"/>
    <n v="60.622649902903746"/>
    <n v="1212.4529980580749"/>
    <n v="2.8492645454364758E-2"/>
    <n v="0.56985290908729513"/>
  </r>
  <r>
    <n v="338"/>
    <x v="19"/>
    <m/>
    <n v="35"/>
    <x v="2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339"/>
    <x v="19"/>
    <m/>
    <n v="36"/>
    <x v="2"/>
    <n v="2015"/>
    <n v="500"/>
    <n v="7.3"/>
    <n v="5.5"/>
    <n v="0.05"/>
    <n v="4.1853868127450016E-3"/>
    <n v="8.3707736254900023E-2"/>
    <s v="DEJAR"/>
    <x v="0"/>
    <n v="16.523532537085085"/>
    <n v="330.47065074170166"/>
    <n v="7.7660602924299899E-3"/>
    <n v="0.15532120584859979"/>
    <s v="Imbert and Rollet (1989)a"/>
    <n v="15.598900207913475"/>
    <n v="311.97800415826947"/>
    <n v="7.3314830977193332E-3"/>
    <n v="0.14662966195438665"/>
    <n v="12.816433321318565"/>
    <n v="256.32866642637129"/>
    <n v="6.023723661019725E-3"/>
    <n v="0.12047447322039451"/>
  </r>
  <r>
    <n v="340"/>
    <x v="19"/>
    <m/>
    <n v="37"/>
    <x v="2"/>
    <n v="2015"/>
    <n v="500"/>
    <n v="13"/>
    <n v="15.2"/>
    <n v="0.05"/>
    <n v="1.3273228961416878E-2"/>
    <n v="0.26546457922833755"/>
    <s v="DEJAR"/>
    <x v="0"/>
    <n v="66.007317133135771"/>
    <n v="1320.1463426627154"/>
    <n v="3.1023439052573813E-2"/>
    <n v="0.62046878105147618"/>
    <s v="Imbert and Rollet (1989)a"/>
    <n v="61.723483588461484"/>
    <n v="1234.4696717692295"/>
    <n v="2.9010037286576897E-2"/>
    <n v="0.5802007457315379"/>
    <n v="46.147127733314498"/>
    <n v="922.94255466628988"/>
    <n v="2.1689150034657812E-2"/>
    <n v="0.43378300069315617"/>
  </r>
  <r>
    <n v="341"/>
    <x v="19"/>
    <m/>
    <n v="38"/>
    <x v="2"/>
    <n v="2015"/>
    <n v="500"/>
    <n v="11.1"/>
    <n v="4.5"/>
    <n v="0.05"/>
    <n v="9.6768907712199599E-3"/>
    <n v="0.19353781542439918"/>
    <s v="DEJAR"/>
    <x v="0"/>
    <n v="45.175522547341437"/>
    <n v="903.51045094682866"/>
    <n v="2.1232495597250475E-2"/>
    <n v="0.42464991194500945"/>
    <s v="Imbert and Rollet (1989)a"/>
    <n v="42.353868372211643"/>
    <n v="847.07736744423278"/>
    <n v="1.9906318134939472E-2"/>
    <n v="0.39812636269878937"/>
    <n v="32.494319462273772"/>
    <n v="649.88638924547536"/>
    <n v="1.5272330147268674E-2"/>
    <n v="0.3054466029453734"/>
  </r>
  <r>
    <n v="342"/>
    <x v="19"/>
    <m/>
    <n v="39"/>
    <x v="2"/>
    <n v="2015"/>
    <n v="500"/>
    <n v="10.5"/>
    <n v="13.2"/>
    <n v="0.05"/>
    <n v="8.6590147514568668E-3"/>
    <n v="0.17318029502913732"/>
    <s v="DEJAR"/>
    <x v="0"/>
    <n v="39.535055558441037"/>
    <n v="790.70111116882072"/>
    <n v="1.8581476112467285E-2"/>
    <n v="0.3716295222493457"/>
    <s v="Imbert and Rollet (1989)a"/>
    <n v="37.099684439743179"/>
    <n v="741.99368879486349"/>
    <n v="1.7436851686679293E-2"/>
    <n v="0.34873703373358583"/>
    <n v="28.723058111562214"/>
    <n v="574.4611622312442"/>
    <n v="1.3499837312434239E-2"/>
    <n v="0.26999674624868475"/>
  </r>
  <r>
    <n v="343"/>
    <x v="19"/>
    <m/>
    <n v="40"/>
    <x v="2"/>
    <n v="2015"/>
    <n v="500"/>
    <n v="7"/>
    <n v="9.1999999999999993"/>
    <n v="0.05"/>
    <n v="3.8484510006474969E-3"/>
    <n v="7.6969020012949932E-2"/>
    <s v="DEJAR"/>
    <x v="0"/>
    <n v="14.940438071951869"/>
    <n v="298.80876143903737"/>
    <n v="7.0220058938173782E-3"/>
    <n v="0.14044011787634758"/>
    <s v="Imbert and Rollet (1989)a"/>
    <n v="14.114156828644211"/>
    <n v="282.28313657288419"/>
    <n v="6.6336537094627782E-3"/>
    <n v="0.13267307418925556"/>
    <n v="11.676376273651423"/>
    <n v="233.52752547302845"/>
    <n v="5.4878968486161686E-3"/>
    <n v="0.10975793697232336"/>
  </r>
  <r>
    <n v="344"/>
    <x v="19"/>
    <m/>
    <n v="41"/>
    <x v="2"/>
    <n v="2015"/>
    <n v="500"/>
    <n v="13.5"/>
    <n v="15.3"/>
    <n v="0.05"/>
    <n v="1.4313881527918496E-2"/>
    <n v="0.28627763055836991"/>
    <s v="DEJAR"/>
    <x v="0"/>
    <n v="72.265178552068278"/>
    <n v="1445.3035710413656"/>
    <n v="3.396463391947209E-2"/>
    <n v="0.67929267838944174"/>
    <s v="Imbert and Rollet (1989)a"/>
    <n v="67.533172179763213"/>
    <n v="1350.6634435952642"/>
    <n v="3.1740590924488707E-2"/>
    <n v="0.63481181848977419"/>
    <n v="50.180085735831895"/>
    <n v="1003.6017147166378"/>
    <n v="2.3584640295840988E-2"/>
    <n v="0.47169280591681978"/>
  </r>
  <r>
    <n v="345"/>
    <x v="19"/>
    <m/>
    <n v="42"/>
    <x v="2"/>
    <n v="2015"/>
    <n v="500"/>
    <n v="11.1"/>
    <n v="12.8"/>
    <n v="0.05"/>
    <n v="9.6768907712199599E-3"/>
    <n v="0.19353781542439918"/>
    <s v="DEJAR"/>
    <x v="0"/>
    <n v="45.175522547341437"/>
    <n v="903.51045094682866"/>
    <n v="2.1232495597250475E-2"/>
    <n v="0.42464991194500945"/>
    <s v="Imbert and Rollet (1989)a"/>
    <n v="42.353868372211643"/>
    <n v="847.07736744423278"/>
    <n v="1.9906318134939472E-2"/>
    <n v="0.39812636269878937"/>
    <n v="32.494319462273772"/>
    <n v="649.88638924547536"/>
    <n v="1.5272330147268674E-2"/>
    <n v="0.3054466029453734"/>
  </r>
  <r>
    <n v="346"/>
    <x v="19"/>
    <m/>
    <n v="43"/>
    <x v="2"/>
    <n v="2015"/>
    <n v="500"/>
    <n v="13.5"/>
    <n v="15.8"/>
    <n v="0.05"/>
    <n v="1.4313881527918496E-2"/>
    <n v="0.28627763055836991"/>
    <s v="DEJAR"/>
    <x v="0"/>
    <n v="72.265178552068278"/>
    <n v="1445.3035710413656"/>
    <n v="3.396463391947209E-2"/>
    <n v="0.67929267838944174"/>
    <s v="Imbert and Rollet (1989)a"/>
    <n v="67.533172179763213"/>
    <n v="1350.6634435952642"/>
    <n v="3.1740590924488707E-2"/>
    <n v="0.63481181848977419"/>
    <n v="50.180085735831895"/>
    <n v="1003.6017147166378"/>
    <n v="2.3584640295840988E-2"/>
    <n v="0.47169280591681978"/>
  </r>
  <r>
    <n v="347"/>
    <x v="19"/>
    <m/>
    <n v="44"/>
    <x v="2"/>
    <n v="2015"/>
    <n v="500"/>
    <n v="8.3000000000000007"/>
    <n v="7"/>
    <n v="0.05"/>
    <n v="5.4106079476450219E-3"/>
    <n v="0.10821215895290043"/>
    <s v="DEJAR"/>
    <x v="0"/>
    <n v="22.486168326907283"/>
    <n v="449.72336653814563"/>
    <n v="1.0568499113646422E-2"/>
    <n v="0.21136998227292844"/>
    <s v="Imbert and Rollet (1989)a"/>
    <n v="21.182983765204792"/>
    <n v="423.6596753040958"/>
    <n v="9.9560023696462514E-3"/>
    <n v="0.19912004739292502"/>
    <n v="17.042911861239695"/>
    <n v="340.85823722479387"/>
    <n v="8.010168574782657E-3"/>
    <n v="0.16020337149565311"/>
  </r>
  <r>
    <n v="348"/>
    <x v="19"/>
    <m/>
    <n v="45"/>
    <x v="2"/>
    <n v="2015"/>
    <n v="500"/>
    <n v="23"/>
    <n v="20.399999999999999"/>
    <n v="0.05"/>
    <n v="4.1547562843725017E-2"/>
    <n v="0.83095125687450033"/>
    <s v="DEJAR"/>
    <x v="0"/>
    <n v="259.58216012927033"/>
    <n v="5191.6432025854065"/>
    <n v="0.12200361526075705"/>
    <n v="2.440072305215141"/>
    <s v="Imbert and Rollet (1989)a"/>
    <n v="240.46242571758225"/>
    <n v="4809.2485143516451"/>
    <n v="0.11301734008726365"/>
    <n v="2.260346801745273"/>
    <n v="163.76693797459262"/>
    <n v="3275.3387594918522"/>
    <n v="7.6970460848058531E-2"/>
    <n v="1.5394092169611704"/>
  </r>
  <r>
    <n v="349"/>
    <x v="19"/>
    <m/>
    <n v="46"/>
    <x v="2"/>
    <n v="2015"/>
    <n v="500"/>
    <n v="8.5"/>
    <n v="18.399999999999999"/>
    <n v="0.05"/>
    <n v="5.6745017305465653E-3"/>
    <n v="0.1134900346109313"/>
    <s v="DEJAR"/>
    <x v="0"/>
    <n v="23.808578002582454"/>
    <n v="476.17156005164907"/>
    <n v="1.1190031661213753E-2"/>
    <n v="0.22380063322427504"/>
    <s v="Imbert and Rollet (1989)a"/>
    <n v="22.41994862281684"/>
    <n v="448.39897245633676"/>
    <n v="1.0537375852723914E-2"/>
    <n v="0.21074751705447825"/>
    <n v="17.968029337845888"/>
    <n v="359.36058675691771"/>
    <n v="8.4449737887875662E-3"/>
    <n v="0.16889947577575132"/>
  </r>
  <r>
    <n v="350"/>
    <x v="19"/>
    <m/>
    <n v="47"/>
    <x v="2"/>
    <n v="2015"/>
    <n v="500"/>
    <n v="9.6"/>
    <n v="10.199999999999999"/>
    <n v="0.05"/>
    <n v="7.2382294738708832E-3"/>
    <n v="0.14476458947741766"/>
    <s v="DEJAR"/>
    <x v="0"/>
    <n v="31.884454777443906"/>
    <n v="637.68909554887807"/>
    <n v="1.4985693745398636E-2"/>
    <n v="0.29971387490797269"/>
    <s v="Imbert and Rollet (1989)a"/>
    <n v="29.964609068412035"/>
    <n v="599.29218136824068"/>
    <n v="1.4083366262153656E-2"/>
    <n v="0.28166732524307309"/>
    <n v="23.54141537553345"/>
    <n v="470.82830751066899"/>
    <n v="1.1064465226500722E-2"/>
    <n v="0.22128930453001441"/>
  </r>
  <r>
    <n v="351"/>
    <x v="19"/>
    <m/>
    <n v="48"/>
    <x v="2"/>
    <n v="2015"/>
    <n v="500"/>
    <n v="5.5"/>
    <n v="6"/>
    <n v="0.05"/>
    <n v="2.3758294442772811E-3"/>
    <n v="4.7516588885545621E-2"/>
    <s v="DEJAR"/>
    <x v="0"/>
    <n v="8.3752637101908931"/>
    <n v="167.50527420381786"/>
    <n v="3.9363739437897199E-3"/>
    <n v="7.8727478875794385E-2"/>
    <s v="Imbert and Rollet (1989)a"/>
    <n v="7.9435966401083915"/>
    <n v="158.87193280216783"/>
    <n v="3.7334904208509443E-3"/>
    <n v="7.4669808417018868E-2"/>
    <n v="6.835898467915877"/>
    <n v="136.71796935831753"/>
    <n v="3.2128722799204621E-3"/>
    <n v="6.4257445598409235E-2"/>
  </r>
  <r>
    <n v="352"/>
    <x v="19"/>
    <m/>
    <n v="49"/>
    <x v="2"/>
    <n v="2015"/>
    <n v="500"/>
    <n v="23.1"/>
    <n v="20.2"/>
    <n v="0.05"/>
    <n v="4.1909631397051242E-2"/>
    <n v="0.83819262794102478"/>
    <s v="DEJAR"/>
    <x v="0"/>
    <n v="262.29909213430204"/>
    <n v="5245.9818426860402"/>
    <n v="0.12328057330312195"/>
    <n v="2.4656114660624389"/>
    <s v="Imbert and Rollet (1989)a"/>
    <n v="242.96185772160155"/>
    <n v="4859.2371544320304"/>
    <n v="0.11419207312915272"/>
    <n v="2.2838414625830539"/>
    <n v="165.3518385864578"/>
    <n v="3307.036771729156"/>
    <n v="7.7715364135635165E-2"/>
    <n v="1.5543072827127034"/>
  </r>
  <r>
    <n v="353"/>
    <x v="19"/>
    <m/>
    <n v="50"/>
    <x v="2"/>
    <n v="2015"/>
    <n v="500"/>
    <n v="9.9"/>
    <n v="11.8"/>
    <n v="0.05"/>
    <n v="7.6976873994583908E-3"/>
    <n v="0.15395374798916781"/>
    <s v="DEJAR"/>
    <x v="0"/>
    <n v="34.328316267904064"/>
    <n v="686.56632535808126"/>
    <n v="1.6134308645914908E-2"/>
    <n v="0.32268617291829815"/>
    <s v="Imbert and Rollet (1989)a"/>
    <n v="32.244953284700372"/>
    <n v="644.89906569400739"/>
    <n v="1.5155128043809175E-2"/>
    <n v="0.30310256087618342"/>
    <n v="25.205804585011432"/>
    <n v="504.11609170022859"/>
    <n v="1.1846728154955372E-2"/>
    <n v="0.23693456309910746"/>
  </r>
  <r>
    <n v="354"/>
    <x v="19"/>
    <m/>
    <n v="51"/>
    <x v="2"/>
    <n v="2015"/>
    <n v="500"/>
    <n v="5"/>
    <n v="3.3"/>
    <n v="0.05"/>
    <n v="1.9634954084936209E-3"/>
    <n v="3.9269908169872414E-2"/>
    <s v="DEJAR"/>
    <x v="0"/>
    <n v="6.6627887855055725"/>
    <n v="133.25577571011144"/>
    <n v="3.1315107291876188E-3"/>
    <n v="6.2630214583752369E-2"/>
    <s v="Imbert and Rollet (1989)a"/>
    <n v="6.3293236580245464"/>
    <n v="126.58647316049093"/>
    <n v="2.9747821192715367E-3"/>
    <n v="5.9495642385430737E-2"/>
    <n v="5.5322760515701521"/>
    <n v="110.64552103140304"/>
    <n v="2.600169744237971E-3"/>
    <n v="5.200339488475942E-2"/>
  </r>
  <r>
    <n v="355"/>
    <x v="19"/>
    <m/>
    <n v="52"/>
    <x v="2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356"/>
    <x v="19"/>
    <m/>
    <n v="53"/>
    <x v="2"/>
    <n v="2015"/>
    <n v="500"/>
    <n v="0"/>
    <n v="0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357"/>
    <x v="19"/>
    <m/>
    <n v="54"/>
    <x v="2"/>
    <n v="2015"/>
    <n v="500"/>
    <n v="19.399999999999999"/>
    <n v="14.2"/>
    <n v="0.05"/>
    <n v="2.9559245277626354E-2"/>
    <n v="0.59118490555252701"/>
    <s v="DEJAR"/>
    <x v="0"/>
    <n v="172.52506015719712"/>
    <n v="3450.5012031439423"/>
    <n v="8.1086778273882637E-2"/>
    <n v="1.6217355654776526"/>
    <s v="Imbert and Rollet (1989)a"/>
    <n v="160.26681665423646"/>
    <n v="3205.3363330847292"/>
    <n v="7.5325403827491144E-2"/>
    <n v="1.5065080765498227"/>
    <n v="112.23033865024071"/>
    <n v="2244.6067730048139"/>
    <n v="5.2748259165613126E-2"/>
    <n v="1.0549651833122626"/>
  </r>
  <r>
    <n v="358"/>
    <x v="19"/>
    <m/>
    <n v="55"/>
    <x v="2"/>
    <n v="2015"/>
    <n v="500"/>
    <n v="17.100000000000001"/>
    <n v="7.4"/>
    <n v="0.05"/>
    <n v="2.2965827695904786E-2"/>
    <n v="0.45931655391809573"/>
    <s v="DEJAR"/>
    <x v="0"/>
    <n v="127.44379655099458"/>
    <n v="2548.8759310198916"/>
    <n v="5.9898584378967452E-2"/>
    <n v="1.1979716875793489"/>
    <s v="Imbert and Rollet (1989)a"/>
    <n v="118.63528242591622"/>
    <n v="2372.7056485183243"/>
    <n v="5.5758582740180619E-2"/>
    <n v="1.1151716548036124"/>
    <n v="84.808971806396769"/>
    <n v="1696.1794361279353"/>
    <n v="3.9860216749006479E-2"/>
    <n v="0.79720433498012966"/>
  </r>
  <r>
    <n v="359"/>
    <x v="19"/>
    <m/>
    <n v="56"/>
    <x v="2"/>
    <n v="2015"/>
    <n v="500"/>
    <n v="10.7"/>
    <n v="8.5"/>
    <n v="0.05"/>
    <n v="8.9920235727373853E-3"/>
    <n v="0.17984047145474769"/>
    <s v="DEJAR"/>
    <x v="0"/>
    <n v="41.366530967989455"/>
    <n v="827.33061935978901"/>
    <n v="1.9442269554955045E-2"/>
    <n v="0.38884539109910082"/>
    <s v="Imbert and Rollet (1989)a"/>
    <n v="38.806264311871409"/>
    <n v="776.1252862374281"/>
    <n v="1.8238944226579561E-2"/>
    <n v="0.36477888453159119"/>
    <n v="29.951764984936815"/>
    <n v="599.03529969873625"/>
    <n v="1.4077329542920302E-2"/>
    <n v="0.281546590858406"/>
  </r>
  <r>
    <n v="360"/>
    <x v="19"/>
    <m/>
    <n v="57"/>
    <x v="2"/>
    <n v="2015"/>
    <n v="500"/>
    <n v="10.199999999999999"/>
    <n v="7.8"/>
    <n v="0.05"/>
    <n v="8.1712824919870503E-3"/>
    <n v="0.16342564983974101"/>
    <s v="DEJAR"/>
    <x v="0"/>
    <n v="36.878092381007917"/>
    <n v="737.56184762015835"/>
    <n v="1.7332703419073718E-2"/>
    <n v="0.34665406838147439"/>
    <s v="Imbert and Rollet (1989)a"/>
    <n v="34.622936944330348"/>
    <n v="692.45873888660697"/>
    <n v="1.6272780363835265E-2"/>
    <n v="0.32545560727670525"/>
    <n v="26.932881126501904"/>
    <n v="538.657622530038"/>
    <n v="1.2658454129455895E-2"/>
    <n v="0.25316908258911786"/>
  </r>
  <r>
    <n v="361"/>
    <x v="19"/>
    <m/>
    <n v="58"/>
    <x v="2"/>
    <n v="2015"/>
    <n v="500"/>
    <n v="7.3"/>
    <n v="6.7"/>
    <n v="0.05"/>
    <n v="4.1853868127450016E-3"/>
    <n v="8.3707736254900023E-2"/>
    <s v="DEJAR"/>
    <x v="0"/>
    <n v="16.523532537085085"/>
    <n v="330.47065074170166"/>
    <n v="7.7660602924299899E-3"/>
    <n v="0.15532120584859979"/>
    <s v="Imbert and Rollet (1989)a"/>
    <n v="15.598900207913475"/>
    <n v="311.97800415826947"/>
    <n v="7.3314830977193332E-3"/>
    <n v="0.14662966195438665"/>
    <n v="12.816433321318565"/>
    <n v="256.32866642637129"/>
    <n v="6.023723661019725E-3"/>
    <n v="0.12047447322039451"/>
  </r>
  <r>
    <n v="362"/>
    <x v="19"/>
    <m/>
    <n v="59"/>
    <x v="2"/>
    <n v="2015"/>
    <n v="500"/>
    <n v="7.1"/>
    <n v="5.5"/>
    <n v="0.05"/>
    <n v="3.959192141686536E-3"/>
    <n v="7.9183842833730714E-2"/>
    <s v="DEJAR"/>
    <x v="0"/>
    <n v="15.457813835108476"/>
    <n v="309.15627670216952"/>
    <n v="7.2651725025009838E-3"/>
    <n v="0.14530345005001966"/>
    <s v="Imbert and Rollet (1989)a"/>
    <n v="14.599503823320228"/>
    <n v="291.99007646640456"/>
    <n v="6.8617667969605063E-3"/>
    <n v="0.13723533593921014"/>
    <n v="12.04991454729854"/>
    <n v="240.99829094597078"/>
    <n v="5.6634598372303138E-3"/>
    <n v="0.11326919674460625"/>
  </r>
  <r>
    <n v="363"/>
    <x v="19"/>
    <m/>
    <n v="60"/>
    <x v="2"/>
    <n v="2015"/>
    <n v="500"/>
    <n v="8.9"/>
    <n v="4"/>
    <n v="0.05"/>
    <n v="6.2211388522711887E-3"/>
    <n v="0.12442277704542377"/>
    <s v="DEJAR"/>
    <x v="0"/>
    <n v="26.586676525353319"/>
    <n v="531.73353050706635"/>
    <n v="1.2495737966916059E-2"/>
    <n v="0.24991475933832119"/>
    <s v="Imbert and Rollet (1989)a"/>
    <n v="25.017037764522215"/>
    <n v="500.34075529044429"/>
    <n v="1.1758007749325441E-2"/>
    <n v="0.2351601549865088"/>
    <n v="19.899228898779761"/>
    <n v="397.98457797559519"/>
    <n v="9.3526375824264877E-3"/>
    <n v="0.18705275164852972"/>
  </r>
  <r>
    <n v="364"/>
    <x v="19"/>
    <m/>
    <n v="61"/>
    <x v="2"/>
    <n v="2015"/>
    <n v="500"/>
    <n v="12"/>
    <n v="10"/>
    <n v="0.05"/>
    <n v="1.1309733552923255E-2"/>
    <n v="0.22619467105846508"/>
    <s v="DEJAR"/>
    <x v="0"/>
    <n v="54.470708753151115"/>
    <n v="1089.4141750630222"/>
    <n v="2.5601233113981024E-2"/>
    <n v="0.5120246622796204"/>
    <s v="Imbert and Rollet (1989)a"/>
    <n v="51.002868362482175"/>
    <n v="1020.0573672496434"/>
    <n v="2.397134813036662E-2"/>
    <n v="0.47942696260733236"/>
    <n v="38.634277878414331"/>
    <n v="772.68555756828653"/>
    <n v="1.8158110602854733E-2"/>
    <n v="0.36316221205709465"/>
  </r>
  <r>
    <n v="365"/>
    <x v="19"/>
    <m/>
    <n v="62"/>
    <x v="2"/>
    <n v="2015"/>
    <n v="500"/>
    <n v="6.1"/>
    <n v="6.2"/>
    <n v="0.05"/>
    <n v="2.9224665660019049E-3"/>
    <n v="5.8449331320038093E-2"/>
    <s v="DEJAR"/>
    <x v="0"/>
    <n v="10.737907035705973"/>
    <n v="214.75814071411946"/>
    <n v="5.0468163067818065E-3"/>
    <n v="0.10093632613563615"/>
    <s v="Imbert and Rollet (1989)a"/>
    <n v="10.167093662990309"/>
    <n v="203.34187325980616"/>
    <n v="4.7785340216054449E-3"/>
    <n v="9.5570680432108882E-2"/>
    <n v="8.6024600943386087"/>
    <n v="172.04920188677215"/>
    <n v="4.0431562443391461E-3"/>
    <n v="8.0863124886782906E-2"/>
  </r>
  <r>
    <n v="366"/>
    <x v="19"/>
    <m/>
    <n v="63"/>
    <x v="2"/>
    <n v="2015"/>
    <n v="500"/>
    <n v="14"/>
    <n v="13.2"/>
    <n v="0.05"/>
    <n v="1.5393804002589988E-2"/>
    <n v="0.30787608005179973"/>
    <s v="DEJAR"/>
    <x v="0"/>
    <n v="78.856104905412025"/>
    <n v="1577.1220981082404"/>
    <n v="3.7062369305543644E-2"/>
    <n v="0.74124738611087293"/>
    <s v="Imbert and Rollet (1989)a"/>
    <n v="73.64833681845144"/>
    <n v="1472.9667363690287"/>
    <n v="3.4614718304672172E-2"/>
    <n v="0.69229436609344341"/>
    <n v="54.399470456660801"/>
    <n v="1087.989409133216"/>
    <n v="2.5567751114630572E-2"/>
    <n v="0.51135502229261154"/>
  </r>
  <r>
    <n v="367"/>
    <x v="20"/>
    <m/>
    <n v="1"/>
    <x v="1"/>
    <n v="2015"/>
    <n v="500"/>
    <n v="39.4"/>
    <n v="19"/>
    <n v="0.05"/>
    <n v="0.12192206929316625"/>
    <n v="2.4384413858633249"/>
    <s v="DEJAR"/>
    <x v="0"/>
    <n v="996.8187267604352"/>
    <n v="19936.374535208703"/>
    <n v="0.46850480157740448"/>
    <n v="9.3700960315480906"/>
    <s v="Imbert and Rollet (1989)a"/>
    <n v="867.43413644008035"/>
    <n v="17348.682728801607"/>
    <n v="0.40769404412683774"/>
    <n v="8.1538808825367539"/>
    <n v="542.9154591797527"/>
    <n v="10858.309183595053"/>
    <n v="0.25517026581448377"/>
    <n v="5.103405316289674"/>
  </r>
  <r>
    <n v="368"/>
    <x v="20"/>
    <m/>
    <n v="2"/>
    <x v="1"/>
    <n v="2015"/>
    <n v="500"/>
    <n v="34.200000000000003"/>
    <n v="21.5"/>
    <n v="0.05"/>
    <n v="9.1863310783619145E-2"/>
    <n v="1.8372662156723829"/>
    <s v="DEJAR"/>
    <x v="0"/>
    <n v="699.74676418944034"/>
    <n v="13994.935283788805"/>
    <n v="0.32888097916903697"/>
    <n v="6.5776195833807387"/>
    <s v="Imbert and Rollet (1989)a"/>
    <n v="619.04450579179831"/>
    <n v="12380.890115835966"/>
    <n v="0.29095091772214515"/>
    <n v="5.8190183544429033"/>
    <n v="396.52315320588178"/>
    <n v="7930.4630641176354"/>
    <n v="0.18636588200676443"/>
    <n v="3.7273176401352885"/>
  </r>
  <r>
    <n v="369"/>
    <x v="20"/>
    <m/>
    <n v="3"/>
    <x v="1"/>
    <n v="2015"/>
    <n v="500"/>
    <n v="31.4"/>
    <n v="23.25"/>
    <n v="0.05"/>
    <n v="7.7437117318334817E-2"/>
    <n v="1.5487423463666963"/>
    <s v="DEJAR"/>
    <x v="0"/>
    <n v="565.19687753329845"/>
    <n v="11303.937550665969"/>
    <n v="0.26564253244065028"/>
    <n v="5.3128506488130052"/>
    <s v="Imbert and Rollet (1989)a"/>
    <n v="505.01246167150646"/>
    <n v="10100.249233430128"/>
    <n v="0.23735585698560804"/>
    <n v="4.7471171397121603"/>
    <n v="328.03064233355627"/>
    <n v="6560.6128466711252"/>
    <n v="0.15417440189677145"/>
    <n v="3.0834880379354286"/>
  </r>
  <r>
    <n v="370"/>
    <x v="20"/>
    <m/>
    <n v="4"/>
    <x v="1"/>
    <n v="2015"/>
    <n v="500"/>
    <n v="28.6"/>
    <n v="22"/>
    <n v="0.05"/>
    <n v="6.424242817325769E-2"/>
    <n v="1.2848485634651536"/>
    <s v="DEJAR"/>
    <x v="0"/>
    <n v="447.49760625061276"/>
    <n v="8949.9521250122543"/>
    <n v="0.21032387493778798"/>
    <n v="4.2064774987557589"/>
    <s v="Imbert and Rollet (1989)a"/>
    <n v="404.22047961239207"/>
    <n v="8084.4095922478409"/>
    <n v="0.18998362541782426"/>
    <n v="3.7996725083564851"/>
    <n v="266.60186869349866"/>
    <n v="5332.0373738699727"/>
    <n v="0.12530287828594436"/>
    <n v="2.506057565718887"/>
  </r>
  <r>
    <n v="371"/>
    <x v="20"/>
    <m/>
    <n v="5"/>
    <x v="0"/>
    <n v="2015"/>
    <n v="500"/>
    <n v="11.5"/>
    <n v="16"/>
    <n v="0.05"/>
    <n v="1.0386890710931254E-2"/>
    <n v="0.20773781421862508"/>
    <s v="DEJAR"/>
    <x v="0"/>
    <n v="74.189709062293034"/>
    <n v="1483.7941812458605"/>
    <n v="3.4869163259277726E-2"/>
    <n v="0.69738326518555449"/>
    <s v="Imbert and Rollet (1989)a"/>
    <n v="46.082838181946165"/>
    <n v="921.65676363892328"/>
    <n v="2.1658933945514696E-2"/>
    <n v="0.43317867891029388"/>
    <n v="39.329315661864591"/>
    <n v="786.58631323729173"/>
    <n v="1.8484778361076357E-2"/>
    <n v="0.36969556722152713"/>
  </r>
  <r>
    <n v="372"/>
    <x v="20"/>
    <m/>
    <n v="6"/>
    <x v="1"/>
    <n v="2015"/>
    <n v="500"/>
    <n v="24.1"/>
    <n v="20.5"/>
    <n v="0.05"/>
    <n v="4.5616710728287199E-2"/>
    <n v="0.91233421456574393"/>
    <s v="DEJAR"/>
    <x v="0"/>
    <n v="291.68778337656613"/>
    <n v="5833.7556675313226"/>
    <n v="0.13709325818698609"/>
    <n v="2.7418651637397216"/>
    <s v="Imbert and Rollet (1989)a"/>
    <n v="268.78606576952097"/>
    <n v="5375.7213153904195"/>
    <n v="0.12632945091167486"/>
    <n v="2.5265890182334969"/>
    <n v="182.30913486577387"/>
    <n v="3646.1826973154771"/>
    <n v="8.5685293386913719E-2"/>
    <n v="1.7137058677382742"/>
  </r>
  <r>
    <n v="373"/>
    <x v="20"/>
    <m/>
    <n v="7"/>
    <x v="0"/>
    <n v="2015"/>
    <n v="500"/>
    <n v="12.2"/>
    <n v="6"/>
    <n v="0.05"/>
    <n v="1.168986626400762E-2"/>
    <n v="0.23379732528015237"/>
    <s v="DEJAR"/>
    <x v="0"/>
    <n v="85.847723697023255"/>
    <n v="1716.954473940465"/>
    <n v="4.0348430137600928E-2"/>
    <n v="0.80696860275201854"/>
    <s v="Imbert and Rollet (1989)a"/>
    <n v="53.052374835244144"/>
    <n v="1061.0474967048829"/>
    <n v="2.4934616172564747E-2"/>
    <n v="0.49869232345129494"/>
    <n v="44.842106746047698"/>
    <n v="896.84213492095387"/>
    <n v="2.1075790170642417E-2"/>
    <n v="0.42151580341284828"/>
  </r>
  <r>
    <n v="374"/>
    <x v="20"/>
    <m/>
    <n v="8"/>
    <x v="0"/>
    <n v="2015"/>
    <n v="500"/>
    <n v="45"/>
    <n v="22"/>
    <n v="0.05"/>
    <n v="0.15904312808798329"/>
    <n v="3.1808625617596658"/>
    <s v="DEJAR"/>
    <x v="0"/>
    <n v="2157.0236724574579"/>
    <n v="43140.473449149154"/>
    <n v="1.0138011260550051"/>
    <n v="20.276022521100103"/>
    <s v="Imbert and Rollet (1989)a"/>
    <n v="1190.7041522680991"/>
    <n v="23814.083045361978"/>
    <n v="0.55963095156600651"/>
    <n v="11.192619031320129"/>
    <n v="813.01576065634845"/>
    <n v="16260.315213126969"/>
    <n v="0.38211740750848372"/>
    <n v="7.6423481501696751"/>
  </r>
  <r>
    <n v="375"/>
    <x v="20"/>
    <m/>
    <n v="9"/>
    <x v="0"/>
    <n v="2015"/>
    <n v="500"/>
    <n v="11.1"/>
    <n v="15"/>
    <n v="0.05"/>
    <n v="9.6768907712199599E-3"/>
    <n v="0.19353781542439918"/>
    <s v="DEJAR"/>
    <x v="0"/>
    <n v="67.977902481462593"/>
    <n v="1359.5580496292519"/>
    <n v="3.1949614166287423E-2"/>
    <n v="0.63899228332574831"/>
    <s v="Imbert and Rollet (1989)a"/>
    <n v="42.353868372211643"/>
    <n v="847.07736744423278"/>
    <n v="1.9906318134939472E-2"/>
    <n v="0.39812636269878937"/>
    <n v="36.356678266809226"/>
    <n v="727.13356533618446"/>
    <n v="1.7087638785400334E-2"/>
    <n v="0.34175277570800666"/>
  </r>
  <r>
    <n v="376"/>
    <x v="20"/>
    <m/>
    <n v="10"/>
    <x v="1"/>
    <n v="2015"/>
    <n v="500"/>
    <n v="18.899999999999999"/>
    <n v="18.5"/>
    <n v="0.05"/>
    <n v="2.805520779472024E-2"/>
    <n v="0.56110415589440477"/>
    <s v="DEJAR"/>
    <x v="0"/>
    <n v="158.86570125956933"/>
    <n v="3177.3140251913865"/>
    <n v="7.4666879591997581E-2"/>
    <n v="1.4933375918399514"/>
    <s v="Imbert and Rollet (1989)a"/>
    <n v="150.59646729750378"/>
    <n v="3011.9293459500755"/>
    <n v="7.0780339629826772E-2"/>
    <n v="1.4156067925965354"/>
    <n v="106.28593586057688"/>
    <n v="2125.7187172115378"/>
    <n v="4.9954389854471135E-2"/>
    <n v="0.99908779708942264"/>
  </r>
  <r>
    <n v="377"/>
    <x v="20"/>
    <m/>
    <n v="11"/>
    <x v="1"/>
    <n v="2015"/>
    <n v="500"/>
    <n v="9.5"/>
    <n v="15.75"/>
    <n v="0.05"/>
    <n v="7.0882184246619708E-3"/>
    <n v="0.1417643684932394"/>
    <s v="DEJAR"/>
    <x v="0"/>
    <n v="28.456707306730653"/>
    <n v="569.13414613461305"/>
    <n v="1.3374652434163406E-2"/>
    <n v="0.26749304868326812"/>
    <s v="Imbert and Rollet (1989)a"/>
    <n v="29.225994609332087"/>
    <n v="584.51989218664175"/>
    <n v="1.3736217466386079E-2"/>
    <n v="0.27472434932772161"/>
    <n v="23.082189351838181"/>
    <n v="461.64378703676363"/>
    <n v="1.0848628995363943E-2"/>
    <n v="0.21697257990727889"/>
  </r>
  <r>
    <n v="378"/>
    <x v="20"/>
    <m/>
    <n v="12"/>
    <x v="1"/>
    <n v="2015"/>
    <n v="500"/>
    <n v="15.5"/>
    <n v="17"/>
    <n v="0.05"/>
    <n v="1.8869190875623696E-2"/>
    <n v="0.37738381751247391"/>
    <s v="DEJAR"/>
    <x v="0"/>
    <n v="96.762009537057949"/>
    <n v="1935.2401907411588"/>
    <n v="4.5478144482417236E-2"/>
    <n v="0.90956288964834453"/>
    <s v="Imbert and Rollet (1989)a"/>
    <n v="93.869134877908024"/>
    <n v="1877.3826975581603"/>
    <n v="4.4118493392616774E-2"/>
    <n v="0.88236986785233529"/>
    <n v="68.433218451442087"/>
    <n v="1368.6643690288417"/>
    <n v="3.216361267217778E-2"/>
    <n v="0.64327225344355565"/>
  </r>
  <r>
    <n v="379"/>
    <x v="20"/>
    <m/>
    <n v="13"/>
    <x v="1"/>
    <n v="2015"/>
    <n v="500"/>
    <n v="18.7"/>
    <n v="21"/>
    <n v="0.05"/>
    <n v="2.746458837584537E-2"/>
    <n v="0.54929176751690734"/>
    <s v="DEJAR"/>
    <x v="0"/>
    <n v="154.69620155022454"/>
    <n v="3093.9240310044906"/>
    <n v="7.2707214728605529E-2"/>
    <n v="1.4541442945721104"/>
    <s v="Imbert and Rollet (1989)a"/>
    <n v="146.82584096556667"/>
    <n v="2936.5168193113332"/>
    <n v="6.9008145253816336E-2"/>
    <n v="1.3801629050763264"/>
    <n v="103.80516477412534"/>
    <n v="2076.1032954825068"/>
    <n v="4.8788427443838905E-2"/>
    <n v="0.97576854887677811"/>
  </r>
  <r>
    <n v="380"/>
    <x v="20"/>
    <m/>
    <n v="14"/>
    <x v="1"/>
    <n v="2015"/>
    <n v="500"/>
    <n v="32.200000000000003"/>
    <n v="22"/>
    <n v="0.05"/>
    <n v="8.1433223173701039E-2"/>
    <n v="1.6286644634740206"/>
    <s v="DEJAR"/>
    <x v="0"/>
    <n v="601.88748470160738"/>
    <n v="12037.749694032147"/>
    <n v="0.28288711780975545"/>
    <n v="5.6577423561951088"/>
    <s v="Imbert and Rollet (1989)a"/>
    <n v="536.22228398309642"/>
    <n v="10724.445679661927"/>
    <n v="0.25202447347205531"/>
    <n v="5.0404894694411055"/>
    <n v="346.873107337509"/>
    <n v="6937.4621467501793"/>
    <n v="0.1630303604486292"/>
    <n v="3.2606072089725839"/>
  </r>
  <r>
    <n v="381"/>
    <x v="20"/>
    <m/>
    <n v="15"/>
    <x v="1"/>
    <n v="2015"/>
    <n v="500"/>
    <n v="13.1"/>
    <n v="20"/>
    <n v="0.05"/>
    <n v="1.3478217882063612E-2"/>
    <n v="0.26956435764127223"/>
    <s v="DEJAR"/>
    <x v="0"/>
    <n v="63.540974752494442"/>
    <n v="1270.8194950498887"/>
    <n v="2.9864258133672387E-2"/>
    <n v="0.59728516267344767"/>
    <s v="Imbert and Rollet (1989)a"/>
    <n v="62.861192475550233"/>
    <n v="1257.2238495110046"/>
    <n v="2.954476046350861E-2"/>
    <n v="0.59089520927017214"/>
    <n v="47.105636018776053"/>
    <n v="942.11272037552101"/>
    <n v="2.2139648928824744E-2"/>
    <n v="0.4427929785764948"/>
  </r>
  <r>
    <n v="382"/>
    <x v="20"/>
    <m/>
    <n v="16"/>
    <x v="1"/>
    <n v="2015"/>
    <n v="500"/>
    <n v="13.4"/>
    <n v="15"/>
    <n v="0.05"/>
    <n v="1.4102609421964583E-2"/>
    <n v="0.28205218843929164"/>
    <s v="DEJAR"/>
    <x v="0"/>
    <n v="67.241536641658683"/>
    <n v="1344.8307328331737"/>
    <n v="3.1603522221579583E-2"/>
    <n v="0.63207044443159155"/>
    <s v="Imbert and Rollet (1989)a"/>
    <n v="66.346935398031491"/>
    <n v="1326.9387079606297"/>
    <n v="3.1183059637074798E-2"/>
    <n v="0.6236611927414959"/>
    <n v="49.533982686323135"/>
    <n v="990.67965372646267"/>
    <n v="2.3280971862571873E-2"/>
    <n v="0.46561943725143745"/>
  </r>
  <r>
    <n v="383"/>
    <x v="20"/>
    <m/>
    <n v="17"/>
    <x v="1"/>
    <n v="2015"/>
    <n v="500"/>
    <n v="7.9"/>
    <n v="0"/>
    <n v="0.05"/>
    <n v="4.9016699377634745E-3"/>
    <n v="9.803339875526948E-2"/>
    <s v="DEJAR"/>
    <x v="0"/>
    <n v="17.944995837806911"/>
    <n v="358.89991675613817"/>
    <n v="8.4341480437692476E-3"/>
    <n v="0.16868296087538495"/>
    <s v="Imbert and Rollet (1989)a"/>
    <n v="18.830352837408498"/>
    <n v="376.60705674816995"/>
    <n v="8.8502658335819929E-3"/>
    <n v="0.17700531667163988"/>
    <n v="15.327196961077439"/>
    <n v="306.54393922154878"/>
    <n v="7.2037825717063964E-3"/>
    <n v="0.1440756514341279"/>
  </r>
  <r>
    <n v="384"/>
    <x v="20"/>
    <m/>
    <n v="18"/>
    <x v="1"/>
    <n v="2015"/>
    <n v="500"/>
    <n v="19.5"/>
    <n v="15.75"/>
    <n v="0.05"/>
    <n v="2.9864765163187975E-2"/>
    <n v="0.59729530326375946"/>
    <s v="DEJAR"/>
    <x v="0"/>
    <n v="171.77587210089234"/>
    <n v="3435.5174420178469"/>
    <n v="8.0734659887419402E-2"/>
    <n v="1.6146931977483878"/>
    <s v="Imbert and Rollet (1989)a"/>
    <n v="162.24290203480425"/>
    <n v="3244.8580406960846"/>
    <n v="7.6254163956357993E-2"/>
    <n v="1.5250832791271596"/>
    <n v="113.92195595492814"/>
    <n v="2278.4391190985625"/>
    <n v="5.3543319298816221E-2"/>
    <n v="1.0708663859763243"/>
  </r>
  <r>
    <n v="385"/>
    <x v="20"/>
    <m/>
    <n v="19"/>
    <x v="0"/>
    <n v="2015"/>
    <n v="500"/>
    <n v="19.2"/>
    <n v="15.5"/>
    <n v="0.05"/>
    <n v="2.8952917895483533E-2"/>
    <n v="0.57905835790967064"/>
    <s v="DEJAR"/>
    <x v="0"/>
    <n v="263.1322244819724"/>
    <n v="5262.6444896394478"/>
    <n v="0.12367214550652701"/>
    <n v="2.4734429101305406"/>
    <s v="Imbert and Rollet (1989)a"/>
    <n v="156.35674508199583"/>
    <n v="3127.1349016399163"/>
    <n v="7.3487670188538023E-2"/>
    <n v="1.4697534037707607"/>
    <n v="122.71450836690943"/>
    <n v="2454.2901673381884"/>
    <n v="5.7675818932447429E-2"/>
    <n v="1.1535163786489486"/>
  </r>
  <r>
    <n v="386"/>
    <x v="20"/>
    <m/>
    <n v="20"/>
    <x v="1"/>
    <n v="2015"/>
    <n v="500"/>
    <n v="19.399999999999999"/>
    <n v="23.75"/>
    <n v="0.05"/>
    <n v="2.9559245277626354E-2"/>
    <n v="0.59118490555252701"/>
    <s v="DEJAR"/>
    <x v="0"/>
    <n v="169.58208029688001"/>
    <n v="3391.6416059376002"/>
    <n v="7.9703577739533599E-2"/>
    <n v="1.5940715547906719"/>
    <s v="Imbert and Rollet (1989)a"/>
    <n v="160.26681665423646"/>
    <n v="3205.3363330847292"/>
    <n v="7.5325403827491144E-2"/>
    <n v="1.5065080765498227"/>
    <n v="112.6290539248033"/>
    <n v="2252.5810784960659"/>
    <n v="5.2935655344657544E-2"/>
    <n v="1.0587131068931508"/>
  </r>
  <r>
    <n v="387"/>
    <x v="20"/>
    <m/>
    <n v="21"/>
    <x v="1"/>
    <n v="2015"/>
    <n v="500"/>
    <n v="29.2"/>
    <n v="20"/>
    <n v="0.05"/>
    <n v="6.6966189003920026E-2"/>
    <n v="1.3393237800784004"/>
    <s v="DEJAR"/>
    <x v="0"/>
    <n v="471.33833391082391"/>
    <n v="9426.7666782164779"/>
    <n v="0.22152901693808721"/>
    <n v="4.430580338761744"/>
    <s v="Imbert and Rollet (1989)a"/>
    <n v="424.72711695464005"/>
    <n v="8494.5423390928008"/>
    <n v="0.19962174496868082"/>
    <n v="3.9924348993736163"/>
    <n v="279.17757198318748"/>
    <n v="5583.5514396637491"/>
    <n v="0.13121345883209812"/>
    <n v="2.6242691766419619"/>
  </r>
  <r>
    <n v="388"/>
    <x v="20"/>
    <m/>
    <n v="22"/>
    <x v="1"/>
    <n v="2015"/>
    <n v="500"/>
    <n v="21"/>
    <n v="20.75"/>
    <n v="0.05"/>
    <n v="3.4636059005827467E-2"/>
    <n v="0.69272118011654926"/>
    <s v="DEJAR"/>
    <x v="0"/>
    <n v="206.73969467494624"/>
    <n v="4134.7938934989243"/>
    <n v="9.7167656497224725E-2"/>
    <n v="1.9433531299444942"/>
    <s v="Imbert and Rollet (1989)a"/>
    <n v="193.587905296"/>
    <n v="3871.7581059199997"/>
    <n v="9.0986315489119993E-2"/>
    <n v="1.8197263097823997"/>
    <n v="134.29425365646713"/>
    <n v="2685.8850731293423"/>
    <n v="6.311829921853955E-2"/>
    <n v="1.2623659843707908"/>
  </r>
  <r>
    <n v="389"/>
    <x v="20"/>
    <m/>
    <n v="23"/>
    <x v="1"/>
    <n v="2015"/>
    <n v="500"/>
    <n v="25.6"/>
    <n v="17"/>
    <n v="0.05"/>
    <n v="5.1471854036415167E-2"/>
    <n v="1.0294370807283033"/>
    <s v="DEJAR"/>
    <x v="0"/>
    <n v="339.21538943638615"/>
    <n v="6784.3077887277223"/>
    <n v="0.15943123303510148"/>
    <n v="3.1886246607020294"/>
    <s v="Imbert and Rollet (1989)a"/>
    <n v="310.39116368600821"/>
    <n v="6207.8232737201643"/>
    <n v="0.14588384693242384"/>
    <n v="2.9176769386484769"/>
    <n v="208.46028089720016"/>
    <n v="4169.2056179440033"/>
    <n v="9.7976332021684071E-2"/>
    <n v="1.9595266404336815"/>
  </r>
  <r>
    <n v="390"/>
    <x v="20"/>
    <m/>
    <n v="24"/>
    <x v="1"/>
    <n v="2015"/>
    <n v="500"/>
    <n v="27.2"/>
    <n v="12.75"/>
    <n v="0.05"/>
    <n v="5.8106897720796823E-2"/>
    <n v="1.1621379544159365"/>
    <s v="DEJAR"/>
    <x v="0"/>
    <n v="394.72796333894593"/>
    <n v="7894.5592667789178"/>
    <n v="0.18552214276930459"/>
    <n v="3.7104428553860913"/>
    <s v="Imbert and Rollet (1989)a"/>
    <n v="358.64488216223202"/>
    <n v="7172.8976432446398"/>
    <n v="0.16856309461624902"/>
    <n v="3.3712618923249806"/>
    <n v="238.49186106441846"/>
    <n v="4769.8372212883687"/>
    <n v="0.11209117470027667"/>
    <n v="2.241823494005533"/>
  </r>
  <r>
    <n v="391"/>
    <x v="20"/>
    <m/>
    <n v="25"/>
    <x v="1"/>
    <n v="2015"/>
    <n v="500"/>
    <n v="14.7"/>
    <n v="16.75"/>
    <n v="0.05"/>
    <n v="1.6971668912855457E-2"/>
    <n v="0.33943337825710912"/>
    <s v="DEJAR"/>
    <x v="0"/>
    <n v="84.755710831869735"/>
    <n v="1695.1142166373945"/>
    <n v="3.9835184090978776E-2"/>
    <n v="0.7967036818195754"/>
    <s v="Imbert and Rollet (1989)a"/>
    <n v="82.730919252623252"/>
    <n v="1654.6183850524649"/>
    <n v="3.8883532048732926E-2"/>
    <n v="0.77767064097465843"/>
    <n v="60.838021047564339"/>
    <n v="1216.7604209512867"/>
    <n v="2.8593869892355239E-2"/>
    <n v="0.57187739784710478"/>
  </r>
  <r>
    <n v="392"/>
    <x v="20"/>
    <m/>
    <n v="26"/>
    <x v="0"/>
    <n v="2015"/>
    <n v="500"/>
    <n v="12.3"/>
    <n v="13.5"/>
    <n v="0.05"/>
    <n v="1.1882288814039998E-2"/>
    <n v="0.23764577628079994"/>
    <s v="DEJAR"/>
    <x v="0"/>
    <n v="87.596272825628617"/>
    <n v="1751.9254565125723"/>
    <n v="4.117024822804545E-2"/>
    <n v="0.82340496456090895"/>
    <s v="Imbert and Rollet (1989)a"/>
    <n v="54.094740476621482"/>
    <n v="1081.8948095324295"/>
    <n v="2.5424528024012096E-2"/>
    <n v="0.50849056048024177"/>
    <n v="45.662168410610782"/>
    <n v="913.24336821221561"/>
    <n v="2.1461219152987068E-2"/>
    <n v="0.42922438305974131"/>
  </r>
  <r>
    <n v="393"/>
    <x v="20"/>
    <m/>
    <n v="27"/>
    <x v="0"/>
    <n v="2015"/>
    <n v="500"/>
    <n v="6.2"/>
    <n v="8"/>
    <n v="0.05"/>
    <n v="3.0190705400997908E-3"/>
    <n v="6.0381410801995813E-2"/>
    <s v="DEJAR"/>
    <x v="0"/>
    <n v="16.129744027623776"/>
    <n v="322.5948805524755"/>
    <n v="7.5809796929831742E-3"/>
    <n v="0.15161959385966348"/>
    <s v="Imbert and Rollet (1989)a"/>
    <n v="10.568876552450128"/>
    <n v="211.37753104900256"/>
    <n v="4.9673719796515603E-3"/>
    <n v="9.9347439593031203E-2"/>
    <n v="9.9787636134832081"/>
    <n v="199.57527226966414"/>
    <n v="4.6900188983371076E-3"/>
    <n v="9.3800377966742149E-2"/>
  </r>
  <r>
    <n v="394"/>
    <x v="20"/>
    <m/>
    <n v="28"/>
    <x v="0"/>
    <n v="2015"/>
    <n v="500"/>
    <n v="5.3"/>
    <n v="7.25"/>
    <n v="0.05"/>
    <n v="2.2061834409834321E-3"/>
    <n v="4.4123668819668636E-2"/>
    <s v="DEJAR"/>
    <x v="0"/>
    <n v="10.949175078067901"/>
    <n v="218.983501561358"/>
    <n v="5.1461122866919137E-3"/>
    <n v="0.10292224573383825"/>
    <s v="Imbert and Rollet (1989)a"/>
    <n v="7.2723385318521219"/>
    <n v="145.44677063704242"/>
    <n v="3.4179991099704972E-3"/>
    <n v="6.8359982199409933E-2"/>
    <n v="7.0446531420409091"/>
    <n v="140.89306284081817"/>
    <n v="3.310986976759227E-3"/>
    <n v="6.6219739535184535E-2"/>
  </r>
  <r>
    <n v="395"/>
    <x v="20"/>
    <m/>
    <n v="29"/>
    <x v="0"/>
    <n v="2015"/>
    <n v="500"/>
    <n v="7.3"/>
    <n v="5.5"/>
    <n v="0.05"/>
    <n v="4.1853868127450016E-3"/>
    <n v="8.3707736254900023E-2"/>
    <s v="DEJAR"/>
    <x v="0"/>
    <n v="24.145014292049698"/>
    <n v="482.90028584099394"/>
    <n v="1.1348156717263356E-2"/>
    <n v="0.22696313434526713"/>
    <s v="Imbert and Rollet (1989)a"/>
    <n v="15.598900207913475"/>
    <n v="311.97800415826947"/>
    <n v="7.3314830977193332E-3"/>
    <n v="0.14662966195438665"/>
    <n v="14.339827714569612"/>
    <n v="286.79655429139223"/>
    <n v="6.7397190258477171E-3"/>
    <n v="0.13479438051695433"/>
  </r>
  <r>
    <n v="2"/>
    <x v="21"/>
    <m/>
    <n v="1"/>
    <x v="3"/>
    <n v="2015"/>
    <n v="500"/>
    <n v="36.5"/>
    <n v="16"/>
    <n v="0.05"/>
    <n v="0.10463467031862503"/>
    <n v="2.0926934063725002"/>
    <s v="DEJAR"/>
    <x v="0"/>
    <n v="823.39418361413891"/>
    <n v="16467.883672282776"/>
    <n v="0.38699526629864528"/>
    <n v="7.7399053259729049"/>
    <s v="Imbert and Rollet (1989)a"/>
    <n v="722.92954620422427"/>
    <n v="14458.590924084485"/>
    <n v="0.33977688671598538"/>
    <n v="6.7955377343197076"/>
    <n v="458.16378163180366"/>
    <n v="9163.2756326360723"/>
    <n v="0.21533697736694771"/>
    <n v="4.306739547338954"/>
  </r>
  <r>
    <n v="3"/>
    <x v="21"/>
    <m/>
    <n v="2"/>
    <x v="3"/>
    <n v="2015"/>
    <n v="500"/>
    <n v="5.8"/>
    <n v="8"/>
    <n v="0.05"/>
    <n v="2.6420794216690155E-3"/>
    <n v="5.2841588433380306E-2"/>
    <s v="DEJAR"/>
    <x v="0"/>
    <n v="8.2879212837615164"/>
    <n v="165.75842567523031"/>
    <n v="3.8953230033679123E-3"/>
    <n v="7.7906460067358241E-2"/>
    <s v="Imbert and Rollet (1989)a"/>
    <n v="9.0155778179772081"/>
    <n v="180.31155635954414"/>
    <n v="4.2373215744492881E-3"/>
    <n v="8.4746431488985738E-2"/>
    <n v="7.7186392107800668"/>
    <n v="154.37278421560131"/>
    <n v="3.627760429066631E-3"/>
    <n v="7.2555208581332617E-2"/>
  </r>
  <r>
    <n v="4"/>
    <x v="21"/>
    <m/>
    <n v="3"/>
    <x v="4"/>
    <n v="2015"/>
    <n v="500"/>
    <n v="13.9"/>
    <n v="7"/>
    <n v="0.05"/>
    <n v="1.5174677915002103E-2"/>
    <n v="0.30349355830004204"/>
    <s v="DEJAR"/>
    <x v="0"/>
    <n v="0"/>
    <n v="0"/>
    <n v="0"/>
    <n v="0"/>
    <s v="Imbert and Rollet (1989)a"/>
    <n v="72.40065845714723"/>
    <n v="1448.0131691429444"/>
    <n v="3.4028309474859193E-2"/>
    <n v="0.68056618949718384"/>
    <n v="0"/>
    <n v="0"/>
    <n v="0"/>
    <n v="0"/>
  </r>
  <r>
    <n v="5"/>
    <x v="21"/>
    <m/>
    <n v="4"/>
    <x v="3"/>
    <n v="2015"/>
    <n v="500"/>
    <n v="33.1"/>
    <n v="9"/>
    <n v="0.05"/>
    <n v="8.604900817998784E-2"/>
    <n v="1.7209801635997568"/>
    <s v="DEJAR"/>
    <x v="0"/>
    <n v="644.83056988055296"/>
    <n v="12896.611397611059"/>
    <n v="0.30307036784385988"/>
    <n v="6.0614073568771971"/>
    <s v="Imbert and Rollet (1989)a"/>
    <n v="572.63848341262656"/>
    <n v="11452.769668252531"/>
    <n v="0.26914008720393445"/>
    <n v="5.3828017440786891"/>
    <n v="368.7641907819405"/>
    <n v="7375.2838156388098"/>
    <n v="0.17331916966751204"/>
    <n v="3.4663833933502404"/>
  </r>
  <r>
    <n v="6"/>
    <x v="21"/>
    <m/>
    <n v="5"/>
    <x v="3"/>
    <n v="2015"/>
    <n v="500"/>
    <n v="17.2"/>
    <n v="11"/>
    <n v="0.05"/>
    <n v="2.3235219265950107E-2"/>
    <n v="0.4647043853190021"/>
    <s v="DEJAR"/>
    <x v="0"/>
    <n v="125.51532385195496"/>
    <n v="2510.3064770390993"/>
    <n v="5.8992202210418829E-2"/>
    <n v="1.1798440442083766"/>
    <s v="Imbert and Rollet (1989)a"/>
    <n v="120.29559314945965"/>
    <n v="2405.9118629891927"/>
    <n v="5.653892878024603E-2"/>
    <n v="1.1307785756049205"/>
    <n v="86.219152139089275"/>
    <n v="1724.3830427817854"/>
    <n v="4.0523001505371956E-2"/>
    <n v="0.81046003010743917"/>
  </r>
  <r>
    <n v="7"/>
    <x v="21"/>
    <m/>
    <n v="6"/>
    <x v="3"/>
    <n v="2015"/>
    <n v="500"/>
    <n v="7.8"/>
    <n v="11"/>
    <n v="0.05"/>
    <n v="4.7783624261100756E-3"/>
    <n v="9.5567248522201512E-2"/>
    <s v="DEJAR"/>
    <x v="0"/>
    <n v="17.38249609281899"/>
    <n v="347.64992185637976"/>
    <n v="8.1697731636249243E-3"/>
    <n v="0.16339546327249849"/>
    <s v="Imbert and Rollet (1989)a"/>
    <n v="18.267188734053882"/>
    <n v="365.3437746810776"/>
    <n v="8.5855787050053232E-3"/>
    <n v="0.17171157410010646"/>
    <n v="14.89980599361394"/>
    <n v="297.99611987227877"/>
    <n v="7.0029088169985517E-3"/>
    <n v="0.140058176339971"/>
  </r>
  <r>
    <n v="8"/>
    <x v="21"/>
    <m/>
    <n v="7"/>
    <x v="1"/>
    <n v="2015"/>
    <n v="500"/>
    <n v="9.9"/>
    <n v="14"/>
    <n v="0.05"/>
    <n v="7.6976873994583908E-3"/>
    <n v="0.15395374798916781"/>
    <s v="DEJAR"/>
    <x v="0"/>
    <n v="31.547403473690146"/>
    <n v="630.94806947380289"/>
    <n v="1.4827279632634367E-2"/>
    <n v="0.29654559265268732"/>
    <s v="Imbert and Rollet (1989)a"/>
    <n v="32.244953284700372"/>
    <n v="644.89906569400739"/>
    <n v="1.5155128043809175E-2"/>
    <n v="0.30310256087618342"/>
    <n v="25.295352023044245"/>
    <n v="505.9070404608849"/>
    <n v="1.1888815450830793E-2"/>
    <n v="0.23777630901661587"/>
  </r>
  <r>
    <n v="9"/>
    <x v="21"/>
    <m/>
    <n v="8"/>
    <x v="1"/>
    <n v="2015"/>
    <n v="500"/>
    <n v="16.3"/>
    <n v="14"/>
    <n v="0.05"/>
    <n v="2.0867243803306804E-2"/>
    <n v="0.41734487606613607"/>
    <s v="DEJAR"/>
    <x v="0"/>
    <n v="109.73486778612977"/>
    <n v="2194.6973557225951"/>
    <n v="5.1575387859480987E-2"/>
    <n v="1.0315077571896196"/>
    <s v="Imbert and Rollet (1989)a"/>
    <n v="105.83189836648944"/>
    <n v="2116.6379673297888"/>
    <n v="4.9740992232250036E-2"/>
    <n v="0.99481984464500062"/>
    <n v="76.522134805543487"/>
    <n v="1530.4426961108697"/>
    <n v="3.5965403358605437E-2"/>
    <n v="0.71930806717210871"/>
  </r>
  <r>
    <n v="10"/>
    <x v="21"/>
    <m/>
    <n v="9"/>
    <x v="1"/>
    <n v="2015"/>
    <n v="500"/>
    <n v="5.6"/>
    <n v="7"/>
    <n v="0.05"/>
    <n v="2.4630086404143973E-3"/>
    <n v="4.9260172808287941E-2"/>
    <s v="DEJAR"/>
    <x v="0"/>
    <n v="7.5918164809583226"/>
    <n v="151.83632961916643"/>
    <n v="3.5681537460504117E-3"/>
    <n v="7.1363074921008213E-2"/>
    <s v="Imbert and Rollet (1989)a"/>
    <n v="8.2921844452906619"/>
    <n v="165.84368890581322"/>
    <n v="3.8973266892866104E-3"/>
    <n v="7.7946533785732214E-2"/>
    <n v="7.1401611811322061"/>
    <n v="142.80322362264411"/>
    <n v="3.3558757551321369E-3"/>
    <n v="6.711751510264273E-2"/>
  </r>
  <r>
    <n v="11"/>
    <x v="21"/>
    <m/>
    <n v="10"/>
    <x v="1"/>
    <n v="2015"/>
    <n v="500"/>
    <n v="7.7"/>
    <n v="6"/>
    <n v="0.05"/>
    <n v="4.6566257107834713E-3"/>
    <n v="9.3132514215669426E-2"/>
    <s v="DEJAR"/>
    <x v="0"/>
    <n v="16.83071037431591"/>
    <n v="336.61420748631815"/>
    <n v="7.910433875928477E-3"/>
    <n v="0.15820867751856951"/>
    <s v="Imbert and Rollet (1989)a"/>
    <n v="17.713925660893462"/>
    <n v="354.2785132178692"/>
    <n v="8.3255450606199276E-3"/>
    <n v="0.1665109012123985"/>
    <n v="14.479047922222083"/>
    <n v="289.58095844444165"/>
    <n v="6.8051525234443791E-3"/>
    <n v="0.13610305046888757"/>
  </r>
  <r>
    <n v="12"/>
    <x v="21"/>
    <m/>
    <n v="11"/>
    <x v="1"/>
    <n v="2015"/>
    <n v="500"/>
    <n v="20"/>
    <n v="9"/>
    <n v="0.05"/>
    <n v="3.1415926535897934E-2"/>
    <n v="0.62831853071795862"/>
    <s v="DEJAR"/>
    <x v="0"/>
    <n v="182.9998032785827"/>
    <n v="3659.9960655716541"/>
    <n v="8.6009907540933864E-2"/>
    <n v="1.7201981508186772"/>
    <s v="Imbert and Rollet (1989)a"/>
    <n v="172.33493090633354"/>
    <n v="3446.6986181266707"/>
    <n v="8.099741752597675E-2"/>
    <n v="1.6199483505195351"/>
    <n v="120.50836273216704"/>
    <n v="2410.1672546433406"/>
    <n v="5.6638930484118506E-2"/>
    <n v="1.13277860968237"/>
  </r>
  <r>
    <n v="13"/>
    <x v="21"/>
    <m/>
    <n v="12"/>
    <x v="3"/>
    <n v="2015"/>
    <n v="500"/>
    <n v="12.1"/>
    <n v="6"/>
    <n v="0.05"/>
    <n v="1.149901451030204E-2"/>
    <n v="0.2299802902060408"/>
    <s v="DEJAR"/>
    <x v="0"/>
    <n v="52.100160297507642"/>
    <n v="1042.0032059501527"/>
    <n v="2.4487075339828589E-2"/>
    <n v="0.48974150679657175"/>
    <s v="Imbert and Rollet (1989)a"/>
    <n v="52.021763144817932"/>
    <n v="1040.4352628963586"/>
    <n v="2.4450228678064428E-2"/>
    <n v="0.48900457356128857"/>
    <n v="39.492453707573354"/>
    <n v="789.84907415146699"/>
    <n v="1.8561453242559475E-2"/>
    <n v="0.37122906485118945"/>
  </r>
  <r>
    <n v="14"/>
    <x v="21"/>
    <m/>
    <n v="13"/>
    <x v="1"/>
    <n v="2015"/>
    <n v="500"/>
    <n v="8.1"/>
    <n v="9"/>
    <n v="0.05"/>
    <n v="5.152997350050658E-3"/>
    <n v="0.10305994700101316"/>
    <s v="DEJAR"/>
    <x v="0"/>
    <n v="19.102410822705419"/>
    <n v="382.04821645410834"/>
    <n v="8.9781330866715459E-3"/>
    <n v="0.17956266173343091"/>
    <s v="Imbert and Rollet (1989)a"/>
    <n v="19.986577722060183"/>
    <n v="399.73155444120363"/>
    <n v="9.3936915293682862E-3"/>
    <n v="0.1878738305873657"/>
    <n v="16.201951864212113"/>
    <n v="324.03903728424223"/>
    <n v="7.614917376179693E-3"/>
    <n v="0.15229834752359384"/>
  </r>
  <r>
    <n v="15"/>
    <x v="21"/>
    <m/>
    <n v="14"/>
    <x v="1"/>
    <n v="2015"/>
    <n v="500"/>
    <n v="5.5"/>
    <n v="4"/>
    <n v="0.05"/>
    <n v="2.3758294442772811E-3"/>
    <n v="4.7516588885545621E-2"/>
    <s v="DEJAR"/>
    <x v="0"/>
    <n v="7.2574216749777953"/>
    <n v="145.14843349955589"/>
    <n v="3.4109881872395635E-3"/>
    <n v="6.8219763744791259E-2"/>
    <s v="Imbert and Rollet (1989)a"/>
    <n v="7.9435966401083915"/>
    <n v="158.87193280216783"/>
    <n v="3.7334904208509443E-3"/>
    <n v="7.4669808417018868E-2"/>
    <n v="6.8601840324726338"/>
    <n v="137.20368064945268"/>
    <n v="3.224286495262138E-3"/>
    <n v="6.4485729905242761E-2"/>
  </r>
  <r>
    <n v="16"/>
    <x v="21"/>
    <m/>
    <n v="15"/>
    <x v="1"/>
    <n v="2015"/>
    <n v="500"/>
    <n v="7.1"/>
    <n v="5"/>
    <n v="0.05"/>
    <n v="3.959192141686536E-3"/>
    <n v="7.9183842833730714E-2"/>
    <s v="DEJAR"/>
    <x v="0"/>
    <n v="13.741100168737148"/>
    <n v="274.82200337474296"/>
    <n v="6.4583170793064597E-3"/>
    <n v="0.12916634158612916"/>
    <s v="Imbert and Rollet (1989)a"/>
    <n v="14.599503823320228"/>
    <n v="291.99007646640456"/>
    <n v="6.8617667969605063E-3"/>
    <n v="0.13723533593921014"/>
    <n v="12.092723693603933"/>
    <n v="241.85447387207864"/>
    <n v="5.6835801359938478E-3"/>
    <n v="0.11367160271987696"/>
  </r>
  <r>
    <n v="17"/>
    <x v="21"/>
    <m/>
    <n v="16"/>
    <x v="1"/>
    <n v="2015"/>
    <n v="500"/>
    <n v="6.5"/>
    <n v="5"/>
    <n v="0.05"/>
    <n v="3.3183072403542195E-3"/>
    <n v="6.6366144807084387E-2"/>
    <s v="DEJAR"/>
    <x v="0"/>
    <n v="11.019427333081444"/>
    <n v="220.38854666162885"/>
    <n v="5.1791308465482782E-3"/>
    <n v="0.10358261693096556"/>
    <s v="Imbert and Rollet (1989)a"/>
    <n v="11.82884726270605"/>
    <n v="236.576945254121"/>
    <n v="5.5595582134718427E-3"/>
    <n v="0.11119116426943687"/>
    <n v="9.9402715203027743"/>
    <n v="198.80543040605548"/>
    <n v="4.6719276145423035E-3"/>
    <n v="9.3438552290846064E-2"/>
  </r>
  <r>
    <n v="18"/>
    <x v="21"/>
    <m/>
    <n v="17"/>
    <x v="1"/>
    <n v="2015"/>
    <n v="500"/>
    <n v="8.5"/>
    <n v="7"/>
    <n v="0.05"/>
    <n v="5.6745017305465653E-3"/>
    <n v="0.1134900346109313"/>
    <s v="DEJAR"/>
    <x v="0"/>
    <n v="21.548792935691619"/>
    <n v="430.97585871383234"/>
    <n v="1.012793267977506E-2"/>
    <n v="0.20255865359550118"/>
    <s v="Imbert and Rollet (1989)a"/>
    <n v="22.41994862281684"/>
    <n v="448.39897245633676"/>
    <n v="1.0537375852723914E-2"/>
    <n v="0.21074751705447825"/>
    <n v="18.031863483202205"/>
    <n v="360.63726966404408"/>
    <n v="8.4749758371050372E-3"/>
    <n v="0.1694995167421007"/>
  </r>
  <r>
    <n v="19"/>
    <x v="21"/>
    <m/>
    <n v="18"/>
    <x v="1"/>
    <n v="2015"/>
    <n v="500"/>
    <n v="10"/>
    <n v="5"/>
    <n v="0.05"/>
    <n v="7.8539816339744835E-3"/>
    <n v="0.15707963267948966"/>
    <s v="DEJAR"/>
    <x v="0"/>
    <n v="32.350100463522551"/>
    <n v="647.00200927045103"/>
    <n v="1.5204547217855599E-2"/>
    <n v="0.30409094435711198"/>
    <s v="Imbert and Rollet (1989)a"/>
    <n v="33.026709725455305"/>
    <n v="660.5341945091061"/>
    <n v="1.5522553570963995E-2"/>
    <n v="0.31045107141927986"/>
    <n v="25.866078760885564"/>
    <n v="517.32157521771126"/>
    <n v="1.2157057017616215E-2"/>
    <n v="0.24314114035232429"/>
  </r>
  <r>
    <n v="20"/>
    <x v="21"/>
    <m/>
    <n v="19"/>
    <x v="1"/>
    <n v="2015"/>
    <n v="500"/>
    <n v="9.3000000000000007"/>
    <n v="8"/>
    <n v="0.05"/>
    <n v="6.7929087152245318E-3"/>
    <n v="0.13585817430449063"/>
    <s v="DEJAR"/>
    <x v="0"/>
    <n v="26.982550906746372"/>
    <n v="539.65101813492743"/>
    <n v="1.2681798926170796E-2"/>
    <n v="0.25363597852341591"/>
    <s v="Imbert and Rollet (1989)a"/>
    <n v="27.780758690646167"/>
    <n v="555.61517381292333"/>
    <n v="1.3056956584603699E-2"/>
    <n v="0.26113913169207398"/>
    <n v="22.017233152944744"/>
    <n v="440.34466305889487"/>
    <n v="1.034809958188403E-2"/>
    <n v="0.20696199163768056"/>
  </r>
  <r>
    <n v="21"/>
    <x v="21"/>
    <m/>
    <n v="20"/>
    <x v="1"/>
    <n v="2015"/>
    <n v="500"/>
    <n v="5"/>
    <n v="5"/>
    <n v="0.05"/>
    <n v="1.9634954084936209E-3"/>
    <n v="3.9269908169872414E-2"/>
    <s v="DEJAR"/>
    <x v="0"/>
    <n v="5.7187438524557113"/>
    <n v="114.37487704911422"/>
    <n v="2.6878096106541841E-3"/>
    <n v="5.3756192213083677E-2"/>
    <s v="Imbert and Rollet (1989)a"/>
    <n v="6.3293236580245464"/>
    <n v="126.58647316049093"/>
    <n v="2.9747821192715367E-3"/>
    <n v="5.9495642385430737E-2"/>
    <n v="5.5519303000682534"/>
    <n v="111.03860600136507"/>
    <n v="2.6094072410320791E-3"/>
    <n v="5.2188144820641581E-2"/>
  </r>
  <r>
    <n v="22"/>
    <x v="21"/>
    <m/>
    <n v="21"/>
    <x v="1"/>
    <n v="2015"/>
    <n v="500"/>
    <n v="7"/>
    <n v="5"/>
    <n v="0.05"/>
    <n v="3.8484510006474969E-3"/>
    <n v="7.6969020012949932E-2"/>
    <s v="DEJAR"/>
    <x v="0"/>
    <n v="13.262357596973468"/>
    <n v="265.24715193946935"/>
    <n v="6.2333080705775298E-3"/>
    <n v="0.12466616141155058"/>
    <s v="Imbert and Rollet (1989)a"/>
    <n v="14.114156828644211"/>
    <n v="282.28313657288419"/>
    <n v="6.6336537094627782E-3"/>
    <n v="0.13267307418925556"/>
    <n v="11.717858368669898"/>
    <n v="234.35716737339794"/>
    <n v="5.5073934332748519E-3"/>
    <n v="0.11014786866549701"/>
  </r>
  <r>
    <n v="23"/>
    <x v="21"/>
    <m/>
    <n v="22"/>
    <x v="1"/>
    <n v="2015"/>
    <n v="500"/>
    <n v="18.2"/>
    <n v="10"/>
    <n v="0.05"/>
    <n v="2.6015528764377079E-2"/>
    <n v="0.52031057528754154"/>
    <s v="DEJAR"/>
    <x v="0"/>
    <n v="144.56198524141629"/>
    <n v="2891.2397048283256"/>
    <n v="6.7944133063465667E-2"/>
    <n v="1.358882661269313"/>
    <s v="Imbert and Rollet (1989)a"/>
    <n v="137.64107738009031"/>
    <n v="2752.8215476018058"/>
    <n v="6.4691306368642454E-2"/>
    <n v="1.2938261273728486"/>
    <n v="97.743768000590904"/>
    <n v="1954.875360011818"/>
    <n v="4.5939570960277724E-2"/>
    <n v="0.9187914192055544"/>
  </r>
  <r>
    <n v="24"/>
    <x v="21"/>
    <m/>
    <n v="23"/>
    <x v="1"/>
    <n v="2015"/>
    <n v="500"/>
    <n v="9.3000000000000007"/>
    <n v="8"/>
    <n v="0.05"/>
    <n v="6.7929087152245318E-3"/>
    <n v="0.13585817430449063"/>
    <s v="DEJAR"/>
    <x v="0"/>
    <n v="26.982550906746372"/>
    <n v="539.65101813492743"/>
    <n v="1.2681798926170796E-2"/>
    <n v="0.25363597852341591"/>
    <s v="Imbert and Rollet (1989)a"/>
    <n v="27.780758690646167"/>
    <n v="555.61517381292333"/>
    <n v="1.3056956584603699E-2"/>
    <n v="0.26113913169207398"/>
    <n v="22.017233152944744"/>
    <n v="440.34466305889487"/>
    <n v="1.034809958188403E-2"/>
    <n v="0.20696199163768056"/>
  </r>
  <r>
    <n v="25"/>
    <x v="21"/>
    <m/>
    <n v="24"/>
    <x v="1"/>
    <n v="2015"/>
    <n v="500"/>
    <n v="7.8"/>
    <n v="4.5"/>
    <n v="0.05"/>
    <n v="4.7783624261100756E-3"/>
    <n v="9.5567248522201512E-2"/>
    <s v="DEJAR"/>
    <x v="0"/>
    <n v="17.38249609281899"/>
    <n v="347.64992185637976"/>
    <n v="8.1697731636249243E-3"/>
    <n v="0.16339546327249849"/>
    <s v="Imbert and Rollet (1989)a"/>
    <n v="18.267188734053882"/>
    <n v="365.3437746810776"/>
    <n v="8.5855787050053232E-3"/>
    <n v="0.17171157410010646"/>
    <n v="14.89980599361394"/>
    <n v="297.99611987227877"/>
    <n v="7.0029088169985517E-3"/>
    <n v="0.140058176339971"/>
  </r>
  <r>
    <n v="26"/>
    <x v="21"/>
    <m/>
    <n v="25"/>
    <x v="1"/>
    <n v="2015"/>
    <n v="500"/>
    <n v="10.4"/>
    <n v="10"/>
    <n v="0.05"/>
    <n v="8.4948665353068026E-3"/>
    <n v="0.16989733070613605"/>
    <s v="DEJAR"/>
    <x v="0"/>
    <n v="35.682804616450355"/>
    <n v="713.65609232900704"/>
    <n v="1.6770918169731665E-2"/>
    <n v="0.33541836339463332"/>
    <s v="Imbert and Rollet (1989)a"/>
    <n v="36.263059617041179"/>
    <n v="725.26119234082353"/>
    <n v="1.7043638020009355E-2"/>
    <n v="0.34087276040018705"/>
    <n v="28.219194238001513"/>
    <n v="564.38388476003024"/>
    <n v="1.3263021291860711E-2"/>
    <n v="0.26526042583721421"/>
  </r>
  <r>
    <n v="27"/>
    <x v="21"/>
    <m/>
    <n v="26"/>
    <x v="3"/>
    <n v="2015"/>
    <n v="500"/>
    <n v="23"/>
    <n v="4"/>
    <n v="0.05"/>
    <n v="4.1547562843725017E-2"/>
    <n v="0.83095125687450033"/>
    <s v="DEJAR"/>
    <x v="0"/>
    <n v="259.53457579765745"/>
    <n v="5190.6915159531491"/>
    <n v="0.12198125062489898"/>
    <n v="2.4396250124979799"/>
    <s v="Imbert and Rollet (1989)a"/>
    <n v="240.46242571758225"/>
    <n v="4809.2485143516451"/>
    <n v="0.11301734008726365"/>
    <n v="2.260346801745273"/>
    <n v="164.34874482311605"/>
    <n v="3286.9748964623209"/>
    <n v="7.7243910066864541E-2"/>
    <n v="1.5448782013372908"/>
  </r>
  <r>
    <n v="28"/>
    <x v="21"/>
    <m/>
    <n v="27"/>
    <x v="1"/>
    <n v="2015"/>
    <n v="500"/>
    <n v="7.4"/>
    <n v="7"/>
    <n v="0.05"/>
    <n v="4.3008403427644282E-3"/>
    <n v="8.6016806855288563E-2"/>
    <s v="DEJAR"/>
    <x v="0"/>
    <n v="15.238946102693909"/>
    <n v="304.77892205387815"/>
    <n v="7.1623046682661364E-3"/>
    <n v="0.14324609336532271"/>
    <s v="Imbert and Rollet (1989)a"/>
    <n v="16.113051890672299"/>
    <n v="322.26103781344597"/>
    <n v="7.5731343886159801E-3"/>
    <n v="0.15146268777231958"/>
    <n v="13.256382094355223"/>
    <n v="265.12764188710446"/>
    <n v="6.2304995843469541E-3"/>
    <n v="0.12460999168693909"/>
  </r>
  <r>
    <n v="29"/>
    <x v="21"/>
    <m/>
    <n v="28"/>
    <x v="1"/>
    <n v="2015"/>
    <n v="500"/>
    <n v="8.8000000000000007"/>
    <n v="8"/>
    <n v="0.05"/>
    <n v="6.0821233773498407E-3"/>
    <n v="0.12164246754699681"/>
    <s v="DEJAR"/>
    <x v="0"/>
    <n v="23.500782011600961"/>
    <n v="470.01564023201922"/>
    <n v="1.1045367545452451E-2"/>
    <n v="0.22090735090904903"/>
    <s v="Imbert and Rollet (1989)a"/>
    <n v="24.352256152818065"/>
    <n v="487.04512305636126"/>
    <n v="1.1445560391824488E-2"/>
    <n v="0.22891120783648977"/>
    <n v="19.475209034821717"/>
    <n v="389.50418069643433"/>
    <n v="9.1533482463662056E-3"/>
    <n v="0.18306696492732413"/>
  </r>
  <r>
    <n v="30"/>
    <x v="21"/>
    <m/>
    <n v="29"/>
    <x v="1"/>
    <n v="2015"/>
    <n v="500"/>
    <n v="5"/>
    <n v="5"/>
    <n v="0.05"/>
    <n v="1.9634954084936209E-3"/>
    <n v="3.9269908169872414E-2"/>
    <s v="DEJAR"/>
    <x v="0"/>
    <n v="5.7187438524557113"/>
    <n v="114.37487704911422"/>
    <n v="2.6878096106541841E-3"/>
    <n v="5.3756192213083677E-2"/>
    <s v="Imbert and Rollet (1989)a"/>
    <n v="6.3293236580245464"/>
    <n v="126.58647316049093"/>
    <n v="2.9747821192715367E-3"/>
    <n v="5.9495642385430737E-2"/>
    <n v="5.5519303000682534"/>
    <n v="111.03860600136507"/>
    <n v="2.6094072410320791E-3"/>
    <n v="5.2188144820641581E-2"/>
  </r>
  <r>
    <n v="31"/>
    <x v="21"/>
    <m/>
    <n v="30"/>
    <x v="1"/>
    <n v="2015"/>
    <n v="500"/>
    <n v="10.4"/>
    <n v="9"/>
    <n v="0.05"/>
    <n v="8.4948665353068026E-3"/>
    <n v="0.16989733070613605"/>
    <s v="DEJAR"/>
    <x v="0"/>
    <n v="35.682804616450355"/>
    <n v="713.65609232900704"/>
    <n v="1.6770918169731665E-2"/>
    <n v="0.33541836339463332"/>
    <s v="Imbert and Rollet (1989)a"/>
    <n v="36.263059617041179"/>
    <n v="725.26119234082353"/>
    <n v="1.7043638020009355E-2"/>
    <n v="0.34087276040018705"/>
    <n v="28.219194238001513"/>
    <n v="564.38388476003024"/>
    <n v="1.3263021291860711E-2"/>
    <n v="0.26526042583721421"/>
  </r>
  <r>
    <n v="32"/>
    <x v="21"/>
    <m/>
    <n v="31"/>
    <x v="1"/>
    <n v="2015"/>
    <n v="500"/>
    <n v="15.6"/>
    <n v="9"/>
    <n v="0.05"/>
    <n v="1.9113449704440302E-2"/>
    <n v="0.38226899408880605"/>
    <s v="DEJAR"/>
    <x v="0"/>
    <n v="98.330246889447722"/>
    <n v="1966.6049377889544"/>
    <n v="4.6215216038040428E-2"/>
    <n v="0.9243043207608086"/>
    <s v="Imbert and Rollet (1989)a"/>
    <n v="95.319053411783088"/>
    <n v="1906.3810682356616"/>
    <n v="4.4799955103538049E-2"/>
    <n v="0.89599910207076094"/>
    <n v="69.41721789050456"/>
    <n v="1388.3443578100912"/>
    <n v="3.2626092408537144E-2"/>
    <n v="0.65252184817074277"/>
  </r>
  <r>
    <n v="33"/>
    <x v="21"/>
    <m/>
    <n v="32"/>
    <x v="1"/>
    <n v="2015"/>
    <n v="500"/>
    <n v="8"/>
    <n v="5"/>
    <n v="0.05"/>
    <n v="5.0265482457436689E-3"/>
    <n v="0.10053096491487337"/>
    <s v="DEJAR"/>
    <x v="0"/>
    <n v="18.518278071138251"/>
    <n v="370.36556142276498"/>
    <n v="8.7035906934349767E-3"/>
    <n v="0.17407181386869955"/>
    <s v="Imbert and Rollet (1989)a"/>
    <n v="19.403466462038534"/>
    <n v="388.06932924077063"/>
    <n v="9.1196292371581097E-3"/>
    <n v="0.18239258474316219"/>
    <n v="15.761239440338731"/>
    <n v="315.2247888067746"/>
    <n v="7.4077825369592027E-3"/>
    <n v="0.14815565073918407"/>
  </r>
  <r>
    <n v="34"/>
    <x v="21"/>
    <m/>
    <n v="33"/>
    <x v="1"/>
    <n v="2015"/>
    <n v="500"/>
    <n v="13"/>
    <n v="8"/>
    <n v="0.05"/>
    <n v="1.3273228961416878E-2"/>
    <n v="0.26546457922833755"/>
    <s v="DEJAR"/>
    <x v="0"/>
    <n v="62.335294336114266"/>
    <n v="1246.7058867222852"/>
    <n v="2.9297588337973704E-2"/>
    <n v="0.58595176675947391"/>
    <s v="Imbert and Rollet (1989)a"/>
    <n v="61.723483588461484"/>
    <n v="1234.4696717692295"/>
    <n v="2.9010037286576897E-2"/>
    <n v="0.5802007457315379"/>
    <n v="46.311072393250036"/>
    <n v="926.22144786500064"/>
    <n v="2.1766204024827516E-2"/>
    <n v="0.43532408049655025"/>
  </r>
  <r>
    <n v="35"/>
    <x v="21"/>
    <m/>
    <n v="34"/>
    <x v="1"/>
    <n v="2015"/>
    <n v="500"/>
    <n v="12.6"/>
    <n v="9"/>
    <n v="0.05"/>
    <n v="1.2468981242097889E-2"/>
    <n v="0.24937962484195778"/>
    <s v="DEJAR"/>
    <x v="0"/>
    <n v="57.650356402277225"/>
    <n v="1153.0071280455445"/>
    <n v="2.7095667509070293E-2"/>
    <n v="0.54191335018140585"/>
    <s v="Imbert and Rollet (1989)a"/>
    <n v="57.292728748920624"/>
    <n v="1145.8545749784123"/>
    <n v="2.692758251199269E-2"/>
    <n v="0.53855165023985374"/>
    <n v="43.206909754700106"/>
    <n v="864.13819509400207"/>
    <n v="2.0307247584709049E-2"/>
    <n v="0.40614495169418091"/>
  </r>
  <r>
    <n v="36"/>
    <x v="21"/>
    <m/>
    <n v="35"/>
    <x v="1"/>
    <n v="2015"/>
    <n v="500"/>
    <n v="42.8"/>
    <n v="13"/>
    <n v="0.05"/>
    <n v="0.14387237716379817"/>
    <n v="2.877447543275963"/>
    <s v="DEJAR"/>
    <x v="0"/>
    <n v="1225.9847167163252"/>
    <n v="24519.694334326505"/>
    <n v="0.5762128168566728"/>
    <n v="11.524256337133457"/>
    <s v="Imbert and Rollet (1989)a"/>
    <n v="1056.6176167086039"/>
    <n v="21132.352334172076"/>
    <n v="0.49661027985304379"/>
    <n v="9.9322055970608751"/>
    <n v="652.43276467539499"/>
    <n v="13048.6552935079"/>
    <n v="0.30664339939743562"/>
    <n v="6.1328679879487122"/>
  </r>
  <r>
    <n v="37"/>
    <x v="21"/>
    <m/>
    <n v="36"/>
    <x v="3"/>
    <n v="2015"/>
    <n v="500"/>
    <n v="29.5"/>
    <n v="10"/>
    <n v="0.05"/>
    <n v="6.8349275169662924E-2"/>
    <n v="1.3669855033932583"/>
    <s v="DEJAR"/>
    <x v="0"/>
    <n v="483.53807105418684"/>
    <n v="9670.7614210837364"/>
    <n v="0.22726289339546779"/>
    <n v="4.5452578679093554"/>
    <s v="Imbert and Rollet (1989)a"/>
    <n v="435.20189998017889"/>
    <n v="8704.0379996035772"/>
    <n v="0.20454489299068407"/>
    <n v="4.0908978598136807"/>
    <n v="285.58505141946381"/>
    <n v="5711.701028389276"/>
    <n v="0.13422497416714799"/>
    <n v="2.6844994833429596"/>
  </r>
  <r>
    <n v="38"/>
    <x v="21"/>
    <m/>
    <n v="37"/>
    <x v="4"/>
    <n v="2015"/>
    <n v="500"/>
    <n v="8.6"/>
    <n v="4"/>
    <n v="0.05"/>
    <n v="5.8088048164875268E-3"/>
    <n v="0.11617609632975053"/>
    <s v="DEJAR"/>
    <x v="0"/>
    <n v="0"/>
    <n v="0"/>
    <n v="0"/>
    <n v="0"/>
    <s v="Imbert and Rollet (1989)a"/>
    <n v="23.053757095582871"/>
    <n v="461.0751419116574"/>
    <n v="1.0835265834923948E-2"/>
    <n v="0.21670531669847895"/>
    <n v="0"/>
    <n v="0"/>
    <n v="0"/>
    <n v="0"/>
  </r>
  <r>
    <n v="39"/>
    <x v="21"/>
    <m/>
    <n v="38"/>
    <x v="5"/>
    <n v="2015"/>
    <n v="500"/>
    <n v="17.2"/>
    <n v="7"/>
    <n v="0.05"/>
    <n v="2.3235219265950107E-2"/>
    <n v="0.4647043853190021"/>
    <s v="DEJAR"/>
    <x v="0"/>
    <n v="0"/>
    <n v="0"/>
    <n v="0"/>
    <n v="0"/>
    <s v="Imbert and Rollet (1989)a"/>
    <n v="120.29559314945965"/>
    <n v="2405.9118629891927"/>
    <n v="5.653892878024603E-2"/>
    <n v="1.1307785756049205"/>
    <n v="0"/>
    <n v="0"/>
    <n v="0"/>
    <n v="0"/>
  </r>
  <r>
    <n v="40"/>
    <x v="21"/>
    <m/>
    <n v="39"/>
    <x v="3"/>
    <n v="2015"/>
    <n v="500"/>
    <n v="6.6"/>
    <n v="5"/>
    <n v="0.05"/>
    <n v="3.4211943997592849E-3"/>
    <n v="6.84238879951857E-2"/>
    <s v="DEJAR"/>
    <x v="0"/>
    <n v="11.448154254851319"/>
    <n v="228.96308509702638"/>
    <n v="5.3806324997801198E-3"/>
    <n v="0.10761264999560238"/>
    <s v="Imbert and Rollet (1989)a"/>
    <n v="12.26722907392249"/>
    <n v="245.34458147844978"/>
    <n v="5.76559766474357E-3"/>
    <n v="0.11531195329487139"/>
    <n v="10.282959671228053"/>
    <n v="205.65919342456104"/>
    <n v="4.8329910454771837E-3"/>
    <n v="9.6659820909543684E-2"/>
  </r>
  <r>
    <n v="41"/>
    <x v="21"/>
    <m/>
    <n v="40"/>
    <x v="1"/>
    <n v="2015"/>
    <n v="500"/>
    <n v="8.3000000000000007"/>
    <n v="6"/>
    <n v="0.05"/>
    <n v="5.4106079476450219E-3"/>
    <n v="0.10821215895290043"/>
    <s v="DEJAR"/>
    <x v="0"/>
    <n v="20.303497888487474"/>
    <n v="406.06995776974946"/>
    <n v="9.5426440075891128E-3"/>
    <n v="0.19085288015178223"/>
    <s v="Imbert and Rollet (1989)a"/>
    <n v="21.182983765204792"/>
    <n v="423.6596753040958"/>
    <n v="9.9560023696462514E-3"/>
    <n v="0.19912004739292502"/>
    <n v="17.103459386657732"/>
    <n v="342.06918773315465"/>
    <n v="8.0386259117291338E-3"/>
    <n v="0.16077251823458266"/>
  </r>
  <r>
    <n v="42"/>
    <x v="21"/>
    <m/>
    <n v="41"/>
    <x v="3"/>
    <n v="2015"/>
    <n v="500"/>
    <n v="10.199999999999999"/>
    <n v="6"/>
    <n v="0.05"/>
    <n v="8.1712824919870503E-3"/>
    <n v="0.16342564983974101"/>
    <s v="DEJAR"/>
    <x v="0"/>
    <n v="33.991948736312416"/>
    <n v="679.83897472624824"/>
    <n v="1.5976215906066835E-2"/>
    <n v="0.31952431812133664"/>
    <s v="Imbert and Rollet (1989)a"/>
    <n v="34.622936944330348"/>
    <n v="692.45873888660697"/>
    <n v="1.6272780363835265E-2"/>
    <n v="0.32545560727670525"/>
    <n v="27.028564265502144"/>
    <n v="540.57128531004287"/>
    <n v="1.2703425204786007E-2"/>
    <n v="0.25406850409572013"/>
  </r>
  <r>
    <n v="43"/>
    <x v="21"/>
    <m/>
    <n v="42"/>
    <x v="3"/>
    <n v="2015"/>
    <n v="500"/>
    <n v="7.5"/>
    <n v="3.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44"/>
    <x v="22"/>
    <m/>
    <n v="1"/>
    <x v="0"/>
    <n v="2015"/>
    <n v="500"/>
    <n v="0"/>
    <n v="19.5"/>
    <n v="0.05"/>
    <n v="0"/>
    <n v="0"/>
    <s v="DEPURAR"/>
    <x v="1"/>
    <n v="0"/>
    <n v="0"/>
    <n v="0"/>
    <n v="0"/>
    <s v="Imbert and Rollet (1989)a"/>
    <n v="0"/>
    <n v="0"/>
    <n v="0"/>
    <n v="0"/>
    <n v="0"/>
    <n v="0"/>
    <n v="0"/>
    <n v="0"/>
  </r>
  <r>
    <n v="45"/>
    <x v="22"/>
    <m/>
    <n v="2"/>
    <x v="0"/>
    <n v="2015"/>
    <n v="500"/>
    <n v="38.4"/>
    <n v="22.5"/>
    <n v="0.05"/>
    <n v="0.11581167158193413"/>
    <n v="2.3162334316386826"/>
    <s v="DEJAR"/>
    <x v="0"/>
    <n v="1457.8677419802759"/>
    <n v="29157.354839605516"/>
    <n v="0.68519783873072959"/>
    <n v="13.703956774614593"/>
    <s v="Imbert and Rollet (1989)a"/>
    <n v="815.87687918171696"/>
    <n v="16317.537583634339"/>
    <n v="0.38346213321540695"/>
    <n v="7.6692426643081397"/>
    <n v="571.7188377676149"/>
    <n v="11434.376755352298"/>
    <n v="0.26870785375077899"/>
    <n v="5.3741570750155798"/>
  </r>
  <r>
    <n v="46"/>
    <x v="22"/>
    <m/>
    <n v="3"/>
    <x v="1"/>
    <n v="2015"/>
    <n v="500"/>
    <n v="7.5"/>
    <n v="8.5"/>
    <n v="0.05"/>
    <n v="4.4178646691106467E-3"/>
    <n v="8.8357293382212931E-2"/>
    <s v="DEJAR"/>
    <x v="0"/>
    <n v="15.759004959218952"/>
    <n v="315.180099184379"/>
    <n v="7.4067323308329063E-3"/>
    <n v="0.14813464661665812"/>
    <s v="Imbert and Rollet (1989)a"/>
    <n v="16.636906708671429"/>
    <n v="332.73813417342853"/>
    <n v="7.8193461530755726E-3"/>
    <n v="0.15638692306151139"/>
    <n v="13.657355064863347"/>
    <n v="273.14710129726694"/>
    <n v="6.4189568804857728E-3"/>
    <n v="0.12837913760971545"/>
  </r>
  <r>
    <n v="47"/>
    <x v="22"/>
    <m/>
    <n v="4"/>
    <x v="0"/>
    <n v="2015"/>
    <n v="500"/>
    <n v="7.5"/>
    <n v="9"/>
    <n v="0.05"/>
    <n v="4.4178646691106467E-3"/>
    <n v="8.8357293382212931E-2"/>
    <s v="DEJAR"/>
    <x v="0"/>
    <n v="25.81198017576563"/>
    <n v="516.23960351531252"/>
    <n v="1.2131630682609845E-2"/>
    <n v="0.24263261365219688"/>
    <s v="Imbert and Rollet (1989)a"/>
    <n v="16.636906708671429"/>
    <n v="332.73813417342853"/>
    <n v="7.8193461530755726E-3"/>
    <n v="0.15638692306151139"/>
    <n v="15.226608756644232"/>
    <n v="304.53217513288462"/>
    <n v="7.1565061156227891E-3"/>
    <n v="0.14313012231245575"/>
  </r>
  <r>
    <n v="48"/>
    <x v="22"/>
    <m/>
    <n v="5"/>
    <x v="0"/>
    <n v="2015"/>
    <n v="500"/>
    <n v="6"/>
    <n v="7"/>
    <n v="0.05"/>
    <n v="2.8274333882308137E-3"/>
    <n v="5.654866776461627E-2"/>
    <s v="DEJAR"/>
    <x v="0"/>
    <n v="14.874884107415786"/>
    <n v="297.49768214831573"/>
    <n v="6.991195530485419E-3"/>
    <n v="0.13982391060970839"/>
    <s v="Imbert and Rollet (1989)a"/>
    <n v="9.7743209674005751"/>
    <n v="195.48641934801148"/>
    <n v="4.5939308546782704E-3"/>
    <n v="9.1878617093565387E-2"/>
    <n v="9.2781835506021615"/>
    <n v="185.56367101204322"/>
    <n v="4.3607462687830154E-3"/>
    <n v="8.7214925375660307E-2"/>
  </r>
  <r>
    <n v="49"/>
    <x v="22"/>
    <m/>
    <n v="6"/>
    <x v="0"/>
    <n v="2015"/>
    <n v="500"/>
    <n v="6.6"/>
    <n v="0"/>
    <n v="0.05"/>
    <n v="3.4211943997592849E-3"/>
    <n v="6.84238879951857E-2"/>
    <s v="DEJAR"/>
    <x v="0"/>
    <n v="18.823202876853344"/>
    <n v="376.46405753706688"/>
    <n v="8.8469053521210705E-3"/>
    <n v="0.17693810704242141"/>
    <s v="Imbert and Rollet (1989)a"/>
    <n v="12.26722907392249"/>
    <n v="245.34458147844978"/>
    <n v="5.76559766474357E-3"/>
    <n v="0.11531195329487139"/>
    <n v="11.464489502580507"/>
    <n v="229.28979005161014"/>
    <n v="5.3883100662128385E-3"/>
    <n v="0.10776620132425677"/>
  </r>
  <r>
    <n v="50"/>
    <x v="22"/>
    <m/>
    <n v="7"/>
    <x v="0"/>
    <n v="2015"/>
    <n v="500"/>
    <n v="9.5"/>
    <n v="10"/>
    <n v="0.05"/>
    <n v="7.0882184246619708E-3"/>
    <n v="0.1417643684932394"/>
    <s v="DEJAR"/>
    <x v="0"/>
    <n v="46.280421684108724"/>
    <n v="925.60843368217445"/>
    <n v="2.1751798191531099E-2"/>
    <n v="0.43503596383062199"/>
    <s v="Imbert and Rollet (1989)a"/>
    <n v="29.225994609332087"/>
    <n v="584.51989218664175"/>
    <n v="1.3736217466386079E-2"/>
    <n v="0.27472434932772161"/>
    <n v="25.734372785799444"/>
    <n v="514.68745571598879"/>
    <n v="1.2095155209325739E-2"/>
    <n v="0.24190310418651473"/>
  </r>
  <r>
    <n v="51"/>
    <x v="22"/>
    <m/>
    <n v="8"/>
    <x v="0"/>
    <n v="2015"/>
    <n v="500"/>
    <n v="39.5"/>
    <n v="29"/>
    <n v="0.05"/>
    <n v="0.12254174844408688"/>
    <n v="2.4508349688817375"/>
    <s v="DEJAR"/>
    <x v="0"/>
    <n v="1563.2010155049295"/>
    <n v="31264.020310098589"/>
    <n v="0.7347044772873168"/>
    <n v="14.694089545746337"/>
    <s v="Imbert and Rollet (1989)a"/>
    <n v="872.69091090839277"/>
    <n v="17453.818218167853"/>
    <n v="0.4101647281269446"/>
    <n v="8.2032945625388916"/>
    <n v="608.71322354535243"/>
    <n v="12174.264470907048"/>
    <n v="0.28609521506631563"/>
    <n v="5.7219043013263118"/>
  </r>
  <r>
    <n v="52"/>
    <x v="22"/>
    <m/>
    <n v="9"/>
    <x v="0"/>
    <n v="2015"/>
    <n v="500"/>
    <n v="35.799999999999997"/>
    <n v="24"/>
    <n v="0.05"/>
    <n v="0.10065977021367056"/>
    <n v="2.0131954042734113"/>
    <s v="DEJAR"/>
    <x v="0"/>
    <n v="1226.058176953889"/>
    <n v="24521.163539077777"/>
    <n v="0.57624734316832782"/>
    <n v="11.524946863366553"/>
    <s v="Imbert and Rollet (1989)a"/>
    <n v="690.32093187867247"/>
    <n v="13806.418637573448"/>
    <n v="0.32445083798297608"/>
    <n v="6.4890167596595196"/>
    <n v="489.3138439307283"/>
    <n v="9786.2768786145662"/>
    <n v="0.22997750664744229"/>
    <n v="4.5995501329488464"/>
  </r>
  <r>
    <n v="53"/>
    <x v="22"/>
    <m/>
    <n v="10"/>
    <x v="0"/>
    <n v="2015"/>
    <n v="500"/>
    <n v="34"/>
    <n v="29"/>
    <n v="0.05"/>
    <n v="9.0792027688745044E-2"/>
    <n v="1.8158405537749007"/>
    <s v="DEJAR"/>
    <x v="0"/>
    <n v="1079.3764228448538"/>
    <n v="21587.528456897075"/>
    <n v="0.50730691873708122"/>
    <n v="10.146138374741625"/>
    <s v="Imbert and Rollet (1989)a"/>
    <n v="610.45073780325674"/>
    <n v="12209.014756065135"/>
    <n v="0.28691184676753068"/>
    <n v="5.7382369353506135"/>
    <n v="436.36547276949267"/>
    <n v="8727.3094553898536"/>
    <n v="0.20509177220166155"/>
    <n v="4.101835444033231"/>
  </r>
  <r>
    <n v="54"/>
    <x v="22"/>
    <m/>
    <n v="11"/>
    <x v="0"/>
    <n v="2015"/>
    <n v="500"/>
    <n v="35"/>
    <n v="22"/>
    <n v="0.05"/>
    <n v="9.6211275016187398E-2"/>
    <n v="1.9242255003237478"/>
    <s v="DEJAR"/>
    <x v="0"/>
    <n v="1159.492841840977"/>
    <n v="23189.856836819537"/>
    <n v="0.54496163566525924"/>
    <n v="10.899232713305182"/>
    <s v="Imbert and Rollet (1989)a"/>
    <n v="654.11925553640299"/>
    <n v="13082.385110728059"/>
    <n v="0.30743605010210939"/>
    <n v="6.148721002042187"/>
    <n v="465.36984934390318"/>
    <n v="9307.3969868780623"/>
    <n v="0.21872382919163449"/>
    <n v="4.3744765838326893"/>
  </r>
  <r>
    <n v="55"/>
    <x v="22"/>
    <m/>
    <n v="12"/>
    <x v="0"/>
    <n v="2015"/>
    <n v="500"/>
    <n v="13.7"/>
    <n v="13.5"/>
    <n v="0.05"/>
    <n v="1.4741138128806702E-2"/>
    <n v="0.29482276257613405"/>
    <s v="DEJAR"/>
    <x v="0"/>
    <n v="114.3193649299867"/>
    <n v="2286.3872985997341"/>
    <n v="5.3730101517093745E-2"/>
    <n v="1.0746020303418751"/>
    <s v="Imbert and Rollet (1989)a"/>
    <n v="69.942338454409466"/>
    <n v="1398.8467690881891"/>
    <n v="3.2872899073572444E-2"/>
    <n v="0.65745798147144885"/>
    <n v="58.007859893059837"/>
    <n v="1160.1571978611967"/>
    <n v="2.7263694149738123E-2"/>
    <n v="0.54527388299476243"/>
  </r>
  <r>
    <n v="56"/>
    <x v="22"/>
    <m/>
    <n v="13"/>
    <x v="5"/>
    <n v="2015"/>
    <n v="500"/>
    <n v="6.8"/>
    <n v="6"/>
    <n v="0.05"/>
    <n v="3.6316811075498014E-3"/>
    <n v="7.263362215099603E-2"/>
    <s v="DEJAR"/>
    <x v="0"/>
    <n v="0"/>
    <n v="0"/>
    <n v="0"/>
    <n v="0"/>
    <s v="Imbert and Rollet (1989)a"/>
    <n v="13.171906157159793"/>
    <n v="263.43812314319581"/>
    <n v="6.1907958938651024E-3"/>
    <n v="0.12381591787730202"/>
    <n v="0"/>
    <n v="0"/>
    <n v="0"/>
    <n v="0"/>
  </r>
  <r>
    <n v="57"/>
    <x v="22"/>
    <m/>
    <n v="14"/>
    <x v="5"/>
    <n v="2015"/>
    <n v="500"/>
    <n v="10.8"/>
    <n v="9"/>
    <n v="0.05"/>
    <n v="9.1608841778678379E-3"/>
    <n v="0.18321768355735674"/>
    <s v="DEJAR"/>
    <x v="0"/>
    <n v="0"/>
    <n v="0"/>
    <n v="0"/>
    <n v="0"/>
    <s v="Imbert and Rollet (1989)a"/>
    <n v="39.676299951101029"/>
    <n v="793.52599902202053"/>
    <n v="1.8647860977017483E-2"/>
    <n v="0.3729572195403496"/>
    <n v="0"/>
    <n v="0"/>
    <n v="0"/>
    <n v="0"/>
  </r>
  <r>
    <n v="58"/>
    <x v="22"/>
    <m/>
    <n v="15"/>
    <x v="0"/>
    <n v="2015"/>
    <n v="500"/>
    <n v="10.7"/>
    <n v="6.5"/>
    <n v="0.05"/>
    <n v="8.9920235727373853E-3"/>
    <n v="0.17984047145474769"/>
    <s v="DEJAR"/>
    <x v="0"/>
    <n v="62.086607951964623"/>
    <n v="1241.7321590392924"/>
    <n v="2.918070573742337E-2"/>
    <n v="0.58361411474846747"/>
    <s v="Imbert and Rollet (1989)a"/>
    <n v="38.806264311871409"/>
    <n v="776.1252862374281"/>
    <n v="1.8238944226579561E-2"/>
    <n v="0.36477888453159119"/>
    <n v="33.511909192149957"/>
    <n v="670.23818384299909"/>
    <n v="1.5750597320310478E-2"/>
    <n v="0.31501194640620955"/>
  </r>
  <r>
    <n v="59"/>
    <x v="22"/>
    <m/>
    <n v="16"/>
    <x v="0"/>
    <n v="2015"/>
    <n v="500"/>
    <n v="30"/>
    <n v="17"/>
    <n v="0.05"/>
    <n v="7.0685834705770348E-2"/>
    <n v="1.4137166941154069"/>
    <s v="DEJAR"/>
    <x v="0"/>
    <n v="792.33620580310458"/>
    <n v="15846.724116062091"/>
    <n v="0.37239801672745915"/>
    <n v="7.4479603345491814"/>
    <s v="Imbert and Rollet (1989)a"/>
    <n v="452.98997539791907"/>
    <n v="9059.7995079583816"/>
    <n v="0.21290528843702194"/>
    <n v="4.2581057687404389"/>
    <n v="330.5037333058591"/>
    <n v="6610.0746661171816"/>
    <n v="0.15533675465375377"/>
    <n v="3.1067350930750752"/>
  </r>
  <r>
    <n v="60"/>
    <x v="22"/>
    <m/>
    <n v="17"/>
    <x v="0"/>
    <n v="2015"/>
    <n v="500"/>
    <n v="35.5"/>
    <n v="20"/>
    <n v="0.05"/>
    <n v="9.8979803542163416E-2"/>
    <n v="1.9795960708432683"/>
    <s v="DEJAR"/>
    <x v="0"/>
    <n v="1200.8369267284259"/>
    <n v="24016.738534568514"/>
    <n v="0.56439335556236014"/>
    <n v="11.2878671112472"/>
    <s v="Imbert and Rollet (1989)a"/>
    <n v="676.6126158333492"/>
    <n v="13532.252316666983"/>
    <n v="0.31800792944167411"/>
    <n v="6.3601585888334817"/>
    <n v="480.25746910343531"/>
    <n v="9605.1493820687065"/>
    <n v="0.22572101047861459"/>
    <n v="4.5144202095722914"/>
  </r>
  <r>
    <n v="61"/>
    <x v="22"/>
    <m/>
    <n v="18"/>
    <x v="0"/>
    <n v="2015"/>
    <n v="500"/>
    <n v="34.700000000000003"/>
    <n v="18"/>
    <n v="0.05"/>
    <n v="9.4569007456523357E-2"/>
    <n v="1.8913801491304671"/>
    <s v="DEJAR"/>
    <x v="0"/>
    <n v="1135.0991672025264"/>
    <n v="22701.983344050524"/>
    <n v="0.53349660858518733"/>
    <n v="10.669932171703746"/>
    <s v="Imbert and Rollet (1989)a"/>
    <n v="640.83469398120928"/>
    <n v="12816.693879624185"/>
    <n v="0.30119230617116832"/>
    <n v="6.0238461234233664"/>
    <n v="456.56079746389383"/>
    <n v="9131.2159492778756"/>
    <n v="0.21458357480803009"/>
    <n v="4.2916714961606006"/>
  </r>
  <r>
    <n v="62"/>
    <x v="22"/>
    <m/>
    <n v="19"/>
    <x v="0"/>
    <n v="2015"/>
    <n v="500"/>
    <n v="15"/>
    <n v="9"/>
    <n v="0.05"/>
    <n v="1.7671458676442587E-2"/>
    <n v="0.35342917352885173"/>
    <s v="DEJAR"/>
    <x v="0"/>
    <n v="143.00967252857802"/>
    <n v="2860.1934505715603"/>
    <n v="6.7214546088431665E-2"/>
    <n v="1.3442909217686332"/>
    <s v="Imbert and Rollet (1989)a"/>
    <n v="86.812164819560579"/>
    <n v="1736.2432963912115"/>
    <n v="4.0801717465193475E-2"/>
    <n v="0.81603434930386942"/>
    <n v="70.939770507512975"/>
    <n v="1418.7954101502594"/>
    <n v="3.3341692138531095E-2"/>
    <n v="0.66683384277062185"/>
  </r>
  <r>
    <n v="63"/>
    <x v="22"/>
    <m/>
    <n v="20"/>
    <x v="0"/>
    <n v="2015"/>
    <n v="500"/>
    <n v="30.2"/>
    <n v="14"/>
    <n v="0.05"/>
    <n v="7.1631454094500863E-2"/>
    <n v="1.4326290818900171"/>
    <s v="DEJAR"/>
    <x v="0"/>
    <n v="805.4473396728032"/>
    <n v="16108.946793456063"/>
    <n v="0.37856024964621748"/>
    <n v="7.5712049929243488"/>
    <s v="Imbert and Rollet (1989)a"/>
    <n v="460.22123977300441"/>
    <n v="9204.4247954600869"/>
    <n v="0.21630398269331205"/>
    <n v="4.3260796538662403"/>
    <n v="335.41509018913956"/>
    <n v="6708.3018037827906"/>
    <n v="0.1576450923888956"/>
    <n v="3.1529018477779114"/>
  </r>
  <r>
    <n v="64"/>
    <x v="22"/>
    <m/>
    <n v="21"/>
    <x v="0"/>
    <n v="2015"/>
    <n v="500"/>
    <n v="25.5"/>
    <n v="12"/>
    <n v="0.05"/>
    <n v="5.1070515574919075E-2"/>
    <n v="1.0214103114983815"/>
    <s v="DEJAR"/>
    <x v="0"/>
    <n v="530.36425716878193"/>
    <n v="10607.285143375639"/>
    <n v="0.24927120086932747"/>
    <n v="4.9854240173865501"/>
    <s v="Imbert and Rollet (1989)a"/>
    <n v="307.50904523936521"/>
    <n v="6150.1809047873039"/>
    <n v="0.14452925126250166"/>
    <n v="2.8905850252500325"/>
    <n v="230.40207426693399"/>
    <n v="4608.0414853386792"/>
    <n v="0.10828897490545897"/>
    <n v="2.1657794981091794"/>
  </r>
  <r>
    <n v="65"/>
    <x v="22"/>
    <m/>
    <n v="22"/>
    <x v="0"/>
    <n v="2015"/>
    <n v="500"/>
    <n v="5.6"/>
    <n v="5"/>
    <n v="0.05"/>
    <n v="2.4630086404143973E-3"/>
    <n v="4.9260172808287941E-2"/>
    <s v="DEJAR"/>
    <x v="0"/>
    <n v="12.544242153248927"/>
    <n v="250.88484306497853"/>
    <n v="5.895793812026995E-3"/>
    <n v="0.11791587624053991"/>
    <s v="Imbert and Rollet (1989)a"/>
    <n v="8.2921844452906619"/>
    <n v="165.84368890581322"/>
    <n v="3.8973266892866104E-3"/>
    <n v="7.7946533785732214E-2"/>
    <n v="7.9605780363861918"/>
    <n v="159.21156072772382"/>
    <n v="3.74147167710151E-3"/>
    <n v="7.4829433542030199E-2"/>
  </r>
  <r>
    <n v="66"/>
    <x v="22"/>
    <m/>
    <n v="23"/>
    <x v="0"/>
    <n v="2015"/>
    <n v="500"/>
    <n v="6"/>
    <n v="7"/>
    <n v="0.05"/>
    <n v="2.8274333882308137E-3"/>
    <n v="5.654866776461627E-2"/>
    <s v="DEJAR"/>
    <x v="0"/>
    <n v="14.874884107415786"/>
    <n v="297.49768214831573"/>
    <n v="6.991195530485419E-3"/>
    <n v="0.13982391060970839"/>
    <s v="Imbert and Rollet (1989)a"/>
    <n v="9.7743209674005751"/>
    <n v="195.48641934801148"/>
    <n v="4.5939308546782704E-3"/>
    <n v="9.1878617093565387E-2"/>
    <n v="9.2781835506021615"/>
    <n v="185.56367101204322"/>
    <n v="4.3607462687830154E-3"/>
    <n v="8.7214925375660307E-2"/>
  </r>
  <r>
    <n v="67"/>
    <x v="22"/>
    <m/>
    <n v="24"/>
    <x v="0"/>
    <n v="2015"/>
    <n v="500"/>
    <n v="6.5"/>
    <n v="6.5"/>
    <n v="0.05"/>
    <n v="3.3183072403542195E-3"/>
    <n v="6.6366144807084387E-2"/>
    <s v="DEJAR"/>
    <x v="0"/>
    <n v="18.126585055533624"/>
    <n v="362.53170111067249"/>
    <n v="8.5194949761008033E-3"/>
    <n v="0.17038989952201608"/>
    <s v="Imbert and Rollet (1989)a"/>
    <n v="11.82884726270605"/>
    <n v="236.576945254121"/>
    <n v="5.5595582134718427E-3"/>
    <n v="0.11119116426943687"/>
    <n v="11.082425891076293"/>
    <n v="221.64851782152584"/>
    <n v="5.2087401688058572E-3"/>
    <n v="0.10417480337611713"/>
  </r>
  <r>
    <n v="68"/>
    <x v="23"/>
    <m/>
    <n v="1"/>
    <x v="1"/>
    <n v="2015"/>
    <n v="500"/>
    <n v="12.4"/>
    <n v="15"/>
    <n v="0.05"/>
    <n v="1.2076282160399163E-2"/>
    <n v="0.24152564320798325"/>
    <s v="DEJAR"/>
    <x v="0"/>
    <n v="55.389806326872183"/>
    <n v="1107.7961265374436"/>
    <n v="2.6033208973629925E-2"/>
    <n v="0.52066417947259847"/>
    <s v="Imbert and Rollet (1989)a"/>
    <n v="55.148896925091798"/>
    <n v="1102.977938501836"/>
    <n v="2.5919981554793144E-2"/>
    <n v="0.51839963109586285"/>
    <n v="41.699105289868022"/>
    <n v="833.98210579736042"/>
    <n v="1.9598579486237971E-2"/>
    <n v="0.39197158972475937"/>
  </r>
  <r>
    <n v="69"/>
    <x v="23"/>
    <m/>
    <n v="2"/>
    <x v="0"/>
    <n v="2015"/>
    <n v="500"/>
    <n v="8.6999999999999993"/>
    <n v="10.5"/>
    <n v="0.05"/>
    <n v="5.9446786987552855E-3"/>
    <n v="0.11889357397510571"/>
    <s v="DEJAR"/>
    <x v="0"/>
    <n v="37.241962312303322"/>
    <n v="744.83924624606641"/>
    <n v="1.7503722286782559E-2"/>
    <n v="0.35007444573565122"/>
    <s v="Imbert and Rollet (1989)a"/>
    <n v="23.697844380621909"/>
    <n v="473.95688761243815"/>
    <n v="1.1137986858892297E-2"/>
    <n v="0.22275973717784592"/>
    <n v="21.1689796240411"/>
    <n v="423.379592480822"/>
    <n v="9.9494204232993162E-3"/>
    <n v="0.19898840846598634"/>
  </r>
  <r>
    <n v="70"/>
    <x v="23"/>
    <m/>
    <n v="3"/>
    <x v="1"/>
    <n v="2015"/>
    <n v="500"/>
    <n v="5.0999999999999996"/>
    <n v="8"/>
    <n v="0.05"/>
    <n v="2.0428206229967626E-3"/>
    <n v="4.0856412459935251E-2"/>
    <s v="DEJAR"/>
    <x v="0"/>
    <n v="6.008984364298005"/>
    <n v="120.1796872859601"/>
    <n v="2.8242226512200622E-3"/>
    <n v="5.6484453024401242E-2"/>
    <s v="Imbert and Rollet (1989)a"/>
    <n v="6.6352287507205299"/>
    <n v="132.70457501441058"/>
    <n v="3.1185575128386488E-3"/>
    <n v="6.2371150256772964E-2"/>
    <n v="5.8014477687241799"/>
    <n v="116.02895537448359"/>
    <n v="2.7266804513003647E-3"/>
    <n v="5.4533609026007283E-2"/>
  </r>
  <r>
    <n v="71"/>
    <x v="23"/>
    <m/>
    <n v="4"/>
    <x v="1"/>
    <n v="2015"/>
    <n v="500"/>
    <n v="7"/>
    <n v="13.5"/>
    <n v="0.05"/>
    <n v="3.8484510006474969E-3"/>
    <n v="7.6969020012949932E-2"/>
    <s v="DEJAR"/>
    <x v="0"/>
    <n v="13.262357596973468"/>
    <n v="265.24715193946935"/>
    <n v="6.2333080705775298E-3"/>
    <n v="0.12466616141155058"/>
    <s v="Imbert and Rollet (1989)a"/>
    <n v="14.114156828644211"/>
    <n v="282.28313657288419"/>
    <n v="6.6336537094627782E-3"/>
    <n v="0.13267307418925556"/>
    <n v="11.717858368669898"/>
    <n v="234.35716737339794"/>
    <n v="5.5073934332748519E-3"/>
    <n v="0.11014786866549701"/>
  </r>
  <r>
    <n v="72"/>
    <x v="23"/>
    <m/>
    <n v="5"/>
    <x v="1"/>
    <n v="2015"/>
    <n v="500"/>
    <n v="13.6"/>
    <n v="18.5"/>
    <n v="0.05"/>
    <n v="1.4526724430199206E-2"/>
    <n v="0.29053448860398412"/>
    <s v="DEJAR"/>
    <x v="0"/>
    <n v="69.778704900230949"/>
    <n v="1395.5740980046189"/>
    <n v="3.2795991303108542E-2"/>
    <n v="0.65591982606217092"/>
    <s v="Imbert and Rollet (1989)a"/>
    <n v="68.731628320494181"/>
    <n v="1374.6325664098836"/>
    <n v="3.2303865310632264E-2"/>
    <n v="0.64607730621264525"/>
    <n v="51.190217195406149"/>
    <n v="1023.804343908123"/>
    <n v="2.4059402081840889E-2"/>
    <n v="0.48118804163681778"/>
  </r>
  <r>
    <n v="73"/>
    <x v="23"/>
    <m/>
    <n v="6"/>
    <x v="1"/>
    <n v="2015"/>
    <n v="500"/>
    <n v="7.1"/>
    <n v="10.5"/>
    <n v="0.05"/>
    <n v="3.959192141686536E-3"/>
    <n v="7.9183842833730714E-2"/>
    <s v="DEJAR"/>
    <x v="0"/>
    <n v="13.741100168737148"/>
    <n v="274.82200337474296"/>
    <n v="6.4583170793064597E-3"/>
    <n v="0.12916634158612916"/>
    <s v="Imbert and Rollet (1989)a"/>
    <n v="14.599503823320228"/>
    <n v="291.99007646640456"/>
    <n v="6.8617667969605063E-3"/>
    <n v="0.13723533593921014"/>
    <n v="12.092723693603933"/>
    <n v="241.85447387207864"/>
    <n v="5.6835801359938478E-3"/>
    <n v="0.11367160271987696"/>
  </r>
  <r>
    <n v="74"/>
    <x v="23"/>
    <m/>
    <n v="7"/>
    <x v="1"/>
    <n v="2015"/>
    <n v="500"/>
    <n v="5.7"/>
    <n v="7"/>
    <n v="0.05"/>
    <n v="2.5517586328783095E-3"/>
    <n v="5.1035172657566186E-2"/>
    <s v="DEJAR"/>
    <x v="0"/>
    <n v="7.9352894510544081"/>
    <n v="158.70578902108815"/>
    <n v="3.7295860419955711E-3"/>
    <n v="7.4591720839911418E-2"/>
    <s v="Imbert and Rollet (1989)a"/>
    <n v="8.6494917077057671"/>
    <n v="172.98983415411533"/>
    <n v="4.0652611026217103E-3"/>
    <n v="8.1305222052434206E-2"/>
    <n v="7.4263048873033117"/>
    <n v="148.52609774606623"/>
    <n v="3.4903632970325563E-3"/>
    <n v="6.980726594065112E-2"/>
  </r>
  <r>
    <n v="75"/>
    <x v="23"/>
    <m/>
    <n v="8"/>
    <x v="1"/>
    <n v="2015"/>
    <n v="500"/>
    <n v="15.2"/>
    <n v="10.5"/>
    <n v="0.05"/>
    <n v="1.8145839167134643E-2"/>
    <n v="0.36291678334269284"/>
    <s v="DEJAR"/>
    <x v="0"/>
    <n v="92.147722033177132"/>
    <n v="1842.9544406635425"/>
    <n v="4.3309429355593246E-2"/>
    <n v="0.86618858711186497"/>
    <s v="Imbert and Rollet (1989)a"/>
    <n v="89.596556735240128"/>
    <n v="1791.9311347048024"/>
    <n v="4.2110381665562857E-2"/>
    <n v="0.84220763331125703"/>
    <n v="65.527464056435619"/>
    <n v="1310.5492811287122"/>
    <n v="3.0797908106524736E-2"/>
    <n v="0.6159581621304947"/>
  </r>
  <r>
    <n v="76"/>
    <x v="23"/>
    <m/>
    <n v="9"/>
    <x v="1"/>
    <n v="2015"/>
    <n v="500"/>
    <n v="17"/>
    <n v="16.5"/>
    <n v="0.05"/>
    <n v="2.2698006922186261E-2"/>
    <n v="0.45396013844372518"/>
    <s v="DEJAR"/>
    <x v="0"/>
    <n v="121.89838088969843"/>
    <n v="2437.9676177939687"/>
    <n v="5.7292239018158254E-2"/>
    <n v="1.1458447803631653"/>
    <s v="Imbert and Rollet (1989)a"/>
    <n v="116.98835060940742"/>
    <n v="2339.7670121881483"/>
    <n v="5.4984524786421483E-2"/>
    <n v="1.0996904957284297"/>
    <n v="84.009268101998799"/>
    <n v="1680.1853620399759"/>
    <n v="3.9484356007939432E-2"/>
    <n v="0.78968712015878861"/>
  </r>
  <r>
    <n v="77"/>
    <x v="23"/>
    <m/>
    <n v="10"/>
    <x v="1"/>
    <n v="2015"/>
    <n v="500"/>
    <n v="5.2"/>
    <n v="10.5"/>
    <n v="0.05"/>
    <n v="2.1237166338267006E-3"/>
    <n v="4.2474332676534013E-2"/>
    <s v="DEJAR"/>
    <x v="0"/>
    <n v="6.3078882790116699"/>
    <n v="126.15776558023339"/>
    <n v="2.9647074911354847E-3"/>
    <n v="5.9294149822709689E-2"/>
    <s v="Imbert and Rollet (1989)a"/>
    <n v="6.949546081170495"/>
    <n v="138.99092162340989"/>
    <n v="3.2662866581501322E-3"/>
    <n v="6.532573316300265E-2"/>
    <n v="6.0570062042178741"/>
    <n v="121.14012408435748"/>
    <n v="2.8467929159824005E-3"/>
    <n v="5.6935858319648015E-2"/>
  </r>
  <r>
    <n v="78"/>
    <x v="23"/>
    <m/>
    <n v="11"/>
    <x v="0"/>
    <n v="2015"/>
    <n v="500"/>
    <n v="10"/>
    <n v="13.5"/>
    <n v="0.05"/>
    <n v="7.8539816339744835E-3"/>
    <n v="0.15707963267948966"/>
    <s v="DEJAR"/>
    <x v="0"/>
    <n v="52.531524234661731"/>
    <n v="1050.6304846932346"/>
    <n v="2.4689816390291011E-2"/>
    <n v="0.49379632780582022"/>
    <s v="Imbert and Rollet (1989)a"/>
    <n v="33.026709725455305"/>
    <n v="660.5341945091061"/>
    <n v="1.5522553570963995E-2"/>
    <n v="0.31045107141927986"/>
    <n v="28.838135897471471"/>
    <n v="576.76271794942943"/>
    <n v="1.3553923871811591E-2"/>
    <n v="0.27107847743623181"/>
  </r>
  <r>
    <n v="79"/>
    <x v="23"/>
    <m/>
    <n v="12"/>
    <x v="1"/>
    <n v="2015"/>
    <n v="500"/>
    <n v="9.4"/>
    <n v="11.5"/>
    <n v="0.05"/>
    <n v="6.9397781717798531E-3"/>
    <n v="0.13879556343559704"/>
    <s v="DEJAR"/>
    <x v="0"/>
    <n v="27.713748260714389"/>
    <n v="554.2749652142877"/>
    <n v="1.3025461682535763E-2"/>
    <n v="0.26050923365071516"/>
    <s v="Imbert and Rollet (1989)a"/>
    <n v="28.498058900318263"/>
    <n v="569.96117800636523"/>
    <n v="1.3394087683149583E-2"/>
    <n v="0.26788175366299166"/>
    <n v="22.546255832491639"/>
    <n v="450.92511664983277"/>
    <n v="1.0596740241271069E-2"/>
    <n v="0.21193480482542137"/>
  </r>
  <r>
    <n v="80"/>
    <x v="23"/>
    <m/>
    <n v="13"/>
    <x v="0"/>
    <n v="2015"/>
    <n v="500"/>
    <n v="9.5"/>
    <n v="12"/>
    <n v="0.05"/>
    <n v="7.0882184246619708E-3"/>
    <n v="0.1417643684932394"/>
    <s v="DEJAR"/>
    <x v="0"/>
    <n v="46.280421684108724"/>
    <n v="925.60843368217445"/>
    <n v="2.1751798191531099E-2"/>
    <n v="0.43503596383062199"/>
    <s v="Imbert and Rollet (1989)a"/>
    <n v="29.225994609332087"/>
    <n v="584.51989218664175"/>
    <n v="1.3736217466386079E-2"/>
    <n v="0.27472434932772161"/>
    <n v="25.734372785799444"/>
    <n v="514.68745571598879"/>
    <n v="1.2095155209325739E-2"/>
    <n v="0.24190310418651473"/>
  </r>
  <r>
    <n v="81"/>
    <x v="23"/>
    <m/>
    <n v="14"/>
    <x v="1"/>
    <n v="2015"/>
    <n v="500"/>
    <n v="12.4"/>
    <n v="12"/>
    <n v="0.05"/>
    <n v="1.2076282160399163E-2"/>
    <n v="0.24152564320798325"/>
    <s v="DEJAR"/>
    <x v="0"/>
    <n v="55.389806326872183"/>
    <n v="1107.7961265374436"/>
    <n v="2.6033208973629925E-2"/>
    <n v="0.52066417947259847"/>
    <s v="Imbert and Rollet (1989)a"/>
    <n v="55.148896925091798"/>
    <n v="1102.977938501836"/>
    <n v="2.5919981554793144E-2"/>
    <n v="0.51839963109586285"/>
    <n v="41.699105289868022"/>
    <n v="833.98210579736042"/>
    <n v="1.9598579486237971E-2"/>
    <n v="0.39197158972475937"/>
  </r>
  <r>
    <n v="82"/>
    <x v="23"/>
    <m/>
    <n v="15"/>
    <x v="1"/>
    <n v="2015"/>
    <n v="500"/>
    <n v="19.5"/>
    <n v="10.5"/>
    <n v="0.05"/>
    <n v="2.9864765163187975E-2"/>
    <n v="0.59729530326375946"/>
    <s v="DEJAR"/>
    <x v="0"/>
    <n v="171.77587210089234"/>
    <n v="3435.5174420178469"/>
    <n v="8.0734659887419402E-2"/>
    <n v="1.6146931977483878"/>
    <s v="Imbert and Rollet (1989)a"/>
    <n v="162.24290203480425"/>
    <n v="3244.8580406960846"/>
    <n v="7.6254163956357993E-2"/>
    <n v="1.5250832791271596"/>
    <n v="113.92195595492814"/>
    <n v="2278.4391190985625"/>
    <n v="5.3543319298816221E-2"/>
    <n v="1.0708663859763243"/>
  </r>
  <r>
    <n v="83"/>
    <x v="23"/>
    <m/>
    <n v="16"/>
    <x v="1"/>
    <n v="2015"/>
    <n v="500"/>
    <n v="26.5"/>
    <n v="27"/>
    <n v="0.05"/>
    <n v="5.5154586024585811E-2"/>
    <n v="1.1030917204917161"/>
    <s v="DEJAR"/>
    <x v="0"/>
    <n v="369.81993553189022"/>
    <n v="7396.3987106378045"/>
    <n v="0.1738153696999884"/>
    <n v="3.4763073939997677"/>
    <s v="Imbert and Rollet (1989)a"/>
    <n v="337.03583743732253"/>
    <n v="6740.7167487464503"/>
    <n v="0.15840684359554158"/>
    <n v="3.1681368719108316"/>
    <n v="225.07975605331066"/>
    <n v="4501.5951210662133"/>
    <n v="0.105787485345056"/>
    <n v="2.11574970690112"/>
  </r>
  <r>
    <n v="84"/>
    <x v="23"/>
    <m/>
    <n v="17"/>
    <x v="1"/>
    <n v="2015"/>
    <n v="500"/>
    <n v="6.7"/>
    <n v="12"/>
    <n v="0.05"/>
    <n v="3.5256523554911458E-3"/>
    <n v="7.051304710982291E-2"/>
    <s v="DEJAR"/>
    <x v="0"/>
    <n v="11.886736634180149"/>
    <n v="237.73473268360297"/>
    <n v="5.5867662180646696E-3"/>
    <n v="0.11173532436129339"/>
    <s v="Imbert and Rollet (1989)a"/>
    <n v="12.714897467625301"/>
    <n v="254.29794935250601"/>
    <n v="5.9760018097838909E-3"/>
    <n v="0.1195200361956778"/>
    <n v="10.632041365895793"/>
    <n v="212.64082731791584"/>
    <n v="4.9970594419710222E-3"/>
    <n v="9.9941188839420436E-2"/>
  </r>
  <r>
    <n v="85"/>
    <x v="23"/>
    <m/>
    <n v="18"/>
    <x v="1"/>
    <n v="2015"/>
    <n v="500"/>
    <n v="27.5"/>
    <n v="23.5"/>
    <n v="0.05"/>
    <n v="5.9395736106932037E-2"/>
    <n v="1.1879147221386406"/>
    <s v="DEJAR"/>
    <x v="0"/>
    <n v="405.70220516576836"/>
    <n v="8114.0441033153666"/>
    <n v="0.19068003642791112"/>
    <n v="3.8136007285582223"/>
    <s v="Imbert and Rollet (1989)a"/>
    <n v="368.14523060732495"/>
    <n v="7362.9046121464989"/>
    <n v="0.17302825838544272"/>
    <n v="3.4605651677088543"/>
    <n v="244.37072424055435"/>
    <n v="4887.4144848110864"/>
    <n v="0.11485424039306054"/>
    <n v="2.2970848078612103"/>
  </r>
  <r>
    <n v="86"/>
    <x v="23"/>
    <m/>
    <n v="19"/>
    <x v="1"/>
    <n v="2015"/>
    <n v="500"/>
    <n v="9.8000000000000007"/>
    <n v="13.5"/>
    <n v="0.05"/>
    <n v="7.5429639612690945E-3"/>
    <n v="0.15085927922538189"/>
    <s v="DEJAR"/>
    <x v="0"/>
    <n v="30.756776937031436"/>
    <n v="615.1355387406287"/>
    <n v="1.4455685160404774E-2"/>
    <n v="0.28911370320809543"/>
    <s v="Imbert and Rollet (1989)a"/>
    <n v="31.474045845482923"/>
    <n v="629.48091690965839"/>
    <n v="1.4792801547376975E-2"/>
    <n v="0.29585603094753943"/>
    <n v="24.731615371057369"/>
    <n v="494.63230742114735"/>
    <n v="1.1623859224396963E-2"/>
    <n v="0.23247718448793922"/>
  </r>
  <r>
    <n v="87"/>
    <x v="23"/>
    <m/>
    <n v="20"/>
    <x v="1"/>
    <n v="2015"/>
    <n v="500"/>
    <n v="6.7"/>
    <n v="10"/>
    <n v="0.05"/>
    <n v="3.5256523554911458E-3"/>
    <n v="7.051304710982291E-2"/>
    <s v="DEJAR"/>
    <x v="0"/>
    <n v="11.886736634180149"/>
    <n v="237.73473268360297"/>
    <n v="5.5867662180646696E-3"/>
    <n v="0.11173532436129339"/>
    <s v="Imbert and Rollet (1989)a"/>
    <n v="12.714897467625301"/>
    <n v="254.29794935250601"/>
    <n v="5.9760018097838909E-3"/>
    <n v="0.1195200361956778"/>
    <n v="10.632041365895793"/>
    <n v="212.64082731791584"/>
    <n v="4.9970594419710222E-3"/>
    <n v="9.9941188839420436E-2"/>
  </r>
  <r>
    <n v="88"/>
    <x v="23"/>
    <m/>
    <n v="21"/>
    <x v="1"/>
    <n v="2015"/>
    <n v="500"/>
    <n v="9"/>
    <n v="13.5"/>
    <n v="0.05"/>
    <n v="6.3617251235193305E-3"/>
    <n v="0.12723450247038659"/>
    <s v="DEJAR"/>
    <x v="0"/>
    <n v="24.858900000000016"/>
    <n v="497.17800000000028"/>
    <n v="1.1683683000000007E-2"/>
    <n v="0.23367366000000012"/>
    <s v="Imbert and Rollet (1989)a"/>
    <n v="25.692234251456867"/>
    <n v="513.84468502913728"/>
    <n v="1.2075350098184726E-2"/>
    <n v="0.24150700196369451"/>
    <n v="20.471467045617114"/>
    <n v="409.42934091234224"/>
    <n v="9.6215895114400429E-3"/>
    <n v="0.19243179022880083"/>
  </r>
  <r>
    <n v="89"/>
    <x v="23"/>
    <m/>
    <n v="22"/>
    <x v="1"/>
    <n v="2015"/>
    <n v="500"/>
    <n v="16.5"/>
    <n v="22"/>
    <n v="0.05"/>
    <n v="2.1382464998495533E-2"/>
    <n v="0.42764929996991063"/>
    <s v="DEJAR"/>
    <x v="0"/>
    <n v="113.13200765711842"/>
    <n v="2262.6401531423685"/>
    <n v="5.3172043598845656E-2"/>
    <n v="1.0634408719769131"/>
    <s v="Imbert and Rollet (1989)a"/>
    <n v="108.95331919183752"/>
    <n v="2179.0663838367504"/>
    <n v="5.1208060020163634E-2"/>
    <n v="1.0241612004032727"/>
    <n v="78.622156506872088"/>
    <n v="1572.4431301374416"/>
    <n v="3.6952413558229875E-2"/>
    <n v="0.73904827116459748"/>
  </r>
  <r>
    <n v="90"/>
    <x v="23"/>
    <m/>
    <n v="23"/>
    <x v="1"/>
    <n v="2015"/>
    <n v="500"/>
    <n v="6.9"/>
    <n v="11"/>
    <n v="0.05"/>
    <n v="3.7392806559352516E-3"/>
    <n v="7.4785613118705033E-2"/>
    <s v="DEJAR"/>
    <x v="0"/>
    <n v="12.793764745522022"/>
    <n v="255.87529491044043"/>
    <n v="6.0130694303953498E-3"/>
    <n v="0.12026138860790699"/>
    <s v="Imbert and Rollet (1989)a"/>
    <n v="13.638308363850042"/>
    <n v="272.76616727700082"/>
    <n v="6.4100049310095199E-3"/>
    <n v="0.12820009862019038"/>
    <n v="11.349469891691655"/>
    <n v="226.9893978338331"/>
    <n v="5.3342508490950777E-3"/>
    <n v="0.10668501698190155"/>
  </r>
  <r>
    <n v="91"/>
    <x v="23"/>
    <m/>
    <n v="24"/>
    <x v="1"/>
    <n v="2015"/>
    <n v="500"/>
    <n v="8.1999999999999993"/>
    <n v="10"/>
    <n v="0.05"/>
    <n v="5.2810172506844409E-3"/>
    <n v="0.10562034501368882"/>
    <s v="DEJAR"/>
    <x v="0"/>
    <n v="19.697461698509606"/>
    <n v="393.9492339701921"/>
    <n v="9.2578069982995146E-3"/>
    <n v="0.18515613996599029"/>
    <s v="Imbert and Rollet (1989)a"/>
    <n v="20.579734362213049"/>
    <n v="411.59468724426097"/>
    <n v="9.6724751502401327E-3"/>
    <n v="0.19344950300480265"/>
    <n v="16.649352486650532"/>
    <n v="332.98704973301062"/>
    <n v="7.8251956687257502E-3"/>
    <n v="0.156503913374515"/>
  </r>
  <r>
    <n v="92"/>
    <x v="23"/>
    <m/>
    <n v="25"/>
    <x v="1"/>
    <n v="2015"/>
    <n v="500"/>
    <n v="13.8"/>
    <n v="18"/>
    <n v="0.05"/>
    <n v="1.4957122623741007E-2"/>
    <n v="0.29914245247482013"/>
    <s v="DEJAR"/>
    <x v="0"/>
    <n v="72.372462467712069"/>
    <n v="1447.4492493542414"/>
    <n v="3.4015057359824664E-2"/>
    <n v="0.68030114719649348"/>
    <s v="Imbert and Rollet (1989)a"/>
    <n v="71.165337059048142"/>
    <n v="1423.3067411809627"/>
    <n v="3.3447708417752624E-2"/>
    <n v="0.6689541683550525"/>
    <n v="52.8764350858631"/>
    <n v="1057.528701717262"/>
    <n v="2.4851924490355656E-2"/>
    <n v="0.49703848980711318"/>
  </r>
  <r>
    <n v="93"/>
    <x v="23"/>
    <m/>
    <n v="26"/>
    <x v="1"/>
    <n v="2015"/>
    <n v="500"/>
    <n v="6"/>
    <n v="8.5"/>
    <n v="0.05"/>
    <n v="2.8274333882308137E-3"/>
    <n v="5.654866776461627E-2"/>
    <s v="DEJAR"/>
    <x v="0"/>
    <n v="9.0209808247218852"/>
    <n v="180.41961649443769"/>
    <n v="4.2398609876192865E-3"/>
    <n v="8.4797219752385716E-2"/>
    <s v="Imbert and Rollet (1989)a"/>
    <n v="9.7743209674005751"/>
    <n v="195.48641934801148"/>
    <n v="4.5939308546782704E-3"/>
    <n v="9.1878617093565387E-2"/>
    <n v="8.3219743235508759"/>
    <n v="166.43948647101752"/>
    <n v="3.9113279320689117E-3"/>
    <n v="7.822655864137823E-2"/>
  </r>
  <r>
    <n v="94"/>
    <x v="23"/>
    <m/>
    <n v="27"/>
    <x v="0"/>
    <n v="2015"/>
    <n v="500"/>
    <n v="13.4"/>
    <n v="19.600000000000001"/>
    <n v="0.05"/>
    <n v="1.4102609421964583E-2"/>
    <n v="0.28205218843929164"/>
    <s v="DEJAR"/>
    <x v="0"/>
    <n v="108.23528231421992"/>
    <n v="2164.705646284398"/>
    <n v="5.0870582687683359E-2"/>
    <n v="1.017411653753667"/>
    <s v="Imbert and Rollet (1989)a"/>
    <n v="66.346935398031491"/>
    <n v="1326.9387079606297"/>
    <n v="3.1183059637074798E-2"/>
    <n v="0.6236611927414959"/>
    <n v="55.225522873273732"/>
    <n v="1104.5104574654745"/>
    <n v="2.5955995750438651E-2"/>
    <n v="0.51911991500877297"/>
  </r>
  <r>
    <n v="95"/>
    <x v="23"/>
    <m/>
    <n v="28"/>
    <x v="1"/>
    <n v="2015"/>
    <n v="500"/>
    <n v="26"/>
    <n v="22.5"/>
    <n v="0.05"/>
    <n v="5.3092915845667513E-2"/>
    <n v="1.0618583169133502"/>
    <s v="DEJAR"/>
    <x v="0"/>
    <n v="352.62167465860631"/>
    <n v="7052.433493172126"/>
    <n v="0.16573218708954496"/>
    <n v="3.3146437417908992"/>
    <s v="Imbert and Rollet (1989)a"/>
    <n v="322.0760520178971"/>
    <n v="6441.5210403579413"/>
    <n v="0.15137574444841162"/>
    <n v="3.0275148889682324"/>
    <n v="215.76024576716159"/>
    <n v="4315.2049153432317"/>
    <n v="0.10140731551056595"/>
    <n v="2.0281463102113189"/>
  </r>
  <r>
    <n v="96"/>
    <x v="23"/>
    <m/>
    <n v="29"/>
    <x v="1"/>
    <n v="2015"/>
    <n v="500"/>
    <n v="23.1"/>
    <n v="24"/>
    <n v="0.05"/>
    <n v="4.1909631397051242E-2"/>
    <n v="0.83819262794102478"/>
    <s v="DEJAR"/>
    <x v="0"/>
    <n v="262.36480946212583"/>
    <n v="5247.2961892425164"/>
    <n v="0.12331146044719912"/>
    <n v="2.4662292089439823"/>
    <s v="Imbert and Rollet (1989)a"/>
    <n v="242.96185772160155"/>
    <n v="4859.2371544320304"/>
    <n v="0.11419207312915272"/>
    <n v="2.2838414625830539"/>
    <n v="165.93927603442711"/>
    <n v="3318.785520688542"/>
    <n v="7.7991459736180727E-2"/>
    <n v="1.5598291947236147"/>
  </r>
  <r>
    <n v="97"/>
    <x v="23"/>
    <m/>
    <n v="30"/>
    <x v="1"/>
    <n v="2015"/>
    <n v="500"/>
    <n v="7.4"/>
    <n v="0"/>
    <n v="0.05"/>
    <n v="4.3008403427644282E-3"/>
    <n v="8.6016806855288563E-2"/>
    <s v="DEJAR"/>
    <x v="0"/>
    <n v="15.238946102693909"/>
    <n v="304.77892205387815"/>
    <n v="7.1623046682661364E-3"/>
    <n v="0.14324609336532271"/>
    <s v="Imbert and Rollet (1989)a"/>
    <n v="16.113051890672299"/>
    <n v="322.26103781344597"/>
    <n v="7.5731343886159801E-3"/>
    <n v="0.15146268777231958"/>
    <n v="13.256382094355223"/>
    <n v="265.12764188710446"/>
    <n v="6.2304995843469541E-3"/>
    <n v="0.12460999168693909"/>
  </r>
  <r>
    <n v="98"/>
    <x v="23"/>
    <m/>
    <n v="31"/>
    <x v="1"/>
    <n v="2015"/>
    <n v="500"/>
    <n v="11.7"/>
    <n v="16.5"/>
    <n v="0.05"/>
    <n v="1.0751315458747667E-2"/>
    <n v="0.21502630917495333"/>
    <s v="DEJAR"/>
    <x v="0"/>
    <n v="47.900526618744884"/>
    <n v="958.01053237489759"/>
    <n v="2.2513247510810092E-2"/>
    <n v="0.45026495021620189"/>
    <s v="Imbert and Rollet (1989)a"/>
    <n v="48.016112181724274"/>
    <n v="960.3222436344854"/>
    <n v="2.2567572725410406E-2"/>
    <n v="0.45135145450820807"/>
    <n v="36.652466773558551"/>
    <n v="733.04933547117093"/>
    <n v="1.7226659383572519E-2"/>
    <n v="0.3445331876714503"/>
  </r>
  <r>
    <n v="99"/>
    <x v="23"/>
    <m/>
    <n v="32"/>
    <x v="1"/>
    <n v="2015"/>
    <n v="500"/>
    <n v="6.1"/>
    <n v="10.5"/>
    <n v="0.05"/>
    <n v="2.9224665660019049E-3"/>
    <n v="5.8449331320038093E-2"/>
    <s v="DEJAR"/>
    <x v="0"/>
    <n v="9.4015664773974166"/>
    <n v="188.03132954794833"/>
    <n v="4.4187362443767857E-3"/>
    <n v="8.8374724887535713E-2"/>
    <s v="Imbert and Rollet (1989)a"/>
    <n v="10.167093662990309"/>
    <n v="203.34187325980616"/>
    <n v="4.7785340216054449E-3"/>
    <n v="9.5570680432108882E-2"/>
    <n v="8.633021636606756"/>
    <n v="172.66043273213512"/>
    <n v="4.0575201692051753E-3"/>
    <n v="8.1150403384103509E-2"/>
  </r>
  <r>
    <n v="100"/>
    <x v="23"/>
    <m/>
    <n v="33"/>
    <x v="1"/>
    <n v="2015"/>
    <n v="500"/>
    <n v="21.4"/>
    <n v="19"/>
    <n v="0.05"/>
    <n v="3.5968094290949541E-2"/>
    <n v="0.71936188581899074"/>
    <s v="DEJAR"/>
    <x v="0"/>
    <n v="216.72552670529527"/>
    <n v="4334.5105341059052"/>
    <n v="0.10186099755148877"/>
    <n v="2.0372199510297753"/>
    <s v="Imbert and Rollet (1989)a"/>
    <n v="202.4929196554134"/>
    <n v="4049.858393108268"/>
    <n v="9.5171672238044291E-2"/>
    <n v="1.9034334447608858"/>
    <n v="140.0390553374551"/>
    <n v="2800.7811067491016"/>
    <n v="6.581835600860389E-2"/>
    <n v="1.3163671201720777"/>
  </r>
  <r>
    <n v="101"/>
    <x v="23"/>
    <m/>
    <n v="34"/>
    <x v="1"/>
    <n v="2015"/>
    <n v="500"/>
    <n v="25.1"/>
    <n v="25"/>
    <n v="0.05"/>
    <n v="4.9480869692202639E-2"/>
    <n v="0.98961739384405278"/>
    <s v="DEJAR"/>
    <x v="0"/>
    <n v="322.89397201555715"/>
    <n v="6457.8794403111424"/>
    <n v="0.15176016684731183"/>
    <n v="3.0352033369462368"/>
    <s v="Imbert and Rollet (1989)a"/>
    <n v="296.13628322212236"/>
    <n v="5922.7256644424469"/>
    <n v="0.13918405311439752"/>
    <n v="2.78368106228795"/>
    <n v="199.52910629935974"/>
    <n v="3990.5821259871946"/>
    <n v="9.377867996069908E-2"/>
    <n v="1.8755735992139815"/>
  </r>
  <r>
    <n v="102"/>
    <x v="23"/>
    <m/>
    <n v="35"/>
    <x v="1"/>
    <n v="2015"/>
    <n v="500"/>
    <n v="12.3"/>
    <n v="23.5"/>
    <n v="0.05"/>
    <n v="1.1882288814039998E-2"/>
    <n v="0.23764577628079994"/>
    <s v="DEJAR"/>
    <x v="0"/>
    <n v="54.279821688034325"/>
    <n v="1085.5964337606865"/>
    <n v="2.5511516193376129E-2"/>
    <n v="0.51023032386752265"/>
    <s v="Imbert and Rollet (1989)a"/>
    <n v="54.094740476621482"/>
    <n v="1081.8948095324295"/>
    <n v="2.5424528024012096E-2"/>
    <n v="0.50849056048024177"/>
    <n v="40.956227153546294"/>
    <n v="819.12454307092582"/>
    <n v="1.9249426762166757E-2"/>
    <n v="0.38498853524333515"/>
  </r>
  <r>
    <n v="103"/>
    <x v="23"/>
    <m/>
    <n v="36"/>
    <x v="1"/>
    <n v="2015"/>
    <n v="500"/>
    <n v="15.1"/>
    <n v="15.5"/>
    <n v="0.05"/>
    <n v="1.7907863523625216E-2"/>
    <n v="0.35815727047250429"/>
    <s v="DEJAR"/>
    <x v="0"/>
    <n v="90.639604521129897"/>
    <n v="1812.7920904225978"/>
    <n v="4.2600614124931054E-2"/>
    <n v="0.85201228249862093"/>
    <s v="Imbert and Rollet (1989)a"/>
    <n v="88.19798293668849"/>
    <n v="1763.9596587337696"/>
    <n v="4.1453051980243585E-2"/>
    <n v="0.82906103960487165"/>
    <n v="64.57425712056822"/>
    <n v="1291.4851424113642"/>
    <n v="3.0349900846667062E-2"/>
    <n v="0.60699801693334121"/>
  </r>
  <r>
    <n v="104"/>
    <x v="23"/>
    <m/>
    <n v="37"/>
    <x v="0"/>
    <n v="2015"/>
    <n v="500"/>
    <n v="6"/>
    <n v="14.65"/>
    <n v="0.05"/>
    <n v="2.8274333882308137E-3"/>
    <n v="5.654866776461627E-2"/>
    <s v="DEJAR"/>
    <x v="0"/>
    <n v="14.874884107415786"/>
    <n v="297.49768214831573"/>
    <n v="6.991195530485419E-3"/>
    <n v="0.13982391060970839"/>
    <s v="Imbert and Rollet (1989)a"/>
    <n v="9.7743209674005751"/>
    <n v="195.48641934801148"/>
    <n v="4.5939308546782704E-3"/>
    <n v="9.1878617093565387E-2"/>
    <n v="9.2781835506021615"/>
    <n v="185.56367101204322"/>
    <n v="4.3607462687830154E-3"/>
    <n v="8.7214925375660307E-2"/>
  </r>
  <r>
    <n v="105"/>
    <x v="23"/>
    <m/>
    <n v="38"/>
    <x v="1"/>
    <n v="2015"/>
    <n v="500"/>
    <n v="19.899999999999999"/>
    <n v="18"/>
    <n v="0.05"/>
    <n v="3.1102552668702342E-2"/>
    <n v="0.62205105337404676"/>
    <s v="DEJAR"/>
    <x v="0"/>
    <n v="180.72087670047497"/>
    <n v="3614.4175340094994"/>
    <n v="8.4938812049223239E-2"/>
    <n v="1.6987762409844647"/>
    <s v="Imbert and Rollet (1989)a"/>
    <n v="170.28821987368221"/>
    <n v="3405.7643974736438"/>
    <n v="8.0035463340630636E-2"/>
    <n v="1.6007092668126124"/>
    <n v="119.17479821906866"/>
    <n v="2383.4959643813731"/>
    <n v="5.601215516296227E-2"/>
    <n v="1.1202431032592455"/>
  </r>
  <r>
    <n v="106"/>
    <x v="23"/>
    <m/>
    <n v="39"/>
    <x v="1"/>
    <n v="2015"/>
    <n v="500"/>
    <n v="18.899999999999999"/>
    <n v="17.5"/>
    <n v="0.05"/>
    <n v="2.805520779472024E-2"/>
    <n v="0.56110415589440477"/>
    <s v="DEJAR"/>
    <x v="0"/>
    <n v="158.86570125956933"/>
    <n v="3177.3140251913865"/>
    <n v="7.4666879591997581E-2"/>
    <n v="1.4933375918399514"/>
    <s v="Imbert and Rollet (1989)a"/>
    <n v="150.59646729750378"/>
    <n v="3011.9293459500755"/>
    <n v="7.0780339629826772E-2"/>
    <n v="1.4156067925965354"/>
    <n v="106.28593586057688"/>
    <n v="2125.7187172115378"/>
    <n v="4.9954389854471135E-2"/>
    <n v="0.99908779708942264"/>
  </r>
  <r>
    <n v="107"/>
    <x v="23"/>
    <m/>
    <n v="40"/>
    <x v="0"/>
    <n v="2015"/>
    <n v="500"/>
    <n v="9.3000000000000007"/>
    <n v="15.65"/>
    <n v="0.05"/>
    <n v="6.7929087152245318E-3"/>
    <n v="0.13585817430449063"/>
    <s v="DEJAR"/>
    <x v="0"/>
    <n v="43.910955278130572"/>
    <n v="878.21910556261139"/>
    <n v="2.0638148980721371E-2"/>
    <n v="0.41276297961442732"/>
    <s v="Imbert and Rollet (1989)a"/>
    <n v="27.780758690646167"/>
    <n v="555.61517381292333"/>
    <n v="1.3056956584603699E-2"/>
    <n v="0.26113913169207398"/>
    <n v="24.547051279805075"/>
    <n v="490.9410255961015"/>
    <n v="1.1537114101508384E-2"/>
    <n v="0.23074228203016769"/>
  </r>
  <r>
    <n v="108"/>
    <x v="23"/>
    <m/>
    <n v="41"/>
    <x v="1"/>
    <n v="2015"/>
    <n v="500"/>
    <n v="15.4"/>
    <n v="14.5"/>
    <n v="0.05"/>
    <n v="1.8626502843133885E-2"/>
    <n v="0.37253005686267771"/>
    <s v="DEJAR"/>
    <x v="0"/>
    <n v="95.208875502924542"/>
    <n v="1904.1775100584907"/>
    <n v="4.4748171486374534E-2"/>
    <n v="0.89496342972749066"/>
    <s v="Imbert and Rollet (1989)a"/>
    <n v="92.432100570318667"/>
    <n v="1848.6420114063733"/>
    <n v="4.3443087268049775E-2"/>
    <n v="0.86886174536099536"/>
    <n v="67.45693366039346"/>
    <n v="1349.138673207869"/>
    <n v="3.1704758820384926E-2"/>
    <n v="0.63409517640769841"/>
  </r>
  <r>
    <n v="109"/>
    <x v="23"/>
    <m/>
    <n v="42"/>
    <x v="1"/>
    <n v="2015"/>
    <n v="500"/>
    <n v="16.2"/>
    <n v="18.5"/>
    <n v="0.05"/>
    <n v="2.0611989400202632E-2"/>
    <n v="0.41223978800405264"/>
    <s v="DEJAR"/>
    <x v="0"/>
    <n v="108.05955383797033"/>
    <n v="2161.1910767594063"/>
    <n v="5.0787990303846051E-2"/>
    <n v="1.0157598060769211"/>
    <s v="Imbert and Rollet (1989)a"/>
    <n v="104.29090634270933"/>
    <n v="2085.8181268541866"/>
    <n v="4.9016725981073386E-2"/>
    <n v="0.98033451962146756"/>
    <n v="75.483830010372216"/>
    <n v="1509.6766002074442"/>
    <n v="3.5477400104874941E-2"/>
    <n v="0.70954800209749869"/>
  </r>
  <r>
    <n v="110"/>
    <x v="23"/>
    <m/>
    <n v="43"/>
    <x v="1"/>
    <n v="2015"/>
    <n v="500"/>
    <n v="41.8"/>
    <n v="19.5"/>
    <n v="0.05"/>
    <n v="0.13722790870145574"/>
    <n v="2.7445581740291147"/>
    <s v="DEJAR"/>
    <x v="0"/>
    <n v="1155.6234291147405"/>
    <n v="23112.468582294809"/>
    <n v="0.54314301168392798"/>
    <n v="10.86286023367856"/>
    <s v="Imbert and Rollet (1989)a"/>
    <n v="998.72331561670649"/>
    <n v="19974.466312334127"/>
    <n v="0.46939995833985199"/>
    <n v="9.3879991667970391"/>
    <n v="619.07311104815631"/>
    <n v="12381.462220963125"/>
    <n v="0.29096436219263344"/>
    <n v="5.8192872438526688"/>
  </r>
  <r>
    <n v="111"/>
    <x v="23"/>
    <m/>
    <n v="44"/>
    <x v="1"/>
    <n v="2015"/>
    <n v="500"/>
    <n v="6.7"/>
    <n v="9.5"/>
    <n v="0.05"/>
    <n v="3.5256523554911458E-3"/>
    <n v="7.051304710982291E-2"/>
    <s v="DEJAR"/>
    <x v="0"/>
    <n v="11.886736634180149"/>
    <n v="237.73473268360297"/>
    <n v="5.5867662180646696E-3"/>
    <n v="0.11173532436129339"/>
    <s v="Imbert and Rollet (1989)a"/>
    <n v="12.714897467625301"/>
    <n v="254.29794935250601"/>
    <n v="5.9760018097838909E-3"/>
    <n v="0.1195200361956778"/>
    <n v="10.632041365895793"/>
    <n v="212.64082731791584"/>
    <n v="4.9970594419710222E-3"/>
    <n v="9.9941188839420436E-2"/>
  </r>
  <r>
    <n v="112"/>
    <x v="23"/>
    <m/>
    <n v="45"/>
    <x v="1"/>
    <n v="2015"/>
    <n v="500"/>
    <n v="6.8"/>
    <n v="11.25"/>
    <n v="0.05"/>
    <n v="3.6316811075498014E-3"/>
    <n v="7.263362215099603E-2"/>
    <s v="DEJAR"/>
    <x v="0"/>
    <n v="12.335248854342066"/>
    <n v="246.7049770868413"/>
    <n v="5.7975669615407703E-3"/>
    <n v="0.11595133923081541"/>
    <s v="Imbert and Rollet (1989)a"/>
    <n v="13.171906157159793"/>
    <n v="263.43812314319581"/>
    <n v="6.1907958938651024E-3"/>
    <n v="0.12381591787730202"/>
    <n v="10.987537791929324"/>
    <n v="219.75075583858646"/>
    <n v="5.1641427622067812E-3"/>
    <n v="0.10328285524413564"/>
  </r>
  <r>
    <n v="113"/>
    <x v="23"/>
    <m/>
    <n v="46"/>
    <x v="1"/>
    <n v="2015"/>
    <n v="500"/>
    <n v="16.7"/>
    <n v="19.27"/>
    <n v="0.05"/>
    <n v="2.1903969378991431E-2"/>
    <n v="0.43807938757982862"/>
    <s v="DEJAR"/>
    <x v="0"/>
    <n v="116.59147902197151"/>
    <n v="2331.8295804394302"/>
    <n v="5.4797995140326607E-2"/>
    <n v="1.0959599028065321"/>
    <s v="Imbert and Rollet (1989)a"/>
    <n v="112.12752745610216"/>
    <n v="2242.5505491220429"/>
    <n v="5.2699937904368013E-2"/>
    <n v="1.0539987580873602"/>
    <n v="80.753464129417679"/>
    <n v="1615.0692825883534"/>
    <n v="3.7954128140826306E-2"/>
    <n v="0.75908256281652609"/>
  </r>
  <r>
    <n v="114"/>
    <x v="23"/>
    <m/>
    <n v="47"/>
    <x v="1"/>
    <n v="2015"/>
    <n v="500"/>
    <n v="6.5"/>
    <n v="0"/>
    <n v="0.05"/>
    <n v="3.3183072403542195E-3"/>
    <n v="6.6366144807084387E-2"/>
    <s v="DEJAR"/>
    <x v="0"/>
    <n v="11.019427333081444"/>
    <n v="220.38854666162885"/>
    <n v="5.1791308465482782E-3"/>
    <n v="0.10358261693096556"/>
    <s v="Imbert and Rollet (1989)a"/>
    <n v="11.82884726270605"/>
    <n v="236.576945254121"/>
    <n v="5.5595582134718427E-3"/>
    <n v="0.11119116426943687"/>
    <n v="9.9402715203027743"/>
    <n v="198.80543040605548"/>
    <n v="4.6719276145423035E-3"/>
    <n v="9.3438552290846064E-2"/>
  </r>
  <r>
    <n v="115"/>
    <x v="23"/>
    <m/>
    <n v="48"/>
    <x v="1"/>
    <n v="2015"/>
    <n v="500"/>
    <n v="7.3"/>
    <n v="10.5"/>
    <n v="0.05"/>
    <n v="4.1853868127450016E-3"/>
    <n v="8.3707736254900023E-2"/>
    <s v="DEJAR"/>
    <x v="0"/>
    <n v="14.729322934713254"/>
    <n v="294.58645869426505"/>
    <n v="6.9227817793152289E-3"/>
    <n v="0.13845563558630455"/>
    <s v="Imbert and Rollet (1989)a"/>
    <n v="15.598900207913475"/>
    <n v="311.97800415826947"/>
    <n v="7.3314830977193332E-3"/>
    <n v="0.14662966195438665"/>
    <n v="12.861965641652624"/>
    <n v="257.23931283305245"/>
    <n v="6.0451238515767331E-3"/>
    <n v="0.12090247703153464"/>
  </r>
  <r>
    <n v="116"/>
    <x v="23"/>
    <m/>
    <n v="49"/>
    <x v="1"/>
    <n v="2015"/>
    <n v="500"/>
    <n v="24.3"/>
    <n v="21.5"/>
    <n v="0.05"/>
    <n v="4.6376976150455919E-2"/>
    <n v="0.92753952300911835"/>
    <s v="DEJAR"/>
    <x v="0"/>
    <n v="297.77711482781433"/>
    <n v="5955.5422965562866"/>
    <n v="0.13995524396907272"/>
    <n v="2.7991048793814546"/>
    <s v="Imbert and Rollet (1989)a"/>
    <n v="274.13325232414849"/>
    <n v="5482.665046482969"/>
    <n v="0.12884262859234977"/>
    <n v="2.5768525718469957"/>
    <n v="185.68487217765835"/>
    <n v="3713.697443553167"/>
    <n v="8.7271889923499421E-2"/>
    <n v="1.7454377984699883"/>
  </r>
  <r>
    <n v="117"/>
    <x v="23"/>
    <m/>
    <n v="50"/>
    <x v="1"/>
    <n v="2015"/>
    <n v="500"/>
    <n v="20.2"/>
    <n v="20.5"/>
    <n v="0.05"/>
    <n v="3.2047386659269476E-2"/>
    <n v="0.64094773318538945"/>
    <s v="DEJAR"/>
    <x v="0"/>
    <n v="187.60916793982994"/>
    <n v="3752.1833587965989"/>
    <n v="8.8176308931720071E-2"/>
    <n v="1.7635261786344012"/>
    <s v="Imbert and Rollet (1989)a"/>
    <n v="176.47100215542764"/>
    <n v="3529.4200431085528"/>
    <n v="8.2941371013050977E-2"/>
    <n v="1.6588274202610196"/>
    <n v="123.19997957149312"/>
    <n v="2463.999591429862"/>
    <n v="5.7903990398601765E-2"/>
    <n v="1.1580798079720349"/>
  </r>
  <r>
    <n v="118"/>
    <x v="23"/>
    <m/>
    <n v="51"/>
    <x v="1"/>
    <n v="2015"/>
    <n v="500"/>
    <n v="23.2"/>
    <n v="22.5"/>
    <n v="0.05"/>
    <n v="4.2273270746704249E-2"/>
    <n v="0.84546541493408489"/>
    <s v="DEJAR"/>
    <x v="0"/>
    <n v="265.21348108036869"/>
    <n v="5304.2696216073737"/>
    <n v="0.12465033610777328"/>
    <n v="2.4930067221554655"/>
    <s v="Imbert and Rollet (1989)a"/>
    <n v="245.47630430811358"/>
    <n v="4909.526086162271"/>
    <n v="0.11537386302481338"/>
    <n v="2.3074772604962672"/>
    <n v="167.53822968562451"/>
    <n v="3350.7645937124903"/>
    <n v="7.8742967952243517E-2"/>
    <n v="1.5748593590448703"/>
  </r>
  <r>
    <n v="119"/>
    <x v="23"/>
    <m/>
    <n v="52"/>
    <x v="0"/>
    <n v="2015"/>
    <n v="500"/>
    <n v="7.4"/>
    <n v="10.35"/>
    <n v="0.05"/>
    <n v="4.3008403427644282E-3"/>
    <n v="8.6016806855288563E-2"/>
    <s v="DEJAR"/>
    <x v="0"/>
    <n v="24.970218926365447"/>
    <n v="499.40437852730895"/>
    <n v="1.173600289539176E-2"/>
    <n v="0.23472005790783521"/>
    <s v="Imbert and Rollet (1989)a"/>
    <n v="16.113051890672299"/>
    <n v="322.26103781344597"/>
    <n v="7.5731343886159801E-3"/>
    <n v="0.15146268777231958"/>
    <n v="14.77956329909262"/>
    <n v="295.59126598185242"/>
    <n v="6.946394750573532E-3"/>
    <n v="0.13892789501147063"/>
  </r>
  <r>
    <n v="120"/>
    <x v="23"/>
    <m/>
    <n v="53"/>
    <x v="1"/>
    <n v="2015"/>
    <n v="500"/>
    <n v="21.6"/>
    <n v="19.5"/>
    <n v="0.05"/>
    <n v="3.6643536711471351E-2"/>
    <n v="0.73287073422942695"/>
    <s v="DEJAR"/>
    <x v="0"/>
    <n v="221.82475554440208"/>
    <n v="4436.4951108880414"/>
    <n v="0.10425763510586898"/>
    <n v="2.0851527021173797"/>
    <s v="Imbert and Rollet (1989)a"/>
    <n v="207.03280670498896"/>
    <n v="4140.6561340997787"/>
    <n v="9.7305419151344816E-2"/>
    <n v="1.9461083830268957"/>
    <n v="142.96111384295486"/>
    <n v="2859.2222768590968"/>
    <n v="6.719172350618878E-2"/>
    <n v="1.3438344701237754"/>
  </r>
  <r>
    <n v="121"/>
    <x v="23"/>
    <m/>
    <n v="54"/>
    <x v="1"/>
    <n v="2015"/>
    <n v="500"/>
    <n v="6.7"/>
    <n v="12.25"/>
    <n v="0.05"/>
    <n v="3.5256523554911458E-3"/>
    <n v="7.051304710982291E-2"/>
    <s v="DEJAR"/>
    <x v="0"/>
    <n v="11.886736634180149"/>
    <n v="237.73473268360297"/>
    <n v="5.5867662180646696E-3"/>
    <n v="0.11173532436129339"/>
    <s v="Imbert and Rollet (1989)a"/>
    <n v="12.714897467625301"/>
    <n v="254.29794935250601"/>
    <n v="5.9760018097838909E-3"/>
    <n v="0.1195200361956778"/>
    <n v="10.632041365895793"/>
    <n v="212.64082731791584"/>
    <n v="4.9970594419710222E-3"/>
    <n v="9.9941188839420436E-2"/>
  </r>
  <r>
    <n v="122"/>
    <x v="23"/>
    <m/>
    <n v="55"/>
    <x v="0"/>
    <n v="2015"/>
    <n v="500"/>
    <n v="9.8000000000000007"/>
    <n v="13.65"/>
    <n v="0.05"/>
    <n v="7.5429639612690945E-3"/>
    <n v="0.15085927922538189"/>
    <s v="DEJAR"/>
    <x v="0"/>
    <n v="49.97449443269393"/>
    <n v="999.48988865387855"/>
    <n v="2.3488012383366147E-2"/>
    <n v="0.46976024766732288"/>
    <s v="Imbert and Rollet (1989)a"/>
    <n v="31.474045845482923"/>
    <n v="629.48091690965839"/>
    <n v="1.4792801547376975E-2"/>
    <n v="0.29585603094753943"/>
    <n v="27.573320704221381"/>
    <n v="551.46641408442758"/>
    <n v="1.2959460730984048E-2"/>
    <n v="0.25918921461968092"/>
  </r>
  <r>
    <n v="123"/>
    <x v="23"/>
    <m/>
    <n v="56"/>
    <x v="1"/>
    <n v="2015"/>
    <n v="500"/>
    <n v="21.4"/>
    <n v="16.5"/>
    <n v="0.05"/>
    <n v="3.5968094290949541E-2"/>
    <n v="0.71936188581899074"/>
    <s v="DEJAR"/>
    <x v="0"/>
    <n v="216.72552670529527"/>
    <n v="4334.5105341059052"/>
    <n v="0.10186099755148877"/>
    <n v="2.0372199510297753"/>
    <s v="Imbert and Rollet (1989)a"/>
    <n v="202.4929196554134"/>
    <n v="4049.858393108268"/>
    <n v="9.5171672238044291E-2"/>
    <n v="1.9034334447608858"/>
    <n v="140.0390553374551"/>
    <n v="2800.7811067491016"/>
    <n v="6.581835600860389E-2"/>
    <n v="1.3163671201720777"/>
  </r>
  <r>
    <n v="124"/>
    <x v="23"/>
    <m/>
    <n v="57"/>
    <x v="1"/>
    <n v="2015"/>
    <n v="500"/>
    <n v="20"/>
    <n v="15.5"/>
    <n v="0.05"/>
    <n v="3.1415926535897934E-2"/>
    <n v="0.62831853071795862"/>
    <s v="DEJAR"/>
    <x v="0"/>
    <n v="182.9998032785827"/>
    <n v="3659.9960655716541"/>
    <n v="8.6009907540933864E-2"/>
    <n v="1.7201981508186772"/>
    <s v="Imbert and Rollet (1989)a"/>
    <n v="172.33493090633354"/>
    <n v="3446.6986181266707"/>
    <n v="8.099741752597675E-2"/>
    <n v="1.6199483505195351"/>
    <n v="120.50836273216704"/>
    <n v="2410.1672546433406"/>
    <n v="5.6638930484118506E-2"/>
    <n v="1.13277860968237"/>
  </r>
  <r>
    <n v="125"/>
    <x v="23"/>
    <m/>
    <n v="58"/>
    <x v="1"/>
    <n v="2015"/>
    <n v="500"/>
    <n v="13.2"/>
    <n v="10.5"/>
    <n v="0.05"/>
    <n v="1.368477759903714E-2"/>
    <n v="0.2736955519807428"/>
    <s v="DEJAR"/>
    <x v="0"/>
    <n v="64.760540045399978"/>
    <n v="1295.2108009079996"/>
    <n v="3.043745382133799E-2"/>
    <n v="0.60874907642675968"/>
    <s v="Imbert and Rollet (1989)a"/>
    <n v="64.010980580278073"/>
    <n v="1280.2196116055613"/>
    <n v="3.0085160872730693E-2"/>
    <n v="0.60170321745461375"/>
    <n v="47.907633989519809"/>
    <n v="958.15267979039618"/>
    <n v="2.2516587975074311E-2"/>
    <n v="0.45033175950148618"/>
  </r>
  <r>
    <n v="126"/>
    <x v="23"/>
    <m/>
    <n v="59"/>
    <x v="1"/>
    <n v="2015"/>
    <n v="500"/>
    <n v="6.8"/>
    <n v="8"/>
    <n v="0.05"/>
    <n v="3.6316811075498014E-3"/>
    <n v="7.263362215099603E-2"/>
    <s v="DEJAR"/>
    <x v="0"/>
    <n v="12.335248854342066"/>
    <n v="246.7049770868413"/>
    <n v="5.7975669615407703E-3"/>
    <n v="0.11595133923081541"/>
    <s v="Imbert and Rollet (1989)a"/>
    <n v="13.171906157159793"/>
    <n v="263.43812314319581"/>
    <n v="6.1907958938651024E-3"/>
    <n v="0.12381591787730202"/>
    <n v="10.987537791929324"/>
    <n v="219.75075583858646"/>
    <n v="5.1641427622067812E-3"/>
    <n v="0.10328285524413564"/>
  </r>
  <r>
    <n v="127"/>
    <x v="23"/>
    <m/>
    <n v="60"/>
    <x v="0"/>
    <n v="2015"/>
    <n v="500"/>
    <n v="8.6"/>
    <n v="14.25"/>
    <n v="0.05"/>
    <n v="5.8088048164875268E-3"/>
    <n v="0.11617609632975053"/>
    <s v="DEJAR"/>
    <x v="0"/>
    <n v="36.193549536724198"/>
    <n v="723.87099073448394"/>
    <n v="1.7010968282260373E-2"/>
    <n v="0.34021936564520744"/>
    <s v="Imbert and Rollet (1989)a"/>
    <n v="23.053757095582871"/>
    <n v="461.0751419116574"/>
    <n v="1.0835265834923948E-2"/>
    <n v="0.21670531669847895"/>
    <n v="20.632589888204752"/>
    <n v="412.65179776409502"/>
    <n v="9.697317247456233E-3"/>
    <n v="0.19394634494912463"/>
  </r>
  <r>
    <n v="128"/>
    <x v="23"/>
    <m/>
    <n v="61"/>
    <x v="0"/>
    <n v="2015"/>
    <n v="500"/>
    <n v="7.1"/>
    <n v="15.65"/>
    <n v="0.05"/>
    <n v="3.959192141686536E-3"/>
    <n v="7.9183842833730714E-2"/>
    <s v="DEJAR"/>
    <x v="0"/>
    <n v="22.543851948410722"/>
    <n v="450.87703896821444"/>
    <n v="1.0595610415753038E-2"/>
    <n v="0.21191220831506077"/>
    <s v="Imbert and Rollet (1989)a"/>
    <n v="14.599503823320228"/>
    <n v="291.99007646640456"/>
    <n v="6.8617667969605063E-3"/>
    <n v="0.13723533593921014"/>
    <n v="13.48219853772625"/>
    <n v="269.64397075452496"/>
    <n v="6.3366333127313369E-3"/>
    <n v="0.12673266625462673"/>
  </r>
  <r>
    <n v="129"/>
    <x v="23"/>
    <m/>
    <n v="62"/>
    <x v="1"/>
    <n v="2015"/>
    <n v="500"/>
    <n v="8.8000000000000007"/>
    <n v="14"/>
    <n v="0.05"/>
    <n v="6.0821233773498407E-3"/>
    <n v="0.12164246754699681"/>
    <s v="DEJAR"/>
    <x v="0"/>
    <n v="23.500782011600961"/>
    <n v="470.01564023201922"/>
    <n v="1.1045367545452451E-2"/>
    <n v="0.22090735090904903"/>
    <s v="Imbert and Rollet (1989)a"/>
    <n v="24.352256152818065"/>
    <n v="487.04512305636126"/>
    <n v="1.1445560391824488E-2"/>
    <n v="0.22891120783648977"/>
    <n v="19.475209034821717"/>
    <n v="389.50418069643433"/>
    <n v="9.1533482463662056E-3"/>
    <n v="0.18306696492732413"/>
  </r>
  <r>
    <n v="130"/>
    <x v="23"/>
    <m/>
    <n v="63"/>
    <x v="1"/>
    <n v="2015"/>
    <n v="500"/>
    <n v="6.8"/>
    <n v="12.75"/>
    <n v="0.05"/>
    <n v="3.6316811075498014E-3"/>
    <n v="7.263362215099603E-2"/>
    <s v="DEJAR"/>
    <x v="0"/>
    <n v="12.335248854342066"/>
    <n v="246.7049770868413"/>
    <n v="5.7975669615407703E-3"/>
    <n v="0.11595133923081541"/>
    <s v="Imbert and Rollet (1989)a"/>
    <n v="13.171906157159793"/>
    <n v="263.43812314319581"/>
    <n v="6.1907958938651024E-3"/>
    <n v="0.12381591787730202"/>
    <n v="10.987537791929324"/>
    <n v="219.75075583858646"/>
    <n v="5.1641427622067812E-3"/>
    <n v="0.10328285524413564"/>
  </r>
  <r>
    <n v="131"/>
    <x v="23"/>
    <m/>
    <n v="64"/>
    <x v="0"/>
    <n v="2015"/>
    <n v="500"/>
    <n v="5.8"/>
    <n v="15.5"/>
    <n v="0.05"/>
    <n v="2.6420794216690155E-3"/>
    <n v="5.2841588433380306E-2"/>
    <s v="DEJAR"/>
    <x v="0"/>
    <n v="13.680033043668233"/>
    <n v="273.60066087336463"/>
    <n v="6.4296155305240696E-3"/>
    <n v="0.12859231061048138"/>
    <s v="Imbert and Rollet (1989)a"/>
    <n v="9.0155778179772081"/>
    <n v="180.31155635954414"/>
    <n v="4.2373215744492881E-3"/>
    <n v="8.4746431488985738E-2"/>
    <n v="8.6055241910353928"/>
    <n v="172.11048382070786"/>
    <n v="4.0445963697866337E-3"/>
    <n v="8.0891927395732685E-2"/>
  </r>
  <r>
    <n v="132"/>
    <x v="23"/>
    <m/>
    <n v="65"/>
    <x v="1"/>
    <n v="2015"/>
    <n v="500"/>
    <n v="25.2"/>
    <n v="22.5"/>
    <n v="0.05"/>
    <n v="4.9875924968391556E-2"/>
    <n v="0.9975184993678311"/>
    <s v="DEJAR"/>
    <x v="0"/>
    <n v="326.11966359897218"/>
    <n v="6522.3932719794429"/>
    <n v="0.1532762418915169"/>
    <n v="3.0655248378303379"/>
    <s v="Imbert and Rollet (1989)a"/>
    <n v="298.95616403987509"/>
    <n v="5979.1232807975011"/>
    <n v="0.14050939709874127"/>
    <n v="2.8101879419748252"/>
    <n v="201.29815583524322"/>
    <n v="4025.9631167048642"/>
    <n v="9.4610133242564301E-2"/>
    <n v="1.8922026648512862"/>
  </r>
  <r>
    <n v="133"/>
    <x v="23"/>
    <m/>
    <n v="66"/>
    <x v="1"/>
    <n v="2015"/>
    <n v="500"/>
    <n v="5"/>
    <n v="10.25"/>
    <n v="0.05"/>
    <n v="1.9634954084936209E-3"/>
    <n v="3.9269908169872414E-2"/>
    <s v="DEJAR"/>
    <x v="0"/>
    <n v="5.7187438524557113"/>
    <n v="114.37487704911422"/>
    <n v="2.6878096106541841E-3"/>
    <n v="5.3756192213083677E-2"/>
    <s v="Imbert and Rollet (1989)a"/>
    <n v="6.3293236580245464"/>
    <n v="126.58647316049093"/>
    <n v="2.9747821192715367E-3"/>
    <n v="5.9495642385430737E-2"/>
    <n v="5.5519303000682534"/>
    <n v="111.03860600136507"/>
    <n v="2.6094072410320791E-3"/>
    <n v="5.2188144820641581E-2"/>
  </r>
  <r>
    <n v="134"/>
    <x v="23"/>
    <m/>
    <n v="67"/>
    <x v="1"/>
    <n v="2015"/>
    <n v="500"/>
    <n v="7.3"/>
    <n v="8.5"/>
    <n v="0.05"/>
    <n v="4.1853868127450016E-3"/>
    <n v="8.3707736254900023E-2"/>
    <s v="DEJAR"/>
    <x v="0"/>
    <n v="14.729322934713254"/>
    <n v="294.58645869426505"/>
    <n v="6.9227817793152289E-3"/>
    <n v="0.13845563558630455"/>
    <s v="Imbert and Rollet (1989)a"/>
    <n v="15.598900207913475"/>
    <n v="311.97800415826947"/>
    <n v="7.3314830977193332E-3"/>
    <n v="0.14662966195438665"/>
    <n v="12.861965641652624"/>
    <n v="257.23931283305245"/>
    <n v="6.0451238515767331E-3"/>
    <n v="0.12090247703153464"/>
  </r>
  <r>
    <n v="135"/>
    <x v="23"/>
    <m/>
    <n v="68"/>
    <x v="1"/>
    <n v="2015"/>
    <n v="500"/>
    <n v="6.5"/>
    <n v="7"/>
    <n v="0.05"/>
    <n v="3.3183072403542195E-3"/>
    <n v="6.6366144807084387E-2"/>
    <s v="DEJAR"/>
    <x v="0"/>
    <n v="11.019427333081444"/>
    <n v="220.38854666162885"/>
    <n v="5.1791308465482782E-3"/>
    <n v="0.10358261693096556"/>
    <s v="Imbert and Rollet (1989)a"/>
    <n v="11.82884726270605"/>
    <n v="236.576945254121"/>
    <n v="5.5595582134718427E-3"/>
    <n v="0.11119116426943687"/>
    <n v="9.9402715203027743"/>
    <n v="198.80543040605548"/>
    <n v="4.6719276145423035E-3"/>
    <n v="9.3438552290846064E-2"/>
  </r>
  <r>
    <n v="136"/>
    <x v="23"/>
    <m/>
    <n v="69"/>
    <x v="1"/>
    <n v="2015"/>
    <n v="500"/>
    <n v="18.5"/>
    <n v="23.5"/>
    <n v="0.05"/>
    <n v="2.6880252142277666E-2"/>
    <n v="0.53760504284555333"/>
    <s v="DEJAR"/>
    <x v="0"/>
    <n v="150.59305882830898"/>
    <n v="3011.8611765661794"/>
    <n v="7.0778737649305215E-2"/>
    <n v="1.4155747529861042"/>
    <s v="Imbert and Rollet (1989)a"/>
    <n v="143.11059777395243"/>
    <n v="2862.2119554790484"/>
    <n v="6.7261980953757641E-2"/>
    <n v="1.3452396190751525"/>
    <n v="101.356553080094"/>
    <n v="2027.13106160188"/>
    <n v="4.7637579947644178E-2"/>
    <n v="0.95275159895288342"/>
  </r>
  <r>
    <n v="137"/>
    <x v="23"/>
    <m/>
    <n v="70"/>
    <x v="1"/>
    <n v="2015"/>
    <n v="500"/>
    <n v="5.0999999999999996"/>
    <n v="8.6999999999999993"/>
    <n v="0.05"/>
    <n v="2.0428206229967626E-3"/>
    <n v="4.0856412459935251E-2"/>
    <s v="DEJAR"/>
    <x v="0"/>
    <n v="6.008984364298005"/>
    <n v="120.1796872859601"/>
    <n v="2.8242226512200622E-3"/>
    <n v="5.6484453024401242E-2"/>
    <s v="Imbert and Rollet (1989)a"/>
    <n v="6.6352287507205299"/>
    <n v="132.70457501441058"/>
    <n v="3.1185575128386488E-3"/>
    <n v="6.2371150256772964E-2"/>
    <n v="5.8014477687241799"/>
    <n v="116.02895537448359"/>
    <n v="2.7266804513003647E-3"/>
    <n v="5.4533609026007283E-2"/>
  </r>
  <r>
    <n v="138"/>
    <x v="23"/>
    <m/>
    <n v="71"/>
    <x v="0"/>
    <n v="2015"/>
    <n v="500"/>
    <n v="8.1999999999999993"/>
    <n v="11.75"/>
    <n v="0.05"/>
    <n v="5.2810172506844409E-3"/>
    <n v="0.10562034501368882"/>
    <s v="DEJAR"/>
    <x v="0"/>
    <n v="32.176604892833396"/>
    <n v="643.53209785666786"/>
    <n v="1.5123004299631695E-2"/>
    <n v="0.30246008599263391"/>
    <s v="Imbert and Rollet (1989)a"/>
    <n v="20.579734362213049"/>
    <n v="411.59468724426097"/>
    <n v="9.6724751502401327E-3"/>
    <n v="0.19344950300480265"/>
    <n v="18.562391851253082"/>
    <n v="371.24783702506164"/>
    <n v="8.7243241700889484E-3"/>
    <n v="0.17448648340177897"/>
  </r>
  <r>
    <n v="139"/>
    <x v="23"/>
    <m/>
    <n v="72"/>
    <x v="1"/>
    <n v="2015"/>
    <n v="500"/>
    <n v="18.5"/>
    <n v="13.5"/>
    <n v="0.05"/>
    <n v="2.6880252142277666E-2"/>
    <n v="0.53760504284555333"/>
    <s v="DEJAR"/>
    <x v="0"/>
    <n v="150.59305882830898"/>
    <n v="3011.8611765661794"/>
    <n v="7.0778737649305215E-2"/>
    <n v="1.4155747529861042"/>
    <s v="Imbert and Rollet (1989)a"/>
    <n v="143.11059777395243"/>
    <n v="2862.2119554790484"/>
    <n v="6.7261980953757641E-2"/>
    <n v="1.3452396190751525"/>
    <n v="101.356553080094"/>
    <n v="2027.13106160188"/>
    <n v="4.7637579947644178E-2"/>
    <n v="0.95275159895288342"/>
  </r>
  <r>
    <n v="140"/>
    <x v="23"/>
    <m/>
    <n v="73"/>
    <x v="1"/>
    <n v="2015"/>
    <n v="500"/>
    <n v="10"/>
    <n v="14.5"/>
    <n v="0.05"/>
    <n v="7.8539816339744835E-3"/>
    <n v="0.15707963267948966"/>
    <s v="DEJAR"/>
    <x v="0"/>
    <n v="32.350100463522551"/>
    <n v="647.00200927045103"/>
    <n v="1.5204547217855599E-2"/>
    <n v="0.30409094435711198"/>
    <s v="Imbert and Rollet (1989)a"/>
    <n v="33.026709725455305"/>
    <n v="660.5341945091061"/>
    <n v="1.5522553570963995E-2"/>
    <n v="0.31045107141927986"/>
    <n v="25.866078760885564"/>
    <n v="517.32157521771126"/>
    <n v="1.2157057017616215E-2"/>
    <n v="0.24314114035232429"/>
  </r>
  <r>
    <n v="141"/>
    <x v="23"/>
    <m/>
    <n v="74"/>
    <x v="1"/>
    <n v="2015"/>
    <n v="500"/>
    <n v="6.6"/>
    <n v="11.75"/>
    <n v="0.05"/>
    <n v="3.4211943997592849E-3"/>
    <n v="6.84238879951857E-2"/>
    <s v="DEJAR"/>
    <x v="0"/>
    <n v="11.448154254851319"/>
    <n v="228.96308509702638"/>
    <n v="5.3806324997801198E-3"/>
    <n v="0.10761264999560238"/>
    <s v="Imbert and Rollet (1989)a"/>
    <n v="12.26722907392249"/>
    <n v="245.34458147844978"/>
    <n v="5.76559766474357E-3"/>
    <n v="0.11531195329487139"/>
    <n v="10.282959671228053"/>
    <n v="205.65919342456104"/>
    <n v="4.8329910454771837E-3"/>
    <n v="9.6659820909543684E-2"/>
  </r>
  <r>
    <n v="142"/>
    <x v="23"/>
    <m/>
    <n v="75"/>
    <x v="0"/>
    <n v="2015"/>
    <n v="500"/>
    <n v="8.1999999999999993"/>
    <n v="13.5"/>
    <n v="0.05"/>
    <n v="5.2810172506844409E-3"/>
    <n v="0.10562034501368882"/>
    <s v="DEJAR"/>
    <x v="0"/>
    <n v="32.176604892833396"/>
    <n v="643.53209785666786"/>
    <n v="1.5123004299631695E-2"/>
    <n v="0.30246008599263391"/>
    <s v="Imbert and Rollet (1989)a"/>
    <n v="20.579734362213049"/>
    <n v="411.59468724426097"/>
    <n v="9.6724751502401327E-3"/>
    <n v="0.19344950300480265"/>
    <n v="18.562391851253082"/>
    <n v="371.24783702506164"/>
    <n v="8.7243241700889484E-3"/>
    <n v="0.17448648340177897"/>
  </r>
  <r>
    <n v="143"/>
    <x v="23"/>
    <m/>
    <n v="76"/>
    <x v="0"/>
    <n v="2015"/>
    <n v="500"/>
    <n v="8.1999999999999993"/>
    <n v="12.25"/>
    <n v="0.05"/>
    <n v="5.2810172506844409E-3"/>
    <n v="0.10562034501368882"/>
    <s v="DEJAR"/>
    <x v="0"/>
    <n v="32.176604892833396"/>
    <n v="643.53209785666786"/>
    <n v="1.5123004299631695E-2"/>
    <n v="0.30246008599263391"/>
    <s v="Imbert and Rollet (1989)a"/>
    <n v="20.579734362213049"/>
    <n v="411.59468724426097"/>
    <n v="9.6724751502401327E-3"/>
    <n v="0.19344950300480265"/>
    <n v="18.562391851253082"/>
    <n v="371.24783702506164"/>
    <n v="8.7243241700889484E-3"/>
    <n v="0.17448648340177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1" rowHeaderCaption="PARCELAS">
  <location ref="A3:N28" firstHeaderRow="0" firstDataRow="1" firstDataCol="1" rowPageCount="1" colPageCount="1"/>
  <pivotFields count="27">
    <pivotField showAll="0"/>
    <pivotField axis="axisRow" showAll="0">
      <items count="25">
        <item x="10"/>
        <item x="0"/>
        <item x="2"/>
        <item x="17"/>
        <item x="11"/>
        <item x="21"/>
        <item x="22"/>
        <item x="1"/>
        <item x="3"/>
        <item x="18"/>
        <item x="12"/>
        <item x="23"/>
        <item x="4"/>
        <item x="19"/>
        <item x="13"/>
        <item x="5"/>
        <item x="20"/>
        <item x="14"/>
        <item x="6"/>
        <item x="15"/>
        <item x="7"/>
        <item x="8"/>
        <item x="9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numFmtId="165" showAll="0"/>
    <pivotField dataField="1" numFmtId="164"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numFmtId="164" showAll="0"/>
    <pivotField dataField="1" numFmtId="164" showAll="0"/>
    <pivotField dataField="1" numFmtId="164"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showAll="0" defaultSubtotal="0"/>
    <pivotField showAll="0" defaultSubtotal="0"/>
    <pivotField numFmtId="164" showAll="0" defaultSubtotal="0"/>
    <pivotField dataField="1" numFmtId="164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3" hier="-1"/>
  </pageFields>
  <dataFields count="13">
    <dataField name="AÑO_MEDICION" fld="5" subtotal="average" baseField="1" baseItem="13"/>
    <dataField name="AREA_PAR_HA " fld="9" subtotal="average" baseField="1" baseItem="5"/>
    <dataField name="Suma de AB" fld="10" baseField="0" baseItem="0"/>
    <dataField name="Suma de AB/Ha" fld="11" baseField="0" baseItem="0"/>
    <dataField name="Suma de B_UVG" fld="19" baseField="0" baseItem="0"/>
    <dataField name="Suma de B_Kg/haUVG" fld="20" baseField="0" baseItem="0"/>
    <dataField name="Suma de tC_UVG" fld="21" baseField="0" baseItem="0"/>
    <dataField name="Suma de tC/haUVG" fld="22" baseField="0" baseItem="0"/>
    <dataField name="Suma de B_Kg" fld="14" baseField="0" baseItem="0"/>
    <dataField name="Suma de BKg/ha" fld="15" baseField="0" baseItem="0"/>
    <dataField name="Suma de tC" fld="16" baseField="0" baseItem="0"/>
    <dataField name="Suma de tC/ha" fld="17" baseField="0" baseItem="0"/>
    <dataField name="Suma de tC/ha_RaizDensidades" fld="26" baseField="0" baseItem="0"/>
  </dataFields>
  <formats count="2">
    <format dxfId="1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">
      <pivotArea field="1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5" rowHeaderCaption="PARCELAS">
  <location ref="R3:T8" firstHeaderRow="0" firstDataRow="1" firstDataCol="1" rowPageCount="1" colPageCount="1"/>
  <pivotFields count="27">
    <pivotField showAll="0"/>
    <pivotField showAll="0"/>
    <pivotField showAll="0"/>
    <pivotField showAll="0"/>
    <pivotField axis="axisRow" showAll="0">
      <items count="7">
        <item x="2"/>
        <item h="1" x="4"/>
        <item x="3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4"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numFmtId="164" showAll="0"/>
    <pivotField dataField="1" numFmtId="164" showAll="0"/>
    <pivotField showAll="0"/>
    <pivotField numFmtId="164" showAll="0"/>
    <pivotField numFmtId="164" showAll="0"/>
    <pivotField numFmtId="164" showAll="0"/>
    <pivotField numFmtId="164" showAll="0"/>
    <pivotField showAll="0" defaultSubtotal="0"/>
    <pivotField showAll="0" defaultSubtotal="0"/>
    <pivotField numFmtId="164" showAll="0" defaultSubtotal="0"/>
    <pivotField dataField="1" numFmtId="164" showAll="0" defaultSubtotal="0"/>
  </pivotFields>
  <rowFields count="1">
    <field x="4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Media de tC/ha biomasa aérea" fld="17" subtotal="average" baseField="4" baseItem="3" numFmtId="2"/>
    <dataField name="Media de tC/ha biomasa subterranea" fld="26" subtotal="average" baseField="4" baseItem="3" numFmtId="2"/>
  </dataFields>
  <chartFormats count="2">
    <chartFormat chart="4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a4" displayName="Tabla4" ref="A1:H25" totalsRowShown="0" headerRowDxfId="51" dataDxfId="50">
  <autoFilter ref="A1:H25"/>
  <tableColumns count="8">
    <tableColumn id="1" name="Parcela No. " dataDxfId="49"/>
    <tableColumn id="2" name="No.par" dataDxfId="48"/>
    <tableColumn id="3" name="No. " dataDxfId="47"/>
    <tableColumn id="4" name="Especie" dataDxfId="46"/>
    <tableColumn id="34" name="Año4" dataDxfId="45"/>
    <tableColumn id="46" name="Tamaño de parcela (m2)" dataDxfId="44"/>
    <tableColumn id="35" name="Dap 4" dataDxfId="43"/>
    <tableColumn id="36" name="H total 4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144" totalsRowShown="0" headerRowDxfId="41" dataDxfId="40">
  <autoFilter ref="A1:H144"/>
  <sortState ref="A2:AH144">
    <sortCondition ref="A1:A144"/>
  </sortState>
  <tableColumns count="8">
    <tableColumn id="1" name="Parcela No. " dataDxfId="39"/>
    <tableColumn id="26" name="No.par" dataDxfId="38"/>
    <tableColumn id="2" name="No. " dataDxfId="37"/>
    <tableColumn id="3" name="Especie" dataDxfId="36"/>
    <tableColumn id="35" name="Año3" dataDxfId="35"/>
    <tableColumn id="22" name="Tamaño de parcela (m2)" dataDxfId="34"/>
    <tableColumn id="27" name="Dap 3" dataDxfId="33"/>
    <tableColumn id="28" name="H total 3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G395" totalsRowShown="0" headerRowDxfId="31" dataDxfId="30">
  <autoFilter ref="A1:G395"/>
  <tableColumns count="7">
    <tableColumn id="1" name="Parcela No. " dataDxfId="29"/>
    <tableColumn id="2" name="No. " dataDxfId="28"/>
    <tableColumn id="3" name="Especie" dataDxfId="27"/>
    <tableColumn id="21" name="Año2" dataDxfId="26"/>
    <tableColumn id="19" name="Tamaño de la parcela (m2)" dataDxfId="25"/>
    <tableColumn id="4" name="Dap 2" dataDxfId="24"/>
    <tableColumn id="5" name="H total 2" dataDxfId="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a134" displayName="Tabla134" ref="A1:G144" totalsRowShown="0" headerRowDxfId="22" dataDxfId="21">
  <autoFilter ref="A1:G144"/>
  <tableColumns count="7">
    <tableColumn id="1" name="Parcela No. " dataDxfId="20"/>
    <tableColumn id="2" name="No. " dataDxfId="19"/>
    <tableColumn id="3" name="Especie" dataDxfId="18"/>
    <tableColumn id="12" name="Año" dataDxfId="17"/>
    <tableColumn id="9" name="Tamaño de la Parcela (m2)" dataDxfId="16"/>
    <tableColumn id="13" name="Dap " dataDxfId="15"/>
    <tableColumn id="14" name="H total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s.google.com.gt/books?id=4d4OAQAAIAAJ&amp;pg=PA23&amp;lpg=PA23&amp;dq=DENSIDAD+DEL+MANGLE&amp;source=bl&amp;ots=oZYGBlqYDj&amp;sig=IdQRnZYL49-Um0lWvuY97F5VyhU&amp;hl=es&amp;sa=X&amp;ved=0ahUKEwig5fbd_OHMAhWC9R4KHTd1AmsQ6AEIJDAC" TargetMode="External"/><Relationship Id="rId2" Type="http://schemas.openxmlformats.org/officeDocument/2006/relationships/hyperlink" Target="http://www.scielo.org.co/scielo.php?script=sci_arttext&amp;pid=S0304-35842015000200002" TargetMode="External"/><Relationship Id="rId1" Type="http://schemas.openxmlformats.org/officeDocument/2006/relationships/hyperlink" Target="https://books.google.com.gt/books?id=t8aPBQAAQBAJ&amp;pg=PA118&amp;lpg=PA118&amp;dq=Fromard+et+al.+(1998)&amp;source=bl&amp;ots=y3QULXaABP&amp;sig=6Ld19qYHYWTkC_3HIlNL9HpOe1c&amp;hl=es&amp;sa=X&amp;ved=0ahUKEwiaz5D_3IPRAhUBW2MKHWZ_D9IQ6AEINjA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E1" zoomScaleNormal="100" workbookViewId="0">
      <selection activeCell="L28" sqref="L28"/>
    </sheetView>
  </sheetViews>
  <sheetFormatPr baseColWidth="10" defaultRowHeight="15" x14ac:dyDescent="0.25"/>
  <cols>
    <col min="1" max="1" width="4.5703125" bestFit="1" customWidth="1"/>
    <col min="2" max="2" width="11.5703125" bestFit="1" customWidth="1"/>
    <col min="3" max="3" width="34" bestFit="1" customWidth="1"/>
    <col min="4" max="4" width="28.85546875" customWidth="1"/>
    <col min="5" max="5" width="23.5703125" bestFit="1" customWidth="1"/>
    <col min="6" max="6" width="5" bestFit="1" customWidth="1"/>
    <col min="7" max="7" width="5.7109375" bestFit="1" customWidth="1"/>
    <col min="8" max="8" width="12.28515625" bestFit="1" customWidth="1"/>
    <col min="9" max="9" width="24.28515625" bestFit="1" customWidth="1"/>
    <col min="10" max="10" width="33" bestFit="1" customWidth="1"/>
    <col min="11" max="11" width="33.140625" customWidth="1"/>
    <col min="12" max="12" width="21.28515625" bestFit="1" customWidth="1"/>
    <col min="13" max="13" width="22.5703125" bestFit="1" customWidth="1"/>
    <col min="14" max="16" width="21.28515625" customWidth="1"/>
    <col min="18" max="18" width="27.5703125" bestFit="1" customWidth="1"/>
    <col min="19" max="20" width="15.5703125" bestFit="1" customWidth="1"/>
    <col min="21" max="21" width="13.85546875" bestFit="1" customWidth="1"/>
    <col min="22" max="22" width="11.85546875" style="34" bestFit="1" customWidth="1"/>
    <col min="24" max="24" width="22.140625" bestFit="1" customWidth="1"/>
  </cols>
  <sheetData>
    <row r="1" spans="1:22" x14ac:dyDescent="0.25">
      <c r="R1" t="s">
        <v>171</v>
      </c>
    </row>
    <row r="2" spans="1:22" x14ac:dyDescent="0.25">
      <c r="T2" t="s">
        <v>146</v>
      </c>
      <c r="U2" t="s">
        <v>145</v>
      </c>
      <c r="V2" s="34" t="s">
        <v>147</v>
      </c>
    </row>
    <row r="3" spans="1:22" ht="15.75" x14ac:dyDescent="0.25">
      <c r="A3" s="61" t="s">
        <v>111</v>
      </c>
      <c r="B3" s="61" t="s">
        <v>114</v>
      </c>
      <c r="C3" s="61" t="s">
        <v>2</v>
      </c>
      <c r="D3" s="41" t="s">
        <v>201</v>
      </c>
      <c r="E3" s="42" t="s">
        <v>66</v>
      </c>
      <c r="F3" s="42" t="s">
        <v>67</v>
      </c>
      <c r="G3" s="42" t="s">
        <v>68</v>
      </c>
      <c r="H3" s="42" t="s">
        <v>69</v>
      </c>
      <c r="I3" s="42" t="s">
        <v>184</v>
      </c>
      <c r="K3" s="73" t="s">
        <v>75</v>
      </c>
      <c r="L3" s="74" t="s">
        <v>66</v>
      </c>
      <c r="M3" s="74" t="s">
        <v>184</v>
      </c>
      <c r="P3" s="80"/>
      <c r="R3" s="34" t="s">
        <v>128</v>
      </c>
      <c r="S3" s="34" t="s">
        <v>129</v>
      </c>
      <c r="T3" s="34" t="s">
        <v>130</v>
      </c>
      <c r="U3" s="34" t="s">
        <v>132</v>
      </c>
      <c r="V3" s="34" t="s">
        <v>133</v>
      </c>
    </row>
    <row r="4" spans="1:22" x14ac:dyDescent="0.25">
      <c r="A4" s="62">
        <v>1</v>
      </c>
      <c r="B4" s="62"/>
      <c r="C4" s="63" t="s">
        <v>35</v>
      </c>
      <c r="D4" s="91" t="s">
        <v>117</v>
      </c>
      <c r="E4" s="68" t="s">
        <v>188</v>
      </c>
      <c r="F4" s="62">
        <v>0.98</v>
      </c>
      <c r="G4" s="62">
        <v>17</v>
      </c>
      <c r="H4" s="62" t="s">
        <v>70</v>
      </c>
      <c r="I4" s="90" t="s">
        <v>185</v>
      </c>
      <c r="K4" t="s">
        <v>174</v>
      </c>
      <c r="L4" t="s">
        <v>118</v>
      </c>
      <c r="M4" t="s">
        <v>187</v>
      </c>
      <c r="T4" t="s">
        <v>131</v>
      </c>
      <c r="U4" t="s">
        <v>131</v>
      </c>
    </row>
    <row r="5" spans="1:22" x14ac:dyDescent="0.25">
      <c r="A5" s="62">
        <v>2</v>
      </c>
      <c r="B5" s="62" t="s">
        <v>113</v>
      </c>
      <c r="C5" s="63" t="s">
        <v>36</v>
      </c>
      <c r="D5" s="64" t="s">
        <v>115</v>
      </c>
      <c r="E5" s="68" t="s">
        <v>71</v>
      </c>
      <c r="F5" s="62">
        <v>0.97</v>
      </c>
      <c r="G5" s="62">
        <v>70</v>
      </c>
      <c r="H5" s="62">
        <v>10</v>
      </c>
      <c r="I5" s="68" t="s">
        <v>186</v>
      </c>
      <c r="K5" t="s">
        <v>172</v>
      </c>
      <c r="L5" t="s">
        <v>118</v>
      </c>
      <c r="R5" t="s">
        <v>119</v>
      </c>
      <c r="S5" t="s">
        <v>134</v>
      </c>
      <c r="T5">
        <v>436.4</v>
      </c>
      <c r="U5">
        <v>180.7</v>
      </c>
      <c r="V5" s="71">
        <f t="shared" ref="V5:V23" si="0">+U5/T5</f>
        <v>0.41406966086159486</v>
      </c>
    </row>
    <row r="6" spans="1:22" x14ac:dyDescent="0.25">
      <c r="A6" s="62">
        <v>3</v>
      </c>
      <c r="B6" s="62"/>
      <c r="C6" s="63" t="s">
        <v>39</v>
      </c>
      <c r="D6" s="64" t="s">
        <v>116</v>
      </c>
      <c r="E6" s="68" t="s">
        <v>71</v>
      </c>
      <c r="F6" s="62">
        <v>0.97</v>
      </c>
      <c r="G6" s="62" t="s">
        <v>72</v>
      </c>
      <c r="H6" s="62" t="s">
        <v>73</v>
      </c>
      <c r="I6" s="68" t="s">
        <v>186</v>
      </c>
      <c r="K6" t="s">
        <v>173</v>
      </c>
      <c r="L6" t="s">
        <v>118</v>
      </c>
      <c r="R6" t="s">
        <v>119</v>
      </c>
      <c r="S6" t="s">
        <v>134</v>
      </c>
      <c r="T6">
        <v>406.6</v>
      </c>
      <c r="U6">
        <v>110.8</v>
      </c>
      <c r="V6" s="71">
        <f t="shared" si="0"/>
        <v>0.27250368912936546</v>
      </c>
    </row>
    <row r="7" spans="1:22" x14ac:dyDescent="0.25">
      <c r="A7" s="62">
        <v>4</v>
      </c>
      <c r="B7" s="62" t="s">
        <v>113</v>
      </c>
      <c r="C7" s="63" t="s">
        <v>112</v>
      </c>
      <c r="D7" s="64" t="s">
        <v>115</v>
      </c>
      <c r="E7" s="68" t="s">
        <v>71</v>
      </c>
      <c r="F7" s="65"/>
      <c r="G7" s="65"/>
      <c r="H7" s="65"/>
      <c r="I7" s="65"/>
      <c r="R7" t="s">
        <v>119</v>
      </c>
      <c r="S7" t="s">
        <v>135</v>
      </c>
      <c r="T7">
        <v>356.8</v>
      </c>
      <c r="U7">
        <v>196.1</v>
      </c>
      <c r="V7" s="71">
        <f t="shared" si="0"/>
        <v>0.54960762331838564</v>
      </c>
    </row>
    <row r="8" spans="1:22" x14ac:dyDescent="0.25">
      <c r="A8" s="65"/>
      <c r="B8" s="65"/>
      <c r="C8" s="66" t="s">
        <v>32</v>
      </c>
      <c r="D8" s="67">
        <v>0</v>
      </c>
      <c r="E8" s="65"/>
      <c r="F8" s="65"/>
      <c r="G8" s="65"/>
      <c r="H8" s="65"/>
      <c r="I8" s="65"/>
      <c r="R8" t="s">
        <v>120</v>
      </c>
      <c r="S8" t="s">
        <v>136</v>
      </c>
      <c r="T8">
        <v>341</v>
      </c>
      <c r="U8">
        <v>121</v>
      </c>
      <c r="V8" s="71">
        <f t="shared" si="0"/>
        <v>0.35483870967741937</v>
      </c>
    </row>
    <row r="9" spans="1:22" x14ac:dyDescent="0.25">
      <c r="A9" s="65"/>
      <c r="B9" s="65"/>
      <c r="C9" s="63" t="s">
        <v>31</v>
      </c>
      <c r="D9" s="67">
        <v>0</v>
      </c>
      <c r="E9" s="65"/>
      <c r="F9" s="65"/>
      <c r="G9" s="65"/>
      <c r="H9" s="65"/>
      <c r="I9" s="65"/>
      <c r="K9" t="s">
        <v>154</v>
      </c>
      <c r="R9" s="76" t="s">
        <v>121</v>
      </c>
      <c r="S9" s="76" t="s">
        <v>137</v>
      </c>
      <c r="T9">
        <v>298.5</v>
      </c>
      <c r="U9">
        <v>272.89999999999998</v>
      </c>
      <c r="V9" s="71">
        <f t="shared" si="0"/>
        <v>0.91423785594639861</v>
      </c>
    </row>
    <row r="10" spans="1:22" x14ac:dyDescent="0.25">
      <c r="R10" t="s">
        <v>119</v>
      </c>
      <c r="S10" t="s">
        <v>135</v>
      </c>
      <c r="T10">
        <v>299.10000000000002</v>
      </c>
      <c r="U10">
        <v>177.2</v>
      </c>
      <c r="V10" s="71">
        <f t="shared" si="0"/>
        <v>0.59244399866265451</v>
      </c>
    </row>
    <row r="11" spans="1:22" x14ac:dyDescent="0.25">
      <c r="R11" s="76" t="s">
        <v>121</v>
      </c>
      <c r="S11" s="76" t="s">
        <v>137</v>
      </c>
      <c r="T11">
        <v>281.2</v>
      </c>
      <c r="U11">
        <v>117.6</v>
      </c>
      <c r="V11" s="71">
        <f t="shared" si="0"/>
        <v>0.41820768136557612</v>
      </c>
    </row>
    <row r="12" spans="1:22" x14ac:dyDescent="0.25">
      <c r="C12" t="str">
        <f>+C5&amp;"&amp; "&amp;C6</f>
        <v>Laguncularia racemosa (L.) Gaertn.f.&amp; Avicennia germinans (L.)L.</v>
      </c>
      <c r="R12" t="s">
        <v>121</v>
      </c>
      <c r="S12" t="s">
        <v>134</v>
      </c>
      <c r="T12">
        <v>281.2</v>
      </c>
      <c r="U12">
        <v>106.3</v>
      </c>
      <c r="V12" s="71">
        <f t="shared" si="0"/>
        <v>0.37802275960170695</v>
      </c>
    </row>
    <row r="13" spans="1:22" x14ac:dyDescent="0.25">
      <c r="C13" s="87" t="s">
        <v>189</v>
      </c>
      <c r="D13" t="s">
        <v>190</v>
      </c>
      <c r="R13" t="s">
        <v>121</v>
      </c>
      <c r="S13" t="s">
        <v>138</v>
      </c>
      <c r="T13">
        <v>281.2</v>
      </c>
      <c r="U13">
        <v>68.099999999999994</v>
      </c>
      <c r="V13" s="71">
        <f t="shared" si="0"/>
        <v>0.24217638691322901</v>
      </c>
    </row>
    <row r="14" spans="1:22" x14ac:dyDescent="0.25">
      <c r="R14" t="s">
        <v>119</v>
      </c>
      <c r="S14" t="s">
        <v>135</v>
      </c>
      <c r="T14">
        <v>216.8</v>
      </c>
      <c r="U14">
        <v>98.8</v>
      </c>
      <c r="V14" s="71">
        <f t="shared" si="0"/>
        <v>0.45571955719557194</v>
      </c>
    </row>
    <row r="15" spans="1:22" x14ac:dyDescent="0.25">
      <c r="R15" t="s">
        <v>119</v>
      </c>
      <c r="S15" t="s">
        <v>139</v>
      </c>
      <c r="T15">
        <v>178.2</v>
      </c>
      <c r="U15">
        <v>94</v>
      </c>
      <c r="V15" s="71">
        <f t="shared" si="0"/>
        <v>0.52749719416386087</v>
      </c>
    </row>
    <row r="16" spans="1:22" x14ac:dyDescent="0.25">
      <c r="R16" t="s">
        <v>119</v>
      </c>
      <c r="S16" t="s">
        <v>138</v>
      </c>
      <c r="T16">
        <v>169.1</v>
      </c>
      <c r="U16">
        <v>38.5</v>
      </c>
      <c r="V16" s="71">
        <f t="shared" si="0"/>
        <v>0.22767593140153755</v>
      </c>
    </row>
    <row r="17" spans="3:22" x14ac:dyDescent="0.25">
      <c r="C17" t="str">
        <f>+C4</f>
        <v>Rhizophora mangle L.</v>
      </c>
      <c r="K17" s="94" t="s">
        <v>155</v>
      </c>
      <c r="L17" s="94"/>
      <c r="R17" t="s">
        <v>120</v>
      </c>
      <c r="S17" t="s">
        <v>140</v>
      </c>
      <c r="T17">
        <v>144.5</v>
      </c>
      <c r="U17">
        <v>147.30000000000001</v>
      </c>
      <c r="V17" s="71">
        <f t="shared" si="0"/>
        <v>1.0193771626297579</v>
      </c>
    </row>
    <row r="18" spans="3:22" ht="15" customHeight="1" x14ac:dyDescent="0.25">
      <c r="C18" s="88" t="s">
        <v>182</v>
      </c>
      <c r="D18" t="s">
        <v>74</v>
      </c>
      <c r="K18" s="92" t="s">
        <v>175</v>
      </c>
      <c r="L18" s="92"/>
      <c r="M18" s="79"/>
      <c r="N18" s="79"/>
      <c r="O18" s="79"/>
      <c r="P18" s="79"/>
      <c r="R18" t="s">
        <v>122</v>
      </c>
      <c r="S18" t="s">
        <v>123</v>
      </c>
      <c r="T18">
        <v>142.19999999999999</v>
      </c>
      <c r="U18">
        <v>50.3</v>
      </c>
      <c r="V18" s="71">
        <f t="shared" si="0"/>
        <v>0.3537271448663854</v>
      </c>
    </row>
    <row r="19" spans="3:22" x14ac:dyDescent="0.25">
      <c r="C19" s="89" t="s">
        <v>183</v>
      </c>
      <c r="K19" s="92"/>
      <c r="L19" s="92"/>
      <c r="M19" s="79"/>
      <c r="N19" s="79"/>
      <c r="O19" s="79"/>
      <c r="P19" s="79"/>
      <c r="R19" t="s">
        <v>120</v>
      </c>
      <c r="S19" t="s">
        <v>136</v>
      </c>
      <c r="T19">
        <v>112.3</v>
      </c>
      <c r="U19">
        <v>160.30000000000001</v>
      </c>
      <c r="V19" s="71">
        <f t="shared" si="0"/>
        <v>1.4274265360641141</v>
      </c>
    </row>
    <row r="20" spans="3:22" x14ac:dyDescent="0.25">
      <c r="K20" s="92"/>
      <c r="L20" s="92"/>
      <c r="M20" s="79"/>
      <c r="N20" s="79"/>
      <c r="O20" s="79"/>
      <c r="P20" s="79"/>
      <c r="R20" t="s">
        <v>124</v>
      </c>
      <c r="S20" t="s">
        <v>141</v>
      </c>
      <c r="T20">
        <v>92.2</v>
      </c>
      <c r="U20">
        <v>87.5</v>
      </c>
      <c r="V20" s="71">
        <f t="shared" si="0"/>
        <v>0.94902386117136661</v>
      </c>
    </row>
    <row r="21" spans="3:22" x14ac:dyDescent="0.25">
      <c r="C21" s="86" t="s">
        <v>179</v>
      </c>
      <c r="K21" s="92"/>
      <c r="L21" s="92"/>
      <c r="M21" s="79"/>
      <c r="N21" s="79"/>
      <c r="O21" s="79"/>
      <c r="P21" s="79"/>
      <c r="R21" t="s">
        <v>125</v>
      </c>
      <c r="S21" t="s">
        <v>123</v>
      </c>
      <c r="T21">
        <v>62.2</v>
      </c>
      <c r="U21">
        <v>28</v>
      </c>
      <c r="V21" s="71">
        <f t="shared" si="0"/>
        <v>0.45016077170418006</v>
      </c>
    </row>
    <row r="22" spans="3:22" x14ac:dyDescent="0.25">
      <c r="C22" s="87" t="s">
        <v>180</v>
      </c>
      <c r="D22" t="s">
        <v>181</v>
      </c>
      <c r="R22" s="70" t="s">
        <v>126</v>
      </c>
      <c r="S22" s="70" t="s">
        <v>142</v>
      </c>
      <c r="T22" s="70">
        <v>279.2</v>
      </c>
      <c r="U22" s="70">
        <v>306.2</v>
      </c>
      <c r="V22" s="75">
        <f t="shared" si="0"/>
        <v>1.0967048710601719</v>
      </c>
    </row>
    <row r="23" spans="3:22" x14ac:dyDescent="0.25">
      <c r="K23" s="93" t="s">
        <v>156</v>
      </c>
      <c r="L23" s="93"/>
      <c r="R23" s="76" t="s">
        <v>127</v>
      </c>
      <c r="S23" s="76" t="s">
        <v>143</v>
      </c>
      <c r="T23">
        <v>62.9</v>
      </c>
      <c r="U23">
        <v>64.400000000000006</v>
      </c>
      <c r="V23" s="71">
        <f t="shared" si="0"/>
        <v>1.0238473767885534</v>
      </c>
    </row>
    <row r="24" spans="3:22" x14ac:dyDescent="0.25">
      <c r="R24" s="69" t="s">
        <v>144</v>
      </c>
      <c r="S24" s="69"/>
      <c r="T24" s="69">
        <v>233.8</v>
      </c>
      <c r="U24" s="69">
        <v>127.7</v>
      </c>
      <c r="V24" s="71">
        <f>+AVERAGE(V5:V23)</f>
        <v>0.61406677750114902</v>
      </c>
    </row>
    <row r="26" spans="3:22" x14ac:dyDescent="0.25">
      <c r="R26" t="s">
        <v>148</v>
      </c>
    </row>
    <row r="27" spans="3:22" ht="15.75" x14ac:dyDescent="0.25">
      <c r="K27" s="73" t="s">
        <v>149</v>
      </c>
      <c r="L27" s="73" t="s">
        <v>151</v>
      </c>
      <c r="M27" s="80"/>
      <c r="N27" s="80"/>
      <c r="O27" s="80"/>
      <c r="P27" s="80"/>
      <c r="V27" s="71">
        <f>+AVERAGE(V22:V23,V11,V9:V10,V14,V15,V7)</f>
        <v>0.69728326981264654</v>
      </c>
    </row>
    <row r="28" spans="3:22" x14ac:dyDescent="0.25">
      <c r="K28" s="72" t="s">
        <v>152</v>
      </c>
      <c r="L28">
        <v>0.86</v>
      </c>
      <c r="V28" s="71">
        <f>+AVERAGE(V8,V17,V19)</f>
        <v>0.9338808027904304</v>
      </c>
    </row>
    <row r="29" spans="3:22" ht="15.75" thickBot="1" x14ac:dyDescent="0.3">
      <c r="K29" s="72" t="s">
        <v>153</v>
      </c>
      <c r="L29">
        <v>0.76200000000000001</v>
      </c>
      <c r="R29" t="s">
        <v>168</v>
      </c>
    </row>
    <row r="30" spans="3:22" x14ac:dyDescent="0.25">
      <c r="K30" s="72" t="s">
        <v>150</v>
      </c>
      <c r="L30">
        <v>0.75900000000000001</v>
      </c>
      <c r="S30" s="95" t="str">
        <f>+S22</f>
        <v xml:space="preserve">Rhizophora spp </v>
      </c>
      <c r="T30" s="96"/>
      <c r="U30" s="96"/>
      <c r="V30" s="97">
        <f>+AVERAGE(V22:V23,V11,V9:V10,V14,V15,V7)</f>
        <v>0.69728326981264654</v>
      </c>
    </row>
    <row r="31" spans="3:22" x14ac:dyDescent="0.25">
      <c r="S31" s="98" t="str">
        <f>+S8</f>
        <v xml:space="preserve">A. marina </v>
      </c>
      <c r="T31" s="99"/>
      <c r="U31" s="99"/>
      <c r="V31" s="100">
        <f>+AVERAGE(V30,V32)</f>
        <v>0.81558203630153847</v>
      </c>
    </row>
    <row r="32" spans="3:22" x14ac:dyDescent="0.25">
      <c r="S32" s="98"/>
      <c r="T32" s="99"/>
      <c r="U32" s="99"/>
      <c r="V32" s="100">
        <f>+AVERAGE(V8,V17,V19)</f>
        <v>0.9338808027904304</v>
      </c>
    </row>
    <row r="33" spans="10:22" ht="15.75" thickBot="1" x14ac:dyDescent="0.3">
      <c r="J33" s="87" t="s">
        <v>193</v>
      </c>
      <c r="K33" t="s">
        <v>157</v>
      </c>
      <c r="S33" s="101"/>
      <c r="T33" s="102"/>
      <c r="U33" s="102"/>
      <c r="V33" s="103">
        <f>+AVERAGE(V30,V32)</f>
        <v>0.81558203630153847</v>
      </c>
    </row>
    <row r="34" spans="10:22" ht="15.75" x14ac:dyDescent="0.25">
      <c r="K34" s="73" t="s">
        <v>75</v>
      </c>
      <c r="L34" s="74" t="s">
        <v>66</v>
      </c>
    </row>
    <row r="35" spans="10:22" x14ac:dyDescent="0.25">
      <c r="J35" t="str">
        <f>+C4</f>
        <v>Rhizophora mangle L.</v>
      </c>
      <c r="K35" t="s">
        <v>158</v>
      </c>
      <c r="L35" t="s">
        <v>118</v>
      </c>
    </row>
    <row r="36" spans="10:22" x14ac:dyDescent="0.25">
      <c r="J36" t="str">
        <f>+C5</f>
        <v>Laguncularia racemosa (L.) Gaertn.f.</v>
      </c>
      <c r="K36" t="s">
        <v>159</v>
      </c>
      <c r="L36" t="s">
        <v>118</v>
      </c>
    </row>
    <row r="37" spans="10:22" x14ac:dyDescent="0.25">
      <c r="J37" t="str">
        <f>+C6</f>
        <v>Avicennia germinans (L.)L.</v>
      </c>
      <c r="K37" t="s">
        <v>160</v>
      </c>
      <c r="L37" t="s">
        <v>118</v>
      </c>
    </row>
    <row r="39" spans="10:22" x14ac:dyDescent="0.25">
      <c r="J39" t="s">
        <v>194</v>
      </c>
    </row>
    <row r="41" spans="10:22" x14ac:dyDescent="0.25">
      <c r="J41" t="s">
        <v>195</v>
      </c>
    </row>
  </sheetData>
  <mergeCells count="3">
    <mergeCell ref="K18:L21"/>
    <mergeCell ref="K23:L23"/>
    <mergeCell ref="K17:L17"/>
  </mergeCells>
  <hyperlinks>
    <hyperlink ref="C22" r:id="rId1" location="v=onepage&amp;q=Fromard%20et%20al.%20(1998)&amp;f=false"/>
    <hyperlink ref="C19" r:id="rId2"/>
    <hyperlink ref="C13" display="https://books.google.com.gt/books?id=t8aPBQAAQBAJ&amp;pg=PA118&amp;lpg=PA118&amp;dq=Imbert+and+Rollet+(1989)a&amp;source=bl&amp;ots=y3QUMW7vAQ&amp;sig=QlntiXIX6KnNJqOxaStFjavmsvM&amp;hl=es&amp;sa=X&amp;ved=0ahUKEwjj-vqYn4bRAhVGPiYKHcWtADoQ6AEIGDAA#v=onepage&amp;q=Imbert%20and%20Rollet%20(1989)a"/>
    <hyperlink ref="J33" r:id="rId3" location="v=onepage&amp;q=DENSIDAD%20DEL%20MANGLE&amp;f=false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G33" sqref="G33"/>
    </sheetView>
  </sheetViews>
  <sheetFormatPr baseColWidth="10" defaultRowHeight="15" x14ac:dyDescent="0.25"/>
  <cols>
    <col min="1" max="1" width="24.140625" customWidth="1"/>
    <col min="2" max="2" width="15.42578125" bestFit="1" customWidth="1"/>
    <col min="3" max="3" width="14.28515625" bestFit="1" customWidth="1"/>
    <col min="4" max="4" width="12" bestFit="1" customWidth="1"/>
    <col min="5" max="5" width="14.5703125" bestFit="1" customWidth="1"/>
    <col min="6" max="6" width="15.28515625" bestFit="1" customWidth="1"/>
    <col min="7" max="7" width="20.5703125" bestFit="1" customWidth="1"/>
    <col min="8" max="8" width="16.140625" bestFit="1" customWidth="1"/>
    <col min="9" max="9" width="18.140625" bestFit="1" customWidth="1"/>
    <col min="10" max="10" width="13.28515625" bestFit="1" customWidth="1"/>
    <col min="11" max="11" width="15.28515625" bestFit="1" customWidth="1"/>
    <col min="12" max="12" width="12" bestFit="1" customWidth="1"/>
    <col min="13" max="13" width="13.85546875" bestFit="1" customWidth="1"/>
    <col min="14" max="14" width="29.140625" bestFit="1" customWidth="1"/>
    <col min="18" max="18" width="33" customWidth="1"/>
    <col min="19" max="19" width="28.42578125" customWidth="1"/>
    <col min="20" max="20" width="34.28515625" customWidth="1"/>
    <col min="21" max="21" width="29.140625" customWidth="1"/>
    <col min="22" max="22" width="20" customWidth="1"/>
    <col min="23" max="23" width="12.5703125" customWidth="1"/>
    <col min="24" max="24" width="4.140625" customWidth="1"/>
    <col min="25" max="25" width="12.5703125" customWidth="1"/>
    <col min="26" max="26" width="14.28515625" customWidth="1"/>
    <col min="27" max="27" width="20" customWidth="1"/>
    <col min="28" max="28" width="14.28515625" customWidth="1"/>
    <col min="29" max="29" width="15.42578125" customWidth="1"/>
    <col min="30" max="30" width="14.28515625" customWidth="1"/>
    <col min="31" max="31" width="20.42578125" customWidth="1"/>
    <col min="32" max="32" width="19.28515625" customWidth="1"/>
    <col min="33" max="33" width="12" customWidth="1"/>
    <col min="34" max="34" width="15.42578125" customWidth="1"/>
    <col min="35" max="35" width="14.28515625" customWidth="1"/>
    <col min="36" max="36" width="12" customWidth="1"/>
    <col min="37" max="37" width="20.42578125" customWidth="1"/>
    <col min="38" max="38" width="19.28515625" customWidth="1"/>
    <col min="39" max="39" width="16.42578125" customWidth="1"/>
    <col min="40" max="40" width="14.28515625" customWidth="1"/>
    <col min="41" max="41" width="12" customWidth="1"/>
    <col min="42" max="42" width="14.5703125" customWidth="1"/>
    <col min="43" max="43" width="20.42578125" customWidth="1"/>
    <col min="44" max="44" width="19.28515625" customWidth="1"/>
    <col min="45" max="45" width="16.42578125" customWidth="1"/>
    <col min="46" max="46" width="19.5703125" customWidth="1"/>
    <col min="47" max="47" width="14.5703125" customWidth="1"/>
    <col min="48" max="48" width="10.85546875" customWidth="1"/>
    <col min="49" max="49" width="20.42578125" customWidth="1"/>
    <col min="50" max="50" width="19.28515625" customWidth="1"/>
    <col min="51" max="51" width="16.42578125" customWidth="1"/>
    <col min="52" max="52" width="19.5703125" customWidth="1"/>
    <col min="53" max="53" width="15.7109375" customWidth="1"/>
    <col min="54" max="54" width="19.5703125" customWidth="1"/>
    <col min="55" max="55" width="18.28515625" customWidth="1"/>
    <col min="56" max="56" width="20.28515625" customWidth="1"/>
    <col min="57" max="57" width="15.7109375" customWidth="1"/>
    <col min="58" max="58" width="18.85546875" customWidth="1"/>
    <col min="59" max="59" width="18.28515625" customWidth="1"/>
    <col min="60" max="60" width="20.28515625" customWidth="1"/>
    <col min="61" max="61" width="15.7109375" customWidth="1"/>
    <col min="62" max="62" width="18.85546875" customWidth="1"/>
    <col min="63" max="63" width="34.140625" customWidth="1"/>
    <col min="64" max="64" width="20.28515625" customWidth="1"/>
    <col min="65" max="65" width="15.7109375" customWidth="1"/>
    <col min="66" max="66" width="18.85546875" customWidth="1"/>
    <col min="67" max="67" width="20.28515625" customWidth="1"/>
    <col min="68" max="68" width="34.140625" customWidth="1"/>
    <col min="69" max="69" width="15.7109375" customWidth="1"/>
    <col min="70" max="70" width="18.85546875" customWidth="1"/>
    <col min="71" max="71" width="20.28515625" customWidth="1"/>
    <col min="72" max="72" width="25.5703125" bestFit="1" customWidth="1"/>
    <col min="73" max="73" width="34.140625" customWidth="1"/>
    <col min="74" max="74" width="18.85546875" customWidth="1"/>
    <col min="75" max="75" width="20.28515625" bestFit="1" customWidth="1"/>
    <col min="76" max="76" width="25.5703125" bestFit="1" customWidth="1"/>
    <col min="77" max="77" width="21" bestFit="1" customWidth="1"/>
    <col min="78" max="78" width="34.140625" bestFit="1" customWidth="1"/>
    <col min="79" max="79" width="20.28515625" bestFit="1" customWidth="1"/>
    <col min="80" max="80" width="25.5703125" bestFit="1" customWidth="1"/>
    <col min="81" max="81" width="21" bestFit="1" customWidth="1"/>
    <col min="82" max="82" width="23.140625" bestFit="1" customWidth="1"/>
    <col min="83" max="83" width="34.140625" bestFit="1" customWidth="1"/>
  </cols>
  <sheetData>
    <row r="1" spans="1:28" ht="15.75" thickBot="1" x14ac:dyDescent="0.3">
      <c r="A1" s="25" t="s">
        <v>83</v>
      </c>
      <c r="B1" t="s">
        <v>97</v>
      </c>
      <c r="R1" s="25" t="s">
        <v>83</v>
      </c>
      <c r="S1" t="s">
        <v>97</v>
      </c>
    </row>
    <row r="2" spans="1:28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x14ac:dyDescent="0.25">
      <c r="A3" s="25" t="s">
        <v>106</v>
      </c>
      <c r="B3" t="s">
        <v>109</v>
      </c>
      <c r="C3" t="s">
        <v>110</v>
      </c>
      <c r="D3" t="s">
        <v>98</v>
      </c>
      <c r="E3" t="s">
        <v>99</v>
      </c>
      <c r="F3" t="s">
        <v>103</v>
      </c>
      <c r="G3" t="s">
        <v>104</v>
      </c>
      <c r="H3" t="s">
        <v>105</v>
      </c>
      <c r="I3" t="s">
        <v>95</v>
      </c>
      <c r="J3" t="s">
        <v>100</v>
      </c>
      <c r="K3" t="s">
        <v>101</v>
      </c>
      <c r="L3" t="s">
        <v>102</v>
      </c>
      <c r="M3" t="s">
        <v>96</v>
      </c>
      <c r="N3" s="70" t="s">
        <v>166</v>
      </c>
      <c r="R3" s="25" t="s">
        <v>106</v>
      </c>
      <c r="S3" t="s">
        <v>191</v>
      </c>
      <c r="T3" t="s">
        <v>192</v>
      </c>
    </row>
    <row r="4" spans="1:28" x14ac:dyDescent="0.25">
      <c r="A4" s="26" t="s">
        <v>10</v>
      </c>
      <c r="B4" s="27">
        <v>2015</v>
      </c>
      <c r="C4" s="27">
        <v>5.0000000000000017E-2</v>
      </c>
      <c r="D4" s="27">
        <v>1.1655410846579375</v>
      </c>
      <c r="E4" s="27">
        <v>23.310821693158747</v>
      </c>
      <c r="F4" s="27">
        <v>7760.4045706408033</v>
      </c>
      <c r="G4" s="27">
        <v>155208.09141281605</v>
      </c>
      <c r="H4" s="27">
        <v>3.6473901482011772</v>
      </c>
      <c r="I4" s="27">
        <v>72.947802964023538</v>
      </c>
      <c r="J4" s="27">
        <v>13714.24357651697</v>
      </c>
      <c r="K4" s="27">
        <v>274284.87153033941</v>
      </c>
      <c r="L4" s="27">
        <v>6.4456944809629757</v>
      </c>
      <c r="M4" s="27">
        <v>128.91388961925949</v>
      </c>
      <c r="N4" s="27">
        <v>52.282652679819115</v>
      </c>
      <c r="Q4">
        <v>1</v>
      </c>
      <c r="R4" s="26" t="s">
        <v>39</v>
      </c>
      <c r="S4" s="81">
        <v>0.78966698327379614</v>
      </c>
      <c r="T4" s="81">
        <v>0.52009295394599642</v>
      </c>
    </row>
    <row r="5" spans="1:28" x14ac:dyDescent="0.25">
      <c r="A5" s="26" t="s">
        <v>37</v>
      </c>
      <c r="B5" s="27">
        <v>2014</v>
      </c>
      <c r="C5" s="27">
        <v>3.0000000000000006E-2</v>
      </c>
      <c r="D5" s="27">
        <v>0.40825075073215694</v>
      </c>
      <c r="E5" s="27">
        <v>13.60835835773857</v>
      </c>
      <c r="F5" s="27">
        <v>2373.5029765176328</v>
      </c>
      <c r="G5" s="27">
        <v>79116.765883921122</v>
      </c>
      <c r="H5" s="27">
        <v>1.1155463989632874</v>
      </c>
      <c r="I5" s="27">
        <v>37.184879965442917</v>
      </c>
      <c r="J5" s="27">
        <v>4062.8706298905786</v>
      </c>
      <c r="K5" s="27">
        <v>135429.02099635263</v>
      </c>
      <c r="L5" s="27">
        <v>1.909549196048572</v>
      </c>
      <c r="M5" s="27">
        <v>63.651639868285734</v>
      </c>
      <c r="N5" s="27">
        <v>28.271228195403712</v>
      </c>
      <c r="Q5">
        <v>2</v>
      </c>
      <c r="R5" s="26" t="s">
        <v>112</v>
      </c>
      <c r="S5" s="81">
        <v>0.71783319804607615</v>
      </c>
      <c r="T5" s="81">
        <v>0.47518059279355102</v>
      </c>
    </row>
    <row r="6" spans="1:28" x14ac:dyDescent="0.25">
      <c r="A6" s="26" t="s">
        <v>20</v>
      </c>
      <c r="B6" s="27">
        <v>2015</v>
      </c>
      <c r="C6" s="27">
        <v>0.03</v>
      </c>
      <c r="D6" s="27">
        <v>0.23686628431159121</v>
      </c>
      <c r="E6" s="27">
        <v>7.8955428103863747</v>
      </c>
      <c r="F6" s="27">
        <v>1391.9816673264495</v>
      </c>
      <c r="G6" s="27">
        <v>46399.388910881651</v>
      </c>
      <c r="H6" s="27">
        <v>0.65423138364343114</v>
      </c>
      <c r="I6" s="27">
        <v>21.807712788114372</v>
      </c>
      <c r="J6" s="27">
        <v>2389.801972576819</v>
      </c>
      <c r="K6" s="27">
        <v>79660.065752560637</v>
      </c>
      <c r="L6" s="27">
        <v>1.1232069271111047</v>
      </c>
      <c r="M6" s="27">
        <v>37.440230903703494</v>
      </c>
      <c r="N6" s="27">
        <v>16.496251763036931</v>
      </c>
      <c r="Q6">
        <v>3</v>
      </c>
      <c r="R6" s="26" t="s">
        <v>36</v>
      </c>
      <c r="S6" s="81">
        <v>1.6547639539524337</v>
      </c>
      <c r="T6" s="81">
        <v>1.0008006750838978</v>
      </c>
    </row>
    <row r="7" spans="1:28" x14ac:dyDescent="0.25">
      <c r="A7" s="26" t="s">
        <v>16</v>
      </c>
      <c r="B7" s="27">
        <v>2015</v>
      </c>
      <c r="C7" s="27">
        <v>5.0000000000000017E-2</v>
      </c>
      <c r="D7" s="27">
        <v>0.96765766119546037</v>
      </c>
      <c r="E7" s="27">
        <v>19.35315322390921</v>
      </c>
      <c r="F7" s="27">
        <v>6324.4751455157657</v>
      </c>
      <c r="G7" s="27">
        <v>126489.50291031531</v>
      </c>
      <c r="H7" s="27">
        <v>2.9725033183924094</v>
      </c>
      <c r="I7" s="27">
        <v>59.450066367848187</v>
      </c>
      <c r="J7" s="27">
        <v>8526.5196451610354</v>
      </c>
      <c r="K7" s="27">
        <v>170530.39290322075</v>
      </c>
      <c r="L7" s="27">
        <v>4.0074642332256865</v>
      </c>
      <c r="M7" s="27">
        <v>80.149284664513715</v>
      </c>
      <c r="N7" s="27">
        <v>40.057693257985122</v>
      </c>
      <c r="Q7">
        <v>4</v>
      </c>
      <c r="R7" s="26" t="s">
        <v>35</v>
      </c>
      <c r="S7" s="81">
        <v>5.0427524681195619</v>
      </c>
      <c r="T7" s="81">
        <v>2.1129826600987252</v>
      </c>
    </row>
    <row r="8" spans="1:28" x14ac:dyDescent="0.25">
      <c r="A8" s="26" t="s">
        <v>14</v>
      </c>
      <c r="B8" s="27">
        <v>2015</v>
      </c>
      <c r="C8" s="27">
        <v>4.9999999999999996E-2</v>
      </c>
      <c r="D8" s="27">
        <v>1.0474588269856213</v>
      </c>
      <c r="E8" s="27">
        <v>20.949176539712422</v>
      </c>
      <c r="F8" s="27">
        <v>7469.6390488924762</v>
      </c>
      <c r="G8" s="27">
        <v>149392.78097784953</v>
      </c>
      <c r="H8" s="27">
        <v>3.5107303529794631</v>
      </c>
      <c r="I8" s="27">
        <v>70.214607059589284</v>
      </c>
      <c r="J8" s="27">
        <v>13400.11768018263</v>
      </c>
      <c r="K8" s="27">
        <v>268002.35360365262</v>
      </c>
      <c r="L8" s="27">
        <v>6.298055309685834</v>
      </c>
      <c r="M8" s="27">
        <v>125.96110619371667</v>
      </c>
      <c r="N8" s="27">
        <v>48.894393515437756</v>
      </c>
      <c r="R8" s="26" t="s">
        <v>55</v>
      </c>
      <c r="S8" s="81">
        <v>2.6096741640197725</v>
      </c>
      <c r="T8" s="81">
        <v>1.2325408730677161</v>
      </c>
    </row>
    <row r="9" spans="1:28" x14ac:dyDescent="0.25">
      <c r="A9" s="26" t="s">
        <v>34</v>
      </c>
      <c r="B9" s="27">
        <v>2015</v>
      </c>
      <c r="C9" s="27">
        <v>5.000000000000001E-2</v>
      </c>
      <c r="D9" s="27">
        <v>0.77709257781952013</v>
      </c>
      <c r="E9" s="27">
        <v>15.541851556390407</v>
      </c>
      <c r="F9" s="27">
        <v>4559.1059836529239</v>
      </c>
      <c r="G9" s="27">
        <v>91182.119673058492</v>
      </c>
      <c r="H9" s="27">
        <v>2.1427798123168746</v>
      </c>
      <c r="I9" s="27">
        <v>42.855596246337484</v>
      </c>
      <c r="J9" s="27">
        <v>4763.3434207159526</v>
      </c>
      <c r="K9" s="27">
        <v>95266.868414319091</v>
      </c>
      <c r="L9" s="27">
        <v>2.2387714077364986</v>
      </c>
      <c r="M9" s="27">
        <v>44.775428154729966</v>
      </c>
      <c r="N9" s="27">
        <v>27.46681159154128</v>
      </c>
    </row>
    <row r="10" spans="1:28" x14ac:dyDescent="0.25">
      <c r="A10" s="26" t="s">
        <v>40</v>
      </c>
      <c r="B10" s="27">
        <v>2015</v>
      </c>
      <c r="C10" s="27">
        <v>5.0000000000000017E-2</v>
      </c>
      <c r="D10" s="27">
        <v>0.99793161880177839</v>
      </c>
      <c r="E10" s="27">
        <v>19.958632376035563</v>
      </c>
      <c r="F10" s="27">
        <v>6544.4719699707866</v>
      </c>
      <c r="G10" s="27">
        <v>130889.43939941574</v>
      </c>
      <c r="H10" s="27">
        <v>3.0759018258862696</v>
      </c>
      <c r="I10" s="27">
        <v>61.518036517725378</v>
      </c>
      <c r="J10" s="27">
        <v>11436.590946230657</v>
      </c>
      <c r="K10" s="27">
        <v>228731.81892461312</v>
      </c>
      <c r="L10" s="27">
        <v>5.3751977447284087</v>
      </c>
      <c r="M10" s="27">
        <v>107.50395489456817</v>
      </c>
      <c r="N10" s="27">
        <v>43.905164007125727</v>
      </c>
    </row>
    <row r="11" spans="1:28" x14ac:dyDescent="0.25">
      <c r="A11" s="26" t="s">
        <v>38</v>
      </c>
      <c r="B11" s="27">
        <v>2014</v>
      </c>
      <c r="C11" s="27">
        <v>0.03</v>
      </c>
      <c r="D11" s="27">
        <v>0.3884697125888289</v>
      </c>
      <c r="E11" s="27">
        <v>12.948990419627631</v>
      </c>
      <c r="F11" s="27">
        <v>2410.8721041667218</v>
      </c>
      <c r="G11" s="27">
        <v>80362.403472224061</v>
      </c>
      <c r="H11" s="27">
        <v>1.1331098889583591</v>
      </c>
      <c r="I11" s="27">
        <v>37.770329631945309</v>
      </c>
      <c r="J11" s="27">
        <v>4188.7215017966037</v>
      </c>
      <c r="K11" s="27">
        <v>139624.05005988682</v>
      </c>
      <c r="L11" s="27">
        <v>1.9686991058444039</v>
      </c>
      <c r="M11" s="27">
        <v>65.623303528146806</v>
      </c>
      <c r="N11" s="27">
        <v>27.923787128493522</v>
      </c>
    </row>
    <row r="12" spans="1:28" x14ac:dyDescent="0.25">
      <c r="A12" s="26" t="s">
        <v>24</v>
      </c>
      <c r="B12" s="27">
        <v>2015</v>
      </c>
      <c r="C12" s="27">
        <v>3.0000000000000009E-2</v>
      </c>
      <c r="D12" s="27">
        <v>0.57077311414417475</v>
      </c>
      <c r="E12" s="27">
        <v>19.025770471472491</v>
      </c>
      <c r="F12" s="27">
        <v>3468.5458099873013</v>
      </c>
      <c r="G12" s="27">
        <v>115618.19366624337</v>
      </c>
      <c r="H12" s="27">
        <v>1.6302165306940317</v>
      </c>
      <c r="I12" s="27">
        <v>54.340551023134388</v>
      </c>
      <c r="J12" s="27">
        <v>6006.6571495412591</v>
      </c>
      <c r="K12" s="27">
        <v>200221.90498470864</v>
      </c>
      <c r="L12" s="27">
        <v>2.8231288602843914</v>
      </c>
      <c r="M12" s="27">
        <v>94.104295342813046</v>
      </c>
      <c r="N12" s="27">
        <v>40.48236328397337</v>
      </c>
    </row>
    <row r="13" spans="1:28" x14ac:dyDescent="0.25">
      <c r="A13" s="26" t="s">
        <v>17</v>
      </c>
      <c r="B13" s="27">
        <v>2015</v>
      </c>
      <c r="C13" s="27">
        <v>4.999999999999992E-2</v>
      </c>
      <c r="D13" s="27">
        <v>0.86377932930818679</v>
      </c>
      <c r="E13" s="27">
        <v>17.275586586163733</v>
      </c>
      <c r="F13" s="27">
        <v>4307.6251424131133</v>
      </c>
      <c r="G13" s="27">
        <v>86152.502848262229</v>
      </c>
      <c r="H13" s="27">
        <v>2.0245838169341628</v>
      </c>
      <c r="I13" s="27">
        <v>40.49167633868327</v>
      </c>
      <c r="J13" s="27">
        <v>4473.4538691337348</v>
      </c>
      <c r="K13" s="27">
        <v>89469.077382674659</v>
      </c>
      <c r="L13" s="27">
        <v>2.1025233184928545</v>
      </c>
      <c r="M13" s="27">
        <v>42.050466369857098</v>
      </c>
      <c r="N13" s="27">
        <v>29.365523376348776</v>
      </c>
    </row>
    <row r="14" spans="1:28" x14ac:dyDescent="0.25">
      <c r="A14" s="26" t="s">
        <v>11</v>
      </c>
      <c r="B14" s="27">
        <v>2015</v>
      </c>
      <c r="C14" s="27">
        <v>5.0000000000000024E-2</v>
      </c>
      <c r="D14" s="27">
        <v>1.4052870156276625</v>
      </c>
      <c r="E14" s="27">
        <v>28.105740312553241</v>
      </c>
      <c r="F14" s="27">
        <v>8685.7899977225898</v>
      </c>
      <c r="G14" s="27">
        <v>173715.7999544518</v>
      </c>
      <c r="H14" s="27">
        <v>4.0823212989296156</v>
      </c>
      <c r="I14" s="27">
        <v>81.646425978592319</v>
      </c>
      <c r="J14" s="27">
        <v>12504.252953526882</v>
      </c>
      <c r="K14" s="27">
        <v>250085.05907053759</v>
      </c>
      <c r="L14" s="27">
        <v>5.876998888157634</v>
      </c>
      <c r="M14" s="27">
        <v>117.53997776315271</v>
      </c>
      <c r="N14" s="27">
        <v>57.534937557586865</v>
      </c>
    </row>
    <row r="15" spans="1:28" x14ac:dyDescent="0.25">
      <c r="A15" s="26" t="s">
        <v>33</v>
      </c>
      <c r="B15" s="27">
        <v>2015</v>
      </c>
      <c r="C15" s="27">
        <v>4.9999999999999926E-2</v>
      </c>
      <c r="D15" s="27">
        <v>1.2813621810178317</v>
      </c>
      <c r="E15" s="27">
        <v>25.627243620356648</v>
      </c>
      <c r="F15" s="27">
        <v>7023.2950268485101</v>
      </c>
      <c r="G15" s="27">
        <v>140465.90053697012</v>
      </c>
      <c r="H15" s="27">
        <v>3.3009486626187976</v>
      </c>
      <c r="I15" s="27">
        <v>66.018973252375943</v>
      </c>
      <c r="J15" s="27">
        <v>7712.9006411705923</v>
      </c>
      <c r="K15" s="27">
        <v>154258.01282341182</v>
      </c>
      <c r="L15" s="27">
        <v>3.6250633013501798</v>
      </c>
      <c r="M15" s="27">
        <v>72.501266027003552</v>
      </c>
      <c r="N15" s="27">
        <v>46.296934341494477</v>
      </c>
    </row>
    <row r="16" spans="1:28" x14ac:dyDescent="0.25">
      <c r="A16" s="26" t="s">
        <v>25</v>
      </c>
      <c r="B16" s="27">
        <v>2015</v>
      </c>
      <c r="C16" s="27">
        <v>3.0000000000000016E-2</v>
      </c>
      <c r="D16" s="27">
        <v>0.92820573700122022</v>
      </c>
      <c r="E16" s="27">
        <v>30.940191233374009</v>
      </c>
      <c r="F16" s="27">
        <v>6212.3086105102084</v>
      </c>
      <c r="G16" s="27">
        <v>207076.95368367364</v>
      </c>
      <c r="H16" s="27">
        <v>2.9197850469397975</v>
      </c>
      <c r="I16" s="27">
        <v>97.326168231326605</v>
      </c>
      <c r="J16" s="27">
        <v>10035.786881670916</v>
      </c>
      <c r="K16" s="27">
        <v>334526.22938903066</v>
      </c>
      <c r="L16" s="27">
        <v>4.7168198343853316</v>
      </c>
      <c r="M16" s="27">
        <v>157.22732781284435</v>
      </c>
      <c r="N16" s="27">
        <v>67.718009248206059</v>
      </c>
    </row>
    <row r="17" spans="1:14" x14ac:dyDescent="0.25">
      <c r="A17" s="26" t="s">
        <v>18</v>
      </c>
      <c r="B17" s="27">
        <v>2015</v>
      </c>
      <c r="C17" s="27">
        <v>4.9999999999999954E-2</v>
      </c>
      <c r="D17" s="27">
        <v>1.1406934429625326</v>
      </c>
      <c r="E17" s="27">
        <v>22.81386885925065</v>
      </c>
      <c r="F17" s="27">
        <v>6097.9127192125206</v>
      </c>
      <c r="G17" s="27">
        <v>121958.25438425035</v>
      </c>
      <c r="H17" s="27">
        <v>2.8660189780298837</v>
      </c>
      <c r="I17" s="27">
        <v>57.320379560597665</v>
      </c>
      <c r="J17" s="27">
        <v>6562.7091154721948</v>
      </c>
      <c r="K17" s="27">
        <v>131254.18230944395</v>
      </c>
      <c r="L17" s="27">
        <v>3.0844732842719318</v>
      </c>
      <c r="M17" s="27">
        <v>61.689465685438627</v>
      </c>
      <c r="N17" s="27">
        <v>40.300530518660921</v>
      </c>
    </row>
    <row r="18" spans="1:14" x14ac:dyDescent="0.25">
      <c r="A18" s="26" t="s">
        <v>12</v>
      </c>
      <c r="B18" s="27">
        <v>2015</v>
      </c>
      <c r="C18" s="27">
        <v>0.05</v>
      </c>
      <c r="D18" s="27">
        <v>0.71175316832348212</v>
      </c>
      <c r="E18" s="27">
        <v>14.235063366469642</v>
      </c>
      <c r="F18" s="27">
        <v>4900.1020638078107</v>
      </c>
      <c r="G18" s="27">
        <v>98002.04127615616</v>
      </c>
      <c r="H18" s="27">
        <v>2.3030479699896707</v>
      </c>
      <c r="I18" s="27">
        <v>46.060959399793418</v>
      </c>
      <c r="J18" s="27">
        <v>8735.9917445019128</v>
      </c>
      <c r="K18" s="27">
        <v>174719.83489003833</v>
      </c>
      <c r="L18" s="27">
        <v>4.1059161199159</v>
      </c>
      <c r="M18" s="27">
        <v>82.118322398318028</v>
      </c>
      <c r="N18" s="27">
        <v>32.506641140314493</v>
      </c>
    </row>
    <row r="19" spans="1:14" x14ac:dyDescent="0.25">
      <c r="A19" s="26" t="s">
        <v>41</v>
      </c>
      <c r="B19" s="27">
        <v>2015</v>
      </c>
      <c r="C19" s="27">
        <v>3.0000000000000009E-2</v>
      </c>
      <c r="D19" s="27">
        <v>0.3001872912135326</v>
      </c>
      <c r="E19" s="27">
        <v>10.006243040451089</v>
      </c>
      <c r="F19" s="27">
        <v>1570.0494839279872</v>
      </c>
      <c r="G19" s="27">
        <v>52334.982797599558</v>
      </c>
      <c r="H19" s="27">
        <v>0.73792325744615372</v>
      </c>
      <c r="I19" s="27">
        <v>24.597441914871794</v>
      </c>
      <c r="J19" s="27">
        <v>2624.4383291646213</v>
      </c>
      <c r="K19" s="27">
        <v>87481.277638820713</v>
      </c>
      <c r="L19" s="27">
        <v>1.2334860147073721</v>
      </c>
      <c r="M19" s="27">
        <v>41.116200490245738</v>
      </c>
      <c r="N19" s="27">
        <v>19.56217777147727</v>
      </c>
    </row>
    <row r="20" spans="1:14" x14ac:dyDescent="0.25">
      <c r="A20" s="26" t="s">
        <v>19</v>
      </c>
      <c r="B20" s="27">
        <v>2015</v>
      </c>
      <c r="C20" s="27">
        <v>5.0000000000000024E-2</v>
      </c>
      <c r="D20" s="27">
        <v>1.1250938646411321</v>
      </c>
      <c r="E20" s="27">
        <v>22.501877292822641</v>
      </c>
      <c r="F20" s="27">
        <v>7037.9523922785738</v>
      </c>
      <c r="G20" s="27">
        <v>140759.04784557145</v>
      </c>
      <c r="H20" s="27">
        <v>3.3078376243709298</v>
      </c>
      <c r="I20" s="27">
        <v>66.156752487418586</v>
      </c>
      <c r="J20" s="27">
        <v>8815.4698526918273</v>
      </c>
      <c r="K20" s="27">
        <v>176309.39705383652</v>
      </c>
      <c r="L20" s="27">
        <v>4.1432708307651582</v>
      </c>
      <c r="M20" s="27">
        <v>82.865416615303175</v>
      </c>
      <c r="N20" s="27">
        <v>44.724480625777403</v>
      </c>
    </row>
    <row r="21" spans="1:14" x14ac:dyDescent="0.25">
      <c r="A21" s="26" t="s">
        <v>15</v>
      </c>
      <c r="B21" s="27">
        <v>2015</v>
      </c>
      <c r="C21" s="27">
        <v>4.9999999999999996E-2</v>
      </c>
      <c r="D21" s="27">
        <v>0.98078559149664857</v>
      </c>
      <c r="E21" s="27">
        <v>19.615711829932966</v>
      </c>
      <c r="F21" s="27">
        <v>6972.9513150122675</v>
      </c>
      <c r="G21" s="27">
        <v>139459.02630024537</v>
      </c>
      <c r="H21" s="27">
        <v>3.2772871180557659</v>
      </c>
      <c r="I21" s="27">
        <v>65.545742361115316</v>
      </c>
      <c r="J21" s="27">
        <v>12500.672168092067</v>
      </c>
      <c r="K21" s="27">
        <v>250013.44336184132</v>
      </c>
      <c r="L21" s="27">
        <v>5.8753159190032713</v>
      </c>
      <c r="M21" s="27">
        <v>117.50631838006541</v>
      </c>
      <c r="N21" s="27">
        <v>45.700955632139596</v>
      </c>
    </row>
    <row r="22" spans="1:14" x14ac:dyDescent="0.25">
      <c r="A22" s="26" t="s">
        <v>26</v>
      </c>
      <c r="B22" s="27">
        <v>2015</v>
      </c>
      <c r="C22" s="27">
        <v>3.0000000000000009E-2</v>
      </c>
      <c r="D22" s="27">
        <v>0.50444484123652922</v>
      </c>
      <c r="E22" s="27">
        <v>16.814828041217641</v>
      </c>
      <c r="F22" s="27">
        <v>2972.1736131650341</v>
      </c>
      <c r="G22" s="27">
        <v>99072.453772167792</v>
      </c>
      <c r="H22" s="27">
        <v>1.3969215981875656</v>
      </c>
      <c r="I22" s="27">
        <v>46.564053272918862</v>
      </c>
      <c r="J22" s="27">
        <v>5108.1815473265397</v>
      </c>
      <c r="K22" s="27">
        <v>170272.71824421798</v>
      </c>
      <c r="L22" s="27">
        <v>2.4008453272434735</v>
      </c>
      <c r="M22" s="27">
        <v>80.028177574782461</v>
      </c>
      <c r="N22" s="27">
        <v>35.169517030124524</v>
      </c>
    </row>
    <row r="23" spans="1:14" x14ac:dyDescent="0.25">
      <c r="A23" s="26" t="s">
        <v>9</v>
      </c>
      <c r="B23" s="27">
        <v>2015</v>
      </c>
      <c r="C23" s="27">
        <v>5.000000000000001E-2</v>
      </c>
      <c r="D23" s="27">
        <v>0.27507393361148691</v>
      </c>
      <c r="E23" s="27">
        <v>5.5014786722297373</v>
      </c>
      <c r="F23" s="27">
        <v>1359.6920255076509</v>
      </c>
      <c r="G23" s="27">
        <v>27193.840510153012</v>
      </c>
      <c r="H23" s="27">
        <v>0.63905525198859592</v>
      </c>
      <c r="I23" s="27">
        <v>12.781105039771916</v>
      </c>
      <c r="J23" s="27">
        <v>2246.9730769291859</v>
      </c>
      <c r="K23" s="27">
        <v>44939.461538583717</v>
      </c>
      <c r="L23" s="27">
        <v>1.0560773461567177</v>
      </c>
      <c r="M23" s="27">
        <v>21.121546923134346</v>
      </c>
      <c r="N23" s="27">
        <v>10.399918558209098</v>
      </c>
    </row>
    <row r="24" spans="1:14" x14ac:dyDescent="0.25">
      <c r="A24" s="26" t="s">
        <v>27</v>
      </c>
      <c r="B24" s="27">
        <v>2015</v>
      </c>
      <c r="C24" s="27">
        <v>3.0000000000000013E-2</v>
      </c>
      <c r="D24" s="27">
        <v>0.23520004639998024</v>
      </c>
      <c r="E24" s="27">
        <v>7.8400015466660093</v>
      </c>
      <c r="F24" s="27">
        <v>1182.4183690531027</v>
      </c>
      <c r="G24" s="27">
        <v>39413.945635103424</v>
      </c>
      <c r="H24" s="27">
        <v>0.55573663345495816</v>
      </c>
      <c r="I24" s="27">
        <v>18.524554448498602</v>
      </c>
      <c r="J24" s="27">
        <v>1962.4386817057307</v>
      </c>
      <c r="K24" s="27">
        <v>65414.622723524371</v>
      </c>
      <c r="L24" s="27">
        <v>0.92234618040169347</v>
      </c>
      <c r="M24" s="27">
        <v>30.744872680056456</v>
      </c>
      <c r="N24" s="27">
        <v>14.959013467873213</v>
      </c>
    </row>
    <row r="25" spans="1:14" x14ac:dyDescent="0.25">
      <c r="A25" s="26" t="s">
        <v>28</v>
      </c>
      <c r="B25" s="27">
        <v>2015</v>
      </c>
      <c r="C25" s="27">
        <v>3.000000000000002E-2</v>
      </c>
      <c r="D25" s="27">
        <v>0.33430742216582426</v>
      </c>
      <c r="E25" s="27">
        <v>11.143580738860811</v>
      </c>
      <c r="F25" s="27">
        <v>1674.1910331892423</v>
      </c>
      <c r="G25" s="27">
        <v>55806.367772974729</v>
      </c>
      <c r="H25" s="27">
        <v>0.78686978559894383</v>
      </c>
      <c r="I25" s="27">
        <v>26.228992853298116</v>
      </c>
      <c r="J25" s="27">
        <v>1798.1560112662689</v>
      </c>
      <c r="K25" s="27">
        <v>59938.533708875628</v>
      </c>
      <c r="L25" s="27">
        <v>0.84513332529514618</v>
      </c>
      <c r="M25" s="27">
        <v>28.171110843171558</v>
      </c>
      <c r="N25" s="27">
        <v>18.881611891234673</v>
      </c>
    </row>
    <row r="26" spans="1:14" x14ac:dyDescent="0.25">
      <c r="A26" s="26" t="s">
        <v>29</v>
      </c>
      <c r="B26" s="27">
        <v>2015</v>
      </c>
      <c r="C26" s="27">
        <v>3.0000000000000006E-2</v>
      </c>
      <c r="D26" s="27">
        <v>0.2219593250685464</v>
      </c>
      <c r="E26" s="27">
        <v>7.3986441689515479</v>
      </c>
      <c r="F26" s="27">
        <v>1201.2358530095089</v>
      </c>
      <c r="G26" s="27">
        <v>40041.195100316967</v>
      </c>
      <c r="H26" s="27">
        <v>0.56458085091446908</v>
      </c>
      <c r="I26" s="27">
        <v>18.819361697148967</v>
      </c>
      <c r="J26" s="27">
        <v>1890.8022267080553</v>
      </c>
      <c r="K26" s="27">
        <v>63026.740890268498</v>
      </c>
      <c r="L26" s="27">
        <v>0.8886770465527859</v>
      </c>
      <c r="M26" s="27">
        <v>29.622568218426199</v>
      </c>
      <c r="N26" s="27">
        <v>14.417808252901269</v>
      </c>
    </row>
    <row r="27" spans="1:14" x14ac:dyDescent="0.25">
      <c r="A27" s="26" t="s">
        <v>13</v>
      </c>
      <c r="B27" s="27">
        <v>2015</v>
      </c>
      <c r="C27" s="27">
        <v>4.999999999999992E-2</v>
      </c>
      <c r="D27" s="27">
        <v>0.49371281515667481</v>
      </c>
      <c r="E27" s="27">
        <v>9.8742563031334942</v>
      </c>
      <c r="F27" s="27">
        <v>2047.5205624645832</v>
      </c>
      <c r="G27" s="27">
        <v>40950.411249291661</v>
      </c>
      <c r="H27" s="27">
        <v>0.96233466435835391</v>
      </c>
      <c r="I27" s="27">
        <v>19.246693287167073</v>
      </c>
      <c r="J27" s="27">
        <v>2169.9440380416922</v>
      </c>
      <c r="K27" s="27">
        <v>43398.880760833832</v>
      </c>
      <c r="L27" s="27">
        <v>1.0198736978795953</v>
      </c>
      <c r="M27" s="27">
        <v>20.397473957591888</v>
      </c>
      <c r="N27" s="27">
        <v>15.088734881799185</v>
      </c>
    </row>
    <row r="28" spans="1:14" x14ac:dyDescent="0.25">
      <c r="A28" s="26" t="s">
        <v>55</v>
      </c>
      <c r="B28" s="27">
        <v>2014.9745889387145</v>
      </c>
      <c r="C28" s="27">
        <v>4.5575485799701623E-2</v>
      </c>
      <c r="D28" s="27">
        <v>17.361887636468321</v>
      </c>
      <c r="E28" s="27">
        <v>402.28661306086508</v>
      </c>
      <c r="F28" s="27">
        <v>105548.21748479355</v>
      </c>
      <c r="G28" s="27">
        <v>2437061.4099739138</v>
      </c>
      <c r="H28" s="27">
        <v>49.607662217852976</v>
      </c>
      <c r="I28" s="27">
        <v>1145.4188626877406</v>
      </c>
      <c r="J28" s="27">
        <v>157631.03766001484</v>
      </c>
      <c r="K28" s="27">
        <v>3686858.8189555923</v>
      </c>
      <c r="L28" s="27">
        <v>74.086587700207019</v>
      </c>
      <c r="M28" s="27">
        <v>1732.8236449091291</v>
      </c>
      <c r="N28" s="78">
        <v>818.40713971696459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30" sqref="L30"/>
    </sheetView>
  </sheetViews>
  <sheetFormatPr baseColWidth="10" defaultRowHeight="15" x14ac:dyDescent="0.25"/>
  <cols>
    <col min="1" max="1" width="6.7109375" style="34" customWidth="1"/>
    <col min="2" max="2" width="24.140625" style="34" bestFit="1" customWidth="1"/>
    <col min="3" max="3" width="7.42578125" style="34" bestFit="1" customWidth="1"/>
    <col min="4" max="4" width="8" style="34" bestFit="1" customWidth="1"/>
    <col min="5" max="5" width="22.5703125" bestFit="1" customWidth="1"/>
    <col min="13" max="13" width="24.140625" bestFit="1" customWidth="1"/>
    <col min="14" max="14" width="12" bestFit="1" customWidth="1"/>
    <col min="15" max="15" width="14.5703125" bestFit="1" customWidth="1"/>
    <col min="16" max="16" width="13.28515625" bestFit="1" customWidth="1"/>
    <col min="17" max="17" width="15.28515625" bestFit="1" customWidth="1"/>
    <col min="18" max="18" width="12" bestFit="1" customWidth="1"/>
    <col min="19" max="19" width="13.85546875" bestFit="1" customWidth="1"/>
    <col min="20" max="20" width="15" bestFit="1" customWidth="1"/>
    <col min="21" max="21" width="20.28515625" bestFit="1" customWidth="1"/>
    <col min="22" max="22" width="15.7109375" bestFit="1" customWidth="1"/>
    <col min="23" max="23" width="17.85546875" bestFit="1" customWidth="1"/>
  </cols>
  <sheetData>
    <row r="2" spans="1:9" x14ac:dyDescent="0.25">
      <c r="A2" s="30" t="s">
        <v>54</v>
      </c>
      <c r="B2" s="30" t="s">
        <v>59</v>
      </c>
      <c r="C2" s="30" t="s">
        <v>56</v>
      </c>
      <c r="D2" s="30" t="s">
        <v>57</v>
      </c>
      <c r="E2" s="30" t="s">
        <v>58</v>
      </c>
      <c r="G2" t="s">
        <v>51</v>
      </c>
    </row>
    <row r="3" spans="1:9" x14ac:dyDescent="0.25">
      <c r="A3" s="34">
        <v>1</v>
      </c>
      <c r="B3" s="31" t="s">
        <v>29</v>
      </c>
      <c r="C3" s="32">
        <v>322326</v>
      </c>
      <c r="D3" s="32">
        <v>1604923</v>
      </c>
      <c r="E3" s="28"/>
      <c r="G3" t="s">
        <v>52</v>
      </c>
    </row>
    <row r="4" spans="1:9" x14ac:dyDescent="0.25">
      <c r="A4" s="34">
        <v>2</v>
      </c>
      <c r="B4" s="31" t="s">
        <v>28</v>
      </c>
      <c r="C4" s="32">
        <v>321118</v>
      </c>
      <c r="D4" s="32">
        <v>1604965</v>
      </c>
      <c r="E4" s="28"/>
      <c r="G4" t="s">
        <v>53</v>
      </c>
    </row>
    <row r="5" spans="1:9" x14ac:dyDescent="0.25">
      <c r="A5" s="34">
        <v>3</v>
      </c>
      <c r="B5" s="31" t="s">
        <v>27</v>
      </c>
      <c r="C5" s="32">
        <v>322330</v>
      </c>
      <c r="D5" s="32">
        <v>1604391</v>
      </c>
      <c r="E5" s="28"/>
      <c r="G5" t="s">
        <v>94</v>
      </c>
      <c r="I5">
        <f>+COUNTA(B3:B26)</f>
        <v>24</v>
      </c>
    </row>
    <row r="6" spans="1:9" x14ac:dyDescent="0.25">
      <c r="A6" s="34">
        <v>4</v>
      </c>
      <c r="B6" s="31" t="s">
        <v>26</v>
      </c>
      <c r="C6" s="32">
        <v>321248</v>
      </c>
      <c r="D6" s="32">
        <v>1603915</v>
      </c>
      <c r="E6" s="28"/>
    </row>
    <row r="7" spans="1:9" x14ac:dyDescent="0.25">
      <c r="A7" s="34">
        <v>5</v>
      </c>
      <c r="B7" s="31" t="s">
        <v>41</v>
      </c>
      <c r="C7" s="32">
        <v>319952</v>
      </c>
      <c r="D7" s="32">
        <v>1604517</v>
      </c>
      <c r="E7" s="28"/>
    </row>
    <row r="8" spans="1:9" x14ac:dyDescent="0.25">
      <c r="A8" s="34">
        <v>6</v>
      </c>
      <c r="B8" s="31" t="s">
        <v>25</v>
      </c>
      <c r="C8" s="32">
        <v>322288.96457583189</v>
      </c>
      <c r="D8" s="32">
        <v>1603811.3165960091</v>
      </c>
      <c r="E8" s="28"/>
    </row>
    <row r="9" spans="1:9" x14ac:dyDescent="0.25">
      <c r="A9" s="34">
        <v>7</v>
      </c>
      <c r="B9" s="31" t="s">
        <v>24</v>
      </c>
      <c r="C9" s="32">
        <v>321166</v>
      </c>
      <c r="D9" s="32">
        <v>1603800</v>
      </c>
      <c r="E9" s="28"/>
    </row>
    <row r="10" spans="1:9" x14ac:dyDescent="0.25">
      <c r="A10" s="34">
        <v>8</v>
      </c>
      <c r="B10" s="31" t="s">
        <v>20</v>
      </c>
      <c r="C10" s="32">
        <v>319940</v>
      </c>
      <c r="D10" s="32">
        <v>1603803</v>
      </c>
      <c r="E10" s="28"/>
    </row>
    <row r="11" spans="1:9" x14ac:dyDescent="0.25">
      <c r="A11" s="34">
        <v>9</v>
      </c>
      <c r="B11" s="31" t="s">
        <v>40</v>
      </c>
      <c r="C11" s="32">
        <v>338074</v>
      </c>
      <c r="D11" s="32">
        <v>1598329</v>
      </c>
      <c r="E11" s="28"/>
    </row>
    <row r="12" spans="1:9" x14ac:dyDescent="0.25">
      <c r="A12" s="34">
        <v>10</v>
      </c>
      <c r="B12" s="31" t="s">
        <v>33</v>
      </c>
      <c r="C12" s="32">
        <v>336010</v>
      </c>
      <c r="D12" s="32">
        <v>1598923</v>
      </c>
      <c r="E12" s="28"/>
    </row>
    <row r="13" spans="1:9" x14ac:dyDescent="0.25">
      <c r="A13" s="34">
        <v>11</v>
      </c>
      <c r="B13" s="31" t="s">
        <v>34</v>
      </c>
      <c r="C13" s="32">
        <v>332924</v>
      </c>
      <c r="D13" s="32">
        <v>1599706</v>
      </c>
      <c r="E13" s="29" t="s">
        <v>48</v>
      </c>
    </row>
    <row r="14" spans="1:9" x14ac:dyDescent="0.25">
      <c r="A14" s="34">
        <v>12</v>
      </c>
      <c r="B14" s="31" t="s">
        <v>16</v>
      </c>
      <c r="C14" s="32">
        <v>374663</v>
      </c>
      <c r="D14" s="32">
        <v>1563141</v>
      </c>
      <c r="E14" s="28"/>
    </row>
    <row r="15" spans="1:9" x14ac:dyDescent="0.25">
      <c r="A15" s="34">
        <v>13</v>
      </c>
      <c r="B15" s="31" t="s">
        <v>17</v>
      </c>
      <c r="C15" s="32">
        <v>377767</v>
      </c>
      <c r="D15" s="32">
        <v>1559921</v>
      </c>
      <c r="E15" s="28"/>
    </row>
    <row r="16" spans="1:9" x14ac:dyDescent="0.25">
      <c r="A16" s="34">
        <v>14</v>
      </c>
      <c r="B16" s="31" t="s">
        <v>18</v>
      </c>
      <c r="C16" s="32">
        <v>377294</v>
      </c>
      <c r="D16" s="32">
        <v>1562123</v>
      </c>
      <c r="E16" s="28"/>
    </row>
    <row r="17" spans="1:5" x14ac:dyDescent="0.25">
      <c r="A17" s="34">
        <v>15</v>
      </c>
      <c r="B17" s="31" t="s">
        <v>19</v>
      </c>
      <c r="C17" s="32">
        <v>386008.946</v>
      </c>
      <c r="D17" s="32">
        <v>1555107.6</v>
      </c>
      <c r="E17" s="28"/>
    </row>
    <row r="18" spans="1:5" x14ac:dyDescent="0.25">
      <c r="A18" s="34">
        <v>16</v>
      </c>
      <c r="B18" s="31" t="s">
        <v>13</v>
      </c>
      <c r="C18" s="32">
        <v>321291</v>
      </c>
      <c r="D18" s="32">
        <v>1604887</v>
      </c>
      <c r="E18" s="28"/>
    </row>
    <row r="19" spans="1:5" x14ac:dyDescent="0.25">
      <c r="A19" s="34">
        <v>17</v>
      </c>
      <c r="B19" s="31" t="s">
        <v>9</v>
      </c>
      <c r="C19" s="32">
        <v>319791</v>
      </c>
      <c r="D19" s="32">
        <v>1604382</v>
      </c>
      <c r="E19" s="28"/>
    </row>
    <row r="20" spans="1:5" x14ac:dyDescent="0.25">
      <c r="A20" s="34">
        <v>18</v>
      </c>
      <c r="B20" s="31" t="s">
        <v>15</v>
      </c>
      <c r="C20" s="32">
        <v>319291</v>
      </c>
      <c r="D20" s="32">
        <v>1604387</v>
      </c>
      <c r="E20" s="28"/>
    </row>
    <row r="21" spans="1:5" x14ac:dyDescent="0.25">
      <c r="A21" s="34">
        <v>19</v>
      </c>
      <c r="B21" s="31" t="s">
        <v>12</v>
      </c>
      <c r="C21" s="32">
        <v>321291</v>
      </c>
      <c r="D21" s="32">
        <v>1603887</v>
      </c>
      <c r="E21" s="28"/>
    </row>
    <row r="22" spans="1:5" x14ac:dyDescent="0.25">
      <c r="A22" s="34">
        <v>20</v>
      </c>
      <c r="B22" s="31" t="s">
        <v>11</v>
      </c>
      <c r="C22" s="32">
        <v>320791</v>
      </c>
      <c r="D22" s="32">
        <v>1603887</v>
      </c>
      <c r="E22" s="28"/>
    </row>
    <row r="23" spans="1:5" x14ac:dyDescent="0.25">
      <c r="A23" s="34">
        <v>21</v>
      </c>
      <c r="B23" s="31" t="s">
        <v>14</v>
      </c>
      <c r="C23" s="32">
        <v>321291</v>
      </c>
      <c r="D23" s="32">
        <v>1603387</v>
      </c>
      <c r="E23" s="28"/>
    </row>
    <row r="24" spans="1:5" x14ac:dyDescent="0.25">
      <c r="A24" s="34">
        <v>22</v>
      </c>
      <c r="B24" s="31" t="s">
        <v>10</v>
      </c>
      <c r="C24" s="32">
        <v>320791</v>
      </c>
      <c r="D24" s="32">
        <v>1603387</v>
      </c>
      <c r="E24" s="28"/>
    </row>
    <row r="25" spans="1:5" x14ac:dyDescent="0.25">
      <c r="A25" s="34">
        <v>23</v>
      </c>
      <c r="B25" s="31" t="s">
        <v>37</v>
      </c>
      <c r="C25" s="33">
        <v>442301</v>
      </c>
      <c r="D25" s="33">
        <v>1541853</v>
      </c>
      <c r="E25" s="29" t="s">
        <v>49</v>
      </c>
    </row>
    <row r="26" spans="1:5" x14ac:dyDescent="0.25">
      <c r="A26" s="34">
        <v>24</v>
      </c>
      <c r="B26" s="31" t="s">
        <v>38</v>
      </c>
      <c r="C26" s="33">
        <v>441868</v>
      </c>
      <c r="D26" s="33">
        <v>1542500</v>
      </c>
      <c r="E26" s="29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F1" zoomScaleNormal="100" workbookViewId="0">
      <selection activeCell="U5" sqref="U5"/>
    </sheetView>
  </sheetViews>
  <sheetFormatPr baseColWidth="10" defaultRowHeight="15" x14ac:dyDescent="0.25"/>
  <cols>
    <col min="1" max="1" width="23.85546875" customWidth="1"/>
    <col min="2" max="2" width="9.5703125" bestFit="1" customWidth="1"/>
    <col min="3" max="3" width="10.5703125" bestFit="1" customWidth="1"/>
    <col min="4" max="4" width="24.140625" bestFit="1" customWidth="1"/>
    <col min="5" max="5" width="15.28515625" style="34" bestFit="1" customWidth="1"/>
    <col min="6" max="6" width="14.5703125" bestFit="1" customWidth="1"/>
    <col min="7" max="7" width="13.28515625" bestFit="1" customWidth="1"/>
    <col min="8" max="8" width="15.28515625" bestFit="1" customWidth="1"/>
    <col min="9" max="9" width="12" bestFit="1" customWidth="1"/>
    <col min="10" max="10" width="13.85546875" bestFit="1" customWidth="1"/>
    <col min="11" max="11" width="15" bestFit="1" customWidth="1"/>
    <col min="12" max="12" width="17.85546875" bestFit="1" customWidth="1"/>
    <col min="13" max="14" width="15.7109375" bestFit="1" customWidth="1"/>
    <col min="15" max="16" width="17.85546875" bestFit="1" customWidth="1"/>
    <col min="17" max="17" width="23.5703125" bestFit="1" customWidth="1"/>
    <col min="19" max="19" width="19.85546875" bestFit="1" customWidth="1"/>
    <col min="20" max="20" width="11.42578125" bestFit="1" customWidth="1"/>
    <col min="21" max="21" width="19.7109375" bestFit="1" customWidth="1"/>
    <col min="22" max="22" width="16" customWidth="1"/>
    <col min="23" max="23" width="13.85546875" bestFit="1" customWidth="1"/>
  </cols>
  <sheetData>
    <row r="1" spans="1:26" x14ac:dyDescent="0.25">
      <c r="A1" s="59" t="s">
        <v>107</v>
      </c>
      <c r="B1" s="59" t="s">
        <v>56</v>
      </c>
      <c r="C1" s="59" t="s">
        <v>57</v>
      </c>
      <c r="D1" t="str">
        <f>PIVOT!A3</f>
        <v>PARCELAS</v>
      </c>
      <c r="E1" s="34" t="str">
        <f>PIVOT!B3</f>
        <v>AÑO_MEDICION</v>
      </c>
      <c r="F1" t="str">
        <f>PIVOT!C3</f>
        <v xml:space="preserve">AREA_PAR_HA </v>
      </c>
      <c r="G1" t="str">
        <f>PIVOT!D3</f>
        <v>Suma de AB</v>
      </c>
      <c r="H1" t="str">
        <f>PIVOT!E3</f>
        <v>Suma de AB/Ha</v>
      </c>
      <c r="I1" t="str">
        <f>PIVOT!F3</f>
        <v>Suma de B_UVG</v>
      </c>
      <c r="J1" t="str">
        <f>PIVOT!G3</f>
        <v>Suma de B_Kg/haUVG</v>
      </c>
      <c r="K1" t="str">
        <f>PIVOT!H3</f>
        <v>Suma de tC_UVG</v>
      </c>
      <c r="L1" t="str">
        <f>PIVOT!I3</f>
        <v>Suma de tC/haUVG</v>
      </c>
      <c r="M1" t="str">
        <f>PIVOT!J3</f>
        <v>Suma de B_Kg</v>
      </c>
      <c r="N1" t="str">
        <f>PIVOT!K3</f>
        <v>Suma de BKg/ha</v>
      </c>
      <c r="O1" t="str">
        <f>PIVOT!L3</f>
        <v>Suma de tC</v>
      </c>
      <c r="P1" t="str">
        <f>PIVOT!M3</f>
        <v>Suma de tC/ha</v>
      </c>
      <c r="Q1" t="s">
        <v>65</v>
      </c>
      <c r="R1" s="85" t="s">
        <v>161</v>
      </c>
      <c r="S1" s="85" t="s">
        <v>167</v>
      </c>
      <c r="T1" s="85" t="s">
        <v>177</v>
      </c>
      <c r="U1" t="s">
        <v>203</v>
      </c>
      <c r="W1" s="85" t="s">
        <v>178</v>
      </c>
      <c r="Y1" s="84" t="s">
        <v>176</v>
      </c>
      <c r="Z1" s="84">
        <f>+COUNTA(O2:O25)</f>
        <v>24</v>
      </c>
    </row>
    <row r="2" spans="1:26" x14ac:dyDescent="0.25">
      <c r="A2" s="28" t="s">
        <v>108</v>
      </c>
      <c r="B2" s="60">
        <f>+VLOOKUP(D2,PARCELAS_UBICACION!$B$2:$D$26,2,FALSE)</f>
        <v>320791</v>
      </c>
      <c r="C2" s="60">
        <f>+VLOOKUP(D2,PARCELAS_UBICACION!$B$2:$D$26,3,FALSE)</f>
        <v>1603387</v>
      </c>
      <c r="D2" t="str">
        <f>PIVOT!A4</f>
        <v>0-2014-INAB/ESTEFFOR</v>
      </c>
      <c r="E2" s="34">
        <f>PIVOT!B4</f>
        <v>2015</v>
      </c>
      <c r="F2">
        <f>PIVOT!C4</f>
        <v>5.0000000000000017E-2</v>
      </c>
      <c r="G2">
        <f>PIVOT!D4</f>
        <v>1.1655410846579375</v>
      </c>
      <c r="H2">
        <f>PIVOT!E4</f>
        <v>23.310821693158747</v>
      </c>
      <c r="I2">
        <f>PIVOT!F4</f>
        <v>7760.4045706408033</v>
      </c>
      <c r="J2">
        <f>PIVOT!G4</f>
        <v>155208.09141281605</v>
      </c>
      <c r="K2">
        <f>PIVOT!H4</f>
        <v>3.6473901482011772</v>
      </c>
      <c r="L2">
        <f>PIVOT!I4</f>
        <v>72.947802964023538</v>
      </c>
      <c r="M2">
        <f>PIVOT!J4</f>
        <v>13714.24357651697</v>
      </c>
      <c r="N2">
        <f>PIVOT!K4</f>
        <v>274284.87153033941</v>
      </c>
      <c r="O2">
        <f>PIVOT!L4</f>
        <v>6.4456944809629757</v>
      </c>
      <c r="P2">
        <f>PIVOT!M4</f>
        <v>128.91388961925949</v>
      </c>
      <c r="Q2" t="str">
        <f>+INICIO!$E$4</f>
        <v>Imbert and Rollet (1989)a</v>
      </c>
      <c r="R2" s="82">
        <f>+P2</f>
        <v>128.91388961925949</v>
      </c>
      <c r="S2" s="81">
        <f>PIVOT!N4</f>
        <v>52.282652679819115</v>
      </c>
      <c r="T2" s="82">
        <f>+R2+S2</f>
        <v>181.1965422990786</v>
      </c>
      <c r="U2">
        <f>+R2*INICIO!$V$30</f>
        <v>89.88949847798385</v>
      </c>
      <c r="W2" s="81">
        <f>+T2-U2</f>
        <v>91.307043821094751</v>
      </c>
      <c r="Y2" t="s">
        <v>200</v>
      </c>
      <c r="Z2" s="81">
        <f>+AVERAGE(R2:R25)</f>
        <v>72.200985204547038</v>
      </c>
    </row>
    <row r="3" spans="1:26" x14ac:dyDescent="0.25">
      <c r="A3" s="28" t="s">
        <v>108</v>
      </c>
      <c r="B3" s="60">
        <f>+VLOOKUP(D3,PARCELAS_UBICACION!$B$2:$D$26,2,FALSE)</f>
        <v>442301</v>
      </c>
      <c r="C3" s="60">
        <f>+VLOOKUP(D3,PARCELAS_UBICACION!$B$2:$D$26,3,FALSE)</f>
        <v>1541853</v>
      </c>
      <c r="D3" t="str">
        <f>PIVOT!A5</f>
        <v>1-2011-ICC/INAB</v>
      </c>
      <c r="E3" s="34">
        <f>PIVOT!B5</f>
        <v>2014</v>
      </c>
      <c r="F3">
        <f>PIVOT!C5</f>
        <v>3.0000000000000006E-2</v>
      </c>
      <c r="G3">
        <f>PIVOT!D5</f>
        <v>0.40825075073215694</v>
      </c>
      <c r="H3">
        <f>PIVOT!E5</f>
        <v>13.60835835773857</v>
      </c>
      <c r="I3">
        <f>PIVOT!F5</f>
        <v>2373.5029765176328</v>
      </c>
      <c r="J3">
        <f>PIVOT!G5</f>
        <v>79116.765883921122</v>
      </c>
      <c r="K3">
        <f>PIVOT!H5</f>
        <v>1.1155463989632874</v>
      </c>
      <c r="L3">
        <f>PIVOT!I5</f>
        <v>37.184879965442917</v>
      </c>
      <c r="M3">
        <f>PIVOT!J5</f>
        <v>4062.8706298905786</v>
      </c>
      <c r="N3">
        <f>PIVOT!K5</f>
        <v>135429.02099635263</v>
      </c>
      <c r="O3">
        <f>PIVOT!L5</f>
        <v>1.909549196048572</v>
      </c>
      <c r="P3">
        <f>PIVOT!M5</f>
        <v>63.651639868285734</v>
      </c>
      <c r="Q3" t="str">
        <f>+INICIO!$E$4</f>
        <v>Imbert and Rollet (1989)a</v>
      </c>
      <c r="R3" s="82">
        <f t="shared" ref="R3:R25" si="0">+P3</f>
        <v>63.651639868285734</v>
      </c>
      <c r="S3" s="81">
        <f>PIVOT!N5</f>
        <v>28.271228195403712</v>
      </c>
      <c r="T3" s="82">
        <f t="shared" ref="T3:T26" si="1">+R3+S3</f>
        <v>91.92286806368945</v>
      </c>
      <c r="U3">
        <f>+R3*INICIO!$V$30</f>
        <v>44.383223576295293</v>
      </c>
      <c r="W3" s="81">
        <f>+T3-U3</f>
        <v>47.539644487394156</v>
      </c>
    </row>
    <row r="4" spans="1:26" x14ac:dyDescent="0.25">
      <c r="A4" s="28" t="s">
        <v>108</v>
      </c>
      <c r="B4" s="60">
        <f>+VLOOKUP(D4,PARCELAS_UBICACION!$B$2:$D$26,2,FALSE)</f>
        <v>319940</v>
      </c>
      <c r="C4" s="60">
        <f>+VLOOKUP(D4,PARCELAS_UBICACION!$B$2:$D$26,3,FALSE)</f>
        <v>1603803</v>
      </c>
      <c r="D4" t="str">
        <f>PIVOT!A6</f>
        <v>1-2012-INAB/ESTEFFOR</v>
      </c>
      <c r="E4" s="34">
        <f>PIVOT!B6</f>
        <v>2015</v>
      </c>
      <c r="F4">
        <f>PIVOT!C6</f>
        <v>0.03</v>
      </c>
      <c r="G4">
        <f>PIVOT!D6</f>
        <v>0.23686628431159121</v>
      </c>
      <c r="H4">
        <f>PIVOT!E6</f>
        <v>7.8955428103863747</v>
      </c>
      <c r="I4">
        <f>PIVOT!F6</f>
        <v>1391.9816673264495</v>
      </c>
      <c r="J4">
        <f>PIVOT!G6</f>
        <v>46399.388910881651</v>
      </c>
      <c r="K4">
        <f>PIVOT!H6</f>
        <v>0.65423138364343114</v>
      </c>
      <c r="L4">
        <f>PIVOT!I6</f>
        <v>21.807712788114372</v>
      </c>
      <c r="M4">
        <f>PIVOT!J6</f>
        <v>2389.801972576819</v>
      </c>
      <c r="N4">
        <f>PIVOT!K6</f>
        <v>79660.065752560637</v>
      </c>
      <c r="O4">
        <f>PIVOT!L6</f>
        <v>1.1232069271111047</v>
      </c>
      <c r="P4">
        <f>PIVOT!M6</f>
        <v>37.440230903703494</v>
      </c>
      <c r="Q4" t="str">
        <f>+INICIO!$E$4</f>
        <v>Imbert and Rollet (1989)a</v>
      </c>
      <c r="R4" s="82">
        <f t="shared" si="0"/>
        <v>37.440230903703494</v>
      </c>
      <c r="S4" s="81">
        <f>PIVOT!N6</f>
        <v>16.496251763036931</v>
      </c>
      <c r="T4" s="82">
        <f t="shared" si="1"/>
        <v>53.936482666740424</v>
      </c>
      <c r="U4">
        <f>+R4*INICIO!$V$30</f>
        <v>26.10644662707487</v>
      </c>
      <c r="W4" s="81">
        <f t="shared" ref="W4:W25" si="2">+T4-U4</f>
        <v>27.830036039665554</v>
      </c>
      <c r="Y4" t="s">
        <v>199</v>
      </c>
      <c r="Z4">
        <v>75.53769539989338</v>
      </c>
    </row>
    <row r="5" spans="1:26" x14ac:dyDescent="0.25">
      <c r="A5" s="28" t="s">
        <v>108</v>
      </c>
      <c r="B5" s="60">
        <f>+VLOOKUP(D5,PARCELAS_UBICACION!$B$2:$D$26,2,FALSE)</f>
        <v>374663</v>
      </c>
      <c r="C5" s="60">
        <f>+VLOOKUP(D5,PARCELAS_UBICACION!$B$2:$D$26,3,FALSE)</f>
        <v>1563141</v>
      </c>
      <c r="D5" t="str">
        <f>PIVOT!A7</f>
        <v>1-2014-ICC/INAB</v>
      </c>
      <c r="E5" s="34">
        <f>PIVOT!B7</f>
        <v>2015</v>
      </c>
      <c r="F5">
        <f>PIVOT!C7</f>
        <v>5.0000000000000017E-2</v>
      </c>
      <c r="G5">
        <f>PIVOT!D7</f>
        <v>0.96765766119546037</v>
      </c>
      <c r="H5">
        <f>PIVOT!E7</f>
        <v>19.35315322390921</v>
      </c>
      <c r="I5">
        <f>PIVOT!F7</f>
        <v>6324.4751455157657</v>
      </c>
      <c r="J5">
        <f>PIVOT!G7</f>
        <v>126489.50291031531</v>
      </c>
      <c r="K5">
        <f>PIVOT!H7</f>
        <v>2.9725033183924094</v>
      </c>
      <c r="L5">
        <f>PIVOT!I7</f>
        <v>59.450066367848187</v>
      </c>
      <c r="M5">
        <f>PIVOT!J7</f>
        <v>8526.5196451610354</v>
      </c>
      <c r="N5">
        <f>PIVOT!K7</f>
        <v>170530.39290322075</v>
      </c>
      <c r="O5">
        <f>PIVOT!L7</f>
        <v>4.0074642332256865</v>
      </c>
      <c r="P5">
        <f>PIVOT!M7</f>
        <v>80.149284664513715</v>
      </c>
      <c r="Q5" t="str">
        <f>+INICIO!$E$4</f>
        <v>Imbert and Rollet (1989)a</v>
      </c>
      <c r="R5" s="82">
        <f t="shared" si="0"/>
        <v>80.149284664513715</v>
      </c>
      <c r="S5" s="81">
        <f>PIVOT!N7</f>
        <v>40.057693257985122</v>
      </c>
      <c r="T5" s="82">
        <f t="shared" si="1"/>
        <v>120.20697792249884</v>
      </c>
      <c r="U5">
        <f>+R5*INICIO!$V$30</f>
        <v>55.886755284016729</v>
      </c>
      <c r="W5" s="81">
        <f t="shared" si="2"/>
        <v>64.320222638482107</v>
      </c>
    </row>
    <row r="6" spans="1:26" x14ac:dyDescent="0.25">
      <c r="A6" s="28" t="s">
        <v>108</v>
      </c>
      <c r="B6" s="60">
        <f>+VLOOKUP(D6,PARCELAS_UBICACION!$B$2:$D$26,2,FALSE)</f>
        <v>321291</v>
      </c>
      <c r="C6" s="60">
        <f>+VLOOKUP(D6,PARCELAS_UBICACION!$B$2:$D$26,3,FALSE)</f>
        <v>1603387</v>
      </c>
      <c r="D6" t="str">
        <f>PIVOT!A8</f>
        <v>1-2014-INAB/ESTEFFOR</v>
      </c>
      <c r="E6" s="34">
        <f>PIVOT!B8</f>
        <v>2015</v>
      </c>
      <c r="F6">
        <f>PIVOT!C8</f>
        <v>4.9999999999999996E-2</v>
      </c>
      <c r="G6">
        <f>PIVOT!D8</f>
        <v>1.0474588269856213</v>
      </c>
      <c r="H6">
        <f>PIVOT!E8</f>
        <v>20.949176539712422</v>
      </c>
      <c r="I6">
        <f>PIVOT!F8</f>
        <v>7469.6390488924762</v>
      </c>
      <c r="J6">
        <f>PIVOT!G8</f>
        <v>149392.78097784953</v>
      </c>
      <c r="K6">
        <f>PIVOT!H8</f>
        <v>3.5107303529794631</v>
      </c>
      <c r="L6">
        <f>PIVOT!I8</f>
        <v>70.214607059589284</v>
      </c>
      <c r="M6">
        <f>PIVOT!J8</f>
        <v>13400.11768018263</v>
      </c>
      <c r="N6">
        <f>PIVOT!K8</f>
        <v>268002.35360365262</v>
      </c>
      <c r="O6">
        <f>PIVOT!L8</f>
        <v>6.298055309685834</v>
      </c>
      <c r="P6">
        <f>PIVOT!M8</f>
        <v>125.96110619371667</v>
      </c>
      <c r="Q6" t="str">
        <f>+INICIO!$E$4</f>
        <v>Imbert and Rollet (1989)a</v>
      </c>
      <c r="R6" s="82">
        <f t="shared" si="0"/>
        <v>125.96110619371667</v>
      </c>
      <c r="S6" s="81">
        <f>PIVOT!N8</f>
        <v>48.894393515437756</v>
      </c>
      <c r="T6" s="82">
        <f t="shared" si="1"/>
        <v>174.85549970915443</v>
      </c>
      <c r="U6">
        <f>+R6*INICIO!$V$30</f>
        <v>87.830571995972761</v>
      </c>
      <c r="W6" s="81">
        <f t="shared" si="2"/>
        <v>87.024927713181668</v>
      </c>
    </row>
    <row r="7" spans="1:26" x14ac:dyDescent="0.25">
      <c r="A7" s="28" t="s">
        <v>108</v>
      </c>
      <c r="B7" s="60">
        <f>+VLOOKUP(D7,PARCELAS_UBICACION!$B$2:$D$26,2,FALSE)</f>
        <v>332924</v>
      </c>
      <c r="C7" s="60">
        <f>+VLOOKUP(D7,PARCELAS_UBICACION!$B$2:$D$26,3,FALSE)</f>
        <v>1599706</v>
      </c>
      <c r="D7" t="str">
        <f>PIVOT!A9</f>
        <v>1-2015-INAB</v>
      </c>
      <c r="E7" s="34">
        <f>PIVOT!B9</f>
        <v>2015</v>
      </c>
      <c r="F7">
        <f>PIVOT!C9</f>
        <v>5.000000000000001E-2</v>
      </c>
      <c r="G7">
        <f>PIVOT!D9</f>
        <v>0.77709257781952013</v>
      </c>
      <c r="H7">
        <f>PIVOT!E9</f>
        <v>15.541851556390407</v>
      </c>
      <c r="I7">
        <f>PIVOT!F9</f>
        <v>4559.1059836529239</v>
      </c>
      <c r="J7">
        <f>PIVOT!G9</f>
        <v>91182.119673058492</v>
      </c>
      <c r="K7">
        <f>PIVOT!H9</f>
        <v>2.1427798123168746</v>
      </c>
      <c r="L7">
        <f>PIVOT!I9</f>
        <v>42.855596246337484</v>
      </c>
      <c r="M7">
        <f>PIVOT!J9</f>
        <v>4763.3434207159526</v>
      </c>
      <c r="N7">
        <f>PIVOT!K9</f>
        <v>95266.868414319091</v>
      </c>
      <c r="O7">
        <f>PIVOT!L9</f>
        <v>2.2387714077364986</v>
      </c>
      <c r="P7">
        <f>PIVOT!M9</f>
        <v>44.775428154729966</v>
      </c>
      <c r="Q7" t="str">
        <f>+INICIO!$E$4</f>
        <v>Imbert and Rollet (1989)a</v>
      </c>
      <c r="R7" s="82">
        <f t="shared" si="0"/>
        <v>44.775428154729966</v>
      </c>
      <c r="S7" s="81">
        <f>PIVOT!N9</f>
        <v>27.46681159154128</v>
      </c>
      <c r="T7" s="82">
        <f t="shared" si="1"/>
        <v>72.242239746271252</v>
      </c>
      <c r="U7">
        <f>+R7*INICIO!$V$30</f>
        <v>31.221156950991347</v>
      </c>
      <c r="W7" s="81">
        <f t="shared" si="2"/>
        <v>41.021082795279909</v>
      </c>
    </row>
    <row r="8" spans="1:26" x14ac:dyDescent="0.25">
      <c r="A8" s="28" t="s">
        <v>108</v>
      </c>
      <c r="B8" s="60">
        <f>+VLOOKUP(D8,PARCELAS_UBICACION!$B$2:$D$26,2,FALSE)</f>
        <v>338074</v>
      </c>
      <c r="C8" s="60">
        <f>+VLOOKUP(D8,PARCELAS_UBICACION!$B$2:$D$26,3,FALSE)</f>
        <v>1598329</v>
      </c>
      <c r="D8" t="str">
        <f>PIVOT!A10</f>
        <v>1-2015-INAB/AGROACEITE</v>
      </c>
      <c r="E8" s="34">
        <f>PIVOT!B10</f>
        <v>2015</v>
      </c>
      <c r="F8">
        <f>PIVOT!C10</f>
        <v>5.0000000000000017E-2</v>
      </c>
      <c r="G8">
        <f>PIVOT!D10</f>
        <v>0.99793161880177839</v>
      </c>
      <c r="H8">
        <f>PIVOT!E10</f>
        <v>19.958632376035563</v>
      </c>
      <c r="I8">
        <f>PIVOT!F10</f>
        <v>6544.4719699707866</v>
      </c>
      <c r="J8">
        <f>PIVOT!G10</f>
        <v>130889.43939941574</v>
      </c>
      <c r="K8">
        <f>PIVOT!H10</f>
        <v>3.0759018258862696</v>
      </c>
      <c r="L8">
        <f>PIVOT!I10</f>
        <v>61.518036517725378</v>
      </c>
      <c r="M8">
        <f>PIVOT!J10</f>
        <v>11436.590946230657</v>
      </c>
      <c r="N8">
        <f>PIVOT!K10</f>
        <v>228731.81892461312</v>
      </c>
      <c r="O8">
        <f>PIVOT!L10</f>
        <v>5.3751977447284087</v>
      </c>
      <c r="P8">
        <f>PIVOT!M10</f>
        <v>107.50395489456817</v>
      </c>
      <c r="Q8" t="str">
        <f>+INICIO!$E$4</f>
        <v>Imbert and Rollet (1989)a</v>
      </c>
      <c r="R8" s="82">
        <f t="shared" si="0"/>
        <v>107.50395489456817</v>
      </c>
      <c r="S8" s="81">
        <f>PIVOT!N10</f>
        <v>43.905164007125727</v>
      </c>
      <c r="T8" s="82">
        <f t="shared" si="1"/>
        <v>151.40911890169389</v>
      </c>
      <c r="U8">
        <f>+R8*INICIO!$V$30</f>
        <v>74.960709186675757</v>
      </c>
      <c r="W8" s="81">
        <f t="shared" si="2"/>
        <v>76.44840971501813</v>
      </c>
    </row>
    <row r="9" spans="1:26" x14ac:dyDescent="0.25">
      <c r="A9" s="28" t="s">
        <v>108</v>
      </c>
      <c r="B9" s="60">
        <f>+VLOOKUP(D9,PARCELAS_UBICACION!$B$2:$D$26,2,FALSE)</f>
        <v>441868</v>
      </c>
      <c r="C9" s="60">
        <f>+VLOOKUP(D9,PARCELAS_UBICACION!$B$2:$D$26,3,FALSE)</f>
        <v>1542500</v>
      </c>
      <c r="D9" t="str">
        <f>PIVOT!A11</f>
        <v>2-2011-ICC/INAB</v>
      </c>
      <c r="E9" s="34">
        <f>PIVOT!B11</f>
        <v>2014</v>
      </c>
      <c r="F9">
        <f>PIVOT!C11</f>
        <v>0.03</v>
      </c>
      <c r="G9">
        <f>PIVOT!D11</f>
        <v>0.3884697125888289</v>
      </c>
      <c r="H9">
        <f>PIVOT!E11</f>
        <v>12.948990419627631</v>
      </c>
      <c r="I9">
        <f>PIVOT!F11</f>
        <v>2410.8721041667218</v>
      </c>
      <c r="J9">
        <f>PIVOT!G11</f>
        <v>80362.403472224061</v>
      </c>
      <c r="K9">
        <f>PIVOT!H11</f>
        <v>1.1331098889583591</v>
      </c>
      <c r="L9">
        <f>PIVOT!I11</f>
        <v>37.770329631945309</v>
      </c>
      <c r="M9">
        <f>PIVOT!J11</f>
        <v>4188.7215017966037</v>
      </c>
      <c r="N9">
        <f>PIVOT!K11</f>
        <v>139624.05005988682</v>
      </c>
      <c r="O9">
        <f>PIVOT!L11</f>
        <v>1.9686991058444039</v>
      </c>
      <c r="P9">
        <f>PIVOT!M11</f>
        <v>65.623303528146806</v>
      </c>
      <c r="Q9" t="str">
        <f>+INICIO!$E$4</f>
        <v>Imbert and Rollet (1989)a</v>
      </c>
      <c r="R9" s="82">
        <f t="shared" si="0"/>
        <v>65.623303528146806</v>
      </c>
      <c r="S9" s="81">
        <f>PIVOT!N11</f>
        <v>27.923787128493522</v>
      </c>
      <c r="T9" s="82">
        <f t="shared" si="1"/>
        <v>93.547090656640336</v>
      </c>
      <c r="U9">
        <f>+R9*INICIO!$V$30</f>
        <v>45.758031660013991</v>
      </c>
      <c r="W9" s="81">
        <f t="shared" si="2"/>
        <v>47.789058996626345</v>
      </c>
    </row>
    <row r="10" spans="1:26" x14ac:dyDescent="0.25">
      <c r="A10" s="28" t="s">
        <v>108</v>
      </c>
      <c r="B10" s="60">
        <f>+VLOOKUP(D10,PARCELAS_UBICACION!$B$2:$D$26,2,FALSE)</f>
        <v>321166</v>
      </c>
      <c r="C10" s="60">
        <f>+VLOOKUP(D10,PARCELAS_UBICACION!$B$2:$D$26,3,FALSE)</f>
        <v>1603800</v>
      </c>
      <c r="D10" t="str">
        <f>PIVOT!A12</f>
        <v>2-2012-INAB/ESTEFFOR</v>
      </c>
      <c r="E10" s="34">
        <f>PIVOT!B12</f>
        <v>2015</v>
      </c>
      <c r="F10">
        <f>PIVOT!C12</f>
        <v>3.0000000000000009E-2</v>
      </c>
      <c r="G10">
        <f>PIVOT!D12</f>
        <v>0.57077311414417475</v>
      </c>
      <c r="H10">
        <f>PIVOT!E12</f>
        <v>19.025770471472491</v>
      </c>
      <c r="I10">
        <f>PIVOT!F12</f>
        <v>3468.5458099873013</v>
      </c>
      <c r="J10">
        <f>PIVOT!G12</f>
        <v>115618.19366624337</v>
      </c>
      <c r="K10">
        <f>PIVOT!H12</f>
        <v>1.6302165306940317</v>
      </c>
      <c r="L10">
        <f>PIVOT!I12</f>
        <v>54.340551023134388</v>
      </c>
      <c r="M10">
        <f>PIVOT!J12</f>
        <v>6006.6571495412591</v>
      </c>
      <c r="N10">
        <f>PIVOT!K12</f>
        <v>200221.90498470864</v>
      </c>
      <c r="O10">
        <f>PIVOT!L12</f>
        <v>2.8231288602843914</v>
      </c>
      <c r="P10">
        <f>PIVOT!M12</f>
        <v>94.104295342813046</v>
      </c>
      <c r="Q10" t="str">
        <f>+INICIO!$E$4</f>
        <v>Imbert and Rollet (1989)a</v>
      </c>
      <c r="R10" s="82">
        <f t="shared" si="0"/>
        <v>94.104295342813046</v>
      </c>
      <c r="S10" s="81">
        <f>PIVOT!N12</f>
        <v>40.48236328397337</v>
      </c>
      <c r="T10" s="82">
        <f t="shared" si="1"/>
        <v>134.5866586267864</v>
      </c>
      <c r="U10">
        <f>+R10*INICIO!$V$30</f>
        <v>65.617350760051693</v>
      </c>
      <c r="W10" s="81">
        <f t="shared" si="2"/>
        <v>68.969307866734709</v>
      </c>
    </row>
    <row r="11" spans="1:26" x14ac:dyDescent="0.25">
      <c r="A11" s="28" t="s">
        <v>108</v>
      </c>
      <c r="B11" s="60">
        <f>+VLOOKUP(D11,PARCELAS_UBICACION!$B$2:$D$26,2,FALSE)</f>
        <v>377767</v>
      </c>
      <c r="C11" s="60">
        <f>+VLOOKUP(D11,PARCELAS_UBICACION!$B$2:$D$26,3,FALSE)</f>
        <v>1559921</v>
      </c>
      <c r="D11" t="str">
        <f>PIVOT!A13</f>
        <v>2-2014-ICC/INAB</v>
      </c>
      <c r="E11" s="34">
        <f>PIVOT!B13</f>
        <v>2015</v>
      </c>
      <c r="F11">
        <f>PIVOT!C13</f>
        <v>4.999999999999992E-2</v>
      </c>
      <c r="G11">
        <f>PIVOT!D13</f>
        <v>0.86377932930818679</v>
      </c>
      <c r="H11">
        <f>PIVOT!E13</f>
        <v>17.275586586163733</v>
      </c>
      <c r="I11">
        <f>PIVOT!F13</f>
        <v>4307.6251424131133</v>
      </c>
      <c r="J11">
        <f>PIVOT!G13</f>
        <v>86152.502848262229</v>
      </c>
      <c r="K11">
        <f>PIVOT!H13</f>
        <v>2.0245838169341628</v>
      </c>
      <c r="L11">
        <f>PIVOT!I13</f>
        <v>40.49167633868327</v>
      </c>
      <c r="M11">
        <f>PIVOT!J13</f>
        <v>4473.4538691337348</v>
      </c>
      <c r="N11">
        <f>PIVOT!K13</f>
        <v>89469.077382674659</v>
      </c>
      <c r="O11">
        <f>PIVOT!L13</f>
        <v>2.1025233184928545</v>
      </c>
      <c r="P11">
        <f>PIVOT!M13</f>
        <v>42.050466369857098</v>
      </c>
      <c r="Q11" t="str">
        <f>+INICIO!$E$4</f>
        <v>Imbert and Rollet (1989)a</v>
      </c>
      <c r="R11" s="82">
        <f t="shared" si="0"/>
        <v>42.050466369857098</v>
      </c>
      <c r="S11" s="81">
        <f>PIVOT!N13</f>
        <v>29.365523376348776</v>
      </c>
      <c r="T11" s="82">
        <f t="shared" si="1"/>
        <v>71.415989746205867</v>
      </c>
      <c r="U11">
        <f>+R11*INICIO!$V$30</f>
        <v>29.321086687520687</v>
      </c>
      <c r="W11" s="81">
        <f t="shared" si="2"/>
        <v>42.094903058685176</v>
      </c>
    </row>
    <row r="12" spans="1:26" x14ac:dyDescent="0.25">
      <c r="A12" s="28" t="s">
        <v>108</v>
      </c>
      <c r="B12" s="60">
        <f>+VLOOKUP(D12,PARCELAS_UBICACION!$B$2:$D$26,2,FALSE)</f>
        <v>320791</v>
      </c>
      <c r="C12" s="60">
        <f>+VLOOKUP(D12,PARCELAS_UBICACION!$B$2:$D$26,3,FALSE)</f>
        <v>1603887</v>
      </c>
      <c r="D12" t="str">
        <f>PIVOT!A14</f>
        <v>2-2014-INAB/ESTEFFOR</v>
      </c>
      <c r="E12" s="34">
        <f>PIVOT!B14</f>
        <v>2015</v>
      </c>
      <c r="F12">
        <f>PIVOT!C14</f>
        <v>5.0000000000000024E-2</v>
      </c>
      <c r="G12">
        <f>PIVOT!D14</f>
        <v>1.4052870156276625</v>
      </c>
      <c r="H12">
        <f>PIVOT!E14</f>
        <v>28.105740312553241</v>
      </c>
      <c r="I12">
        <f>PIVOT!F14</f>
        <v>8685.7899977225898</v>
      </c>
      <c r="J12">
        <f>PIVOT!G14</f>
        <v>173715.7999544518</v>
      </c>
      <c r="K12">
        <f>PIVOT!H14</f>
        <v>4.0823212989296156</v>
      </c>
      <c r="L12">
        <f>PIVOT!I14</f>
        <v>81.646425978592319</v>
      </c>
      <c r="M12">
        <f>PIVOT!J14</f>
        <v>12504.252953526882</v>
      </c>
      <c r="N12">
        <f>PIVOT!K14</f>
        <v>250085.05907053759</v>
      </c>
      <c r="O12">
        <f>PIVOT!L14</f>
        <v>5.876998888157634</v>
      </c>
      <c r="P12">
        <f>PIVOT!M14</f>
        <v>117.53997776315271</v>
      </c>
      <c r="Q12" t="str">
        <f>+INICIO!$E$4</f>
        <v>Imbert and Rollet (1989)a</v>
      </c>
      <c r="R12" s="82">
        <f t="shared" si="0"/>
        <v>117.53997776315271</v>
      </c>
      <c r="S12" s="81">
        <f>PIVOT!N14</f>
        <v>57.534937557586865</v>
      </c>
      <c r="T12" s="82">
        <f t="shared" si="1"/>
        <v>175.07491532073956</v>
      </c>
      <c r="U12">
        <f>+R12*INICIO!$V$30</f>
        <v>81.958660028396878</v>
      </c>
      <c r="W12" s="81">
        <f t="shared" si="2"/>
        <v>93.116255292342686</v>
      </c>
    </row>
    <row r="13" spans="1:26" x14ac:dyDescent="0.25">
      <c r="A13" s="28" t="s">
        <v>108</v>
      </c>
      <c r="B13" s="60">
        <f>+VLOOKUP(D13,PARCELAS_UBICACION!$B$2:$D$26,2,FALSE)</f>
        <v>336010</v>
      </c>
      <c r="C13" s="60">
        <f>+VLOOKUP(D13,PARCELAS_UBICACION!$B$2:$D$26,3,FALSE)</f>
        <v>1598923</v>
      </c>
      <c r="D13" t="str">
        <f>PIVOT!A15</f>
        <v>2-2015-INAB/AGROACEITE</v>
      </c>
      <c r="E13" s="34">
        <f>PIVOT!B15</f>
        <v>2015</v>
      </c>
      <c r="F13">
        <f>PIVOT!C15</f>
        <v>4.9999999999999926E-2</v>
      </c>
      <c r="G13">
        <f>PIVOT!D15</f>
        <v>1.2813621810178317</v>
      </c>
      <c r="H13">
        <f>PIVOT!E15</f>
        <v>25.627243620356648</v>
      </c>
      <c r="I13">
        <f>PIVOT!F15</f>
        <v>7023.2950268485101</v>
      </c>
      <c r="J13">
        <f>PIVOT!G15</f>
        <v>140465.90053697012</v>
      </c>
      <c r="K13">
        <f>PIVOT!H15</f>
        <v>3.3009486626187976</v>
      </c>
      <c r="L13">
        <f>PIVOT!I15</f>
        <v>66.018973252375943</v>
      </c>
      <c r="M13">
        <f>PIVOT!J15</f>
        <v>7712.9006411705923</v>
      </c>
      <c r="N13">
        <f>PIVOT!K15</f>
        <v>154258.01282341182</v>
      </c>
      <c r="O13">
        <f>PIVOT!L15</f>
        <v>3.6250633013501798</v>
      </c>
      <c r="P13">
        <f>PIVOT!M15</f>
        <v>72.501266027003552</v>
      </c>
      <c r="Q13" t="str">
        <f>+INICIO!$E$4</f>
        <v>Imbert and Rollet (1989)a</v>
      </c>
      <c r="R13" s="82">
        <f t="shared" si="0"/>
        <v>72.501266027003552</v>
      </c>
      <c r="S13" s="81">
        <f>PIVOT!N15</f>
        <v>46.296934341494477</v>
      </c>
      <c r="T13" s="82">
        <f t="shared" si="1"/>
        <v>118.79820036849803</v>
      </c>
      <c r="U13">
        <f>+R13*INICIO!$V$30</f>
        <v>50.553919840865582</v>
      </c>
      <c r="W13" s="81">
        <f t="shared" si="2"/>
        <v>68.244280527632441</v>
      </c>
    </row>
    <row r="14" spans="1:26" x14ac:dyDescent="0.25">
      <c r="A14" s="28" t="s">
        <v>108</v>
      </c>
      <c r="B14" s="60">
        <f>+VLOOKUP(D14,PARCELAS_UBICACION!$B$2:$D$26,2,FALSE)</f>
        <v>322288.96457583189</v>
      </c>
      <c r="C14" s="60">
        <f>+VLOOKUP(D14,PARCELAS_UBICACION!$B$2:$D$26,3,FALSE)</f>
        <v>1603811.3165960091</v>
      </c>
      <c r="D14" t="str">
        <f>PIVOT!A16</f>
        <v>3-2012-INAB/ESTEFFOR</v>
      </c>
      <c r="E14" s="34">
        <f>PIVOT!B16</f>
        <v>2015</v>
      </c>
      <c r="F14">
        <f>PIVOT!C16</f>
        <v>3.0000000000000016E-2</v>
      </c>
      <c r="G14">
        <f>PIVOT!D16</f>
        <v>0.92820573700122022</v>
      </c>
      <c r="H14">
        <f>PIVOT!E16</f>
        <v>30.940191233374009</v>
      </c>
      <c r="I14">
        <f>PIVOT!F16</f>
        <v>6212.3086105102084</v>
      </c>
      <c r="J14">
        <f>PIVOT!G16</f>
        <v>207076.95368367364</v>
      </c>
      <c r="K14">
        <f>PIVOT!H16</f>
        <v>2.9197850469397975</v>
      </c>
      <c r="L14">
        <f>PIVOT!I16</f>
        <v>97.326168231326605</v>
      </c>
      <c r="M14">
        <f>PIVOT!J16</f>
        <v>10035.786881670916</v>
      </c>
      <c r="N14">
        <f>PIVOT!K16</f>
        <v>334526.22938903066</v>
      </c>
      <c r="O14">
        <f>PIVOT!L16</f>
        <v>4.7168198343853316</v>
      </c>
      <c r="P14">
        <f>PIVOT!M16</f>
        <v>157.22732781284435</v>
      </c>
      <c r="Q14" t="str">
        <f>+INICIO!$E$4</f>
        <v>Imbert and Rollet (1989)a</v>
      </c>
      <c r="R14" s="82">
        <f t="shared" si="0"/>
        <v>157.22732781284435</v>
      </c>
      <c r="S14" s="81">
        <f>PIVOT!N16</f>
        <v>67.718009248206059</v>
      </c>
      <c r="T14" s="82">
        <f t="shared" si="1"/>
        <v>224.9453370610504</v>
      </c>
      <c r="U14">
        <f>+R14*INICIO!$V$30</f>
        <v>109.63198524124498</v>
      </c>
      <c r="W14" s="81">
        <f>+T14-U14</f>
        <v>115.31335181980542</v>
      </c>
    </row>
    <row r="15" spans="1:26" x14ac:dyDescent="0.25">
      <c r="A15" s="28" t="s">
        <v>108</v>
      </c>
      <c r="B15" s="60">
        <f>+VLOOKUP(D15,PARCELAS_UBICACION!$B$2:$D$26,2,FALSE)</f>
        <v>377294</v>
      </c>
      <c r="C15" s="60">
        <f>+VLOOKUP(D15,PARCELAS_UBICACION!$B$2:$D$26,3,FALSE)</f>
        <v>1562123</v>
      </c>
      <c r="D15" t="str">
        <f>PIVOT!A17</f>
        <v>3-2014-ICC/INAB</v>
      </c>
      <c r="E15" s="34">
        <f>PIVOT!B17</f>
        <v>2015</v>
      </c>
      <c r="F15">
        <f>PIVOT!C17</f>
        <v>4.9999999999999954E-2</v>
      </c>
      <c r="G15">
        <f>PIVOT!D17</f>
        <v>1.1406934429625326</v>
      </c>
      <c r="H15">
        <f>PIVOT!E17</f>
        <v>22.81386885925065</v>
      </c>
      <c r="I15">
        <f>PIVOT!F17</f>
        <v>6097.9127192125206</v>
      </c>
      <c r="J15">
        <f>PIVOT!G17</f>
        <v>121958.25438425035</v>
      </c>
      <c r="K15">
        <f>PIVOT!H17</f>
        <v>2.8660189780298837</v>
      </c>
      <c r="L15">
        <f>PIVOT!I17</f>
        <v>57.320379560597665</v>
      </c>
      <c r="M15">
        <f>PIVOT!J17</f>
        <v>6562.7091154721948</v>
      </c>
      <c r="N15">
        <f>PIVOT!K17</f>
        <v>131254.18230944395</v>
      </c>
      <c r="O15">
        <f>PIVOT!L17</f>
        <v>3.0844732842719318</v>
      </c>
      <c r="P15">
        <f>PIVOT!M17</f>
        <v>61.689465685438627</v>
      </c>
      <c r="Q15" t="str">
        <f>+INICIO!$E$4</f>
        <v>Imbert and Rollet (1989)a</v>
      </c>
      <c r="R15" s="82">
        <f t="shared" si="0"/>
        <v>61.689465685438627</v>
      </c>
      <c r="S15" s="81">
        <f>PIVOT!N17</f>
        <v>40.300530518660921</v>
      </c>
      <c r="T15" s="82">
        <f t="shared" si="1"/>
        <v>101.98999620409955</v>
      </c>
      <c r="U15">
        <f>+R15*INICIO!$V$30</f>
        <v>43.015032346137701</v>
      </c>
      <c r="W15" s="81">
        <f t="shared" si="2"/>
        <v>58.974963857961853</v>
      </c>
    </row>
    <row r="16" spans="1:26" x14ac:dyDescent="0.25">
      <c r="A16" s="28" t="s">
        <v>108</v>
      </c>
      <c r="B16" s="60">
        <f>+VLOOKUP(D16,PARCELAS_UBICACION!$B$2:$D$26,2,FALSE)</f>
        <v>321291</v>
      </c>
      <c r="C16" s="60">
        <f>+VLOOKUP(D16,PARCELAS_UBICACION!$B$2:$D$26,3,FALSE)</f>
        <v>1603887</v>
      </c>
      <c r="D16" t="str">
        <f>PIVOT!A18</f>
        <v>3-2014-INAB/ESTEFFOR</v>
      </c>
      <c r="E16" s="34">
        <f>PIVOT!B18</f>
        <v>2015</v>
      </c>
      <c r="F16">
        <f>PIVOT!C18</f>
        <v>0.05</v>
      </c>
      <c r="G16">
        <f>PIVOT!D18</f>
        <v>0.71175316832348212</v>
      </c>
      <c r="H16">
        <f>PIVOT!E18</f>
        <v>14.235063366469642</v>
      </c>
      <c r="I16">
        <f>PIVOT!F18</f>
        <v>4900.1020638078107</v>
      </c>
      <c r="J16">
        <f>PIVOT!G18</f>
        <v>98002.04127615616</v>
      </c>
      <c r="K16">
        <f>PIVOT!H18</f>
        <v>2.3030479699896707</v>
      </c>
      <c r="L16">
        <f>PIVOT!I18</f>
        <v>46.060959399793418</v>
      </c>
      <c r="M16">
        <f>PIVOT!J18</f>
        <v>8735.9917445019128</v>
      </c>
      <c r="N16">
        <f>PIVOT!K18</f>
        <v>174719.83489003833</v>
      </c>
      <c r="O16">
        <f>PIVOT!L18</f>
        <v>4.1059161199159</v>
      </c>
      <c r="P16">
        <f>PIVOT!M18</f>
        <v>82.118322398318028</v>
      </c>
      <c r="Q16" t="str">
        <f>+INICIO!$E$4</f>
        <v>Imbert and Rollet (1989)a</v>
      </c>
      <c r="R16" s="82">
        <f t="shared" si="0"/>
        <v>82.118322398318028</v>
      </c>
      <c r="S16" s="81">
        <f>PIVOT!N18</f>
        <v>32.506641140314493</v>
      </c>
      <c r="T16" s="82">
        <f t="shared" si="1"/>
        <v>114.62496353863253</v>
      </c>
      <c r="U16">
        <f>+R16*INICIO!$V$30</f>
        <v>57.259732353428284</v>
      </c>
      <c r="W16" s="81">
        <f t="shared" si="2"/>
        <v>57.365231185204244</v>
      </c>
    </row>
    <row r="17" spans="1:23" x14ac:dyDescent="0.25">
      <c r="A17" s="28" t="s">
        <v>108</v>
      </c>
      <c r="B17" s="60">
        <f>+VLOOKUP(D17,PARCELAS_UBICACION!$B$2:$D$26,2,FALSE)</f>
        <v>319952</v>
      </c>
      <c r="C17" s="60">
        <f>+VLOOKUP(D17,PARCELAS_UBICACION!$B$2:$D$26,3,FALSE)</f>
        <v>1604517</v>
      </c>
      <c r="D17" t="str">
        <f>PIVOT!A19</f>
        <v>4-2012-INAB/ESTEFFOR</v>
      </c>
      <c r="E17" s="34">
        <f>PIVOT!B19</f>
        <v>2015</v>
      </c>
      <c r="F17">
        <f>PIVOT!C19</f>
        <v>3.0000000000000009E-2</v>
      </c>
      <c r="G17">
        <f>PIVOT!D19</f>
        <v>0.3001872912135326</v>
      </c>
      <c r="H17">
        <f>PIVOT!E19</f>
        <v>10.006243040451089</v>
      </c>
      <c r="I17">
        <f>PIVOT!F19</f>
        <v>1570.0494839279872</v>
      </c>
      <c r="J17">
        <f>PIVOT!G19</f>
        <v>52334.982797599558</v>
      </c>
      <c r="K17">
        <f>PIVOT!H19</f>
        <v>0.73792325744615372</v>
      </c>
      <c r="L17">
        <f>PIVOT!I19</f>
        <v>24.597441914871794</v>
      </c>
      <c r="M17">
        <f>PIVOT!J19</f>
        <v>2624.4383291646213</v>
      </c>
      <c r="N17">
        <f>PIVOT!K19</f>
        <v>87481.277638820713</v>
      </c>
      <c r="O17">
        <f>PIVOT!L19</f>
        <v>1.2334860147073721</v>
      </c>
      <c r="P17">
        <f>PIVOT!M19</f>
        <v>41.116200490245738</v>
      </c>
      <c r="Q17" t="str">
        <f>+INICIO!$E$4</f>
        <v>Imbert and Rollet (1989)a</v>
      </c>
      <c r="R17" s="82">
        <f t="shared" si="0"/>
        <v>41.116200490245738</v>
      </c>
      <c r="S17" s="81">
        <f>PIVOT!N19</f>
        <v>19.56217777147727</v>
      </c>
      <c r="T17" s="82">
        <f t="shared" si="1"/>
        <v>60.678378261723012</v>
      </c>
      <c r="U17">
        <f>+R17*INICIO!$V$30</f>
        <v>28.669638720110889</v>
      </c>
      <c r="W17" s="81">
        <f t="shared" si="2"/>
        <v>32.008739541612123</v>
      </c>
    </row>
    <row r="18" spans="1:23" x14ac:dyDescent="0.25">
      <c r="A18" s="28" t="s">
        <v>108</v>
      </c>
      <c r="B18" s="60">
        <f>+VLOOKUP(D18,PARCELAS_UBICACION!$B$2:$D$26,2,FALSE)</f>
        <v>386008.946</v>
      </c>
      <c r="C18" s="60">
        <f>+VLOOKUP(D18,PARCELAS_UBICACION!$B$2:$D$26,3,FALSE)</f>
        <v>1555107.6</v>
      </c>
      <c r="D18" t="str">
        <f>PIVOT!A20</f>
        <v>4-2014-ICC/INAB</v>
      </c>
      <c r="E18" s="34">
        <f>PIVOT!B20</f>
        <v>2015</v>
      </c>
      <c r="F18">
        <f>PIVOT!C20</f>
        <v>5.0000000000000024E-2</v>
      </c>
      <c r="G18">
        <f>PIVOT!D20</f>
        <v>1.1250938646411321</v>
      </c>
      <c r="H18">
        <f>PIVOT!E20</f>
        <v>22.501877292822641</v>
      </c>
      <c r="I18">
        <f>PIVOT!F20</f>
        <v>7037.9523922785738</v>
      </c>
      <c r="J18">
        <f>PIVOT!G20</f>
        <v>140759.04784557145</v>
      </c>
      <c r="K18">
        <f>PIVOT!H20</f>
        <v>3.3078376243709298</v>
      </c>
      <c r="L18">
        <f>PIVOT!I20</f>
        <v>66.156752487418586</v>
      </c>
      <c r="M18">
        <f>PIVOT!J20</f>
        <v>8815.4698526918273</v>
      </c>
      <c r="N18">
        <f>PIVOT!K20</f>
        <v>176309.39705383652</v>
      </c>
      <c r="O18">
        <f>PIVOT!L20</f>
        <v>4.1432708307651582</v>
      </c>
      <c r="P18">
        <f>PIVOT!M20</f>
        <v>82.865416615303175</v>
      </c>
      <c r="Q18" t="str">
        <f>+INICIO!$E$4</f>
        <v>Imbert and Rollet (1989)a</v>
      </c>
      <c r="R18" s="82">
        <f t="shared" si="0"/>
        <v>82.865416615303175</v>
      </c>
      <c r="S18" s="81">
        <f>PIVOT!N20</f>
        <v>44.724480625777403</v>
      </c>
      <c r="T18" s="82">
        <f t="shared" si="1"/>
        <v>127.58989724108058</v>
      </c>
      <c r="U18">
        <f>+R18*INICIO!$V$30</f>
        <v>57.780668651905806</v>
      </c>
      <c r="W18" s="81">
        <f t="shared" si="2"/>
        <v>69.809228589174779</v>
      </c>
    </row>
    <row r="19" spans="1:23" x14ac:dyDescent="0.25">
      <c r="A19" s="28" t="s">
        <v>108</v>
      </c>
      <c r="B19" s="60">
        <f>+VLOOKUP(D19,PARCELAS_UBICACION!$B$2:$D$26,2,FALSE)</f>
        <v>319291</v>
      </c>
      <c r="C19" s="60">
        <f>+VLOOKUP(D19,PARCELAS_UBICACION!$B$2:$D$26,3,FALSE)</f>
        <v>1604387</v>
      </c>
      <c r="D19" t="str">
        <f>PIVOT!A21</f>
        <v>4-2014-INAB/ESTEFFOR</v>
      </c>
      <c r="E19" s="34">
        <f>PIVOT!B21</f>
        <v>2015</v>
      </c>
      <c r="F19">
        <f>PIVOT!C21</f>
        <v>4.9999999999999996E-2</v>
      </c>
      <c r="G19">
        <f>PIVOT!D21</f>
        <v>0.98078559149664857</v>
      </c>
      <c r="H19">
        <f>PIVOT!E21</f>
        <v>19.615711829932966</v>
      </c>
      <c r="I19">
        <f>PIVOT!F21</f>
        <v>6972.9513150122675</v>
      </c>
      <c r="J19">
        <f>PIVOT!G21</f>
        <v>139459.02630024537</v>
      </c>
      <c r="K19">
        <f>PIVOT!H21</f>
        <v>3.2772871180557659</v>
      </c>
      <c r="L19">
        <f>PIVOT!I21</f>
        <v>65.545742361115316</v>
      </c>
      <c r="M19">
        <f>PIVOT!J21</f>
        <v>12500.672168092067</v>
      </c>
      <c r="N19">
        <f>PIVOT!K21</f>
        <v>250013.44336184132</v>
      </c>
      <c r="O19">
        <f>PIVOT!L21</f>
        <v>5.8753159190032713</v>
      </c>
      <c r="P19">
        <f>PIVOT!M21</f>
        <v>117.50631838006541</v>
      </c>
      <c r="Q19" t="str">
        <f>+INICIO!$E$4</f>
        <v>Imbert and Rollet (1989)a</v>
      </c>
      <c r="R19" s="82">
        <f t="shared" si="0"/>
        <v>117.50631838006541</v>
      </c>
      <c r="S19" s="81">
        <f>PIVOT!N21</f>
        <v>45.700955632139596</v>
      </c>
      <c r="T19" s="82">
        <f t="shared" si="1"/>
        <v>163.207274012205</v>
      </c>
      <c r="U19">
        <f>+R19*INICIO!$V$30</f>
        <v>81.935189903697889</v>
      </c>
      <c r="W19" s="81">
        <f t="shared" si="2"/>
        <v>81.272084108507116</v>
      </c>
    </row>
    <row r="20" spans="1:23" x14ac:dyDescent="0.25">
      <c r="A20" s="28" t="s">
        <v>108</v>
      </c>
      <c r="B20" s="60">
        <f>+VLOOKUP(D20,PARCELAS_UBICACION!$B$2:$D$26,2,FALSE)</f>
        <v>321248</v>
      </c>
      <c r="C20" s="60">
        <f>+VLOOKUP(D20,PARCELAS_UBICACION!$B$2:$D$26,3,FALSE)</f>
        <v>1603915</v>
      </c>
      <c r="D20" t="str">
        <f>PIVOT!A22</f>
        <v>5-2012-INAB/ESTEFFOR</v>
      </c>
      <c r="E20" s="34">
        <f>PIVOT!B22</f>
        <v>2015</v>
      </c>
      <c r="F20">
        <f>PIVOT!C22</f>
        <v>3.0000000000000009E-2</v>
      </c>
      <c r="G20">
        <f>PIVOT!D22</f>
        <v>0.50444484123652922</v>
      </c>
      <c r="H20">
        <f>PIVOT!E22</f>
        <v>16.814828041217641</v>
      </c>
      <c r="I20">
        <f>PIVOT!F22</f>
        <v>2972.1736131650341</v>
      </c>
      <c r="J20">
        <f>PIVOT!G22</f>
        <v>99072.453772167792</v>
      </c>
      <c r="K20">
        <f>PIVOT!H22</f>
        <v>1.3969215981875656</v>
      </c>
      <c r="L20">
        <f>PIVOT!I22</f>
        <v>46.564053272918862</v>
      </c>
      <c r="M20">
        <f>PIVOT!J22</f>
        <v>5108.1815473265397</v>
      </c>
      <c r="N20">
        <f>PIVOT!K22</f>
        <v>170272.71824421798</v>
      </c>
      <c r="O20">
        <f>PIVOT!L22</f>
        <v>2.4008453272434735</v>
      </c>
      <c r="P20">
        <f>PIVOT!M22</f>
        <v>80.028177574782461</v>
      </c>
      <c r="Q20" t="str">
        <f>+INICIO!$E$4</f>
        <v>Imbert and Rollet (1989)a</v>
      </c>
      <c r="R20" s="82">
        <f t="shared" si="0"/>
        <v>80.028177574782461</v>
      </c>
      <c r="S20" s="81">
        <f>PIVOT!N22</f>
        <v>35.169517030124524</v>
      </c>
      <c r="T20" s="82">
        <f t="shared" si="1"/>
        <v>115.19769460490699</v>
      </c>
      <c r="U20">
        <f>+R20*INICIO!$V$30</f>
        <v>55.802309336491426</v>
      </c>
      <c r="W20" s="81">
        <f t="shared" si="2"/>
        <v>59.395385268415559</v>
      </c>
    </row>
    <row r="21" spans="1:23" x14ac:dyDescent="0.25">
      <c r="A21" s="28" t="s">
        <v>108</v>
      </c>
      <c r="B21" s="60">
        <f>+VLOOKUP(D21,PARCELAS_UBICACION!$B$2:$D$26,2,FALSE)</f>
        <v>319791</v>
      </c>
      <c r="C21" s="60">
        <f>+VLOOKUP(D21,PARCELAS_UBICACION!$B$2:$D$26,3,FALSE)</f>
        <v>1604382</v>
      </c>
      <c r="D21" t="str">
        <f>PIVOT!A23</f>
        <v>5-2014-INAB/ESTEFFOR</v>
      </c>
      <c r="E21" s="34">
        <f>PIVOT!B23</f>
        <v>2015</v>
      </c>
      <c r="F21">
        <f>PIVOT!C23</f>
        <v>5.000000000000001E-2</v>
      </c>
      <c r="G21">
        <f>PIVOT!D23</f>
        <v>0.27507393361148691</v>
      </c>
      <c r="H21">
        <f>PIVOT!E23</f>
        <v>5.5014786722297373</v>
      </c>
      <c r="I21">
        <f>PIVOT!F23</f>
        <v>1359.6920255076509</v>
      </c>
      <c r="J21">
        <f>PIVOT!G23</f>
        <v>27193.840510153012</v>
      </c>
      <c r="K21">
        <f>PIVOT!H23</f>
        <v>0.63905525198859592</v>
      </c>
      <c r="L21">
        <f>PIVOT!I23</f>
        <v>12.781105039771916</v>
      </c>
      <c r="M21">
        <f>PIVOT!J23</f>
        <v>2246.9730769291859</v>
      </c>
      <c r="N21">
        <f>PIVOT!K23</f>
        <v>44939.461538583717</v>
      </c>
      <c r="O21">
        <f>PIVOT!L23</f>
        <v>1.0560773461567177</v>
      </c>
      <c r="P21">
        <f>PIVOT!M23</f>
        <v>21.121546923134346</v>
      </c>
      <c r="Q21" t="str">
        <f>+INICIO!$E$4</f>
        <v>Imbert and Rollet (1989)a</v>
      </c>
      <c r="R21" s="82">
        <f t="shared" si="0"/>
        <v>21.121546923134346</v>
      </c>
      <c r="S21" s="81">
        <f>PIVOT!N23</f>
        <v>10.399918558209098</v>
      </c>
      <c r="T21" s="82">
        <f t="shared" si="1"/>
        <v>31.521465481343444</v>
      </c>
      <c r="U21">
        <f>+R21*INICIO!$V$30</f>
        <v>14.727701302064361</v>
      </c>
      <c r="W21" s="81">
        <f t="shared" si="2"/>
        <v>16.793764179279083</v>
      </c>
    </row>
    <row r="22" spans="1:23" x14ac:dyDescent="0.25">
      <c r="A22" s="28" t="s">
        <v>108</v>
      </c>
      <c r="B22" s="60">
        <f>+VLOOKUP(D22,PARCELAS_UBICACION!$B$2:$D$26,2,FALSE)</f>
        <v>322330</v>
      </c>
      <c r="C22" s="60">
        <f>+VLOOKUP(D22,PARCELAS_UBICACION!$B$2:$D$26,3,FALSE)</f>
        <v>1604391</v>
      </c>
      <c r="D22" t="str">
        <f>PIVOT!A24</f>
        <v>6-2012-INAB/ESTEFFOR</v>
      </c>
      <c r="E22" s="34">
        <f>PIVOT!B24</f>
        <v>2015</v>
      </c>
      <c r="F22">
        <f>PIVOT!C24</f>
        <v>3.0000000000000013E-2</v>
      </c>
      <c r="G22">
        <f>PIVOT!D24</f>
        <v>0.23520004639998024</v>
      </c>
      <c r="H22">
        <f>PIVOT!E24</f>
        <v>7.8400015466660093</v>
      </c>
      <c r="I22">
        <f>PIVOT!F24</f>
        <v>1182.4183690531027</v>
      </c>
      <c r="J22">
        <f>PIVOT!G24</f>
        <v>39413.945635103424</v>
      </c>
      <c r="K22">
        <f>PIVOT!H24</f>
        <v>0.55573663345495816</v>
      </c>
      <c r="L22">
        <f>PIVOT!I24</f>
        <v>18.524554448498602</v>
      </c>
      <c r="M22">
        <f>PIVOT!J24</f>
        <v>1962.4386817057307</v>
      </c>
      <c r="N22">
        <f>PIVOT!K24</f>
        <v>65414.622723524371</v>
      </c>
      <c r="O22">
        <f>PIVOT!L24</f>
        <v>0.92234618040169347</v>
      </c>
      <c r="P22">
        <f>PIVOT!M24</f>
        <v>30.744872680056456</v>
      </c>
      <c r="Q22" t="str">
        <f>+INICIO!$E$4</f>
        <v>Imbert and Rollet (1989)a</v>
      </c>
      <c r="R22" s="82">
        <f t="shared" si="0"/>
        <v>30.744872680056456</v>
      </c>
      <c r="S22" s="81">
        <f>PIVOT!N24</f>
        <v>14.959013467873213</v>
      </c>
      <c r="T22" s="82">
        <f t="shared" si="1"/>
        <v>45.703886147929666</v>
      </c>
      <c r="U22">
        <f>+R22*INICIO!$V$30</f>
        <v>21.437885352323271</v>
      </c>
      <c r="W22" s="81">
        <f t="shared" si="2"/>
        <v>24.266000795606395</v>
      </c>
    </row>
    <row r="23" spans="1:23" x14ac:dyDescent="0.25">
      <c r="A23" s="28" t="s">
        <v>108</v>
      </c>
      <c r="B23" s="60">
        <f>+VLOOKUP(D23,PARCELAS_UBICACION!$B$2:$D$26,2,FALSE)</f>
        <v>321118</v>
      </c>
      <c r="C23" s="60">
        <f>+VLOOKUP(D23,PARCELAS_UBICACION!$B$2:$D$26,3,FALSE)</f>
        <v>1604965</v>
      </c>
      <c r="D23" t="str">
        <f>PIVOT!A25</f>
        <v>7-2012-INAB/ESTEFFOR</v>
      </c>
      <c r="E23" s="34">
        <f>PIVOT!B25</f>
        <v>2015</v>
      </c>
      <c r="F23">
        <f>PIVOT!C25</f>
        <v>3.000000000000002E-2</v>
      </c>
      <c r="G23">
        <f>PIVOT!D25</f>
        <v>0.33430742216582426</v>
      </c>
      <c r="H23">
        <f>PIVOT!E25</f>
        <v>11.143580738860811</v>
      </c>
      <c r="I23">
        <f>PIVOT!F25</f>
        <v>1674.1910331892423</v>
      </c>
      <c r="J23">
        <f>PIVOT!G25</f>
        <v>55806.367772974729</v>
      </c>
      <c r="K23">
        <f>PIVOT!H25</f>
        <v>0.78686978559894383</v>
      </c>
      <c r="L23">
        <f>PIVOT!I25</f>
        <v>26.228992853298116</v>
      </c>
      <c r="M23">
        <f>PIVOT!J25</f>
        <v>1798.1560112662689</v>
      </c>
      <c r="N23">
        <f>PIVOT!K25</f>
        <v>59938.533708875628</v>
      </c>
      <c r="O23">
        <f>PIVOT!L25</f>
        <v>0.84513332529514618</v>
      </c>
      <c r="P23">
        <f>PIVOT!M25</f>
        <v>28.171110843171558</v>
      </c>
      <c r="Q23" t="str">
        <f>+INICIO!$E$4</f>
        <v>Imbert and Rollet (1989)a</v>
      </c>
      <c r="R23" s="82">
        <f t="shared" si="0"/>
        <v>28.171110843171558</v>
      </c>
      <c r="S23" s="81">
        <f>PIVOT!N25</f>
        <v>18.881611891234673</v>
      </c>
      <c r="T23" s="82">
        <f t="shared" si="1"/>
        <v>47.052722734406231</v>
      </c>
      <c r="U23">
        <f>+R23*INICIO!$V$30</f>
        <v>19.643244282981165</v>
      </c>
      <c r="W23" s="81">
        <f t="shared" si="2"/>
        <v>27.409478451425066</v>
      </c>
    </row>
    <row r="24" spans="1:23" x14ac:dyDescent="0.25">
      <c r="A24" s="28" t="s">
        <v>108</v>
      </c>
      <c r="B24" s="60">
        <f>+VLOOKUP(D24,PARCELAS_UBICACION!$B$2:$D$26,2,FALSE)</f>
        <v>322326</v>
      </c>
      <c r="C24" s="60">
        <f>+VLOOKUP(D24,PARCELAS_UBICACION!$B$2:$D$26,3,FALSE)</f>
        <v>1604923</v>
      </c>
      <c r="D24" t="str">
        <f>PIVOT!A26</f>
        <v>8-2012-INAB/ESTEFFOR</v>
      </c>
      <c r="E24" s="34">
        <f>PIVOT!B26</f>
        <v>2015</v>
      </c>
      <c r="F24">
        <f>PIVOT!C26</f>
        <v>3.0000000000000006E-2</v>
      </c>
      <c r="G24">
        <f>PIVOT!D26</f>
        <v>0.2219593250685464</v>
      </c>
      <c r="H24">
        <f>PIVOT!E26</f>
        <v>7.3986441689515479</v>
      </c>
      <c r="I24">
        <f>PIVOT!F26</f>
        <v>1201.2358530095089</v>
      </c>
      <c r="J24">
        <f>PIVOT!G26</f>
        <v>40041.195100316967</v>
      </c>
      <c r="K24">
        <f>PIVOT!H26</f>
        <v>0.56458085091446908</v>
      </c>
      <c r="L24">
        <f>PIVOT!I26</f>
        <v>18.819361697148967</v>
      </c>
      <c r="M24">
        <f>PIVOT!J26</f>
        <v>1890.8022267080553</v>
      </c>
      <c r="N24">
        <f>PIVOT!K26</f>
        <v>63026.740890268498</v>
      </c>
      <c r="O24">
        <f>PIVOT!L26</f>
        <v>0.8886770465527859</v>
      </c>
      <c r="P24">
        <f>PIVOT!M26</f>
        <v>29.622568218426199</v>
      </c>
      <c r="Q24" t="str">
        <f>+INICIO!$E$4</f>
        <v>Imbert and Rollet (1989)a</v>
      </c>
      <c r="R24" s="82">
        <f t="shared" si="0"/>
        <v>29.622568218426199</v>
      </c>
      <c r="S24" s="81">
        <f>PIVOT!N26</f>
        <v>14.417808252901269</v>
      </c>
      <c r="T24" s="82">
        <f t="shared" si="1"/>
        <v>44.04037647132747</v>
      </c>
      <c r="U24">
        <f>+R24*INICIO!$V$30</f>
        <v>20.655321227592403</v>
      </c>
      <c r="W24" s="81">
        <f t="shared" si="2"/>
        <v>23.385055243735067</v>
      </c>
    </row>
    <row r="25" spans="1:23" x14ac:dyDescent="0.25">
      <c r="A25" s="28" t="s">
        <v>108</v>
      </c>
      <c r="B25" s="60">
        <f>+VLOOKUP(D25,PARCELAS_UBICACION!$B$2:$D$26,2,FALSE)</f>
        <v>321291</v>
      </c>
      <c r="C25" s="60">
        <f>+VLOOKUP(D25,PARCELAS_UBICACION!$B$2:$D$26,3,FALSE)</f>
        <v>1604887</v>
      </c>
      <c r="D25" t="str">
        <f>PIVOT!A27</f>
        <v>8-2014-INAB/ESTEFFOR</v>
      </c>
      <c r="E25" s="34">
        <f>PIVOT!B27</f>
        <v>2015</v>
      </c>
      <c r="F25">
        <f>PIVOT!C27</f>
        <v>4.999999999999992E-2</v>
      </c>
      <c r="G25">
        <f>PIVOT!D27</f>
        <v>0.49371281515667481</v>
      </c>
      <c r="H25">
        <f>PIVOT!E27</f>
        <v>9.8742563031334942</v>
      </c>
      <c r="I25">
        <f>PIVOT!F27</f>
        <v>2047.5205624645832</v>
      </c>
      <c r="J25">
        <f>PIVOT!G27</f>
        <v>40950.411249291661</v>
      </c>
      <c r="K25">
        <f>PIVOT!H27</f>
        <v>0.96233466435835391</v>
      </c>
      <c r="L25">
        <f>PIVOT!I27</f>
        <v>19.246693287167073</v>
      </c>
      <c r="M25">
        <f>PIVOT!J27</f>
        <v>2169.9440380416922</v>
      </c>
      <c r="N25">
        <f>PIVOT!K27</f>
        <v>43398.880760833832</v>
      </c>
      <c r="O25">
        <f>PIVOT!L27</f>
        <v>1.0198736978795953</v>
      </c>
      <c r="P25">
        <f>PIVOT!M27</f>
        <v>20.397473957591888</v>
      </c>
      <c r="Q25" t="str">
        <f>+INICIO!$E$4</f>
        <v>Imbert and Rollet (1989)a</v>
      </c>
      <c r="R25" s="82">
        <f t="shared" si="0"/>
        <v>20.397473957591888</v>
      </c>
      <c r="S25" s="81">
        <f>PIVOT!N27</f>
        <v>15.088734881799185</v>
      </c>
      <c r="T25" s="82">
        <f t="shared" si="1"/>
        <v>35.486208839391075</v>
      </c>
      <c r="U25">
        <f>+R25*INICIO!$V$30</f>
        <v>14.222817337067976</v>
      </c>
      <c r="W25" s="81">
        <f t="shared" si="2"/>
        <v>21.263391502323099</v>
      </c>
    </row>
    <row r="26" spans="1:23" x14ac:dyDescent="0.25">
      <c r="R26" s="81">
        <f>+AVERAGE(R2:R25)</f>
        <v>72.200985204547038</v>
      </c>
      <c r="S26" s="81">
        <f>+AVERAGE(S2:S25)</f>
        <v>34.100297488206856</v>
      </c>
      <c r="T26" s="81">
        <f t="shared" si="1"/>
        <v>106.30128269275389</v>
      </c>
    </row>
    <row r="28" spans="1:23" x14ac:dyDescent="0.25">
      <c r="D28" s="26"/>
    </row>
    <row r="29" spans="1:23" x14ac:dyDescent="0.25">
      <c r="D29" s="26"/>
    </row>
    <row r="30" spans="1:23" x14ac:dyDescent="0.25">
      <c r="D30" s="26"/>
    </row>
    <row r="31" spans="1:23" x14ac:dyDescent="0.25">
      <c r="D31" s="26"/>
    </row>
    <row r="32" spans="1:23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6"/>
    </row>
    <row r="37" spans="4:4" x14ac:dyDescent="0.25">
      <c r="D37" s="26"/>
    </row>
    <row r="38" spans="4:4" x14ac:dyDescent="0.25">
      <c r="D38" s="26"/>
    </row>
    <row r="39" spans="4:4" x14ac:dyDescent="0.25">
      <c r="D39" s="26"/>
    </row>
    <row r="40" spans="4:4" x14ac:dyDescent="0.25">
      <c r="D40" s="26"/>
    </row>
    <row r="41" spans="4:4" x14ac:dyDescent="0.25">
      <c r="D41" s="26"/>
    </row>
    <row r="42" spans="4:4" x14ac:dyDescent="0.25">
      <c r="D42" s="26"/>
    </row>
    <row r="43" spans="4:4" x14ac:dyDescent="0.25">
      <c r="D43" s="26"/>
    </row>
    <row r="44" spans="4:4" x14ac:dyDescent="0.25">
      <c r="D44" s="26"/>
    </row>
    <row r="45" spans="4:4" x14ac:dyDescent="0.25">
      <c r="D45" s="26"/>
    </row>
    <row r="46" spans="4:4" x14ac:dyDescent="0.25">
      <c r="D46" s="26"/>
    </row>
    <row r="47" spans="4:4" x14ac:dyDescent="0.25">
      <c r="D47" s="26"/>
    </row>
    <row r="48" spans="4:4" x14ac:dyDescent="0.25">
      <c r="D48" s="26"/>
    </row>
    <row r="49" spans="4:4" x14ac:dyDescent="0.25">
      <c r="D49" s="26"/>
    </row>
    <row r="50" spans="4:4" x14ac:dyDescent="0.25">
      <c r="D50" s="26"/>
    </row>
    <row r="51" spans="4:4" x14ac:dyDescent="0.25">
      <c r="D51" s="26"/>
    </row>
  </sheetData>
  <conditionalFormatting sqref="W2:W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" activePane="bottomLeft" state="frozen"/>
      <selection activeCell="Q1" sqref="Q1"/>
      <selection pane="bottomLeft" activeCell="F3" sqref="F3"/>
    </sheetView>
  </sheetViews>
  <sheetFormatPr baseColWidth="10" defaultRowHeight="16.5" x14ac:dyDescent="0.3"/>
  <cols>
    <col min="1" max="1" width="15.7109375" style="6" bestFit="1" customWidth="1"/>
    <col min="2" max="2" width="11.28515625" style="6" bestFit="1" customWidth="1"/>
    <col min="3" max="3" width="8.85546875" style="6" bestFit="1" customWidth="1"/>
    <col min="4" max="4" width="30.42578125" style="6" bestFit="1" customWidth="1"/>
    <col min="5" max="5" width="15.140625" style="6" customWidth="1"/>
    <col min="6" max="6" width="26.42578125" style="6" bestFit="1" customWidth="1"/>
    <col min="7" max="7" width="10.42578125" style="6" bestFit="1" customWidth="1"/>
    <col min="8" max="8" width="12.5703125" style="6" customWidth="1"/>
    <col min="9" max="16384" width="11.42578125" style="6"/>
  </cols>
  <sheetData>
    <row r="1" spans="1:8" x14ac:dyDescent="0.3">
      <c r="A1" s="13" t="s">
        <v>0</v>
      </c>
      <c r="B1" s="13" t="s">
        <v>30</v>
      </c>
      <c r="C1" s="13" t="s">
        <v>1</v>
      </c>
      <c r="D1" s="13" t="s">
        <v>2</v>
      </c>
      <c r="E1" s="15" t="s">
        <v>42</v>
      </c>
      <c r="F1" s="15" t="s">
        <v>45</v>
      </c>
      <c r="G1" s="16" t="s">
        <v>43</v>
      </c>
      <c r="H1" s="16" t="s">
        <v>44</v>
      </c>
    </row>
    <row r="2" spans="1:8" x14ac:dyDescent="0.3">
      <c r="A2" s="1" t="s">
        <v>37</v>
      </c>
      <c r="B2" s="1">
        <v>1</v>
      </c>
      <c r="C2" s="3">
        <v>1</v>
      </c>
      <c r="D2" s="26" t="s">
        <v>35</v>
      </c>
      <c r="E2" s="14">
        <v>2014</v>
      </c>
      <c r="F2" s="14">
        <v>300</v>
      </c>
      <c r="G2" s="17">
        <v>22</v>
      </c>
      <c r="H2" s="19">
        <v>22</v>
      </c>
    </row>
    <row r="3" spans="1:8" x14ac:dyDescent="0.3">
      <c r="A3" s="1" t="s">
        <v>37</v>
      </c>
      <c r="B3" s="1">
        <v>1</v>
      </c>
      <c r="C3" s="3">
        <v>2</v>
      </c>
      <c r="D3" s="26" t="s">
        <v>35</v>
      </c>
      <c r="E3" s="14">
        <v>2014</v>
      </c>
      <c r="F3" s="14">
        <v>300</v>
      </c>
      <c r="G3" s="17">
        <v>26</v>
      </c>
      <c r="H3" s="19">
        <v>23</v>
      </c>
    </row>
    <row r="4" spans="1:8" x14ac:dyDescent="0.3">
      <c r="A4" s="1" t="s">
        <v>37</v>
      </c>
      <c r="B4" s="1">
        <v>1</v>
      </c>
      <c r="C4" s="3">
        <v>3</v>
      </c>
      <c r="D4" s="26" t="s">
        <v>35</v>
      </c>
      <c r="E4" s="14">
        <v>2014</v>
      </c>
      <c r="F4" s="14">
        <v>300</v>
      </c>
      <c r="G4" s="17">
        <v>25</v>
      </c>
      <c r="H4" s="19">
        <v>25</v>
      </c>
    </row>
    <row r="5" spans="1:8" x14ac:dyDescent="0.3">
      <c r="A5" s="1" t="s">
        <v>37</v>
      </c>
      <c r="B5" s="1">
        <v>1</v>
      </c>
      <c r="C5" s="3">
        <v>4</v>
      </c>
      <c r="D5" s="26" t="s">
        <v>35</v>
      </c>
      <c r="E5" s="14">
        <v>2014</v>
      </c>
      <c r="F5" s="14">
        <v>300</v>
      </c>
      <c r="G5" s="17">
        <v>20.5</v>
      </c>
      <c r="H5" s="19">
        <v>26</v>
      </c>
    </row>
    <row r="6" spans="1:8" x14ac:dyDescent="0.3">
      <c r="A6" s="1" t="s">
        <v>37</v>
      </c>
      <c r="B6" s="1">
        <v>1</v>
      </c>
      <c r="C6" s="3">
        <v>5</v>
      </c>
      <c r="D6" s="26" t="s">
        <v>35</v>
      </c>
      <c r="E6" s="14">
        <v>2014</v>
      </c>
      <c r="F6" s="14">
        <v>300</v>
      </c>
      <c r="G6" s="17">
        <v>19.5</v>
      </c>
      <c r="H6" s="19">
        <v>27</v>
      </c>
    </row>
    <row r="7" spans="1:8" x14ac:dyDescent="0.3">
      <c r="A7" s="1" t="s">
        <v>37</v>
      </c>
      <c r="B7" s="1">
        <v>1</v>
      </c>
      <c r="C7" s="3">
        <v>6</v>
      </c>
      <c r="D7" s="26" t="s">
        <v>35</v>
      </c>
      <c r="E7" s="14">
        <v>2014</v>
      </c>
      <c r="F7" s="14">
        <v>300</v>
      </c>
      <c r="G7" s="17">
        <v>22.5</v>
      </c>
      <c r="H7" s="19">
        <v>22</v>
      </c>
    </row>
    <row r="8" spans="1:8" x14ac:dyDescent="0.3">
      <c r="A8" s="1" t="s">
        <v>37</v>
      </c>
      <c r="B8" s="1">
        <v>1</v>
      </c>
      <c r="C8" s="3">
        <v>7</v>
      </c>
      <c r="D8" s="26" t="s">
        <v>35</v>
      </c>
      <c r="E8" s="14">
        <v>2014</v>
      </c>
      <c r="F8" s="14">
        <v>300</v>
      </c>
      <c r="G8" s="17">
        <v>0</v>
      </c>
      <c r="H8" s="19">
        <v>0</v>
      </c>
    </row>
    <row r="9" spans="1:8" x14ac:dyDescent="0.3">
      <c r="A9" s="1" t="s">
        <v>37</v>
      </c>
      <c r="B9" s="1">
        <v>1</v>
      </c>
      <c r="C9" s="3">
        <v>8</v>
      </c>
      <c r="D9" s="26" t="s">
        <v>35</v>
      </c>
      <c r="E9" s="14">
        <v>2014</v>
      </c>
      <c r="F9" s="14">
        <v>300</v>
      </c>
      <c r="G9" s="17">
        <v>29</v>
      </c>
      <c r="H9" s="19">
        <v>22.5</v>
      </c>
    </row>
    <row r="10" spans="1:8" x14ac:dyDescent="0.3">
      <c r="A10" s="1" t="s">
        <v>37</v>
      </c>
      <c r="B10" s="1">
        <v>1</v>
      </c>
      <c r="C10" s="3">
        <v>9</v>
      </c>
      <c r="D10" s="2" t="s">
        <v>36</v>
      </c>
      <c r="E10" s="14">
        <v>2014</v>
      </c>
      <c r="F10" s="14">
        <v>300</v>
      </c>
      <c r="G10" s="17">
        <v>0</v>
      </c>
      <c r="H10" s="19">
        <v>0</v>
      </c>
    </row>
    <row r="11" spans="1:8" x14ac:dyDescent="0.3">
      <c r="A11" s="1" t="s">
        <v>37</v>
      </c>
      <c r="B11" s="1">
        <v>1</v>
      </c>
      <c r="C11" s="3">
        <v>10</v>
      </c>
      <c r="D11" s="2" t="s">
        <v>36</v>
      </c>
      <c r="E11" s="14">
        <v>2014</v>
      </c>
      <c r="F11" s="14">
        <v>300</v>
      </c>
      <c r="G11" s="17">
        <v>0</v>
      </c>
      <c r="H11" s="19">
        <v>0</v>
      </c>
    </row>
    <row r="12" spans="1:8" x14ac:dyDescent="0.3">
      <c r="A12" s="1" t="s">
        <v>37</v>
      </c>
      <c r="B12" s="1">
        <v>1</v>
      </c>
      <c r="C12" s="3">
        <v>11</v>
      </c>
      <c r="D12" s="26" t="s">
        <v>35</v>
      </c>
      <c r="E12" s="14">
        <v>2014</v>
      </c>
      <c r="F12" s="14">
        <v>300</v>
      </c>
      <c r="G12" s="17">
        <v>21</v>
      </c>
      <c r="H12" s="19">
        <v>23</v>
      </c>
    </row>
    <row r="13" spans="1:8" x14ac:dyDescent="0.3">
      <c r="A13" s="1" t="s">
        <v>37</v>
      </c>
      <c r="B13" s="1">
        <v>1</v>
      </c>
      <c r="C13" s="3">
        <v>12</v>
      </c>
      <c r="D13" s="26" t="s">
        <v>35</v>
      </c>
      <c r="E13" s="14">
        <v>2014</v>
      </c>
      <c r="F13" s="14">
        <v>300</v>
      </c>
      <c r="G13" s="17">
        <v>0</v>
      </c>
      <c r="H13" s="19">
        <v>0</v>
      </c>
    </row>
    <row r="14" spans="1:8" x14ac:dyDescent="0.3">
      <c r="A14" s="1" t="s">
        <v>37</v>
      </c>
      <c r="B14" s="1">
        <v>1</v>
      </c>
      <c r="C14" s="3">
        <v>13</v>
      </c>
      <c r="D14" s="26" t="s">
        <v>35</v>
      </c>
      <c r="E14" s="14">
        <v>2014</v>
      </c>
      <c r="F14" s="14">
        <v>300</v>
      </c>
      <c r="G14" s="17">
        <v>0</v>
      </c>
      <c r="H14" s="19">
        <v>0</v>
      </c>
    </row>
    <row r="15" spans="1:8" x14ac:dyDescent="0.3">
      <c r="A15" s="1" t="s">
        <v>37</v>
      </c>
      <c r="B15" s="1">
        <v>1</v>
      </c>
      <c r="C15" s="3">
        <v>14</v>
      </c>
      <c r="D15" s="26" t="s">
        <v>35</v>
      </c>
      <c r="E15" s="14">
        <v>2014</v>
      </c>
      <c r="F15" s="14">
        <v>300</v>
      </c>
      <c r="G15" s="17">
        <v>0</v>
      </c>
      <c r="H15" s="19">
        <v>0</v>
      </c>
    </row>
    <row r="16" spans="1:8" x14ac:dyDescent="0.3">
      <c r="A16" s="1" t="s">
        <v>37</v>
      </c>
      <c r="B16" s="1">
        <v>1</v>
      </c>
      <c r="C16" s="3">
        <v>15</v>
      </c>
      <c r="D16" s="26" t="s">
        <v>35</v>
      </c>
      <c r="E16" s="14">
        <v>2014</v>
      </c>
      <c r="F16" s="14">
        <v>300</v>
      </c>
      <c r="G16" s="17">
        <v>20.100000000000001</v>
      </c>
      <c r="H16" s="19">
        <v>25.5</v>
      </c>
    </row>
    <row r="17" spans="1:8" x14ac:dyDescent="0.3">
      <c r="A17" s="1" t="s">
        <v>37</v>
      </c>
      <c r="B17" s="1">
        <v>1</v>
      </c>
      <c r="C17" s="3">
        <v>16</v>
      </c>
      <c r="D17" s="26" t="s">
        <v>35</v>
      </c>
      <c r="E17" s="14">
        <v>2014</v>
      </c>
      <c r="F17" s="14">
        <v>300</v>
      </c>
      <c r="G17" s="18">
        <v>20.5</v>
      </c>
      <c r="H17" s="20">
        <v>27</v>
      </c>
    </row>
    <row r="18" spans="1:8" x14ac:dyDescent="0.3">
      <c r="A18" s="1" t="s">
        <v>38</v>
      </c>
      <c r="B18" s="1">
        <v>2</v>
      </c>
      <c r="C18" s="3">
        <v>1</v>
      </c>
      <c r="D18" s="26" t="s">
        <v>35</v>
      </c>
      <c r="E18" s="14">
        <v>2014</v>
      </c>
      <c r="F18" s="14">
        <v>300</v>
      </c>
      <c r="G18" s="21">
        <v>29</v>
      </c>
      <c r="H18" s="23">
        <v>18.5</v>
      </c>
    </row>
    <row r="19" spans="1:8" x14ac:dyDescent="0.3">
      <c r="A19" s="1" t="s">
        <v>38</v>
      </c>
      <c r="B19" s="1">
        <v>2</v>
      </c>
      <c r="C19" s="3">
        <v>2</v>
      </c>
      <c r="D19" s="26" t="s">
        <v>35</v>
      </c>
      <c r="E19" s="14">
        <v>2014</v>
      </c>
      <c r="F19" s="14">
        <v>300</v>
      </c>
      <c r="G19" s="21">
        <v>27.3</v>
      </c>
      <c r="H19" s="23">
        <v>18.5</v>
      </c>
    </row>
    <row r="20" spans="1:8" x14ac:dyDescent="0.3">
      <c r="A20" s="1" t="s">
        <v>38</v>
      </c>
      <c r="B20" s="1">
        <v>2</v>
      </c>
      <c r="C20" s="3">
        <v>3</v>
      </c>
      <c r="D20" s="26" t="s">
        <v>35</v>
      </c>
      <c r="E20" s="14">
        <v>2014</v>
      </c>
      <c r="F20" s="14">
        <v>300</v>
      </c>
      <c r="G20" s="21">
        <v>25.5</v>
      </c>
      <c r="H20" s="23">
        <v>21.5</v>
      </c>
    </row>
    <row r="21" spans="1:8" x14ac:dyDescent="0.3">
      <c r="A21" s="1" t="s">
        <v>38</v>
      </c>
      <c r="B21" s="1">
        <v>2</v>
      </c>
      <c r="C21" s="3">
        <v>4</v>
      </c>
      <c r="D21" s="26" t="s">
        <v>35</v>
      </c>
      <c r="E21" s="14">
        <v>2014</v>
      </c>
      <c r="F21" s="14">
        <v>300</v>
      </c>
      <c r="G21" s="21">
        <v>0</v>
      </c>
      <c r="H21" s="23">
        <v>0</v>
      </c>
    </row>
    <row r="22" spans="1:8" x14ac:dyDescent="0.3">
      <c r="A22" s="1" t="s">
        <v>38</v>
      </c>
      <c r="B22" s="1">
        <v>2</v>
      </c>
      <c r="C22" s="3">
        <v>5</v>
      </c>
      <c r="D22" s="26" t="s">
        <v>35</v>
      </c>
      <c r="E22" s="14">
        <v>2014</v>
      </c>
      <c r="F22" s="14">
        <v>300</v>
      </c>
      <c r="G22" s="21">
        <v>29</v>
      </c>
      <c r="H22" s="23">
        <v>19.8</v>
      </c>
    </row>
    <row r="23" spans="1:8" x14ac:dyDescent="0.3">
      <c r="A23" s="1" t="s">
        <v>38</v>
      </c>
      <c r="B23" s="1">
        <v>2</v>
      </c>
      <c r="C23" s="3">
        <v>6</v>
      </c>
      <c r="D23" s="26" t="s">
        <v>35</v>
      </c>
      <c r="E23" s="14">
        <v>2014</v>
      </c>
      <c r="F23" s="14">
        <v>300</v>
      </c>
      <c r="G23" s="21">
        <v>22</v>
      </c>
      <c r="H23" s="23">
        <v>21.5</v>
      </c>
    </row>
    <row r="24" spans="1:8" x14ac:dyDescent="0.3">
      <c r="A24" s="1" t="s">
        <v>38</v>
      </c>
      <c r="B24" s="1">
        <v>2</v>
      </c>
      <c r="C24" s="3">
        <v>7</v>
      </c>
      <c r="D24" s="26" t="s">
        <v>35</v>
      </c>
      <c r="E24" s="14">
        <v>2014</v>
      </c>
      <c r="F24" s="14">
        <v>300</v>
      </c>
      <c r="G24" s="21">
        <v>17</v>
      </c>
      <c r="H24" s="23">
        <v>19</v>
      </c>
    </row>
    <row r="25" spans="1:8" x14ac:dyDescent="0.3">
      <c r="A25" s="1" t="s">
        <v>38</v>
      </c>
      <c r="B25" s="1">
        <v>2</v>
      </c>
      <c r="C25" s="3">
        <v>8</v>
      </c>
      <c r="D25" s="26" t="s">
        <v>35</v>
      </c>
      <c r="E25" s="14">
        <v>2014</v>
      </c>
      <c r="F25" s="14">
        <v>300</v>
      </c>
      <c r="G25" s="22">
        <v>33.1</v>
      </c>
      <c r="H25" s="24">
        <v>19</v>
      </c>
    </row>
  </sheetData>
  <conditionalFormatting sqref="A1:B1">
    <cfRule type="colorScale" priority="1">
      <colorScale>
        <cfvo type="num" val="1"/>
        <cfvo type="num" val="2"/>
        <cfvo type="num" val="3"/>
        <color rgb="FFFF0000"/>
        <color theme="0"/>
        <color theme="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zoomScale="110" zoomScaleNormal="110" workbookViewId="0">
      <pane xSplit="2" topLeftCell="C1" activePane="topRight" state="frozen"/>
      <selection activeCell="A21" sqref="A21"/>
      <selection pane="topRight" activeCell="D25" sqref="D25"/>
    </sheetView>
  </sheetViews>
  <sheetFormatPr baseColWidth="10" defaultColWidth="15.28515625" defaultRowHeight="16.5" x14ac:dyDescent="0.25"/>
  <cols>
    <col min="1" max="1" width="21.42578125" style="7" bestFit="1" customWidth="1"/>
    <col min="2" max="2" width="11.28515625" style="7" bestFit="1" customWidth="1"/>
    <col min="3" max="3" width="8.85546875" style="7" bestFit="1" customWidth="1"/>
    <col min="4" max="4" width="22.140625" style="7" bestFit="1" customWidth="1"/>
    <col min="5" max="5" width="10.140625" style="7" bestFit="1" customWidth="1"/>
    <col min="6" max="6" width="10.140625" style="7" customWidth="1"/>
    <col min="7" max="7" width="10.42578125" style="7" bestFit="1" customWidth="1"/>
    <col min="8" max="8" width="12.5703125" style="7" bestFit="1" customWidth="1"/>
    <col min="9" max="16384" width="15.28515625" style="7"/>
  </cols>
  <sheetData>
    <row r="1" spans="1:8" x14ac:dyDescent="0.25">
      <c r="A1" s="4" t="s">
        <v>0</v>
      </c>
      <c r="B1" s="4" t="s">
        <v>30</v>
      </c>
      <c r="C1" s="4" t="s">
        <v>1</v>
      </c>
      <c r="D1" s="4" t="s">
        <v>2</v>
      </c>
      <c r="E1" s="5" t="s">
        <v>21</v>
      </c>
      <c r="F1" s="5" t="s">
        <v>45</v>
      </c>
      <c r="G1" s="4" t="s">
        <v>22</v>
      </c>
      <c r="H1" s="4" t="s">
        <v>23</v>
      </c>
    </row>
    <row r="2" spans="1:8" x14ac:dyDescent="0.25">
      <c r="A2" s="7" t="s">
        <v>20</v>
      </c>
      <c r="B2" s="7">
        <v>1</v>
      </c>
      <c r="C2" s="7">
        <v>1</v>
      </c>
      <c r="D2" s="7" t="s">
        <v>35</v>
      </c>
      <c r="E2" s="8">
        <v>2015</v>
      </c>
      <c r="F2" s="8">
        <v>300</v>
      </c>
      <c r="G2" s="10">
        <v>30.24</v>
      </c>
      <c r="H2" s="10">
        <v>24.41</v>
      </c>
    </row>
    <row r="3" spans="1:8" x14ac:dyDescent="0.25">
      <c r="A3" s="7" t="s">
        <v>20</v>
      </c>
      <c r="B3" s="7">
        <v>1</v>
      </c>
      <c r="C3" s="7">
        <v>2</v>
      </c>
      <c r="D3" s="7" t="s">
        <v>35</v>
      </c>
      <c r="E3" s="8">
        <v>2015</v>
      </c>
      <c r="F3" s="8">
        <v>300</v>
      </c>
      <c r="G3" s="10">
        <v>23.87</v>
      </c>
      <c r="H3" s="10">
        <v>24.96</v>
      </c>
    </row>
    <row r="4" spans="1:8" x14ac:dyDescent="0.25">
      <c r="A4" s="7" t="s">
        <v>20</v>
      </c>
      <c r="B4" s="7">
        <v>1</v>
      </c>
      <c r="C4" s="7">
        <v>3</v>
      </c>
      <c r="D4" s="7" t="s">
        <v>35</v>
      </c>
      <c r="E4" s="8">
        <v>2015</v>
      </c>
      <c r="F4" s="8">
        <v>300</v>
      </c>
      <c r="G4" s="10">
        <v>19.86</v>
      </c>
      <c r="H4" s="10">
        <v>23</v>
      </c>
    </row>
    <row r="5" spans="1:8" x14ac:dyDescent="0.25">
      <c r="A5" s="7" t="s">
        <v>20</v>
      </c>
      <c r="B5" s="7">
        <v>1</v>
      </c>
      <c r="C5" s="7">
        <v>4</v>
      </c>
      <c r="D5" s="7" t="s">
        <v>35</v>
      </c>
      <c r="E5" s="8">
        <v>2015</v>
      </c>
      <c r="F5" s="8">
        <v>300</v>
      </c>
      <c r="G5" s="10">
        <v>24.19</v>
      </c>
      <c r="H5" s="10">
        <v>15.87</v>
      </c>
    </row>
    <row r="6" spans="1:8" x14ac:dyDescent="0.25">
      <c r="A6" s="7" t="s">
        <v>20</v>
      </c>
      <c r="B6" s="7">
        <v>1</v>
      </c>
      <c r="C6" s="7">
        <v>5</v>
      </c>
      <c r="D6" s="7" t="s">
        <v>35</v>
      </c>
      <c r="E6" s="8">
        <v>2015</v>
      </c>
      <c r="F6" s="8">
        <v>300</v>
      </c>
      <c r="G6" s="10">
        <v>20.05</v>
      </c>
      <c r="H6" s="10">
        <v>19.63</v>
      </c>
    </row>
    <row r="7" spans="1:8" x14ac:dyDescent="0.25">
      <c r="A7" s="7" t="s">
        <v>20</v>
      </c>
      <c r="B7" s="7">
        <v>1</v>
      </c>
      <c r="C7" s="7">
        <v>6</v>
      </c>
      <c r="D7" s="7" t="s">
        <v>35</v>
      </c>
      <c r="E7" s="8">
        <v>2015</v>
      </c>
      <c r="F7" s="8">
        <v>300</v>
      </c>
      <c r="G7" s="10">
        <v>12.25</v>
      </c>
      <c r="H7" s="10">
        <v>14.28</v>
      </c>
    </row>
    <row r="8" spans="1:8" x14ac:dyDescent="0.25">
      <c r="A8" s="7" t="s">
        <v>20</v>
      </c>
      <c r="B8" s="7">
        <v>1</v>
      </c>
      <c r="C8" s="7">
        <v>7</v>
      </c>
      <c r="D8" s="7" t="s">
        <v>39</v>
      </c>
      <c r="E8" s="11">
        <v>2015</v>
      </c>
      <c r="F8" s="8">
        <v>300</v>
      </c>
      <c r="G8" s="9">
        <v>0</v>
      </c>
      <c r="H8" s="9">
        <v>0</v>
      </c>
    </row>
    <row r="9" spans="1:8" x14ac:dyDescent="0.25">
      <c r="A9" s="7" t="s">
        <v>24</v>
      </c>
      <c r="B9" s="7">
        <v>2</v>
      </c>
      <c r="C9" s="7">
        <v>1</v>
      </c>
      <c r="D9" s="7" t="s">
        <v>35</v>
      </c>
      <c r="E9" s="8">
        <v>2015</v>
      </c>
      <c r="F9" s="8">
        <v>300</v>
      </c>
      <c r="G9" s="10">
        <v>14.14</v>
      </c>
      <c r="H9" s="10">
        <v>14.4</v>
      </c>
    </row>
    <row r="10" spans="1:8" x14ac:dyDescent="0.25">
      <c r="A10" s="7" t="s">
        <v>24</v>
      </c>
      <c r="B10" s="7">
        <v>2</v>
      </c>
      <c r="C10" s="7">
        <v>2</v>
      </c>
      <c r="D10" s="7" t="s">
        <v>35</v>
      </c>
      <c r="E10" s="8">
        <v>2015</v>
      </c>
      <c r="F10" s="8">
        <v>300</v>
      </c>
      <c r="G10" s="10">
        <v>18.46</v>
      </c>
      <c r="H10" s="10">
        <v>15.8</v>
      </c>
    </row>
    <row r="11" spans="1:8" x14ac:dyDescent="0.25">
      <c r="A11" s="7" t="s">
        <v>24</v>
      </c>
      <c r="B11" s="7">
        <v>2</v>
      </c>
      <c r="C11" s="7">
        <v>3</v>
      </c>
      <c r="D11" s="7" t="s">
        <v>35</v>
      </c>
      <c r="E11" s="8">
        <v>2015</v>
      </c>
      <c r="F11" s="8">
        <v>300</v>
      </c>
      <c r="G11" s="10">
        <v>14.64</v>
      </c>
      <c r="H11" s="10">
        <v>11.6</v>
      </c>
    </row>
    <row r="12" spans="1:8" x14ac:dyDescent="0.25">
      <c r="A12" s="7" t="s">
        <v>24</v>
      </c>
      <c r="B12" s="7">
        <v>2</v>
      </c>
      <c r="C12" s="7">
        <v>4</v>
      </c>
      <c r="D12" s="7" t="s">
        <v>35</v>
      </c>
      <c r="E12" s="8">
        <v>2015</v>
      </c>
      <c r="F12" s="8">
        <v>300</v>
      </c>
      <c r="G12" s="10">
        <v>19.739999999999998</v>
      </c>
      <c r="H12" s="10">
        <v>16.16</v>
      </c>
    </row>
    <row r="13" spans="1:8" x14ac:dyDescent="0.25">
      <c r="A13" s="7" t="s">
        <v>24</v>
      </c>
      <c r="B13" s="7">
        <v>2</v>
      </c>
      <c r="C13" s="7">
        <v>5</v>
      </c>
      <c r="D13" s="7" t="s">
        <v>35</v>
      </c>
      <c r="E13" s="8">
        <v>2015</v>
      </c>
      <c r="F13" s="8">
        <v>300</v>
      </c>
      <c r="G13" s="10">
        <v>20.399999999999999</v>
      </c>
      <c r="H13" s="10">
        <v>22.8</v>
      </c>
    </row>
    <row r="14" spans="1:8" x14ac:dyDescent="0.25">
      <c r="A14" s="12" t="s">
        <v>24</v>
      </c>
      <c r="B14" s="12">
        <v>2</v>
      </c>
      <c r="C14" s="12">
        <v>6</v>
      </c>
      <c r="D14" s="7" t="s">
        <v>35</v>
      </c>
      <c r="E14" s="11">
        <v>2015</v>
      </c>
      <c r="F14" s="8">
        <v>300</v>
      </c>
      <c r="G14" s="9">
        <v>0</v>
      </c>
      <c r="H14" s="9">
        <v>0</v>
      </c>
    </row>
    <row r="15" spans="1:8" x14ac:dyDescent="0.25">
      <c r="A15" s="12" t="s">
        <v>24</v>
      </c>
      <c r="B15" s="12">
        <v>2</v>
      </c>
      <c r="C15" s="12">
        <v>7</v>
      </c>
      <c r="D15" s="7" t="s">
        <v>35</v>
      </c>
      <c r="E15" s="11">
        <v>2015</v>
      </c>
      <c r="F15" s="8">
        <v>300</v>
      </c>
      <c r="G15" s="9">
        <v>0</v>
      </c>
      <c r="H15" s="9">
        <v>0</v>
      </c>
    </row>
    <row r="16" spans="1:8" x14ac:dyDescent="0.25">
      <c r="A16" s="7" t="s">
        <v>24</v>
      </c>
      <c r="B16" s="7">
        <v>2</v>
      </c>
      <c r="C16" s="7">
        <v>8</v>
      </c>
      <c r="D16" s="7" t="s">
        <v>35</v>
      </c>
      <c r="E16" s="8">
        <v>2015</v>
      </c>
      <c r="F16" s="8">
        <v>300</v>
      </c>
      <c r="G16" s="10">
        <v>22</v>
      </c>
      <c r="H16" s="10">
        <v>18</v>
      </c>
    </row>
    <row r="17" spans="1:8" x14ac:dyDescent="0.25">
      <c r="A17" s="7" t="s">
        <v>24</v>
      </c>
      <c r="B17" s="7">
        <v>2</v>
      </c>
      <c r="C17" s="7">
        <v>9</v>
      </c>
      <c r="D17" s="7" t="s">
        <v>35</v>
      </c>
      <c r="E17" s="8">
        <v>2015</v>
      </c>
      <c r="F17" s="8">
        <v>300</v>
      </c>
      <c r="G17" s="10">
        <v>30</v>
      </c>
      <c r="H17" s="10">
        <v>19.2</v>
      </c>
    </row>
    <row r="18" spans="1:8" x14ac:dyDescent="0.25">
      <c r="A18" s="7" t="s">
        <v>24</v>
      </c>
      <c r="B18" s="7">
        <v>2</v>
      </c>
      <c r="C18" s="7">
        <v>10</v>
      </c>
      <c r="D18" s="7" t="s">
        <v>35</v>
      </c>
      <c r="E18" s="8">
        <v>2015</v>
      </c>
      <c r="F18" s="8">
        <v>300</v>
      </c>
      <c r="G18" s="10">
        <v>28</v>
      </c>
      <c r="H18" s="10">
        <v>25.3</v>
      </c>
    </row>
    <row r="19" spans="1:8" x14ac:dyDescent="0.25">
      <c r="A19" s="7" t="s">
        <v>24</v>
      </c>
      <c r="B19" s="7">
        <v>2</v>
      </c>
      <c r="C19" s="7">
        <v>11</v>
      </c>
      <c r="D19" s="7" t="s">
        <v>35</v>
      </c>
      <c r="E19" s="8">
        <v>2015</v>
      </c>
      <c r="F19" s="8">
        <v>300</v>
      </c>
      <c r="G19" s="10">
        <v>38.1</v>
      </c>
      <c r="H19" s="10">
        <v>23.2</v>
      </c>
    </row>
    <row r="20" spans="1:8" x14ac:dyDescent="0.25">
      <c r="A20" s="7" t="s">
        <v>24</v>
      </c>
      <c r="B20" s="7">
        <v>2</v>
      </c>
      <c r="C20" s="7">
        <v>12</v>
      </c>
      <c r="D20" s="7" t="s">
        <v>35</v>
      </c>
      <c r="E20" s="8">
        <v>2015</v>
      </c>
      <c r="F20" s="8">
        <v>300</v>
      </c>
      <c r="G20" s="10">
        <v>31.51</v>
      </c>
      <c r="H20" s="10">
        <v>19</v>
      </c>
    </row>
    <row r="21" spans="1:8" x14ac:dyDescent="0.25">
      <c r="A21" s="7" t="s">
        <v>24</v>
      </c>
      <c r="B21" s="7">
        <v>2</v>
      </c>
      <c r="C21" s="7">
        <v>13</v>
      </c>
      <c r="D21" s="7" t="s">
        <v>35</v>
      </c>
      <c r="E21" s="8">
        <v>2015</v>
      </c>
      <c r="F21" s="8">
        <v>300</v>
      </c>
      <c r="G21" s="10">
        <v>23.87</v>
      </c>
      <c r="H21" s="10">
        <v>18.600000000000001</v>
      </c>
    </row>
    <row r="22" spans="1:8" x14ac:dyDescent="0.25">
      <c r="A22" s="7" t="s">
        <v>24</v>
      </c>
      <c r="B22" s="7">
        <v>2</v>
      </c>
      <c r="C22" s="7">
        <v>14</v>
      </c>
      <c r="D22" s="7" t="s">
        <v>35</v>
      </c>
      <c r="E22" s="8">
        <v>2015</v>
      </c>
      <c r="F22" s="8">
        <v>300</v>
      </c>
      <c r="G22" s="10">
        <v>10.5</v>
      </c>
      <c r="H22" s="10">
        <v>16.2</v>
      </c>
    </row>
    <row r="23" spans="1:8" x14ac:dyDescent="0.25">
      <c r="A23" s="7" t="s">
        <v>24</v>
      </c>
      <c r="B23" s="7">
        <v>2</v>
      </c>
      <c r="C23" s="7">
        <v>15</v>
      </c>
      <c r="D23" s="7" t="s">
        <v>35</v>
      </c>
      <c r="E23" s="8">
        <v>2015</v>
      </c>
      <c r="F23" s="8">
        <v>300</v>
      </c>
      <c r="G23" s="10">
        <v>15.6</v>
      </c>
      <c r="H23" s="10">
        <v>14.2</v>
      </c>
    </row>
    <row r="24" spans="1:8" x14ac:dyDescent="0.25">
      <c r="A24" s="7" t="s">
        <v>24</v>
      </c>
      <c r="B24" s="7">
        <v>2</v>
      </c>
      <c r="C24" s="7">
        <v>16</v>
      </c>
      <c r="D24" s="7" t="s">
        <v>35</v>
      </c>
      <c r="E24" s="8">
        <v>2015</v>
      </c>
      <c r="F24" s="8">
        <v>300</v>
      </c>
      <c r="G24" s="10">
        <v>13.06</v>
      </c>
      <c r="H24" s="10">
        <v>17.600000000000001</v>
      </c>
    </row>
    <row r="25" spans="1:8" x14ac:dyDescent="0.25">
      <c r="A25" s="7" t="s">
        <v>25</v>
      </c>
      <c r="B25" s="7">
        <v>3</v>
      </c>
      <c r="C25" s="7">
        <v>1</v>
      </c>
      <c r="D25" s="7" t="s">
        <v>39</v>
      </c>
      <c r="E25" s="11">
        <v>2015</v>
      </c>
      <c r="F25" s="8">
        <v>300</v>
      </c>
      <c r="G25" s="9">
        <v>0</v>
      </c>
      <c r="H25" s="9">
        <v>0</v>
      </c>
    </row>
    <row r="26" spans="1:8" x14ac:dyDescent="0.25">
      <c r="A26" s="7" t="s">
        <v>25</v>
      </c>
      <c r="B26" s="7">
        <v>3</v>
      </c>
      <c r="C26" s="7">
        <v>2</v>
      </c>
      <c r="D26" s="7" t="s">
        <v>39</v>
      </c>
      <c r="E26" s="11">
        <v>2015</v>
      </c>
      <c r="F26" s="8">
        <v>300</v>
      </c>
      <c r="G26" s="9">
        <v>0</v>
      </c>
      <c r="H26" s="9">
        <v>0</v>
      </c>
    </row>
    <row r="27" spans="1:8" x14ac:dyDescent="0.25">
      <c r="A27" s="7" t="s">
        <v>25</v>
      </c>
      <c r="B27" s="7">
        <v>3</v>
      </c>
      <c r="C27" s="7">
        <v>3</v>
      </c>
      <c r="D27" s="7" t="s">
        <v>35</v>
      </c>
      <c r="E27" s="8">
        <v>2015</v>
      </c>
      <c r="F27" s="8">
        <v>300</v>
      </c>
      <c r="G27" s="10">
        <v>33</v>
      </c>
      <c r="H27" s="10">
        <v>19.28</v>
      </c>
    </row>
    <row r="28" spans="1:8" x14ac:dyDescent="0.25">
      <c r="A28" s="7" t="s">
        <v>25</v>
      </c>
      <c r="B28" s="7">
        <v>3</v>
      </c>
      <c r="C28" s="7">
        <v>4</v>
      </c>
      <c r="D28" s="7" t="s">
        <v>35</v>
      </c>
      <c r="E28" s="8">
        <v>2015</v>
      </c>
      <c r="F28" s="8">
        <v>300</v>
      </c>
      <c r="G28" s="10">
        <v>50.3</v>
      </c>
      <c r="H28" s="10">
        <v>19.899999999999999</v>
      </c>
    </row>
    <row r="29" spans="1:8" x14ac:dyDescent="0.25">
      <c r="A29" s="7" t="s">
        <v>25</v>
      </c>
      <c r="B29" s="7">
        <v>3</v>
      </c>
      <c r="C29" s="7">
        <v>5</v>
      </c>
      <c r="D29" s="7" t="s">
        <v>35</v>
      </c>
      <c r="E29" s="8">
        <v>2015</v>
      </c>
      <c r="F29" s="8">
        <v>300</v>
      </c>
      <c r="G29" s="10">
        <v>26.45</v>
      </c>
      <c r="H29" s="10">
        <v>23.23</v>
      </c>
    </row>
    <row r="30" spans="1:8" x14ac:dyDescent="0.25">
      <c r="A30" s="7" t="s">
        <v>25</v>
      </c>
      <c r="B30" s="7">
        <v>3</v>
      </c>
      <c r="C30" s="7">
        <v>6</v>
      </c>
      <c r="D30" s="7" t="s">
        <v>35</v>
      </c>
      <c r="E30" s="8">
        <v>2015</v>
      </c>
      <c r="F30" s="8">
        <v>300</v>
      </c>
      <c r="G30" s="10">
        <v>25</v>
      </c>
      <c r="H30" s="10">
        <v>22</v>
      </c>
    </row>
    <row r="31" spans="1:8" x14ac:dyDescent="0.25">
      <c r="A31" s="7" t="s">
        <v>25</v>
      </c>
      <c r="B31" s="7">
        <v>3</v>
      </c>
      <c r="C31" s="7">
        <v>7</v>
      </c>
      <c r="D31" s="7" t="s">
        <v>39</v>
      </c>
      <c r="E31" s="8">
        <v>2015</v>
      </c>
      <c r="F31" s="8">
        <v>300</v>
      </c>
      <c r="G31" s="10">
        <v>28</v>
      </c>
      <c r="H31" s="10">
        <v>22.5</v>
      </c>
    </row>
    <row r="32" spans="1:8" x14ac:dyDescent="0.25">
      <c r="A32" s="7" t="s">
        <v>25</v>
      </c>
      <c r="B32" s="7">
        <v>3</v>
      </c>
      <c r="C32" s="7">
        <v>8</v>
      </c>
      <c r="D32" s="7" t="s">
        <v>39</v>
      </c>
      <c r="E32" s="8">
        <v>2015</v>
      </c>
      <c r="F32" s="8">
        <v>300</v>
      </c>
      <c r="G32" s="10">
        <v>29</v>
      </c>
      <c r="H32" s="10">
        <v>26</v>
      </c>
    </row>
    <row r="33" spans="1:8" x14ac:dyDescent="0.25">
      <c r="A33" s="7" t="s">
        <v>25</v>
      </c>
      <c r="B33" s="7">
        <v>3</v>
      </c>
      <c r="C33" s="7">
        <v>9</v>
      </c>
      <c r="D33" s="7" t="s">
        <v>35</v>
      </c>
      <c r="E33" s="8">
        <v>2015</v>
      </c>
      <c r="F33" s="8">
        <v>300</v>
      </c>
      <c r="G33" s="10">
        <v>46</v>
      </c>
      <c r="H33" s="10">
        <v>27.8</v>
      </c>
    </row>
    <row r="34" spans="1:8" x14ac:dyDescent="0.25">
      <c r="A34" s="7" t="s">
        <v>25</v>
      </c>
      <c r="B34" s="7">
        <v>3</v>
      </c>
      <c r="C34" s="7">
        <v>10</v>
      </c>
      <c r="D34" s="7" t="s">
        <v>35</v>
      </c>
      <c r="E34" s="8">
        <v>2015</v>
      </c>
      <c r="F34" s="8">
        <v>300</v>
      </c>
      <c r="G34" s="10">
        <v>12</v>
      </c>
      <c r="H34" s="10">
        <v>17.8</v>
      </c>
    </row>
    <row r="35" spans="1:8" x14ac:dyDescent="0.25">
      <c r="A35" s="7" t="s">
        <v>25</v>
      </c>
      <c r="B35" s="7">
        <v>3</v>
      </c>
      <c r="C35" s="7">
        <v>11</v>
      </c>
      <c r="D35" s="7" t="s">
        <v>35</v>
      </c>
      <c r="E35" s="8">
        <v>2015</v>
      </c>
      <c r="F35" s="8">
        <v>300</v>
      </c>
      <c r="G35" s="10">
        <v>27</v>
      </c>
      <c r="H35" s="10">
        <v>25.98</v>
      </c>
    </row>
    <row r="36" spans="1:8" x14ac:dyDescent="0.25">
      <c r="A36" s="7" t="s">
        <v>25</v>
      </c>
      <c r="B36" s="7">
        <v>3</v>
      </c>
      <c r="C36" s="7">
        <v>12</v>
      </c>
      <c r="D36" s="7" t="s">
        <v>39</v>
      </c>
      <c r="E36" s="8">
        <v>2015</v>
      </c>
      <c r="F36" s="8">
        <v>300</v>
      </c>
      <c r="G36" s="10">
        <v>35</v>
      </c>
      <c r="H36" s="10">
        <v>25.33</v>
      </c>
    </row>
    <row r="37" spans="1:8" x14ac:dyDescent="0.25">
      <c r="A37" s="7" t="s">
        <v>25</v>
      </c>
      <c r="B37" s="7">
        <v>3</v>
      </c>
      <c r="C37" s="7">
        <v>13</v>
      </c>
      <c r="D37" s="7" t="s">
        <v>35</v>
      </c>
      <c r="E37" s="8">
        <v>2015</v>
      </c>
      <c r="F37" s="8">
        <v>300</v>
      </c>
      <c r="G37" s="10">
        <v>17.100000000000001</v>
      </c>
      <c r="H37" s="10">
        <v>28</v>
      </c>
    </row>
    <row r="38" spans="1:8" x14ac:dyDescent="0.25">
      <c r="A38" s="7" t="s">
        <v>25</v>
      </c>
      <c r="B38" s="7">
        <v>3</v>
      </c>
      <c r="C38" s="7">
        <v>14</v>
      </c>
      <c r="D38" s="7" t="s">
        <v>35</v>
      </c>
      <c r="E38" s="8">
        <v>2015</v>
      </c>
      <c r="F38" s="8">
        <v>300</v>
      </c>
      <c r="G38" s="10">
        <v>5</v>
      </c>
      <c r="H38" s="10">
        <v>7.3</v>
      </c>
    </row>
    <row r="39" spans="1:8" x14ac:dyDescent="0.25">
      <c r="A39" s="7" t="s">
        <v>25</v>
      </c>
      <c r="B39" s="7">
        <v>3</v>
      </c>
      <c r="C39" s="7">
        <v>15</v>
      </c>
      <c r="D39" s="7" t="s">
        <v>35</v>
      </c>
      <c r="E39" s="8">
        <v>2015</v>
      </c>
      <c r="F39" s="8">
        <v>300</v>
      </c>
      <c r="G39" s="10">
        <v>8.9</v>
      </c>
      <c r="H39" s="10">
        <v>7</v>
      </c>
    </row>
    <row r="40" spans="1:8" x14ac:dyDescent="0.25">
      <c r="A40" s="7" t="s">
        <v>25</v>
      </c>
      <c r="B40" s="7">
        <v>3</v>
      </c>
      <c r="C40" s="7">
        <v>16</v>
      </c>
      <c r="D40" s="7" t="s">
        <v>35</v>
      </c>
      <c r="E40" s="8">
        <v>2015</v>
      </c>
      <c r="F40" s="8">
        <v>300</v>
      </c>
      <c r="G40" s="10">
        <v>7.9</v>
      </c>
      <c r="H40" s="10">
        <v>10.4</v>
      </c>
    </row>
    <row r="41" spans="1:8" x14ac:dyDescent="0.25">
      <c r="A41" s="7" t="s">
        <v>25</v>
      </c>
      <c r="B41" s="7">
        <v>3</v>
      </c>
      <c r="C41" s="7">
        <v>17</v>
      </c>
      <c r="D41" s="7" t="s">
        <v>35</v>
      </c>
      <c r="E41" s="8">
        <v>2015</v>
      </c>
      <c r="F41" s="8">
        <v>300</v>
      </c>
      <c r="G41" s="10">
        <v>6.4</v>
      </c>
      <c r="H41" s="10">
        <v>10</v>
      </c>
    </row>
    <row r="42" spans="1:8" x14ac:dyDescent="0.25">
      <c r="A42" s="7" t="s">
        <v>25</v>
      </c>
      <c r="B42" s="7">
        <v>3</v>
      </c>
      <c r="C42" s="7">
        <v>18</v>
      </c>
      <c r="D42" s="7" t="s">
        <v>35</v>
      </c>
      <c r="E42" s="8">
        <v>2015</v>
      </c>
      <c r="F42" s="8">
        <v>300</v>
      </c>
      <c r="G42" s="10">
        <v>8.5</v>
      </c>
      <c r="H42" s="10">
        <v>7.2</v>
      </c>
    </row>
    <row r="43" spans="1:8" x14ac:dyDescent="0.25">
      <c r="A43" s="7" t="s">
        <v>25</v>
      </c>
      <c r="B43" s="7">
        <v>3</v>
      </c>
      <c r="C43" s="7">
        <v>19</v>
      </c>
      <c r="D43" s="7" t="s">
        <v>35</v>
      </c>
      <c r="E43" s="8">
        <v>2015</v>
      </c>
      <c r="F43" s="8">
        <v>300</v>
      </c>
      <c r="G43" s="10">
        <v>5.6</v>
      </c>
      <c r="H43" s="10">
        <v>7.8</v>
      </c>
    </row>
    <row r="44" spans="1:8" x14ac:dyDescent="0.25">
      <c r="A44" s="7" t="s">
        <v>25</v>
      </c>
      <c r="B44" s="7">
        <v>3</v>
      </c>
      <c r="C44" s="7">
        <v>20</v>
      </c>
      <c r="D44" s="7" t="s">
        <v>35</v>
      </c>
      <c r="E44" s="8">
        <v>2015</v>
      </c>
      <c r="F44" s="8">
        <v>300</v>
      </c>
      <c r="G44" s="10">
        <v>9.8000000000000007</v>
      </c>
      <c r="H44" s="10">
        <v>12.12</v>
      </c>
    </row>
    <row r="45" spans="1:8" x14ac:dyDescent="0.25">
      <c r="A45" s="7" t="s">
        <v>25</v>
      </c>
      <c r="B45" s="7">
        <v>3</v>
      </c>
      <c r="C45" s="7">
        <v>21</v>
      </c>
      <c r="D45" s="7" t="s">
        <v>35</v>
      </c>
      <c r="E45" s="8">
        <v>2015</v>
      </c>
      <c r="F45" s="8">
        <v>300</v>
      </c>
      <c r="G45" s="10">
        <v>9.4</v>
      </c>
      <c r="H45" s="10">
        <v>11.87</v>
      </c>
    </row>
    <row r="46" spans="1:8" x14ac:dyDescent="0.25">
      <c r="A46" s="7" t="s">
        <v>25</v>
      </c>
      <c r="B46" s="7">
        <v>3</v>
      </c>
      <c r="C46" s="7">
        <v>22</v>
      </c>
      <c r="D46" s="7" t="s">
        <v>35</v>
      </c>
      <c r="E46" s="8">
        <v>2015</v>
      </c>
      <c r="F46" s="8">
        <v>300</v>
      </c>
      <c r="G46" s="10">
        <v>5.7</v>
      </c>
      <c r="H46" s="10">
        <v>5.72</v>
      </c>
    </row>
    <row r="47" spans="1:8" x14ac:dyDescent="0.25">
      <c r="A47" s="7" t="s">
        <v>25</v>
      </c>
      <c r="B47" s="7">
        <v>3</v>
      </c>
      <c r="C47" s="7">
        <v>23</v>
      </c>
      <c r="D47" s="7" t="s">
        <v>35</v>
      </c>
      <c r="E47" s="8">
        <v>2015</v>
      </c>
      <c r="F47" s="8">
        <v>300</v>
      </c>
      <c r="G47" s="10">
        <v>8.6999999999999993</v>
      </c>
      <c r="H47" s="10">
        <v>10.79</v>
      </c>
    </row>
    <row r="48" spans="1:8" x14ac:dyDescent="0.25">
      <c r="A48" s="7" t="s">
        <v>25</v>
      </c>
      <c r="B48" s="7">
        <v>3</v>
      </c>
      <c r="C48" s="7">
        <v>24</v>
      </c>
      <c r="D48" s="7" t="s">
        <v>35</v>
      </c>
      <c r="E48" s="8">
        <v>2015</v>
      </c>
      <c r="F48" s="8">
        <v>300</v>
      </c>
      <c r="G48" s="10">
        <v>10.5</v>
      </c>
      <c r="H48" s="10">
        <v>13.16</v>
      </c>
    </row>
    <row r="49" spans="1:8" x14ac:dyDescent="0.25">
      <c r="A49" s="7" t="s">
        <v>25</v>
      </c>
      <c r="B49" s="7">
        <v>3</v>
      </c>
      <c r="C49" s="7">
        <v>25</v>
      </c>
      <c r="D49" s="7" t="s">
        <v>35</v>
      </c>
      <c r="E49" s="8">
        <v>2015</v>
      </c>
      <c r="F49" s="8">
        <v>300</v>
      </c>
      <c r="G49" s="10">
        <v>5.4</v>
      </c>
      <c r="H49" s="10">
        <v>8.64</v>
      </c>
    </row>
    <row r="50" spans="1:8" x14ac:dyDescent="0.25">
      <c r="A50" s="7" t="s">
        <v>41</v>
      </c>
      <c r="B50" s="7">
        <v>4</v>
      </c>
      <c r="C50" s="7">
        <v>1</v>
      </c>
      <c r="D50" s="7" t="s">
        <v>35</v>
      </c>
      <c r="E50" s="8">
        <v>2015</v>
      </c>
      <c r="F50" s="8">
        <v>300</v>
      </c>
      <c r="G50" s="10">
        <v>19.11</v>
      </c>
      <c r="H50" s="10">
        <v>20.66</v>
      </c>
    </row>
    <row r="51" spans="1:8" x14ac:dyDescent="0.25">
      <c r="A51" s="7" t="s">
        <v>41</v>
      </c>
      <c r="B51" s="7">
        <v>4</v>
      </c>
      <c r="C51" s="7">
        <v>2</v>
      </c>
      <c r="D51" s="7" t="s">
        <v>35</v>
      </c>
      <c r="E51" s="8">
        <v>2015</v>
      </c>
      <c r="F51" s="8">
        <v>300</v>
      </c>
      <c r="G51" s="10">
        <v>17.84</v>
      </c>
      <c r="H51" s="10">
        <v>19.38</v>
      </c>
    </row>
    <row r="52" spans="1:8" x14ac:dyDescent="0.25">
      <c r="A52" s="7" t="s">
        <v>41</v>
      </c>
      <c r="B52" s="7">
        <v>4</v>
      </c>
      <c r="C52" s="7">
        <v>3</v>
      </c>
      <c r="D52" s="7" t="s">
        <v>35</v>
      </c>
      <c r="E52" s="8">
        <v>2015</v>
      </c>
      <c r="F52" s="8">
        <v>300</v>
      </c>
      <c r="G52" s="10">
        <v>20.38</v>
      </c>
      <c r="H52" s="10">
        <v>21.51</v>
      </c>
    </row>
    <row r="53" spans="1:8" x14ac:dyDescent="0.25">
      <c r="A53" s="7" t="s">
        <v>41</v>
      </c>
      <c r="B53" s="7">
        <v>4</v>
      </c>
      <c r="C53" s="7">
        <v>4</v>
      </c>
      <c r="D53" s="7" t="s">
        <v>35</v>
      </c>
      <c r="E53" s="8">
        <v>2015</v>
      </c>
      <c r="F53" s="8">
        <v>300</v>
      </c>
      <c r="G53" s="10">
        <v>16.739999999999998</v>
      </c>
      <c r="H53" s="10">
        <v>17.13</v>
      </c>
    </row>
    <row r="54" spans="1:8" x14ac:dyDescent="0.25">
      <c r="A54" s="7" t="s">
        <v>41</v>
      </c>
      <c r="B54" s="7">
        <v>4</v>
      </c>
      <c r="C54" s="7">
        <v>5</v>
      </c>
      <c r="D54" s="7" t="s">
        <v>35</v>
      </c>
      <c r="E54" s="8">
        <v>2015</v>
      </c>
      <c r="F54" s="8">
        <v>300</v>
      </c>
      <c r="G54" s="10">
        <v>18.84</v>
      </c>
      <c r="H54" s="10">
        <v>16.59</v>
      </c>
    </row>
    <row r="55" spans="1:8" x14ac:dyDescent="0.25">
      <c r="A55" s="7" t="s">
        <v>41</v>
      </c>
      <c r="B55" s="7">
        <v>4</v>
      </c>
      <c r="C55" s="7">
        <v>6</v>
      </c>
      <c r="D55" s="7" t="s">
        <v>35</v>
      </c>
      <c r="E55" s="8">
        <v>2015</v>
      </c>
      <c r="F55" s="8">
        <v>300</v>
      </c>
      <c r="G55" s="10">
        <v>21.01</v>
      </c>
      <c r="H55" s="10">
        <v>15.21</v>
      </c>
    </row>
    <row r="56" spans="1:8" x14ac:dyDescent="0.25">
      <c r="A56" s="7" t="s">
        <v>41</v>
      </c>
      <c r="B56" s="7">
        <v>4</v>
      </c>
      <c r="C56" s="7">
        <v>7</v>
      </c>
      <c r="D56" s="7" t="s">
        <v>35</v>
      </c>
      <c r="E56" s="8">
        <v>2015</v>
      </c>
      <c r="F56" s="8">
        <v>300</v>
      </c>
      <c r="G56" s="10">
        <v>14.45</v>
      </c>
      <c r="H56" s="10">
        <v>16.14</v>
      </c>
    </row>
    <row r="57" spans="1:8" x14ac:dyDescent="0.25">
      <c r="A57" s="7" t="s">
        <v>41</v>
      </c>
      <c r="B57" s="7">
        <v>4</v>
      </c>
      <c r="C57" s="7">
        <v>8</v>
      </c>
      <c r="D57" s="7" t="s">
        <v>35</v>
      </c>
      <c r="E57" s="8">
        <v>2015</v>
      </c>
      <c r="F57" s="8">
        <v>300</v>
      </c>
      <c r="G57" s="10">
        <v>0</v>
      </c>
      <c r="H57" s="10">
        <v>0</v>
      </c>
    </row>
    <row r="58" spans="1:8" x14ac:dyDescent="0.25">
      <c r="A58" s="7" t="s">
        <v>41</v>
      </c>
      <c r="B58" s="7">
        <v>4</v>
      </c>
      <c r="C58" s="7">
        <v>9</v>
      </c>
      <c r="D58" s="7" t="s">
        <v>35</v>
      </c>
      <c r="E58" s="8">
        <v>2015</v>
      </c>
      <c r="F58" s="8">
        <v>300</v>
      </c>
      <c r="G58" s="10">
        <v>0</v>
      </c>
      <c r="H58" s="10">
        <v>0</v>
      </c>
    </row>
    <row r="59" spans="1:8" x14ac:dyDescent="0.25">
      <c r="A59" s="7" t="s">
        <v>41</v>
      </c>
      <c r="B59" s="7">
        <v>4</v>
      </c>
      <c r="C59" s="7">
        <v>10</v>
      </c>
      <c r="D59" s="7" t="s">
        <v>35</v>
      </c>
      <c r="E59" s="8">
        <v>2015</v>
      </c>
      <c r="F59" s="8">
        <v>300</v>
      </c>
      <c r="G59" s="10">
        <v>0</v>
      </c>
      <c r="H59" s="10">
        <v>0</v>
      </c>
    </row>
    <row r="60" spans="1:8" x14ac:dyDescent="0.25">
      <c r="A60" s="7" t="s">
        <v>41</v>
      </c>
      <c r="B60" s="7">
        <v>4</v>
      </c>
      <c r="C60" s="7">
        <v>11</v>
      </c>
      <c r="D60" s="7" t="s">
        <v>35</v>
      </c>
      <c r="E60" s="8">
        <v>2015</v>
      </c>
      <c r="F60" s="8">
        <v>300</v>
      </c>
      <c r="G60" s="10">
        <v>0</v>
      </c>
      <c r="H60" s="10">
        <v>0</v>
      </c>
    </row>
    <row r="61" spans="1:8" x14ac:dyDescent="0.25">
      <c r="A61" s="7" t="s">
        <v>41</v>
      </c>
      <c r="B61" s="7">
        <v>4</v>
      </c>
      <c r="C61" s="7">
        <v>12</v>
      </c>
      <c r="D61" s="7" t="s">
        <v>35</v>
      </c>
      <c r="E61" s="8">
        <v>2015</v>
      </c>
      <c r="F61" s="8">
        <v>300</v>
      </c>
      <c r="G61" s="10">
        <v>0</v>
      </c>
      <c r="H61" s="10">
        <v>0</v>
      </c>
    </row>
    <row r="62" spans="1:8" x14ac:dyDescent="0.25">
      <c r="A62" s="7" t="s">
        <v>41</v>
      </c>
      <c r="B62" s="7">
        <v>4</v>
      </c>
      <c r="C62" s="7">
        <v>13</v>
      </c>
      <c r="D62" s="7" t="s">
        <v>35</v>
      </c>
      <c r="E62" s="8">
        <v>2015</v>
      </c>
      <c r="F62" s="8">
        <v>300</v>
      </c>
      <c r="G62" s="10">
        <v>0</v>
      </c>
      <c r="H62" s="10">
        <v>0</v>
      </c>
    </row>
    <row r="63" spans="1:8" x14ac:dyDescent="0.25">
      <c r="A63" s="7" t="s">
        <v>41</v>
      </c>
      <c r="B63" s="7">
        <v>4</v>
      </c>
      <c r="C63" s="7">
        <v>14</v>
      </c>
      <c r="D63" s="7" t="s">
        <v>35</v>
      </c>
      <c r="E63" s="8">
        <v>2015</v>
      </c>
      <c r="F63" s="8">
        <v>300</v>
      </c>
      <c r="G63" s="10">
        <v>20.05</v>
      </c>
      <c r="H63" s="10">
        <v>22.63</v>
      </c>
    </row>
    <row r="64" spans="1:8" x14ac:dyDescent="0.25">
      <c r="A64" s="7" t="s">
        <v>41</v>
      </c>
      <c r="B64" s="7">
        <v>4</v>
      </c>
      <c r="C64" s="7">
        <v>15</v>
      </c>
      <c r="D64" s="7" t="s">
        <v>35</v>
      </c>
      <c r="E64" s="8">
        <v>2015</v>
      </c>
      <c r="F64" s="8">
        <v>300</v>
      </c>
      <c r="G64" s="10">
        <v>14.64</v>
      </c>
      <c r="H64" s="10">
        <v>16.95</v>
      </c>
    </row>
    <row r="65" spans="1:8" x14ac:dyDescent="0.25">
      <c r="A65" s="7" t="s">
        <v>41</v>
      </c>
      <c r="B65" s="7">
        <v>4</v>
      </c>
      <c r="C65" s="7">
        <v>16</v>
      </c>
      <c r="D65" s="7" t="s">
        <v>35</v>
      </c>
      <c r="E65" s="8">
        <v>2015</v>
      </c>
      <c r="F65" s="8">
        <v>300</v>
      </c>
      <c r="G65" s="10">
        <v>16.23</v>
      </c>
      <c r="H65" s="10">
        <v>18.5</v>
      </c>
    </row>
    <row r="66" spans="1:8" x14ac:dyDescent="0.25">
      <c r="A66" s="7" t="s">
        <v>41</v>
      </c>
      <c r="B66" s="7">
        <v>4</v>
      </c>
      <c r="C66" s="7">
        <v>17</v>
      </c>
      <c r="D66" s="7" t="s">
        <v>35</v>
      </c>
      <c r="E66" s="8">
        <v>2015</v>
      </c>
      <c r="F66" s="8">
        <v>300</v>
      </c>
      <c r="G66" s="10">
        <v>14.32</v>
      </c>
      <c r="H66" s="10">
        <v>16.02</v>
      </c>
    </row>
    <row r="67" spans="1:8" x14ac:dyDescent="0.25">
      <c r="A67" s="7" t="s">
        <v>41</v>
      </c>
      <c r="B67" s="7">
        <v>4</v>
      </c>
      <c r="C67" s="7">
        <v>18</v>
      </c>
      <c r="D67" s="7" t="s">
        <v>35</v>
      </c>
      <c r="E67" s="8">
        <v>2015</v>
      </c>
      <c r="F67" s="8">
        <v>300</v>
      </c>
      <c r="G67" s="10">
        <v>14.64</v>
      </c>
      <c r="H67" s="10">
        <v>17.010000000000002</v>
      </c>
    </row>
    <row r="68" spans="1:8" x14ac:dyDescent="0.25">
      <c r="A68" s="7" t="s">
        <v>41</v>
      </c>
      <c r="B68" s="7">
        <v>4</v>
      </c>
      <c r="C68" s="7">
        <v>19</v>
      </c>
      <c r="D68" s="7" t="s">
        <v>35</v>
      </c>
      <c r="E68" s="8">
        <v>2015</v>
      </c>
      <c r="F68" s="8">
        <v>300</v>
      </c>
      <c r="G68" s="10">
        <v>11.78</v>
      </c>
      <c r="H68" s="10">
        <v>18.399999999999999</v>
      </c>
    </row>
    <row r="69" spans="1:8" x14ac:dyDescent="0.25">
      <c r="A69" s="7" t="s">
        <v>26</v>
      </c>
      <c r="B69" s="7">
        <v>5</v>
      </c>
      <c r="C69" s="7">
        <v>1</v>
      </c>
      <c r="D69" s="7" t="s">
        <v>35</v>
      </c>
      <c r="E69" s="8">
        <v>2015</v>
      </c>
      <c r="F69" s="8">
        <v>300</v>
      </c>
      <c r="G69" s="10">
        <v>19.100000000000001</v>
      </c>
      <c r="H69" s="10">
        <v>19.100000000000001</v>
      </c>
    </row>
    <row r="70" spans="1:8" x14ac:dyDescent="0.25">
      <c r="A70" s="7" t="s">
        <v>26</v>
      </c>
      <c r="B70" s="7">
        <v>5</v>
      </c>
      <c r="C70" s="7">
        <v>2</v>
      </c>
      <c r="D70" s="7" t="s">
        <v>35</v>
      </c>
      <c r="E70" s="8">
        <v>2015</v>
      </c>
      <c r="F70" s="8">
        <v>300</v>
      </c>
      <c r="G70" s="10">
        <v>20.399999999999999</v>
      </c>
      <c r="H70" s="10">
        <v>27.2</v>
      </c>
    </row>
    <row r="71" spans="1:8" x14ac:dyDescent="0.25">
      <c r="A71" s="12" t="s">
        <v>26</v>
      </c>
      <c r="B71" s="12">
        <v>5</v>
      </c>
      <c r="C71" s="12">
        <v>3</v>
      </c>
      <c r="D71" s="7" t="s">
        <v>35</v>
      </c>
      <c r="E71" s="11">
        <v>2015</v>
      </c>
      <c r="F71" s="8">
        <v>300</v>
      </c>
      <c r="G71" s="9">
        <v>20.37</v>
      </c>
      <c r="H71" s="9">
        <v>23.2</v>
      </c>
    </row>
    <row r="72" spans="1:8" x14ac:dyDescent="0.25">
      <c r="A72" s="7" t="s">
        <v>26</v>
      </c>
      <c r="B72" s="7">
        <v>5</v>
      </c>
      <c r="C72" s="7">
        <v>4</v>
      </c>
      <c r="D72" s="7" t="s">
        <v>35</v>
      </c>
      <c r="E72" s="8">
        <v>2015</v>
      </c>
      <c r="F72" s="8">
        <v>300</v>
      </c>
      <c r="G72" s="10">
        <v>17.2</v>
      </c>
      <c r="H72" s="10">
        <v>28.4</v>
      </c>
    </row>
    <row r="73" spans="1:8" x14ac:dyDescent="0.25">
      <c r="A73" s="7" t="s">
        <v>26</v>
      </c>
      <c r="B73" s="7">
        <v>5</v>
      </c>
      <c r="C73" s="7">
        <v>5</v>
      </c>
      <c r="D73" s="7" t="s">
        <v>35</v>
      </c>
      <c r="E73" s="8">
        <v>2015</v>
      </c>
      <c r="F73" s="8">
        <v>300</v>
      </c>
      <c r="G73" s="10">
        <v>18.329999999999998</v>
      </c>
      <c r="H73" s="10">
        <v>25.6</v>
      </c>
    </row>
    <row r="74" spans="1:8" x14ac:dyDescent="0.25">
      <c r="A74" s="7" t="s">
        <v>26</v>
      </c>
      <c r="B74" s="7">
        <v>5</v>
      </c>
      <c r="C74" s="7">
        <v>6</v>
      </c>
      <c r="D74" s="7" t="s">
        <v>35</v>
      </c>
      <c r="E74" s="8">
        <v>2015</v>
      </c>
      <c r="F74" s="8">
        <v>300</v>
      </c>
      <c r="G74" s="10">
        <v>11.14</v>
      </c>
      <c r="H74" s="10">
        <v>19.2</v>
      </c>
    </row>
    <row r="75" spans="1:8" x14ac:dyDescent="0.25">
      <c r="A75" s="7" t="s">
        <v>26</v>
      </c>
      <c r="B75" s="7">
        <v>5</v>
      </c>
      <c r="C75" s="7">
        <v>7</v>
      </c>
      <c r="D75" s="7" t="s">
        <v>35</v>
      </c>
      <c r="E75" s="8">
        <v>2015</v>
      </c>
      <c r="F75" s="8">
        <v>300</v>
      </c>
      <c r="G75" s="10">
        <v>19.5</v>
      </c>
      <c r="H75" s="10">
        <v>19.5</v>
      </c>
    </row>
    <row r="76" spans="1:8" x14ac:dyDescent="0.25">
      <c r="A76" s="7" t="s">
        <v>26</v>
      </c>
      <c r="B76" s="7">
        <v>5</v>
      </c>
      <c r="C76" s="7">
        <v>8</v>
      </c>
      <c r="D76" s="7" t="s">
        <v>35</v>
      </c>
      <c r="E76" s="8">
        <v>2015</v>
      </c>
      <c r="F76" s="8">
        <v>300</v>
      </c>
      <c r="G76" s="10">
        <v>18.399999999999999</v>
      </c>
      <c r="H76" s="10">
        <v>26.8</v>
      </c>
    </row>
    <row r="77" spans="1:8" x14ac:dyDescent="0.25">
      <c r="A77" s="7" t="s">
        <v>26</v>
      </c>
      <c r="B77" s="7">
        <v>5</v>
      </c>
      <c r="C77" s="7">
        <v>9</v>
      </c>
      <c r="D77" s="7" t="s">
        <v>35</v>
      </c>
      <c r="E77" s="8">
        <v>2015</v>
      </c>
      <c r="F77" s="8">
        <v>300</v>
      </c>
      <c r="G77" s="10">
        <v>26.74</v>
      </c>
      <c r="H77" s="10">
        <v>21.75</v>
      </c>
    </row>
    <row r="78" spans="1:8" x14ac:dyDescent="0.25">
      <c r="A78" s="7" t="s">
        <v>26</v>
      </c>
      <c r="B78" s="7">
        <v>5</v>
      </c>
      <c r="C78" s="7">
        <v>10</v>
      </c>
      <c r="D78" s="7" t="s">
        <v>35</v>
      </c>
      <c r="E78" s="8">
        <v>2015</v>
      </c>
      <c r="F78" s="8">
        <v>300</v>
      </c>
      <c r="G78" s="10">
        <v>21.96</v>
      </c>
      <c r="H78" s="10">
        <v>25.2</v>
      </c>
    </row>
    <row r="79" spans="1:8" x14ac:dyDescent="0.25">
      <c r="A79" s="7" t="s">
        <v>26</v>
      </c>
      <c r="B79" s="7">
        <v>5</v>
      </c>
      <c r="C79" s="7">
        <v>11</v>
      </c>
      <c r="D79" s="7" t="s">
        <v>35</v>
      </c>
      <c r="E79" s="8">
        <v>2015</v>
      </c>
      <c r="F79" s="8">
        <v>300</v>
      </c>
      <c r="G79" s="10">
        <v>25.78</v>
      </c>
      <c r="H79" s="10">
        <v>21.15</v>
      </c>
    </row>
    <row r="80" spans="1:8" x14ac:dyDescent="0.25">
      <c r="A80" s="7" t="s">
        <v>26</v>
      </c>
      <c r="B80" s="7">
        <v>5</v>
      </c>
      <c r="C80" s="7">
        <v>12</v>
      </c>
      <c r="D80" s="7" t="s">
        <v>35</v>
      </c>
      <c r="E80" s="8">
        <v>2015</v>
      </c>
      <c r="F80" s="8">
        <v>300</v>
      </c>
      <c r="G80" s="10">
        <v>24.51</v>
      </c>
      <c r="H80" s="10">
        <v>18</v>
      </c>
    </row>
    <row r="81" spans="1:8" x14ac:dyDescent="0.25">
      <c r="A81" s="7" t="s">
        <v>26</v>
      </c>
      <c r="B81" s="7">
        <v>5</v>
      </c>
      <c r="C81" s="7">
        <v>13</v>
      </c>
      <c r="D81" s="7" t="s">
        <v>35</v>
      </c>
      <c r="E81" s="8">
        <v>2015</v>
      </c>
      <c r="F81" s="8">
        <v>300</v>
      </c>
      <c r="G81" s="10">
        <v>35.909999999999997</v>
      </c>
      <c r="H81" s="10">
        <v>20.399999999999999</v>
      </c>
    </row>
    <row r="82" spans="1:8" x14ac:dyDescent="0.25">
      <c r="A82" s="7" t="s">
        <v>27</v>
      </c>
      <c r="B82" s="7">
        <v>6</v>
      </c>
      <c r="C82" s="7">
        <v>1</v>
      </c>
      <c r="D82" s="7" t="s">
        <v>35</v>
      </c>
      <c r="E82" s="8">
        <v>2015</v>
      </c>
      <c r="F82" s="8">
        <v>300</v>
      </c>
      <c r="G82" s="10">
        <v>17</v>
      </c>
      <c r="H82" s="10">
        <v>19.600000000000001</v>
      </c>
    </row>
    <row r="83" spans="1:8" x14ac:dyDescent="0.25">
      <c r="A83" s="7" t="s">
        <v>27</v>
      </c>
      <c r="B83" s="7">
        <v>6</v>
      </c>
      <c r="C83" s="7">
        <v>2</v>
      </c>
      <c r="D83" s="7" t="s">
        <v>35</v>
      </c>
      <c r="E83" s="8">
        <v>2015</v>
      </c>
      <c r="F83" s="8">
        <v>300</v>
      </c>
      <c r="G83" s="10">
        <v>17</v>
      </c>
      <c r="H83" s="10">
        <v>19.739999999999998</v>
      </c>
    </row>
    <row r="84" spans="1:8" x14ac:dyDescent="0.25">
      <c r="A84" s="7" t="s">
        <v>27</v>
      </c>
      <c r="B84" s="7">
        <v>6</v>
      </c>
      <c r="C84" s="7">
        <v>3</v>
      </c>
      <c r="D84" s="7" t="s">
        <v>35</v>
      </c>
      <c r="E84" s="8">
        <v>2015</v>
      </c>
      <c r="F84" s="8">
        <v>300</v>
      </c>
      <c r="G84" s="10">
        <v>18</v>
      </c>
      <c r="H84" s="10">
        <v>18.72</v>
      </c>
    </row>
    <row r="85" spans="1:8" x14ac:dyDescent="0.25">
      <c r="A85" s="7" t="s">
        <v>27</v>
      </c>
      <c r="B85" s="7">
        <v>6</v>
      </c>
      <c r="C85" s="7">
        <v>4</v>
      </c>
      <c r="D85" s="7" t="s">
        <v>35</v>
      </c>
      <c r="E85" s="8">
        <v>2015</v>
      </c>
      <c r="F85" s="8">
        <v>300</v>
      </c>
      <c r="G85" s="10">
        <v>14</v>
      </c>
      <c r="H85" s="10">
        <v>16.2</v>
      </c>
    </row>
    <row r="86" spans="1:8" x14ac:dyDescent="0.25">
      <c r="A86" s="7" t="s">
        <v>27</v>
      </c>
      <c r="B86" s="7">
        <v>6</v>
      </c>
      <c r="C86" s="7">
        <v>5</v>
      </c>
      <c r="D86" s="7" t="s">
        <v>35</v>
      </c>
      <c r="E86" s="8">
        <v>2015</v>
      </c>
      <c r="F86" s="8">
        <v>300</v>
      </c>
      <c r="G86" s="10">
        <v>14.5</v>
      </c>
      <c r="H86" s="10">
        <v>18.3</v>
      </c>
    </row>
    <row r="87" spans="1:8" x14ac:dyDescent="0.25">
      <c r="A87" s="7" t="s">
        <v>27</v>
      </c>
      <c r="B87" s="7">
        <v>6</v>
      </c>
      <c r="C87" s="7">
        <v>6</v>
      </c>
      <c r="D87" s="7" t="s">
        <v>35</v>
      </c>
      <c r="E87" s="8">
        <v>2015</v>
      </c>
      <c r="F87" s="8">
        <v>300</v>
      </c>
      <c r="G87" s="10">
        <v>15</v>
      </c>
      <c r="H87" s="10">
        <v>17.899999999999999</v>
      </c>
    </row>
    <row r="88" spans="1:8" x14ac:dyDescent="0.25">
      <c r="A88" s="7" t="s">
        <v>27</v>
      </c>
      <c r="B88" s="7">
        <v>6</v>
      </c>
      <c r="C88" s="7">
        <v>7</v>
      </c>
      <c r="D88" s="7" t="s">
        <v>35</v>
      </c>
      <c r="E88" s="8">
        <v>2015</v>
      </c>
      <c r="F88" s="8">
        <v>300</v>
      </c>
      <c r="G88" s="10">
        <v>25</v>
      </c>
      <c r="H88" s="10">
        <v>21.6</v>
      </c>
    </row>
    <row r="89" spans="1:8" x14ac:dyDescent="0.25">
      <c r="A89" s="7" t="s">
        <v>27</v>
      </c>
      <c r="B89" s="7">
        <v>6</v>
      </c>
      <c r="C89" s="7">
        <v>8</v>
      </c>
      <c r="D89" s="7" t="s">
        <v>35</v>
      </c>
      <c r="E89" s="8">
        <v>2015</v>
      </c>
      <c r="F89" s="8">
        <v>300</v>
      </c>
      <c r="G89" s="10">
        <v>14.3</v>
      </c>
      <c r="H89" s="10">
        <v>17.600000000000001</v>
      </c>
    </row>
    <row r="90" spans="1:8" x14ac:dyDescent="0.25">
      <c r="A90" s="7" t="s">
        <v>27</v>
      </c>
      <c r="B90" s="7">
        <v>6</v>
      </c>
      <c r="C90" s="7">
        <v>9</v>
      </c>
      <c r="D90" s="7" t="s">
        <v>35</v>
      </c>
      <c r="E90" s="8">
        <v>2015</v>
      </c>
      <c r="F90" s="8">
        <v>300</v>
      </c>
      <c r="G90" s="10">
        <v>7</v>
      </c>
      <c r="H90" s="10">
        <v>15</v>
      </c>
    </row>
    <row r="91" spans="1:8" x14ac:dyDescent="0.25">
      <c r="A91" s="7" t="s">
        <v>27</v>
      </c>
      <c r="B91" s="7">
        <v>6</v>
      </c>
      <c r="C91" s="7">
        <v>10</v>
      </c>
      <c r="D91" s="7" t="s">
        <v>35</v>
      </c>
      <c r="E91" s="8">
        <v>2015</v>
      </c>
      <c r="F91" s="8">
        <v>300</v>
      </c>
      <c r="G91" s="10">
        <v>10.4</v>
      </c>
      <c r="H91" s="10">
        <v>13.6</v>
      </c>
    </row>
    <row r="92" spans="1:8" x14ac:dyDescent="0.25">
      <c r="A92" s="7" t="s">
        <v>27</v>
      </c>
      <c r="B92" s="7">
        <v>6</v>
      </c>
      <c r="C92" s="7">
        <v>11</v>
      </c>
      <c r="D92" s="7" t="s">
        <v>35</v>
      </c>
      <c r="E92" s="8">
        <v>2015</v>
      </c>
      <c r="F92" s="8">
        <v>300</v>
      </c>
      <c r="G92" s="10">
        <v>7</v>
      </c>
      <c r="H92" s="10">
        <v>8.8000000000000007</v>
      </c>
    </row>
    <row r="93" spans="1:8" x14ac:dyDescent="0.25">
      <c r="A93" s="7" t="s">
        <v>27</v>
      </c>
      <c r="B93" s="7">
        <v>6</v>
      </c>
      <c r="C93" s="7">
        <v>12</v>
      </c>
      <c r="D93" s="7" t="s">
        <v>35</v>
      </c>
      <c r="E93" s="8">
        <v>2015</v>
      </c>
      <c r="F93" s="8">
        <v>300</v>
      </c>
      <c r="G93" s="10">
        <v>5.6</v>
      </c>
      <c r="H93" s="10">
        <v>11.8</v>
      </c>
    </row>
    <row r="94" spans="1:8" x14ac:dyDescent="0.25">
      <c r="A94" s="7" t="s">
        <v>27</v>
      </c>
      <c r="B94" s="7">
        <v>6</v>
      </c>
      <c r="C94" s="7">
        <v>13</v>
      </c>
      <c r="D94" s="7" t="s">
        <v>35</v>
      </c>
      <c r="E94" s="8">
        <v>2015</v>
      </c>
      <c r="F94" s="8">
        <v>300</v>
      </c>
      <c r="G94" s="10">
        <v>9.4</v>
      </c>
      <c r="H94" s="10">
        <v>11.18</v>
      </c>
    </row>
    <row r="95" spans="1:8" x14ac:dyDescent="0.25">
      <c r="A95" s="7" t="s">
        <v>27</v>
      </c>
      <c r="B95" s="7">
        <v>6</v>
      </c>
      <c r="C95" s="7">
        <v>14</v>
      </c>
      <c r="D95" s="7" t="s">
        <v>35</v>
      </c>
      <c r="E95" s="8">
        <v>2015</v>
      </c>
      <c r="F95" s="8">
        <v>300</v>
      </c>
      <c r="G95" s="10">
        <v>11</v>
      </c>
      <c r="H95" s="10">
        <v>12.18</v>
      </c>
    </row>
    <row r="96" spans="1:8" x14ac:dyDescent="0.25">
      <c r="A96" s="7" t="s">
        <v>27</v>
      </c>
      <c r="B96" s="7">
        <v>6</v>
      </c>
      <c r="C96" s="7">
        <v>15</v>
      </c>
      <c r="D96" s="7" t="s">
        <v>35</v>
      </c>
      <c r="E96" s="8">
        <v>2015</v>
      </c>
      <c r="F96" s="8">
        <v>300</v>
      </c>
      <c r="G96" s="10">
        <v>10.199999999999999</v>
      </c>
      <c r="H96" s="10">
        <v>8.9</v>
      </c>
    </row>
    <row r="97" spans="1:8" x14ac:dyDescent="0.25">
      <c r="A97" s="7" t="s">
        <v>27</v>
      </c>
      <c r="B97" s="7">
        <v>6</v>
      </c>
      <c r="C97" s="7">
        <v>16</v>
      </c>
      <c r="D97" s="7" t="s">
        <v>35</v>
      </c>
      <c r="E97" s="8">
        <v>2015</v>
      </c>
      <c r="F97" s="8">
        <v>300</v>
      </c>
      <c r="G97" s="10">
        <v>9</v>
      </c>
      <c r="H97" s="10">
        <v>18.7</v>
      </c>
    </row>
    <row r="98" spans="1:8" x14ac:dyDescent="0.25">
      <c r="A98" s="7" t="s">
        <v>28</v>
      </c>
      <c r="B98" s="7">
        <v>7</v>
      </c>
      <c r="C98" s="7">
        <v>1</v>
      </c>
      <c r="D98" s="7" t="s">
        <v>39</v>
      </c>
      <c r="E98" s="8">
        <v>2015</v>
      </c>
      <c r="F98" s="8">
        <v>300</v>
      </c>
      <c r="G98" s="10">
        <v>13.36</v>
      </c>
      <c r="H98" s="10">
        <v>12.5</v>
      </c>
    </row>
    <row r="99" spans="1:8" x14ac:dyDescent="0.25">
      <c r="A99" s="7" t="s">
        <v>28</v>
      </c>
      <c r="B99" s="7">
        <v>7</v>
      </c>
      <c r="C99" s="7">
        <v>2</v>
      </c>
      <c r="D99" s="7" t="s">
        <v>39</v>
      </c>
      <c r="E99" s="8">
        <v>2015</v>
      </c>
      <c r="F99" s="8">
        <v>300</v>
      </c>
      <c r="G99" s="10">
        <v>13.4</v>
      </c>
      <c r="H99" s="10">
        <v>11.75</v>
      </c>
    </row>
    <row r="100" spans="1:8" x14ac:dyDescent="0.25">
      <c r="A100" s="7" t="s">
        <v>28</v>
      </c>
      <c r="B100" s="7">
        <v>7</v>
      </c>
      <c r="C100" s="7">
        <v>3</v>
      </c>
      <c r="D100" s="7" t="s">
        <v>39</v>
      </c>
      <c r="E100" s="8">
        <v>2015</v>
      </c>
      <c r="F100" s="8">
        <v>300</v>
      </c>
      <c r="G100" s="10">
        <v>33.200000000000003</v>
      </c>
      <c r="H100" s="10">
        <v>13.75</v>
      </c>
    </row>
    <row r="101" spans="1:8" x14ac:dyDescent="0.25">
      <c r="A101" s="7" t="s">
        <v>28</v>
      </c>
      <c r="B101" s="7">
        <v>7</v>
      </c>
      <c r="C101" s="7">
        <v>4</v>
      </c>
      <c r="D101" s="7" t="s">
        <v>39</v>
      </c>
      <c r="E101" s="8">
        <v>2015</v>
      </c>
      <c r="F101" s="8">
        <v>300</v>
      </c>
      <c r="G101" s="10">
        <v>13.43</v>
      </c>
      <c r="H101" s="10">
        <v>14.38</v>
      </c>
    </row>
    <row r="102" spans="1:8" x14ac:dyDescent="0.25">
      <c r="A102" s="7" t="s">
        <v>28</v>
      </c>
      <c r="B102" s="7">
        <v>7</v>
      </c>
      <c r="C102" s="7">
        <v>5</v>
      </c>
      <c r="D102" s="7" t="s">
        <v>39</v>
      </c>
      <c r="E102" s="8">
        <v>2015</v>
      </c>
      <c r="F102" s="8">
        <v>300</v>
      </c>
      <c r="G102" s="10">
        <v>17.850000000000001</v>
      </c>
      <c r="H102" s="10">
        <v>6.88</v>
      </c>
    </row>
    <row r="103" spans="1:8" x14ac:dyDescent="0.25">
      <c r="A103" s="7" t="s">
        <v>28</v>
      </c>
      <c r="B103" s="7">
        <v>7</v>
      </c>
      <c r="C103" s="7">
        <v>6</v>
      </c>
      <c r="D103" s="7" t="s">
        <v>39</v>
      </c>
      <c r="E103" s="8">
        <v>2015</v>
      </c>
      <c r="F103" s="8">
        <v>300</v>
      </c>
      <c r="G103" s="10">
        <v>12.06</v>
      </c>
      <c r="H103" s="10">
        <v>13.13</v>
      </c>
    </row>
    <row r="104" spans="1:8" x14ac:dyDescent="0.25">
      <c r="A104" s="7" t="s">
        <v>28</v>
      </c>
      <c r="B104" s="7">
        <v>7</v>
      </c>
      <c r="C104" s="7">
        <v>7</v>
      </c>
      <c r="D104" s="7" t="s">
        <v>39</v>
      </c>
      <c r="E104" s="8">
        <v>2015</v>
      </c>
      <c r="F104" s="8">
        <v>300</v>
      </c>
      <c r="G104" s="10">
        <v>6.18</v>
      </c>
      <c r="H104" s="10">
        <v>9.3800000000000008</v>
      </c>
    </row>
    <row r="105" spans="1:8" x14ac:dyDescent="0.25">
      <c r="A105" s="7" t="s">
        <v>28</v>
      </c>
      <c r="B105" s="7">
        <v>7</v>
      </c>
      <c r="C105" s="7">
        <v>8</v>
      </c>
      <c r="D105" s="7" t="s">
        <v>39</v>
      </c>
      <c r="E105" s="8">
        <v>2015</v>
      </c>
      <c r="F105" s="8">
        <v>300</v>
      </c>
      <c r="G105" s="10">
        <v>20.88</v>
      </c>
      <c r="H105" s="10">
        <v>11.88</v>
      </c>
    </row>
    <row r="106" spans="1:8" x14ac:dyDescent="0.25">
      <c r="A106" s="7" t="s">
        <v>28</v>
      </c>
      <c r="B106" s="7">
        <v>7</v>
      </c>
      <c r="C106" s="7">
        <v>9</v>
      </c>
      <c r="D106" s="7" t="s">
        <v>39</v>
      </c>
      <c r="E106" s="8">
        <v>2015</v>
      </c>
      <c r="F106" s="8">
        <v>300</v>
      </c>
      <c r="G106" s="10">
        <v>9.9</v>
      </c>
      <c r="H106" s="10">
        <v>13.13</v>
      </c>
    </row>
    <row r="107" spans="1:8" x14ac:dyDescent="0.25">
      <c r="A107" s="7" t="s">
        <v>28</v>
      </c>
      <c r="B107" s="7">
        <v>7</v>
      </c>
      <c r="C107" s="7">
        <v>10</v>
      </c>
      <c r="D107" s="7" t="s">
        <v>39</v>
      </c>
      <c r="E107" s="8">
        <v>2015</v>
      </c>
      <c r="F107" s="8">
        <v>300</v>
      </c>
      <c r="G107" s="10">
        <v>9</v>
      </c>
      <c r="H107" s="10">
        <v>11.75</v>
      </c>
    </row>
    <row r="108" spans="1:8" x14ac:dyDescent="0.25">
      <c r="A108" s="7" t="s">
        <v>28</v>
      </c>
      <c r="B108" s="7">
        <v>7</v>
      </c>
      <c r="C108" s="7">
        <v>11</v>
      </c>
      <c r="D108" s="7" t="s">
        <v>39</v>
      </c>
      <c r="E108" s="8">
        <v>2015</v>
      </c>
      <c r="F108" s="8">
        <v>300</v>
      </c>
      <c r="G108" s="10">
        <v>7.7</v>
      </c>
      <c r="H108" s="10">
        <v>11.75</v>
      </c>
    </row>
    <row r="109" spans="1:8" x14ac:dyDescent="0.25">
      <c r="A109" s="7" t="s">
        <v>28</v>
      </c>
      <c r="B109" s="7">
        <v>7</v>
      </c>
      <c r="C109" s="7">
        <v>12</v>
      </c>
      <c r="D109" s="7" t="s">
        <v>39</v>
      </c>
      <c r="E109" s="8">
        <v>2015</v>
      </c>
      <c r="F109" s="8">
        <v>300</v>
      </c>
      <c r="G109" s="10">
        <v>5.5</v>
      </c>
      <c r="H109" s="10">
        <v>10.01</v>
      </c>
    </row>
    <row r="110" spans="1:8" x14ac:dyDescent="0.25">
      <c r="A110" s="7" t="s">
        <v>28</v>
      </c>
      <c r="B110" s="7">
        <v>7</v>
      </c>
      <c r="C110" s="7">
        <v>13</v>
      </c>
      <c r="D110" s="7" t="s">
        <v>39</v>
      </c>
      <c r="E110" s="8">
        <v>2015</v>
      </c>
      <c r="F110" s="8">
        <v>300</v>
      </c>
      <c r="G110" s="10">
        <v>7.5</v>
      </c>
      <c r="H110" s="10">
        <v>11.13</v>
      </c>
    </row>
    <row r="111" spans="1:8" x14ac:dyDescent="0.25">
      <c r="A111" s="7" t="s">
        <v>28</v>
      </c>
      <c r="B111" s="7">
        <v>7</v>
      </c>
      <c r="C111" s="7">
        <v>14</v>
      </c>
      <c r="D111" s="7" t="s">
        <v>39</v>
      </c>
      <c r="E111" s="8">
        <v>2015</v>
      </c>
      <c r="F111" s="8">
        <v>300</v>
      </c>
      <c r="G111" s="10">
        <v>10</v>
      </c>
      <c r="H111" s="10">
        <v>12.5</v>
      </c>
    </row>
    <row r="112" spans="1:8" x14ac:dyDescent="0.25">
      <c r="A112" s="7" t="s">
        <v>28</v>
      </c>
      <c r="B112" s="7">
        <v>7</v>
      </c>
      <c r="C112" s="7">
        <v>15</v>
      </c>
      <c r="D112" s="7" t="s">
        <v>39</v>
      </c>
      <c r="E112" s="8">
        <v>2015</v>
      </c>
      <c r="F112" s="8">
        <v>300</v>
      </c>
      <c r="G112" s="10">
        <v>6.2</v>
      </c>
      <c r="H112" s="10">
        <v>10.76</v>
      </c>
    </row>
    <row r="113" spans="1:8" x14ac:dyDescent="0.25">
      <c r="A113" s="7" t="s">
        <v>28</v>
      </c>
      <c r="B113" s="7">
        <v>7</v>
      </c>
      <c r="C113" s="7">
        <v>16</v>
      </c>
      <c r="D113" s="7" t="s">
        <v>39</v>
      </c>
      <c r="E113" s="8">
        <v>2015</v>
      </c>
      <c r="F113" s="8">
        <v>300</v>
      </c>
      <c r="G113" s="10">
        <v>6</v>
      </c>
      <c r="H113" s="10">
        <v>10.88</v>
      </c>
    </row>
    <row r="114" spans="1:8" x14ac:dyDescent="0.25">
      <c r="A114" s="7" t="s">
        <v>28</v>
      </c>
      <c r="B114" s="7">
        <v>7</v>
      </c>
      <c r="C114" s="7">
        <v>17</v>
      </c>
      <c r="D114" s="7" t="s">
        <v>39</v>
      </c>
      <c r="E114" s="8">
        <v>2015</v>
      </c>
      <c r="F114" s="8">
        <v>300</v>
      </c>
      <c r="G114" s="10">
        <v>8.6999999999999993</v>
      </c>
      <c r="H114" s="10">
        <v>10.5</v>
      </c>
    </row>
    <row r="115" spans="1:8" x14ac:dyDescent="0.25">
      <c r="A115" s="7" t="s">
        <v>28</v>
      </c>
      <c r="B115" s="7">
        <v>7</v>
      </c>
      <c r="C115" s="7">
        <v>18</v>
      </c>
      <c r="D115" s="7" t="s">
        <v>39</v>
      </c>
      <c r="E115" s="8">
        <v>2015</v>
      </c>
      <c r="F115" s="8">
        <v>300</v>
      </c>
      <c r="G115" s="10">
        <v>6</v>
      </c>
      <c r="H115" s="10">
        <v>5.63</v>
      </c>
    </row>
    <row r="116" spans="1:8" x14ac:dyDescent="0.25">
      <c r="A116" s="7" t="s">
        <v>28</v>
      </c>
      <c r="B116" s="7">
        <v>7</v>
      </c>
      <c r="C116" s="7">
        <v>19</v>
      </c>
      <c r="D116" s="7" t="s">
        <v>39</v>
      </c>
      <c r="E116" s="8">
        <v>2015</v>
      </c>
      <c r="F116" s="8">
        <v>300</v>
      </c>
      <c r="G116" s="10">
        <v>8.1</v>
      </c>
      <c r="H116" s="10">
        <v>8.75</v>
      </c>
    </row>
    <row r="117" spans="1:8" x14ac:dyDescent="0.25">
      <c r="A117" s="7" t="s">
        <v>28</v>
      </c>
      <c r="B117" s="7">
        <v>7</v>
      </c>
      <c r="C117" s="7">
        <v>20</v>
      </c>
      <c r="D117" s="7" t="s">
        <v>39</v>
      </c>
      <c r="E117" s="8">
        <v>2015</v>
      </c>
      <c r="F117" s="8">
        <v>300</v>
      </c>
      <c r="G117" s="10">
        <v>8.8000000000000007</v>
      </c>
      <c r="H117" s="10">
        <v>9.3800000000000008</v>
      </c>
    </row>
    <row r="118" spans="1:8" x14ac:dyDescent="0.25">
      <c r="A118" s="7" t="s">
        <v>28</v>
      </c>
      <c r="B118" s="7">
        <v>7</v>
      </c>
      <c r="C118" s="7">
        <v>21</v>
      </c>
      <c r="D118" s="7" t="s">
        <v>39</v>
      </c>
      <c r="E118" s="8">
        <v>2015</v>
      </c>
      <c r="F118" s="8">
        <v>300</v>
      </c>
      <c r="G118" s="10">
        <v>5</v>
      </c>
      <c r="H118" s="10">
        <v>8.1300000000000008</v>
      </c>
    </row>
    <row r="119" spans="1:8" x14ac:dyDescent="0.25">
      <c r="A119" s="7" t="s">
        <v>28</v>
      </c>
      <c r="B119" s="7">
        <v>7</v>
      </c>
      <c r="C119" s="7">
        <v>22</v>
      </c>
      <c r="D119" s="7" t="s">
        <v>39</v>
      </c>
      <c r="E119" s="8">
        <v>2015</v>
      </c>
      <c r="F119" s="8">
        <v>300</v>
      </c>
      <c r="G119" s="10">
        <v>9</v>
      </c>
      <c r="H119" s="10">
        <v>10.01</v>
      </c>
    </row>
    <row r="120" spans="1:8" x14ac:dyDescent="0.25">
      <c r="A120" s="7" t="s">
        <v>28</v>
      </c>
      <c r="B120" s="7">
        <v>7</v>
      </c>
      <c r="C120" s="7">
        <v>23</v>
      </c>
      <c r="D120" s="7" t="s">
        <v>39</v>
      </c>
      <c r="E120" s="8">
        <v>2015</v>
      </c>
      <c r="F120" s="8">
        <v>300</v>
      </c>
      <c r="G120" s="10">
        <v>8.31</v>
      </c>
      <c r="H120" s="10">
        <v>11.88</v>
      </c>
    </row>
    <row r="121" spans="1:8" x14ac:dyDescent="0.25">
      <c r="A121" s="7" t="s">
        <v>28</v>
      </c>
      <c r="B121" s="7">
        <v>7</v>
      </c>
      <c r="C121" s="7">
        <v>24</v>
      </c>
      <c r="D121" s="7" t="s">
        <v>39</v>
      </c>
      <c r="E121" s="8">
        <v>2015</v>
      </c>
      <c r="F121" s="8">
        <v>300</v>
      </c>
      <c r="G121" s="10">
        <v>6.22</v>
      </c>
      <c r="H121" s="10">
        <v>8</v>
      </c>
    </row>
    <row r="122" spans="1:8" x14ac:dyDescent="0.25">
      <c r="A122" s="7" t="s">
        <v>28</v>
      </c>
      <c r="B122" s="7">
        <v>7</v>
      </c>
      <c r="C122" s="7">
        <v>25</v>
      </c>
      <c r="D122" s="7" t="s">
        <v>39</v>
      </c>
      <c r="E122" s="8">
        <v>2015</v>
      </c>
      <c r="F122" s="8">
        <v>300</v>
      </c>
      <c r="G122" s="10">
        <v>10.3</v>
      </c>
      <c r="H122" s="10">
        <v>13</v>
      </c>
    </row>
    <row r="123" spans="1:8" x14ac:dyDescent="0.25">
      <c r="A123" s="7" t="s">
        <v>28</v>
      </c>
      <c r="B123" s="7">
        <v>7</v>
      </c>
      <c r="C123" s="7">
        <v>26</v>
      </c>
      <c r="D123" s="7" t="s">
        <v>39</v>
      </c>
      <c r="E123" s="8">
        <v>2015</v>
      </c>
      <c r="F123" s="8">
        <v>300</v>
      </c>
      <c r="G123" s="10">
        <v>8.6999999999999993</v>
      </c>
      <c r="H123" s="10">
        <v>9.3800000000000008</v>
      </c>
    </row>
    <row r="124" spans="1:8" x14ac:dyDescent="0.25">
      <c r="A124" s="7" t="s">
        <v>28</v>
      </c>
      <c r="B124" s="7">
        <v>7</v>
      </c>
      <c r="C124" s="7">
        <v>27</v>
      </c>
      <c r="D124" s="7" t="s">
        <v>39</v>
      </c>
      <c r="E124" s="8">
        <v>2015</v>
      </c>
      <c r="F124" s="8">
        <v>300</v>
      </c>
      <c r="G124" s="10">
        <v>8.3000000000000007</v>
      </c>
      <c r="H124" s="10">
        <v>8.66</v>
      </c>
    </row>
    <row r="125" spans="1:8" x14ac:dyDescent="0.25">
      <c r="A125" s="7" t="s">
        <v>28</v>
      </c>
      <c r="B125" s="7">
        <v>7</v>
      </c>
      <c r="C125" s="7">
        <v>28</v>
      </c>
      <c r="D125" s="7" t="s">
        <v>39</v>
      </c>
      <c r="E125" s="8">
        <v>2015</v>
      </c>
      <c r="F125" s="8">
        <v>300</v>
      </c>
      <c r="G125" s="10">
        <v>5.5</v>
      </c>
      <c r="H125" s="10">
        <v>8.1300000000000008</v>
      </c>
    </row>
    <row r="126" spans="1:8" x14ac:dyDescent="0.25">
      <c r="A126" s="7" t="s">
        <v>28</v>
      </c>
      <c r="B126" s="7">
        <v>7</v>
      </c>
      <c r="C126" s="7">
        <v>29</v>
      </c>
      <c r="D126" s="7" t="s">
        <v>39</v>
      </c>
      <c r="E126" s="8">
        <v>2015</v>
      </c>
      <c r="F126" s="8">
        <v>300</v>
      </c>
      <c r="G126" s="10">
        <v>8.3000000000000007</v>
      </c>
      <c r="H126" s="10">
        <v>10.63</v>
      </c>
    </row>
    <row r="127" spans="1:8" x14ac:dyDescent="0.25">
      <c r="A127" s="7" t="s">
        <v>28</v>
      </c>
      <c r="B127" s="7">
        <v>7</v>
      </c>
      <c r="C127" s="7">
        <v>30</v>
      </c>
      <c r="D127" s="7" t="s">
        <v>39</v>
      </c>
      <c r="E127" s="8">
        <v>2015</v>
      </c>
      <c r="F127" s="8">
        <v>300</v>
      </c>
      <c r="G127" s="10">
        <v>7</v>
      </c>
      <c r="H127" s="10">
        <v>10.01</v>
      </c>
    </row>
    <row r="128" spans="1:8" x14ac:dyDescent="0.25">
      <c r="A128" s="7" t="s">
        <v>28</v>
      </c>
      <c r="B128" s="7">
        <v>7</v>
      </c>
      <c r="C128" s="7">
        <v>31</v>
      </c>
      <c r="D128" s="7" t="s">
        <v>39</v>
      </c>
      <c r="E128" s="8">
        <v>2015</v>
      </c>
      <c r="F128" s="8">
        <v>300</v>
      </c>
      <c r="G128" s="10">
        <v>7</v>
      </c>
      <c r="H128" s="10">
        <v>7.5</v>
      </c>
    </row>
    <row r="129" spans="1:8" x14ac:dyDescent="0.25">
      <c r="A129" s="7" t="s">
        <v>28</v>
      </c>
      <c r="B129" s="7">
        <v>7</v>
      </c>
      <c r="C129" s="7">
        <v>32</v>
      </c>
      <c r="D129" s="7" t="s">
        <v>39</v>
      </c>
      <c r="E129" s="8">
        <v>2015</v>
      </c>
      <c r="F129" s="8">
        <v>300</v>
      </c>
      <c r="G129" s="10">
        <v>7.32</v>
      </c>
      <c r="H129" s="10">
        <v>11.5</v>
      </c>
    </row>
    <row r="130" spans="1:8" x14ac:dyDescent="0.25">
      <c r="A130" s="7" t="s">
        <v>28</v>
      </c>
      <c r="B130" s="7">
        <v>7</v>
      </c>
      <c r="C130" s="7">
        <v>33</v>
      </c>
      <c r="D130" s="7" t="s">
        <v>39</v>
      </c>
      <c r="E130" s="8">
        <v>2015</v>
      </c>
      <c r="F130" s="8">
        <v>300</v>
      </c>
      <c r="G130" s="10">
        <v>9.5</v>
      </c>
      <c r="H130" s="10">
        <v>10</v>
      </c>
    </row>
    <row r="131" spans="1:8" x14ac:dyDescent="0.25">
      <c r="A131" s="7" t="s">
        <v>28</v>
      </c>
      <c r="B131" s="7">
        <v>7</v>
      </c>
      <c r="C131" s="7">
        <v>34</v>
      </c>
      <c r="D131" s="7" t="s">
        <v>39</v>
      </c>
      <c r="E131" s="8">
        <v>2015</v>
      </c>
      <c r="F131" s="8">
        <v>300</v>
      </c>
      <c r="G131" s="10">
        <v>5.8</v>
      </c>
      <c r="H131" s="10">
        <v>7.51</v>
      </c>
    </row>
    <row r="132" spans="1:8" x14ac:dyDescent="0.25">
      <c r="A132" s="7" t="s">
        <v>28</v>
      </c>
      <c r="B132" s="7">
        <v>7</v>
      </c>
      <c r="C132" s="7">
        <v>35</v>
      </c>
      <c r="D132" s="7" t="s">
        <v>39</v>
      </c>
      <c r="E132" s="8">
        <v>2015</v>
      </c>
      <c r="F132" s="8">
        <v>300</v>
      </c>
      <c r="G132" s="10">
        <v>9.1999999999999993</v>
      </c>
      <c r="H132" s="10">
        <v>12.2</v>
      </c>
    </row>
    <row r="133" spans="1:8" x14ac:dyDescent="0.25">
      <c r="A133" s="7" t="s">
        <v>29</v>
      </c>
      <c r="B133" s="7">
        <v>8</v>
      </c>
      <c r="C133" s="7">
        <v>1</v>
      </c>
      <c r="D133" s="7" t="s">
        <v>35</v>
      </c>
      <c r="E133" s="8">
        <v>2015</v>
      </c>
      <c r="F133" s="8">
        <v>300</v>
      </c>
      <c r="G133" s="10">
        <v>27.5</v>
      </c>
      <c r="H133" s="10">
        <v>20.25</v>
      </c>
    </row>
    <row r="134" spans="1:8" x14ac:dyDescent="0.25">
      <c r="A134" s="7" t="s">
        <v>29</v>
      </c>
      <c r="B134" s="7">
        <v>8</v>
      </c>
      <c r="C134" s="7">
        <v>2</v>
      </c>
      <c r="D134" s="7" t="s">
        <v>39</v>
      </c>
      <c r="E134" s="8">
        <v>2015</v>
      </c>
      <c r="F134" s="8">
        <v>300</v>
      </c>
      <c r="G134" s="10">
        <v>16.5</v>
      </c>
      <c r="H134" s="10">
        <v>21.38</v>
      </c>
    </row>
    <row r="135" spans="1:8" x14ac:dyDescent="0.25">
      <c r="A135" s="7" t="s">
        <v>29</v>
      </c>
      <c r="B135" s="7">
        <v>8</v>
      </c>
      <c r="C135" s="7">
        <v>3</v>
      </c>
      <c r="D135" s="7" t="s">
        <v>35</v>
      </c>
      <c r="E135" s="8">
        <v>2015</v>
      </c>
      <c r="F135" s="8">
        <v>300</v>
      </c>
      <c r="G135" s="10">
        <v>22.7</v>
      </c>
      <c r="H135" s="10">
        <v>25.88</v>
      </c>
    </row>
    <row r="136" spans="1:8" x14ac:dyDescent="0.25">
      <c r="A136" s="7" t="s">
        <v>29</v>
      </c>
      <c r="B136" s="7">
        <v>8</v>
      </c>
      <c r="C136" s="7">
        <v>4</v>
      </c>
      <c r="D136" s="7" t="s">
        <v>39</v>
      </c>
      <c r="E136" s="8">
        <v>2015</v>
      </c>
      <c r="F136" s="8">
        <v>300</v>
      </c>
      <c r="G136" s="10">
        <v>17.3</v>
      </c>
      <c r="H136" s="10">
        <v>12.5</v>
      </c>
    </row>
    <row r="137" spans="1:8" x14ac:dyDescent="0.25">
      <c r="A137" s="7" t="s">
        <v>29</v>
      </c>
      <c r="B137" s="7">
        <v>8</v>
      </c>
      <c r="C137" s="7">
        <v>5</v>
      </c>
      <c r="D137" s="7" t="s">
        <v>35</v>
      </c>
      <c r="E137" s="8">
        <v>2015</v>
      </c>
      <c r="F137" s="8">
        <v>300</v>
      </c>
      <c r="G137" s="10">
        <v>0</v>
      </c>
      <c r="H137" s="10">
        <v>0</v>
      </c>
    </row>
    <row r="138" spans="1:8" x14ac:dyDescent="0.25">
      <c r="A138" s="7" t="s">
        <v>29</v>
      </c>
      <c r="B138" s="7">
        <v>8</v>
      </c>
      <c r="C138" s="7">
        <v>6</v>
      </c>
      <c r="D138" s="7" t="s">
        <v>35</v>
      </c>
      <c r="E138" s="8">
        <v>2015</v>
      </c>
      <c r="F138" s="8">
        <v>300</v>
      </c>
      <c r="G138" s="10">
        <v>16.07</v>
      </c>
      <c r="H138" s="10">
        <v>22.28</v>
      </c>
    </row>
    <row r="139" spans="1:8" x14ac:dyDescent="0.25">
      <c r="A139" s="7" t="s">
        <v>29</v>
      </c>
      <c r="B139" s="7">
        <v>8</v>
      </c>
      <c r="C139" s="7">
        <v>7</v>
      </c>
      <c r="D139" s="7" t="s">
        <v>35</v>
      </c>
      <c r="E139" s="8">
        <v>2015</v>
      </c>
      <c r="F139" s="8">
        <v>300</v>
      </c>
      <c r="G139" s="10">
        <v>18.75</v>
      </c>
      <c r="H139" s="10">
        <v>23.29</v>
      </c>
    </row>
    <row r="140" spans="1:8" x14ac:dyDescent="0.25">
      <c r="A140" s="7" t="s">
        <v>29</v>
      </c>
      <c r="B140" s="7">
        <v>8</v>
      </c>
      <c r="C140" s="7">
        <v>8</v>
      </c>
      <c r="D140" s="7" t="s">
        <v>35</v>
      </c>
      <c r="E140" s="8">
        <v>2015</v>
      </c>
      <c r="F140" s="8">
        <v>300</v>
      </c>
      <c r="G140" s="10">
        <v>9.52</v>
      </c>
      <c r="H140" s="10">
        <v>17.75</v>
      </c>
    </row>
    <row r="141" spans="1:8" x14ac:dyDescent="0.25">
      <c r="A141" s="7" t="s">
        <v>29</v>
      </c>
      <c r="B141" s="7">
        <v>8</v>
      </c>
      <c r="C141" s="7">
        <v>9</v>
      </c>
      <c r="D141" s="7" t="s">
        <v>35</v>
      </c>
      <c r="E141" s="8">
        <v>2015</v>
      </c>
      <c r="F141" s="8">
        <v>300</v>
      </c>
      <c r="G141" s="10">
        <v>6.6</v>
      </c>
      <c r="H141" s="10">
        <v>10.130000000000001</v>
      </c>
    </row>
    <row r="142" spans="1:8" x14ac:dyDescent="0.25">
      <c r="A142" s="7" t="s">
        <v>29</v>
      </c>
      <c r="B142" s="7">
        <v>8</v>
      </c>
      <c r="C142" s="7">
        <v>10</v>
      </c>
      <c r="D142" s="7" t="s">
        <v>35</v>
      </c>
      <c r="E142" s="8">
        <v>2015</v>
      </c>
      <c r="F142" s="8">
        <v>300</v>
      </c>
      <c r="G142" s="10">
        <v>7.99</v>
      </c>
      <c r="H142" s="10">
        <v>13.5</v>
      </c>
    </row>
    <row r="143" spans="1:8" x14ac:dyDescent="0.25">
      <c r="A143" s="7" t="s">
        <v>29</v>
      </c>
      <c r="B143" s="7">
        <v>8</v>
      </c>
      <c r="C143" s="7">
        <v>11</v>
      </c>
      <c r="D143" s="7" t="s">
        <v>35</v>
      </c>
      <c r="E143" s="8">
        <v>2015</v>
      </c>
      <c r="F143" s="8">
        <v>300</v>
      </c>
      <c r="G143" s="10">
        <v>6.62</v>
      </c>
      <c r="H143" s="10">
        <v>12.38</v>
      </c>
    </row>
    <row r="144" spans="1:8" x14ac:dyDescent="0.25">
      <c r="A144" s="7" t="s">
        <v>29</v>
      </c>
      <c r="B144" s="7">
        <v>8</v>
      </c>
      <c r="C144" s="7">
        <v>12</v>
      </c>
      <c r="D144" s="7" t="s">
        <v>35</v>
      </c>
      <c r="E144" s="8">
        <v>2015</v>
      </c>
      <c r="F144" s="8">
        <v>300</v>
      </c>
      <c r="G144" s="10">
        <v>11.46</v>
      </c>
      <c r="H144" s="10">
        <v>13.5</v>
      </c>
    </row>
  </sheetData>
  <conditionalFormatting sqref="A1:B1">
    <cfRule type="colorScale" priority="1">
      <colorScale>
        <cfvo type="num" val="1"/>
        <cfvo type="num" val="2"/>
        <cfvo type="num" val="3"/>
        <color rgb="FFFF0000"/>
        <color theme="0"/>
        <color theme="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zoomScale="110" zoomScaleNormal="110"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E228" sqref="E228"/>
    </sheetView>
  </sheetViews>
  <sheetFormatPr baseColWidth="10" defaultColWidth="15.28515625" defaultRowHeight="16.5" x14ac:dyDescent="0.25"/>
  <cols>
    <col min="1" max="1" width="21.42578125" style="7" bestFit="1" customWidth="1"/>
    <col min="2" max="2" width="8.85546875" style="7" bestFit="1" customWidth="1"/>
    <col min="3" max="3" width="30.42578125" style="7" bestFit="1" customWidth="1"/>
    <col min="4" max="4" width="10.140625" style="7" bestFit="1" customWidth="1"/>
    <col min="5" max="5" width="10.140625" style="7" customWidth="1"/>
    <col min="6" max="6" width="10.42578125" style="7" bestFit="1" customWidth="1"/>
    <col min="7" max="7" width="12.5703125" style="7" bestFit="1" customWidth="1"/>
    <col min="8" max="16384" width="15.28515625" style="7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46</v>
      </c>
      <c r="F1" s="4" t="s">
        <v>5</v>
      </c>
      <c r="G1" s="4" t="s">
        <v>8</v>
      </c>
    </row>
    <row r="2" spans="1:7" x14ac:dyDescent="0.25">
      <c r="A2" s="7" t="s">
        <v>10</v>
      </c>
      <c r="B2" s="7">
        <v>1</v>
      </c>
      <c r="C2" s="7" t="s">
        <v>35</v>
      </c>
      <c r="D2" s="7">
        <v>2015</v>
      </c>
      <c r="E2" s="7">
        <v>500</v>
      </c>
      <c r="F2" s="10">
        <v>42</v>
      </c>
      <c r="G2" s="10">
        <v>32</v>
      </c>
    </row>
    <row r="3" spans="1:7" x14ac:dyDescent="0.25">
      <c r="A3" s="7" t="s">
        <v>10</v>
      </c>
      <c r="B3" s="7">
        <v>2</v>
      </c>
      <c r="C3" s="7" t="s">
        <v>35</v>
      </c>
      <c r="D3" s="7">
        <v>2015</v>
      </c>
      <c r="E3" s="7">
        <v>500</v>
      </c>
      <c r="F3" s="10">
        <v>28.2</v>
      </c>
      <c r="G3" s="10">
        <v>19</v>
      </c>
    </row>
    <row r="4" spans="1:7" x14ac:dyDescent="0.25">
      <c r="A4" s="7" t="s">
        <v>10</v>
      </c>
      <c r="B4" s="7">
        <v>3</v>
      </c>
      <c r="C4" s="7" t="s">
        <v>35</v>
      </c>
      <c r="D4" s="7">
        <v>2015</v>
      </c>
      <c r="E4" s="7">
        <v>500</v>
      </c>
      <c r="F4" s="10">
        <v>25</v>
      </c>
      <c r="G4" s="10">
        <v>27.2</v>
      </c>
    </row>
    <row r="5" spans="1:7" x14ac:dyDescent="0.25">
      <c r="A5" s="7" t="s">
        <v>10</v>
      </c>
      <c r="B5" s="7">
        <v>4</v>
      </c>
      <c r="C5" s="7" t="s">
        <v>35</v>
      </c>
      <c r="D5" s="7">
        <v>2015</v>
      </c>
      <c r="E5" s="7">
        <v>500</v>
      </c>
      <c r="F5" s="10">
        <v>41.4</v>
      </c>
      <c r="G5" s="10">
        <v>32.200000000000003</v>
      </c>
    </row>
    <row r="6" spans="1:7" x14ac:dyDescent="0.25">
      <c r="A6" s="7" t="s">
        <v>10</v>
      </c>
      <c r="B6" s="7">
        <v>5</v>
      </c>
      <c r="C6" s="7" t="s">
        <v>35</v>
      </c>
      <c r="D6" s="7">
        <v>2015</v>
      </c>
      <c r="E6" s="7">
        <v>500</v>
      </c>
      <c r="F6" s="10">
        <v>11.1</v>
      </c>
      <c r="G6" s="10">
        <v>16.02</v>
      </c>
    </row>
    <row r="7" spans="1:7" x14ac:dyDescent="0.25">
      <c r="A7" s="7" t="s">
        <v>10</v>
      </c>
      <c r="B7" s="7">
        <v>6</v>
      </c>
      <c r="C7" s="7" t="s">
        <v>35</v>
      </c>
      <c r="D7" s="7">
        <v>2015</v>
      </c>
      <c r="E7" s="7">
        <v>500</v>
      </c>
      <c r="F7" s="10">
        <v>32</v>
      </c>
      <c r="G7" s="10">
        <v>29.3</v>
      </c>
    </row>
    <row r="8" spans="1:7" x14ac:dyDescent="0.25">
      <c r="A8" s="7" t="s">
        <v>10</v>
      </c>
      <c r="B8" s="7">
        <v>7</v>
      </c>
      <c r="C8" s="7" t="s">
        <v>35</v>
      </c>
      <c r="D8" s="7">
        <v>2015</v>
      </c>
      <c r="E8" s="7">
        <v>500</v>
      </c>
      <c r="F8" s="10">
        <v>17</v>
      </c>
      <c r="G8" s="10">
        <v>21</v>
      </c>
    </row>
    <row r="9" spans="1:7" x14ac:dyDescent="0.25">
      <c r="A9" s="7" t="s">
        <v>10</v>
      </c>
      <c r="B9" s="7">
        <v>8</v>
      </c>
      <c r="C9" s="7" t="s">
        <v>35</v>
      </c>
      <c r="D9" s="7">
        <v>2015</v>
      </c>
      <c r="E9" s="7">
        <v>500</v>
      </c>
      <c r="F9" s="10">
        <v>12.4</v>
      </c>
      <c r="G9" s="10">
        <v>17.399999999999999</v>
      </c>
    </row>
    <row r="10" spans="1:7" x14ac:dyDescent="0.25">
      <c r="A10" s="7" t="s">
        <v>10</v>
      </c>
      <c r="B10" s="7">
        <v>9</v>
      </c>
      <c r="C10" s="7" t="s">
        <v>35</v>
      </c>
      <c r="D10" s="7">
        <v>2015</v>
      </c>
      <c r="E10" s="7">
        <v>500</v>
      </c>
      <c r="F10" s="10">
        <v>22</v>
      </c>
      <c r="G10" s="10">
        <v>31.5</v>
      </c>
    </row>
    <row r="11" spans="1:7" x14ac:dyDescent="0.25">
      <c r="A11" s="7" t="s">
        <v>10</v>
      </c>
      <c r="B11" s="7">
        <v>10</v>
      </c>
      <c r="C11" s="7" t="s">
        <v>35</v>
      </c>
      <c r="D11" s="7">
        <v>2015</v>
      </c>
      <c r="E11" s="7">
        <v>500</v>
      </c>
      <c r="F11" s="10">
        <v>25</v>
      </c>
      <c r="G11" s="10">
        <v>27.2</v>
      </c>
    </row>
    <row r="12" spans="1:7" x14ac:dyDescent="0.25">
      <c r="A12" s="7" t="s">
        <v>10</v>
      </c>
      <c r="B12" s="7">
        <v>11</v>
      </c>
      <c r="C12" s="7" t="s">
        <v>35</v>
      </c>
      <c r="D12" s="7">
        <v>2015</v>
      </c>
      <c r="E12" s="7">
        <v>500</v>
      </c>
      <c r="F12" s="10">
        <v>38.5</v>
      </c>
      <c r="G12" s="10">
        <v>26</v>
      </c>
    </row>
    <row r="13" spans="1:7" x14ac:dyDescent="0.25">
      <c r="A13" s="7" t="s">
        <v>10</v>
      </c>
      <c r="B13" s="7">
        <v>12</v>
      </c>
      <c r="C13" s="7" t="s">
        <v>35</v>
      </c>
      <c r="D13" s="7">
        <v>2015</v>
      </c>
      <c r="E13" s="7">
        <v>500</v>
      </c>
      <c r="F13" s="10">
        <v>21</v>
      </c>
      <c r="G13" s="10">
        <v>24.8</v>
      </c>
    </row>
    <row r="14" spans="1:7" x14ac:dyDescent="0.25">
      <c r="A14" s="7" t="s">
        <v>10</v>
      </c>
      <c r="B14" s="7">
        <v>13</v>
      </c>
      <c r="C14" s="7" t="s">
        <v>35</v>
      </c>
      <c r="D14" s="7">
        <v>2015</v>
      </c>
      <c r="E14" s="7">
        <v>500</v>
      </c>
      <c r="F14" s="10">
        <v>16</v>
      </c>
      <c r="G14" s="10">
        <v>24</v>
      </c>
    </row>
    <row r="15" spans="1:7" x14ac:dyDescent="0.25">
      <c r="A15" s="7" t="s">
        <v>10</v>
      </c>
      <c r="B15" s="7">
        <v>14</v>
      </c>
      <c r="C15" s="7" t="s">
        <v>35</v>
      </c>
      <c r="D15" s="7">
        <v>2015</v>
      </c>
      <c r="E15" s="7">
        <v>500</v>
      </c>
      <c r="F15" s="10">
        <v>34.1</v>
      </c>
      <c r="G15" s="10">
        <v>27</v>
      </c>
    </row>
    <row r="16" spans="1:7" x14ac:dyDescent="0.25">
      <c r="A16" s="7" t="s">
        <v>10</v>
      </c>
      <c r="B16" s="7">
        <v>15</v>
      </c>
      <c r="C16" s="7" t="s">
        <v>35</v>
      </c>
      <c r="D16" s="7">
        <v>2015</v>
      </c>
      <c r="E16" s="7">
        <v>500</v>
      </c>
      <c r="F16" s="10">
        <v>24.2</v>
      </c>
      <c r="G16" s="10">
        <v>26</v>
      </c>
    </row>
    <row r="17" spans="1:7" x14ac:dyDescent="0.25">
      <c r="A17" s="7" t="s">
        <v>10</v>
      </c>
      <c r="B17" s="7">
        <v>16</v>
      </c>
      <c r="C17" s="7" t="s">
        <v>35</v>
      </c>
      <c r="D17" s="7">
        <v>2015</v>
      </c>
      <c r="E17" s="7">
        <v>500</v>
      </c>
      <c r="F17" s="10">
        <v>39.799999999999997</v>
      </c>
      <c r="G17" s="10">
        <v>31</v>
      </c>
    </row>
    <row r="18" spans="1:7" x14ac:dyDescent="0.25">
      <c r="A18" s="7" t="s">
        <v>10</v>
      </c>
      <c r="B18" s="7">
        <v>17</v>
      </c>
      <c r="C18" s="7" t="s">
        <v>35</v>
      </c>
      <c r="D18" s="7">
        <v>2015</v>
      </c>
      <c r="E18" s="7">
        <v>500</v>
      </c>
      <c r="F18" s="10">
        <v>40.1</v>
      </c>
      <c r="G18" s="10">
        <v>28.4</v>
      </c>
    </row>
    <row r="19" spans="1:7" x14ac:dyDescent="0.25">
      <c r="A19" s="7" t="s">
        <v>10</v>
      </c>
      <c r="B19" s="7">
        <v>18</v>
      </c>
      <c r="C19" s="7" t="s">
        <v>35</v>
      </c>
      <c r="D19" s="7">
        <v>2015</v>
      </c>
      <c r="E19" s="7">
        <v>500</v>
      </c>
      <c r="F19" s="10">
        <v>11.1</v>
      </c>
      <c r="G19" s="10">
        <v>14.8</v>
      </c>
    </row>
    <row r="20" spans="1:7" x14ac:dyDescent="0.25">
      <c r="A20" s="7" t="s">
        <v>14</v>
      </c>
      <c r="B20" s="7">
        <v>1</v>
      </c>
      <c r="C20" s="7" t="s">
        <v>35</v>
      </c>
      <c r="D20" s="7">
        <v>2015</v>
      </c>
      <c r="E20" s="7">
        <v>500</v>
      </c>
      <c r="F20" s="10">
        <v>51.3</v>
      </c>
      <c r="G20" s="10">
        <v>22.5</v>
      </c>
    </row>
    <row r="21" spans="1:7" x14ac:dyDescent="0.25">
      <c r="A21" s="7" t="s">
        <v>14</v>
      </c>
      <c r="B21" s="7">
        <v>2</v>
      </c>
      <c r="C21" s="7" t="s">
        <v>35</v>
      </c>
      <c r="D21" s="7">
        <v>2015</v>
      </c>
      <c r="E21" s="7">
        <v>500</v>
      </c>
      <c r="F21" s="10">
        <v>33.4</v>
      </c>
      <c r="G21" s="10">
        <v>23.97</v>
      </c>
    </row>
    <row r="22" spans="1:7" x14ac:dyDescent="0.25">
      <c r="A22" s="7" t="s">
        <v>14</v>
      </c>
      <c r="B22" s="7">
        <v>3</v>
      </c>
      <c r="C22" s="7" t="s">
        <v>35</v>
      </c>
      <c r="D22" s="7">
        <v>2015</v>
      </c>
      <c r="E22" s="7">
        <v>500</v>
      </c>
      <c r="F22" s="10">
        <v>25.1</v>
      </c>
      <c r="G22" s="10">
        <v>18.39</v>
      </c>
    </row>
    <row r="23" spans="1:7" x14ac:dyDescent="0.25">
      <c r="A23" s="7" t="s">
        <v>14</v>
      </c>
      <c r="B23" s="7">
        <v>4</v>
      </c>
      <c r="C23" s="7" t="s">
        <v>35</v>
      </c>
      <c r="D23" s="7">
        <v>2015</v>
      </c>
      <c r="E23" s="7">
        <v>500</v>
      </c>
      <c r="F23" s="10">
        <v>48.6</v>
      </c>
      <c r="G23" s="10">
        <v>22.81</v>
      </c>
    </row>
    <row r="24" spans="1:7" x14ac:dyDescent="0.25">
      <c r="A24" s="7" t="s">
        <v>14</v>
      </c>
      <c r="B24" s="7">
        <v>5</v>
      </c>
      <c r="C24" s="7" t="s">
        <v>35</v>
      </c>
      <c r="D24" s="7">
        <v>2015</v>
      </c>
      <c r="E24" s="7">
        <v>500</v>
      </c>
      <c r="F24" s="10">
        <v>40.700000000000003</v>
      </c>
      <c r="G24" s="10">
        <v>21.08</v>
      </c>
    </row>
    <row r="25" spans="1:7" x14ac:dyDescent="0.25">
      <c r="A25" s="7" t="s">
        <v>14</v>
      </c>
      <c r="B25" s="7">
        <v>6</v>
      </c>
      <c r="C25" s="7" t="s">
        <v>35</v>
      </c>
      <c r="D25" s="7">
        <v>2015</v>
      </c>
      <c r="E25" s="7">
        <v>500</v>
      </c>
      <c r="F25" s="10">
        <v>38.200000000000003</v>
      </c>
      <c r="G25" s="10">
        <v>21.76</v>
      </c>
    </row>
    <row r="26" spans="1:7" x14ac:dyDescent="0.25">
      <c r="A26" s="7" t="s">
        <v>14</v>
      </c>
      <c r="B26" s="7">
        <v>7</v>
      </c>
      <c r="C26" s="7" t="s">
        <v>35</v>
      </c>
      <c r="D26" s="7">
        <v>2015</v>
      </c>
      <c r="E26" s="7">
        <v>500</v>
      </c>
      <c r="F26" s="10">
        <v>28.7</v>
      </c>
      <c r="G26" s="10">
        <v>22.76</v>
      </c>
    </row>
    <row r="27" spans="1:7" x14ac:dyDescent="0.25">
      <c r="A27" s="7" t="s">
        <v>14</v>
      </c>
      <c r="B27" s="7">
        <v>8</v>
      </c>
      <c r="C27" s="7" t="s">
        <v>35</v>
      </c>
      <c r="D27" s="7">
        <v>2015</v>
      </c>
      <c r="E27" s="7">
        <v>500</v>
      </c>
      <c r="F27" s="10">
        <v>23.1</v>
      </c>
      <c r="G27" s="10">
        <v>24.17</v>
      </c>
    </row>
    <row r="28" spans="1:7" x14ac:dyDescent="0.25">
      <c r="A28" s="7" t="s">
        <v>14</v>
      </c>
      <c r="B28" s="7">
        <v>9</v>
      </c>
      <c r="C28" s="7" t="s">
        <v>35</v>
      </c>
      <c r="D28" s="7">
        <v>2015</v>
      </c>
      <c r="E28" s="7">
        <v>500</v>
      </c>
      <c r="F28" s="10">
        <v>40</v>
      </c>
      <c r="G28" s="10">
        <v>26.98</v>
      </c>
    </row>
    <row r="29" spans="1:7" x14ac:dyDescent="0.25">
      <c r="A29" s="7" t="s">
        <v>14</v>
      </c>
      <c r="B29" s="7">
        <v>10</v>
      </c>
      <c r="C29" s="7" t="s">
        <v>35</v>
      </c>
      <c r="D29" s="7">
        <v>2015</v>
      </c>
      <c r="E29" s="7">
        <v>500</v>
      </c>
      <c r="F29" s="10">
        <v>22.9</v>
      </c>
      <c r="G29" s="10">
        <v>16.38</v>
      </c>
    </row>
    <row r="30" spans="1:7" x14ac:dyDescent="0.25">
      <c r="A30" s="7" t="s">
        <v>11</v>
      </c>
      <c r="B30" s="7">
        <v>1</v>
      </c>
      <c r="C30" s="7" t="s">
        <v>36</v>
      </c>
      <c r="D30" s="7">
        <v>2015</v>
      </c>
      <c r="E30" s="7">
        <v>500</v>
      </c>
      <c r="F30" s="10">
        <v>35.299999999999997</v>
      </c>
      <c r="G30" s="10">
        <v>32</v>
      </c>
    </row>
    <row r="31" spans="1:7" x14ac:dyDescent="0.25">
      <c r="A31" s="7" t="s">
        <v>11</v>
      </c>
      <c r="B31" s="7">
        <v>2</v>
      </c>
      <c r="C31" s="7" t="s">
        <v>36</v>
      </c>
      <c r="D31" s="7">
        <v>2015</v>
      </c>
      <c r="E31" s="7">
        <v>500</v>
      </c>
      <c r="F31" s="10">
        <v>34.4</v>
      </c>
      <c r="G31" s="10">
        <v>30.2</v>
      </c>
    </row>
    <row r="32" spans="1:7" x14ac:dyDescent="0.25">
      <c r="A32" s="7" t="s">
        <v>11</v>
      </c>
      <c r="B32" s="7">
        <v>3</v>
      </c>
      <c r="C32" s="7" t="s">
        <v>35</v>
      </c>
      <c r="D32" s="7">
        <v>2015</v>
      </c>
      <c r="E32" s="7">
        <v>500</v>
      </c>
      <c r="F32" s="10">
        <v>36.9</v>
      </c>
      <c r="G32" s="10">
        <v>30.4</v>
      </c>
    </row>
    <row r="33" spans="1:7" x14ac:dyDescent="0.25">
      <c r="A33" s="7" t="s">
        <v>11</v>
      </c>
      <c r="B33" s="7">
        <v>4</v>
      </c>
      <c r="C33" s="7" t="s">
        <v>35</v>
      </c>
      <c r="D33" s="7">
        <v>2015</v>
      </c>
      <c r="E33" s="7">
        <v>500</v>
      </c>
      <c r="F33" s="10">
        <v>20.7</v>
      </c>
      <c r="G33" s="10">
        <v>26</v>
      </c>
    </row>
    <row r="34" spans="1:7" x14ac:dyDescent="0.25">
      <c r="A34" s="7" t="s">
        <v>11</v>
      </c>
      <c r="B34" s="7">
        <v>5</v>
      </c>
      <c r="C34" s="7" t="s">
        <v>35</v>
      </c>
      <c r="D34" s="7">
        <v>2015</v>
      </c>
      <c r="E34" s="7">
        <v>500</v>
      </c>
      <c r="F34" s="10">
        <v>16.899999999999999</v>
      </c>
      <c r="G34" s="10">
        <v>23.6</v>
      </c>
    </row>
    <row r="35" spans="1:7" x14ac:dyDescent="0.25">
      <c r="A35" s="7" t="s">
        <v>11</v>
      </c>
      <c r="B35" s="7">
        <v>6</v>
      </c>
      <c r="C35" s="7" t="s">
        <v>35</v>
      </c>
      <c r="D35" s="7">
        <v>2015</v>
      </c>
      <c r="E35" s="7">
        <v>500</v>
      </c>
      <c r="F35" s="10">
        <v>13.7</v>
      </c>
      <c r="G35" s="10">
        <v>16</v>
      </c>
    </row>
    <row r="36" spans="1:7" x14ac:dyDescent="0.25">
      <c r="A36" s="7" t="s">
        <v>11</v>
      </c>
      <c r="B36" s="7">
        <v>7</v>
      </c>
      <c r="C36" s="7" t="s">
        <v>35</v>
      </c>
      <c r="D36" s="7">
        <v>2015</v>
      </c>
      <c r="E36" s="7">
        <v>500</v>
      </c>
      <c r="F36" s="10">
        <v>29.3</v>
      </c>
      <c r="G36" s="10">
        <v>24.2</v>
      </c>
    </row>
    <row r="37" spans="1:7" x14ac:dyDescent="0.25">
      <c r="A37" s="7" t="s">
        <v>11</v>
      </c>
      <c r="B37" s="7">
        <v>8</v>
      </c>
      <c r="C37" s="7" t="s">
        <v>35</v>
      </c>
      <c r="D37" s="7">
        <v>2015</v>
      </c>
      <c r="E37" s="7">
        <v>500</v>
      </c>
      <c r="F37" s="10">
        <v>13.1</v>
      </c>
      <c r="G37" s="10">
        <v>18.2</v>
      </c>
    </row>
    <row r="38" spans="1:7" x14ac:dyDescent="0.25">
      <c r="A38" s="7" t="s">
        <v>11</v>
      </c>
      <c r="B38" s="7">
        <v>9</v>
      </c>
      <c r="C38" s="7" t="s">
        <v>35</v>
      </c>
      <c r="D38" s="7">
        <v>2015</v>
      </c>
      <c r="E38" s="7">
        <v>500</v>
      </c>
      <c r="F38" s="10">
        <v>23.6</v>
      </c>
      <c r="G38" s="10">
        <v>26.9</v>
      </c>
    </row>
    <row r="39" spans="1:7" x14ac:dyDescent="0.25">
      <c r="A39" s="7" t="s">
        <v>11</v>
      </c>
      <c r="B39" s="7">
        <v>10</v>
      </c>
      <c r="C39" s="7" t="s">
        <v>36</v>
      </c>
      <c r="D39" s="7">
        <v>2015</v>
      </c>
      <c r="E39" s="7">
        <v>500</v>
      </c>
      <c r="F39" s="10">
        <v>21.8</v>
      </c>
      <c r="G39" s="10">
        <v>24.8</v>
      </c>
    </row>
    <row r="40" spans="1:7" x14ac:dyDescent="0.25">
      <c r="A40" s="7" t="s">
        <v>11</v>
      </c>
      <c r="B40" s="7">
        <v>11</v>
      </c>
      <c r="C40" s="7" t="s">
        <v>36</v>
      </c>
      <c r="D40" s="7">
        <v>2015</v>
      </c>
      <c r="E40" s="7">
        <v>500</v>
      </c>
      <c r="F40" s="10">
        <v>33.700000000000003</v>
      </c>
      <c r="G40" s="10">
        <v>26.4</v>
      </c>
    </row>
    <row r="41" spans="1:7" x14ac:dyDescent="0.25">
      <c r="A41" s="7" t="s">
        <v>11</v>
      </c>
      <c r="B41" s="7">
        <v>12</v>
      </c>
      <c r="C41" s="7" t="s">
        <v>35</v>
      </c>
      <c r="D41" s="7">
        <v>2015</v>
      </c>
      <c r="E41" s="7">
        <v>500</v>
      </c>
      <c r="F41" s="10">
        <v>15.3</v>
      </c>
      <c r="G41" s="10">
        <v>21</v>
      </c>
    </row>
    <row r="42" spans="1:7" x14ac:dyDescent="0.25">
      <c r="A42" s="7" t="s">
        <v>11</v>
      </c>
      <c r="B42" s="7">
        <v>13</v>
      </c>
      <c r="C42" s="7" t="s">
        <v>35</v>
      </c>
      <c r="D42" s="7">
        <v>2015</v>
      </c>
      <c r="E42" s="7">
        <v>500</v>
      </c>
      <c r="F42" s="10">
        <v>19.100000000000001</v>
      </c>
      <c r="G42" s="10">
        <v>21</v>
      </c>
    </row>
    <row r="43" spans="1:7" x14ac:dyDescent="0.25">
      <c r="A43" s="7" t="s">
        <v>11</v>
      </c>
      <c r="B43" s="7">
        <v>14</v>
      </c>
      <c r="C43" s="7" t="s">
        <v>36</v>
      </c>
      <c r="D43" s="7">
        <v>2015</v>
      </c>
      <c r="E43" s="7">
        <v>500</v>
      </c>
      <c r="F43" s="10">
        <v>36.6</v>
      </c>
      <c r="G43" s="10">
        <v>28</v>
      </c>
    </row>
    <row r="44" spans="1:7" x14ac:dyDescent="0.25">
      <c r="A44" s="7" t="s">
        <v>11</v>
      </c>
      <c r="B44" s="7">
        <v>15</v>
      </c>
      <c r="C44" s="7" t="s">
        <v>35</v>
      </c>
      <c r="D44" s="7">
        <v>2015</v>
      </c>
      <c r="E44" s="7">
        <v>500</v>
      </c>
      <c r="F44" s="10">
        <v>16.600000000000001</v>
      </c>
      <c r="G44" s="10">
        <v>24.8</v>
      </c>
    </row>
    <row r="45" spans="1:7" x14ac:dyDescent="0.25">
      <c r="A45" s="7" t="s">
        <v>11</v>
      </c>
      <c r="B45" s="7">
        <v>16</v>
      </c>
      <c r="C45" s="7" t="s">
        <v>35</v>
      </c>
      <c r="D45" s="7">
        <v>2015</v>
      </c>
      <c r="E45" s="7">
        <v>500</v>
      </c>
      <c r="F45" s="10">
        <v>30.6</v>
      </c>
      <c r="G45" s="10">
        <v>27</v>
      </c>
    </row>
    <row r="46" spans="1:7" x14ac:dyDescent="0.25">
      <c r="A46" s="7" t="s">
        <v>11</v>
      </c>
      <c r="B46" s="7">
        <v>17</v>
      </c>
      <c r="C46" s="7" t="s">
        <v>35</v>
      </c>
      <c r="D46" s="7">
        <v>2015</v>
      </c>
      <c r="E46" s="7">
        <v>500</v>
      </c>
      <c r="F46" s="10">
        <v>16.2</v>
      </c>
      <c r="G46" s="10">
        <v>21.4</v>
      </c>
    </row>
    <row r="47" spans="1:7" x14ac:dyDescent="0.25">
      <c r="A47" s="7" t="s">
        <v>11</v>
      </c>
      <c r="B47" s="7">
        <v>18</v>
      </c>
      <c r="C47" s="7" t="s">
        <v>36</v>
      </c>
      <c r="D47" s="7">
        <v>2015</v>
      </c>
      <c r="E47" s="7">
        <v>500</v>
      </c>
      <c r="F47" s="10">
        <v>30.2</v>
      </c>
      <c r="G47" s="10">
        <v>26.2</v>
      </c>
    </row>
    <row r="48" spans="1:7" x14ac:dyDescent="0.25">
      <c r="A48" s="7" t="s">
        <v>11</v>
      </c>
      <c r="B48" s="7">
        <v>19</v>
      </c>
      <c r="C48" s="7" t="s">
        <v>35</v>
      </c>
      <c r="D48" s="7">
        <v>2015</v>
      </c>
      <c r="E48" s="7">
        <v>500</v>
      </c>
      <c r="F48" s="10">
        <v>28.4</v>
      </c>
      <c r="G48" s="10">
        <v>0</v>
      </c>
    </row>
    <row r="49" spans="1:7" x14ac:dyDescent="0.25">
      <c r="A49" s="7" t="s">
        <v>11</v>
      </c>
      <c r="B49" s="7">
        <v>20</v>
      </c>
      <c r="C49" s="7" t="s">
        <v>35</v>
      </c>
      <c r="D49" s="7">
        <v>2015</v>
      </c>
      <c r="E49" s="7">
        <v>500</v>
      </c>
      <c r="F49" s="10">
        <v>22.9</v>
      </c>
      <c r="G49" s="10">
        <v>20.6</v>
      </c>
    </row>
    <row r="50" spans="1:7" x14ac:dyDescent="0.25">
      <c r="A50" s="7" t="s">
        <v>11</v>
      </c>
      <c r="B50" s="7">
        <v>21</v>
      </c>
      <c r="C50" s="7" t="s">
        <v>36</v>
      </c>
      <c r="D50" s="7">
        <v>2015</v>
      </c>
      <c r="E50" s="7">
        <v>500</v>
      </c>
      <c r="F50" s="10">
        <v>22.9</v>
      </c>
      <c r="G50" s="10">
        <v>23.6</v>
      </c>
    </row>
    <row r="51" spans="1:7" x14ac:dyDescent="0.25">
      <c r="A51" s="7" t="s">
        <v>11</v>
      </c>
      <c r="B51" s="7">
        <v>22</v>
      </c>
      <c r="C51" s="7" t="s">
        <v>35</v>
      </c>
      <c r="D51" s="7">
        <v>2015</v>
      </c>
      <c r="E51" s="7">
        <v>500</v>
      </c>
      <c r="F51" s="10">
        <v>0</v>
      </c>
      <c r="G51" s="10">
        <v>0</v>
      </c>
    </row>
    <row r="52" spans="1:7" x14ac:dyDescent="0.25">
      <c r="A52" s="7" t="s">
        <v>11</v>
      </c>
      <c r="B52" s="7">
        <v>23</v>
      </c>
      <c r="C52" s="7" t="s">
        <v>36</v>
      </c>
      <c r="D52" s="7">
        <v>2015</v>
      </c>
      <c r="E52" s="7">
        <v>500</v>
      </c>
      <c r="F52" s="10">
        <v>27.7</v>
      </c>
      <c r="G52" s="10">
        <v>23.2</v>
      </c>
    </row>
    <row r="53" spans="1:7" x14ac:dyDescent="0.25">
      <c r="A53" s="7" t="s">
        <v>11</v>
      </c>
      <c r="B53" s="7">
        <v>24</v>
      </c>
      <c r="C53" s="7" t="s">
        <v>35</v>
      </c>
      <c r="D53" s="7">
        <v>2015</v>
      </c>
      <c r="E53" s="7">
        <v>500</v>
      </c>
      <c r="F53" s="10">
        <v>28</v>
      </c>
      <c r="G53" s="10">
        <v>22.8</v>
      </c>
    </row>
    <row r="54" spans="1:7" x14ac:dyDescent="0.25">
      <c r="A54" s="7" t="s">
        <v>11</v>
      </c>
      <c r="B54" s="7">
        <v>25</v>
      </c>
      <c r="C54" s="7" t="s">
        <v>36</v>
      </c>
      <c r="D54" s="7">
        <v>2015</v>
      </c>
      <c r="E54" s="7">
        <v>500</v>
      </c>
      <c r="F54" s="10">
        <v>19.7</v>
      </c>
      <c r="G54" s="10">
        <v>19</v>
      </c>
    </row>
    <row r="55" spans="1:7" x14ac:dyDescent="0.25">
      <c r="A55" s="7" t="s">
        <v>11</v>
      </c>
      <c r="B55" s="7">
        <v>26</v>
      </c>
      <c r="C55" s="7" t="s">
        <v>35</v>
      </c>
      <c r="D55" s="7">
        <v>2015</v>
      </c>
      <c r="E55" s="7">
        <v>500</v>
      </c>
      <c r="F55" s="10">
        <v>19.100000000000001</v>
      </c>
      <c r="G55" s="10">
        <v>23.8</v>
      </c>
    </row>
    <row r="56" spans="1:7" x14ac:dyDescent="0.25">
      <c r="A56" s="7" t="s">
        <v>11</v>
      </c>
      <c r="B56" s="7">
        <v>27</v>
      </c>
      <c r="C56" s="7" t="s">
        <v>35</v>
      </c>
      <c r="D56" s="7">
        <v>2015</v>
      </c>
      <c r="E56" s="7">
        <v>500</v>
      </c>
      <c r="F56" s="10">
        <v>28.6</v>
      </c>
      <c r="G56" s="10">
        <v>25.6</v>
      </c>
    </row>
    <row r="57" spans="1:7" x14ac:dyDescent="0.25">
      <c r="A57" s="7" t="s">
        <v>11</v>
      </c>
      <c r="B57" s="7">
        <v>28</v>
      </c>
      <c r="C57" s="7" t="s">
        <v>35</v>
      </c>
      <c r="D57" s="7">
        <v>2015</v>
      </c>
      <c r="E57" s="7">
        <v>500</v>
      </c>
      <c r="F57" s="10">
        <v>16.600000000000001</v>
      </c>
      <c r="G57" s="10">
        <v>25.6</v>
      </c>
    </row>
    <row r="58" spans="1:7" x14ac:dyDescent="0.25">
      <c r="A58" s="7" t="s">
        <v>11</v>
      </c>
      <c r="B58" s="7">
        <v>29</v>
      </c>
      <c r="C58" s="7" t="s">
        <v>35</v>
      </c>
      <c r="D58" s="7">
        <v>2015</v>
      </c>
      <c r="E58" s="7">
        <v>500</v>
      </c>
      <c r="F58" s="10">
        <v>8.9</v>
      </c>
      <c r="G58" s="10">
        <v>12.2</v>
      </c>
    </row>
    <row r="59" spans="1:7" x14ac:dyDescent="0.25">
      <c r="A59" s="7" t="s">
        <v>11</v>
      </c>
      <c r="B59" s="7">
        <v>30</v>
      </c>
      <c r="C59" s="7" t="s">
        <v>35</v>
      </c>
      <c r="D59" s="7">
        <v>2015</v>
      </c>
      <c r="E59" s="7">
        <v>500</v>
      </c>
      <c r="F59" s="10">
        <v>5.4</v>
      </c>
      <c r="G59" s="10">
        <v>6.45</v>
      </c>
    </row>
    <row r="60" spans="1:7" x14ac:dyDescent="0.25">
      <c r="A60" s="7" t="s">
        <v>11</v>
      </c>
      <c r="B60" s="7">
        <v>31</v>
      </c>
      <c r="C60" s="7" t="s">
        <v>35</v>
      </c>
      <c r="D60" s="7">
        <v>2015</v>
      </c>
      <c r="E60" s="7">
        <v>500</v>
      </c>
      <c r="F60" s="10">
        <v>7</v>
      </c>
      <c r="G60" s="10">
        <v>7.4</v>
      </c>
    </row>
    <row r="61" spans="1:7" x14ac:dyDescent="0.25">
      <c r="A61" s="7" t="s">
        <v>11</v>
      </c>
      <c r="B61" s="7">
        <v>32</v>
      </c>
      <c r="C61" s="7" t="s">
        <v>35</v>
      </c>
      <c r="D61" s="7">
        <v>2015</v>
      </c>
      <c r="E61" s="7">
        <v>500</v>
      </c>
      <c r="F61" s="10">
        <v>6</v>
      </c>
      <c r="G61" s="10">
        <v>7.3</v>
      </c>
    </row>
    <row r="62" spans="1:7" x14ac:dyDescent="0.25">
      <c r="A62" s="7" t="s">
        <v>11</v>
      </c>
      <c r="B62" s="7">
        <v>33</v>
      </c>
      <c r="C62" s="7" t="s">
        <v>35</v>
      </c>
      <c r="D62" s="7">
        <v>2015</v>
      </c>
      <c r="E62" s="7">
        <v>500</v>
      </c>
      <c r="F62" s="10">
        <v>7.3</v>
      </c>
      <c r="G62" s="10">
        <v>12.15</v>
      </c>
    </row>
    <row r="63" spans="1:7" x14ac:dyDescent="0.25">
      <c r="A63" s="7" t="s">
        <v>11</v>
      </c>
      <c r="B63" s="7">
        <v>34</v>
      </c>
      <c r="C63" s="7" t="s">
        <v>35</v>
      </c>
      <c r="D63" s="7">
        <v>2015</v>
      </c>
      <c r="E63" s="7">
        <v>500</v>
      </c>
      <c r="F63" s="10">
        <v>9.9</v>
      </c>
      <c r="G63" s="10">
        <v>13.7</v>
      </c>
    </row>
    <row r="64" spans="1:7" x14ac:dyDescent="0.25">
      <c r="A64" s="7" t="s">
        <v>11</v>
      </c>
      <c r="B64" s="7">
        <v>35</v>
      </c>
      <c r="C64" s="7" t="s">
        <v>35</v>
      </c>
      <c r="D64" s="7">
        <v>2015</v>
      </c>
      <c r="E64" s="7">
        <v>500</v>
      </c>
      <c r="F64" s="10">
        <v>8.9</v>
      </c>
      <c r="G64" s="10">
        <v>13.59</v>
      </c>
    </row>
    <row r="65" spans="1:7" x14ac:dyDescent="0.25">
      <c r="A65" s="7" t="s">
        <v>12</v>
      </c>
      <c r="B65" s="7">
        <v>1</v>
      </c>
      <c r="C65" s="7" t="s">
        <v>35</v>
      </c>
      <c r="D65" s="7">
        <v>2015</v>
      </c>
      <c r="E65" s="7">
        <v>500</v>
      </c>
      <c r="F65" s="10">
        <v>23</v>
      </c>
      <c r="G65" s="10">
        <v>19.600000000000001</v>
      </c>
    </row>
    <row r="66" spans="1:7" x14ac:dyDescent="0.25">
      <c r="A66" s="7" t="s">
        <v>12</v>
      </c>
      <c r="B66" s="7">
        <v>2</v>
      </c>
      <c r="C66" s="7" t="s">
        <v>35</v>
      </c>
      <c r="D66" s="7">
        <v>2015</v>
      </c>
      <c r="E66" s="7">
        <v>500</v>
      </c>
      <c r="F66" s="10">
        <v>51</v>
      </c>
      <c r="G66" s="10">
        <v>23.1</v>
      </c>
    </row>
    <row r="67" spans="1:7" x14ac:dyDescent="0.25">
      <c r="A67" s="7" t="s">
        <v>12</v>
      </c>
      <c r="B67" s="7">
        <v>3</v>
      </c>
      <c r="C67" s="7" t="s">
        <v>35</v>
      </c>
      <c r="D67" s="7">
        <v>2015</v>
      </c>
      <c r="E67" s="7">
        <v>500</v>
      </c>
      <c r="F67" s="10">
        <v>0</v>
      </c>
      <c r="G67" s="10">
        <v>0</v>
      </c>
    </row>
    <row r="68" spans="1:7" x14ac:dyDescent="0.25">
      <c r="A68" s="7" t="s">
        <v>12</v>
      </c>
      <c r="B68" s="7">
        <v>4</v>
      </c>
      <c r="C68" s="7" t="s">
        <v>35</v>
      </c>
      <c r="D68" s="7">
        <v>2015</v>
      </c>
      <c r="E68" s="7">
        <v>500</v>
      </c>
      <c r="F68" s="10">
        <v>19.5</v>
      </c>
      <c r="G68" s="10">
        <v>14.25</v>
      </c>
    </row>
    <row r="69" spans="1:7" x14ac:dyDescent="0.25">
      <c r="A69" s="7" t="s">
        <v>12</v>
      </c>
      <c r="B69" s="7">
        <v>5</v>
      </c>
      <c r="C69" s="7" t="s">
        <v>35</v>
      </c>
      <c r="D69" s="7">
        <v>2015</v>
      </c>
      <c r="E69" s="7">
        <v>500</v>
      </c>
      <c r="F69" s="10">
        <v>34</v>
      </c>
      <c r="G69" s="10">
        <v>25</v>
      </c>
    </row>
    <row r="70" spans="1:7" x14ac:dyDescent="0.25">
      <c r="A70" s="7" t="s">
        <v>12</v>
      </c>
      <c r="B70" s="7">
        <v>6</v>
      </c>
      <c r="C70" s="7" t="s">
        <v>35</v>
      </c>
      <c r="D70" s="7">
        <v>2015</v>
      </c>
      <c r="E70" s="7">
        <v>500</v>
      </c>
      <c r="F70" s="10">
        <v>29</v>
      </c>
      <c r="G70" s="10">
        <v>25.6</v>
      </c>
    </row>
    <row r="71" spans="1:7" x14ac:dyDescent="0.25">
      <c r="A71" s="7" t="s">
        <v>12</v>
      </c>
      <c r="B71" s="7">
        <v>7</v>
      </c>
      <c r="C71" s="7" t="s">
        <v>35</v>
      </c>
      <c r="D71" s="7">
        <v>2015</v>
      </c>
      <c r="E71" s="7">
        <v>500</v>
      </c>
      <c r="F71" s="10">
        <v>45</v>
      </c>
      <c r="G71" s="10">
        <v>29.6</v>
      </c>
    </row>
    <row r="72" spans="1:7" x14ac:dyDescent="0.25">
      <c r="A72" s="7" t="s">
        <v>12</v>
      </c>
      <c r="B72" s="7">
        <v>8</v>
      </c>
      <c r="C72" s="7" t="s">
        <v>35</v>
      </c>
      <c r="D72" s="7">
        <v>2015</v>
      </c>
      <c r="E72" s="7">
        <v>500</v>
      </c>
      <c r="F72" s="10">
        <v>28</v>
      </c>
      <c r="G72" s="10">
        <v>26.6</v>
      </c>
    </row>
    <row r="73" spans="1:7" x14ac:dyDescent="0.25">
      <c r="A73" s="7" t="s">
        <v>12</v>
      </c>
      <c r="B73" s="7">
        <v>9</v>
      </c>
      <c r="C73" s="7" t="s">
        <v>35</v>
      </c>
      <c r="D73" s="7">
        <v>2015</v>
      </c>
      <c r="E73" s="7">
        <v>500</v>
      </c>
      <c r="F73" s="10">
        <v>21.5</v>
      </c>
      <c r="G73" s="10">
        <v>25.2</v>
      </c>
    </row>
    <row r="74" spans="1:7" x14ac:dyDescent="0.25">
      <c r="A74" s="7" t="s">
        <v>12</v>
      </c>
      <c r="B74" s="7">
        <v>10</v>
      </c>
      <c r="C74" s="7" t="s">
        <v>35</v>
      </c>
      <c r="D74" s="7">
        <v>2015</v>
      </c>
      <c r="E74" s="7">
        <v>500</v>
      </c>
      <c r="F74" s="10">
        <v>9</v>
      </c>
      <c r="G74" s="10">
        <v>9.6</v>
      </c>
    </row>
    <row r="75" spans="1:7" x14ac:dyDescent="0.25">
      <c r="A75" s="7" t="s">
        <v>12</v>
      </c>
      <c r="B75" s="7">
        <v>11</v>
      </c>
      <c r="C75" s="7" t="s">
        <v>35</v>
      </c>
      <c r="D75" s="7">
        <v>2015</v>
      </c>
      <c r="E75" s="7">
        <v>500</v>
      </c>
      <c r="F75" s="10">
        <v>8</v>
      </c>
      <c r="G75" s="10">
        <v>14.72</v>
      </c>
    </row>
    <row r="76" spans="1:7" x14ac:dyDescent="0.25">
      <c r="A76" s="7" t="s">
        <v>12</v>
      </c>
      <c r="B76" s="7">
        <v>12</v>
      </c>
      <c r="C76" s="7" t="s">
        <v>35</v>
      </c>
      <c r="D76" s="7">
        <v>2015</v>
      </c>
      <c r="E76" s="7">
        <v>500</v>
      </c>
      <c r="F76" s="10">
        <v>7</v>
      </c>
      <c r="G76" s="10">
        <v>12.48</v>
      </c>
    </row>
    <row r="77" spans="1:7" x14ac:dyDescent="0.25">
      <c r="A77" s="7" t="s">
        <v>12</v>
      </c>
      <c r="B77" s="7">
        <v>13</v>
      </c>
      <c r="C77" s="7" t="s">
        <v>35</v>
      </c>
      <c r="D77" s="7">
        <v>2015</v>
      </c>
      <c r="E77" s="7">
        <v>500</v>
      </c>
      <c r="F77" s="10">
        <v>7.32</v>
      </c>
      <c r="G77" s="10">
        <v>14.11</v>
      </c>
    </row>
    <row r="78" spans="1:7" x14ac:dyDescent="0.25">
      <c r="A78" s="7" t="s">
        <v>12</v>
      </c>
      <c r="B78" s="7">
        <v>14</v>
      </c>
      <c r="C78" s="7" t="s">
        <v>35</v>
      </c>
      <c r="D78" s="7">
        <v>2015</v>
      </c>
      <c r="E78" s="7">
        <v>500</v>
      </c>
      <c r="F78" s="10">
        <v>6.02</v>
      </c>
      <c r="G78" s="10">
        <v>14.62</v>
      </c>
    </row>
    <row r="79" spans="1:7" x14ac:dyDescent="0.25">
      <c r="A79" s="7" t="s">
        <v>15</v>
      </c>
      <c r="B79" s="7">
        <v>1</v>
      </c>
      <c r="C79" s="7" t="s">
        <v>35</v>
      </c>
      <c r="D79" s="7">
        <v>2015</v>
      </c>
      <c r="E79" s="7">
        <v>500</v>
      </c>
      <c r="F79" s="10">
        <v>37</v>
      </c>
      <c r="G79" s="10">
        <v>29.6</v>
      </c>
    </row>
    <row r="80" spans="1:7" x14ac:dyDescent="0.25">
      <c r="A80" s="7" t="s">
        <v>15</v>
      </c>
      <c r="B80" s="7">
        <v>2</v>
      </c>
      <c r="C80" s="7" t="s">
        <v>35</v>
      </c>
      <c r="D80" s="7">
        <v>2015</v>
      </c>
      <c r="E80" s="7">
        <v>500</v>
      </c>
      <c r="F80" s="10">
        <v>33</v>
      </c>
      <c r="G80" s="10">
        <v>30.6</v>
      </c>
    </row>
    <row r="81" spans="1:7" x14ac:dyDescent="0.25">
      <c r="A81" s="7" t="s">
        <v>15</v>
      </c>
      <c r="B81" s="7">
        <v>3</v>
      </c>
      <c r="C81" s="7" t="s">
        <v>35</v>
      </c>
      <c r="D81" s="7">
        <v>2015</v>
      </c>
      <c r="E81" s="7">
        <v>500</v>
      </c>
      <c r="F81" s="10">
        <v>12</v>
      </c>
      <c r="G81" s="10">
        <v>12.29</v>
      </c>
    </row>
    <row r="82" spans="1:7" x14ac:dyDescent="0.25">
      <c r="A82" s="7" t="s">
        <v>15</v>
      </c>
      <c r="B82" s="7">
        <v>4</v>
      </c>
      <c r="C82" s="7" t="s">
        <v>35</v>
      </c>
      <c r="D82" s="7">
        <v>2015</v>
      </c>
      <c r="E82" s="7">
        <v>500</v>
      </c>
      <c r="F82" s="10">
        <v>27</v>
      </c>
      <c r="G82" s="10">
        <v>25.56</v>
      </c>
    </row>
    <row r="83" spans="1:7" x14ac:dyDescent="0.25">
      <c r="A83" s="7" t="s">
        <v>15</v>
      </c>
      <c r="B83" s="7">
        <v>5</v>
      </c>
      <c r="C83" s="7" t="s">
        <v>35</v>
      </c>
      <c r="D83" s="7">
        <v>2015</v>
      </c>
      <c r="E83" s="7">
        <v>500</v>
      </c>
      <c r="F83" s="10">
        <v>23</v>
      </c>
      <c r="G83" s="10">
        <v>27.18</v>
      </c>
    </row>
    <row r="84" spans="1:7" x14ac:dyDescent="0.25">
      <c r="A84" s="7" t="s">
        <v>15</v>
      </c>
      <c r="B84" s="7">
        <v>6</v>
      </c>
      <c r="C84" s="7" t="s">
        <v>35</v>
      </c>
      <c r="D84" s="7">
        <v>2015</v>
      </c>
      <c r="E84" s="7">
        <v>500</v>
      </c>
      <c r="F84" s="10">
        <v>23</v>
      </c>
      <c r="G84" s="10">
        <v>28.86</v>
      </c>
    </row>
    <row r="85" spans="1:7" x14ac:dyDescent="0.25">
      <c r="A85" s="7" t="s">
        <v>15</v>
      </c>
      <c r="B85" s="7">
        <v>7</v>
      </c>
      <c r="C85" s="7" t="s">
        <v>35</v>
      </c>
      <c r="D85" s="7">
        <v>2015</v>
      </c>
      <c r="E85" s="7">
        <v>500</v>
      </c>
      <c r="F85" s="10">
        <v>48.5</v>
      </c>
      <c r="G85" s="10">
        <v>23.97</v>
      </c>
    </row>
    <row r="86" spans="1:7" x14ac:dyDescent="0.25">
      <c r="A86" s="7" t="s">
        <v>15</v>
      </c>
      <c r="B86" s="7">
        <v>8</v>
      </c>
      <c r="C86" s="7" t="s">
        <v>35</v>
      </c>
      <c r="D86" s="7">
        <v>2015</v>
      </c>
      <c r="E86" s="7">
        <v>500</v>
      </c>
      <c r="F86" s="10">
        <v>46</v>
      </c>
      <c r="G86" s="10">
        <v>29.26</v>
      </c>
    </row>
    <row r="87" spans="1:7" x14ac:dyDescent="0.25">
      <c r="A87" s="7" t="s">
        <v>15</v>
      </c>
      <c r="B87" s="7">
        <v>9</v>
      </c>
      <c r="C87" s="7" t="s">
        <v>35</v>
      </c>
      <c r="D87" s="7">
        <v>2015</v>
      </c>
      <c r="E87" s="7">
        <v>500</v>
      </c>
      <c r="F87" s="10">
        <v>45.5</v>
      </c>
      <c r="G87" s="10">
        <v>28.46</v>
      </c>
    </row>
    <row r="88" spans="1:7" x14ac:dyDescent="0.25">
      <c r="A88" s="7" t="s">
        <v>15</v>
      </c>
      <c r="B88" s="7">
        <v>10</v>
      </c>
      <c r="C88" s="7" t="s">
        <v>35</v>
      </c>
      <c r="D88" s="7">
        <v>2015</v>
      </c>
      <c r="E88" s="7">
        <v>500</v>
      </c>
      <c r="F88" s="10">
        <v>39.5</v>
      </c>
      <c r="G88" s="10">
        <v>31.6</v>
      </c>
    </row>
    <row r="89" spans="1:7" x14ac:dyDescent="0.25">
      <c r="A89" s="7" t="s">
        <v>9</v>
      </c>
      <c r="B89" s="7">
        <v>1</v>
      </c>
      <c r="C89" s="7" t="s">
        <v>35</v>
      </c>
      <c r="D89" s="7">
        <v>2015</v>
      </c>
      <c r="E89" s="7">
        <v>500</v>
      </c>
      <c r="F89" s="10">
        <v>10.82</v>
      </c>
      <c r="G89" s="10">
        <v>13.03</v>
      </c>
    </row>
    <row r="90" spans="1:7" x14ac:dyDescent="0.25">
      <c r="A90" s="7" t="s">
        <v>9</v>
      </c>
      <c r="B90" s="7">
        <v>2</v>
      </c>
      <c r="C90" s="7" t="s">
        <v>35</v>
      </c>
      <c r="D90" s="7">
        <v>2015</v>
      </c>
      <c r="E90" s="7">
        <v>500</v>
      </c>
      <c r="F90" s="10">
        <v>16.809999999999999</v>
      </c>
      <c r="G90" s="10">
        <v>20.93</v>
      </c>
    </row>
    <row r="91" spans="1:7" x14ac:dyDescent="0.25">
      <c r="A91" s="7" t="s">
        <v>9</v>
      </c>
      <c r="B91" s="7">
        <v>3</v>
      </c>
      <c r="C91" s="7" t="s">
        <v>35</v>
      </c>
      <c r="D91" s="7">
        <v>2015</v>
      </c>
      <c r="E91" s="7">
        <v>500</v>
      </c>
      <c r="F91" s="10">
        <v>7.54</v>
      </c>
      <c r="G91" s="10">
        <v>18.22</v>
      </c>
    </row>
    <row r="92" spans="1:7" x14ac:dyDescent="0.25">
      <c r="A92" s="7" t="s">
        <v>9</v>
      </c>
      <c r="B92" s="7">
        <v>4</v>
      </c>
      <c r="C92" s="7" t="s">
        <v>35</v>
      </c>
      <c r="D92" s="7">
        <v>2015</v>
      </c>
      <c r="E92" s="7">
        <v>500</v>
      </c>
      <c r="F92" s="10">
        <v>12.73</v>
      </c>
      <c r="G92" s="10">
        <v>20.170000000000002</v>
      </c>
    </row>
    <row r="93" spans="1:7" x14ac:dyDescent="0.25">
      <c r="A93" s="12" t="s">
        <v>9</v>
      </c>
      <c r="B93" s="12">
        <v>5</v>
      </c>
      <c r="C93" s="7" t="s">
        <v>35</v>
      </c>
      <c r="D93" s="12">
        <v>2015</v>
      </c>
      <c r="E93" s="7">
        <v>500</v>
      </c>
      <c r="F93" s="9">
        <v>0</v>
      </c>
      <c r="G93" s="9">
        <v>0</v>
      </c>
    </row>
    <row r="94" spans="1:7" x14ac:dyDescent="0.25">
      <c r="A94" s="7" t="s">
        <v>9</v>
      </c>
      <c r="B94" s="7">
        <v>6</v>
      </c>
      <c r="C94" s="7" t="s">
        <v>35</v>
      </c>
      <c r="D94" s="7">
        <v>2015</v>
      </c>
      <c r="E94" s="7">
        <v>500</v>
      </c>
      <c r="F94" s="10">
        <v>15.66</v>
      </c>
      <c r="G94" s="10">
        <v>14.84</v>
      </c>
    </row>
    <row r="95" spans="1:7" x14ac:dyDescent="0.25">
      <c r="A95" s="7" t="s">
        <v>9</v>
      </c>
      <c r="B95" s="7">
        <v>7</v>
      </c>
      <c r="C95" s="7" t="s">
        <v>35</v>
      </c>
      <c r="D95" s="7">
        <v>2015</v>
      </c>
      <c r="E95" s="7">
        <v>500</v>
      </c>
      <c r="F95" s="10">
        <v>17.97</v>
      </c>
      <c r="G95" s="10">
        <v>27.5</v>
      </c>
    </row>
    <row r="96" spans="1:7" x14ac:dyDescent="0.25">
      <c r="A96" s="7" t="s">
        <v>9</v>
      </c>
      <c r="B96" s="7">
        <v>8</v>
      </c>
      <c r="C96" s="7" t="s">
        <v>35</v>
      </c>
      <c r="D96" s="7">
        <v>2015</v>
      </c>
      <c r="E96" s="7">
        <v>500</v>
      </c>
      <c r="F96" s="10">
        <v>18.96</v>
      </c>
      <c r="G96" s="10">
        <v>23.5</v>
      </c>
    </row>
    <row r="97" spans="1:7" x14ac:dyDescent="0.25">
      <c r="A97" s="7" t="s">
        <v>9</v>
      </c>
      <c r="B97" s="7">
        <v>9</v>
      </c>
      <c r="C97" s="7" t="s">
        <v>35</v>
      </c>
      <c r="D97" s="7">
        <v>2015</v>
      </c>
      <c r="E97" s="7">
        <v>500</v>
      </c>
      <c r="F97" s="10">
        <v>7.64</v>
      </c>
      <c r="G97" s="10">
        <v>22.3</v>
      </c>
    </row>
    <row r="98" spans="1:7" x14ac:dyDescent="0.25">
      <c r="A98" s="7" t="s">
        <v>9</v>
      </c>
      <c r="B98" s="7">
        <v>10</v>
      </c>
      <c r="C98" s="7" t="s">
        <v>35</v>
      </c>
      <c r="D98" s="7">
        <v>2015</v>
      </c>
      <c r="E98" s="7">
        <v>500</v>
      </c>
      <c r="F98" s="10">
        <v>10.25</v>
      </c>
      <c r="G98" s="10">
        <v>20.69</v>
      </c>
    </row>
    <row r="99" spans="1:7" x14ac:dyDescent="0.25">
      <c r="A99" s="12" t="s">
        <v>9</v>
      </c>
      <c r="B99" s="12">
        <v>11</v>
      </c>
      <c r="C99" s="7" t="s">
        <v>35</v>
      </c>
      <c r="D99" s="12">
        <v>2015</v>
      </c>
      <c r="E99" s="7">
        <v>500</v>
      </c>
      <c r="F99" s="9">
        <v>0</v>
      </c>
      <c r="G99" s="9">
        <v>0</v>
      </c>
    </row>
    <row r="100" spans="1:7" x14ac:dyDescent="0.25">
      <c r="A100" s="12" t="s">
        <v>9</v>
      </c>
      <c r="B100" s="12">
        <v>12</v>
      </c>
      <c r="C100" s="7" t="s">
        <v>35</v>
      </c>
      <c r="D100" s="12">
        <v>2015</v>
      </c>
      <c r="E100" s="7">
        <v>500</v>
      </c>
      <c r="F100" s="9">
        <v>0</v>
      </c>
      <c r="G100" s="9">
        <v>0</v>
      </c>
    </row>
    <row r="101" spans="1:7" x14ac:dyDescent="0.25">
      <c r="A101" s="7" t="s">
        <v>9</v>
      </c>
      <c r="B101" s="7">
        <v>13</v>
      </c>
      <c r="C101" s="7" t="s">
        <v>35</v>
      </c>
      <c r="D101" s="7">
        <v>2015</v>
      </c>
      <c r="E101" s="7">
        <v>500</v>
      </c>
      <c r="F101" s="10">
        <v>7</v>
      </c>
      <c r="G101" s="10">
        <v>9.4700000000000006</v>
      </c>
    </row>
    <row r="102" spans="1:7" x14ac:dyDescent="0.25">
      <c r="A102" s="7" t="s">
        <v>9</v>
      </c>
      <c r="B102" s="7">
        <v>14</v>
      </c>
      <c r="C102" s="7" t="s">
        <v>35</v>
      </c>
      <c r="D102" s="7">
        <v>2015</v>
      </c>
      <c r="E102" s="7">
        <v>500</v>
      </c>
      <c r="F102" s="10">
        <v>5.73</v>
      </c>
      <c r="G102" s="10">
        <v>9.4700000000000006</v>
      </c>
    </row>
    <row r="103" spans="1:7" x14ac:dyDescent="0.25">
      <c r="A103" s="7" t="s">
        <v>9</v>
      </c>
      <c r="B103" s="7">
        <v>15</v>
      </c>
      <c r="C103" s="7" t="s">
        <v>35</v>
      </c>
      <c r="D103" s="7">
        <v>2015</v>
      </c>
      <c r="E103" s="7">
        <v>500</v>
      </c>
      <c r="F103" s="10">
        <v>13.5</v>
      </c>
      <c r="G103" s="10">
        <v>16.260000000000002</v>
      </c>
    </row>
    <row r="104" spans="1:7" x14ac:dyDescent="0.25">
      <c r="A104" s="7" t="s">
        <v>9</v>
      </c>
      <c r="B104" s="7">
        <v>16</v>
      </c>
      <c r="C104" s="7" t="s">
        <v>35</v>
      </c>
      <c r="D104" s="7">
        <v>2015</v>
      </c>
      <c r="E104" s="7">
        <v>500</v>
      </c>
      <c r="F104" s="10">
        <v>19.82</v>
      </c>
      <c r="G104" s="10">
        <v>11.59</v>
      </c>
    </row>
    <row r="105" spans="1:7" x14ac:dyDescent="0.25">
      <c r="A105" s="7" t="s">
        <v>9</v>
      </c>
      <c r="B105" s="7">
        <v>17</v>
      </c>
      <c r="C105" s="7" t="s">
        <v>35</v>
      </c>
      <c r="D105" s="7">
        <v>2015</v>
      </c>
      <c r="E105" s="7">
        <v>500</v>
      </c>
      <c r="F105" s="10">
        <v>8.91</v>
      </c>
      <c r="G105" s="10">
        <v>16.96</v>
      </c>
    </row>
    <row r="106" spans="1:7" x14ac:dyDescent="0.25">
      <c r="A106" s="7" t="s">
        <v>9</v>
      </c>
      <c r="B106" s="7">
        <v>18</v>
      </c>
      <c r="C106" s="7" t="s">
        <v>35</v>
      </c>
      <c r="D106" s="7">
        <v>2015</v>
      </c>
      <c r="E106" s="7">
        <v>500</v>
      </c>
      <c r="F106" s="10">
        <v>7.88</v>
      </c>
      <c r="G106" s="10">
        <v>16.59</v>
      </c>
    </row>
    <row r="107" spans="1:7" x14ac:dyDescent="0.25">
      <c r="A107" s="7" t="s">
        <v>9</v>
      </c>
      <c r="B107" s="7">
        <v>19</v>
      </c>
      <c r="C107" s="7" t="s">
        <v>35</v>
      </c>
      <c r="D107" s="7">
        <v>2015</v>
      </c>
      <c r="E107" s="7">
        <v>500</v>
      </c>
      <c r="F107" s="10">
        <v>7.64</v>
      </c>
      <c r="G107" s="10">
        <v>13.03</v>
      </c>
    </row>
    <row r="108" spans="1:7" x14ac:dyDescent="0.25">
      <c r="A108" s="7" t="s">
        <v>9</v>
      </c>
      <c r="B108" s="7">
        <v>20</v>
      </c>
      <c r="C108" s="7" t="s">
        <v>35</v>
      </c>
      <c r="D108" s="7">
        <v>2015</v>
      </c>
      <c r="E108" s="7">
        <v>500</v>
      </c>
      <c r="F108" s="10">
        <v>7.37</v>
      </c>
      <c r="G108" s="10">
        <v>13.22</v>
      </c>
    </row>
    <row r="109" spans="1:7" x14ac:dyDescent="0.25">
      <c r="A109" s="7" t="s">
        <v>9</v>
      </c>
      <c r="B109" s="7">
        <v>21</v>
      </c>
      <c r="C109" s="7" t="s">
        <v>35</v>
      </c>
      <c r="D109" s="7">
        <v>2015</v>
      </c>
      <c r="E109" s="7">
        <v>500</v>
      </c>
      <c r="F109" s="10">
        <v>0</v>
      </c>
      <c r="G109" s="10">
        <v>0</v>
      </c>
    </row>
    <row r="110" spans="1:7" x14ac:dyDescent="0.25">
      <c r="A110" s="7" t="s">
        <v>9</v>
      </c>
      <c r="B110" s="7">
        <v>22</v>
      </c>
      <c r="C110" s="7" t="s">
        <v>35</v>
      </c>
      <c r="D110" s="7">
        <v>2015</v>
      </c>
      <c r="E110" s="7">
        <v>500</v>
      </c>
      <c r="F110" s="10">
        <v>19.010000000000002</v>
      </c>
      <c r="G110" s="10">
        <v>17.71</v>
      </c>
    </row>
    <row r="111" spans="1:7" x14ac:dyDescent="0.25">
      <c r="A111" s="7" t="s">
        <v>9</v>
      </c>
      <c r="B111" s="7">
        <v>23</v>
      </c>
      <c r="C111" s="7" t="s">
        <v>35</v>
      </c>
      <c r="D111" s="7">
        <v>2015</v>
      </c>
      <c r="E111" s="7">
        <v>500</v>
      </c>
      <c r="F111" s="10">
        <v>14.2</v>
      </c>
      <c r="G111" s="10">
        <v>16.260000000000002</v>
      </c>
    </row>
    <row r="112" spans="1:7" x14ac:dyDescent="0.25">
      <c r="A112" s="7" t="s">
        <v>9</v>
      </c>
      <c r="B112" s="7">
        <v>24</v>
      </c>
      <c r="C112" s="7" t="s">
        <v>35</v>
      </c>
      <c r="D112" s="7">
        <v>2015</v>
      </c>
      <c r="E112" s="7">
        <v>500</v>
      </c>
      <c r="F112" s="10">
        <v>17.850000000000001</v>
      </c>
      <c r="G112" s="10">
        <v>15.37</v>
      </c>
    </row>
    <row r="113" spans="1:7" x14ac:dyDescent="0.25">
      <c r="A113" s="12" t="s">
        <v>9</v>
      </c>
      <c r="B113" s="12">
        <v>25</v>
      </c>
      <c r="C113" s="7" t="s">
        <v>35</v>
      </c>
      <c r="D113" s="12">
        <v>2015</v>
      </c>
      <c r="E113" s="7">
        <v>500</v>
      </c>
      <c r="F113" s="9">
        <v>0</v>
      </c>
      <c r="G113" s="9">
        <v>0</v>
      </c>
    </row>
    <row r="114" spans="1:7" x14ac:dyDescent="0.25">
      <c r="A114" s="7" t="s">
        <v>13</v>
      </c>
      <c r="B114" s="7">
        <v>1</v>
      </c>
      <c r="C114" s="7" t="s">
        <v>36</v>
      </c>
      <c r="D114" s="7">
        <v>2015</v>
      </c>
      <c r="E114" s="7">
        <v>500</v>
      </c>
      <c r="F114" s="10">
        <v>6.5</v>
      </c>
      <c r="G114" s="10">
        <v>6.26</v>
      </c>
    </row>
    <row r="115" spans="1:7" x14ac:dyDescent="0.25">
      <c r="A115" s="7" t="s">
        <v>13</v>
      </c>
      <c r="B115" s="7">
        <v>2</v>
      </c>
      <c r="C115" s="7" t="s">
        <v>36</v>
      </c>
      <c r="D115" s="7">
        <v>2015</v>
      </c>
      <c r="E115" s="7">
        <v>500</v>
      </c>
      <c r="F115" s="10">
        <v>5.7</v>
      </c>
      <c r="G115" s="10">
        <v>5.66</v>
      </c>
    </row>
    <row r="116" spans="1:7" x14ac:dyDescent="0.25">
      <c r="A116" s="7" t="s">
        <v>13</v>
      </c>
      <c r="B116" s="7">
        <v>3</v>
      </c>
      <c r="C116" s="7" t="s">
        <v>36</v>
      </c>
      <c r="D116" s="7">
        <v>2015</v>
      </c>
      <c r="E116" s="7">
        <v>500</v>
      </c>
      <c r="F116" s="10">
        <v>8.4</v>
      </c>
      <c r="G116" s="10">
        <v>6.26</v>
      </c>
    </row>
    <row r="117" spans="1:7" x14ac:dyDescent="0.25">
      <c r="A117" s="7" t="s">
        <v>13</v>
      </c>
      <c r="B117" s="7">
        <v>4</v>
      </c>
      <c r="C117" s="7" t="s">
        <v>39</v>
      </c>
      <c r="D117" s="7">
        <v>2015</v>
      </c>
      <c r="E117" s="7">
        <v>500</v>
      </c>
      <c r="F117" s="10">
        <v>5.8</v>
      </c>
      <c r="G117" s="10">
        <v>8.75</v>
      </c>
    </row>
    <row r="118" spans="1:7" x14ac:dyDescent="0.25">
      <c r="A118" s="7" t="s">
        <v>13</v>
      </c>
      <c r="B118" s="7">
        <v>5</v>
      </c>
      <c r="C118" s="7" t="s">
        <v>39</v>
      </c>
      <c r="D118" s="7">
        <v>2015</v>
      </c>
      <c r="E118" s="7">
        <v>500</v>
      </c>
      <c r="F118" s="10">
        <v>9.5</v>
      </c>
      <c r="G118" s="10">
        <v>9.3800000000000008</v>
      </c>
    </row>
    <row r="119" spans="1:7" x14ac:dyDescent="0.25">
      <c r="A119" s="7" t="s">
        <v>13</v>
      </c>
      <c r="B119" s="7">
        <v>6</v>
      </c>
      <c r="C119" s="7" t="s">
        <v>39</v>
      </c>
      <c r="D119" s="7">
        <v>2015</v>
      </c>
      <c r="E119" s="7">
        <v>500</v>
      </c>
      <c r="F119" s="10">
        <v>5.8</v>
      </c>
      <c r="G119" s="10">
        <v>9.3800000000000008</v>
      </c>
    </row>
    <row r="120" spans="1:7" x14ac:dyDescent="0.25">
      <c r="A120" s="7" t="s">
        <v>13</v>
      </c>
      <c r="B120" s="7">
        <v>7</v>
      </c>
      <c r="C120" s="7" t="s">
        <v>39</v>
      </c>
      <c r="D120" s="7">
        <v>2015</v>
      </c>
      <c r="E120" s="7">
        <v>500</v>
      </c>
      <c r="F120" s="10">
        <v>7.2</v>
      </c>
      <c r="G120" s="10">
        <v>10.63</v>
      </c>
    </row>
    <row r="121" spans="1:7" x14ac:dyDescent="0.25">
      <c r="A121" s="7" t="s">
        <v>13</v>
      </c>
      <c r="B121" s="7">
        <v>8</v>
      </c>
      <c r="C121" s="7" t="s">
        <v>39</v>
      </c>
      <c r="D121" s="7">
        <v>2015</v>
      </c>
      <c r="E121" s="7">
        <v>500</v>
      </c>
      <c r="F121" s="10">
        <v>6.8</v>
      </c>
      <c r="G121" s="10">
        <v>9.51</v>
      </c>
    </row>
    <row r="122" spans="1:7" x14ac:dyDescent="0.25">
      <c r="A122" s="7" t="s">
        <v>13</v>
      </c>
      <c r="B122" s="7">
        <v>9</v>
      </c>
      <c r="C122" s="7" t="s">
        <v>39</v>
      </c>
      <c r="D122" s="7">
        <v>2015</v>
      </c>
      <c r="E122" s="7">
        <v>500</v>
      </c>
      <c r="F122" s="10">
        <v>5.12</v>
      </c>
      <c r="G122" s="10">
        <v>8.26</v>
      </c>
    </row>
    <row r="123" spans="1:7" x14ac:dyDescent="0.25">
      <c r="A123" s="7" t="s">
        <v>13</v>
      </c>
      <c r="B123" s="7">
        <v>10</v>
      </c>
      <c r="C123" s="7" t="s">
        <v>39</v>
      </c>
      <c r="D123" s="7">
        <v>2015</v>
      </c>
      <c r="E123" s="7">
        <v>500</v>
      </c>
      <c r="F123" s="10">
        <v>7.9</v>
      </c>
      <c r="G123" s="10">
        <v>10.130000000000001</v>
      </c>
    </row>
    <row r="124" spans="1:7" x14ac:dyDescent="0.25">
      <c r="A124" s="7" t="s">
        <v>13</v>
      </c>
      <c r="B124" s="7">
        <v>11</v>
      </c>
      <c r="C124" s="7" t="s">
        <v>39</v>
      </c>
      <c r="D124" s="7">
        <v>2015</v>
      </c>
      <c r="E124" s="7">
        <v>500</v>
      </c>
      <c r="F124" s="10">
        <v>8.1999999999999993</v>
      </c>
      <c r="G124" s="10">
        <v>9.51</v>
      </c>
    </row>
    <row r="125" spans="1:7" x14ac:dyDescent="0.25">
      <c r="A125" s="7" t="s">
        <v>13</v>
      </c>
      <c r="B125" s="7">
        <v>12</v>
      </c>
      <c r="C125" s="7" t="s">
        <v>39</v>
      </c>
      <c r="D125" s="7">
        <v>2015</v>
      </c>
      <c r="E125" s="7">
        <v>500</v>
      </c>
      <c r="F125" s="10">
        <v>7.2</v>
      </c>
      <c r="G125" s="10">
        <v>7.63</v>
      </c>
    </row>
    <row r="126" spans="1:7" x14ac:dyDescent="0.25">
      <c r="A126" s="7" t="s">
        <v>13</v>
      </c>
      <c r="B126" s="7">
        <v>13</v>
      </c>
      <c r="C126" s="7" t="s">
        <v>39</v>
      </c>
      <c r="D126" s="7">
        <v>2015</v>
      </c>
      <c r="E126" s="7">
        <v>500</v>
      </c>
      <c r="F126" s="10">
        <v>7.61</v>
      </c>
      <c r="G126" s="10">
        <v>5.76</v>
      </c>
    </row>
    <row r="127" spans="1:7" x14ac:dyDescent="0.25">
      <c r="A127" s="7" t="s">
        <v>13</v>
      </c>
      <c r="B127" s="7">
        <v>14</v>
      </c>
      <c r="C127" s="7" t="s">
        <v>39</v>
      </c>
      <c r="D127" s="7">
        <v>2015</v>
      </c>
      <c r="E127" s="7">
        <v>500</v>
      </c>
      <c r="F127" s="10">
        <v>6.1</v>
      </c>
      <c r="G127" s="10">
        <v>9.35</v>
      </c>
    </row>
    <row r="128" spans="1:7" x14ac:dyDescent="0.25">
      <c r="A128" s="7" t="s">
        <v>13</v>
      </c>
      <c r="B128" s="7">
        <v>15</v>
      </c>
      <c r="C128" s="7" t="s">
        <v>39</v>
      </c>
      <c r="D128" s="7">
        <v>2015</v>
      </c>
      <c r="E128" s="7">
        <v>500</v>
      </c>
      <c r="F128" s="10">
        <v>8.31</v>
      </c>
      <c r="G128" s="10">
        <v>8.1300000000000008</v>
      </c>
    </row>
    <row r="129" spans="1:7" x14ac:dyDescent="0.25">
      <c r="A129" s="7" t="s">
        <v>13</v>
      </c>
      <c r="B129" s="7">
        <v>16</v>
      </c>
      <c r="C129" s="7" t="s">
        <v>39</v>
      </c>
      <c r="D129" s="7">
        <v>2015</v>
      </c>
      <c r="E129" s="7">
        <v>500</v>
      </c>
      <c r="F129" s="10">
        <v>7.6</v>
      </c>
      <c r="G129" s="10">
        <v>9.3800000000000008</v>
      </c>
    </row>
    <row r="130" spans="1:7" x14ac:dyDescent="0.25">
      <c r="A130" s="7" t="s">
        <v>13</v>
      </c>
      <c r="B130" s="7">
        <v>17</v>
      </c>
      <c r="C130" s="7" t="s">
        <v>36</v>
      </c>
      <c r="D130" s="7">
        <v>2015</v>
      </c>
      <c r="E130" s="7">
        <v>500</v>
      </c>
      <c r="F130" s="10">
        <v>6.9</v>
      </c>
      <c r="G130" s="10">
        <v>9.3800000000000008</v>
      </c>
    </row>
    <row r="131" spans="1:7" x14ac:dyDescent="0.25">
      <c r="A131" s="7" t="s">
        <v>13</v>
      </c>
      <c r="B131" s="7">
        <v>18</v>
      </c>
      <c r="C131" s="7" t="s">
        <v>39</v>
      </c>
      <c r="D131" s="7">
        <v>2015</v>
      </c>
      <c r="E131" s="7">
        <v>500</v>
      </c>
      <c r="F131" s="10">
        <v>9.8000000000000007</v>
      </c>
      <c r="G131" s="10">
        <v>9</v>
      </c>
    </row>
    <row r="132" spans="1:7" x14ac:dyDescent="0.25">
      <c r="A132" s="7" t="s">
        <v>13</v>
      </c>
      <c r="B132" s="7">
        <v>19</v>
      </c>
      <c r="C132" s="7" t="s">
        <v>36</v>
      </c>
      <c r="D132" s="7">
        <v>2015</v>
      </c>
      <c r="E132" s="7">
        <v>500</v>
      </c>
      <c r="F132" s="10">
        <v>6.4</v>
      </c>
      <c r="G132" s="10">
        <v>10.26</v>
      </c>
    </row>
    <row r="133" spans="1:7" x14ac:dyDescent="0.25">
      <c r="A133" s="7" t="s">
        <v>13</v>
      </c>
      <c r="B133" s="7">
        <v>20</v>
      </c>
      <c r="C133" s="7" t="s">
        <v>39</v>
      </c>
      <c r="D133" s="7">
        <v>2015</v>
      </c>
      <c r="E133" s="7">
        <v>500</v>
      </c>
      <c r="F133" s="10">
        <v>5.6</v>
      </c>
      <c r="G133" s="10">
        <v>5.38</v>
      </c>
    </row>
    <row r="134" spans="1:7" x14ac:dyDescent="0.25">
      <c r="A134" s="7" t="s">
        <v>13</v>
      </c>
      <c r="B134" s="7">
        <v>21</v>
      </c>
      <c r="C134" s="7" t="s">
        <v>39</v>
      </c>
      <c r="D134" s="7">
        <v>2015</v>
      </c>
      <c r="E134" s="7">
        <v>500</v>
      </c>
      <c r="F134" s="10">
        <v>9.6999999999999993</v>
      </c>
      <c r="G134" s="10">
        <v>10.63</v>
      </c>
    </row>
    <row r="135" spans="1:7" x14ac:dyDescent="0.25">
      <c r="A135" s="7" t="s">
        <v>13</v>
      </c>
      <c r="B135" s="7">
        <v>22</v>
      </c>
      <c r="C135" s="7" t="s">
        <v>39</v>
      </c>
      <c r="D135" s="7">
        <v>2015</v>
      </c>
      <c r="E135" s="7">
        <v>500</v>
      </c>
      <c r="F135" s="10">
        <v>9.89</v>
      </c>
      <c r="G135" s="10">
        <v>9.3800000000000008</v>
      </c>
    </row>
    <row r="136" spans="1:7" x14ac:dyDescent="0.25">
      <c r="A136" s="7" t="s">
        <v>13</v>
      </c>
      <c r="B136" s="7">
        <v>23</v>
      </c>
      <c r="C136" s="7" t="s">
        <v>39</v>
      </c>
      <c r="D136" s="7">
        <v>2015</v>
      </c>
      <c r="E136" s="7">
        <v>500</v>
      </c>
      <c r="F136" s="10">
        <v>9.75</v>
      </c>
      <c r="G136" s="10">
        <v>8.31</v>
      </c>
    </row>
    <row r="137" spans="1:7" x14ac:dyDescent="0.25">
      <c r="A137" s="7" t="s">
        <v>13</v>
      </c>
      <c r="B137" s="7">
        <v>24</v>
      </c>
      <c r="C137" s="7" t="s">
        <v>39</v>
      </c>
      <c r="D137" s="7">
        <v>2015</v>
      </c>
      <c r="E137" s="7">
        <v>500</v>
      </c>
      <c r="F137" s="10">
        <v>5.23</v>
      </c>
      <c r="G137" s="10">
        <v>6.9</v>
      </c>
    </row>
    <row r="138" spans="1:7" x14ac:dyDescent="0.25">
      <c r="A138" s="7" t="s">
        <v>13</v>
      </c>
      <c r="B138" s="7">
        <v>25</v>
      </c>
      <c r="C138" s="7" t="s">
        <v>39</v>
      </c>
      <c r="D138" s="7">
        <v>2015</v>
      </c>
      <c r="E138" s="7">
        <v>500</v>
      </c>
      <c r="F138" s="10">
        <v>13.43</v>
      </c>
      <c r="G138" s="10">
        <v>11.75</v>
      </c>
    </row>
    <row r="139" spans="1:7" x14ac:dyDescent="0.25">
      <c r="A139" s="7" t="s">
        <v>13</v>
      </c>
      <c r="B139" s="7">
        <v>26</v>
      </c>
      <c r="C139" s="7" t="s">
        <v>39</v>
      </c>
      <c r="D139" s="7">
        <v>2015</v>
      </c>
      <c r="E139" s="7">
        <v>500</v>
      </c>
      <c r="F139" s="10">
        <v>9.42</v>
      </c>
      <c r="G139" s="10">
        <v>10.1</v>
      </c>
    </row>
    <row r="140" spans="1:7" x14ac:dyDescent="0.25">
      <c r="A140" s="7" t="s">
        <v>13</v>
      </c>
      <c r="B140" s="7">
        <v>27</v>
      </c>
      <c r="C140" s="7" t="s">
        <v>39</v>
      </c>
      <c r="D140" s="7">
        <v>2015</v>
      </c>
      <c r="E140" s="7">
        <v>500</v>
      </c>
      <c r="F140" s="10">
        <v>7.82</v>
      </c>
      <c r="G140" s="10">
        <v>8.6300000000000008</v>
      </c>
    </row>
    <row r="141" spans="1:7" x14ac:dyDescent="0.25">
      <c r="A141" s="7" t="s">
        <v>13</v>
      </c>
      <c r="B141" s="7">
        <v>28</v>
      </c>
      <c r="C141" s="7" t="s">
        <v>39</v>
      </c>
      <c r="D141" s="7">
        <v>2015</v>
      </c>
      <c r="E141" s="7">
        <v>500</v>
      </c>
      <c r="F141" s="10">
        <v>7.2</v>
      </c>
      <c r="G141" s="10">
        <v>7.3</v>
      </c>
    </row>
    <row r="142" spans="1:7" x14ac:dyDescent="0.25">
      <c r="A142" s="7" t="s">
        <v>13</v>
      </c>
      <c r="B142" s="7">
        <v>29</v>
      </c>
      <c r="C142" s="7" t="s">
        <v>39</v>
      </c>
      <c r="D142" s="7">
        <v>2015</v>
      </c>
      <c r="E142" s="7">
        <v>500</v>
      </c>
      <c r="F142" s="10">
        <v>7.3</v>
      </c>
      <c r="G142" s="10">
        <v>6.98</v>
      </c>
    </row>
    <row r="143" spans="1:7" x14ac:dyDescent="0.25">
      <c r="A143" s="7" t="s">
        <v>13</v>
      </c>
      <c r="B143" s="7">
        <v>30</v>
      </c>
      <c r="C143" s="7" t="s">
        <v>39</v>
      </c>
      <c r="D143" s="7">
        <v>2015</v>
      </c>
      <c r="E143" s="7">
        <v>500</v>
      </c>
      <c r="F143" s="10">
        <v>6.5</v>
      </c>
      <c r="G143" s="10">
        <v>7.01</v>
      </c>
    </row>
    <row r="144" spans="1:7" x14ac:dyDescent="0.25">
      <c r="A144" s="7" t="s">
        <v>13</v>
      </c>
      <c r="B144" s="7">
        <v>31</v>
      </c>
      <c r="C144" s="7" t="s">
        <v>36</v>
      </c>
      <c r="D144" s="7">
        <v>2015</v>
      </c>
      <c r="E144" s="7">
        <v>500</v>
      </c>
      <c r="F144" s="10">
        <v>6.68</v>
      </c>
      <c r="G144" s="10">
        <v>7.3</v>
      </c>
    </row>
    <row r="145" spans="1:7" x14ac:dyDescent="0.25">
      <c r="A145" s="7" t="s">
        <v>13</v>
      </c>
      <c r="B145" s="7">
        <v>32</v>
      </c>
      <c r="C145" s="7" t="s">
        <v>39</v>
      </c>
      <c r="D145" s="7">
        <v>2015</v>
      </c>
      <c r="E145" s="7">
        <v>500</v>
      </c>
      <c r="F145" s="10">
        <v>10.5</v>
      </c>
      <c r="G145" s="10">
        <v>7.12</v>
      </c>
    </row>
    <row r="146" spans="1:7" x14ac:dyDescent="0.25">
      <c r="A146" s="7" t="s">
        <v>13</v>
      </c>
      <c r="B146" s="7">
        <v>33</v>
      </c>
      <c r="C146" s="7" t="s">
        <v>39</v>
      </c>
      <c r="D146" s="7">
        <v>2015</v>
      </c>
      <c r="E146" s="7">
        <v>500</v>
      </c>
      <c r="F146" s="10">
        <v>8.31</v>
      </c>
      <c r="G146" s="10">
        <v>9.6</v>
      </c>
    </row>
    <row r="147" spans="1:7" x14ac:dyDescent="0.25">
      <c r="A147" s="7" t="s">
        <v>13</v>
      </c>
      <c r="B147" s="7">
        <v>34</v>
      </c>
      <c r="C147" s="7" t="s">
        <v>39</v>
      </c>
      <c r="D147" s="7">
        <v>2015</v>
      </c>
      <c r="E147" s="7">
        <v>500</v>
      </c>
      <c r="F147" s="10">
        <v>11.3</v>
      </c>
      <c r="G147" s="10">
        <v>9.5299999999999994</v>
      </c>
    </row>
    <row r="148" spans="1:7" x14ac:dyDescent="0.25">
      <c r="A148" s="7" t="s">
        <v>13</v>
      </c>
      <c r="B148" s="7">
        <v>35</v>
      </c>
      <c r="C148" s="7" t="s">
        <v>39</v>
      </c>
      <c r="D148" s="7">
        <v>2015</v>
      </c>
      <c r="E148" s="7">
        <v>500</v>
      </c>
      <c r="F148" s="10">
        <v>8</v>
      </c>
      <c r="G148" s="10">
        <v>7.26</v>
      </c>
    </row>
    <row r="149" spans="1:7" x14ac:dyDescent="0.25">
      <c r="A149" s="7" t="s">
        <v>13</v>
      </c>
      <c r="B149" s="7">
        <v>36</v>
      </c>
      <c r="C149" s="7" t="s">
        <v>39</v>
      </c>
      <c r="D149" s="7">
        <v>2015</v>
      </c>
      <c r="E149" s="7">
        <v>500</v>
      </c>
      <c r="F149" s="10">
        <v>10.3</v>
      </c>
      <c r="G149" s="10">
        <v>12.7</v>
      </c>
    </row>
    <row r="150" spans="1:7" x14ac:dyDescent="0.25">
      <c r="A150" s="7" t="s">
        <v>13</v>
      </c>
      <c r="B150" s="7">
        <v>37</v>
      </c>
      <c r="C150" s="7" t="s">
        <v>39</v>
      </c>
      <c r="D150" s="7">
        <v>2015</v>
      </c>
      <c r="E150" s="7">
        <v>500</v>
      </c>
      <c r="F150" s="10">
        <v>8.09</v>
      </c>
      <c r="G150" s="10">
        <v>8.6</v>
      </c>
    </row>
    <row r="151" spans="1:7" x14ac:dyDescent="0.25">
      <c r="A151" s="7" t="s">
        <v>13</v>
      </c>
      <c r="B151" s="7">
        <v>38</v>
      </c>
      <c r="C151" s="7" t="s">
        <v>39</v>
      </c>
      <c r="D151" s="7">
        <v>2015</v>
      </c>
      <c r="E151" s="7">
        <v>500</v>
      </c>
      <c r="F151" s="10">
        <v>10.199999999999999</v>
      </c>
      <c r="G151" s="10">
        <v>12.5</v>
      </c>
    </row>
    <row r="152" spans="1:7" x14ac:dyDescent="0.25">
      <c r="A152" s="7" t="s">
        <v>13</v>
      </c>
      <c r="B152" s="7">
        <v>39</v>
      </c>
      <c r="C152" s="7" t="s">
        <v>39</v>
      </c>
      <c r="D152" s="7">
        <v>2015</v>
      </c>
      <c r="E152" s="7">
        <v>500</v>
      </c>
      <c r="F152" s="10">
        <v>10.5</v>
      </c>
      <c r="G152" s="10">
        <v>11.1</v>
      </c>
    </row>
    <row r="153" spans="1:7" x14ac:dyDescent="0.25">
      <c r="A153" s="7" t="s">
        <v>13</v>
      </c>
      <c r="B153" s="7">
        <v>40</v>
      </c>
      <c r="C153" s="7" t="s">
        <v>39</v>
      </c>
      <c r="D153" s="7">
        <v>2015</v>
      </c>
      <c r="E153" s="7">
        <v>500</v>
      </c>
      <c r="F153" s="10">
        <v>6.15</v>
      </c>
      <c r="G153" s="10">
        <v>8.1</v>
      </c>
    </row>
    <row r="154" spans="1:7" x14ac:dyDescent="0.25">
      <c r="A154" s="7" t="s">
        <v>13</v>
      </c>
      <c r="B154" s="7">
        <v>41</v>
      </c>
      <c r="C154" s="7" t="s">
        <v>39</v>
      </c>
      <c r="D154" s="7">
        <v>2015</v>
      </c>
      <c r="E154" s="7">
        <v>500</v>
      </c>
      <c r="F154" s="10">
        <v>7.2</v>
      </c>
      <c r="G154" s="10">
        <v>7.01</v>
      </c>
    </row>
    <row r="155" spans="1:7" x14ac:dyDescent="0.25">
      <c r="A155" s="7" t="s">
        <v>13</v>
      </c>
      <c r="B155" s="7">
        <v>42</v>
      </c>
      <c r="C155" s="7" t="s">
        <v>39</v>
      </c>
      <c r="D155" s="7">
        <v>2015</v>
      </c>
      <c r="E155" s="7">
        <v>500</v>
      </c>
      <c r="F155" s="10">
        <v>7.31</v>
      </c>
      <c r="G155" s="10">
        <v>7.25</v>
      </c>
    </row>
    <row r="156" spans="1:7" x14ac:dyDescent="0.25">
      <c r="A156" s="7" t="s">
        <v>13</v>
      </c>
      <c r="B156" s="7">
        <v>43</v>
      </c>
      <c r="C156" s="7" t="s">
        <v>39</v>
      </c>
      <c r="D156" s="7">
        <v>2015</v>
      </c>
      <c r="E156" s="7">
        <v>500</v>
      </c>
      <c r="F156" s="10">
        <v>8.2799999999999994</v>
      </c>
      <c r="G156" s="10">
        <v>7</v>
      </c>
    </row>
    <row r="157" spans="1:7" x14ac:dyDescent="0.25">
      <c r="A157" s="7" t="s">
        <v>13</v>
      </c>
      <c r="B157" s="7">
        <v>44</v>
      </c>
      <c r="C157" s="7" t="s">
        <v>39</v>
      </c>
      <c r="D157" s="7">
        <v>2015</v>
      </c>
      <c r="E157" s="7">
        <v>500</v>
      </c>
      <c r="F157" s="10">
        <v>7.2</v>
      </c>
      <c r="G157" s="10">
        <v>8.4</v>
      </c>
    </row>
    <row r="158" spans="1:7" x14ac:dyDescent="0.25">
      <c r="A158" s="7" t="s">
        <v>13</v>
      </c>
      <c r="B158" s="7">
        <v>45</v>
      </c>
      <c r="C158" s="7" t="s">
        <v>39</v>
      </c>
      <c r="D158" s="7">
        <v>2015</v>
      </c>
      <c r="E158" s="7">
        <v>500</v>
      </c>
      <c r="F158" s="10">
        <v>8.1999999999999993</v>
      </c>
      <c r="G158" s="10">
        <v>8.6999999999999993</v>
      </c>
    </row>
    <row r="159" spans="1:7" x14ac:dyDescent="0.25">
      <c r="A159" s="7" t="s">
        <v>13</v>
      </c>
      <c r="B159" s="7">
        <v>46</v>
      </c>
      <c r="C159" s="7" t="s">
        <v>39</v>
      </c>
      <c r="D159" s="7">
        <v>2015</v>
      </c>
      <c r="E159" s="7">
        <v>500</v>
      </c>
      <c r="F159" s="10">
        <v>6.68</v>
      </c>
      <c r="G159" s="10">
        <v>9.6300000000000008</v>
      </c>
    </row>
    <row r="160" spans="1:7" x14ac:dyDescent="0.25">
      <c r="A160" s="7" t="s">
        <v>13</v>
      </c>
      <c r="B160" s="7">
        <v>47</v>
      </c>
      <c r="C160" s="7" t="s">
        <v>39</v>
      </c>
      <c r="D160" s="7">
        <v>2015</v>
      </c>
      <c r="E160" s="7">
        <v>500</v>
      </c>
      <c r="F160" s="10">
        <v>8.1</v>
      </c>
      <c r="G160" s="10">
        <v>9.32</v>
      </c>
    </row>
    <row r="161" spans="1:7" x14ac:dyDescent="0.25">
      <c r="A161" s="7" t="s">
        <v>13</v>
      </c>
      <c r="B161" s="7">
        <v>48</v>
      </c>
      <c r="C161" s="7" t="s">
        <v>39</v>
      </c>
      <c r="D161" s="7">
        <v>2015</v>
      </c>
      <c r="E161" s="7">
        <v>500</v>
      </c>
      <c r="F161" s="10">
        <v>10</v>
      </c>
      <c r="G161" s="10">
        <v>9.3000000000000007</v>
      </c>
    </row>
    <row r="162" spans="1:7" x14ac:dyDescent="0.25">
      <c r="A162" s="7" t="s">
        <v>13</v>
      </c>
      <c r="B162" s="7">
        <v>49</v>
      </c>
      <c r="C162" s="7" t="s">
        <v>39</v>
      </c>
      <c r="D162" s="7">
        <v>2015</v>
      </c>
      <c r="E162" s="7">
        <v>500</v>
      </c>
      <c r="F162" s="10">
        <v>9.1</v>
      </c>
      <c r="G162" s="10">
        <v>7.2</v>
      </c>
    </row>
    <row r="163" spans="1:7" x14ac:dyDescent="0.25">
      <c r="A163" s="7" t="s">
        <v>13</v>
      </c>
      <c r="B163" s="7">
        <v>50</v>
      </c>
      <c r="C163" s="7" t="s">
        <v>39</v>
      </c>
      <c r="D163" s="7">
        <v>2015</v>
      </c>
      <c r="E163" s="7">
        <v>500</v>
      </c>
      <c r="F163" s="10">
        <v>7.31</v>
      </c>
      <c r="G163" s="10">
        <v>7.8</v>
      </c>
    </row>
    <row r="164" spans="1:7" x14ac:dyDescent="0.25">
      <c r="A164" s="7" t="s">
        <v>13</v>
      </c>
      <c r="B164" s="7">
        <v>51</v>
      </c>
      <c r="C164" s="7" t="s">
        <v>39</v>
      </c>
      <c r="D164" s="7">
        <v>2015</v>
      </c>
      <c r="E164" s="7">
        <v>500</v>
      </c>
      <c r="F164" s="10">
        <v>13.2</v>
      </c>
      <c r="G164" s="10">
        <v>7.1</v>
      </c>
    </row>
    <row r="165" spans="1:7" x14ac:dyDescent="0.25">
      <c r="A165" s="7" t="s">
        <v>13</v>
      </c>
      <c r="B165" s="7">
        <v>52</v>
      </c>
      <c r="C165" s="7" t="s">
        <v>39</v>
      </c>
      <c r="D165" s="7">
        <v>2015</v>
      </c>
      <c r="E165" s="7">
        <v>500</v>
      </c>
      <c r="F165" s="10">
        <v>7.15</v>
      </c>
      <c r="G165" s="10">
        <v>8.3000000000000007</v>
      </c>
    </row>
    <row r="166" spans="1:7" x14ac:dyDescent="0.25">
      <c r="A166" s="7" t="s">
        <v>13</v>
      </c>
      <c r="B166" s="7">
        <v>53</v>
      </c>
      <c r="C166" s="7" t="s">
        <v>39</v>
      </c>
      <c r="D166" s="7">
        <v>2015</v>
      </c>
      <c r="E166" s="7">
        <v>500</v>
      </c>
      <c r="F166" s="10">
        <v>6.59</v>
      </c>
      <c r="G166" s="10">
        <v>9.1300000000000008</v>
      </c>
    </row>
    <row r="167" spans="1:7" x14ac:dyDescent="0.25">
      <c r="A167" s="7" t="s">
        <v>13</v>
      </c>
      <c r="B167" s="7">
        <v>54</v>
      </c>
      <c r="C167" s="7" t="s">
        <v>39</v>
      </c>
      <c r="D167" s="7">
        <v>2015</v>
      </c>
      <c r="E167" s="7">
        <v>500</v>
      </c>
      <c r="F167" s="10">
        <v>7.01</v>
      </c>
      <c r="G167" s="10">
        <v>8.15</v>
      </c>
    </row>
    <row r="168" spans="1:7" x14ac:dyDescent="0.25">
      <c r="A168" s="7" t="s">
        <v>13</v>
      </c>
      <c r="B168" s="7">
        <v>55</v>
      </c>
      <c r="C168" s="7" t="s">
        <v>39</v>
      </c>
      <c r="D168" s="7">
        <v>2015</v>
      </c>
      <c r="E168" s="7">
        <v>500</v>
      </c>
      <c r="F168" s="10">
        <v>7.32</v>
      </c>
      <c r="G168" s="10">
        <v>10.11</v>
      </c>
    </row>
    <row r="169" spans="1:7" x14ac:dyDescent="0.25">
      <c r="A169" s="7" t="s">
        <v>13</v>
      </c>
      <c r="B169" s="7">
        <v>56</v>
      </c>
      <c r="C169" s="7" t="s">
        <v>39</v>
      </c>
      <c r="D169" s="7">
        <v>2015</v>
      </c>
      <c r="E169" s="7">
        <v>500</v>
      </c>
      <c r="F169" s="10">
        <v>8.1300000000000008</v>
      </c>
      <c r="G169" s="10">
        <v>9.32</v>
      </c>
    </row>
    <row r="170" spans="1:7" x14ac:dyDescent="0.25">
      <c r="A170" s="7" t="s">
        <v>13</v>
      </c>
      <c r="B170" s="7">
        <v>57</v>
      </c>
      <c r="C170" s="7" t="s">
        <v>39</v>
      </c>
      <c r="D170" s="7">
        <v>2015</v>
      </c>
      <c r="E170" s="7">
        <v>500</v>
      </c>
      <c r="F170" s="10">
        <v>7.1</v>
      </c>
      <c r="G170" s="10">
        <v>8.1</v>
      </c>
    </row>
    <row r="171" spans="1:7" x14ac:dyDescent="0.25">
      <c r="A171" s="7" t="s">
        <v>13</v>
      </c>
      <c r="B171" s="7">
        <v>58</v>
      </c>
      <c r="C171" s="7" t="s">
        <v>39</v>
      </c>
      <c r="D171" s="7">
        <v>2015</v>
      </c>
      <c r="E171" s="7">
        <v>500</v>
      </c>
      <c r="F171" s="10">
        <v>9.3000000000000007</v>
      </c>
      <c r="G171" s="10">
        <v>10.1</v>
      </c>
    </row>
    <row r="172" spans="1:7" x14ac:dyDescent="0.25">
      <c r="A172" s="7" t="s">
        <v>13</v>
      </c>
      <c r="B172" s="7">
        <v>59</v>
      </c>
      <c r="C172" s="7" t="s">
        <v>39</v>
      </c>
      <c r="D172" s="7">
        <v>2015</v>
      </c>
      <c r="E172" s="7">
        <v>500</v>
      </c>
      <c r="F172" s="10">
        <v>7.4</v>
      </c>
      <c r="G172" s="10">
        <v>8.36</v>
      </c>
    </row>
    <row r="173" spans="1:7" x14ac:dyDescent="0.25">
      <c r="A173" s="7" t="s">
        <v>13</v>
      </c>
      <c r="B173" s="7">
        <v>60</v>
      </c>
      <c r="C173" s="7" t="s">
        <v>39</v>
      </c>
      <c r="D173" s="7">
        <v>2015</v>
      </c>
      <c r="E173" s="7">
        <v>500</v>
      </c>
      <c r="F173" s="10">
        <v>9.3000000000000007</v>
      </c>
      <c r="G173" s="10">
        <v>8.61</v>
      </c>
    </row>
    <row r="174" spans="1:7" x14ac:dyDescent="0.25">
      <c r="A174" s="7" t="s">
        <v>13</v>
      </c>
      <c r="B174" s="7">
        <v>61</v>
      </c>
      <c r="C174" s="7" t="s">
        <v>39</v>
      </c>
      <c r="D174" s="7">
        <v>2015</v>
      </c>
      <c r="E174" s="7">
        <v>500</v>
      </c>
      <c r="F174" s="10">
        <v>11.31</v>
      </c>
      <c r="G174" s="10">
        <v>9.3000000000000007</v>
      </c>
    </row>
    <row r="175" spans="1:7" x14ac:dyDescent="0.25">
      <c r="A175" s="7" t="s">
        <v>13</v>
      </c>
      <c r="B175" s="7">
        <v>62</v>
      </c>
      <c r="C175" s="7" t="s">
        <v>39</v>
      </c>
      <c r="D175" s="7">
        <v>2015</v>
      </c>
      <c r="E175" s="7">
        <v>500</v>
      </c>
      <c r="F175" s="10">
        <v>11.03</v>
      </c>
      <c r="G175" s="10">
        <v>8.48</v>
      </c>
    </row>
    <row r="176" spans="1:7" x14ac:dyDescent="0.25">
      <c r="A176" s="7" t="s">
        <v>13</v>
      </c>
      <c r="B176" s="7">
        <v>63</v>
      </c>
      <c r="C176" s="7" t="s">
        <v>39</v>
      </c>
      <c r="D176" s="7">
        <v>2015</v>
      </c>
      <c r="E176" s="7">
        <v>500</v>
      </c>
      <c r="F176" s="10">
        <v>14.7</v>
      </c>
      <c r="G176" s="10">
        <v>7.18</v>
      </c>
    </row>
    <row r="177" spans="1:7" x14ac:dyDescent="0.25">
      <c r="A177" s="7" t="s">
        <v>13</v>
      </c>
      <c r="B177" s="7">
        <v>64</v>
      </c>
      <c r="C177" s="7" t="s">
        <v>39</v>
      </c>
      <c r="D177" s="7">
        <v>2015</v>
      </c>
      <c r="E177" s="7">
        <v>500</v>
      </c>
      <c r="F177" s="10">
        <v>7.9</v>
      </c>
      <c r="G177" s="10">
        <v>8.6999999999999993</v>
      </c>
    </row>
    <row r="178" spans="1:7" x14ac:dyDescent="0.25">
      <c r="A178" s="7" t="s">
        <v>13</v>
      </c>
      <c r="B178" s="7">
        <v>65</v>
      </c>
      <c r="C178" s="7" t="s">
        <v>39</v>
      </c>
      <c r="D178" s="7">
        <v>2015</v>
      </c>
      <c r="E178" s="7">
        <v>500</v>
      </c>
      <c r="F178" s="10">
        <v>6.13</v>
      </c>
      <c r="G178" s="10">
        <v>7.13</v>
      </c>
    </row>
    <row r="179" spans="1:7" x14ac:dyDescent="0.25">
      <c r="A179" s="7" t="s">
        <v>13</v>
      </c>
      <c r="B179" s="7">
        <v>66</v>
      </c>
      <c r="C179" s="7" t="s">
        <v>39</v>
      </c>
      <c r="D179" s="7">
        <v>2015</v>
      </c>
      <c r="E179" s="7">
        <v>500</v>
      </c>
      <c r="F179" s="10">
        <v>7.34</v>
      </c>
      <c r="G179" s="10">
        <v>8.15</v>
      </c>
    </row>
    <row r="180" spans="1:7" x14ac:dyDescent="0.25">
      <c r="A180" s="7" t="s">
        <v>13</v>
      </c>
      <c r="B180" s="7">
        <v>67</v>
      </c>
      <c r="C180" s="7" t="s">
        <v>39</v>
      </c>
      <c r="D180" s="7">
        <v>2015</v>
      </c>
      <c r="E180" s="7">
        <v>500</v>
      </c>
      <c r="F180" s="10">
        <v>8.4</v>
      </c>
      <c r="G180" s="10">
        <v>6.89</v>
      </c>
    </row>
    <row r="181" spans="1:7" x14ac:dyDescent="0.25">
      <c r="A181" s="7" t="s">
        <v>13</v>
      </c>
      <c r="B181" s="7">
        <v>68</v>
      </c>
      <c r="C181" s="7" t="s">
        <v>39</v>
      </c>
      <c r="D181" s="7">
        <v>2015</v>
      </c>
      <c r="E181" s="7">
        <v>500</v>
      </c>
      <c r="F181" s="10">
        <v>6.9</v>
      </c>
      <c r="G181" s="10">
        <v>7.92</v>
      </c>
    </row>
    <row r="182" spans="1:7" x14ac:dyDescent="0.25">
      <c r="A182" s="7" t="s">
        <v>13</v>
      </c>
      <c r="B182" s="7">
        <v>69</v>
      </c>
      <c r="C182" s="7" t="s">
        <v>39</v>
      </c>
      <c r="D182" s="7">
        <v>2015</v>
      </c>
      <c r="E182" s="7">
        <v>500</v>
      </c>
      <c r="F182" s="10">
        <v>8.1</v>
      </c>
      <c r="G182" s="10">
        <v>9.3000000000000007</v>
      </c>
    </row>
    <row r="183" spans="1:7" x14ac:dyDescent="0.25">
      <c r="A183" s="7" t="s">
        <v>13</v>
      </c>
      <c r="B183" s="7">
        <v>70</v>
      </c>
      <c r="C183" s="7" t="s">
        <v>39</v>
      </c>
      <c r="D183" s="7">
        <v>2015</v>
      </c>
      <c r="E183" s="7">
        <v>500</v>
      </c>
      <c r="F183" s="10">
        <v>7.31</v>
      </c>
      <c r="G183" s="10">
        <v>8.49</v>
      </c>
    </row>
    <row r="184" spans="1:7" x14ac:dyDescent="0.25">
      <c r="A184" s="7" t="s">
        <v>13</v>
      </c>
      <c r="B184" s="7">
        <v>71</v>
      </c>
      <c r="C184" s="7" t="s">
        <v>39</v>
      </c>
      <c r="D184" s="7">
        <v>2015</v>
      </c>
      <c r="E184" s="7">
        <v>500</v>
      </c>
      <c r="F184" s="10">
        <v>13.2</v>
      </c>
      <c r="G184" s="10">
        <v>9.15</v>
      </c>
    </row>
    <row r="185" spans="1:7" x14ac:dyDescent="0.25">
      <c r="A185" s="7" t="s">
        <v>13</v>
      </c>
      <c r="B185" s="7">
        <v>72</v>
      </c>
      <c r="C185" s="7" t="s">
        <v>39</v>
      </c>
      <c r="D185" s="7">
        <v>2015</v>
      </c>
      <c r="E185" s="7">
        <v>500</v>
      </c>
      <c r="F185" s="10">
        <v>13.1</v>
      </c>
      <c r="G185" s="10">
        <v>8.3000000000000007</v>
      </c>
    </row>
    <row r="186" spans="1:7" x14ac:dyDescent="0.25">
      <c r="A186" s="7" t="s">
        <v>13</v>
      </c>
      <c r="B186" s="7">
        <v>73</v>
      </c>
      <c r="C186" s="7" t="s">
        <v>39</v>
      </c>
      <c r="D186" s="7">
        <v>2015</v>
      </c>
      <c r="E186" s="7">
        <v>500</v>
      </c>
      <c r="F186" s="10">
        <v>12.31</v>
      </c>
      <c r="G186" s="10">
        <v>9.15</v>
      </c>
    </row>
    <row r="187" spans="1:7" x14ac:dyDescent="0.25">
      <c r="A187" s="7" t="s">
        <v>13</v>
      </c>
      <c r="B187" s="7">
        <v>74</v>
      </c>
      <c r="C187" s="7" t="s">
        <v>39</v>
      </c>
      <c r="D187" s="7">
        <v>2015</v>
      </c>
      <c r="E187" s="7">
        <v>500</v>
      </c>
      <c r="F187" s="10">
        <v>11.5</v>
      </c>
      <c r="G187" s="10">
        <v>7.61</v>
      </c>
    </row>
    <row r="188" spans="1:7" x14ac:dyDescent="0.25">
      <c r="A188" s="7" t="s">
        <v>13</v>
      </c>
      <c r="B188" s="7">
        <v>75</v>
      </c>
      <c r="C188" s="7" t="s">
        <v>39</v>
      </c>
      <c r="D188" s="7">
        <v>2015</v>
      </c>
      <c r="E188" s="7">
        <v>500</v>
      </c>
      <c r="F188" s="10">
        <v>8.2100000000000009</v>
      </c>
      <c r="G188" s="10">
        <v>9.11</v>
      </c>
    </row>
    <row r="189" spans="1:7" x14ac:dyDescent="0.25">
      <c r="A189" s="7" t="s">
        <v>13</v>
      </c>
      <c r="B189" s="7">
        <v>76</v>
      </c>
      <c r="C189" s="7" t="s">
        <v>39</v>
      </c>
      <c r="D189" s="7">
        <v>2015</v>
      </c>
      <c r="E189" s="7">
        <v>500</v>
      </c>
      <c r="F189" s="10">
        <v>18.399999999999999</v>
      </c>
      <c r="G189" s="10">
        <v>13.21</v>
      </c>
    </row>
    <row r="190" spans="1:7" x14ac:dyDescent="0.25">
      <c r="A190" s="7" t="s">
        <v>13</v>
      </c>
      <c r="B190" s="7">
        <v>77</v>
      </c>
      <c r="C190" s="7" t="s">
        <v>39</v>
      </c>
      <c r="D190" s="7">
        <v>2015</v>
      </c>
      <c r="E190" s="7">
        <v>500</v>
      </c>
      <c r="F190" s="10">
        <v>8.19</v>
      </c>
      <c r="G190" s="10">
        <v>9.32</v>
      </c>
    </row>
    <row r="191" spans="1:7" x14ac:dyDescent="0.25">
      <c r="A191" s="7" t="s">
        <v>13</v>
      </c>
      <c r="B191" s="7">
        <v>78</v>
      </c>
      <c r="C191" s="7" t="s">
        <v>39</v>
      </c>
      <c r="D191" s="7">
        <v>2015</v>
      </c>
      <c r="E191" s="7">
        <v>500</v>
      </c>
      <c r="F191" s="10">
        <v>7.9</v>
      </c>
      <c r="G191" s="10">
        <v>8.31</v>
      </c>
    </row>
    <row r="192" spans="1:7" x14ac:dyDescent="0.25">
      <c r="A192" s="7" t="s">
        <v>13</v>
      </c>
      <c r="B192" s="7">
        <v>79</v>
      </c>
      <c r="C192" s="7" t="s">
        <v>39</v>
      </c>
      <c r="D192" s="7">
        <v>2015</v>
      </c>
      <c r="E192" s="7">
        <v>500</v>
      </c>
      <c r="F192" s="10">
        <v>8.3000000000000007</v>
      </c>
      <c r="G192" s="10">
        <v>7.41</v>
      </c>
    </row>
    <row r="193" spans="1:7" x14ac:dyDescent="0.25">
      <c r="A193" s="7" t="s">
        <v>13</v>
      </c>
      <c r="B193" s="7">
        <v>80</v>
      </c>
      <c r="C193" s="7" t="s">
        <v>39</v>
      </c>
      <c r="D193" s="7">
        <v>2015</v>
      </c>
      <c r="E193" s="7">
        <v>500</v>
      </c>
      <c r="F193" s="10">
        <v>8.19</v>
      </c>
      <c r="G193" s="10">
        <v>7.32</v>
      </c>
    </row>
    <row r="194" spans="1:7" x14ac:dyDescent="0.25">
      <c r="A194" s="7" t="s">
        <v>13</v>
      </c>
      <c r="B194" s="7">
        <v>81</v>
      </c>
      <c r="C194" s="7" t="s">
        <v>39</v>
      </c>
      <c r="D194" s="7">
        <v>2015</v>
      </c>
      <c r="E194" s="7">
        <v>500</v>
      </c>
      <c r="F194" s="10">
        <v>9.77</v>
      </c>
      <c r="G194" s="10">
        <v>8.69</v>
      </c>
    </row>
    <row r="195" spans="1:7" x14ac:dyDescent="0.25">
      <c r="A195" s="7" t="s">
        <v>16</v>
      </c>
      <c r="B195" s="7">
        <v>1</v>
      </c>
      <c r="C195" s="7" t="s">
        <v>35</v>
      </c>
      <c r="D195" s="7">
        <v>2015</v>
      </c>
      <c r="E195" s="7">
        <v>500</v>
      </c>
      <c r="F195" s="10">
        <v>0</v>
      </c>
      <c r="G195" s="10">
        <v>0</v>
      </c>
    </row>
    <row r="196" spans="1:7" x14ac:dyDescent="0.25">
      <c r="A196" s="7" t="s">
        <v>16</v>
      </c>
      <c r="B196" s="7">
        <v>2</v>
      </c>
      <c r="C196" s="7" t="s">
        <v>35</v>
      </c>
      <c r="D196" s="7">
        <v>2015</v>
      </c>
      <c r="E196" s="7">
        <v>500</v>
      </c>
      <c r="F196" s="10">
        <v>20</v>
      </c>
      <c r="G196" s="10">
        <v>16.5</v>
      </c>
    </row>
    <row r="197" spans="1:7" x14ac:dyDescent="0.25">
      <c r="A197" s="7" t="s">
        <v>16</v>
      </c>
      <c r="B197" s="7">
        <v>3</v>
      </c>
      <c r="C197" s="7" t="s">
        <v>35</v>
      </c>
      <c r="D197" s="7">
        <v>2015</v>
      </c>
      <c r="E197" s="7">
        <v>500</v>
      </c>
      <c r="F197" s="10">
        <v>29.6</v>
      </c>
      <c r="G197" s="10">
        <v>17.5</v>
      </c>
    </row>
    <row r="198" spans="1:7" x14ac:dyDescent="0.25">
      <c r="A198" s="7" t="s">
        <v>16</v>
      </c>
      <c r="B198" s="7">
        <v>4</v>
      </c>
      <c r="C198" s="7" t="s">
        <v>36</v>
      </c>
      <c r="D198" s="7">
        <v>2015</v>
      </c>
      <c r="E198" s="7">
        <v>500</v>
      </c>
      <c r="F198" s="10">
        <v>8.5</v>
      </c>
      <c r="G198" s="10">
        <v>14.5</v>
      </c>
    </row>
    <row r="199" spans="1:7" x14ac:dyDescent="0.25">
      <c r="A199" s="7" t="s">
        <v>16</v>
      </c>
      <c r="B199" s="7">
        <v>5</v>
      </c>
      <c r="C199" s="7" t="s">
        <v>36</v>
      </c>
      <c r="D199" s="7">
        <v>2015</v>
      </c>
      <c r="E199" s="7">
        <v>500</v>
      </c>
      <c r="F199" s="10">
        <v>6.3</v>
      </c>
      <c r="G199" s="10">
        <v>10.199999999999999</v>
      </c>
    </row>
    <row r="200" spans="1:7" x14ac:dyDescent="0.25">
      <c r="A200" s="7" t="s">
        <v>16</v>
      </c>
      <c r="B200" s="7">
        <v>6</v>
      </c>
      <c r="C200" s="7" t="s">
        <v>36</v>
      </c>
      <c r="D200" s="7">
        <v>2015</v>
      </c>
      <c r="E200" s="7">
        <v>500</v>
      </c>
      <c r="F200" s="10">
        <v>0</v>
      </c>
      <c r="G200" s="10">
        <v>0</v>
      </c>
    </row>
    <row r="201" spans="1:7" x14ac:dyDescent="0.25">
      <c r="A201" s="7" t="s">
        <v>16</v>
      </c>
      <c r="B201" s="7">
        <v>7</v>
      </c>
      <c r="C201" s="7" t="s">
        <v>36</v>
      </c>
      <c r="D201" s="7">
        <v>2015</v>
      </c>
      <c r="E201" s="7">
        <v>500</v>
      </c>
      <c r="F201" s="10">
        <v>48.2</v>
      </c>
      <c r="G201" s="10">
        <v>25.5</v>
      </c>
    </row>
    <row r="202" spans="1:7" x14ac:dyDescent="0.25">
      <c r="A202" s="7" t="s">
        <v>16</v>
      </c>
      <c r="B202" s="7">
        <v>8</v>
      </c>
      <c r="C202" s="7" t="s">
        <v>36</v>
      </c>
      <c r="D202" s="7">
        <v>2015</v>
      </c>
      <c r="E202" s="7">
        <v>500</v>
      </c>
      <c r="F202" s="10">
        <v>19.2</v>
      </c>
      <c r="G202" s="10">
        <v>14.5</v>
      </c>
    </row>
    <row r="203" spans="1:7" x14ac:dyDescent="0.25">
      <c r="A203" s="7" t="s">
        <v>16</v>
      </c>
      <c r="B203" s="7">
        <v>9</v>
      </c>
      <c r="C203" s="7" t="s">
        <v>36</v>
      </c>
      <c r="D203" s="7">
        <v>2015</v>
      </c>
      <c r="E203" s="7">
        <v>500</v>
      </c>
      <c r="F203" s="10">
        <v>46.5</v>
      </c>
      <c r="G203" s="10">
        <v>24.5</v>
      </c>
    </row>
    <row r="204" spans="1:7" x14ac:dyDescent="0.25">
      <c r="A204" s="7" t="s">
        <v>16</v>
      </c>
      <c r="B204" s="7">
        <v>10</v>
      </c>
      <c r="C204" s="7" t="s">
        <v>35</v>
      </c>
      <c r="D204" s="7">
        <v>2015</v>
      </c>
      <c r="E204" s="7">
        <v>500</v>
      </c>
      <c r="F204" s="10">
        <v>32</v>
      </c>
      <c r="G204" s="10">
        <v>21.5</v>
      </c>
    </row>
    <row r="205" spans="1:7" x14ac:dyDescent="0.25">
      <c r="A205" s="7" t="s">
        <v>16</v>
      </c>
      <c r="B205" s="7">
        <v>11</v>
      </c>
      <c r="C205" s="7" t="s">
        <v>35</v>
      </c>
      <c r="D205" s="7">
        <v>2015</v>
      </c>
      <c r="E205" s="7">
        <v>500</v>
      </c>
      <c r="F205" s="10">
        <v>12.9</v>
      </c>
      <c r="G205" s="10">
        <v>11</v>
      </c>
    </row>
    <row r="206" spans="1:7" x14ac:dyDescent="0.25">
      <c r="A206" s="7" t="s">
        <v>16</v>
      </c>
      <c r="B206" s="7">
        <v>12</v>
      </c>
      <c r="C206" s="7" t="s">
        <v>35</v>
      </c>
      <c r="D206" s="7">
        <v>2015</v>
      </c>
      <c r="E206" s="7">
        <v>500</v>
      </c>
      <c r="F206" s="10">
        <v>28.7</v>
      </c>
      <c r="G206" s="10">
        <v>23.5</v>
      </c>
    </row>
    <row r="207" spans="1:7" x14ac:dyDescent="0.25">
      <c r="A207" s="7" t="s">
        <v>16</v>
      </c>
      <c r="B207" s="7">
        <v>13</v>
      </c>
      <c r="C207" s="7" t="s">
        <v>35</v>
      </c>
      <c r="D207" s="7">
        <v>2015</v>
      </c>
      <c r="E207" s="7">
        <v>500</v>
      </c>
      <c r="F207" s="10">
        <v>24.9</v>
      </c>
      <c r="G207" s="10">
        <v>24</v>
      </c>
    </row>
    <row r="208" spans="1:7" x14ac:dyDescent="0.25">
      <c r="A208" s="7" t="s">
        <v>16</v>
      </c>
      <c r="B208" s="7">
        <v>14</v>
      </c>
      <c r="C208" s="7" t="s">
        <v>35</v>
      </c>
      <c r="D208" s="7">
        <v>2015</v>
      </c>
      <c r="E208" s="7">
        <v>500</v>
      </c>
      <c r="F208" s="10">
        <v>7.7</v>
      </c>
      <c r="G208" s="10">
        <v>14</v>
      </c>
    </row>
    <row r="209" spans="1:7" x14ac:dyDescent="0.25">
      <c r="A209" s="7" t="s">
        <v>16</v>
      </c>
      <c r="B209" s="7">
        <v>15</v>
      </c>
      <c r="C209" s="7" t="s">
        <v>35</v>
      </c>
      <c r="D209" s="7">
        <v>2015</v>
      </c>
      <c r="E209" s="7">
        <v>500</v>
      </c>
      <c r="F209" s="10">
        <v>20.2</v>
      </c>
      <c r="G209" s="10">
        <v>23.5</v>
      </c>
    </row>
    <row r="210" spans="1:7" x14ac:dyDescent="0.25">
      <c r="A210" s="7" t="s">
        <v>16</v>
      </c>
      <c r="B210" s="7">
        <v>16</v>
      </c>
      <c r="C210" s="7" t="s">
        <v>35</v>
      </c>
      <c r="D210" s="7">
        <v>2015</v>
      </c>
      <c r="E210" s="7">
        <v>500</v>
      </c>
      <c r="F210" s="10">
        <v>9.1999999999999993</v>
      </c>
      <c r="G210" s="10">
        <v>12.5</v>
      </c>
    </row>
    <row r="211" spans="1:7" x14ac:dyDescent="0.25">
      <c r="A211" s="7" t="s">
        <v>16</v>
      </c>
      <c r="B211" s="7">
        <v>17</v>
      </c>
      <c r="C211" s="7" t="s">
        <v>36</v>
      </c>
      <c r="D211" s="7">
        <v>2015</v>
      </c>
      <c r="E211" s="7">
        <v>500</v>
      </c>
      <c r="F211" s="10">
        <v>28.4</v>
      </c>
      <c r="G211" s="10">
        <v>22.5</v>
      </c>
    </row>
    <row r="212" spans="1:7" x14ac:dyDescent="0.25">
      <c r="A212" s="7" t="s">
        <v>16</v>
      </c>
      <c r="B212" s="7">
        <v>18</v>
      </c>
      <c r="C212" s="7" t="s">
        <v>36</v>
      </c>
      <c r="D212" s="7">
        <v>2015</v>
      </c>
      <c r="E212" s="7">
        <v>500</v>
      </c>
      <c r="F212" s="10">
        <v>7.8</v>
      </c>
      <c r="G212" s="10">
        <v>12.2</v>
      </c>
    </row>
    <row r="213" spans="1:7" x14ac:dyDescent="0.25">
      <c r="A213" s="7" t="s">
        <v>16</v>
      </c>
      <c r="B213" s="7">
        <v>19</v>
      </c>
      <c r="C213" s="7" t="s">
        <v>36</v>
      </c>
      <c r="D213" s="7">
        <v>2015</v>
      </c>
      <c r="E213" s="7">
        <v>500</v>
      </c>
      <c r="F213" s="10">
        <v>11.9</v>
      </c>
      <c r="G213" s="10">
        <v>11</v>
      </c>
    </row>
    <row r="214" spans="1:7" x14ac:dyDescent="0.25">
      <c r="A214" s="7" t="s">
        <v>16</v>
      </c>
      <c r="B214" s="7">
        <v>20</v>
      </c>
      <c r="C214" s="7" t="s">
        <v>36</v>
      </c>
      <c r="D214" s="7">
        <v>2015</v>
      </c>
      <c r="E214" s="7">
        <v>500</v>
      </c>
      <c r="F214" s="10">
        <v>11</v>
      </c>
      <c r="G214" s="10">
        <v>13.5</v>
      </c>
    </row>
    <row r="215" spans="1:7" x14ac:dyDescent="0.25">
      <c r="A215" s="12" t="s">
        <v>16</v>
      </c>
      <c r="B215" s="12">
        <v>21</v>
      </c>
      <c r="C215" s="12" t="s">
        <v>36</v>
      </c>
      <c r="D215" s="12">
        <v>2015</v>
      </c>
      <c r="E215" s="7">
        <v>500</v>
      </c>
      <c r="F215" s="9">
        <v>0</v>
      </c>
      <c r="G215" s="9">
        <v>0</v>
      </c>
    </row>
    <row r="216" spans="1:7" x14ac:dyDescent="0.25">
      <c r="A216" s="7" t="s">
        <v>16</v>
      </c>
      <c r="B216" s="7">
        <v>22</v>
      </c>
      <c r="C216" s="7" t="s">
        <v>36</v>
      </c>
      <c r="D216" s="7">
        <v>2015</v>
      </c>
      <c r="E216" s="7">
        <v>500</v>
      </c>
      <c r="F216" s="10">
        <v>6.3</v>
      </c>
      <c r="G216" s="10">
        <v>11.5</v>
      </c>
    </row>
    <row r="217" spans="1:7" x14ac:dyDescent="0.25">
      <c r="A217" s="7" t="s">
        <v>16</v>
      </c>
      <c r="B217" s="7">
        <v>23</v>
      </c>
      <c r="C217" s="7" t="s">
        <v>35</v>
      </c>
      <c r="D217" s="7">
        <v>2015</v>
      </c>
      <c r="E217" s="7">
        <v>500</v>
      </c>
      <c r="F217" s="10">
        <v>16.100000000000001</v>
      </c>
      <c r="G217" s="10">
        <v>22</v>
      </c>
    </row>
    <row r="218" spans="1:7" x14ac:dyDescent="0.25">
      <c r="A218" s="7" t="s">
        <v>16</v>
      </c>
      <c r="B218" s="7">
        <v>24</v>
      </c>
      <c r="C218" s="7" t="s">
        <v>36</v>
      </c>
      <c r="D218" s="7">
        <v>2015</v>
      </c>
      <c r="E218" s="7">
        <v>500</v>
      </c>
      <c r="F218" s="10">
        <v>0</v>
      </c>
      <c r="G218" s="10">
        <v>0</v>
      </c>
    </row>
    <row r="219" spans="1:7" x14ac:dyDescent="0.25">
      <c r="A219" s="7" t="s">
        <v>16</v>
      </c>
      <c r="B219" s="7">
        <v>25</v>
      </c>
      <c r="C219" s="7" t="s">
        <v>36</v>
      </c>
      <c r="D219" s="7">
        <v>2015</v>
      </c>
      <c r="E219" s="7">
        <v>500</v>
      </c>
      <c r="F219" s="10">
        <v>7.7</v>
      </c>
      <c r="G219" s="10">
        <v>11.7</v>
      </c>
    </row>
    <row r="220" spans="1:7" x14ac:dyDescent="0.25">
      <c r="A220" s="7" t="s">
        <v>16</v>
      </c>
      <c r="B220" s="7">
        <v>26</v>
      </c>
      <c r="C220" s="7" t="s">
        <v>36</v>
      </c>
      <c r="D220" s="7">
        <v>2015</v>
      </c>
      <c r="E220" s="7">
        <v>500</v>
      </c>
      <c r="F220" s="10">
        <v>5.8</v>
      </c>
      <c r="G220" s="10">
        <v>14.5</v>
      </c>
    </row>
    <row r="221" spans="1:7" x14ac:dyDescent="0.25">
      <c r="A221" s="7" t="s">
        <v>16</v>
      </c>
      <c r="B221" s="7">
        <v>27</v>
      </c>
      <c r="C221" s="7" t="s">
        <v>36</v>
      </c>
      <c r="D221" s="7">
        <v>2015</v>
      </c>
      <c r="E221" s="7">
        <v>500</v>
      </c>
      <c r="F221" s="10">
        <v>7.6</v>
      </c>
      <c r="G221" s="10">
        <v>14.5</v>
      </c>
    </row>
    <row r="222" spans="1:7" x14ac:dyDescent="0.25">
      <c r="A222" s="7" t="s">
        <v>16</v>
      </c>
      <c r="B222" s="7">
        <v>28</v>
      </c>
      <c r="C222" s="7" t="s">
        <v>36</v>
      </c>
      <c r="D222" s="7">
        <v>2015</v>
      </c>
      <c r="E222" s="7">
        <v>500</v>
      </c>
      <c r="F222" s="10">
        <v>33.5</v>
      </c>
      <c r="G222" s="10">
        <v>21.5</v>
      </c>
    </row>
    <row r="223" spans="1:7" x14ac:dyDescent="0.25">
      <c r="A223" s="7" t="s">
        <v>16</v>
      </c>
      <c r="B223" s="7">
        <v>29</v>
      </c>
      <c r="C223" s="7" t="s">
        <v>36</v>
      </c>
      <c r="D223" s="7">
        <v>2015</v>
      </c>
      <c r="E223" s="7">
        <v>500</v>
      </c>
      <c r="F223" s="10">
        <v>13.8</v>
      </c>
      <c r="G223" s="10">
        <v>14.5</v>
      </c>
    </row>
    <row r="224" spans="1:7" x14ac:dyDescent="0.25">
      <c r="A224" s="7" t="s">
        <v>17</v>
      </c>
      <c r="B224" s="7">
        <v>1</v>
      </c>
      <c r="C224" s="7" t="s">
        <v>112</v>
      </c>
      <c r="D224" s="7">
        <v>2015</v>
      </c>
      <c r="E224" s="7">
        <v>500</v>
      </c>
      <c r="F224" s="10">
        <v>10.3</v>
      </c>
      <c r="G224" s="10">
        <v>7.5</v>
      </c>
    </row>
    <row r="225" spans="1:7" x14ac:dyDescent="0.25">
      <c r="A225" s="7" t="s">
        <v>17</v>
      </c>
      <c r="B225" s="7">
        <v>1.1000000000000001</v>
      </c>
      <c r="C225" s="7" t="s">
        <v>112</v>
      </c>
      <c r="D225" s="7">
        <v>2015</v>
      </c>
      <c r="E225" s="7">
        <v>500</v>
      </c>
      <c r="F225" s="10">
        <v>6.4</v>
      </c>
      <c r="G225" s="10">
        <v>6</v>
      </c>
    </row>
    <row r="226" spans="1:7" x14ac:dyDescent="0.25">
      <c r="A226" s="7" t="s">
        <v>17</v>
      </c>
      <c r="B226" s="7">
        <v>2</v>
      </c>
      <c r="C226" s="7" t="s">
        <v>112</v>
      </c>
      <c r="D226" s="7">
        <v>2015</v>
      </c>
      <c r="E226" s="7">
        <v>500</v>
      </c>
      <c r="F226" s="10">
        <v>12.3</v>
      </c>
      <c r="G226" s="10">
        <v>6.75</v>
      </c>
    </row>
    <row r="227" spans="1:7" x14ac:dyDescent="0.25">
      <c r="A227" s="7" t="s">
        <v>17</v>
      </c>
      <c r="B227" s="7">
        <v>3</v>
      </c>
      <c r="C227" s="7" t="s">
        <v>112</v>
      </c>
      <c r="D227" s="7">
        <v>2015</v>
      </c>
      <c r="E227" s="7">
        <v>500</v>
      </c>
      <c r="F227" s="10">
        <v>7.5</v>
      </c>
      <c r="G227" s="10">
        <v>8.5</v>
      </c>
    </row>
    <row r="228" spans="1:7" x14ac:dyDescent="0.25">
      <c r="A228" s="7" t="s">
        <v>17</v>
      </c>
      <c r="B228" s="7">
        <v>4</v>
      </c>
      <c r="C228" s="7" t="s">
        <v>112</v>
      </c>
      <c r="D228" s="7">
        <v>2015</v>
      </c>
      <c r="E228" s="7">
        <v>500</v>
      </c>
      <c r="F228" s="10">
        <v>8.9</v>
      </c>
      <c r="G228" s="10">
        <v>7</v>
      </c>
    </row>
    <row r="229" spans="1:7" x14ac:dyDescent="0.25">
      <c r="A229" s="7" t="s">
        <v>17</v>
      </c>
      <c r="B229" s="7">
        <v>4.0999999999999996</v>
      </c>
      <c r="C229" s="7" t="s">
        <v>112</v>
      </c>
      <c r="D229" s="7">
        <v>2015</v>
      </c>
      <c r="E229" s="7">
        <v>500</v>
      </c>
      <c r="F229" s="10">
        <v>9.3000000000000007</v>
      </c>
      <c r="G229" s="10">
        <v>4.75</v>
      </c>
    </row>
    <row r="230" spans="1:7" x14ac:dyDescent="0.25">
      <c r="A230" s="7" t="s">
        <v>17</v>
      </c>
      <c r="B230" s="7">
        <v>5</v>
      </c>
      <c r="C230" s="7" t="s">
        <v>112</v>
      </c>
      <c r="D230" s="7">
        <v>2015</v>
      </c>
      <c r="E230" s="7">
        <v>500</v>
      </c>
      <c r="F230" s="10">
        <v>15.7</v>
      </c>
      <c r="G230" s="10">
        <v>5.25</v>
      </c>
    </row>
    <row r="231" spans="1:7" x14ac:dyDescent="0.25">
      <c r="A231" s="7" t="s">
        <v>17</v>
      </c>
      <c r="B231" s="7">
        <v>5.0999999999999996</v>
      </c>
      <c r="C231" s="7" t="s">
        <v>112</v>
      </c>
      <c r="D231" s="7">
        <v>2015</v>
      </c>
      <c r="E231" s="7">
        <v>500</v>
      </c>
      <c r="F231" s="10">
        <v>5.6</v>
      </c>
      <c r="G231" s="10">
        <v>6.5</v>
      </c>
    </row>
    <row r="232" spans="1:7" x14ac:dyDescent="0.25">
      <c r="A232" s="7" t="s">
        <v>17</v>
      </c>
      <c r="B232" s="7">
        <v>5.2</v>
      </c>
      <c r="C232" s="7" t="s">
        <v>112</v>
      </c>
      <c r="D232" s="7">
        <v>2015</v>
      </c>
      <c r="E232" s="7">
        <v>500</v>
      </c>
      <c r="F232" s="10">
        <v>5.6</v>
      </c>
      <c r="G232" s="10">
        <v>4.25</v>
      </c>
    </row>
    <row r="233" spans="1:7" x14ac:dyDescent="0.25">
      <c r="A233" s="7" t="s">
        <v>17</v>
      </c>
      <c r="B233" s="7">
        <v>6</v>
      </c>
      <c r="C233" s="7" t="s">
        <v>112</v>
      </c>
      <c r="D233" s="7">
        <v>2015</v>
      </c>
      <c r="E233" s="7">
        <v>500</v>
      </c>
      <c r="F233" s="10">
        <v>9.5</v>
      </c>
      <c r="G233" s="10">
        <v>7</v>
      </c>
    </row>
    <row r="234" spans="1:7" x14ac:dyDescent="0.25">
      <c r="A234" s="7" t="s">
        <v>17</v>
      </c>
      <c r="B234" s="7">
        <v>6.1</v>
      </c>
      <c r="C234" s="7" t="s">
        <v>112</v>
      </c>
      <c r="D234" s="7">
        <v>2015</v>
      </c>
      <c r="E234" s="7">
        <v>500</v>
      </c>
      <c r="F234" s="10">
        <v>7</v>
      </c>
      <c r="G234" s="10">
        <v>6.5</v>
      </c>
    </row>
    <row r="235" spans="1:7" x14ac:dyDescent="0.25">
      <c r="A235" s="7" t="s">
        <v>17</v>
      </c>
      <c r="B235" s="7">
        <v>7</v>
      </c>
      <c r="C235" s="7" t="s">
        <v>112</v>
      </c>
      <c r="D235" s="7">
        <v>2015</v>
      </c>
      <c r="E235" s="7">
        <v>500</v>
      </c>
      <c r="F235" s="10">
        <v>32.700000000000003</v>
      </c>
      <c r="G235" s="10">
        <v>9.75</v>
      </c>
    </row>
    <row r="236" spans="1:7" x14ac:dyDescent="0.25">
      <c r="A236" s="7" t="s">
        <v>17</v>
      </c>
      <c r="B236" s="7">
        <v>8</v>
      </c>
      <c r="C236" s="7" t="s">
        <v>112</v>
      </c>
      <c r="D236" s="7">
        <v>2015</v>
      </c>
      <c r="E236" s="7">
        <v>500</v>
      </c>
      <c r="F236" s="10">
        <v>7.3</v>
      </c>
      <c r="G236" s="10">
        <v>5</v>
      </c>
    </row>
    <row r="237" spans="1:7" x14ac:dyDescent="0.25">
      <c r="A237" s="7" t="s">
        <v>17</v>
      </c>
      <c r="B237" s="7">
        <v>9</v>
      </c>
      <c r="C237" s="7" t="s">
        <v>112</v>
      </c>
      <c r="D237" s="7">
        <v>2015</v>
      </c>
      <c r="E237" s="7">
        <v>500</v>
      </c>
      <c r="F237" s="10">
        <v>8.1</v>
      </c>
      <c r="G237" s="10">
        <v>7</v>
      </c>
    </row>
    <row r="238" spans="1:7" x14ac:dyDescent="0.25">
      <c r="A238" s="7" t="s">
        <v>17</v>
      </c>
      <c r="B238" s="7">
        <v>9.1</v>
      </c>
      <c r="C238" s="7" t="s">
        <v>112</v>
      </c>
      <c r="D238" s="7">
        <v>2015</v>
      </c>
      <c r="E238" s="7">
        <v>500</v>
      </c>
      <c r="F238" s="10">
        <v>7.2</v>
      </c>
      <c r="G238" s="10">
        <v>6</v>
      </c>
    </row>
    <row r="239" spans="1:7" x14ac:dyDescent="0.25">
      <c r="A239" s="7" t="s">
        <v>17</v>
      </c>
      <c r="B239" s="7">
        <v>10</v>
      </c>
      <c r="C239" s="7" t="s">
        <v>112</v>
      </c>
      <c r="D239" s="7">
        <v>2015</v>
      </c>
      <c r="E239" s="7">
        <v>500</v>
      </c>
      <c r="F239" s="10">
        <v>21.1</v>
      </c>
      <c r="G239" s="10">
        <v>7.25</v>
      </c>
    </row>
    <row r="240" spans="1:7" x14ac:dyDescent="0.25">
      <c r="A240" s="7" t="s">
        <v>17</v>
      </c>
      <c r="B240" s="7">
        <v>10.1</v>
      </c>
      <c r="C240" s="7" t="s">
        <v>112</v>
      </c>
      <c r="D240" s="7">
        <v>2015</v>
      </c>
      <c r="E240" s="7">
        <v>500</v>
      </c>
      <c r="F240" s="10">
        <v>11.6</v>
      </c>
      <c r="G240" s="10">
        <v>7.5</v>
      </c>
    </row>
    <row r="241" spans="1:7" x14ac:dyDescent="0.25">
      <c r="A241" s="7" t="s">
        <v>17</v>
      </c>
      <c r="B241" s="7">
        <v>10.199999999999999</v>
      </c>
      <c r="C241" s="7" t="s">
        <v>112</v>
      </c>
      <c r="D241" s="7">
        <v>2015</v>
      </c>
      <c r="E241" s="7">
        <v>500</v>
      </c>
      <c r="F241" s="10">
        <v>14.1</v>
      </c>
      <c r="G241" s="10">
        <v>7.5</v>
      </c>
    </row>
    <row r="242" spans="1:7" x14ac:dyDescent="0.25">
      <c r="A242" s="7" t="s">
        <v>17</v>
      </c>
      <c r="B242" s="7">
        <v>11</v>
      </c>
      <c r="C242" s="7" t="s">
        <v>112</v>
      </c>
      <c r="D242" s="7">
        <v>2015</v>
      </c>
      <c r="E242" s="7">
        <v>500</v>
      </c>
      <c r="F242" s="10">
        <v>5.8</v>
      </c>
      <c r="G242" s="10">
        <v>5.5</v>
      </c>
    </row>
    <row r="243" spans="1:7" x14ac:dyDescent="0.25">
      <c r="A243" s="7" t="s">
        <v>17</v>
      </c>
      <c r="B243" s="7">
        <v>11.1</v>
      </c>
      <c r="C243" s="7" t="s">
        <v>112</v>
      </c>
      <c r="D243" s="7">
        <v>2015</v>
      </c>
      <c r="E243" s="7">
        <v>500</v>
      </c>
      <c r="F243" s="10">
        <v>5.0999999999999996</v>
      </c>
      <c r="G243" s="10">
        <v>5</v>
      </c>
    </row>
    <row r="244" spans="1:7" x14ac:dyDescent="0.25">
      <c r="A244" s="7" t="s">
        <v>17</v>
      </c>
      <c r="B244" s="7">
        <v>12</v>
      </c>
      <c r="C244" s="7" t="s">
        <v>112</v>
      </c>
      <c r="D244" s="7">
        <v>2015</v>
      </c>
      <c r="E244" s="7">
        <v>500</v>
      </c>
      <c r="F244" s="10">
        <v>18.8</v>
      </c>
      <c r="G244" s="10">
        <v>9.25</v>
      </c>
    </row>
    <row r="245" spans="1:7" x14ac:dyDescent="0.25">
      <c r="A245" s="7" t="s">
        <v>17</v>
      </c>
      <c r="B245" s="7">
        <v>13</v>
      </c>
      <c r="C245" s="7" t="s">
        <v>112</v>
      </c>
      <c r="D245" s="7">
        <v>2015</v>
      </c>
      <c r="E245" s="7">
        <v>500</v>
      </c>
      <c r="F245" s="10">
        <v>13.4</v>
      </c>
      <c r="G245" s="10">
        <v>8</v>
      </c>
    </row>
    <row r="246" spans="1:7" x14ac:dyDescent="0.25">
      <c r="A246" s="7" t="s">
        <v>17</v>
      </c>
      <c r="B246" s="7">
        <v>14</v>
      </c>
      <c r="C246" s="7" t="s">
        <v>112</v>
      </c>
      <c r="D246" s="7">
        <v>2015</v>
      </c>
      <c r="E246" s="7">
        <v>500</v>
      </c>
      <c r="F246" s="10">
        <v>12.5</v>
      </c>
      <c r="G246" s="10">
        <v>8</v>
      </c>
    </row>
    <row r="247" spans="1:7" x14ac:dyDescent="0.25">
      <c r="A247" s="7" t="s">
        <v>17</v>
      </c>
      <c r="B247" s="7">
        <v>14.1</v>
      </c>
      <c r="C247" s="7" t="s">
        <v>112</v>
      </c>
      <c r="D247" s="7">
        <v>2015</v>
      </c>
      <c r="E247" s="7">
        <v>500</v>
      </c>
      <c r="F247" s="10">
        <v>6.1</v>
      </c>
      <c r="G247" s="10">
        <v>5.5</v>
      </c>
    </row>
    <row r="248" spans="1:7" x14ac:dyDescent="0.25">
      <c r="A248" s="7" t="s">
        <v>17</v>
      </c>
      <c r="B248" s="7">
        <v>15</v>
      </c>
      <c r="C248" s="7" t="s">
        <v>112</v>
      </c>
      <c r="D248" s="7">
        <v>2015</v>
      </c>
      <c r="E248" s="7">
        <v>500</v>
      </c>
      <c r="F248" s="10">
        <v>9.4</v>
      </c>
      <c r="G248" s="10">
        <v>7.75</v>
      </c>
    </row>
    <row r="249" spans="1:7" x14ac:dyDescent="0.25">
      <c r="A249" s="7" t="s">
        <v>17</v>
      </c>
      <c r="B249" s="7">
        <v>15.1</v>
      </c>
      <c r="C249" s="7" t="s">
        <v>112</v>
      </c>
      <c r="D249" s="7">
        <v>2015</v>
      </c>
      <c r="E249" s="7">
        <v>500</v>
      </c>
      <c r="F249" s="10">
        <v>7.5</v>
      </c>
      <c r="G249" s="10">
        <v>6.25</v>
      </c>
    </row>
    <row r="250" spans="1:7" x14ac:dyDescent="0.25">
      <c r="A250" s="7" t="s">
        <v>17</v>
      </c>
      <c r="B250" s="7">
        <v>15.2</v>
      </c>
      <c r="C250" s="7" t="s">
        <v>112</v>
      </c>
      <c r="D250" s="7">
        <v>2015</v>
      </c>
      <c r="E250" s="7">
        <v>500</v>
      </c>
      <c r="F250" s="10">
        <v>5.8</v>
      </c>
      <c r="G250" s="10">
        <v>5</v>
      </c>
    </row>
    <row r="251" spans="1:7" x14ac:dyDescent="0.25">
      <c r="A251" s="7" t="s">
        <v>17</v>
      </c>
      <c r="B251" s="7">
        <v>16</v>
      </c>
      <c r="C251" s="7" t="s">
        <v>112</v>
      </c>
      <c r="D251" s="7">
        <v>2015</v>
      </c>
      <c r="E251" s="7">
        <v>500</v>
      </c>
      <c r="F251" s="10">
        <v>9.1</v>
      </c>
      <c r="G251" s="10">
        <v>7.5</v>
      </c>
    </row>
    <row r="252" spans="1:7" x14ac:dyDescent="0.25">
      <c r="A252" s="7" t="s">
        <v>17</v>
      </c>
      <c r="B252" s="7">
        <v>17</v>
      </c>
      <c r="C252" s="7" t="s">
        <v>112</v>
      </c>
      <c r="D252" s="7">
        <v>2015</v>
      </c>
      <c r="E252" s="7">
        <v>500</v>
      </c>
      <c r="F252" s="10">
        <v>17.8</v>
      </c>
      <c r="G252" s="10">
        <v>7.25</v>
      </c>
    </row>
    <row r="253" spans="1:7" x14ac:dyDescent="0.25">
      <c r="A253" s="7" t="s">
        <v>17</v>
      </c>
      <c r="B253" s="7">
        <v>17.100000000000001</v>
      </c>
      <c r="C253" s="7" t="s">
        <v>112</v>
      </c>
      <c r="D253" s="7">
        <v>2015</v>
      </c>
      <c r="E253" s="7">
        <v>500</v>
      </c>
      <c r="F253" s="10">
        <v>20.7</v>
      </c>
      <c r="G253" s="10">
        <v>8.75</v>
      </c>
    </row>
    <row r="254" spans="1:7" x14ac:dyDescent="0.25">
      <c r="A254" s="7" t="s">
        <v>17</v>
      </c>
      <c r="B254" s="7">
        <v>17.2</v>
      </c>
      <c r="C254" s="7" t="s">
        <v>112</v>
      </c>
      <c r="D254" s="7">
        <v>2015</v>
      </c>
      <c r="E254" s="7">
        <v>500</v>
      </c>
      <c r="F254" s="10">
        <v>18.3</v>
      </c>
      <c r="G254" s="10">
        <v>8.5</v>
      </c>
    </row>
    <row r="255" spans="1:7" x14ac:dyDescent="0.25">
      <c r="A255" s="7" t="s">
        <v>17</v>
      </c>
      <c r="B255" s="7">
        <v>18</v>
      </c>
      <c r="C255" s="7" t="s">
        <v>112</v>
      </c>
      <c r="D255" s="7">
        <v>2015</v>
      </c>
      <c r="E255" s="7">
        <v>500</v>
      </c>
      <c r="F255" s="10">
        <v>7.6</v>
      </c>
      <c r="G255" s="10">
        <v>7.5</v>
      </c>
    </row>
    <row r="256" spans="1:7" x14ac:dyDescent="0.25">
      <c r="A256" s="7" t="s">
        <v>17</v>
      </c>
      <c r="B256" s="7">
        <v>18.100000000000001</v>
      </c>
      <c r="C256" s="7" t="s">
        <v>112</v>
      </c>
      <c r="D256" s="7">
        <v>2015</v>
      </c>
      <c r="E256" s="7">
        <v>500</v>
      </c>
      <c r="F256" s="10">
        <v>7.5</v>
      </c>
      <c r="G256" s="10">
        <v>4.5</v>
      </c>
    </row>
    <row r="257" spans="1:7" x14ac:dyDescent="0.25">
      <c r="A257" s="7" t="s">
        <v>17</v>
      </c>
      <c r="B257" s="7">
        <v>19</v>
      </c>
      <c r="C257" s="7" t="s">
        <v>112</v>
      </c>
      <c r="D257" s="7">
        <v>2015</v>
      </c>
      <c r="E257" s="7">
        <v>500</v>
      </c>
      <c r="F257" s="10">
        <v>26.6</v>
      </c>
      <c r="G257" s="10">
        <v>9.5</v>
      </c>
    </row>
    <row r="258" spans="1:7" x14ac:dyDescent="0.25">
      <c r="A258" s="7" t="s">
        <v>17</v>
      </c>
      <c r="B258" s="7">
        <v>19.100000000000001</v>
      </c>
      <c r="C258" s="7" t="s">
        <v>112</v>
      </c>
      <c r="D258" s="7">
        <v>2015</v>
      </c>
      <c r="E258" s="7">
        <v>500</v>
      </c>
      <c r="F258" s="10">
        <v>21.4</v>
      </c>
      <c r="G258" s="10">
        <v>7.5</v>
      </c>
    </row>
    <row r="259" spans="1:7" x14ac:dyDescent="0.25">
      <c r="A259" s="7" t="s">
        <v>17</v>
      </c>
      <c r="B259" s="7">
        <v>20</v>
      </c>
      <c r="C259" s="7" t="s">
        <v>112</v>
      </c>
      <c r="D259" s="7">
        <v>2015</v>
      </c>
      <c r="E259" s="7">
        <v>500</v>
      </c>
      <c r="F259" s="10">
        <v>12.4</v>
      </c>
      <c r="G259" s="10">
        <v>7.75</v>
      </c>
    </row>
    <row r="260" spans="1:7" x14ac:dyDescent="0.25">
      <c r="A260" s="7" t="s">
        <v>17</v>
      </c>
      <c r="B260" s="7">
        <v>20.100000000000001</v>
      </c>
      <c r="C260" s="7" t="s">
        <v>112</v>
      </c>
      <c r="D260" s="7">
        <v>2015</v>
      </c>
      <c r="E260" s="7">
        <v>500</v>
      </c>
      <c r="F260" s="10">
        <v>5.9</v>
      </c>
      <c r="G260" s="10">
        <v>6.25</v>
      </c>
    </row>
    <row r="261" spans="1:7" x14ac:dyDescent="0.25">
      <c r="A261" s="7" t="s">
        <v>17</v>
      </c>
      <c r="B261" s="7">
        <v>21</v>
      </c>
      <c r="C261" s="7" t="s">
        <v>112</v>
      </c>
      <c r="D261" s="7">
        <v>2015</v>
      </c>
      <c r="E261" s="7">
        <v>500</v>
      </c>
      <c r="F261" s="10">
        <v>16.899999999999999</v>
      </c>
      <c r="G261" s="10">
        <v>8</v>
      </c>
    </row>
    <row r="262" spans="1:7" x14ac:dyDescent="0.25">
      <c r="A262" s="7" t="s">
        <v>17</v>
      </c>
      <c r="B262" s="7">
        <v>21.1</v>
      </c>
      <c r="C262" s="7" t="s">
        <v>112</v>
      </c>
      <c r="D262" s="7">
        <v>2015</v>
      </c>
      <c r="E262" s="7">
        <v>500</v>
      </c>
      <c r="F262" s="10">
        <v>7.5</v>
      </c>
      <c r="G262" s="10">
        <v>6.5</v>
      </c>
    </row>
    <row r="263" spans="1:7" x14ac:dyDescent="0.25">
      <c r="A263" s="7" t="s">
        <v>17</v>
      </c>
      <c r="B263" s="7">
        <v>22</v>
      </c>
      <c r="C263" s="7" t="s">
        <v>112</v>
      </c>
      <c r="D263" s="7">
        <v>2015</v>
      </c>
      <c r="E263" s="7">
        <v>500</v>
      </c>
      <c r="F263" s="10">
        <v>15.1</v>
      </c>
      <c r="G263" s="10">
        <v>6.75</v>
      </c>
    </row>
    <row r="264" spans="1:7" x14ac:dyDescent="0.25">
      <c r="A264" s="7" t="s">
        <v>17</v>
      </c>
      <c r="B264" s="7">
        <v>23</v>
      </c>
      <c r="C264" s="7" t="s">
        <v>112</v>
      </c>
      <c r="D264" s="7">
        <v>2015</v>
      </c>
      <c r="E264" s="7">
        <v>500</v>
      </c>
      <c r="F264" s="10">
        <v>23.4</v>
      </c>
      <c r="G264" s="10">
        <v>7.25</v>
      </c>
    </row>
    <row r="265" spans="1:7" x14ac:dyDescent="0.25">
      <c r="A265" s="7" t="s">
        <v>17</v>
      </c>
      <c r="B265" s="7">
        <v>23.1</v>
      </c>
      <c r="C265" s="7" t="s">
        <v>112</v>
      </c>
      <c r="D265" s="7">
        <v>2015</v>
      </c>
      <c r="E265" s="7">
        <v>500</v>
      </c>
      <c r="F265" s="10">
        <v>5.7</v>
      </c>
      <c r="G265" s="10">
        <v>6</v>
      </c>
    </row>
    <row r="266" spans="1:7" x14ac:dyDescent="0.25">
      <c r="A266" s="7" t="s">
        <v>17</v>
      </c>
      <c r="B266" s="7">
        <v>24</v>
      </c>
      <c r="C266" s="7" t="s">
        <v>112</v>
      </c>
      <c r="D266" s="7">
        <v>2015</v>
      </c>
      <c r="E266" s="7">
        <v>500</v>
      </c>
      <c r="F266" s="10">
        <v>12.5</v>
      </c>
      <c r="G266" s="10">
        <v>7</v>
      </c>
    </row>
    <row r="267" spans="1:7" x14ac:dyDescent="0.25">
      <c r="A267" s="7" t="s">
        <v>17</v>
      </c>
      <c r="B267" s="7">
        <v>24.1</v>
      </c>
      <c r="C267" s="7" t="s">
        <v>112</v>
      </c>
      <c r="D267" s="7">
        <v>2015</v>
      </c>
      <c r="E267" s="7">
        <v>500</v>
      </c>
      <c r="F267" s="10">
        <v>9.1</v>
      </c>
      <c r="G267" s="10">
        <v>6.75</v>
      </c>
    </row>
    <row r="268" spans="1:7" x14ac:dyDescent="0.25">
      <c r="A268" s="7" t="s">
        <v>17</v>
      </c>
      <c r="B268" s="7">
        <v>24.2</v>
      </c>
      <c r="C268" s="7" t="s">
        <v>112</v>
      </c>
      <c r="D268" s="7">
        <v>2015</v>
      </c>
      <c r="E268" s="7">
        <v>500</v>
      </c>
      <c r="F268" s="10">
        <v>9.9</v>
      </c>
      <c r="G268" s="10">
        <v>7</v>
      </c>
    </row>
    <row r="269" spans="1:7" x14ac:dyDescent="0.25">
      <c r="A269" s="7" t="s">
        <v>17</v>
      </c>
      <c r="B269" s="7">
        <v>24.3</v>
      </c>
      <c r="C269" s="7" t="s">
        <v>112</v>
      </c>
      <c r="D269" s="7">
        <v>2015</v>
      </c>
      <c r="E269" s="7">
        <v>500</v>
      </c>
      <c r="F269" s="10">
        <v>13.5</v>
      </c>
      <c r="G269" s="10">
        <v>3</v>
      </c>
    </row>
    <row r="270" spans="1:7" x14ac:dyDescent="0.25">
      <c r="A270" s="7" t="s">
        <v>17</v>
      </c>
      <c r="B270" s="7">
        <v>25</v>
      </c>
      <c r="C270" s="7" t="s">
        <v>112</v>
      </c>
      <c r="D270" s="7">
        <v>2015</v>
      </c>
      <c r="E270" s="7">
        <v>500</v>
      </c>
      <c r="F270" s="10">
        <v>15.8</v>
      </c>
      <c r="G270" s="10">
        <v>4.5</v>
      </c>
    </row>
    <row r="271" spans="1:7" x14ac:dyDescent="0.25">
      <c r="A271" s="7" t="s">
        <v>17</v>
      </c>
      <c r="B271" s="7">
        <v>25.1</v>
      </c>
      <c r="C271" s="7" t="s">
        <v>112</v>
      </c>
      <c r="D271" s="7">
        <v>2015</v>
      </c>
      <c r="E271" s="7">
        <v>500</v>
      </c>
      <c r="F271" s="10">
        <v>4.8</v>
      </c>
      <c r="G271" s="10">
        <v>6</v>
      </c>
    </row>
    <row r="272" spans="1:7" x14ac:dyDescent="0.25">
      <c r="A272" s="7" t="s">
        <v>17</v>
      </c>
      <c r="B272" s="7">
        <v>26</v>
      </c>
      <c r="C272" s="7" t="s">
        <v>112</v>
      </c>
      <c r="D272" s="7">
        <v>2015</v>
      </c>
      <c r="E272" s="7">
        <v>500</v>
      </c>
      <c r="F272" s="10">
        <v>7.1</v>
      </c>
      <c r="G272" s="10">
        <v>6</v>
      </c>
    </row>
    <row r="273" spans="1:7" x14ac:dyDescent="0.25">
      <c r="A273" s="7" t="s">
        <v>17</v>
      </c>
      <c r="B273" s="7">
        <v>27</v>
      </c>
      <c r="C273" s="7" t="s">
        <v>112</v>
      </c>
      <c r="D273" s="7">
        <v>2015</v>
      </c>
      <c r="E273" s="7">
        <v>500</v>
      </c>
      <c r="F273" s="10">
        <v>11</v>
      </c>
      <c r="G273" s="10">
        <v>6.25</v>
      </c>
    </row>
    <row r="274" spans="1:7" x14ac:dyDescent="0.25">
      <c r="A274" s="7" t="s">
        <v>17</v>
      </c>
      <c r="B274" s="7">
        <v>28</v>
      </c>
      <c r="C274" s="7" t="s">
        <v>112</v>
      </c>
      <c r="D274" s="7">
        <v>2015</v>
      </c>
      <c r="E274" s="7">
        <v>500</v>
      </c>
      <c r="F274" s="10">
        <v>9.1</v>
      </c>
      <c r="G274" s="10">
        <v>4.5</v>
      </c>
    </row>
    <row r="275" spans="1:7" x14ac:dyDescent="0.25">
      <c r="A275" s="7" t="s">
        <v>17</v>
      </c>
      <c r="B275" s="7">
        <v>29</v>
      </c>
      <c r="C275" s="7" t="s">
        <v>112</v>
      </c>
      <c r="D275" s="7">
        <v>2015</v>
      </c>
      <c r="E275" s="7">
        <v>500</v>
      </c>
      <c r="F275" s="10">
        <v>10.199999999999999</v>
      </c>
      <c r="G275" s="10">
        <v>7.25</v>
      </c>
    </row>
    <row r="276" spans="1:7" x14ac:dyDescent="0.25">
      <c r="A276" s="7" t="s">
        <v>17</v>
      </c>
      <c r="B276" s="7">
        <v>30</v>
      </c>
      <c r="C276" s="7" t="s">
        <v>112</v>
      </c>
      <c r="D276" s="7">
        <v>2015</v>
      </c>
      <c r="E276" s="7">
        <v>500</v>
      </c>
      <c r="F276" s="10">
        <v>6.2</v>
      </c>
      <c r="G276" s="10">
        <v>5.5</v>
      </c>
    </row>
    <row r="277" spans="1:7" x14ac:dyDescent="0.25">
      <c r="A277" s="7" t="s">
        <v>17</v>
      </c>
      <c r="B277" s="7">
        <v>31</v>
      </c>
      <c r="C277" s="7" t="s">
        <v>112</v>
      </c>
      <c r="D277" s="7">
        <v>2015</v>
      </c>
      <c r="E277" s="7">
        <v>500</v>
      </c>
      <c r="F277" s="10">
        <v>13.9</v>
      </c>
      <c r="G277" s="10">
        <v>6.75</v>
      </c>
    </row>
    <row r="278" spans="1:7" x14ac:dyDescent="0.25">
      <c r="A278" s="7" t="s">
        <v>17</v>
      </c>
      <c r="B278" s="7">
        <v>31.1</v>
      </c>
      <c r="C278" s="7" t="s">
        <v>112</v>
      </c>
      <c r="D278" s="7">
        <v>2015</v>
      </c>
      <c r="E278" s="7">
        <v>500</v>
      </c>
      <c r="F278" s="10">
        <v>5.5</v>
      </c>
      <c r="G278" s="10">
        <v>5.25</v>
      </c>
    </row>
    <row r="279" spans="1:7" x14ac:dyDescent="0.25">
      <c r="A279" s="7" t="s">
        <v>17</v>
      </c>
      <c r="B279" s="7">
        <v>32</v>
      </c>
      <c r="C279" s="7" t="s">
        <v>112</v>
      </c>
      <c r="D279" s="7">
        <v>2015</v>
      </c>
      <c r="E279" s="7">
        <v>500</v>
      </c>
      <c r="F279" s="10">
        <v>11.2</v>
      </c>
      <c r="G279" s="10">
        <v>8</v>
      </c>
    </row>
    <row r="280" spans="1:7" x14ac:dyDescent="0.25">
      <c r="A280" s="7" t="s">
        <v>17</v>
      </c>
      <c r="B280" s="7">
        <v>33</v>
      </c>
      <c r="C280" s="7" t="s">
        <v>112</v>
      </c>
      <c r="D280" s="7">
        <v>2015</v>
      </c>
      <c r="E280" s="7">
        <v>500</v>
      </c>
      <c r="F280" s="10">
        <v>11</v>
      </c>
      <c r="G280" s="10">
        <v>8</v>
      </c>
    </row>
    <row r="281" spans="1:7" x14ac:dyDescent="0.25">
      <c r="A281" s="7" t="s">
        <v>17</v>
      </c>
      <c r="B281" s="7">
        <v>33.1</v>
      </c>
      <c r="C281" s="7" t="s">
        <v>112</v>
      </c>
      <c r="D281" s="7">
        <v>2015</v>
      </c>
      <c r="E281" s="7">
        <v>500</v>
      </c>
      <c r="F281" s="10">
        <v>6</v>
      </c>
      <c r="G281" s="10">
        <v>6.5</v>
      </c>
    </row>
    <row r="282" spans="1:7" x14ac:dyDescent="0.25">
      <c r="A282" s="7" t="s">
        <v>17</v>
      </c>
      <c r="B282" s="7">
        <v>34</v>
      </c>
      <c r="C282" s="7" t="s">
        <v>112</v>
      </c>
      <c r="D282" s="7">
        <v>2015</v>
      </c>
      <c r="E282" s="7">
        <v>500</v>
      </c>
      <c r="F282" s="10">
        <v>14.7</v>
      </c>
      <c r="G282" s="10">
        <v>8.75</v>
      </c>
    </row>
    <row r="283" spans="1:7" x14ac:dyDescent="0.25">
      <c r="A283" s="7" t="s">
        <v>17</v>
      </c>
      <c r="B283" s="7">
        <v>35</v>
      </c>
      <c r="C283" s="7" t="s">
        <v>112</v>
      </c>
      <c r="D283" s="7">
        <v>2015</v>
      </c>
      <c r="E283" s="7">
        <v>500</v>
      </c>
      <c r="F283" s="10">
        <v>11</v>
      </c>
      <c r="G283" s="10">
        <v>3.75</v>
      </c>
    </row>
    <row r="284" spans="1:7" x14ac:dyDescent="0.25">
      <c r="A284" s="7" t="s">
        <v>17</v>
      </c>
      <c r="B284" s="7">
        <v>35.1</v>
      </c>
      <c r="C284" s="7" t="s">
        <v>112</v>
      </c>
      <c r="D284" s="7">
        <v>2015</v>
      </c>
      <c r="E284" s="7">
        <v>500</v>
      </c>
      <c r="F284" s="10">
        <v>6.9</v>
      </c>
      <c r="G284" s="10">
        <v>5.25</v>
      </c>
    </row>
    <row r="285" spans="1:7" x14ac:dyDescent="0.25">
      <c r="A285" s="7" t="s">
        <v>17</v>
      </c>
      <c r="B285" s="7">
        <v>36</v>
      </c>
      <c r="C285" s="7" t="s">
        <v>112</v>
      </c>
      <c r="D285" s="7">
        <v>2015</v>
      </c>
      <c r="E285" s="7">
        <v>500</v>
      </c>
      <c r="F285" s="10">
        <v>8.1</v>
      </c>
      <c r="G285" s="10">
        <v>7.75</v>
      </c>
    </row>
    <row r="286" spans="1:7" x14ac:dyDescent="0.25">
      <c r="A286" s="7" t="s">
        <v>17</v>
      </c>
      <c r="B286" s="7">
        <v>37</v>
      </c>
      <c r="C286" s="7" t="s">
        <v>112</v>
      </c>
      <c r="D286" s="7">
        <v>2015</v>
      </c>
      <c r="E286" s="7">
        <v>500</v>
      </c>
      <c r="F286" s="10">
        <v>6.2</v>
      </c>
      <c r="G286" s="10">
        <v>5.25</v>
      </c>
    </row>
    <row r="287" spans="1:7" x14ac:dyDescent="0.25">
      <c r="A287" s="7" t="s">
        <v>17</v>
      </c>
      <c r="B287" s="7">
        <v>37.1</v>
      </c>
      <c r="C287" s="7" t="s">
        <v>112</v>
      </c>
      <c r="D287" s="7">
        <v>2015</v>
      </c>
      <c r="E287" s="7">
        <v>500</v>
      </c>
      <c r="F287" s="10">
        <v>5</v>
      </c>
      <c r="G287" s="10">
        <v>3.5</v>
      </c>
    </row>
    <row r="288" spans="1:7" x14ac:dyDescent="0.25">
      <c r="A288" s="7" t="s">
        <v>17</v>
      </c>
      <c r="B288" s="7">
        <v>38</v>
      </c>
      <c r="C288" s="7" t="s">
        <v>112</v>
      </c>
      <c r="D288" s="7">
        <v>2015</v>
      </c>
      <c r="E288" s="7">
        <v>500</v>
      </c>
      <c r="F288" s="10">
        <v>8.3000000000000007</v>
      </c>
      <c r="G288" s="10">
        <v>7.75</v>
      </c>
    </row>
    <row r="289" spans="1:7" x14ac:dyDescent="0.25">
      <c r="A289" s="7" t="s">
        <v>17</v>
      </c>
      <c r="B289" s="7">
        <v>38.1</v>
      </c>
      <c r="C289" s="7" t="s">
        <v>112</v>
      </c>
      <c r="D289" s="7">
        <v>2015</v>
      </c>
      <c r="E289" s="7">
        <v>500</v>
      </c>
      <c r="F289" s="10">
        <v>5.0999999999999996</v>
      </c>
      <c r="G289" s="10">
        <v>6.25</v>
      </c>
    </row>
    <row r="290" spans="1:7" x14ac:dyDescent="0.25">
      <c r="A290" s="7" t="s">
        <v>17</v>
      </c>
      <c r="B290" s="7">
        <v>39</v>
      </c>
      <c r="C290" s="7" t="s">
        <v>112</v>
      </c>
      <c r="D290" s="7">
        <v>2015</v>
      </c>
      <c r="E290" s="7">
        <v>500</v>
      </c>
      <c r="F290" s="10">
        <v>7.1</v>
      </c>
      <c r="G290" s="10">
        <v>4.5</v>
      </c>
    </row>
    <row r="291" spans="1:7" x14ac:dyDescent="0.25">
      <c r="A291" s="7" t="s">
        <v>17</v>
      </c>
      <c r="B291" s="7">
        <v>40</v>
      </c>
      <c r="C291" s="7" t="s">
        <v>112</v>
      </c>
      <c r="D291" s="7">
        <v>2015</v>
      </c>
      <c r="E291" s="7">
        <v>500</v>
      </c>
      <c r="F291" s="10">
        <v>11.6</v>
      </c>
      <c r="G291" s="10">
        <v>7.5</v>
      </c>
    </row>
    <row r="292" spans="1:7" x14ac:dyDescent="0.25">
      <c r="A292" s="7" t="s">
        <v>17</v>
      </c>
      <c r="B292" s="7">
        <v>40.1</v>
      </c>
      <c r="C292" s="7" t="s">
        <v>112</v>
      </c>
      <c r="D292" s="7">
        <v>2015</v>
      </c>
      <c r="E292" s="7">
        <v>500</v>
      </c>
      <c r="F292" s="10">
        <v>7.1</v>
      </c>
      <c r="G292" s="10">
        <v>7</v>
      </c>
    </row>
    <row r="293" spans="1:7" x14ac:dyDescent="0.25">
      <c r="A293" s="7" t="s">
        <v>17</v>
      </c>
      <c r="B293" s="7">
        <v>41</v>
      </c>
      <c r="C293" s="7" t="s">
        <v>112</v>
      </c>
      <c r="D293" s="7">
        <v>2015</v>
      </c>
      <c r="E293" s="7">
        <v>500</v>
      </c>
      <c r="F293" s="10">
        <v>5.7</v>
      </c>
      <c r="G293" s="10">
        <v>7.25</v>
      </c>
    </row>
    <row r="294" spans="1:7" x14ac:dyDescent="0.25">
      <c r="A294" s="7" t="s">
        <v>17</v>
      </c>
      <c r="B294" s="7">
        <v>42</v>
      </c>
      <c r="C294" s="7" t="s">
        <v>112</v>
      </c>
      <c r="D294" s="7">
        <v>2015</v>
      </c>
      <c r="E294" s="7">
        <v>500</v>
      </c>
      <c r="F294" s="10">
        <v>14.3</v>
      </c>
      <c r="G294" s="10">
        <v>7</v>
      </c>
    </row>
    <row r="295" spans="1:7" x14ac:dyDescent="0.25">
      <c r="A295" s="7" t="s">
        <v>17</v>
      </c>
      <c r="B295" s="7">
        <v>42.1</v>
      </c>
      <c r="C295" s="7" t="s">
        <v>112</v>
      </c>
      <c r="D295" s="7">
        <v>2015</v>
      </c>
      <c r="E295" s="7">
        <v>500</v>
      </c>
      <c r="F295" s="10">
        <v>5.6</v>
      </c>
      <c r="G295" s="10">
        <v>5</v>
      </c>
    </row>
    <row r="296" spans="1:7" x14ac:dyDescent="0.25">
      <c r="A296" s="7" t="s">
        <v>17</v>
      </c>
      <c r="B296" s="7">
        <v>42.2</v>
      </c>
      <c r="C296" s="7" t="s">
        <v>112</v>
      </c>
      <c r="D296" s="7">
        <v>2015</v>
      </c>
      <c r="E296" s="7">
        <v>500</v>
      </c>
      <c r="F296" s="10">
        <v>7.2</v>
      </c>
      <c r="G296" s="10">
        <v>5</v>
      </c>
    </row>
    <row r="297" spans="1:7" x14ac:dyDescent="0.25">
      <c r="A297" s="7" t="s">
        <v>17</v>
      </c>
      <c r="B297" s="7">
        <v>43</v>
      </c>
      <c r="C297" s="7" t="s">
        <v>112</v>
      </c>
      <c r="D297" s="7">
        <v>2015</v>
      </c>
      <c r="E297" s="7">
        <v>500</v>
      </c>
      <c r="F297" s="10">
        <v>5.6</v>
      </c>
      <c r="G297" s="10">
        <v>6.5</v>
      </c>
    </row>
    <row r="298" spans="1:7" x14ac:dyDescent="0.25">
      <c r="A298" s="7" t="s">
        <v>17</v>
      </c>
      <c r="B298" s="7">
        <v>44</v>
      </c>
      <c r="C298" s="7" t="s">
        <v>112</v>
      </c>
      <c r="D298" s="7">
        <v>2015</v>
      </c>
      <c r="E298" s="7">
        <v>500</v>
      </c>
      <c r="F298" s="10">
        <v>10.5</v>
      </c>
      <c r="G298" s="10">
        <v>6</v>
      </c>
    </row>
    <row r="299" spans="1:7" x14ac:dyDescent="0.25">
      <c r="A299" s="7" t="s">
        <v>17</v>
      </c>
      <c r="B299" s="7">
        <v>45</v>
      </c>
      <c r="C299" s="7" t="s">
        <v>112</v>
      </c>
      <c r="D299" s="7">
        <v>2015</v>
      </c>
      <c r="E299" s="7">
        <v>500</v>
      </c>
      <c r="F299" s="10">
        <v>6.7</v>
      </c>
      <c r="G299" s="10">
        <v>3</v>
      </c>
    </row>
    <row r="300" spans="1:7" x14ac:dyDescent="0.25">
      <c r="A300" s="7" t="s">
        <v>17</v>
      </c>
      <c r="B300" s="7">
        <v>45.1</v>
      </c>
      <c r="C300" s="7" t="s">
        <v>112</v>
      </c>
      <c r="D300" s="7">
        <v>2015</v>
      </c>
      <c r="E300" s="7">
        <v>500</v>
      </c>
      <c r="F300" s="10">
        <v>6.1</v>
      </c>
      <c r="G300" s="10">
        <v>7.25</v>
      </c>
    </row>
    <row r="301" spans="1:7" x14ac:dyDescent="0.25">
      <c r="A301" s="7" t="s">
        <v>17</v>
      </c>
      <c r="B301" s="7">
        <v>46</v>
      </c>
      <c r="C301" s="7" t="s">
        <v>112</v>
      </c>
      <c r="D301" s="7">
        <v>2015</v>
      </c>
      <c r="E301" s="7">
        <v>500</v>
      </c>
      <c r="F301" s="10">
        <v>9.1999999999999993</v>
      </c>
      <c r="G301" s="10">
        <v>7.25</v>
      </c>
    </row>
    <row r="302" spans="1:7" x14ac:dyDescent="0.25">
      <c r="A302" s="7" t="s">
        <v>17</v>
      </c>
      <c r="B302" s="7">
        <v>46.1</v>
      </c>
      <c r="C302" s="7" t="s">
        <v>112</v>
      </c>
      <c r="D302" s="7">
        <v>2015</v>
      </c>
      <c r="E302" s="7">
        <v>500</v>
      </c>
      <c r="F302" s="10">
        <v>7.8</v>
      </c>
      <c r="G302" s="10">
        <v>6.5</v>
      </c>
    </row>
    <row r="303" spans="1:7" x14ac:dyDescent="0.25">
      <c r="A303" s="7" t="s">
        <v>17</v>
      </c>
      <c r="B303" s="7">
        <v>46.2</v>
      </c>
      <c r="C303" s="7" t="s">
        <v>112</v>
      </c>
      <c r="D303" s="7">
        <v>2015</v>
      </c>
      <c r="E303" s="7">
        <v>500</v>
      </c>
      <c r="F303" s="10">
        <v>6.1</v>
      </c>
      <c r="G303" s="10">
        <v>7.25</v>
      </c>
    </row>
    <row r="304" spans="1:7" x14ac:dyDescent="0.25">
      <c r="A304" s="7" t="s">
        <v>18</v>
      </c>
      <c r="B304" s="7">
        <v>1</v>
      </c>
      <c r="C304" s="7" t="s">
        <v>39</v>
      </c>
      <c r="D304" s="7">
        <v>2015</v>
      </c>
      <c r="E304" s="7">
        <v>500</v>
      </c>
      <c r="F304" s="10">
        <v>10.4</v>
      </c>
      <c r="G304" s="10">
        <v>14</v>
      </c>
    </row>
    <row r="305" spans="1:7" x14ac:dyDescent="0.25">
      <c r="A305" s="7" t="s">
        <v>18</v>
      </c>
      <c r="B305" s="7">
        <v>2</v>
      </c>
      <c r="C305" s="7" t="s">
        <v>39</v>
      </c>
      <c r="D305" s="7">
        <v>2015</v>
      </c>
      <c r="E305" s="7">
        <v>500</v>
      </c>
      <c r="F305" s="10">
        <v>20.9</v>
      </c>
      <c r="G305" s="10">
        <v>21</v>
      </c>
    </row>
    <row r="306" spans="1:7" x14ac:dyDescent="0.25">
      <c r="A306" s="7" t="s">
        <v>18</v>
      </c>
      <c r="B306" s="7">
        <v>3</v>
      </c>
      <c r="C306" s="7" t="s">
        <v>39</v>
      </c>
      <c r="D306" s="7">
        <v>2015</v>
      </c>
      <c r="E306" s="7">
        <v>500</v>
      </c>
      <c r="F306" s="10">
        <v>13.5</v>
      </c>
      <c r="G306" s="10">
        <v>19</v>
      </c>
    </row>
    <row r="307" spans="1:7" x14ac:dyDescent="0.25">
      <c r="A307" s="7" t="s">
        <v>18</v>
      </c>
      <c r="B307" s="7">
        <v>4</v>
      </c>
      <c r="C307" s="7" t="s">
        <v>39</v>
      </c>
      <c r="D307" s="7">
        <v>2015</v>
      </c>
      <c r="E307" s="7">
        <v>500</v>
      </c>
      <c r="F307" s="10">
        <v>16.5</v>
      </c>
      <c r="G307" s="10">
        <v>16.5</v>
      </c>
    </row>
    <row r="308" spans="1:7" x14ac:dyDescent="0.25">
      <c r="A308" s="7" t="s">
        <v>18</v>
      </c>
      <c r="B308" s="7">
        <v>5</v>
      </c>
      <c r="C308" s="7" t="s">
        <v>39</v>
      </c>
      <c r="D308" s="7">
        <v>2015</v>
      </c>
      <c r="E308" s="7">
        <v>500</v>
      </c>
      <c r="F308" s="10">
        <v>7.8</v>
      </c>
      <c r="G308" s="10">
        <v>6</v>
      </c>
    </row>
    <row r="309" spans="1:7" x14ac:dyDescent="0.25">
      <c r="A309" s="7" t="s">
        <v>18</v>
      </c>
      <c r="B309" s="7">
        <v>6</v>
      </c>
      <c r="C309" s="7" t="s">
        <v>39</v>
      </c>
      <c r="D309" s="7">
        <v>2015</v>
      </c>
      <c r="E309" s="7">
        <v>500</v>
      </c>
      <c r="F309" s="10">
        <v>20.9</v>
      </c>
      <c r="G309" s="10">
        <v>21</v>
      </c>
    </row>
    <row r="310" spans="1:7" x14ac:dyDescent="0.25">
      <c r="A310" s="7" t="s">
        <v>18</v>
      </c>
      <c r="B310" s="7">
        <v>7</v>
      </c>
      <c r="C310" s="7" t="s">
        <v>39</v>
      </c>
      <c r="D310" s="7">
        <v>2015</v>
      </c>
      <c r="E310" s="7">
        <v>500</v>
      </c>
      <c r="F310" s="10">
        <v>23.3</v>
      </c>
      <c r="G310" s="10">
        <v>17</v>
      </c>
    </row>
    <row r="311" spans="1:7" x14ac:dyDescent="0.25">
      <c r="A311" s="7" t="s">
        <v>18</v>
      </c>
      <c r="B311" s="7">
        <v>8</v>
      </c>
      <c r="C311" s="7" t="s">
        <v>39</v>
      </c>
      <c r="D311" s="7">
        <v>2015</v>
      </c>
      <c r="E311" s="7">
        <v>500</v>
      </c>
      <c r="F311" s="10">
        <v>7</v>
      </c>
      <c r="G311" s="10">
        <v>3</v>
      </c>
    </row>
    <row r="312" spans="1:7" x14ac:dyDescent="0.25">
      <c r="A312" s="7" t="s">
        <v>18</v>
      </c>
      <c r="B312" s="7">
        <v>9</v>
      </c>
      <c r="C312" s="7" t="s">
        <v>39</v>
      </c>
      <c r="D312" s="7">
        <v>2015</v>
      </c>
      <c r="E312" s="7">
        <v>500</v>
      </c>
      <c r="F312" s="10">
        <v>12.5</v>
      </c>
      <c r="G312" s="10">
        <v>12.5</v>
      </c>
    </row>
    <row r="313" spans="1:7" x14ac:dyDescent="0.25">
      <c r="A313" s="7" t="s">
        <v>18</v>
      </c>
      <c r="B313" s="7">
        <v>10</v>
      </c>
      <c r="C313" s="7" t="s">
        <v>39</v>
      </c>
      <c r="D313" s="7">
        <v>2015</v>
      </c>
      <c r="E313" s="7">
        <v>500</v>
      </c>
      <c r="F313" s="10">
        <v>17.3</v>
      </c>
      <c r="G313" s="10">
        <v>18.5</v>
      </c>
    </row>
    <row r="314" spans="1:7" x14ac:dyDescent="0.25">
      <c r="A314" s="7" t="s">
        <v>18</v>
      </c>
      <c r="B314" s="7">
        <v>11</v>
      </c>
      <c r="C314" s="7" t="s">
        <v>39</v>
      </c>
      <c r="D314" s="7">
        <v>2015</v>
      </c>
      <c r="E314" s="7">
        <v>500</v>
      </c>
      <c r="F314" s="10">
        <v>7.5</v>
      </c>
      <c r="G314" s="10">
        <v>8.3000000000000007</v>
      </c>
    </row>
    <row r="315" spans="1:7" x14ac:dyDescent="0.25">
      <c r="A315" s="7" t="s">
        <v>18</v>
      </c>
      <c r="B315" s="7">
        <v>12</v>
      </c>
      <c r="C315" s="7" t="s">
        <v>39</v>
      </c>
      <c r="D315" s="7">
        <v>2015</v>
      </c>
      <c r="E315" s="7">
        <v>500</v>
      </c>
      <c r="F315" s="10">
        <v>7.3</v>
      </c>
      <c r="G315" s="10">
        <v>4</v>
      </c>
    </row>
    <row r="316" spans="1:7" x14ac:dyDescent="0.25">
      <c r="A316" s="7" t="s">
        <v>18</v>
      </c>
      <c r="B316" s="7">
        <v>13</v>
      </c>
      <c r="C316" s="7" t="s">
        <v>39</v>
      </c>
      <c r="D316" s="7">
        <v>2015</v>
      </c>
      <c r="E316" s="7">
        <v>500</v>
      </c>
      <c r="F316" s="10">
        <v>19</v>
      </c>
      <c r="G316" s="10">
        <v>22.5</v>
      </c>
    </row>
    <row r="317" spans="1:7" x14ac:dyDescent="0.25">
      <c r="A317" s="7" t="s">
        <v>18</v>
      </c>
      <c r="B317" s="7">
        <v>14</v>
      </c>
      <c r="C317" s="7" t="s">
        <v>39</v>
      </c>
      <c r="D317" s="7">
        <v>2015</v>
      </c>
      <c r="E317" s="7">
        <v>500</v>
      </c>
      <c r="F317" s="10">
        <v>20.7</v>
      </c>
      <c r="G317" s="10">
        <v>17.5</v>
      </c>
    </row>
    <row r="318" spans="1:7" x14ac:dyDescent="0.25">
      <c r="A318" s="7" t="s">
        <v>18</v>
      </c>
      <c r="B318" s="7">
        <v>15</v>
      </c>
      <c r="C318" s="7" t="s">
        <v>39</v>
      </c>
      <c r="D318" s="7">
        <v>2015</v>
      </c>
      <c r="E318" s="7">
        <v>500</v>
      </c>
      <c r="F318" s="10">
        <v>7.6</v>
      </c>
      <c r="G318" s="10">
        <v>7.5</v>
      </c>
    </row>
    <row r="319" spans="1:7" x14ac:dyDescent="0.25">
      <c r="A319" s="7" t="s">
        <v>18</v>
      </c>
      <c r="B319" s="7">
        <v>16</v>
      </c>
      <c r="C319" s="7" t="s">
        <v>39</v>
      </c>
      <c r="D319" s="7">
        <v>2015</v>
      </c>
      <c r="E319" s="7">
        <v>500</v>
      </c>
      <c r="F319" s="10">
        <v>20</v>
      </c>
      <c r="G319" s="10">
        <v>16.5</v>
      </c>
    </row>
    <row r="320" spans="1:7" x14ac:dyDescent="0.25">
      <c r="A320" s="7" t="s">
        <v>18</v>
      </c>
      <c r="B320" s="7">
        <v>17</v>
      </c>
      <c r="C320" s="7" t="s">
        <v>39</v>
      </c>
      <c r="D320" s="7">
        <v>2015</v>
      </c>
      <c r="E320" s="7">
        <v>500</v>
      </c>
      <c r="F320" s="10">
        <v>28.3</v>
      </c>
      <c r="G320" s="10">
        <v>16</v>
      </c>
    </row>
    <row r="321" spans="1:7" x14ac:dyDescent="0.25">
      <c r="A321" s="7" t="s">
        <v>18</v>
      </c>
      <c r="B321" s="7">
        <v>18</v>
      </c>
      <c r="C321" s="7" t="s">
        <v>39</v>
      </c>
      <c r="D321" s="7">
        <v>2015</v>
      </c>
      <c r="E321" s="7">
        <v>500</v>
      </c>
      <c r="F321" s="10">
        <v>22.7</v>
      </c>
      <c r="G321" s="10">
        <v>15</v>
      </c>
    </row>
    <row r="322" spans="1:7" x14ac:dyDescent="0.25">
      <c r="A322" s="7" t="s">
        <v>18</v>
      </c>
      <c r="B322" s="7">
        <v>19</v>
      </c>
      <c r="C322" s="7" t="s">
        <v>39</v>
      </c>
      <c r="D322" s="7">
        <v>2015</v>
      </c>
      <c r="E322" s="7">
        <v>500</v>
      </c>
      <c r="F322" s="10">
        <v>25.7</v>
      </c>
      <c r="G322" s="10">
        <v>14</v>
      </c>
    </row>
    <row r="323" spans="1:7" x14ac:dyDescent="0.25">
      <c r="A323" s="7" t="s">
        <v>18</v>
      </c>
      <c r="B323" s="7">
        <v>20</v>
      </c>
      <c r="C323" s="7" t="s">
        <v>39</v>
      </c>
      <c r="D323" s="7">
        <v>2015</v>
      </c>
      <c r="E323" s="7">
        <v>500</v>
      </c>
      <c r="F323" s="10">
        <v>10.4</v>
      </c>
      <c r="G323" s="10">
        <v>4</v>
      </c>
    </row>
    <row r="324" spans="1:7" x14ac:dyDescent="0.25">
      <c r="A324" s="7" t="s">
        <v>18</v>
      </c>
      <c r="B324" s="7">
        <v>21</v>
      </c>
      <c r="C324" s="7" t="s">
        <v>39</v>
      </c>
      <c r="D324" s="7">
        <v>2015</v>
      </c>
      <c r="E324" s="7">
        <v>500</v>
      </c>
      <c r="F324" s="10">
        <v>19.899999999999999</v>
      </c>
      <c r="G324" s="10">
        <v>11</v>
      </c>
    </row>
    <row r="325" spans="1:7" x14ac:dyDescent="0.25">
      <c r="A325" s="7" t="s">
        <v>18</v>
      </c>
      <c r="B325" s="7">
        <v>22</v>
      </c>
      <c r="C325" s="7" t="s">
        <v>39</v>
      </c>
      <c r="D325" s="7">
        <v>2015</v>
      </c>
      <c r="E325" s="7">
        <v>500</v>
      </c>
      <c r="F325" s="10">
        <v>23.5</v>
      </c>
      <c r="G325" s="10">
        <v>15</v>
      </c>
    </row>
    <row r="326" spans="1:7" x14ac:dyDescent="0.25">
      <c r="A326" s="7" t="s">
        <v>18</v>
      </c>
      <c r="B326" s="7">
        <v>23</v>
      </c>
      <c r="C326" s="7" t="s">
        <v>39</v>
      </c>
      <c r="D326" s="7">
        <v>2015</v>
      </c>
      <c r="E326" s="7">
        <v>500</v>
      </c>
      <c r="F326" s="10">
        <v>23.7</v>
      </c>
      <c r="G326" s="10">
        <v>13.2</v>
      </c>
    </row>
    <row r="327" spans="1:7" x14ac:dyDescent="0.25">
      <c r="A327" s="7" t="s">
        <v>18</v>
      </c>
      <c r="B327" s="7">
        <v>24</v>
      </c>
      <c r="C327" s="7" t="s">
        <v>39</v>
      </c>
      <c r="D327" s="7">
        <v>2015</v>
      </c>
      <c r="E327" s="7">
        <v>500</v>
      </c>
      <c r="F327" s="10">
        <v>10.5</v>
      </c>
      <c r="G327" s="10">
        <v>11.2</v>
      </c>
    </row>
    <row r="328" spans="1:7" x14ac:dyDescent="0.25">
      <c r="A328" s="7" t="s">
        <v>18</v>
      </c>
      <c r="B328" s="7">
        <v>25</v>
      </c>
      <c r="C328" s="7" t="s">
        <v>39</v>
      </c>
      <c r="D328" s="7">
        <v>2015</v>
      </c>
      <c r="E328" s="7">
        <v>500</v>
      </c>
      <c r="F328" s="10">
        <v>23.3</v>
      </c>
      <c r="G328" s="10">
        <v>17.5</v>
      </c>
    </row>
    <row r="329" spans="1:7" x14ac:dyDescent="0.25">
      <c r="A329" s="7" t="s">
        <v>18</v>
      </c>
      <c r="B329" s="7">
        <v>26</v>
      </c>
      <c r="C329" s="7" t="s">
        <v>39</v>
      </c>
      <c r="D329" s="7">
        <v>2015</v>
      </c>
      <c r="E329" s="7">
        <v>500</v>
      </c>
      <c r="F329" s="10">
        <v>17.399999999999999</v>
      </c>
      <c r="G329" s="10">
        <v>18.399999999999999</v>
      </c>
    </row>
    <row r="330" spans="1:7" x14ac:dyDescent="0.25">
      <c r="A330" s="7" t="s">
        <v>18</v>
      </c>
      <c r="B330" s="7">
        <v>27</v>
      </c>
      <c r="C330" s="7" t="s">
        <v>39</v>
      </c>
      <c r="D330" s="7">
        <v>2015</v>
      </c>
      <c r="E330" s="7">
        <v>500</v>
      </c>
      <c r="F330" s="10">
        <v>7</v>
      </c>
      <c r="G330" s="10">
        <v>3.5</v>
      </c>
    </row>
    <row r="331" spans="1:7" x14ac:dyDescent="0.25">
      <c r="A331" s="7" t="s">
        <v>18</v>
      </c>
      <c r="B331" s="7">
        <v>28</v>
      </c>
      <c r="C331" s="7" t="s">
        <v>39</v>
      </c>
      <c r="D331" s="7">
        <v>2015</v>
      </c>
      <c r="E331" s="7">
        <v>500</v>
      </c>
      <c r="F331" s="10">
        <v>21.2</v>
      </c>
      <c r="G331" s="10">
        <v>14.8</v>
      </c>
    </row>
    <row r="332" spans="1:7" x14ac:dyDescent="0.25">
      <c r="A332" s="7" t="s">
        <v>18</v>
      </c>
      <c r="B332" s="7">
        <v>29</v>
      </c>
      <c r="C332" s="7" t="s">
        <v>39</v>
      </c>
      <c r="D332" s="7">
        <v>2015</v>
      </c>
      <c r="E332" s="7">
        <v>500</v>
      </c>
      <c r="F332" s="10">
        <v>22.9</v>
      </c>
      <c r="G332" s="10">
        <v>14.9</v>
      </c>
    </row>
    <row r="333" spans="1:7" x14ac:dyDescent="0.25">
      <c r="A333" s="7" t="s">
        <v>18</v>
      </c>
      <c r="B333" s="7">
        <v>30</v>
      </c>
      <c r="C333" s="7" t="s">
        <v>39</v>
      </c>
      <c r="D333" s="7">
        <v>2015</v>
      </c>
      <c r="E333" s="7">
        <v>500</v>
      </c>
      <c r="F333" s="10">
        <v>6.6</v>
      </c>
      <c r="G333" s="10">
        <v>4</v>
      </c>
    </row>
    <row r="334" spans="1:7" x14ac:dyDescent="0.25">
      <c r="A334" s="7" t="s">
        <v>18</v>
      </c>
      <c r="B334" s="7">
        <v>31</v>
      </c>
      <c r="C334" s="7" t="s">
        <v>39</v>
      </c>
      <c r="D334" s="7">
        <v>2015</v>
      </c>
      <c r="E334" s="7">
        <v>500</v>
      </c>
      <c r="F334" s="10">
        <v>21.7</v>
      </c>
      <c r="G334" s="10">
        <v>12.7</v>
      </c>
    </row>
    <row r="335" spans="1:7" x14ac:dyDescent="0.25">
      <c r="A335" s="7" t="s">
        <v>18</v>
      </c>
      <c r="B335" s="7">
        <v>32</v>
      </c>
      <c r="C335" s="7" t="s">
        <v>39</v>
      </c>
      <c r="D335" s="7">
        <v>2015</v>
      </c>
      <c r="E335" s="7">
        <v>500</v>
      </c>
      <c r="F335" s="10">
        <v>11.7</v>
      </c>
      <c r="G335" s="10">
        <v>4.5</v>
      </c>
    </row>
    <row r="336" spans="1:7" x14ac:dyDescent="0.25">
      <c r="A336" s="7" t="s">
        <v>18</v>
      </c>
      <c r="B336" s="7">
        <v>33</v>
      </c>
      <c r="C336" s="7" t="s">
        <v>39</v>
      </c>
      <c r="D336" s="7">
        <v>2015</v>
      </c>
      <c r="E336" s="7">
        <v>500</v>
      </c>
      <c r="F336" s="10">
        <v>17.100000000000001</v>
      </c>
      <c r="G336" s="10">
        <v>11.5</v>
      </c>
    </row>
    <row r="337" spans="1:7" x14ac:dyDescent="0.25">
      <c r="A337" s="7" t="s">
        <v>18</v>
      </c>
      <c r="B337" s="7">
        <v>34</v>
      </c>
      <c r="C337" s="7" t="s">
        <v>39</v>
      </c>
      <c r="D337" s="7">
        <v>2015</v>
      </c>
      <c r="E337" s="7">
        <v>500</v>
      </c>
      <c r="F337" s="10">
        <v>14.7</v>
      </c>
      <c r="G337" s="10">
        <v>8.1999999999999993</v>
      </c>
    </row>
    <row r="338" spans="1:7" x14ac:dyDescent="0.25">
      <c r="A338" s="7" t="s">
        <v>18</v>
      </c>
      <c r="B338" s="7">
        <v>35</v>
      </c>
      <c r="C338" s="7" t="s">
        <v>39</v>
      </c>
      <c r="D338" s="7">
        <v>2015</v>
      </c>
      <c r="E338" s="7">
        <v>500</v>
      </c>
      <c r="F338" s="10">
        <v>0</v>
      </c>
      <c r="G338" s="10">
        <v>0</v>
      </c>
    </row>
    <row r="339" spans="1:7" x14ac:dyDescent="0.25">
      <c r="A339" s="7" t="s">
        <v>18</v>
      </c>
      <c r="B339" s="7">
        <v>36</v>
      </c>
      <c r="C339" s="7" t="s">
        <v>39</v>
      </c>
      <c r="D339" s="7">
        <v>2015</v>
      </c>
      <c r="E339" s="7">
        <v>500</v>
      </c>
      <c r="F339" s="10">
        <v>7.3</v>
      </c>
      <c r="G339" s="10">
        <v>5.5</v>
      </c>
    </row>
    <row r="340" spans="1:7" x14ac:dyDescent="0.25">
      <c r="A340" s="7" t="s">
        <v>18</v>
      </c>
      <c r="B340" s="7">
        <v>37</v>
      </c>
      <c r="C340" s="7" t="s">
        <v>39</v>
      </c>
      <c r="D340" s="7">
        <v>2015</v>
      </c>
      <c r="E340" s="7">
        <v>500</v>
      </c>
      <c r="F340" s="10">
        <v>13</v>
      </c>
      <c r="G340" s="10">
        <v>15.2</v>
      </c>
    </row>
    <row r="341" spans="1:7" x14ac:dyDescent="0.25">
      <c r="A341" s="7" t="s">
        <v>18</v>
      </c>
      <c r="B341" s="7">
        <v>38</v>
      </c>
      <c r="C341" s="7" t="s">
        <v>39</v>
      </c>
      <c r="D341" s="7">
        <v>2015</v>
      </c>
      <c r="E341" s="7">
        <v>500</v>
      </c>
      <c r="F341" s="10">
        <v>11.1</v>
      </c>
      <c r="G341" s="10">
        <v>4.5</v>
      </c>
    </row>
    <row r="342" spans="1:7" x14ac:dyDescent="0.25">
      <c r="A342" s="7" t="s">
        <v>18</v>
      </c>
      <c r="B342" s="7">
        <v>39</v>
      </c>
      <c r="C342" s="7" t="s">
        <v>39</v>
      </c>
      <c r="D342" s="7">
        <v>2015</v>
      </c>
      <c r="E342" s="7">
        <v>500</v>
      </c>
      <c r="F342" s="10">
        <v>10.5</v>
      </c>
      <c r="G342" s="10">
        <v>13.2</v>
      </c>
    </row>
    <row r="343" spans="1:7" x14ac:dyDescent="0.25">
      <c r="A343" s="7" t="s">
        <v>18</v>
      </c>
      <c r="B343" s="7">
        <v>40</v>
      </c>
      <c r="C343" s="7" t="s">
        <v>39</v>
      </c>
      <c r="D343" s="7">
        <v>2015</v>
      </c>
      <c r="E343" s="7">
        <v>500</v>
      </c>
      <c r="F343" s="10">
        <v>7</v>
      </c>
      <c r="G343" s="10">
        <v>9.1999999999999993</v>
      </c>
    </row>
    <row r="344" spans="1:7" x14ac:dyDescent="0.25">
      <c r="A344" s="7" t="s">
        <v>18</v>
      </c>
      <c r="B344" s="7">
        <v>41</v>
      </c>
      <c r="C344" s="7" t="s">
        <v>39</v>
      </c>
      <c r="D344" s="7">
        <v>2015</v>
      </c>
      <c r="E344" s="7">
        <v>500</v>
      </c>
      <c r="F344" s="10">
        <v>13.5</v>
      </c>
      <c r="G344" s="10">
        <v>15.3</v>
      </c>
    </row>
    <row r="345" spans="1:7" x14ac:dyDescent="0.25">
      <c r="A345" s="7" t="s">
        <v>18</v>
      </c>
      <c r="B345" s="7">
        <v>42</v>
      </c>
      <c r="C345" s="7" t="s">
        <v>39</v>
      </c>
      <c r="D345" s="7">
        <v>2015</v>
      </c>
      <c r="E345" s="7">
        <v>500</v>
      </c>
      <c r="F345" s="10">
        <v>11.1</v>
      </c>
      <c r="G345" s="10">
        <v>12.8</v>
      </c>
    </row>
    <row r="346" spans="1:7" x14ac:dyDescent="0.25">
      <c r="A346" s="7" t="s">
        <v>18</v>
      </c>
      <c r="B346" s="7">
        <v>43</v>
      </c>
      <c r="C346" s="7" t="s">
        <v>39</v>
      </c>
      <c r="D346" s="7">
        <v>2015</v>
      </c>
      <c r="E346" s="7">
        <v>500</v>
      </c>
      <c r="F346" s="10">
        <v>13.5</v>
      </c>
      <c r="G346" s="10">
        <v>15.8</v>
      </c>
    </row>
    <row r="347" spans="1:7" x14ac:dyDescent="0.25">
      <c r="A347" s="7" t="s">
        <v>18</v>
      </c>
      <c r="B347" s="7">
        <v>44</v>
      </c>
      <c r="C347" s="7" t="s">
        <v>39</v>
      </c>
      <c r="D347" s="7">
        <v>2015</v>
      </c>
      <c r="E347" s="7">
        <v>500</v>
      </c>
      <c r="F347" s="10">
        <v>8.3000000000000007</v>
      </c>
      <c r="G347" s="10">
        <v>7</v>
      </c>
    </row>
    <row r="348" spans="1:7" x14ac:dyDescent="0.25">
      <c r="A348" s="7" t="s">
        <v>18</v>
      </c>
      <c r="B348" s="7">
        <v>45</v>
      </c>
      <c r="C348" s="7" t="s">
        <v>39</v>
      </c>
      <c r="D348" s="7">
        <v>2015</v>
      </c>
      <c r="E348" s="7">
        <v>500</v>
      </c>
      <c r="F348" s="10">
        <v>23</v>
      </c>
      <c r="G348" s="10">
        <v>20.399999999999999</v>
      </c>
    </row>
    <row r="349" spans="1:7" x14ac:dyDescent="0.25">
      <c r="A349" s="7" t="s">
        <v>18</v>
      </c>
      <c r="B349" s="7">
        <v>46</v>
      </c>
      <c r="C349" s="7" t="s">
        <v>39</v>
      </c>
      <c r="D349" s="7">
        <v>2015</v>
      </c>
      <c r="E349" s="7">
        <v>500</v>
      </c>
      <c r="F349" s="10">
        <v>8.5</v>
      </c>
      <c r="G349" s="10">
        <v>18.399999999999999</v>
      </c>
    </row>
    <row r="350" spans="1:7" x14ac:dyDescent="0.25">
      <c r="A350" s="7" t="s">
        <v>18</v>
      </c>
      <c r="B350" s="7">
        <v>47</v>
      </c>
      <c r="C350" s="7" t="s">
        <v>39</v>
      </c>
      <c r="D350" s="7">
        <v>2015</v>
      </c>
      <c r="E350" s="7">
        <v>500</v>
      </c>
      <c r="F350" s="10">
        <v>9.6</v>
      </c>
      <c r="G350" s="10">
        <v>10.199999999999999</v>
      </c>
    </row>
    <row r="351" spans="1:7" x14ac:dyDescent="0.25">
      <c r="A351" s="7" t="s">
        <v>18</v>
      </c>
      <c r="B351" s="7">
        <v>48</v>
      </c>
      <c r="C351" s="7" t="s">
        <v>39</v>
      </c>
      <c r="D351" s="7">
        <v>2015</v>
      </c>
      <c r="E351" s="7">
        <v>500</v>
      </c>
      <c r="F351" s="10">
        <v>5.5</v>
      </c>
      <c r="G351" s="10">
        <v>6</v>
      </c>
    </row>
    <row r="352" spans="1:7" x14ac:dyDescent="0.25">
      <c r="A352" s="7" t="s">
        <v>18</v>
      </c>
      <c r="B352" s="7">
        <v>49</v>
      </c>
      <c r="C352" s="7" t="s">
        <v>39</v>
      </c>
      <c r="D352" s="7">
        <v>2015</v>
      </c>
      <c r="E352" s="7">
        <v>500</v>
      </c>
      <c r="F352" s="10">
        <v>23.1</v>
      </c>
      <c r="G352" s="10">
        <v>20.2</v>
      </c>
    </row>
    <row r="353" spans="1:7" x14ac:dyDescent="0.25">
      <c r="A353" s="7" t="s">
        <v>18</v>
      </c>
      <c r="B353" s="7">
        <v>50</v>
      </c>
      <c r="C353" s="7" t="s">
        <v>39</v>
      </c>
      <c r="D353" s="7">
        <v>2015</v>
      </c>
      <c r="E353" s="7">
        <v>500</v>
      </c>
      <c r="F353" s="10">
        <v>9.9</v>
      </c>
      <c r="G353" s="10">
        <v>11.8</v>
      </c>
    </row>
    <row r="354" spans="1:7" x14ac:dyDescent="0.25">
      <c r="A354" s="7" t="s">
        <v>18</v>
      </c>
      <c r="B354" s="7">
        <v>51</v>
      </c>
      <c r="C354" s="7" t="s">
        <v>39</v>
      </c>
      <c r="D354" s="7">
        <v>2015</v>
      </c>
      <c r="E354" s="7">
        <v>500</v>
      </c>
      <c r="F354" s="10">
        <v>5</v>
      </c>
      <c r="G354" s="10">
        <v>3.3</v>
      </c>
    </row>
    <row r="355" spans="1:7" x14ac:dyDescent="0.25">
      <c r="A355" s="12" t="s">
        <v>18</v>
      </c>
      <c r="B355" s="12">
        <v>52</v>
      </c>
      <c r="C355" s="12" t="s">
        <v>39</v>
      </c>
      <c r="D355" s="12">
        <v>2015</v>
      </c>
      <c r="E355" s="7">
        <v>500</v>
      </c>
      <c r="F355" s="9">
        <v>0</v>
      </c>
      <c r="G355" s="9">
        <v>0</v>
      </c>
    </row>
    <row r="356" spans="1:7" x14ac:dyDescent="0.25">
      <c r="A356" s="12" t="s">
        <v>18</v>
      </c>
      <c r="B356" s="12">
        <v>53</v>
      </c>
      <c r="C356" s="12" t="s">
        <v>39</v>
      </c>
      <c r="D356" s="12">
        <v>2015</v>
      </c>
      <c r="E356" s="7">
        <v>500</v>
      </c>
      <c r="F356" s="9">
        <v>0</v>
      </c>
      <c r="G356" s="9">
        <v>0</v>
      </c>
    </row>
    <row r="357" spans="1:7" x14ac:dyDescent="0.25">
      <c r="A357" s="7" t="s">
        <v>18</v>
      </c>
      <c r="B357" s="7">
        <v>54</v>
      </c>
      <c r="C357" s="7" t="s">
        <v>39</v>
      </c>
      <c r="D357" s="7">
        <v>2015</v>
      </c>
      <c r="E357" s="7">
        <v>500</v>
      </c>
      <c r="F357" s="10">
        <v>19.399999999999999</v>
      </c>
      <c r="G357" s="10">
        <v>14.2</v>
      </c>
    </row>
    <row r="358" spans="1:7" x14ac:dyDescent="0.25">
      <c r="A358" s="7" t="s">
        <v>18</v>
      </c>
      <c r="B358" s="7">
        <v>55</v>
      </c>
      <c r="C358" s="7" t="s">
        <v>39</v>
      </c>
      <c r="D358" s="7">
        <v>2015</v>
      </c>
      <c r="E358" s="7">
        <v>500</v>
      </c>
      <c r="F358" s="10">
        <v>17.100000000000001</v>
      </c>
      <c r="G358" s="10">
        <v>7.4</v>
      </c>
    </row>
    <row r="359" spans="1:7" x14ac:dyDescent="0.25">
      <c r="A359" s="7" t="s">
        <v>18</v>
      </c>
      <c r="B359" s="7">
        <v>56</v>
      </c>
      <c r="C359" s="7" t="s">
        <v>39</v>
      </c>
      <c r="D359" s="7">
        <v>2015</v>
      </c>
      <c r="E359" s="7">
        <v>500</v>
      </c>
      <c r="F359" s="10">
        <v>10.7</v>
      </c>
      <c r="G359" s="10">
        <v>8.5</v>
      </c>
    </row>
    <row r="360" spans="1:7" x14ac:dyDescent="0.25">
      <c r="A360" s="7" t="s">
        <v>18</v>
      </c>
      <c r="B360" s="7">
        <v>57</v>
      </c>
      <c r="C360" s="7" t="s">
        <v>39</v>
      </c>
      <c r="D360" s="7">
        <v>2015</v>
      </c>
      <c r="E360" s="7">
        <v>500</v>
      </c>
      <c r="F360" s="10">
        <v>10.199999999999999</v>
      </c>
      <c r="G360" s="10">
        <v>7.8</v>
      </c>
    </row>
    <row r="361" spans="1:7" x14ac:dyDescent="0.25">
      <c r="A361" s="7" t="s">
        <v>18</v>
      </c>
      <c r="B361" s="7">
        <v>58</v>
      </c>
      <c r="C361" s="7" t="s">
        <v>39</v>
      </c>
      <c r="D361" s="7">
        <v>2015</v>
      </c>
      <c r="E361" s="7">
        <v>500</v>
      </c>
      <c r="F361" s="10">
        <v>7.3</v>
      </c>
      <c r="G361" s="10">
        <v>6.7</v>
      </c>
    </row>
    <row r="362" spans="1:7" x14ac:dyDescent="0.25">
      <c r="A362" s="7" t="s">
        <v>18</v>
      </c>
      <c r="B362" s="7">
        <v>59</v>
      </c>
      <c r="C362" s="7" t="s">
        <v>39</v>
      </c>
      <c r="D362" s="7">
        <v>2015</v>
      </c>
      <c r="E362" s="7">
        <v>500</v>
      </c>
      <c r="F362" s="10">
        <v>7.1</v>
      </c>
      <c r="G362" s="10">
        <v>5.5</v>
      </c>
    </row>
    <row r="363" spans="1:7" x14ac:dyDescent="0.25">
      <c r="A363" s="7" t="s">
        <v>18</v>
      </c>
      <c r="B363" s="7">
        <v>60</v>
      </c>
      <c r="C363" s="7" t="s">
        <v>39</v>
      </c>
      <c r="D363" s="7">
        <v>2015</v>
      </c>
      <c r="E363" s="7">
        <v>500</v>
      </c>
      <c r="F363" s="10">
        <v>8.9</v>
      </c>
      <c r="G363" s="10">
        <v>4</v>
      </c>
    </row>
    <row r="364" spans="1:7" x14ac:dyDescent="0.25">
      <c r="A364" s="7" t="s">
        <v>18</v>
      </c>
      <c r="B364" s="7">
        <v>61</v>
      </c>
      <c r="C364" s="7" t="s">
        <v>39</v>
      </c>
      <c r="D364" s="7">
        <v>2015</v>
      </c>
      <c r="E364" s="7">
        <v>500</v>
      </c>
      <c r="F364" s="10">
        <v>12</v>
      </c>
      <c r="G364" s="10">
        <v>10</v>
      </c>
    </row>
    <row r="365" spans="1:7" x14ac:dyDescent="0.25">
      <c r="A365" s="7" t="s">
        <v>18</v>
      </c>
      <c r="B365" s="7">
        <v>62</v>
      </c>
      <c r="C365" s="7" t="s">
        <v>39</v>
      </c>
      <c r="D365" s="7">
        <v>2015</v>
      </c>
      <c r="E365" s="7">
        <v>500</v>
      </c>
      <c r="F365" s="10">
        <v>6.1</v>
      </c>
      <c r="G365" s="10">
        <v>6.2</v>
      </c>
    </row>
    <row r="366" spans="1:7" x14ac:dyDescent="0.25">
      <c r="A366" s="7" t="s">
        <v>18</v>
      </c>
      <c r="B366" s="7">
        <v>63</v>
      </c>
      <c r="C366" s="7" t="s">
        <v>39</v>
      </c>
      <c r="D366" s="7">
        <v>2015</v>
      </c>
      <c r="E366" s="7">
        <v>500</v>
      </c>
      <c r="F366" s="10">
        <v>14</v>
      </c>
      <c r="G366" s="10">
        <v>13.2</v>
      </c>
    </row>
    <row r="367" spans="1:7" x14ac:dyDescent="0.25">
      <c r="A367" s="7" t="s">
        <v>19</v>
      </c>
      <c r="B367" s="7">
        <v>1</v>
      </c>
      <c r="C367" s="7" t="s">
        <v>36</v>
      </c>
      <c r="D367" s="7">
        <v>2015</v>
      </c>
      <c r="E367" s="7">
        <v>500</v>
      </c>
      <c r="F367" s="10">
        <v>39.4</v>
      </c>
      <c r="G367" s="10">
        <v>19</v>
      </c>
    </row>
    <row r="368" spans="1:7" x14ac:dyDescent="0.25">
      <c r="A368" s="7" t="s">
        <v>19</v>
      </c>
      <c r="B368" s="7">
        <v>2</v>
      </c>
      <c r="C368" s="7" t="s">
        <v>36</v>
      </c>
      <c r="D368" s="7">
        <v>2015</v>
      </c>
      <c r="E368" s="7">
        <v>500</v>
      </c>
      <c r="F368" s="10">
        <v>34.200000000000003</v>
      </c>
      <c r="G368" s="10">
        <v>21.5</v>
      </c>
    </row>
    <row r="369" spans="1:7" x14ac:dyDescent="0.25">
      <c r="A369" s="7" t="s">
        <v>19</v>
      </c>
      <c r="B369" s="7">
        <v>3</v>
      </c>
      <c r="C369" s="7" t="s">
        <v>36</v>
      </c>
      <c r="D369" s="7">
        <v>2015</v>
      </c>
      <c r="E369" s="7">
        <v>500</v>
      </c>
      <c r="F369" s="10">
        <v>31.4</v>
      </c>
      <c r="G369" s="10">
        <v>23.25</v>
      </c>
    </row>
    <row r="370" spans="1:7" x14ac:dyDescent="0.25">
      <c r="A370" s="7" t="s">
        <v>19</v>
      </c>
      <c r="B370" s="7">
        <v>4</v>
      </c>
      <c r="C370" s="7" t="s">
        <v>36</v>
      </c>
      <c r="D370" s="7">
        <v>2015</v>
      </c>
      <c r="E370" s="7">
        <v>500</v>
      </c>
      <c r="F370" s="10">
        <v>28.6</v>
      </c>
      <c r="G370" s="10">
        <v>22</v>
      </c>
    </row>
    <row r="371" spans="1:7" x14ac:dyDescent="0.25">
      <c r="A371" s="7" t="s">
        <v>19</v>
      </c>
      <c r="B371" s="7">
        <v>5</v>
      </c>
      <c r="C371" s="7" t="s">
        <v>35</v>
      </c>
      <c r="D371" s="7">
        <v>2015</v>
      </c>
      <c r="E371" s="7">
        <v>500</v>
      </c>
      <c r="F371" s="10">
        <v>11.5</v>
      </c>
      <c r="G371" s="10">
        <v>16</v>
      </c>
    </row>
    <row r="372" spans="1:7" x14ac:dyDescent="0.25">
      <c r="A372" s="7" t="s">
        <v>19</v>
      </c>
      <c r="B372" s="7">
        <v>6</v>
      </c>
      <c r="C372" s="7" t="s">
        <v>36</v>
      </c>
      <c r="D372" s="7">
        <v>2015</v>
      </c>
      <c r="E372" s="7">
        <v>500</v>
      </c>
      <c r="F372" s="10">
        <v>24.1</v>
      </c>
      <c r="G372" s="10">
        <v>20.5</v>
      </c>
    </row>
    <row r="373" spans="1:7" x14ac:dyDescent="0.25">
      <c r="A373" s="7" t="s">
        <v>19</v>
      </c>
      <c r="B373" s="7">
        <v>7</v>
      </c>
      <c r="C373" s="7" t="s">
        <v>35</v>
      </c>
      <c r="D373" s="7">
        <v>2015</v>
      </c>
      <c r="E373" s="7">
        <v>500</v>
      </c>
      <c r="F373" s="10">
        <v>12.2</v>
      </c>
      <c r="G373" s="10">
        <v>6</v>
      </c>
    </row>
    <row r="374" spans="1:7" x14ac:dyDescent="0.25">
      <c r="A374" s="7" t="s">
        <v>19</v>
      </c>
      <c r="B374" s="7">
        <v>8</v>
      </c>
      <c r="C374" s="7" t="s">
        <v>35</v>
      </c>
      <c r="D374" s="7">
        <v>2015</v>
      </c>
      <c r="E374" s="7">
        <v>500</v>
      </c>
      <c r="F374" s="10">
        <v>45</v>
      </c>
      <c r="G374" s="10">
        <v>22</v>
      </c>
    </row>
    <row r="375" spans="1:7" x14ac:dyDescent="0.25">
      <c r="A375" s="7" t="s">
        <v>19</v>
      </c>
      <c r="B375" s="7">
        <v>9</v>
      </c>
      <c r="C375" s="7" t="s">
        <v>35</v>
      </c>
      <c r="D375" s="7">
        <v>2015</v>
      </c>
      <c r="E375" s="7">
        <v>500</v>
      </c>
      <c r="F375" s="10">
        <v>11.1</v>
      </c>
      <c r="G375" s="10">
        <v>15</v>
      </c>
    </row>
    <row r="376" spans="1:7" x14ac:dyDescent="0.25">
      <c r="A376" s="7" t="s">
        <v>19</v>
      </c>
      <c r="B376" s="7">
        <v>10</v>
      </c>
      <c r="C376" s="7" t="s">
        <v>36</v>
      </c>
      <c r="D376" s="7">
        <v>2015</v>
      </c>
      <c r="E376" s="7">
        <v>500</v>
      </c>
      <c r="F376" s="10">
        <v>18.899999999999999</v>
      </c>
      <c r="G376" s="10">
        <v>18.5</v>
      </c>
    </row>
    <row r="377" spans="1:7" x14ac:dyDescent="0.25">
      <c r="A377" s="7" t="s">
        <v>19</v>
      </c>
      <c r="B377" s="7">
        <v>11</v>
      </c>
      <c r="C377" s="7" t="s">
        <v>36</v>
      </c>
      <c r="D377" s="7">
        <v>2015</v>
      </c>
      <c r="E377" s="7">
        <v>500</v>
      </c>
      <c r="F377" s="10">
        <v>9.5</v>
      </c>
      <c r="G377" s="10">
        <v>15.75</v>
      </c>
    </row>
    <row r="378" spans="1:7" x14ac:dyDescent="0.25">
      <c r="A378" s="7" t="s">
        <v>19</v>
      </c>
      <c r="B378" s="7">
        <v>12</v>
      </c>
      <c r="C378" s="7" t="s">
        <v>36</v>
      </c>
      <c r="D378" s="7">
        <v>2015</v>
      </c>
      <c r="E378" s="7">
        <v>500</v>
      </c>
      <c r="F378" s="10">
        <v>15.5</v>
      </c>
      <c r="G378" s="10">
        <v>17</v>
      </c>
    </row>
    <row r="379" spans="1:7" x14ac:dyDescent="0.25">
      <c r="A379" s="7" t="s">
        <v>19</v>
      </c>
      <c r="B379" s="7">
        <v>13</v>
      </c>
      <c r="C379" s="7" t="s">
        <v>36</v>
      </c>
      <c r="D379" s="7">
        <v>2015</v>
      </c>
      <c r="E379" s="7">
        <v>500</v>
      </c>
      <c r="F379" s="10">
        <v>18.7</v>
      </c>
      <c r="G379" s="10">
        <v>21</v>
      </c>
    </row>
    <row r="380" spans="1:7" x14ac:dyDescent="0.25">
      <c r="A380" s="7" t="s">
        <v>19</v>
      </c>
      <c r="B380" s="7">
        <v>14</v>
      </c>
      <c r="C380" s="7" t="s">
        <v>36</v>
      </c>
      <c r="D380" s="7">
        <v>2015</v>
      </c>
      <c r="E380" s="7">
        <v>500</v>
      </c>
      <c r="F380" s="10">
        <v>32.200000000000003</v>
      </c>
      <c r="G380" s="10">
        <v>22</v>
      </c>
    </row>
    <row r="381" spans="1:7" x14ac:dyDescent="0.25">
      <c r="A381" s="7" t="s">
        <v>19</v>
      </c>
      <c r="B381" s="7">
        <v>15</v>
      </c>
      <c r="C381" s="7" t="s">
        <v>36</v>
      </c>
      <c r="D381" s="7">
        <v>2015</v>
      </c>
      <c r="E381" s="7">
        <v>500</v>
      </c>
      <c r="F381" s="10">
        <v>13.1</v>
      </c>
      <c r="G381" s="10">
        <v>20</v>
      </c>
    </row>
    <row r="382" spans="1:7" x14ac:dyDescent="0.25">
      <c r="A382" s="7" t="s">
        <v>19</v>
      </c>
      <c r="B382" s="7">
        <v>16</v>
      </c>
      <c r="C382" s="7" t="s">
        <v>36</v>
      </c>
      <c r="D382" s="7">
        <v>2015</v>
      </c>
      <c r="E382" s="7">
        <v>500</v>
      </c>
      <c r="F382" s="10">
        <v>13.4</v>
      </c>
      <c r="G382" s="10">
        <v>15</v>
      </c>
    </row>
    <row r="383" spans="1:7" x14ac:dyDescent="0.25">
      <c r="A383" s="7" t="s">
        <v>19</v>
      </c>
      <c r="B383" s="7">
        <v>17</v>
      </c>
      <c r="C383" s="7" t="s">
        <v>36</v>
      </c>
      <c r="D383" s="7">
        <v>2015</v>
      </c>
      <c r="E383" s="7">
        <v>500</v>
      </c>
      <c r="F383" s="10">
        <v>7.9</v>
      </c>
      <c r="G383" s="10">
        <v>0</v>
      </c>
    </row>
    <row r="384" spans="1:7" x14ac:dyDescent="0.25">
      <c r="A384" s="7" t="s">
        <v>19</v>
      </c>
      <c r="B384" s="7">
        <v>18</v>
      </c>
      <c r="C384" s="7" t="s">
        <v>36</v>
      </c>
      <c r="D384" s="7">
        <v>2015</v>
      </c>
      <c r="E384" s="7">
        <v>500</v>
      </c>
      <c r="F384" s="10">
        <v>19.5</v>
      </c>
      <c r="G384" s="10">
        <v>15.75</v>
      </c>
    </row>
    <row r="385" spans="1:7" x14ac:dyDescent="0.25">
      <c r="A385" s="7" t="s">
        <v>19</v>
      </c>
      <c r="B385" s="7">
        <v>19</v>
      </c>
      <c r="C385" s="7" t="s">
        <v>35</v>
      </c>
      <c r="D385" s="7">
        <v>2015</v>
      </c>
      <c r="E385" s="7">
        <v>500</v>
      </c>
      <c r="F385" s="10">
        <v>19.2</v>
      </c>
      <c r="G385" s="10">
        <v>15.5</v>
      </c>
    </row>
    <row r="386" spans="1:7" x14ac:dyDescent="0.25">
      <c r="A386" s="7" t="s">
        <v>19</v>
      </c>
      <c r="B386" s="7">
        <v>20</v>
      </c>
      <c r="C386" s="7" t="s">
        <v>36</v>
      </c>
      <c r="D386" s="7">
        <v>2015</v>
      </c>
      <c r="E386" s="7">
        <v>500</v>
      </c>
      <c r="F386" s="10">
        <v>19.399999999999999</v>
      </c>
      <c r="G386" s="10">
        <v>23.75</v>
      </c>
    </row>
    <row r="387" spans="1:7" x14ac:dyDescent="0.25">
      <c r="A387" s="7" t="s">
        <v>19</v>
      </c>
      <c r="B387" s="7">
        <v>21</v>
      </c>
      <c r="C387" s="7" t="s">
        <v>36</v>
      </c>
      <c r="D387" s="7">
        <v>2015</v>
      </c>
      <c r="E387" s="7">
        <v>500</v>
      </c>
      <c r="F387" s="10">
        <v>29.2</v>
      </c>
      <c r="G387" s="10">
        <v>20</v>
      </c>
    </row>
    <row r="388" spans="1:7" x14ac:dyDescent="0.25">
      <c r="A388" s="7" t="s">
        <v>19</v>
      </c>
      <c r="B388" s="7">
        <v>22</v>
      </c>
      <c r="C388" s="7" t="s">
        <v>36</v>
      </c>
      <c r="D388" s="7">
        <v>2015</v>
      </c>
      <c r="E388" s="7">
        <v>500</v>
      </c>
      <c r="F388" s="10">
        <v>21</v>
      </c>
      <c r="G388" s="10">
        <v>20.75</v>
      </c>
    </row>
    <row r="389" spans="1:7" x14ac:dyDescent="0.25">
      <c r="A389" s="7" t="s">
        <v>19</v>
      </c>
      <c r="B389" s="7">
        <v>23</v>
      </c>
      <c r="C389" s="7" t="s">
        <v>36</v>
      </c>
      <c r="D389" s="7">
        <v>2015</v>
      </c>
      <c r="E389" s="7">
        <v>500</v>
      </c>
      <c r="F389" s="10">
        <v>25.6</v>
      </c>
      <c r="G389" s="10">
        <v>17</v>
      </c>
    </row>
    <row r="390" spans="1:7" x14ac:dyDescent="0.25">
      <c r="A390" s="7" t="s">
        <v>19</v>
      </c>
      <c r="B390" s="7">
        <v>24</v>
      </c>
      <c r="C390" s="7" t="s">
        <v>36</v>
      </c>
      <c r="D390" s="7">
        <v>2015</v>
      </c>
      <c r="E390" s="7">
        <v>500</v>
      </c>
      <c r="F390" s="10">
        <v>27.2</v>
      </c>
      <c r="G390" s="10">
        <v>12.75</v>
      </c>
    </row>
    <row r="391" spans="1:7" x14ac:dyDescent="0.25">
      <c r="A391" s="7" t="s">
        <v>19</v>
      </c>
      <c r="B391" s="7">
        <v>25</v>
      </c>
      <c r="C391" s="7" t="s">
        <v>36</v>
      </c>
      <c r="D391" s="7">
        <v>2015</v>
      </c>
      <c r="E391" s="7">
        <v>500</v>
      </c>
      <c r="F391" s="10">
        <v>14.7</v>
      </c>
      <c r="G391" s="10">
        <v>16.75</v>
      </c>
    </row>
    <row r="392" spans="1:7" x14ac:dyDescent="0.25">
      <c r="A392" s="7" t="s">
        <v>19</v>
      </c>
      <c r="B392" s="7">
        <v>26</v>
      </c>
      <c r="C392" s="7" t="s">
        <v>35</v>
      </c>
      <c r="D392" s="7">
        <v>2015</v>
      </c>
      <c r="E392" s="7">
        <v>500</v>
      </c>
      <c r="F392" s="10">
        <v>12.3</v>
      </c>
      <c r="G392" s="10">
        <v>13.5</v>
      </c>
    </row>
    <row r="393" spans="1:7" x14ac:dyDescent="0.25">
      <c r="A393" s="7" t="s">
        <v>19</v>
      </c>
      <c r="B393" s="7">
        <v>27</v>
      </c>
      <c r="C393" s="7" t="s">
        <v>35</v>
      </c>
      <c r="D393" s="7">
        <v>2015</v>
      </c>
      <c r="E393" s="7">
        <v>500</v>
      </c>
      <c r="F393" s="10">
        <v>6.2</v>
      </c>
      <c r="G393" s="10">
        <v>8</v>
      </c>
    </row>
    <row r="394" spans="1:7" x14ac:dyDescent="0.25">
      <c r="A394" s="7" t="s">
        <v>19</v>
      </c>
      <c r="B394" s="7">
        <v>28</v>
      </c>
      <c r="C394" s="7" t="s">
        <v>35</v>
      </c>
      <c r="D394" s="7">
        <v>2015</v>
      </c>
      <c r="E394" s="7">
        <v>500</v>
      </c>
      <c r="F394" s="10">
        <v>5.3</v>
      </c>
      <c r="G394" s="10">
        <v>7.25</v>
      </c>
    </row>
    <row r="395" spans="1:7" x14ac:dyDescent="0.25">
      <c r="A395" s="7" t="s">
        <v>19</v>
      </c>
      <c r="B395" s="7">
        <v>29</v>
      </c>
      <c r="C395" s="7" t="s">
        <v>35</v>
      </c>
      <c r="D395" s="7">
        <v>2015</v>
      </c>
      <c r="E395" s="7">
        <v>500</v>
      </c>
      <c r="F395" s="10">
        <v>7.3</v>
      </c>
      <c r="G395" s="10">
        <v>5.5</v>
      </c>
    </row>
  </sheetData>
  <conditionalFormatting sqref="A1">
    <cfRule type="colorScale" priority="1">
      <colorScale>
        <cfvo type="num" val="1"/>
        <cfvo type="num" val="2"/>
        <cfvo type="num" val="3"/>
        <color rgb="FFFF0000"/>
        <color theme="0"/>
        <color theme="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C2" sqref="C2"/>
    </sheetView>
  </sheetViews>
  <sheetFormatPr baseColWidth="10" defaultColWidth="15.28515625" defaultRowHeight="16.5" x14ac:dyDescent="0.25"/>
  <cols>
    <col min="1" max="1" width="23.140625" style="7" bestFit="1" customWidth="1"/>
    <col min="2" max="2" width="8.85546875" style="7" bestFit="1" customWidth="1"/>
    <col min="3" max="3" width="30.42578125" style="7" bestFit="1" customWidth="1"/>
    <col min="4" max="4" width="9.140625" style="7" bestFit="1" customWidth="1"/>
    <col min="5" max="5" width="28.42578125" style="7" bestFit="1" customWidth="1"/>
    <col min="6" max="6" width="9.42578125" style="7" bestFit="1" customWidth="1"/>
    <col min="7" max="7" width="11.140625" style="7" bestFit="1" customWidth="1"/>
    <col min="8" max="16384" width="15.28515625" style="7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47</v>
      </c>
      <c r="F1" s="4" t="s">
        <v>3</v>
      </c>
      <c r="G1" s="4" t="s">
        <v>4</v>
      </c>
    </row>
    <row r="2" spans="1:7" x14ac:dyDescent="0.25">
      <c r="A2" s="7" t="s">
        <v>34</v>
      </c>
      <c r="B2" s="7">
        <v>1</v>
      </c>
      <c r="C2" s="7" t="s">
        <v>112</v>
      </c>
      <c r="D2" s="7">
        <v>2015</v>
      </c>
      <c r="E2" s="7">
        <v>500</v>
      </c>
      <c r="F2" s="7">
        <v>36.5</v>
      </c>
      <c r="G2" s="7">
        <v>16</v>
      </c>
    </row>
    <row r="3" spans="1:7" x14ac:dyDescent="0.25">
      <c r="A3" s="7" t="s">
        <v>34</v>
      </c>
      <c r="B3" s="7">
        <v>2</v>
      </c>
      <c r="C3" s="7" t="s">
        <v>112</v>
      </c>
      <c r="D3" s="7">
        <v>2015</v>
      </c>
      <c r="E3" s="7">
        <v>500</v>
      </c>
      <c r="F3" s="7">
        <v>5.8</v>
      </c>
      <c r="G3" s="7">
        <v>8</v>
      </c>
    </row>
    <row r="4" spans="1:7" x14ac:dyDescent="0.25">
      <c r="A4" s="7" t="s">
        <v>34</v>
      </c>
      <c r="B4" s="7">
        <v>3</v>
      </c>
      <c r="C4" s="7" t="s">
        <v>31</v>
      </c>
      <c r="D4" s="7">
        <v>2015</v>
      </c>
      <c r="E4" s="7">
        <v>500</v>
      </c>
      <c r="F4" s="7">
        <v>13.9</v>
      </c>
      <c r="G4" s="7">
        <v>7</v>
      </c>
    </row>
    <row r="5" spans="1:7" x14ac:dyDescent="0.25">
      <c r="A5" s="7" t="s">
        <v>34</v>
      </c>
      <c r="B5" s="7">
        <v>4</v>
      </c>
      <c r="C5" s="7" t="s">
        <v>112</v>
      </c>
      <c r="D5" s="7">
        <v>2015</v>
      </c>
      <c r="E5" s="7">
        <v>500</v>
      </c>
      <c r="F5" s="7">
        <v>33.1</v>
      </c>
      <c r="G5" s="7">
        <v>9</v>
      </c>
    </row>
    <row r="6" spans="1:7" x14ac:dyDescent="0.25">
      <c r="A6" s="7" t="s">
        <v>34</v>
      </c>
      <c r="B6" s="7">
        <v>5</v>
      </c>
      <c r="C6" s="7" t="s">
        <v>112</v>
      </c>
      <c r="D6" s="7">
        <v>2015</v>
      </c>
      <c r="E6" s="7">
        <v>500</v>
      </c>
      <c r="F6" s="7">
        <v>17.2</v>
      </c>
      <c r="G6" s="7">
        <v>11</v>
      </c>
    </row>
    <row r="7" spans="1:7" x14ac:dyDescent="0.25">
      <c r="A7" s="7" t="s">
        <v>34</v>
      </c>
      <c r="B7" s="7">
        <v>6</v>
      </c>
      <c r="C7" s="7" t="s">
        <v>112</v>
      </c>
      <c r="D7" s="7">
        <v>2015</v>
      </c>
      <c r="E7" s="7">
        <v>500</v>
      </c>
      <c r="F7" s="7">
        <v>7.8</v>
      </c>
      <c r="G7" s="7">
        <v>11</v>
      </c>
    </row>
    <row r="8" spans="1:7" x14ac:dyDescent="0.25">
      <c r="A8" s="7" t="s">
        <v>34</v>
      </c>
      <c r="B8" s="7">
        <v>7</v>
      </c>
      <c r="C8" s="7" t="s">
        <v>36</v>
      </c>
      <c r="D8" s="7">
        <v>2015</v>
      </c>
      <c r="E8" s="7">
        <v>500</v>
      </c>
      <c r="F8" s="7">
        <v>9.9</v>
      </c>
      <c r="G8" s="7">
        <v>14</v>
      </c>
    </row>
    <row r="9" spans="1:7" x14ac:dyDescent="0.25">
      <c r="A9" s="7" t="s">
        <v>34</v>
      </c>
      <c r="B9" s="7">
        <v>8</v>
      </c>
      <c r="C9" s="7" t="s">
        <v>36</v>
      </c>
      <c r="D9" s="7">
        <v>2015</v>
      </c>
      <c r="E9" s="7">
        <v>500</v>
      </c>
      <c r="F9" s="7">
        <v>16.3</v>
      </c>
      <c r="G9" s="7">
        <v>14</v>
      </c>
    </row>
    <row r="10" spans="1:7" x14ac:dyDescent="0.25">
      <c r="A10" s="7" t="s">
        <v>34</v>
      </c>
      <c r="B10" s="7">
        <v>9</v>
      </c>
      <c r="C10" s="7" t="s">
        <v>36</v>
      </c>
      <c r="D10" s="7">
        <v>2015</v>
      </c>
      <c r="E10" s="7">
        <v>500</v>
      </c>
      <c r="F10" s="7">
        <v>5.6</v>
      </c>
      <c r="G10" s="7">
        <v>7</v>
      </c>
    </row>
    <row r="11" spans="1:7" x14ac:dyDescent="0.25">
      <c r="A11" s="7" t="s">
        <v>34</v>
      </c>
      <c r="B11" s="7">
        <v>10</v>
      </c>
      <c r="C11" s="7" t="s">
        <v>36</v>
      </c>
      <c r="D11" s="7">
        <v>2015</v>
      </c>
      <c r="E11" s="7">
        <v>500</v>
      </c>
      <c r="F11" s="7">
        <v>7.7</v>
      </c>
      <c r="G11" s="7">
        <v>6</v>
      </c>
    </row>
    <row r="12" spans="1:7" x14ac:dyDescent="0.25">
      <c r="A12" s="7" t="s">
        <v>34</v>
      </c>
      <c r="B12" s="7">
        <v>11</v>
      </c>
      <c r="C12" s="7" t="s">
        <v>36</v>
      </c>
      <c r="D12" s="7">
        <v>2015</v>
      </c>
      <c r="E12" s="7">
        <v>500</v>
      </c>
      <c r="F12" s="7">
        <v>20</v>
      </c>
      <c r="G12" s="7">
        <v>9</v>
      </c>
    </row>
    <row r="13" spans="1:7" x14ac:dyDescent="0.25">
      <c r="A13" s="7" t="s">
        <v>34</v>
      </c>
      <c r="B13" s="7">
        <v>12</v>
      </c>
      <c r="C13" s="7" t="s">
        <v>112</v>
      </c>
      <c r="D13" s="7">
        <v>2015</v>
      </c>
      <c r="E13" s="7">
        <v>500</v>
      </c>
      <c r="F13" s="7">
        <v>12.1</v>
      </c>
      <c r="G13" s="7">
        <v>6</v>
      </c>
    </row>
    <row r="14" spans="1:7" x14ac:dyDescent="0.25">
      <c r="A14" s="7" t="s">
        <v>34</v>
      </c>
      <c r="B14" s="7">
        <v>13</v>
      </c>
      <c r="C14" s="7" t="s">
        <v>36</v>
      </c>
      <c r="D14" s="7">
        <v>2015</v>
      </c>
      <c r="E14" s="7">
        <v>500</v>
      </c>
      <c r="F14" s="7">
        <v>8.1</v>
      </c>
      <c r="G14" s="7">
        <v>9</v>
      </c>
    </row>
    <row r="15" spans="1:7" x14ac:dyDescent="0.25">
      <c r="A15" s="7" t="s">
        <v>34</v>
      </c>
      <c r="B15" s="7">
        <v>14</v>
      </c>
      <c r="C15" s="7" t="s">
        <v>36</v>
      </c>
      <c r="D15" s="7">
        <v>2015</v>
      </c>
      <c r="E15" s="7">
        <v>500</v>
      </c>
      <c r="F15" s="7">
        <v>5.5</v>
      </c>
      <c r="G15" s="7">
        <v>4</v>
      </c>
    </row>
    <row r="16" spans="1:7" x14ac:dyDescent="0.25">
      <c r="A16" s="7" t="s">
        <v>34</v>
      </c>
      <c r="B16" s="7">
        <v>15</v>
      </c>
      <c r="C16" s="7" t="s">
        <v>36</v>
      </c>
      <c r="D16" s="7">
        <v>2015</v>
      </c>
      <c r="E16" s="7">
        <v>500</v>
      </c>
      <c r="F16" s="7">
        <v>7.1</v>
      </c>
      <c r="G16" s="7">
        <v>5</v>
      </c>
    </row>
    <row r="17" spans="1:7" x14ac:dyDescent="0.25">
      <c r="A17" s="7" t="s">
        <v>34</v>
      </c>
      <c r="B17" s="7">
        <v>16</v>
      </c>
      <c r="C17" s="7" t="s">
        <v>36</v>
      </c>
      <c r="D17" s="7">
        <v>2015</v>
      </c>
      <c r="E17" s="7">
        <v>500</v>
      </c>
      <c r="F17" s="7">
        <v>6.5</v>
      </c>
      <c r="G17" s="7">
        <v>5</v>
      </c>
    </row>
    <row r="18" spans="1:7" x14ac:dyDescent="0.25">
      <c r="A18" s="7" t="s">
        <v>34</v>
      </c>
      <c r="B18" s="7">
        <v>17</v>
      </c>
      <c r="C18" s="7" t="s">
        <v>36</v>
      </c>
      <c r="D18" s="7">
        <v>2015</v>
      </c>
      <c r="E18" s="7">
        <v>500</v>
      </c>
      <c r="F18" s="7">
        <v>8.5</v>
      </c>
      <c r="G18" s="7">
        <v>7</v>
      </c>
    </row>
    <row r="19" spans="1:7" x14ac:dyDescent="0.25">
      <c r="A19" s="7" t="s">
        <v>34</v>
      </c>
      <c r="B19" s="7">
        <v>18</v>
      </c>
      <c r="C19" s="7" t="s">
        <v>36</v>
      </c>
      <c r="D19" s="7">
        <v>2015</v>
      </c>
      <c r="E19" s="7">
        <v>500</v>
      </c>
      <c r="F19" s="7">
        <v>10</v>
      </c>
      <c r="G19" s="7">
        <v>5</v>
      </c>
    </row>
    <row r="20" spans="1:7" x14ac:dyDescent="0.25">
      <c r="A20" s="7" t="s">
        <v>34</v>
      </c>
      <c r="B20" s="7">
        <v>19</v>
      </c>
      <c r="C20" s="7" t="s">
        <v>36</v>
      </c>
      <c r="D20" s="7">
        <v>2015</v>
      </c>
      <c r="E20" s="7">
        <v>500</v>
      </c>
      <c r="F20" s="7">
        <v>9.3000000000000007</v>
      </c>
      <c r="G20" s="7">
        <v>8</v>
      </c>
    </row>
    <row r="21" spans="1:7" x14ac:dyDescent="0.25">
      <c r="A21" s="7" t="s">
        <v>34</v>
      </c>
      <c r="B21" s="7">
        <v>20</v>
      </c>
      <c r="C21" s="7" t="s">
        <v>36</v>
      </c>
      <c r="D21" s="7">
        <v>2015</v>
      </c>
      <c r="E21" s="7">
        <v>500</v>
      </c>
      <c r="F21" s="7">
        <v>5</v>
      </c>
      <c r="G21" s="7">
        <v>5</v>
      </c>
    </row>
    <row r="22" spans="1:7" x14ac:dyDescent="0.25">
      <c r="A22" s="7" t="s">
        <v>34</v>
      </c>
      <c r="B22" s="7">
        <v>21</v>
      </c>
      <c r="C22" s="7" t="s">
        <v>36</v>
      </c>
      <c r="D22" s="7">
        <v>2015</v>
      </c>
      <c r="E22" s="7">
        <v>500</v>
      </c>
      <c r="F22" s="7">
        <v>7</v>
      </c>
      <c r="G22" s="7">
        <v>5</v>
      </c>
    </row>
    <row r="23" spans="1:7" x14ac:dyDescent="0.25">
      <c r="A23" s="7" t="s">
        <v>34</v>
      </c>
      <c r="B23" s="7">
        <v>22</v>
      </c>
      <c r="C23" s="7" t="s">
        <v>36</v>
      </c>
      <c r="D23" s="7">
        <v>2015</v>
      </c>
      <c r="E23" s="7">
        <v>500</v>
      </c>
      <c r="F23" s="7">
        <v>18.2</v>
      </c>
      <c r="G23" s="7">
        <v>10</v>
      </c>
    </row>
    <row r="24" spans="1:7" x14ac:dyDescent="0.25">
      <c r="A24" s="7" t="s">
        <v>34</v>
      </c>
      <c r="B24" s="7">
        <v>23</v>
      </c>
      <c r="C24" s="7" t="s">
        <v>36</v>
      </c>
      <c r="D24" s="7">
        <v>2015</v>
      </c>
      <c r="E24" s="7">
        <v>500</v>
      </c>
      <c r="F24" s="7">
        <v>9.3000000000000007</v>
      </c>
      <c r="G24" s="7">
        <v>8</v>
      </c>
    </row>
    <row r="25" spans="1:7" x14ac:dyDescent="0.25">
      <c r="A25" s="7" t="s">
        <v>34</v>
      </c>
      <c r="B25" s="7">
        <v>24</v>
      </c>
      <c r="C25" s="7" t="s">
        <v>36</v>
      </c>
      <c r="D25" s="7">
        <v>2015</v>
      </c>
      <c r="E25" s="7">
        <v>500</v>
      </c>
      <c r="F25" s="7">
        <v>7.8</v>
      </c>
      <c r="G25" s="7">
        <v>4.5</v>
      </c>
    </row>
    <row r="26" spans="1:7" x14ac:dyDescent="0.25">
      <c r="A26" s="7" t="s">
        <v>34</v>
      </c>
      <c r="B26" s="7">
        <v>25</v>
      </c>
      <c r="C26" s="7" t="s">
        <v>36</v>
      </c>
      <c r="D26" s="7">
        <v>2015</v>
      </c>
      <c r="E26" s="7">
        <v>500</v>
      </c>
      <c r="F26" s="7">
        <v>10.4</v>
      </c>
      <c r="G26" s="7">
        <v>10</v>
      </c>
    </row>
    <row r="27" spans="1:7" x14ac:dyDescent="0.25">
      <c r="A27" s="7" t="s">
        <v>34</v>
      </c>
      <c r="B27" s="7">
        <v>26</v>
      </c>
      <c r="C27" s="7" t="s">
        <v>112</v>
      </c>
      <c r="D27" s="7">
        <v>2015</v>
      </c>
      <c r="E27" s="7">
        <v>500</v>
      </c>
      <c r="F27" s="7">
        <v>23</v>
      </c>
      <c r="G27" s="7">
        <v>4</v>
      </c>
    </row>
    <row r="28" spans="1:7" x14ac:dyDescent="0.25">
      <c r="A28" s="7" t="s">
        <v>34</v>
      </c>
      <c r="B28" s="7">
        <v>27</v>
      </c>
      <c r="C28" s="7" t="s">
        <v>36</v>
      </c>
      <c r="D28" s="7">
        <v>2015</v>
      </c>
      <c r="E28" s="7">
        <v>500</v>
      </c>
      <c r="F28" s="7">
        <v>7.4</v>
      </c>
      <c r="G28" s="7">
        <v>7</v>
      </c>
    </row>
    <row r="29" spans="1:7" x14ac:dyDescent="0.25">
      <c r="A29" s="7" t="s">
        <v>34</v>
      </c>
      <c r="B29" s="7">
        <v>28</v>
      </c>
      <c r="C29" s="7" t="s">
        <v>36</v>
      </c>
      <c r="D29" s="7">
        <v>2015</v>
      </c>
      <c r="E29" s="7">
        <v>500</v>
      </c>
      <c r="F29" s="7">
        <v>8.8000000000000007</v>
      </c>
      <c r="G29" s="7">
        <v>8</v>
      </c>
    </row>
    <row r="30" spans="1:7" x14ac:dyDescent="0.25">
      <c r="A30" s="7" t="s">
        <v>34</v>
      </c>
      <c r="B30" s="7">
        <v>29</v>
      </c>
      <c r="C30" s="7" t="s">
        <v>36</v>
      </c>
      <c r="D30" s="7">
        <v>2015</v>
      </c>
      <c r="E30" s="7">
        <v>500</v>
      </c>
      <c r="F30" s="7">
        <v>5</v>
      </c>
      <c r="G30" s="7">
        <v>5</v>
      </c>
    </row>
    <row r="31" spans="1:7" x14ac:dyDescent="0.25">
      <c r="A31" s="7" t="s">
        <v>34</v>
      </c>
      <c r="B31" s="7">
        <v>30</v>
      </c>
      <c r="C31" s="7" t="s">
        <v>36</v>
      </c>
      <c r="D31" s="7">
        <v>2015</v>
      </c>
      <c r="E31" s="7">
        <v>500</v>
      </c>
      <c r="F31" s="7">
        <v>10.4</v>
      </c>
      <c r="G31" s="7">
        <v>9</v>
      </c>
    </row>
    <row r="32" spans="1:7" x14ac:dyDescent="0.25">
      <c r="A32" s="7" t="s">
        <v>34</v>
      </c>
      <c r="B32" s="7">
        <v>31</v>
      </c>
      <c r="C32" s="7" t="s">
        <v>36</v>
      </c>
      <c r="D32" s="7">
        <v>2015</v>
      </c>
      <c r="E32" s="7">
        <v>500</v>
      </c>
      <c r="F32" s="7">
        <v>15.6</v>
      </c>
      <c r="G32" s="7">
        <v>9</v>
      </c>
    </row>
    <row r="33" spans="1:7" x14ac:dyDescent="0.25">
      <c r="A33" s="7" t="s">
        <v>34</v>
      </c>
      <c r="B33" s="7">
        <v>32</v>
      </c>
      <c r="C33" s="7" t="s">
        <v>36</v>
      </c>
      <c r="D33" s="7">
        <v>2015</v>
      </c>
      <c r="E33" s="7">
        <v>500</v>
      </c>
      <c r="F33" s="7">
        <v>8</v>
      </c>
      <c r="G33" s="7">
        <v>5</v>
      </c>
    </row>
    <row r="34" spans="1:7" x14ac:dyDescent="0.25">
      <c r="A34" s="7" t="s">
        <v>34</v>
      </c>
      <c r="B34" s="7">
        <v>33</v>
      </c>
      <c r="C34" s="7" t="s">
        <v>36</v>
      </c>
      <c r="D34" s="7">
        <v>2015</v>
      </c>
      <c r="E34" s="7">
        <v>500</v>
      </c>
      <c r="F34" s="7">
        <v>13</v>
      </c>
      <c r="G34" s="7">
        <v>8</v>
      </c>
    </row>
    <row r="35" spans="1:7" x14ac:dyDescent="0.25">
      <c r="A35" s="7" t="s">
        <v>34</v>
      </c>
      <c r="B35" s="7">
        <v>34</v>
      </c>
      <c r="C35" s="7" t="s">
        <v>36</v>
      </c>
      <c r="D35" s="7">
        <v>2015</v>
      </c>
      <c r="E35" s="7">
        <v>500</v>
      </c>
      <c r="F35" s="7">
        <v>12.6</v>
      </c>
      <c r="G35" s="7">
        <v>9</v>
      </c>
    </row>
    <row r="36" spans="1:7" x14ac:dyDescent="0.25">
      <c r="A36" s="7" t="s">
        <v>34</v>
      </c>
      <c r="B36" s="7">
        <v>35</v>
      </c>
      <c r="C36" s="7" t="s">
        <v>36</v>
      </c>
      <c r="D36" s="7">
        <v>2015</v>
      </c>
      <c r="E36" s="7">
        <v>500</v>
      </c>
      <c r="F36" s="7">
        <v>42.8</v>
      </c>
      <c r="G36" s="7">
        <v>13</v>
      </c>
    </row>
    <row r="37" spans="1:7" x14ac:dyDescent="0.25">
      <c r="A37" s="7" t="s">
        <v>34</v>
      </c>
      <c r="B37" s="7">
        <v>36</v>
      </c>
      <c r="C37" s="7" t="s">
        <v>112</v>
      </c>
      <c r="D37" s="7">
        <v>2015</v>
      </c>
      <c r="E37" s="7">
        <v>500</v>
      </c>
      <c r="F37" s="7">
        <v>29.5</v>
      </c>
      <c r="G37" s="7">
        <v>10</v>
      </c>
    </row>
    <row r="38" spans="1:7" x14ac:dyDescent="0.25">
      <c r="A38" s="7" t="s">
        <v>34</v>
      </c>
      <c r="B38" s="7">
        <v>37</v>
      </c>
      <c r="C38" s="7" t="s">
        <v>31</v>
      </c>
      <c r="D38" s="7">
        <v>2015</v>
      </c>
      <c r="E38" s="7">
        <v>500</v>
      </c>
      <c r="F38" s="7">
        <v>8.6</v>
      </c>
      <c r="G38" s="7">
        <v>4</v>
      </c>
    </row>
    <row r="39" spans="1:7" x14ac:dyDescent="0.25">
      <c r="A39" s="7" t="s">
        <v>34</v>
      </c>
      <c r="B39" s="7">
        <v>38</v>
      </c>
      <c r="C39" s="7" t="s">
        <v>32</v>
      </c>
      <c r="D39" s="7">
        <v>2015</v>
      </c>
      <c r="E39" s="7">
        <v>500</v>
      </c>
      <c r="F39" s="7">
        <v>17.2</v>
      </c>
      <c r="G39" s="7">
        <v>7</v>
      </c>
    </row>
    <row r="40" spans="1:7" x14ac:dyDescent="0.25">
      <c r="A40" s="7" t="s">
        <v>34</v>
      </c>
      <c r="B40" s="7">
        <v>39</v>
      </c>
      <c r="C40" s="7" t="s">
        <v>112</v>
      </c>
      <c r="D40" s="7">
        <v>2015</v>
      </c>
      <c r="E40" s="7">
        <v>500</v>
      </c>
      <c r="F40" s="7">
        <v>6.6</v>
      </c>
      <c r="G40" s="7">
        <v>5</v>
      </c>
    </row>
    <row r="41" spans="1:7" x14ac:dyDescent="0.25">
      <c r="A41" s="7" t="s">
        <v>34</v>
      </c>
      <c r="B41" s="7">
        <v>40</v>
      </c>
      <c r="C41" s="7" t="s">
        <v>36</v>
      </c>
      <c r="D41" s="7">
        <v>2015</v>
      </c>
      <c r="E41" s="7">
        <v>500</v>
      </c>
      <c r="F41" s="7">
        <v>8.3000000000000007</v>
      </c>
      <c r="G41" s="7">
        <v>6</v>
      </c>
    </row>
    <row r="42" spans="1:7" x14ac:dyDescent="0.25">
      <c r="A42" s="7" t="s">
        <v>34</v>
      </c>
      <c r="B42" s="7">
        <v>41</v>
      </c>
      <c r="C42" s="7" t="s">
        <v>112</v>
      </c>
      <c r="D42" s="7">
        <v>2015</v>
      </c>
      <c r="E42" s="7">
        <v>500</v>
      </c>
      <c r="F42" s="7">
        <v>10.199999999999999</v>
      </c>
      <c r="G42" s="7">
        <v>6</v>
      </c>
    </row>
    <row r="43" spans="1:7" x14ac:dyDescent="0.25">
      <c r="A43" s="7" t="s">
        <v>34</v>
      </c>
      <c r="B43" s="7">
        <v>42</v>
      </c>
      <c r="C43" s="7" t="s">
        <v>112</v>
      </c>
      <c r="D43" s="7">
        <v>2015</v>
      </c>
      <c r="E43" s="7">
        <v>500</v>
      </c>
      <c r="F43" s="7">
        <v>7.5</v>
      </c>
      <c r="G43" s="7">
        <v>3.5</v>
      </c>
    </row>
    <row r="44" spans="1:7" x14ac:dyDescent="0.25">
      <c r="A44" s="7" t="s">
        <v>40</v>
      </c>
      <c r="B44" s="7">
        <v>1</v>
      </c>
      <c r="C44" s="7" t="s">
        <v>35</v>
      </c>
      <c r="D44" s="7">
        <v>2015</v>
      </c>
      <c r="E44" s="7">
        <v>500</v>
      </c>
      <c r="F44" s="7">
        <v>0</v>
      </c>
      <c r="G44" s="7">
        <v>19.5</v>
      </c>
    </row>
    <row r="45" spans="1:7" x14ac:dyDescent="0.25">
      <c r="A45" s="7" t="s">
        <v>40</v>
      </c>
      <c r="B45" s="7">
        <v>2</v>
      </c>
      <c r="C45" s="7" t="s">
        <v>35</v>
      </c>
      <c r="D45" s="7">
        <v>2015</v>
      </c>
      <c r="E45" s="7">
        <v>500</v>
      </c>
      <c r="F45" s="7">
        <v>38.4</v>
      </c>
      <c r="G45" s="7">
        <v>22.5</v>
      </c>
    </row>
    <row r="46" spans="1:7" x14ac:dyDescent="0.25">
      <c r="A46" s="7" t="s">
        <v>40</v>
      </c>
      <c r="B46" s="7">
        <v>3</v>
      </c>
      <c r="C46" s="7" t="s">
        <v>36</v>
      </c>
      <c r="D46" s="7">
        <v>2015</v>
      </c>
      <c r="E46" s="7">
        <v>500</v>
      </c>
      <c r="F46" s="7">
        <v>7.5</v>
      </c>
      <c r="G46" s="7">
        <v>8.5</v>
      </c>
    </row>
    <row r="47" spans="1:7" x14ac:dyDescent="0.25">
      <c r="A47" s="7" t="s">
        <v>40</v>
      </c>
      <c r="B47" s="7">
        <v>4</v>
      </c>
      <c r="C47" s="7" t="s">
        <v>35</v>
      </c>
      <c r="D47" s="7">
        <v>2015</v>
      </c>
      <c r="E47" s="7">
        <v>500</v>
      </c>
      <c r="F47" s="7">
        <v>7.5</v>
      </c>
      <c r="G47" s="7">
        <v>9</v>
      </c>
    </row>
    <row r="48" spans="1:7" x14ac:dyDescent="0.25">
      <c r="A48" s="7" t="s">
        <v>40</v>
      </c>
      <c r="B48" s="7">
        <v>5</v>
      </c>
      <c r="C48" s="7" t="s">
        <v>35</v>
      </c>
      <c r="D48" s="7">
        <v>2015</v>
      </c>
      <c r="E48" s="7">
        <v>500</v>
      </c>
      <c r="F48" s="7">
        <v>6</v>
      </c>
      <c r="G48" s="7">
        <v>7</v>
      </c>
    </row>
    <row r="49" spans="1:7" x14ac:dyDescent="0.25">
      <c r="A49" s="7" t="s">
        <v>40</v>
      </c>
      <c r="B49" s="7">
        <v>6</v>
      </c>
      <c r="C49" s="7" t="s">
        <v>35</v>
      </c>
      <c r="D49" s="7">
        <v>2015</v>
      </c>
      <c r="E49" s="7">
        <v>500</v>
      </c>
      <c r="F49" s="7">
        <v>6.6</v>
      </c>
    </row>
    <row r="50" spans="1:7" x14ac:dyDescent="0.25">
      <c r="A50" s="7" t="s">
        <v>40</v>
      </c>
      <c r="B50" s="7">
        <v>7</v>
      </c>
      <c r="C50" s="7" t="s">
        <v>35</v>
      </c>
      <c r="D50" s="7">
        <v>2015</v>
      </c>
      <c r="E50" s="7">
        <v>500</v>
      </c>
      <c r="F50" s="7">
        <v>9.5</v>
      </c>
      <c r="G50" s="7">
        <v>10</v>
      </c>
    </row>
    <row r="51" spans="1:7" x14ac:dyDescent="0.25">
      <c r="A51" s="7" t="s">
        <v>40</v>
      </c>
      <c r="B51" s="7">
        <v>8</v>
      </c>
      <c r="C51" s="7" t="s">
        <v>35</v>
      </c>
      <c r="D51" s="7">
        <v>2015</v>
      </c>
      <c r="E51" s="7">
        <v>500</v>
      </c>
      <c r="F51" s="7">
        <v>39.5</v>
      </c>
      <c r="G51" s="7">
        <v>29</v>
      </c>
    </row>
    <row r="52" spans="1:7" x14ac:dyDescent="0.25">
      <c r="A52" s="7" t="s">
        <v>40</v>
      </c>
      <c r="B52" s="7">
        <v>9</v>
      </c>
      <c r="C52" s="7" t="s">
        <v>35</v>
      </c>
      <c r="D52" s="7">
        <v>2015</v>
      </c>
      <c r="E52" s="7">
        <v>500</v>
      </c>
      <c r="F52" s="7">
        <v>35.799999999999997</v>
      </c>
      <c r="G52" s="7">
        <v>24</v>
      </c>
    </row>
    <row r="53" spans="1:7" x14ac:dyDescent="0.25">
      <c r="A53" s="7" t="s">
        <v>40</v>
      </c>
      <c r="B53" s="7">
        <v>10</v>
      </c>
      <c r="C53" s="7" t="s">
        <v>35</v>
      </c>
      <c r="D53" s="7">
        <v>2015</v>
      </c>
      <c r="E53" s="7">
        <v>500</v>
      </c>
      <c r="F53" s="7">
        <v>34</v>
      </c>
      <c r="G53" s="7">
        <v>29</v>
      </c>
    </row>
    <row r="54" spans="1:7" x14ac:dyDescent="0.25">
      <c r="A54" s="7" t="s">
        <v>40</v>
      </c>
      <c r="B54" s="7">
        <v>11</v>
      </c>
      <c r="C54" s="7" t="s">
        <v>35</v>
      </c>
      <c r="D54" s="7">
        <v>2015</v>
      </c>
      <c r="E54" s="7">
        <v>500</v>
      </c>
      <c r="F54" s="7">
        <v>35</v>
      </c>
      <c r="G54" s="7">
        <v>22</v>
      </c>
    </row>
    <row r="55" spans="1:7" x14ac:dyDescent="0.25">
      <c r="A55" s="7" t="s">
        <v>40</v>
      </c>
      <c r="B55" s="7">
        <v>12</v>
      </c>
      <c r="C55" s="7" t="s">
        <v>35</v>
      </c>
      <c r="D55" s="7">
        <v>2015</v>
      </c>
      <c r="E55" s="7">
        <v>500</v>
      </c>
      <c r="F55" s="7">
        <v>13.7</v>
      </c>
      <c r="G55" s="7">
        <v>13.5</v>
      </c>
    </row>
    <row r="56" spans="1:7" x14ac:dyDescent="0.25">
      <c r="A56" s="7" t="s">
        <v>40</v>
      </c>
      <c r="B56" s="7">
        <v>13</v>
      </c>
      <c r="C56" s="7" t="s">
        <v>32</v>
      </c>
      <c r="D56" s="7">
        <v>2015</v>
      </c>
      <c r="E56" s="7">
        <v>500</v>
      </c>
      <c r="F56" s="7">
        <v>6.8</v>
      </c>
      <c r="G56" s="7">
        <v>6</v>
      </c>
    </row>
    <row r="57" spans="1:7" x14ac:dyDescent="0.25">
      <c r="A57" s="7" t="s">
        <v>40</v>
      </c>
      <c r="B57" s="7">
        <v>14</v>
      </c>
      <c r="C57" s="7" t="s">
        <v>32</v>
      </c>
      <c r="D57" s="7">
        <v>2015</v>
      </c>
      <c r="E57" s="7">
        <v>500</v>
      </c>
      <c r="F57" s="7">
        <v>10.8</v>
      </c>
      <c r="G57" s="7">
        <v>9</v>
      </c>
    </row>
    <row r="58" spans="1:7" x14ac:dyDescent="0.25">
      <c r="A58" s="7" t="s">
        <v>40</v>
      </c>
      <c r="B58" s="7">
        <v>15</v>
      </c>
      <c r="C58" s="7" t="s">
        <v>35</v>
      </c>
      <c r="D58" s="7">
        <v>2015</v>
      </c>
      <c r="E58" s="7">
        <v>500</v>
      </c>
      <c r="F58" s="7">
        <v>10.7</v>
      </c>
      <c r="G58" s="7">
        <v>6.5</v>
      </c>
    </row>
    <row r="59" spans="1:7" x14ac:dyDescent="0.25">
      <c r="A59" s="7" t="s">
        <v>40</v>
      </c>
      <c r="B59" s="7">
        <v>16</v>
      </c>
      <c r="C59" s="7" t="s">
        <v>35</v>
      </c>
      <c r="D59" s="7">
        <v>2015</v>
      </c>
      <c r="E59" s="7">
        <v>500</v>
      </c>
      <c r="F59" s="7">
        <v>30</v>
      </c>
      <c r="G59" s="7">
        <v>17</v>
      </c>
    </row>
    <row r="60" spans="1:7" x14ac:dyDescent="0.25">
      <c r="A60" s="7" t="s">
        <v>40</v>
      </c>
      <c r="B60" s="7">
        <v>17</v>
      </c>
      <c r="C60" s="7" t="s">
        <v>35</v>
      </c>
      <c r="D60" s="7">
        <v>2015</v>
      </c>
      <c r="E60" s="7">
        <v>500</v>
      </c>
      <c r="F60" s="7">
        <v>35.5</v>
      </c>
      <c r="G60" s="7">
        <v>20</v>
      </c>
    </row>
    <row r="61" spans="1:7" x14ac:dyDescent="0.25">
      <c r="A61" s="7" t="s">
        <v>40</v>
      </c>
      <c r="B61" s="7">
        <v>18</v>
      </c>
      <c r="C61" s="7" t="s">
        <v>35</v>
      </c>
      <c r="D61" s="7">
        <v>2015</v>
      </c>
      <c r="E61" s="7">
        <v>500</v>
      </c>
      <c r="F61" s="7">
        <v>34.700000000000003</v>
      </c>
      <c r="G61" s="7">
        <v>18</v>
      </c>
    </row>
    <row r="62" spans="1:7" x14ac:dyDescent="0.25">
      <c r="A62" s="7" t="s">
        <v>40</v>
      </c>
      <c r="B62" s="7">
        <v>19</v>
      </c>
      <c r="C62" s="7" t="s">
        <v>35</v>
      </c>
      <c r="D62" s="7">
        <v>2015</v>
      </c>
      <c r="E62" s="7">
        <v>500</v>
      </c>
      <c r="F62" s="7">
        <v>15</v>
      </c>
      <c r="G62" s="7">
        <v>9</v>
      </c>
    </row>
    <row r="63" spans="1:7" x14ac:dyDescent="0.25">
      <c r="A63" s="7" t="s">
        <v>40</v>
      </c>
      <c r="B63" s="7">
        <v>20</v>
      </c>
      <c r="C63" s="7" t="s">
        <v>35</v>
      </c>
      <c r="D63" s="7">
        <v>2015</v>
      </c>
      <c r="E63" s="7">
        <v>500</v>
      </c>
      <c r="F63" s="7">
        <v>30.2</v>
      </c>
      <c r="G63" s="7">
        <v>14</v>
      </c>
    </row>
    <row r="64" spans="1:7" x14ac:dyDescent="0.25">
      <c r="A64" s="7" t="s">
        <v>40</v>
      </c>
      <c r="B64" s="7">
        <v>21</v>
      </c>
      <c r="C64" s="7" t="s">
        <v>35</v>
      </c>
      <c r="D64" s="7">
        <v>2015</v>
      </c>
      <c r="E64" s="7">
        <v>500</v>
      </c>
      <c r="F64" s="7">
        <v>25.5</v>
      </c>
      <c r="G64" s="7">
        <v>12</v>
      </c>
    </row>
    <row r="65" spans="1:7" x14ac:dyDescent="0.25">
      <c r="A65" s="7" t="s">
        <v>40</v>
      </c>
      <c r="B65" s="7">
        <v>22</v>
      </c>
      <c r="C65" s="7" t="s">
        <v>35</v>
      </c>
      <c r="D65" s="7">
        <v>2015</v>
      </c>
      <c r="E65" s="7">
        <v>500</v>
      </c>
      <c r="F65" s="7">
        <v>5.6</v>
      </c>
      <c r="G65" s="7">
        <v>5</v>
      </c>
    </row>
    <row r="66" spans="1:7" x14ac:dyDescent="0.25">
      <c r="A66" s="7" t="s">
        <v>40</v>
      </c>
      <c r="B66" s="7">
        <v>23</v>
      </c>
      <c r="C66" s="7" t="s">
        <v>35</v>
      </c>
      <c r="D66" s="7">
        <v>2015</v>
      </c>
      <c r="E66" s="7">
        <v>500</v>
      </c>
      <c r="F66" s="7">
        <v>6</v>
      </c>
      <c r="G66" s="7">
        <v>7</v>
      </c>
    </row>
    <row r="67" spans="1:7" x14ac:dyDescent="0.25">
      <c r="A67" s="7" t="s">
        <v>40</v>
      </c>
      <c r="B67" s="7">
        <v>24</v>
      </c>
      <c r="C67" s="7" t="s">
        <v>35</v>
      </c>
      <c r="D67" s="7">
        <v>2015</v>
      </c>
      <c r="E67" s="7">
        <v>500</v>
      </c>
      <c r="F67" s="7">
        <v>6.5</v>
      </c>
      <c r="G67" s="7">
        <v>6.5</v>
      </c>
    </row>
    <row r="68" spans="1:7" x14ac:dyDescent="0.25">
      <c r="A68" s="7" t="s">
        <v>33</v>
      </c>
      <c r="B68" s="7">
        <v>1</v>
      </c>
      <c r="C68" s="7" t="s">
        <v>36</v>
      </c>
      <c r="D68" s="7">
        <v>2015</v>
      </c>
      <c r="E68" s="7">
        <v>500</v>
      </c>
      <c r="F68" s="7">
        <v>12.4</v>
      </c>
      <c r="G68" s="7">
        <v>15</v>
      </c>
    </row>
    <row r="69" spans="1:7" x14ac:dyDescent="0.25">
      <c r="A69" s="7" t="s">
        <v>33</v>
      </c>
      <c r="B69" s="7">
        <v>2</v>
      </c>
      <c r="C69" s="7" t="s">
        <v>35</v>
      </c>
      <c r="D69" s="7">
        <v>2015</v>
      </c>
      <c r="E69" s="7">
        <v>500</v>
      </c>
      <c r="F69" s="7">
        <v>8.6999999999999993</v>
      </c>
      <c r="G69" s="7">
        <v>10.5</v>
      </c>
    </row>
    <row r="70" spans="1:7" x14ac:dyDescent="0.25">
      <c r="A70" s="7" t="s">
        <v>33</v>
      </c>
      <c r="B70" s="7">
        <v>3</v>
      </c>
      <c r="C70" s="7" t="s">
        <v>36</v>
      </c>
      <c r="D70" s="7">
        <v>2015</v>
      </c>
      <c r="E70" s="7">
        <v>500</v>
      </c>
      <c r="F70" s="7">
        <v>5.0999999999999996</v>
      </c>
      <c r="G70" s="7">
        <v>8</v>
      </c>
    </row>
    <row r="71" spans="1:7" x14ac:dyDescent="0.25">
      <c r="A71" s="7" t="s">
        <v>33</v>
      </c>
      <c r="B71" s="7">
        <v>4</v>
      </c>
      <c r="C71" s="7" t="s">
        <v>36</v>
      </c>
      <c r="D71" s="7">
        <v>2015</v>
      </c>
      <c r="E71" s="7">
        <v>500</v>
      </c>
      <c r="F71" s="7">
        <v>7</v>
      </c>
      <c r="G71" s="7">
        <v>13.5</v>
      </c>
    </row>
    <row r="72" spans="1:7" x14ac:dyDescent="0.25">
      <c r="A72" s="7" t="s">
        <v>33</v>
      </c>
      <c r="B72" s="7">
        <v>5</v>
      </c>
      <c r="C72" s="7" t="s">
        <v>36</v>
      </c>
      <c r="D72" s="7">
        <v>2015</v>
      </c>
      <c r="E72" s="7">
        <v>500</v>
      </c>
      <c r="F72" s="7">
        <v>13.6</v>
      </c>
      <c r="G72" s="7">
        <v>18.5</v>
      </c>
    </row>
    <row r="73" spans="1:7" x14ac:dyDescent="0.25">
      <c r="A73" s="7" t="s">
        <v>33</v>
      </c>
      <c r="B73" s="7">
        <v>6</v>
      </c>
      <c r="C73" s="7" t="s">
        <v>36</v>
      </c>
      <c r="D73" s="7">
        <v>2015</v>
      </c>
      <c r="E73" s="7">
        <v>500</v>
      </c>
      <c r="F73" s="7">
        <v>7.1</v>
      </c>
      <c r="G73" s="7">
        <v>10.5</v>
      </c>
    </row>
    <row r="74" spans="1:7" x14ac:dyDescent="0.25">
      <c r="A74" s="7" t="s">
        <v>33</v>
      </c>
      <c r="B74" s="7">
        <v>7</v>
      </c>
      <c r="C74" s="12" t="s">
        <v>36</v>
      </c>
      <c r="D74" s="12">
        <v>2015</v>
      </c>
      <c r="E74" s="7">
        <v>500</v>
      </c>
      <c r="F74" s="12">
        <v>5.7</v>
      </c>
      <c r="G74" s="12">
        <v>7</v>
      </c>
    </row>
    <row r="75" spans="1:7" x14ac:dyDescent="0.25">
      <c r="A75" s="7" t="s">
        <v>33</v>
      </c>
      <c r="B75" s="7">
        <v>8</v>
      </c>
      <c r="C75" s="7" t="s">
        <v>36</v>
      </c>
      <c r="D75" s="7">
        <v>2015</v>
      </c>
      <c r="E75" s="7">
        <v>500</v>
      </c>
      <c r="F75" s="7">
        <v>15.2</v>
      </c>
      <c r="G75" s="7">
        <v>10.5</v>
      </c>
    </row>
    <row r="76" spans="1:7" x14ac:dyDescent="0.25">
      <c r="A76" s="7" t="s">
        <v>33</v>
      </c>
      <c r="B76" s="7">
        <v>9</v>
      </c>
      <c r="C76" s="7" t="s">
        <v>36</v>
      </c>
      <c r="D76" s="7">
        <v>2015</v>
      </c>
      <c r="E76" s="7">
        <v>500</v>
      </c>
      <c r="F76" s="7">
        <v>17</v>
      </c>
      <c r="G76" s="7">
        <v>16.5</v>
      </c>
    </row>
    <row r="77" spans="1:7" x14ac:dyDescent="0.25">
      <c r="A77" s="7" t="s">
        <v>33</v>
      </c>
      <c r="B77" s="7">
        <v>10</v>
      </c>
      <c r="C77" s="7" t="s">
        <v>36</v>
      </c>
      <c r="D77" s="7">
        <v>2015</v>
      </c>
      <c r="E77" s="7">
        <v>500</v>
      </c>
      <c r="F77" s="7">
        <v>5.2</v>
      </c>
      <c r="G77" s="7">
        <v>10.5</v>
      </c>
    </row>
    <row r="78" spans="1:7" x14ac:dyDescent="0.25">
      <c r="A78" s="7" t="s">
        <v>33</v>
      </c>
      <c r="B78" s="7">
        <v>11</v>
      </c>
      <c r="C78" s="7" t="s">
        <v>35</v>
      </c>
      <c r="D78" s="7">
        <v>2015</v>
      </c>
      <c r="E78" s="7">
        <v>500</v>
      </c>
      <c r="F78" s="7">
        <v>10</v>
      </c>
      <c r="G78" s="7">
        <v>13.5</v>
      </c>
    </row>
    <row r="79" spans="1:7" x14ac:dyDescent="0.25">
      <c r="A79" s="7" t="s">
        <v>33</v>
      </c>
      <c r="B79" s="7">
        <v>12</v>
      </c>
      <c r="C79" s="7" t="s">
        <v>36</v>
      </c>
      <c r="D79" s="7">
        <v>2015</v>
      </c>
      <c r="E79" s="7">
        <v>500</v>
      </c>
      <c r="F79" s="7">
        <v>9.4</v>
      </c>
      <c r="G79" s="7">
        <v>11.5</v>
      </c>
    </row>
    <row r="80" spans="1:7" x14ac:dyDescent="0.25">
      <c r="A80" s="7" t="s">
        <v>33</v>
      </c>
      <c r="B80" s="7">
        <v>13</v>
      </c>
      <c r="C80" s="7" t="s">
        <v>35</v>
      </c>
      <c r="D80" s="7">
        <v>2015</v>
      </c>
      <c r="E80" s="7">
        <v>500</v>
      </c>
      <c r="F80" s="7">
        <v>9.5</v>
      </c>
      <c r="G80" s="7">
        <v>12</v>
      </c>
    </row>
    <row r="81" spans="1:7" x14ac:dyDescent="0.25">
      <c r="A81" s="7" t="s">
        <v>33</v>
      </c>
      <c r="B81" s="7">
        <v>14</v>
      </c>
      <c r="C81" s="7" t="s">
        <v>36</v>
      </c>
      <c r="D81" s="7">
        <v>2015</v>
      </c>
      <c r="E81" s="7">
        <v>500</v>
      </c>
      <c r="F81" s="7">
        <v>12.4</v>
      </c>
      <c r="G81" s="7">
        <v>12</v>
      </c>
    </row>
    <row r="82" spans="1:7" x14ac:dyDescent="0.25">
      <c r="A82" s="7" t="s">
        <v>33</v>
      </c>
      <c r="B82" s="7">
        <v>15</v>
      </c>
      <c r="C82" s="7" t="s">
        <v>36</v>
      </c>
      <c r="D82" s="7">
        <v>2015</v>
      </c>
      <c r="E82" s="7">
        <v>500</v>
      </c>
      <c r="F82" s="7">
        <v>19.5</v>
      </c>
      <c r="G82" s="7">
        <v>10.5</v>
      </c>
    </row>
    <row r="83" spans="1:7" x14ac:dyDescent="0.25">
      <c r="A83" s="7" t="s">
        <v>33</v>
      </c>
      <c r="B83" s="7">
        <v>16</v>
      </c>
      <c r="C83" s="7" t="s">
        <v>36</v>
      </c>
      <c r="D83" s="7">
        <v>2015</v>
      </c>
      <c r="E83" s="7">
        <v>500</v>
      </c>
      <c r="F83" s="7">
        <v>26.5</v>
      </c>
      <c r="G83" s="7">
        <v>27</v>
      </c>
    </row>
    <row r="84" spans="1:7" x14ac:dyDescent="0.25">
      <c r="A84" s="7" t="s">
        <v>33</v>
      </c>
      <c r="B84" s="7">
        <v>17</v>
      </c>
      <c r="C84" s="7" t="s">
        <v>36</v>
      </c>
      <c r="D84" s="7">
        <v>2015</v>
      </c>
      <c r="E84" s="7">
        <v>500</v>
      </c>
      <c r="F84" s="7">
        <v>6.7</v>
      </c>
      <c r="G84" s="7">
        <v>12</v>
      </c>
    </row>
    <row r="85" spans="1:7" x14ac:dyDescent="0.25">
      <c r="A85" s="7" t="s">
        <v>33</v>
      </c>
      <c r="B85" s="7">
        <v>18</v>
      </c>
      <c r="C85" s="7" t="s">
        <v>36</v>
      </c>
      <c r="D85" s="7">
        <v>2015</v>
      </c>
      <c r="E85" s="7">
        <v>500</v>
      </c>
      <c r="F85" s="7">
        <v>27.5</v>
      </c>
      <c r="G85" s="7">
        <v>23.5</v>
      </c>
    </row>
    <row r="86" spans="1:7" x14ac:dyDescent="0.25">
      <c r="A86" s="7" t="s">
        <v>33</v>
      </c>
      <c r="B86" s="7">
        <v>19</v>
      </c>
      <c r="C86" s="7" t="s">
        <v>36</v>
      </c>
      <c r="D86" s="7">
        <v>2015</v>
      </c>
      <c r="E86" s="7">
        <v>500</v>
      </c>
      <c r="F86" s="7">
        <v>9.8000000000000007</v>
      </c>
      <c r="G86" s="7">
        <v>13.5</v>
      </c>
    </row>
    <row r="87" spans="1:7" x14ac:dyDescent="0.25">
      <c r="A87" s="7" t="s">
        <v>33</v>
      </c>
      <c r="B87" s="7">
        <v>20</v>
      </c>
      <c r="C87" s="7" t="s">
        <v>36</v>
      </c>
      <c r="D87" s="7">
        <v>2015</v>
      </c>
      <c r="E87" s="7">
        <v>500</v>
      </c>
      <c r="F87" s="7">
        <v>6.7</v>
      </c>
      <c r="G87" s="7">
        <v>10</v>
      </c>
    </row>
    <row r="88" spans="1:7" x14ac:dyDescent="0.25">
      <c r="A88" s="7" t="s">
        <v>33</v>
      </c>
      <c r="B88" s="7">
        <v>21</v>
      </c>
      <c r="C88" s="7" t="s">
        <v>36</v>
      </c>
      <c r="D88" s="7">
        <v>2015</v>
      </c>
      <c r="E88" s="7">
        <v>500</v>
      </c>
      <c r="F88" s="7">
        <v>9</v>
      </c>
      <c r="G88" s="7">
        <v>13.5</v>
      </c>
    </row>
    <row r="89" spans="1:7" x14ac:dyDescent="0.25">
      <c r="A89" s="7" t="s">
        <v>33</v>
      </c>
      <c r="B89" s="7">
        <v>22</v>
      </c>
      <c r="C89" s="7" t="s">
        <v>36</v>
      </c>
      <c r="D89" s="7">
        <v>2015</v>
      </c>
      <c r="E89" s="7">
        <v>500</v>
      </c>
      <c r="F89" s="7">
        <v>16.5</v>
      </c>
      <c r="G89" s="7">
        <v>22</v>
      </c>
    </row>
    <row r="90" spans="1:7" x14ac:dyDescent="0.25">
      <c r="A90" s="7" t="s">
        <v>33</v>
      </c>
      <c r="B90" s="7">
        <v>23</v>
      </c>
      <c r="C90" s="7" t="s">
        <v>36</v>
      </c>
      <c r="D90" s="7">
        <v>2015</v>
      </c>
      <c r="E90" s="7">
        <v>500</v>
      </c>
      <c r="F90" s="7">
        <v>6.9</v>
      </c>
      <c r="G90" s="7">
        <v>11</v>
      </c>
    </row>
    <row r="91" spans="1:7" x14ac:dyDescent="0.25">
      <c r="A91" s="7" t="s">
        <v>33</v>
      </c>
      <c r="B91" s="7">
        <v>24</v>
      </c>
      <c r="C91" s="7" t="s">
        <v>36</v>
      </c>
      <c r="D91" s="7">
        <v>2015</v>
      </c>
      <c r="E91" s="7">
        <v>500</v>
      </c>
      <c r="F91" s="7">
        <v>8.1999999999999993</v>
      </c>
      <c r="G91" s="7">
        <v>10</v>
      </c>
    </row>
    <row r="92" spans="1:7" x14ac:dyDescent="0.25">
      <c r="A92" s="7" t="s">
        <v>33</v>
      </c>
      <c r="B92" s="7">
        <v>25</v>
      </c>
      <c r="C92" s="7" t="s">
        <v>36</v>
      </c>
      <c r="D92" s="7">
        <v>2015</v>
      </c>
      <c r="E92" s="7">
        <v>500</v>
      </c>
      <c r="F92" s="7">
        <v>13.8</v>
      </c>
      <c r="G92" s="7">
        <v>18</v>
      </c>
    </row>
    <row r="93" spans="1:7" x14ac:dyDescent="0.25">
      <c r="A93" s="7" t="s">
        <v>33</v>
      </c>
      <c r="B93" s="7">
        <v>26</v>
      </c>
      <c r="C93" s="7" t="s">
        <v>36</v>
      </c>
      <c r="D93" s="7">
        <v>2015</v>
      </c>
      <c r="E93" s="7">
        <v>500</v>
      </c>
      <c r="F93" s="7">
        <v>6</v>
      </c>
      <c r="G93" s="7">
        <v>8.5</v>
      </c>
    </row>
    <row r="94" spans="1:7" x14ac:dyDescent="0.25">
      <c r="A94" s="7" t="s">
        <v>33</v>
      </c>
      <c r="B94" s="7">
        <v>27</v>
      </c>
      <c r="C94" s="7" t="s">
        <v>35</v>
      </c>
      <c r="D94" s="7">
        <v>2015</v>
      </c>
      <c r="E94" s="7">
        <v>500</v>
      </c>
      <c r="F94" s="7">
        <v>13.4</v>
      </c>
      <c r="G94" s="7">
        <v>19.600000000000001</v>
      </c>
    </row>
    <row r="95" spans="1:7" x14ac:dyDescent="0.25">
      <c r="A95" s="7" t="s">
        <v>33</v>
      </c>
      <c r="B95" s="7">
        <v>28</v>
      </c>
      <c r="C95" s="7" t="s">
        <v>36</v>
      </c>
      <c r="D95" s="7">
        <v>2015</v>
      </c>
      <c r="E95" s="7">
        <v>500</v>
      </c>
      <c r="F95" s="7">
        <v>26</v>
      </c>
      <c r="G95" s="7">
        <v>22.5</v>
      </c>
    </row>
    <row r="96" spans="1:7" x14ac:dyDescent="0.25">
      <c r="A96" s="7" t="s">
        <v>33</v>
      </c>
      <c r="B96" s="7">
        <v>29</v>
      </c>
      <c r="C96" s="7" t="s">
        <v>36</v>
      </c>
      <c r="D96" s="7">
        <v>2015</v>
      </c>
      <c r="E96" s="7">
        <v>500</v>
      </c>
      <c r="F96" s="7">
        <v>23.1</v>
      </c>
      <c r="G96" s="7">
        <v>24</v>
      </c>
    </row>
    <row r="97" spans="1:7" x14ac:dyDescent="0.25">
      <c r="A97" s="7" t="s">
        <v>33</v>
      </c>
      <c r="B97" s="7">
        <v>30</v>
      </c>
      <c r="C97" s="7" t="s">
        <v>36</v>
      </c>
      <c r="D97" s="7">
        <v>2015</v>
      </c>
      <c r="E97" s="7">
        <v>500</v>
      </c>
      <c r="F97" s="7">
        <v>7.4</v>
      </c>
    </row>
    <row r="98" spans="1:7" x14ac:dyDescent="0.25">
      <c r="A98" s="7" t="s">
        <v>33</v>
      </c>
      <c r="B98" s="7">
        <v>31</v>
      </c>
      <c r="C98" s="7" t="s">
        <v>36</v>
      </c>
      <c r="D98" s="7">
        <v>2015</v>
      </c>
      <c r="E98" s="7">
        <v>500</v>
      </c>
      <c r="F98" s="7">
        <v>11.7</v>
      </c>
      <c r="G98" s="7">
        <v>16.5</v>
      </c>
    </row>
    <row r="99" spans="1:7" x14ac:dyDescent="0.25">
      <c r="A99" s="7" t="s">
        <v>33</v>
      </c>
      <c r="B99" s="7">
        <v>32</v>
      </c>
      <c r="C99" s="7" t="s">
        <v>36</v>
      </c>
      <c r="D99" s="7">
        <v>2015</v>
      </c>
      <c r="E99" s="7">
        <v>500</v>
      </c>
      <c r="F99" s="7">
        <v>6.1</v>
      </c>
      <c r="G99" s="7">
        <v>10.5</v>
      </c>
    </row>
    <row r="100" spans="1:7" x14ac:dyDescent="0.25">
      <c r="A100" s="7" t="s">
        <v>33</v>
      </c>
      <c r="B100" s="7">
        <v>33</v>
      </c>
      <c r="C100" s="7" t="s">
        <v>36</v>
      </c>
      <c r="D100" s="7">
        <v>2015</v>
      </c>
      <c r="E100" s="7">
        <v>500</v>
      </c>
      <c r="F100" s="7">
        <v>21.4</v>
      </c>
      <c r="G100" s="7">
        <v>19</v>
      </c>
    </row>
    <row r="101" spans="1:7" x14ac:dyDescent="0.25">
      <c r="A101" s="7" t="s">
        <v>33</v>
      </c>
      <c r="B101" s="7">
        <v>34</v>
      </c>
      <c r="C101" s="7" t="s">
        <v>36</v>
      </c>
      <c r="D101" s="7">
        <v>2015</v>
      </c>
      <c r="E101" s="7">
        <v>500</v>
      </c>
      <c r="F101" s="7">
        <v>25.1</v>
      </c>
      <c r="G101" s="7">
        <v>25</v>
      </c>
    </row>
    <row r="102" spans="1:7" x14ac:dyDescent="0.25">
      <c r="A102" s="7" t="s">
        <v>33</v>
      </c>
      <c r="B102" s="7">
        <v>35</v>
      </c>
      <c r="C102" s="7" t="s">
        <v>36</v>
      </c>
      <c r="D102" s="7">
        <v>2015</v>
      </c>
      <c r="E102" s="7">
        <v>500</v>
      </c>
      <c r="F102" s="7">
        <v>12.3</v>
      </c>
      <c r="G102" s="7">
        <v>23.5</v>
      </c>
    </row>
    <row r="103" spans="1:7" x14ac:dyDescent="0.25">
      <c r="A103" s="7" t="s">
        <v>33</v>
      </c>
      <c r="B103" s="7">
        <v>36</v>
      </c>
      <c r="C103" s="7" t="s">
        <v>36</v>
      </c>
      <c r="D103" s="7">
        <v>2015</v>
      </c>
      <c r="E103" s="7">
        <v>500</v>
      </c>
      <c r="F103" s="7">
        <v>15.1</v>
      </c>
      <c r="G103" s="7">
        <v>15.5</v>
      </c>
    </row>
    <row r="104" spans="1:7" x14ac:dyDescent="0.25">
      <c r="A104" s="7" t="s">
        <v>33</v>
      </c>
      <c r="B104" s="7">
        <v>37</v>
      </c>
      <c r="C104" s="7" t="s">
        <v>35</v>
      </c>
      <c r="D104" s="7">
        <v>2015</v>
      </c>
      <c r="E104" s="7">
        <v>500</v>
      </c>
      <c r="F104" s="7">
        <v>6</v>
      </c>
      <c r="G104" s="7">
        <v>14.65</v>
      </c>
    </row>
    <row r="105" spans="1:7" x14ac:dyDescent="0.25">
      <c r="A105" s="7" t="s">
        <v>33</v>
      </c>
      <c r="B105" s="7">
        <v>38</v>
      </c>
      <c r="C105" s="7" t="s">
        <v>36</v>
      </c>
      <c r="D105" s="7">
        <v>2015</v>
      </c>
      <c r="E105" s="7">
        <v>500</v>
      </c>
      <c r="F105" s="7">
        <v>19.899999999999999</v>
      </c>
      <c r="G105" s="7">
        <v>18</v>
      </c>
    </row>
    <row r="106" spans="1:7" x14ac:dyDescent="0.25">
      <c r="A106" s="7" t="s">
        <v>33</v>
      </c>
      <c r="B106" s="7">
        <v>39</v>
      </c>
      <c r="C106" s="7" t="s">
        <v>36</v>
      </c>
      <c r="D106" s="7">
        <v>2015</v>
      </c>
      <c r="E106" s="7">
        <v>500</v>
      </c>
      <c r="F106" s="7">
        <v>18.899999999999999</v>
      </c>
      <c r="G106" s="7">
        <v>17.5</v>
      </c>
    </row>
    <row r="107" spans="1:7" x14ac:dyDescent="0.25">
      <c r="A107" s="7" t="s">
        <v>33</v>
      </c>
      <c r="B107" s="7">
        <v>40</v>
      </c>
      <c r="C107" s="7" t="s">
        <v>35</v>
      </c>
      <c r="D107" s="7">
        <v>2015</v>
      </c>
      <c r="E107" s="7">
        <v>500</v>
      </c>
      <c r="F107" s="7">
        <v>9.3000000000000007</v>
      </c>
      <c r="G107" s="7">
        <v>15.65</v>
      </c>
    </row>
    <row r="108" spans="1:7" x14ac:dyDescent="0.25">
      <c r="A108" s="7" t="s">
        <v>33</v>
      </c>
      <c r="B108" s="7">
        <v>41</v>
      </c>
      <c r="C108" s="7" t="s">
        <v>36</v>
      </c>
      <c r="D108" s="7">
        <v>2015</v>
      </c>
      <c r="E108" s="7">
        <v>500</v>
      </c>
      <c r="F108" s="7">
        <v>15.4</v>
      </c>
      <c r="G108" s="7">
        <v>14.5</v>
      </c>
    </row>
    <row r="109" spans="1:7" x14ac:dyDescent="0.25">
      <c r="A109" s="7" t="s">
        <v>33</v>
      </c>
      <c r="B109" s="7">
        <v>42</v>
      </c>
      <c r="C109" s="7" t="s">
        <v>36</v>
      </c>
      <c r="D109" s="7">
        <v>2015</v>
      </c>
      <c r="E109" s="7">
        <v>500</v>
      </c>
      <c r="F109" s="7">
        <v>16.2</v>
      </c>
      <c r="G109" s="7">
        <v>18.5</v>
      </c>
    </row>
    <row r="110" spans="1:7" x14ac:dyDescent="0.25">
      <c r="A110" s="7" t="s">
        <v>33</v>
      </c>
      <c r="B110" s="7">
        <v>43</v>
      </c>
      <c r="C110" s="7" t="s">
        <v>36</v>
      </c>
      <c r="D110" s="7">
        <v>2015</v>
      </c>
      <c r="E110" s="7">
        <v>500</v>
      </c>
      <c r="F110" s="7">
        <v>41.8</v>
      </c>
      <c r="G110" s="7">
        <v>19.5</v>
      </c>
    </row>
    <row r="111" spans="1:7" x14ac:dyDescent="0.25">
      <c r="A111" s="7" t="s">
        <v>33</v>
      </c>
      <c r="B111" s="7">
        <v>44</v>
      </c>
      <c r="C111" s="7" t="s">
        <v>36</v>
      </c>
      <c r="D111" s="7">
        <v>2015</v>
      </c>
      <c r="E111" s="7">
        <v>500</v>
      </c>
      <c r="F111" s="7">
        <v>6.7</v>
      </c>
      <c r="G111" s="7">
        <v>9.5</v>
      </c>
    </row>
    <row r="112" spans="1:7" x14ac:dyDescent="0.25">
      <c r="A112" s="7" t="s">
        <v>33</v>
      </c>
      <c r="B112" s="7">
        <v>45</v>
      </c>
      <c r="C112" s="7" t="s">
        <v>36</v>
      </c>
      <c r="D112" s="7">
        <v>2015</v>
      </c>
      <c r="E112" s="7">
        <v>500</v>
      </c>
      <c r="F112" s="7">
        <v>6.8</v>
      </c>
      <c r="G112" s="7">
        <v>11.25</v>
      </c>
    </row>
    <row r="113" spans="1:7" x14ac:dyDescent="0.25">
      <c r="A113" s="7" t="s">
        <v>33</v>
      </c>
      <c r="B113" s="7">
        <v>46</v>
      </c>
      <c r="C113" s="7" t="s">
        <v>36</v>
      </c>
      <c r="D113" s="7">
        <v>2015</v>
      </c>
      <c r="E113" s="7">
        <v>500</v>
      </c>
      <c r="F113" s="7">
        <v>16.7</v>
      </c>
      <c r="G113" s="7">
        <v>19.27</v>
      </c>
    </row>
    <row r="114" spans="1:7" x14ac:dyDescent="0.25">
      <c r="A114" s="7" t="s">
        <v>33</v>
      </c>
      <c r="B114" s="7">
        <v>47</v>
      </c>
      <c r="C114" s="7" t="s">
        <v>36</v>
      </c>
      <c r="D114" s="7">
        <v>2015</v>
      </c>
      <c r="E114" s="7">
        <v>500</v>
      </c>
      <c r="F114" s="7">
        <v>6.5</v>
      </c>
    </row>
    <row r="115" spans="1:7" x14ac:dyDescent="0.25">
      <c r="A115" s="7" t="s">
        <v>33</v>
      </c>
      <c r="B115" s="7">
        <v>48</v>
      </c>
      <c r="C115" s="7" t="s">
        <v>36</v>
      </c>
      <c r="D115" s="7">
        <v>2015</v>
      </c>
      <c r="E115" s="7">
        <v>500</v>
      </c>
      <c r="F115" s="7">
        <v>7.3</v>
      </c>
      <c r="G115" s="7">
        <v>10.5</v>
      </c>
    </row>
    <row r="116" spans="1:7" x14ac:dyDescent="0.25">
      <c r="A116" s="7" t="s">
        <v>33</v>
      </c>
      <c r="B116" s="7">
        <v>49</v>
      </c>
      <c r="C116" s="7" t="s">
        <v>36</v>
      </c>
      <c r="D116" s="7">
        <v>2015</v>
      </c>
      <c r="E116" s="7">
        <v>500</v>
      </c>
      <c r="F116" s="7">
        <v>24.3</v>
      </c>
      <c r="G116" s="7">
        <v>21.5</v>
      </c>
    </row>
    <row r="117" spans="1:7" x14ac:dyDescent="0.25">
      <c r="A117" s="7" t="s">
        <v>33</v>
      </c>
      <c r="B117" s="7">
        <v>50</v>
      </c>
      <c r="C117" s="7" t="s">
        <v>36</v>
      </c>
      <c r="D117" s="7">
        <v>2015</v>
      </c>
      <c r="E117" s="7">
        <v>500</v>
      </c>
      <c r="F117" s="7">
        <v>20.2</v>
      </c>
      <c r="G117" s="7">
        <v>20.5</v>
      </c>
    </row>
    <row r="118" spans="1:7" x14ac:dyDescent="0.25">
      <c r="A118" s="7" t="s">
        <v>33</v>
      </c>
      <c r="B118" s="7">
        <v>51</v>
      </c>
      <c r="C118" s="7" t="s">
        <v>36</v>
      </c>
      <c r="D118" s="7">
        <v>2015</v>
      </c>
      <c r="E118" s="7">
        <v>500</v>
      </c>
      <c r="F118" s="7">
        <v>23.2</v>
      </c>
      <c r="G118" s="7">
        <v>22.5</v>
      </c>
    </row>
    <row r="119" spans="1:7" x14ac:dyDescent="0.25">
      <c r="A119" s="7" t="s">
        <v>33</v>
      </c>
      <c r="B119" s="7">
        <v>52</v>
      </c>
      <c r="C119" s="7" t="s">
        <v>35</v>
      </c>
      <c r="D119" s="7">
        <v>2015</v>
      </c>
      <c r="E119" s="7">
        <v>500</v>
      </c>
      <c r="F119" s="7">
        <v>7.4</v>
      </c>
      <c r="G119" s="7">
        <v>10.35</v>
      </c>
    </row>
    <row r="120" spans="1:7" x14ac:dyDescent="0.25">
      <c r="A120" s="7" t="s">
        <v>33</v>
      </c>
      <c r="B120" s="7">
        <v>53</v>
      </c>
      <c r="C120" s="7" t="s">
        <v>36</v>
      </c>
      <c r="D120" s="7">
        <v>2015</v>
      </c>
      <c r="E120" s="7">
        <v>500</v>
      </c>
      <c r="F120" s="7">
        <v>21.6</v>
      </c>
      <c r="G120" s="7">
        <v>19.5</v>
      </c>
    </row>
    <row r="121" spans="1:7" x14ac:dyDescent="0.25">
      <c r="A121" s="7" t="s">
        <v>33</v>
      </c>
      <c r="B121" s="7">
        <v>54</v>
      </c>
      <c r="C121" s="7" t="s">
        <v>36</v>
      </c>
      <c r="D121" s="7">
        <v>2015</v>
      </c>
      <c r="E121" s="7">
        <v>500</v>
      </c>
      <c r="F121" s="7">
        <v>6.7</v>
      </c>
      <c r="G121" s="7">
        <v>12.25</v>
      </c>
    </row>
    <row r="122" spans="1:7" x14ac:dyDescent="0.25">
      <c r="A122" s="7" t="s">
        <v>33</v>
      </c>
      <c r="B122" s="7">
        <v>55</v>
      </c>
      <c r="C122" s="7" t="s">
        <v>35</v>
      </c>
      <c r="D122" s="7">
        <v>2015</v>
      </c>
      <c r="E122" s="7">
        <v>500</v>
      </c>
      <c r="F122" s="7">
        <v>9.8000000000000007</v>
      </c>
      <c r="G122" s="7">
        <v>13.65</v>
      </c>
    </row>
    <row r="123" spans="1:7" x14ac:dyDescent="0.25">
      <c r="A123" s="7" t="s">
        <v>33</v>
      </c>
      <c r="B123" s="7">
        <v>56</v>
      </c>
      <c r="C123" s="7" t="s">
        <v>36</v>
      </c>
      <c r="D123" s="7">
        <v>2015</v>
      </c>
      <c r="E123" s="7">
        <v>500</v>
      </c>
      <c r="F123" s="7">
        <v>21.4</v>
      </c>
      <c r="G123" s="7">
        <v>16.5</v>
      </c>
    </row>
    <row r="124" spans="1:7" x14ac:dyDescent="0.25">
      <c r="A124" s="7" t="s">
        <v>33</v>
      </c>
      <c r="B124" s="7">
        <v>57</v>
      </c>
      <c r="C124" s="7" t="s">
        <v>36</v>
      </c>
      <c r="D124" s="7">
        <v>2015</v>
      </c>
      <c r="E124" s="7">
        <v>500</v>
      </c>
      <c r="F124" s="7">
        <v>20</v>
      </c>
      <c r="G124" s="7">
        <v>15.5</v>
      </c>
    </row>
    <row r="125" spans="1:7" x14ac:dyDescent="0.25">
      <c r="A125" s="7" t="s">
        <v>33</v>
      </c>
      <c r="B125" s="7">
        <v>58</v>
      </c>
      <c r="C125" s="7" t="s">
        <v>36</v>
      </c>
      <c r="D125" s="7">
        <v>2015</v>
      </c>
      <c r="E125" s="7">
        <v>500</v>
      </c>
      <c r="F125" s="7">
        <v>13.2</v>
      </c>
      <c r="G125" s="7">
        <v>10.5</v>
      </c>
    </row>
    <row r="126" spans="1:7" x14ac:dyDescent="0.25">
      <c r="A126" s="7" t="s">
        <v>33</v>
      </c>
      <c r="B126" s="7">
        <v>59</v>
      </c>
      <c r="C126" s="7" t="s">
        <v>36</v>
      </c>
      <c r="D126" s="7">
        <v>2015</v>
      </c>
      <c r="E126" s="7">
        <v>500</v>
      </c>
      <c r="F126" s="7">
        <v>6.8</v>
      </c>
      <c r="G126" s="7">
        <v>8</v>
      </c>
    </row>
    <row r="127" spans="1:7" x14ac:dyDescent="0.25">
      <c r="A127" s="7" t="s">
        <v>33</v>
      </c>
      <c r="B127" s="7">
        <v>60</v>
      </c>
      <c r="C127" s="7" t="s">
        <v>35</v>
      </c>
      <c r="D127" s="7">
        <v>2015</v>
      </c>
      <c r="E127" s="7">
        <v>500</v>
      </c>
      <c r="F127" s="7">
        <v>8.6</v>
      </c>
      <c r="G127" s="7">
        <v>14.25</v>
      </c>
    </row>
    <row r="128" spans="1:7" x14ac:dyDescent="0.25">
      <c r="A128" s="7" t="s">
        <v>33</v>
      </c>
      <c r="B128" s="7">
        <v>61</v>
      </c>
      <c r="C128" s="7" t="s">
        <v>35</v>
      </c>
      <c r="D128" s="7">
        <v>2015</v>
      </c>
      <c r="E128" s="7">
        <v>500</v>
      </c>
      <c r="F128" s="7">
        <v>7.1</v>
      </c>
      <c r="G128" s="7">
        <v>15.65</v>
      </c>
    </row>
    <row r="129" spans="1:7" x14ac:dyDescent="0.25">
      <c r="A129" s="7" t="s">
        <v>33</v>
      </c>
      <c r="B129" s="7">
        <v>62</v>
      </c>
      <c r="C129" s="7" t="s">
        <v>36</v>
      </c>
      <c r="D129" s="7">
        <v>2015</v>
      </c>
      <c r="E129" s="7">
        <v>500</v>
      </c>
      <c r="F129" s="7">
        <v>8.8000000000000007</v>
      </c>
      <c r="G129" s="7">
        <v>14</v>
      </c>
    </row>
    <row r="130" spans="1:7" x14ac:dyDescent="0.25">
      <c r="A130" s="7" t="s">
        <v>33</v>
      </c>
      <c r="B130" s="7">
        <v>63</v>
      </c>
      <c r="C130" s="7" t="s">
        <v>36</v>
      </c>
      <c r="D130" s="7">
        <v>2015</v>
      </c>
      <c r="E130" s="7">
        <v>500</v>
      </c>
      <c r="F130" s="7">
        <v>6.8</v>
      </c>
      <c r="G130" s="7">
        <v>12.75</v>
      </c>
    </row>
    <row r="131" spans="1:7" x14ac:dyDescent="0.25">
      <c r="A131" s="7" t="s">
        <v>33</v>
      </c>
      <c r="B131" s="7">
        <v>64</v>
      </c>
      <c r="C131" s="7" t="s">
        <v>35</v>
      </c>
      <c r="D131" s="7">
        <v>2015</v>
      </c>
      <c r="E131" s="7">
        <v>500</v>
      </c>
      <c r="F131" s="7">
        <v>5.8</v>
      </c>
      <c r="G131" s="7">
        <v>15.5</v>
      </c>
    </row>
    <row r="132" spans="1:7" x14ac:dyDescent="0.25">
      <c r="A132" s="7" t="s">
        <v>33</v>
      </c>
      <c r="B132" s="7">
        <v>65</v>
      </c>
      <c r="C132" s="7" t="s">
        <v>36</v>
      </c>
      <c r="D132" s="7">
        <v>2015</v>
      </c>
      <c r="E132" s="7">
        <v>500</v>
      </c>
      <c r="F132" s="7">
        <v>25.2</v>
      </c>
      <c r="G132" s="7">
        <v>22.5</v>
      </c>
    </row>
    <row r="133" spans="1:7" x14ac:dyDescent="0.25">
      <c r="A133" s="7" t="s">
        <v>33</v>
      </c>
      <c r="B133" s="7">
        <v>66</v>
      </c>
      <c r="C133" s="7" t="s">
        <v>36</v>
      </c>
      <c r="D133" s="7">
        <v>2015</v>
      </c>
      <c r="E133" s="7">
        <v>500</v>
      </c>
      <c r="F133" s="7">
        <v>5</v>
      </c>
      <c r="G133" s="7">
        <v>10.25</v>
      </c>
    </row>
    <row r="134" spans="1:7" x14ac:dyDescent="0.25">
      <c r="A134" s="7" t="s">
        <v>33</v>
      </c>
      <c r="B134" s="7">
        <v>67</v>
      </c>
      <c r="C134" s="7" t="s">
        <v>36</v>
      </c>
      <c r="D134" s="7">
        <v>2015</v>
      </c>
      <c r="E134" s="7">
        <v>500</v>
      </c>
      <c r="F134" s="7">
        <v>7.3</v>
      </c>
      <c r="G134" s="7">
        <v>8.5</v>
      </c>
    </row>
    <row r="135" spans="1:7" x14ac:dyDescent="0.25">
      <c r="A135" s="7" t="s">
        <v>33</v>
      </c>
      <c r="B135" s="7">
        <v>68</v>
      </c>
      <c r="C135" s="7" t="s">
        <v>36</v>
      </c>
      <c r="D135" s="7">
        <v>2015</v>
      </c>
      <c r="E135" s="7">
        <v>500</v>
      </c>
      <c r="F135" s="7">
        <v>6.5</v>
      </c>
      <c r="G135" s="7">
        <v>7</v>
      </c>
    </row>
    <row r="136" spans="1:7" x14ac:dyDescent="0.25">
      <c r="A136" s="7" t="s">
        <v>33</v>
      </c>
      <c r="B136" s="7">
        <v>69</v>
      </c>
      <c r="C136" s="7" t="s">
        <v>36</v>
      </c>
      <c r="D136" s="7">
        <v>2015</v>
      </c>
      <c r="E136" s="7">
        <v>500</v>
      </c>
      <c r="F136" s="7">
        <v>18.5</v>
      </c>
      <c r="G136" s="7">
        <v>23.5</v>
      </c>
    </row>
    <row r="137" spans="1:7" x14ac:dyDescent="0.25">
      <c r="A137" s="7" t="s">
        <v>33</v>
      </c>
      <c r="B137" s="7">
        <v>70</v>
      </c>
      <c r="C137" s="7" t="s">
        <v>36</v>
      </c>
      <c r="D137" s="7">
        <v>2015</v>
      </c>
      <c r="E137" s="7">
        <v>500</v>
      </c>
      <c r="F137" s="7">
        <v>5.0999999999999996</v>
      </c>
      <c r="G137" s="7">
        <v>8.6999999999999993</v>
      </c>
    </row>
    <row r="138" spans="1:7" x14ac:dyDescent="0.25">
      <c r="A138" s="7" t="s">
        <v>33</v>
      </c>
      <c r="B138" s="7">
        <v>71</v>
      </c>
      <c r="C138" s="7" t="s">
        <v>35</v>
      </c>
      <c r="D138" s="7">
        <v>2015</v>
      </c>
      <c r="E138" s="7">
        <v>500</v>
      </c>
      <c r="F138" s="7">
        <v>8.1999999999999993</v>
      </c>
      <c r="G138" s="7">
        <v>11.75</v>
      </c>
    </row>
    <row r="139" spans="1:7" x14ac:dyDescent="0.25">
      <c r="A139" s="7" t="s">
        <v>33</v>
      </c>
      <c r="B139" s="7">
        <v>72</v>
      </c>
      <c r="C139" s="7" t="s">
        <v>36</v>
      </c>
      <c r="D139" s="7">
        <v>2015</v>
      </c>
      <c r="E139" s="7">
        <v>500</v>
      </c>
      <c r="F139" s="7">
        <v>18.5</v>
      </c>
      <c r="G139" s="7">
        <v>13.5</v>
      </c>
    </row>
    <row r="140" spans="1:7" x14ac:dyDescent="0.25">
      <c r="A140" s="7" t="s">
        <v>33</v>
      </c>
      <c r="B140" s="7">
        <v>73</v>
      </c>
      <c r="C140" s="7" t="s">
        <v>36</v>
      </c>
      <c r="D140" s="7">
        <v>2015</v>
      </c>
      <c r="E140" s="7">
        <v>500</v>
      </c>
      <c r="F140" s="7">
        <v>10</v>
      </c>
      <c r="G140" s="7">
        <v>14.5</v>
      </c>
    </row>
    <row r="141" spans="1:7" x14ac:dyDescent="0.25">
      <c r="A141" s="7" t="s">
        <v>33</v>
      </c>
      <c r="B141" s="7">
        <v>74</v>
      </c>
      <c r="C141" s="7" t="s">
        <v>36</v>
      </c>
      <c r="D141" s="7">
        <v>2015</v>
      </c>
      <c r="E141" s="7">
        <v>500</v>
      </c>
      <c r="F141" s="7">
        <v>6.6</v>
      </c>
      <c r="G141" s="7">
        <v>11.75</v>
      </c>
    </row>
    <row r="142" spans="1:7" x14ac:dyDescent="0.25">
      <c r="A142" s="7" t="s">
        <v>33</v>
      </c>
      <c r="B142" s="7">
        <v>75</v>
      </c>
      <c r="C142" s="7" t="s">
        <v>35</v>
      </c>
      <c r="D142" s="7">
        <v>2015</v>
      </c>
      <c r="E142" s="7">
        <v>500</v>
      </c>
      <c r="F142" s="7">
        <v>8.1999999999999993</v>
      </c>
      <c r="G142" s="7">
        <v>13.5</v>
      </c>
    </row>
    <row r="143" spans="1:7" x14ac:dyDescent="0.25">
      <c r="A143" s="7" t="s">
        <v>33</v>
      </c>
      <c r="B143" s="7">
        <v>76</v>
      </c>
      <c r="C143" s="7" t="s">
        <v>35</v>
      </c>
      <c r="D143" s="7">
        <v>2015</v>
      </c>
      <c r="E143" s="7">
        <v>500</v>
      </c>
      <c r="F143" s="7">
        <v>8.1999999999999993</v>
      </c>
      <c r="G143" s="7">
        <v>12.25</v>
      </c>
    </row>
    <row r="144" spans="1:7" x14ac:dyDescent="0.25">
      <c r="E144" s="7">
        <v>500</v>
      </c>
    </row>
  </sheetData>
  <conditionalFormatting sqref="A1">
    <cfRule type="colorScale" priority="1">
      <colorScale>
        <cfvo type="num" val="1"/>
        <cfvo type="num" val="2"/>
        <cfvo type="num" val="3"/>
        <color rgb="FFFF0000"/>
        <color theme="0"/>
        <color theme="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8"/>
  <sheetViews>
    <sheetView topLeftCell="K1" workbookViewId="0">
      <pane ySplit="1" topLeftCell="A2" activePane="bottomLeft" state="frozen"/>
      <selection pane="bottomLeft" activeCell="AA3" sqref="AA3"/>
    </sheetView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5.85546875" customWidth="1"/>
    <col min="4" max="4" width="9.28515625" customWidth="1"/>
    <col min="5" max="5" width="33" bestFit="1" customWidth="1"/>
    <col min="6" max="6" width="5.5703125" bestFit="1" customWidth="1"/>
    <col min="7" max="7" width="22.42578125" bestFit="1" customWidth="1"/>
    <col min="8" max="8" width="6" bestFit="1" customWidth="1"/>
    <col min="9" max="9" width="8.28515625" bestFit="1" customWidth="1"/>
    <col min="10" max="10" width="13.85546875" bestFit="1" customWidth="1"/>
    <col min="11" max="11" width="7" bestFit="1" customWidth="1"/>
    <col min="12" max="12" width="6.5703125" style="52" bestFit="1" customWidth="1"/>
    <col min="13" max="13" width="11.7109375" bestFit="1" customWidth="1"/>
    <col min="14" max="14" width="14.140625" bestFit="1" customWidth="1"/>
    <col min="15" max="15" width="14.5703125" customWidth="1"/>
    <col min="19" max="19" width="23.5703125" bestFit="1" customWidth="1"/>
    <col min="20" max="20" width="9.5703125" style="52" bestFit="1" customWidth="1"/>
    <col min="21" max="21" width="10.7109375" style="52" bestFit="1" customWidth="1"/>
    <col min="22" max="22" width="6.85546875" style="52" bestFit="1" customWidth="1"/>
    <col min="23" max="23" width="8.28515625" style="52" bestFit="1" customWidth="1"/>
    <col min="24" max="24" width="18.140625" bestFit="1" customWidth="1"/>
    <col min="25" max="25" width="20.42578125" customWidth="1"/>
    <col min="26" max="26" width="15.5703125" bestFit="1" customWidth="1"/>
    <col min="27" max="27" width="18" bestFit="1" customWidth="1"/>
    <col min="28" max="28" width="15.28515625" bestFit="1" customWidth="1"/>
  </cols>
  <sheetData>
    <row r="1" spans="1:31" x14ac:dyDescent="0.25">
      <c r="A1" s="35" t="s">
        <v>54</v>
      </c>
      <c r="B1" s="45" t="str">
        <f>+'2011'!A1</f>
        <v xml:space="preserve">Parcela No. </v>
      </c>
      <c r="C1" s="45" t="str">
        <f>+'2011'!B1</f>
        <v>No.par</v>
      </c>
      <c r="D1" s="45" t="str">
        <f>+'2011'!C1</f>
        <v xml:space="preserve">No. </v>
      </c>
      <c r="E1" s="45" t="str">
        <f>+'2011'!D1</f>
        <v>Especie</v>
      </c>
      <c r="F1" s="45" t="str">
        <f>+'2011'!E1</f>
        <v>Año4</v>
      </c>
      <c r="G1" s="45" t="str">
        <f>+'2011'!F1</f>
        <v>Tamaño de parcela (m2)</v>
      </c>
      <c r="H1" s="45" t="str">
        <f>+'2011'!G1</f>
        <v>Dap 4</v>
      </c>
      <c r="I1" s="45" t="str">
        <f>+'2011'!H1</f>
        <v>H total 4</v>
      </c>
      <c r="J1" s="47" t="s">
        <v>87</v>
      </c>
      <c r="K1" s="47" t="s">
        <v>88</v>
      </c>
      <c r="L1" s="50" t="s">
        <v>89</v>
      </c>
      <c r="M1" s="47" t="s">
        <v>63</v>
      </c>
      <c r="N1" s="47" t="s">
        <v>83</v>
      </c>
      <c r="O1" s="48" t="s">
        <v>90</v>
      </c>
      <c r="P1" s="56" t="s">
        <v>85</v>
      </c>
      <c r="Q1" s="57" t="str">
        <f>+"tC"</f>
        <v>tC</v>
      </c>
      <c r="R1" s="57" t="s">
        <v>86</v>
      </c>
      <c r="S1" s="57" t="s">
        <v>65</v>
      </c>
      <c r="T1" s="53" t="s">
        <v>91</v>
      </c>
      <c r="U1" s="53" t="s">
        <v>92</v>
      </c>
      <c r="V1" s="53" t="str">
        <f>"tC_UVG"</f>
        <v>tC_UVG</v>
      </c>
      <c r="W1" s="53" t="s">
        <v>93</v>
      </c>
      <c r="X1" s="77" t="s">
        <v>162</v>
      </c>
      <c r="Y1" s="77" t="s">
        <v>163</v>
      </c>
      <c r="Z1" s="77" t="s">
        <v>164</v>
      </c>
      <c r="AA1" s="77" t="s">
        <v>165</v>
      </c>
      <c r="AB1" s="53" t="s">
        <v>169</v>
      </c>
      <c r="AD1" s="77" t="s">
        <v>176</v>
      </c>
      <c r="AE1" s="83">
        <f>+COUNTA(AB2:AB704)</f>
        <v>703</v>
      </c>
    </row>
    <row r="2" spans="1:31" x14ac:dyDescent="0.25">
      <c r="A2">
        <v>1</v>
      </c>
      <c r="B2" t="str">
        <f>+'2011'!A2</f>
        <v>1-2011-ICC/INAB</v>
      </c>
      <c r="C2">
        <f>+'2011'!B2</f>
        <v>1</v>
      </c>
      <c r="D2">
        <f>+'2011'!C2</f>
        <v>1</v>
      </c>
      <c r="E2" t="str">
        <f>+'2011'!D2</f>
        <v>Rhizophora mangle L.</v>
      </c>
      <c r="F2">
        <f>+'2011'!E2</f>
        <v>2014</v>
      </c>
      <c r="G2">
        <f>+'2011'!F2</f>
        <v>300</v>
      </c>
      <c r="H2">
        <f>+'2011'!G2</f>
        <v>22</v>
      </c>
      <c r="I2">
        <f>+'2011'!H2</f>
        <v>22</v>
      </c>
      <c r="J2" s="28">
        <f t="shared" ref="J2:J65" si="0">+G2/10000</f>
        <v>0.03</v>
      </c>
      <c r="K2" s="46">
        <f>PI()/4*POWER((H2/100),2)</f>
        <v>3.8013271108436497E-2</v>
      </c>
      <c r="L2" s="51">
        <f>+K2/J2</f>
        <v>1.2671090369478832</v>
      </c>
      <c r="M2" s="28" t="str">
        <f>+IF(H2&gt;4,"DEJAR","DEPURAR")</f>
        <v>DEJAR</v>
      </c>
      <c r="N2" s="49" t="str">
        <f>+M2</f>
        <v>DEJAR</v>
      </c>
      <c r="O2" s="28">
        <f>+IF(E2=INICIO!$C$4,0.178*POWER(H2,2.47),IF(E2=INICIO!$C$5,0.1023*POWER(H2,2.5),IF(E2=INICIO!$C$6,0.14*POWER(H2,2.4),IF(E2=INICIO!$C$7,0.1023*POWER(H2,2.5),IF(E2=INICIO!$C$8,0,0)))))</f>
        <v>368.30195481414484</v>
      </c>
      <c r="P2" s="55">
        <f>+O2*1/J2</f>
        <v>12276.731827138161</v>
      </c>
      <c r="Q2" s="55">
        <f>+O2/1000*A_DESCRIPCION!$D$24</f>
        <v>0.17310191876264808</v>
      </c>
      <c r="R2" s="55">
        <f>+P2/1000*A_DESCRIPCION!$D$24</f>
        <v>5.7700639587549354</v>
      </c>
      <c r="S2" s="49" t="str">
        <f>+INICIO!$E$4</f>
        <v>Imbert and Rollet (1989)a</v>
      </c>
      <c r="T2" s="54">
        <f>0.13657*H2^2.38351</f>
        <v>216.2883827856152</v>
      </c>
      <c r="U2" s="55">
        <f>+T2*1/J2</f>
        <v>7209.6127595205071</v>
      </c>
      <c r="V2" s="55">
        <f>+T2/1000*A_DESCRIPCION!$D$24</f>
        <v>0.10165553990923913</v>
      </c>
      <c r="W2" s="55">
        <f>+U2/1000*A_DESCRIPCION!$D$24</f>
        <v>3.3885179969746382</v>
      </c>
      <c r="X2" s="28">
        <f>+IF(E2=INICIO!$C$4,0.199*(0.86^0.899)*(H2^2.22),IF(E2=INICIO!$C$5,0.199*(0.762^0.899)*(H2^2.22),IF(E2=INICIO!$C$6,0.199*(0.759^0.899)*(H2^2.22),IF(E2=INICIO!$C$7,0.199*(0.762^0.899)*(H2^2.22),0))))</f>
        <v>166.01431412811661</v>
      </c>
      <c r="Y2" s="28">
        <f>+X2*1/J2</f>
        <v>5533.8104709372201</v>
      </c>
      <c r="Z2" s="55">
        <f>+X2/1000*A_DESCRIPCION!$D$24</f>
        <v>7.8026727640214802E-2</v>
      </c>
      <c r="AA2" s="55">
        <f>+Y2/1000*A_DESCRIPCION!$D$24</f>
        <v>2.6008909213404929</v>
      </c>
      <c r="AB2" s="28">
        <f>+IF(E2=INICIO!$C$4,INICIO!$V$30*ARBOLES!R2,IF(E2=INICIO!$C$5,INICIO!$V$31*ARBOLES!R2,IF(E2=INICIO!$C$6,INICIO!$V$32*ARBOLES!R2,IF(E2=INICIO!$C$7,INICIO!V33*ARBOLES!R2,0))))</f>
        <v>4.0233690641887447</v>
      </c>
    </row>
    <row r="3" spans="1:31" x14ac:dyDescent="0.25">
      <c r="A3">
        <v>2</v>
      </c>
      <c r="B3" t="str">
        <f>+'2011'!A3</f>
        <v>1-2011-ICC/INAB</v>
      </c>
      <c r="C3">
        <f>+'2011'!B3</f>
        <v>1</v>
      </c>
      <c r="D3">
        <f>+'2011'!C3</f>
        <v>2</v>
      </c>
      <c r="E3" t="str">
        <f>+'2011'!D3</f>
        <v>Rhizophora mangle L.</v>
      </c>
      <c r="F3">
        <f>+'2011'!E3</f>
        <v>2014</v>
      </c>
      <c r="G3">
        <f>+'2011'!F3</f>
        <v>300</v>
      </c>
      <c r="H3">
        <f>+'2011'!G3</f>
        <v>26</v>
      </c>
      <c r="I3">
        <f>+'2011'!H3</f>
        <v>23</v>
      </c>
      <c r="J3" s="28">
        <f t="shared" si="0"/>
        <v>0.03</v>
      </c>
      <c r="K3" s="46">
        <f t="shared" ref="K3:K66" si="1">PI()/4*POWER((H3/100),2)</f>
        <v>5.3092915845667513E-2</v>
      </c>
      <c r="L3" s="51">
        <f t="shared" ref="L3:L66" si="2">+K3/J3</f>
        <v>1.7697638615222504</v>
      </c>
      <c r="M3" s="28" t="str">
        <f>+IF(H3&gt;4,"DEJAR","DEPURAR")</f>
        <v>DEJAR</v>
      </c>
      <c r="N3" s="49" t="str">
        <f t="shared" ref="N3:N66" si="3">+M3</f>
        <v>DEJAR</v>
      </c>
      <c r="O3" s="28">
        <f>+IF(E3=INICIO!$C$4,0.178*POWER(H3,2.47),IF(E3=INICIO!$C$5,0.1023*POWER(H3,2.5),IF(E3=INICIO!$C$6,0.14*POWER(H3,2.4),IF(E3=INICIO!$C$7,0.1023*POWER(H3,2.5),IF(E3=INICIO!$C$8,0,0)))))</f>
        <v>556.42184478947149</v>
      </c>
      <c r="P3" s="55">
        <f>+O3*1/J3</f>
        <v>18547.394826315718</v>
      </c>
      <c r="Q3" s="55">
        <f>+O3/1000*A_DESCRIPCION!$D$24</f>
        <v>0.26151826705105163</v>
      </c>
      <c r="R3" s="55">
        <f>+P3/1000*A_DESCRIPCION!$D$24</f>
        <v>8.717275568368386</v>
      </c>
      <c r="S3" s="49" t="str">
        <f>+INICIO!$E$4</f>
        <v>Imbert and Rollet (1989)a</v>
      </c>
      <c r="T3" s="54">
        <f>0.13657*H3^2.38351</f>
        <v>322.0760520178971</v>
      </c>
      <c r="U3" s="55">
        <f>+T3*1/J3</f>
        <v>10735.86840059657</v>
      </c>
      <c r="V3" s="55">
        <f>+T3/1000*A_DESCRIPCION!$D$24</f>
        <v>0.15137574444841162</v>
      </c>
      <c r="W3" s="55">
        <f>+U3/1000*A_DESCRIPCION!$D$24</f>
        <v>5.045858148280387</v>
      </c>
      <c r="X3" s="28">
        <f>+IF(E3=INICIO!$C$4,0.199*(0.86^0.899)*(H3^2.22),IF(E3=INICIO!$C$5,0.199*(0.762^0.899)*(H3^2.22),IF(E3=INICIO!$C$6,0.199*(0.759^0.899)*(H3^2.22),IF(E3=INICIO!$C$7,0.199*(0.762^0.899)*(H3^2.22),0))))</f>
        <v>240.55147075923563</v>
      </c>
      <c r="Y3" s="28">
        <f>+X3*1/J3</f>
        <v>8018.3823586411881</v>
      </c>
      <c r="Z3" s="55">
        <f>+X3/1000*A_DESCRIPCION!$D$24</f>
        <v>0.11305919125684075</v>
      </c>
      <c r="AA3" s="55">
        <f>+Y3/1000*A_DESCRIPCION!$D$24</f>
        <v>3.7686397085613583</v>
      </c>
      <c r="AB3" s="28">
        <f>+IF(E3=INICIO!$C$4,INICIO!$V$30*ARBOLES!R3,IF(E3=INICIO!$C$5,INICIO!$V$31*ARBOLES!R3,IF(E3=INICIO!$C$6,INICIO!$V$32*ARBOLES!R3,IF(E3=INICIO!$C$7,INICIO!#REF!*ARBOLES!R3,0))))</f>
        <v>6.0784104121698048</v>
      </c>
    </row>
    <row r="4" spans="1:31" x14ac:dyDescent="0.25">
      <c r="A4">
        <v>3</v>
      </c>
      <c r="B4" t="str">
        <f>+'2011'!A4</f>
        <v>1-2011-ICC/INAB</v>
      </c>
      <c r="C4">
        <f>+'2011'!B4</f>
        <v>1</v>
      </c>
      <c r="D4">
        <f>+'2011'!C4</f>
        <v>3</v>
      </c>
      <c r="E4" t="str">
        <f>+'2011'!D4</f>
        <v>Rhizophora mangle L.</v>
      </c>
      <c r="F4">
        <f>+'2011'!E4</f>
        <v>2014</v>
      </c>
      <c r="G4">
        <f>+'2011'!F4</f>
        <v>300</v>
      </c>
      <c r="H4">
        <f>+'2011'!G4</f>
        <v>25</v>
      </c>
      <c r="I4">
        <f>+'2011'!H4</f>
        <v>25</v>
      </c>
      <c r="J4" s="28">
        <f t="shared" si="0"/>
        <v>0.03</v>
      </c>
      <c r="K4" s="46">
        <f t="shared" si="1"/>
        <v>4.9087385212340517E-2</v>
      </c>
      <c r="L4" s="51">
        <f t="shared" si="2"/>
        <v>1.6362461737446841</v>
      </c>
      <c r="M4" s="28" t="str">
        <f>+IF(H4&gt;4,"DEJAR","DEPURAR")</f>
        <v>DEJAR</v>
      </c>
      <c r="N4" s="49" t="str">
        <f t="shared" si="3"/>
        <v>DEJAR</v>
      </c>
      <c r="O4" s="28">
        <f>+IF(E4=INICIO!$C$4,0.178*POWER(H4,2.47),IF(E4=INICIO!$C$5,0.1023*POWER(H4,2.5),IF(E4=INICIO!$C$6,0.14*POWER(H4,2.4),IF(E4=INICIO!$C$7,0.1023*POWER(H4,2.5),IF(E4=INICIO!$C$8,0,0)))))</f>
        <v>505.04703256684212</v>
      </c>
      <c r="P4" s="55">
        <f>+O4*1/J4</f>
        <v>16834.901085561403</v>
      </c>
      <c r="Q4" s="55">
        <f>+O4/1000*A_DESCRIPCION!$D$24</f>
        <v>0.23737210530641578</v>
      </c>
      <c r="R4" s="55">
        <f>+P4/1000*A_DESCRIPCION!$D$24</f>
        <v>7.9124035102138581</v>
      </c>
      <c r="S4" s="49" t="str">
        <f>+INICIO!$E$4</f>
        <v>Imbert and Rollet (1989)a</v>
      </c>
      <c r="T4" s="54">
        <f>0.13657*H4^2.38351</f>
        <v>293.3319028192812</v>
      </c>
      <c r="U4" s="55">
        <f>+T4*1/J4</f>
        <v>9777.7300939760407</v>
      </c>
      <c r="V4" s="55">
        <f>+T4/1000*A_DESCRIPCION!$D$24</f>
        <v>0.13786599432506214</v>
      </c>
      <c r="W4" s="55">
        <f>+U4/1000*A_DESCRIPCION!$D$24</f>
        <v>4.5955331441687388</v>
      </c>
      <c r="X4" s="28">
        <f>+IF(E4=INICIO!$C$4,0.199*(0.86^0.899)*(H4^2.22),IF(E4=INICIO!$C$5,0.199*(0.762^0.899)*(H4^2.22),IF(E4=INICIO!$C$6,0.199*(0.759^0.899)*(H4^2.22),IF(E4=INICIO!$C$7,0.199*(0.762^0.899)*(H4^2.22),0))))</f>
        <v>220.49259224865455</v>
      </c>
      <c r="Y4" s="28">
        <f>+X4*1/J4</f>
        <v>7349.7530749551515</v>
      </c>
      <c r="Z4" s="55">
        <f>+X4/1000*A_DESCRIPCION!$D$24</f>
        <v>0.10363151835686764</v>
      </c>
      <c r="AA4" s="55">
        <f>+Y4/1000*A_DESCRIPCION!$D$24</f>
        <v>3.4543839452289209</v>
      </c>
      <c r="AB4" s="28">
        <f>+IF(E4=INICIO!$C$4,INICIO!$V$30*ARBOLES!R4,IF(E4=INICIO!$C$5,INICIO!$V$31*ARBOLES!R4,IF(E4=INICIO!$C$6,INICIO!$V$32*ARBOLES!R4,IF(E4=INICIO!$C$7,INICIO!#REF!*ARBOLES!R4,0))))</f>
        <v>5.5171865916789811</v>
      </c>
    </row>
    <row r="5" spans="1:31" x14ac:dyDescent="0.25">
      <c r="A5">
        <v>4</v>
      </c>
      <c r="B5" t="str">
        <f>+'2011'!A5</f>
        <v>1-2011-ICC/INAB</v>
      </c>
      <c r="C5">
        <f>+'2011'!B5</f>
        <v>1</v>
      </c>
      <c r="D5">
        <f>+'2011'!C5</f>
        <v>4</v>
      </c>
      <c r="E5" t="str">
        <f>+'2011'!D5</f>
        <v>Rhizophora mangle L.</v>
      </c>
      <c r="F5">
        <f>+'2011'!E5</f>
        <v>2014</v>
      </c>
      <c r="G5">
        <f>+'2011'!F5</f>
        <v>300</v>
      </c>
      <c r="H5">
        <f>+'2011'!G5</f>
        <v>20.5</v>
      </c>
      <c r="I5">
        <f>+'2011'!H5</f>
        <v>26</v>
      </c>
      <c r="J5" s="28">
        <f t="shared" si="0"/>
        <v>0.03</v>
      </c>
      <c r="K5" s="46">
        <f t="shared" si="1"/>
        <v>3.3006357816777757E-2</v>
      </c>
      <c r="L5" s="51">
        <f t="shared" si="2"/>
        <v>1.1002119272259252</v>
      </c>
      <c r="M5" s="28" t="str">
        <f>+IF(H5&gt;4,"DEJAR","DEPURAR")</f>
        <v>DEJAR</v>
      </c>
      <c r="N5" s="49" t="str">
        <f t="shared" si="3"/>
        <v>DEJAR</v>
      </c>
      <c r="O5" s="28">
        <f>+IF(E5=INICIO!$C$4,0.178*POWER(H5,2.47),IF(E5=INICIO!$C$5,0.1023*POWER(H5,2.5),IF(E5=INICIO!$C$6,0.14*POWER(H5,2.4),IF(E5=INICIO!$C$7,0.1023*POWER(H5,2.5),IF(E5=INICIO!$C$8,0,0)))))</f>
        <v>309.35136674520129</v>
      </c>
      <c r="P5" s="55">
        <f>+O5*1/J5</f>
        <v>10311.712224840043</v>
      </c>
      <c r="Q5" s="55">
        <f>+O5/1000*A_DESCRIPCION!$D$24</f>
        <v>0.14539514237024462</v>
      </c>
      <c r="R5" s="55">
        <f>+P5/1000*A_DESCRIPCION!$D$24</f>
        <v>4.84650474567482</v>
      </c>
      <c r="S5" s="49" t="str">
        <f>+INICIO!$E$4</f>
        <v>Imbert and Rollet (1989)a</v>
      </c>
      <c r="T5" s="54">
        <f>0.13657*H5^2.38351</f>
        <v>182.78213876481104</v>
      </c>
      <c r="U5" s="55">
        <f>+T5*1/J5</f>
        <v>6092.7379588270351</v>
      </c>
      <c r="V5" s="55">
        <f>+T5/1000*A_DESCRIPCION!$D$24</f>
        <v>8.5907605219461183E-2</v>
      </c>
      <c r="W5" s="55">
        <f>+U5/1000*A_DESCRIPCION!$D$24</f>
        <v>2.8635868406487064</v>
      </c>
      <c r="X5" s="28">
        <f>+IF(E5=INICIO!$C$4,0.199*(0.86^0.899)*(H5^2.22),IF(E5=INICIO!$C$5,0.199*(0.762^0.899)*(H5^2.22),IF(E5=INICIO!$C$6,0.199*(0.759^0.899)*(H5^2.22),IF(E5=INICIO!$C$7,0.199*(0.762^0.899)*(H5^2.22),0))))</f>
        <v>141.92560546109905</v>
      </c>
      <c r="Y5" s="28">
        <f>+X5*1/J5</f>
        <v>4730.8535153699686</v>
      </c>
      <c r="Z5" s="55">
        <f>+X5/1000*A_DESCRIPCION!$D$24</f>
        <v>6.6705034566716559E-2</v>
      </c>
      <c r="AA5" s="55">
        <f>+Y5/1000*A_DESCRIPCION!$D$24</f>
        <v>2.2235011522238852</v>
      </c>
      <c r="AB5" s="28">
        <f>+IF(E5=INICIO!$C$4,INICIO!$V$30*ARBOLES!R5,IF(E5=INICIO!$C$5,INICIO!$V$31*ARBOLES!R5,IF(E5=INICIO!$C$6,INICIO!$V$32*ARBOLES!R5,IF(E5=INICIO!$C$7,INICIO!#REF!*ARBOLES!R5,0))))</f>
        <v>3.3793866762266473</v>
      </c>
    </row>
    <row r="6" spans="1:31" x14ac:dyDescent="0.25">
      <c r="A6">
        <v>5</v>
      </c>
      <c r="B6" t="str">
        <f>+'2011'!A6</f>
        <v>1-2011-ICC/INAB</v>
      </c>
      <c r="C6">
        <f>+'2011'!B6</f>
        <v>1</v>
      </c>
      <c r="D6">
        <f>+'2011'!C6</f>
        <v>5</v>
      </c>
      <c r="E6" t="str">
        <f>+'2011'!D6</f>
        <v>Rhizophora mangle L.</v>
      </c>
      <c r="F6">
        <f>+'2011'!E6</f>
        <v>2014</v>
      </c>
      <c r="G6">
        <f>+'2011'!F6</f>
        <v>300</v>
      </c>
      <c r="H6">
        <f>+'2011'!G6</f>
        <v>19.5</v>
      </c>
      <c r="I6">
        <f>+'2011'!H6</f>
        <v>27</v>
      </c>
      <c r="J6" s="28">
        <f t="shared" si="0"/>
        <v>0.03</v>
      </c>
      <c r="K6" s="46">
        <f t="shared" si="1"/>
        <v>2.9864765163187975E-2</v>
      </c>
      <c r="L6" s="51">
        <f t="shared" si="2"/>
        <v>0.99549217210626584</v>
      </c>
      <c r="M6" s="28" t="str">
        <f>+IF(H6&gt;4,"DEJAR","DEPURAR")</f>
        <v>DEJAR</v>
      </c>
      <c r="N6" s="49" t="str">
        <f t="shared" si="3"/>
        <v>DEJAR</v>
      </c>
      <c r="O6" s="28">
        <f>+IF(E6=INICIO!$C$4,0.178*POWER(H6,2.47),IF(E6=INICIO!$C$5,0.1023*POWER(H6,2.5),IF(E6=INICIO!$C$6,0.14*POWER(H6,2.4),IF(E6=INICIO!$C$7,0.1023*POWER(H6,2.5),IF(E6=INICIO!$C$8,0,0)))))</f>
        <v>273.40439548091604</v>
      </c>
      <c r="P6" s="55">
        <f>+O6*1/J6</f>
        <v>9113.4798493638682</v>
      </c>
      <c r="Q6" s="55">
        <f>+O6/1000*A_DESCRIPCION!$D$24</f>
        <v>0.12850006587603055</v>
      </c>
      <c r="R6" s="55">
        <f>+P6/1000*A_DESCRIPCION!$D$24</f>
        <v>4.2833355292010173</v>
      </c>
      <c r="S6" s="49" t="str">
        <f>+INICIO!$E$4</f>
        <v>Imbert and Rollet (1989)a</v>
      </c>
      <c r="T6" s="54">
        <f>0.13657*H6^2.38351</f>
        <v>162.24290203480425</v>
      </c>
      <c r="U6" s="55">
        <f>+T6*1/J6</f>
        <v>5408.0967344934752</v>
      </c>
      <c r="V6" s="55">
        <f>+T6/1000*A_DESCRIPCION!$D$24</f>
        <v>7.6254163956357993E-2</v>
      </c>
      <c r="W6" s="55">
        <f>+U6/1000*A_DESCRIPCION!$D$24</f>
        <v>2.5418054652119331</v>
      </c>
      <c r="X6" s="28">
        <f>+IF(E6=INICIO!$C$4,0.199*(0.86^0.899)*(H6^2.22),IF(E6=INICIO!$C$5,0.199*(0.762^0.899)*(H6^2.22),IF(E6=INICIO!$C$6,0.199*(0.759^0.899)*(H6^2.22),IF(E6=INICIO!$C$7,0.199*(0.762^0.899)*(H6^2.22),0))))</f>
        <v>127.01178550890255</v>
      </c>
      <c r="Y6" s="28">
        <f>+X6*1/J6</f>
        <v>4233.726183630085</v>
      </c>
      <c r="Z6" s="55">
        <f>+X6/1000*A_DESCRIPCION!$D$24</f>
        <v>5.9695539189184195E-2</v>
      </c>
      <c r="AA6" s="55">
        <f>+Y6/1000*A_DESCRIPCION!$D$24</f>
        <v>1.98985130630614</v>
      </c>
      <c r="AB6" s="28">
        <f>+IF(E6=INICIO!$C$4,INICIO!$V$30*ARBOLES!R6,IF(E6=INICIO!$C$5,INICIO!$V$31*ARBOLES!R6,IF(E6=INICIO!$C$6,INICIO!$V$32*ARBOLES!R6,IF(E6=INICIO!$C$7,INICIO!#REF!*ARBOLES!R6,0))))</f>
        <v>2.9866982035059682</v>
      </c>
    </row>
    <row r="7" spans="1:31" x14ac:dyDescent="0.25">
      <c r="A7">
        <v>6</v>
      </c>
      <c r="B7" t="str">
        <f>+'2011'!A7</f>
        <v>1-2011-ICC/INAB</v>
      </c>
      <c r="C7">
        <f>+'2011'!B7</f>
        <v>1</v>
      </c>
      <c r="D7">
        <f>+'2011'!C7</f>
        <v>6</v>
      </c>
      <c r="E7" t="str">
        <f>+'2011'!D7</f>
        <v>Rhizophora mangle L.</v>
      </c>
      <c r="F7">
        <f>+'2011'!E7</f>
        <v>2014</v>
      </c>
      <c r="G7">
        <f>+'2011'!F7</f>
        <v>300</v>
      </c>
      <c r="H7">
        <f>+'2011'!G7</f>
        <v>22.5</v>
      </c>
      <c r="I7">
        <f>+'2011'!H7</f>
        <v>22</v>
      </c>
      <c r="J7" s="28">
        <f t="shared" si="0"/>
        <v>0.03</v>
      </c>
      <c r="K7" s="46">
        <f t="shared" si="1"/>
        <v>3.9760782021995823E-2</v>
      </c>
      <c r="L7" s="51">
        <f t="shared" si="2"/>
        <v>1.3253594007331941</v>
      </c>
      <c r="M7" s="28" t="str">
        <f>+IF(H7&gt;4,"DEJAR","DEPURAR")</f>
        <v>DEJAR</v>
      </c>
      <c r="N7" s="49" t="str">
        <f t="shared" si="3"/>
        <v>DEJAR</v>
      </c>
      <c r="O7" s="28">
        <f>+IF(E7=INICIO!$C$4,0.178*POWER(H7,2.47),IF(E7=INICIO!$C$5,0.1023*POWER(H7,2.5),IF(E7=INICIO!$C$6,0.14*POWER(H7,2.4),IF(E7=INICIO!$C$7,0.1023*POWER(H7,2.5),IF(E7=INICIO!$C$8,0,0)))))</f>
        <v>389.32368201180958</v>
      </c>
      <c r="P7" s="55">
        <f>+O7*1/J7</f>
        <v>12977.45606706032</v>
      </c>
      <c r="Q7" s="55">
        <f>+O7/1000*A_DESCRIPCION!$D$24</f>
        <v>0.18298213054555049</v>
      </c>
      <c r="R7" s="55">
        <f>+P7/1000*A_DESCRIPCION!$D$24</f>
        <v>6.0994043515183503</v>
      </c>
      <c r="S7" s="49" t="str">
        <f>+INICIO!$E$4</f>
        <v>Imbert and Rollet (1989)a</v>
      </c>
      <c r="T7" s="54">
        <f>0.13657*H7^2.38351</f>
        <v>228.1896084504572</v>
      </c>
      <c r="U7" s="55">
        <f>+T7*1/J7</f>
        <v>7606.3202816819066</v>
      </c>
      <c r="V7" s="55">
        <f>+T7/1000*A_DESCRIPCION!$D$24</f>
        <v>0.10724911597171487</v>
      </c>
      <c r="W7" s="55">
        <f>+U7/1000*A_DESCRIPCION!$D$24</f>
        <v>3.5749705323904957</v>
      </c>
      <c r="X7" s="28">
        <f>+IF(E7=INICIO!$C$4,0.199*(0.86^0.899)*(H7^2.22),IF(E7=INICIO!$C$5,0.199*(0.762^0.899)*(H7^2.22),IF(E7=INICIO!$C$6,0.199*(0.759^0.899)*(H7^2.22),IF(E7=INICIO!$C$7,0.199*(0.762^0.899)*(H7^2.22),0))))</f>
        <v>174.50680784467241</v>
      </c>
      <c r="Y7" s="28">
        <f>+X7*1/J7</f>
        <v>5816.8935948224134</v>
      </c>
      <c r="Z7" s="55">
        <f>+X7/1000*A_DESCRIPCION!$D$24</f>
        <v>8.2018199686996029E-2</v>
      </c>
      <c r="AA7" s="55">
        <f>+Y7/1000*A_DESCRIPCION!$D$24</f>
        <v>2.7339399895665344</v>
      </c>
      <c r="AB7" s="28">
        <f>+IF(E7=INICIO!$C$4,INICIO!$V$30*ARBOLES!R7,IF(E7=INICIO!$C$5,INICIO!$V$31*ARBOLES!R7,IF(E7=INICIO!$C$6,INICIO!$V$32*ARBOLES!R7,IF(E7=INICIO!$C$7,INICIO!#REF!*ARBOLES!R7,0))))</f>
        <v>4.2530126101362002</v>
      </c>
    </row>
    <row r="8" spans="1:31" x14ac:dyDescent="0.25">
      <c r="A8">
        <v>7</v>
      </c>
      <c r="B8" t="str">
        <f>+'2011'!A8</f>
        <v>1-2011-ICC/INAB</v>
      </c>
      <c r="C8">
        <f>+'2011'!B8</f>
        <v>1</v>
      </c>
      <c r="D8">
        <f>+'2011'!C8</f>
        <v>7</v>
      </c>
      <c r="E8" t="str">
        <f>+'2011'!D8</f>
        <v>Rhizophora mangle L.</v>
      </c>
      <c r="F8">
        <f>+'2011'!E8</f>
        <v>2014</v>
      </c>
      <c r="G8">
        <f>+'2011'!F8</f>
        <v>300</v>
      </c>
      <c r="H8">
        <f>+'2011'!G8</f>
        <v>0</v>
      </c>
      <c r="I8">
        <f>+'2011'!H8</f>
        <v>0</v>
      </c>
      <c r="J8" s="28">
        <f t="shared" si="0"/>
        <v>0.03</v>
      </c>
      <c r="K8" s="46">
        <f t="shared" si="1"/>
        <v>0</v>
      </c>
      <c r="L8" s="51">
        <f t="shared" si="2"/>
        <v>0</v>
      </c>
      <c r="M8" s="28" t="str">
        <f>+IF(H8&gt;4,"DEJAR","DEPURAR")</f>
        <v>DEPURAR</v>
      </c>
      <c r="N8" s="49" t="str">
        <f t="shared" si="3"/>
        <v>DEPURAR</v>
      </c>
      <c r="O8" s="28">
        <f>+IF(E8=INICIO!$C$4,0.178*POWER(H8,2.47),IF(E8=INICIO!$C$5,0.1023*POWER(H8,2.5),IF(E8=INICIO!$C$6,0.14*POWER(H8,2.4),IF(E8=INICIO!$C$7,0.1023*POWER(H8,2.5),IF(E8=INICIO!$C$8,0,0)))))</f>
        <v>0</v>
      </c>
      <c r="P8" s="55">
        <f>+O8*1/J8</f>
        <v>0</v>
      </c>
      <c r="Q8" s="55">
        <f>+O8/1000*A_DESCRIPCION!$D$24</f>
        <v>0</v>
      </c>
      <c r="R8" s="55">
        <f>+P8/1000*A_DESCRIPCION!$D$24</f>
        <v>0</v>
      </c>
      <c r="S8" s="49" t="str">
        <f>+INICIO!$E$4</f>
        <v>Imbert and Rollet (1989)a</v>
      </c>
      <c r="T8" s="54">
        <f>0.13657*H8^2.38351</f>
        <v>0</v>
      </c>
      <c r="U8" s="55">
        <f>+T8*1/J8</f>
        <v>0</v>
      </c>
      <c r="V8" s="55">
        <f>+T8/1000*A_DESCRIPCION!$D$24</f>
        <v>0</v>
      </c>
      <c r="W8" s="55">
        <f>+U8/1000*A_DESCRIPCION!$D$24</f>
        <v>0</v>
      </c>
      <c r="X8" s="28">
        <f>+IF(E8=INICIO!$C$4,0.199*(0.86^0.899)*(H8^2.22),IF(E8=INICIO!$C$5,0.199*(0.762^0.899)*(H8^2.22),IF(E8=INICIO!$C$6,0.199*(0.759^0.899)*(H8^2.22),IF(E8=INICIO!$C$7,0.199*(0.762^0.899)*(H8^2.22),0))))</f>
        <v>0</v>
      </c>
      <c r="Y8" s="28">
        <f>+X8*1/J8</f>
        <v>0</v>
      </c>
      <c r="Z8" s="55">
        <f>+X8/1000*A_DESCRIPCION!$D$24</f>
        <v>0</v>
      </c>
      <c r="AA8" s="55">
        <f>+Y8/1000*A_DESCRIPCION!$D$24</f>
        <v>0</v>
      </c>
      <c r="AB8" s="28">
        <f>+IF(E8=INICIO!$C$4,INICIO!$V$30*ARBOLES!R8,IF(E8=INICIO!$C$5,INICIO!$V$31*ARBOLES!R8,IF(E8=INICIO!$C$6,INICIO!$V$32*ARBOLES!R8,IF(E8=INICIO!$C$7,INICIO!#REF!*ARBOLES!R8,0))))</f>
        <v>0</v>
      </c>
    </row>
    <row r="9" spans="1:31" x14ac:dyDescent="0.25">
      <c r="A9">
        <v>8</v>
      </c>
      <c r="B9" t="str">
        <f>+'2011'!A9</f>
        <v>1-2011-ICC/INAB</v>
      </c>
      <c r="C9">
        <f>+'2011'!B9</f>
        <v>1</v>
      </c>
      <c r="D9">
        <f>+'2011'!C9</f>
        <v>8</v>
      </c>
      <c r="E9" t="str">
        <f>+'2011'!D9</f>
        <v>Rhizophora mangle L.</v>
      </c>
      <c r="F9">
        <f>+'2011'!E9</f>
        <v>2014</v>
      </c>
      <c r="G9">
        <f>+'2011'!F9</f>
        <v>300</v>
      </c>
      <c r="H9">
        <f>+'2011'!G9</f>
        <v>29</v>
      </c>
      <c r="I9">
        <f>+'2011'!H9</f>
        <v>22.5</v>
      </c>
      <c r="J9" s="28">
        <f t="shared" si="0"/>
        <v>0.03</v>
      </c>
      <c r="K9" s="46">
        <f t="shared" si="1"/>
        <v>6.6051985541725394E-2</v>
      </c>
      <c r="L9" s="51">
        <f t="shared" si="2"/>
        <v>2.2017328513908465</v>
      </c>
      <c r="M9" s="28" t="str">
        <f>+IF(H9&gt;4,"DEJAR","DEPURAR")</f>
        <v>DEJAR</v>
      </c>
      <c r="N9" s="49" t="str">
        <f t="shared" si="3"/>
        <v>DEJAR</v>
      </c>
      <c r="O9" s="28">
        <f>+IF(E9=INICIO!$C$4,0.178*POWER(H9,2.47),IF(E9=INICIO!$C$5,0.1023*POWER(H9,2.5),IF(E9=INICIO!$C$6,0.14*POWER(H9,2.4),IF(E9=INICIO!$C$7,0.1023*POWER(H9,2.5),IF(E9=INICIO!$C$8,0,0)))))</f>
        <v>728.69041525354692</v>
      </c>
      <c r="P9" s="55">
        <f>+O9*1/J9</f>
        <v>24289.680508451565</v>
      </c>
      <c r="Q9" s="55">
        <f>+O9/1000*A_DESCRIPCION!$D$24</f>
        <v>0.34248449516916707</v>
      </c>
      <c r="R9" s="55">
        <f>+P9/1000*A_DESCRIPCION!$D$24</f>
        <v>11.416149838972235</v>
      </c>
      <c r="S9" s="49" t="str">
        <f>+INICIO!$E$4</f>
        <v>Imbert and Rollet (1989)a</v>
      </c>
      <c r="T9" s="54">
        <f>0.13657*H9^2.38351</f>
        <v>417.82609631752575</v>
      </c>
      <c r="U9" s="55">
        <f>+T9*1/J9</f>
        <v>13927.536543917526</v>
      </c>
      <c r="V9" s="55">
        <f>+T9/1000*A_DESCRIPCION!$D$24</f>
        <v>0.1963782652692371</v>
      </c>
      <c r="W9" s="55">
        <f>+U9/1000*A_DESCRIPCION!$D$24</f>
        <v>6.5459421756412368</v>
      </c>
      <c r="X9" s="28">
        <f>+IF(E9=INICIO!$C$4,0.199*(0.86^0.899)*(H9^2.22),IF(E9=INICIO!$C$5,0.199*(0.762^0.899)*(H9^2.22),IF(E9=INICIO!$C$6,0.199*(0.759^0.899)*(H9^2.22),IF(E9=INICIO!$C$7,0.199*(0.762^0.899)*(H9^2.22),0))))</f>
        <v>306.54253137797576</v>
      </c>
      <c r="Y9" s="28">
        <f>+X9*1/J9</f>
        <v>10218.08437926586</v>
      </c>
      <c r="Z9" s="55">
        <f>+X9/1000*A_DESCRIPCION!$D$24</f>
        <v>0.1440749897476486</v>
      </c>
      <c r="AA9" s="55">
        <f>+Y9/1000*A_DESCRIPCION!$D$24</f>
        <v>4.8024996582549537</v>
      </c>
      <c r="AB9" s="28">
        <f>+IF(E9=INICIO!$C$4,INICIO!$V$30*ARBOLES!R9,IF(E9=INICIO!$C$5,INICIO!$V$31*ARBOLES!R9,IF(E9=INICIO!$C$6,INICIO!$V$32*ARBOLES!R9,IF(E9=INICIO!$C$7,INICIO!#REF!*ARBOLES!R9,0))))</f>
        <v>7.960290288389678</v>
      </c>
    </row>
    <row r="10" spans="1:31" x14ac:dyDescent="0.25">
      <c r="A10">
        <v>9</v>
      </c>
      <c r="B10" t="str">
        <f>+'2011'!A10</f>
        <v>1-2011-ICC/INAB</v>
      </c>
      <c r="C10">
        <f>+'2011'!B10</f>
        <v>1</v>
      </c>
      <c r="D10">
        <f>+'2011'!C10</f>
        <v>9</v>
      </c>
      <c r="E10" t="str">
        <f>+'2011'!D10</f>
        <v>Laguncularia racemosa (L.) Gaertn.f.</v>
      </c>
      <c r="F10">
        <f>+'2011'!E10</f>
        <v>2014</v>
      </c>
      <c r="G10">
        <f>+'2011'!F10</f>
        <v>300</v>
      </c>
      <c r="H10">
        <f>+'2011'!G10</f>
        <v>0</v>
      </c>
      <c r="I10">
        <f>+'2011'!H10</f>
        <v>0</v>
      </c>
      <c r="J10" s="28">
        <f t="shared" si="0"/>
        <v>0.03</v>
      </c>
      <c r="K10" s="46">
        <f t="shared" si="1"/>
        <v>0</v>
      </c>
      <c r="L10" s="51">
        <f t="shared" si="2"/>
        <v>0</v>
      </c>
      <c r="M10" s="28" t="str">
        <f>+IF(H10&gt;4,"DEJAR","DEPURAR")</f>
        <v>DEPURAR</v>
      </c>
      <c r="N10" s="49" t="str">
        <f t="shared" si="3"/>
        <v>DEPURAR</v>
      </c>
      <c r="O10" s="28">
        <f>+IF(E10=INICIO!$C$4,0.178*POWER(H10,2.47),IF(E10=INICIO!$C$5,0.1023*POWER(H10,2.5),IF(E10=INICIO!$C$6,0.14*POWER(H10,2.4),IF(E10=INICIO!$C$7,0.1023*POWER(H10,2.5),IF(E10=INICIO!$C$8,0,0)))))</f>
        <v>0</v>
      </c>
      <c r="P10" s="55">
        <f>+O10*1/J10</f>
        <v>0</v>
      </c>
      <c r="Q10" s="55">
        <f>+O10/1000*A_DESCRIPCION!$D$24</f>
        <v>0</v>
      </c>
      <c r="R10" s="55">
        <f>+P10/1000*A_DESCRIPCION!$D$24</f>
        <v>0</v>
      </c>
      <c r="S10" s="49" t="str">
        <f>+INICIO!$E$4</f>
        <v>Imbert and Rollet (1989)a</v>
      </c>
      <c r="T10" s="54">
        <f>0.13657*H10^2.38351</f>
        <v>0</v>
      </c>
      <c r="U10" s="55">
        <f>+T10*1/J10</f>
        <v>0</v>
      </c>
      <c r="V10" s="55">
        <f>+T10/1000*A_DESCRIPCION!$D$24</f>
        <v>0</v>
      </c>
      <c r="W10" s="55">
        <f>+U10/1000*A_DESCRIPCION!$D$24</f>
        <v>0</v>
      </c>
      <c r="X10" s="28">
        <f>+IF(E10=INICIO!$C$4,0.199*(0.86^0.899)*(H10^2.22),IF(E10=INICIO!$C$5,0.199*(0.762^0.899)*(H10^2.22),IF(E10=INICIO!$C$6,0.199*(0.759^0.899)*(H10^2.22),IF(E10=INICIO!$C$7,0.199*(0.762^0.899)*(H10^2.22),0))))</f>
        <v>0</v>
      </c>
      <c r="Y10" s="28">
        <f>+X10*1/J10</f>
        <v>0</v>
      </c>
      <c r="Z10" s="55">
        <f>+X10/1000*A_DESCRIPCION!$D$24</f>
        <v>0</v>
      </c>
      <c r="AA10" s="55">
        <f>+Y10/1000*A_DESCRIPCION!$D$24</f>
        <v>0</v>
      </c>
      <c r="AB10" s="28">
        <f>+IF(E10=INICIO!$C$4,INICIO!$V$30*ARBOLES!R10,IF(E10=INICIO!$C$5,INICIO!$V$31*ARBOLES!R10,IF(E10=INICIO!$C$6,INICIO!$V$32*ARBOLES!R10,IF(E10=INICIO!$C$7,INICIO!#REF!*ARBOLES!R10,0))))</f>
        <v>0</v>
      </c>
    </row>
    <row r="11" spans="1:31" x14ac:dyDescent="0.25">
      <c r="A11">
        <v>10</v>
      </c>
      <c r="B11" t="str">
        <f>+'2011'!A11</f>
        <v>1-2011-ICC/INAB</v>
      </c>
      <c r="C11">
        <f>+'2011'!B11</f>
        <v>1</v>
      </c>
      <c r="D11">
        <f>+'2011'!C11</f>
        <v>10</v>
      </c>
      <c r="E11" t="str">
        <f>+'2011'!D11</f>
        <v>Laguncularia racemosa (L.) Gaertn.f.</v>
      </c>
      <c r="F11">
        <f>+'2011'!E11</f>
        <v>2014</v>
      </c>
      <c r="G11">
        <f>+'2011'!F11</f>
        <v>300</v>
      </c>
      <c r="H11">
        <f>+'2011'!G11</f>
        <v>0</v>
      </c>
      <c r="I11">
        <f>+'2011'!H11</f>
        <v>0</v>
      </c>
      <c r="J11" s="28">
        <f t="shared" si="0"/>
        <v>0.03</v>
      </c>
      <c r="K11" s="46">
        <f t="shared" si="1"/>
        <v>0</v>
      </c>
      <c r="L11" s="51">
        <f t="shared" si="2"/>
        <v>0</v>
      </c>
      <c r="M11" s="28" t="str">
        <f>+IF(H11&gt;4,"DEJAR","DEPURAR")</f>
        <v>DEPURAR</v>
      </c>
      <c r="N11" s="49" t="str">
        <f t="shared" si="3"/>
        <v>DEPURAR</v>
      </c>
      <c r="O11" s="28">
        <f>+IF(E11=INICIO!$C$4,0.178*POWER(H11,2.47),IF(E11=INICIO!$C$5,0.1023*POWER(H11,2.5),IF(E11=INICIO!$C$6,0.14*POWER(H11,2.4),IF(E11=INICIO!$C$7,0.1023*POWER(H11,2.5),IF(E11=INICIO!$C$8,0,0)))))</f>
        <v>0</v>
      </c>
      <c r="P11" s="55">
        <f>+O11*1/J11</f>
        <v>0</v>
      </c>
      <c r="Q11" s="55">
        <f>+O11/1000*A_DESCRIPCION!$D$24</f>
        <v>0</v>
      </c>
      <c r="R11" s="55">
        <f>+P11/1000*A_DESCRIPCION!$D$24</f>
        <v>0</v>
      </c>
      <c r="S11" s="49" t="str">
        <f>+INICIO!$E$4</f>
        <v>Imbert and Rollet (1989)a</v>
      </c>
      <c r="T11" s="54">
        <f>0.13657*H11^2.38351</f>
        <v>0</v>
      </c>
      <c r="U11" s="55">
        <f>+T11*1/J11</f>
        <v>0</v>
      </c>
      <c r="V11" s="55">
        <f>+T11/1000*A_DESCRIPCION!$D$24</f>
        <v>0</v>
      </c>
      <c r="W11" s="55">
        <f>+U11/1000*A_DESCRIPCION!$D$24</f>
        <v>0</v>
      </c>
      <c r="X11" s="28">
        <f>+IF(E11=INICIO!$C$4,0.199*(0.86^0.899)*(H11^2.22),IF(E11=INICIO!$C$5,0.199*(0.762^0.899)*(H11^2.22),IF(E11=INICIO!$C$6,0.199*(0.759^0.899)*(H11^2.22),IF(E11=INICIO!$C$7,0.199*(0.762^0.899)*(H11^2.22),0))))</f>
        <v>0</v>
      </c>
      <c r="Y11" s="28">
        <f>+X11*1/J11</f>
        <v>0</v>
      </c>
      <c r="Z11" s="55">
        <f>+X11/1000*A_DESCRIPCION!$D$24</f>
        <v>0</v>
      </c>
      <c r="AA11" s="55">
        <f>+Y11/1000*A_DESCRIPCION!$D$24</f>
        <v>0</v>
      </c>
      <c r="AB11" s="28">
        <f>+IF(E11=INICIO!$C$4,INICIO!$V$30*ARBOLES!R11,IF(E11=INICIO!$C$5,INICIO!$V$31*ARBOLES!R11,IF(E11=INICIO!$C$6,INICIO!$V$32*ARBOLES!R11,IF(E11=INICIO!$C$7,INICIO!#REF!*ARBOLES!R11,0))))</f>
        <v>0</v>
      </c>
    </row>
    <row r="12" spans="1:31" x14ac:dyDescent="0.25">
      <c r="A12">
        <v>11</v>
      </c>
      <c r="B12" t="str">
        <f>+'2011'!A12</f>
        <v>1-2011-ICC/INAB</v>
      </c>
      <c r="C12">
        <f>+'2011'!B12</f>
        <v>1</v>
      </c>
      <c r="D12">
        <f>+'2011'!C12</f>
        <v>11</v>
      </c>
      <c r="E12" t="str">
        <f>+'2011'!D12</f>
        <v>Rhizophora mangle L.</v>
      </c>
      <c r="F12">
        <f>+'2011'!E12</f>
        <v>2014</v>
      </c>
      <c r="G12">
        <f>+'2011'!F12</f>
        <v>300</v>
      </c>
      <c r="H12">
        <f>+'2011'!G12</f>
        <v>21</v>
      </c>
      <c r="I12">
        <f>+'2011'!H12</f>
        <v>23</v>
      </c>
      <c r="J12" s="28">
        <f t="shared" si="0"/>
        <v>0.03</v>
      </c>
      <c r="K12" s="46">
        <f t="shared" si="1"/>
        <v>3.4636059005827467E-2</v>
      </c>
      <c r="L12" s="51">
        <f t="shared" si="2"/>
        <v>1.1545353001942489</v>
      </c>
      <c r="M12" s="28" t="str">
        <f>+IF(H12&gt;4,"DEJAR","DEPURAR")</f>
        <v>DEJAR</v>
      </c>
      <c r="N12" s="49" t="str">
        <f t="shared" si="3"/>
        <v>DEJAR</v>
      </c>
      <c r="O12" s="28">
        <f>+IF(E12=INICIO!$C$4,0.178*POWER(H12,2.47),IF(E12=INICIO!$C$5,0.1023*POWER(H12,2.5),IF(E12=INICIO!$C$6,0.14*POWER(H12,2.4),IF(E12=INICIO!$C$7,0.1023*POWER(H12,2.5),IF(E12=INICIO!$C$8,0,0)))))</f>
        <v>328.32326678201525</v>
      </c>
      <c r="P12" s="55">
        <f>+O12*1/J12</f>
        <v>10944.108892733842</v>
      </c>
      <c r="Q12" s="55">
        <f>+O12/1000*A_DESCRIPCION!$D$24</f>
        <v>0.15431193538754714</v>
      </c>
      <c r="R12" s="55">
        <f>+P12/1000*A_DESCRIPCION!$D$24</f>
        <v>5.1437311795849059</v>
      </c>
      <c r="S12" s="49" t="str">
        <f>+INICIO!$E$4</f>
        <v>Imbert and Rollet (1989)a</v>
      </c>
      <c r="T12" s="54">
        <f>0.13657*H12^2.38351</f>
        <v>193.587905296</v>
      </c>
      <c r="U12" s="55">
        <f>+T12*1/J12</f>
        <v>6452.9301765333339</v>
      </c>
      <c r="V12" s="55">
        <f>+T12/1000*A_DESCRIPCION!$D$24</f>
        <v>9.0986315489119993E-2</v>
      </c>
      <c r="W12" s="55">
        <f>+U12/1000*A_DESCRIPCION!$D$24</f>
        <v>3.0328771829706667</v>
      </c>
      <c r="X12" s="28">
        <f>+IF(E12=INICIO!$C$4,0.199*(0.86^0.899)*(H12^2.22),IF(E12=INICIO!$C$5,0.199*(0.762^0.899)*(H12^2.22),IF(E12=INICIO!$C$6,0.199*(0.759^0.899)*(H12^2.22),IF(E12=INICIO!$C$7,0.199*(0.762^0.899)*(H12^2.22),0))))</f>
        <v>149.72489541209893</v>
      </c>
      <c r="Y12" s="28">
        <f>+X12*1/J12</f>
        <v>4990.8298470699647</v>
      </c>
      <c r="Z12" s="55">
        <f>+X12/1000*A_DESCRIPCION!$D$24</f>
        <v>7.037070084368649E-2</v>
      </c>
      <c r="AA12" s="55">
        <f>+Y12/1000*A_DESCRIPCION!$D$24</f>
        <v>2.3456900281228834</v>
      </c>
      <c r="AB12" s="28">
        <f>+IF(E12=INICIO!$C$4,INICIO!$V$30*ARBOLES!R12,IF(E12=INICIO!$C$5,INICIO!$V$31*ARBOLES!R12,IF(E12=INICIO!$C$6,INICIO!$V$32*ARBOLES!R12,IF(E12=INICIO!$C$7,INICIO!#REF!*ARBOLES!R12,0))))</f>
        <v>3.5866376959382245</v>
      </c>
    </row>
    <row r="13" spans="1:31" x14ac:dyDescent="0.25">
      <c r="A13">
        <v>12</v>
      </c>
      <c r="B13" t="str">
        <f>+'2011'!A13</f>
        <v>1-2011-ICC/INAB</v>
      </c>
      <c r="C13">
        <f>+'2011'!B13</f>
        <v>1</v>
      </c>
      <c r="D13">
        <f>+'2011'!C13</f>
        <v>12</v>
      </c>
      <c r="E13" t="str">
        <f>+'2011'!D13</f>
        <v>Rhizophora mangle L.</v>
      </c>
      <c r="F13">
        <f>+'2011'!E13</f>
        <v>2014</v>
      </c>
      <c r="G13">
        <f>+'2011'!F13</f>
        <v>300</v>
      </c>
      <c r="H13">
        <f>+'2011'!G13</f>
        <v>0</v>
      </c>
      <c r="I13">
        <f>+'2011'!H13</f>
        <v>0</v>
      </c>
      <c r="J13" s="28">
        <f t="shared" si="0"/>
        <v>0.03</v>
      </c>
      <c r="K13" s="46">
        <f t="shared" si="1"/>
        <v>0</v>
      </c>
      <c r="L13" s="51">
        <f t="shared" si="2"/>
        <v>0</v>
      </c>
      <c r="M13" s="28" t="str">
        <f>+IF(H13&gt;4,"DEJAR","DEPURAR")</f>
        <v>DEPURAR</v>
      </c>
      <c r="N13" s="49" t="str">
        <f t="shared" si="3"/>
        <v>DEPURAR</v>
      </c>
      <c r="O13" s="28">
        <f>+IF(E13=INICIO!$C$4,0.178*POWER(H13,2.47),IF(E13=INICIO!$C$5,0.1023*POWER(H13,2.5),IF(E13=INICIO!$C$6,0.14*POWER(H13,2.4),IF(E13=INICIO!$C$7,0.1023*POWER(H13,2.5),IF(E13=INICIO!$C$8,0,0)))))</f>
        <v>0</v>
      </c>
      <c r="P13" s="55">
        <f>+O13*1/J13</f>
        <v>0</v>
      </c>
      <c r="Q13" s="55">
        <f>+O13/1000*A_DESCRIPCION!$D$24</f>
        <v>0</v>
      </c>
      <c r="R13" s="55">
        <f>+P13/1000*A_DESCRIPCION!$D$24</f>
        <v>0</v>
      </c>
      <c r="S13" s="49" t="str">
        <f>+INICIO!$E$4</f>
        <v>Imbert and Rollet (1989)a</v>
      </c>
      <c r="T13" s="54">
        <f>0.13657*H13^2.38351</f>
        <v>0</v>
      </c>
      <c r="U13" s="55">
        <f>+T13*1/J13</f>
        <v>0</v>
      </c>
      <c r="V13" s="55">
        <f>+T13/1000*A_DESCRIPCION!$D$24</f>
        <v>0</v>
      </c>
      <c r="W13" s="55">
        <f>+U13/1000*A_DESCRIPCION!$D$24</f>
        <v>0</v>
      </c>
      <c r="X13" s="28">
        <f>+IF(E13=INICIO!$C$4,0.199*(0.86^0.899)*(H13^2.22),IF(E13=INICIO!$C$5,0.199*(0.762^0.899)*(H13^2.22),IF(E13=INICIO!$C$6,0.199*(0.759^0.899)*(H13^2.22),IF(E13=INICIO!$C$7,0.199*(0.762^0.899)*(H13^2.22),0))))</f>
        <v>0</v>
      </c>
      <c r="Y13" s="28">
        <f>+X13*1/J13</f>
        <v>0</v>
      </c>
      <c r="Z13" s="55">
        <f>+X13/1000*A_DESCRIPCION!$D$24</f>
        <v>0</v>
      </c>
      <c r="AA13" s="55">
        <f>+Y13/1000*A_DESCRIPCION!$D$24</f>
        <v>0</v>
      </c>
      <c r="AB13" s="28">
        <f>+IF(E13=INICIO!$C$4,INICIO!$V$30*ARBOLES!R13,IF(E13=INICIO!$C$5,INICIO!$V$31*ARBOLES!R13,IF(E13=INICIO!$C$6,INICIO!$V$32*ARBOLES!R13,IF(E13=INICIO!$C$7,INICIO!#REF!*ARBOLES!R13,0))))</f>
        <v>0</v>
      </c>
    </row>
    <row r="14" spans="1:31" x14ac:dyDescent="0.25">
      <c r="A14">
        <v>13</v>
      </c>
      <c r="B14" t="str">
        <f>+'2011'!A14</f>
        <v>1-2011-ICC/INAB</v>
      </c>
      <c r="C14">
        <f>+'2011'!B14</f>
        <v>1</v>
      </c>
      <c r="D14">
        <f>+'2011'!C14</f>
        <v>13</v>
      </c>
      <c r="E14" t="str">
        <f>+'2011'!D14</f>
        <v>Rhizophora mangle L.</v>
      </c>
      <c r="F14">
        <f>+'2011'!E14</f>
        <v>2014</v>
      </c>
      <c r="G14">
        <f>+'2011'!F14</f>
        <v>300</v>
      </c>
      <c r="H14">
        <f>+'2011'!G14</f>
        <v>0</v>
      </c>
      <c r="I14">
        <f>+'2011'!H14</f>
        <v>0</v>
      </c>
      <c r="J14" s="28">
        <f t="shared" si="0"/>
        <v>0.03</v>
      </c>
      <c r="K14" s="46">
        <f t="shared" si="1"/>
        <v>0</v>
      </c>
      <c r="L14" s="51">
        <f t="shared" si="2"/>
        <v>0</v>
      </c>
      <c r="M14" s="28" t="str">
        <f>+IF(H14&gt;4,"DEJAR","DEPURAR")</f>
        <v>DEPURAR</v>
      </c>
      <c r="N14" s="49" t="str">
        <f t="shared" si="3"/>
        <v>DEPURAR</v>
      </c>
      <c r="O14" s="28">
        <f>+IF(E14=INICIO!$C$4,0.178*POWER(H14,2.47),IF(E14=INICIO!$C$5,0.1023*POWER(H14,2.5),IF(E14=INICIO!$C$6,0.14*POWER(H14,2.4),IF(E14=INICIO!$C$7,0.1023*POWER(H14,2.5),IF(E14=INICIO!$C$8,0,0)))))</f>
        <v>0</v>
      </c>
      <c r="P14" s="55">
        <f>+O14*1/J14</f>
        <v>0</v>
      </c>
      <c r="Q14" s="55">
        <f>+O14/1000*A_DESCRIPCION!$D$24</f>
        <v>0</v>
      </c>
      <c r="R14" s="55">
        <f>+P14/1000*A_DESCRIPCION!$D$24</f>
        <v>0</v>
      </c>
      <c r="S14" s="49" t="str">
        <f>+INICIO!$E$4</f>
        <v>Imbert and Rollet (1989)a</v>
      </c>
      <c r="T14" s="54">
        <f>0.13657*H14^2.38351</f>
        <v>0</v>
      </c>
      <c r="U14" s="55">
        <f>+T14*1/J14</f>
        <v>0</v>
      </c>
      <c r="V14" s="55">
        <f>+T14/1000*A_DESCRIPCION!$D$24</f>
        <v>0</v>
      </c>
      <c r="W14" s="55">
        <f>+U14/1000*A_DESCRIPCION!$D$24</f>
        <v>0</v>
      </c>
      <c r="X14" s="28">
        <f>+IF(E14=INICIO!$C$4,0.199*(0.86^0.899)*(H14^2.22),IF(E14=INICIO!$C$5,0.199*(0.762^0.899)*(H14^2.22),IF(E14=INICIO!$C$6,0.199*(0.759^0.899)*(H14^2.22),IF(E14=INICIO!$C$7,0.199*(0.762^0.899)*(H14^2.22),0))))</f>
        <v>0</v>
      </c>
      <c r="Y14" s="28">
        <f>+X14*1/J14</f>
        <v>0</v>
      </c>
      <c r="Z14" s="55">
        <f>+X14/1000*A_DESCRIPCION!$D$24</f>
        <v>0</v>
      </c>
      <c r="AA14" s="55">
        <f>+Y14/1000*A_DESCRIPCION!$D$24</f>
        <v>0</v>
      </c>
      <c r="AB14" s="28">
        <f>+IF(E14=INICIO!$C$4,INICIO!$V$30*ARBOLES!R14,IF(E14=INICIO!$C$5,INICIO!$V$31*ARBOLES!R14,IF(E14=INICIO!$C$6,INICIO!$V$32*ARBOLES!R14,IF(E14=INICIO!$C$7,INICIO!#REF!*ARBOLES!R14,0))))</f>
        <v>0</v>
      </c>
    </row>
    <row r="15" spans="1:31" x14ac:dyDescent="0.25">
      <c r="A15">
        <v>14</v>
      </c>
      <c r="B15" t="str">
        <f>+'2011'!A15</f>
        <v>1-2011-ICC/INAB</v>
      </c>
      <c r="C15">
        <f>+'2011'!B15</f>
        <v>1</v>
      </c>
      <c r="D15">
        <f>+'2011'!C15</f>
        <v>14</v>
      </c>
      <c r="E15" t="str">
        <f>+'2011'!D15</f>
        <v>Rhizophora mangle L.</v>
      </c>
      <c r="F15">
        <f>+'2011'!E15</f>
        <v>2014</v>
      </c>
      <c r="G15">
        <f>+'2011'!F15</f>
        <v>300</v>
      </c>
      <c r="H15">
        <f>+'2011'!G15</f>
        <v>0</v>
      </c>
      <c r="I15">
        <f>+'2011'!H15</f>
        <v>0</v>
      </c>
      <c r="J15" s="28">
        <f t="shared" si="0"/>
        <v>0.03</v>
      </c>
      <c r="K15" s="46">
        <f t="shared" si="1"/>
        <v>0</v>
      </c>
      <c r="L15" s="51">
        <f t="shared" si="2"/>
        <v>0</v>
      </c>
      <c r="M15" s="28" t="str">
        <f>+IF(H15&gt;4,"DEJAR","DEPURAR")</f>
        <v>DEPURAR</v>
      </c>
      <c r="N15" s="49" t="str">
        <f t="shared" si="3"/>
        <v>DEPURAR</v>
      </c>
      <c r="O15" s="28">
        <f>+IF(E15=INICIO!$C$4,0.178*POWER(H15,2.47),IF(E15=INICIO!$C$5,0.1023*POWER(H15,2.5),IF(E15=INICIO!$C$6,0.14*POWER(H15,2.4),IF(E15=INICIO!$C$7,0.1023*POWER(H15,2.5),IF(E15=INICIO!$C$8,0,0)))))</f>
        <v>0</v>
      </c>
      <c r="P15" s="55">
        <f>+O15*1/J15</f>
        <v>0</v>
      </c>
      <c r="Q15" s="55">
        <f>+O15/1000*A_DESCRIPCION!$D$24</f>
        <v>0</v>
      </c>
      <c r="R15" s="55">
        <f>+P15/1000*A_DESCRIPCION!$D$24</f>
        <v>0</v>
      </c>
      <c r="S15" s="49" t="str">
        <f>+INICIO!$E$4</f>
        <v>Imbert and Rollet (1989)a</v>
      </c>
      <c r="T15" s="54">
        <f>0.13657*H15^2.38351</f>
        <v>0</v>
      </c>
      <c r="U15" s="55">
        <f>+T15*1/J15</f>
        <v>0</v>
      </c>
      <c r="V15" s="55">
        <f>+T15/1000*A_DESCRIPCION!$D$24</f>
        <v>0</v>
      </c>
      <c r="W15" s="55">
        <f>+U15/1000*A_DESCRIPCION!$D$24</f>
        <v>0</v>
      </c>
      <c r="X15" s="28">
        <f>+IF(E15=INICIO!$C$4,0.199*(0.86^0.899)*(H15^2.22),IF(E15=INICIO!$C$5,0.199*(0.762^0.899)*(H15^2.22),IF(E15=INICIO!$C$6,0.199*(0.759^0.899)*(H15^2.22),IF(E15=INICIO!$C$7,0.199*(0.762^0.899)*(H15^2.22),0))))</f>
        <v>0</v>
      </c>
      <c r="Y15" s="28">
        <f>+X15*1/J15</f>
        <v>0</v>
      </c>
      <c r="Z15" s="55">
        <f>+X15/1000*A_DESCRIPCION!$D$24</f>
        <v>0</v>
      </c>
      <c r="AA15" s="55">
        <f>+Y15/1000*A_DESCRIPCION!$D$24</f>
        <v>0</v>
      </c>
      <c r="AB15" s="28">
        <f>+IF(E15=INICIO!$C$4,INICIO!$V$30*ARBOLES!R15,IF(E15=INICIO!$C$5,INICIO!$V$31*ARBOLES!R15,IF(E15=INICIO!$C$6,INICIO!$V$32*ARBOLES!R15,IF(E15=INICIO!$C$7,INICIO!#REF!*ARBOLES!R15,0))))</f>
        <v>0</v>
      </c>
    </row>
    <row r="16" spans="1:31" x14ac:dyDescent="0.25">
      <c r="A16">
        <v>15</v>
      </c>
      <c r="B16" t="str">
        <f>+'2011'!A16</f>
        <v>1-2011-ICC/INAB</v>
      </c>
      <c r="C16">
        <f>+'2011'!B16</f>
        <v>1</v>
      </c>
      <c r="D16">
        <f>+'2011'!C16</f>
        <v>15</v>
      </c>
      <c r="E16" t="str">
        <f>+'2011'!D16</f>
        <v>Rhizophora mangle L.</v>
      </c>
      <c r="F16">
        <f>+'2011'!E16</f>
        <v>2014</v>
      </c>
      <c r="G16">
        <f>+'2011'!F16</f>
        <v>300</v>
      </c>
      <c r="H16">
        <f>+'2011'!G16</f>
        <v>20.100000000000001</v>
      </c>
      <c r="I16">
        <f>+'2011'!H16</f>
        <v>25.5</v>
      </c>
      <c r="J16" s="28">
        <f t="shared" si="0"/>
        <v>0.03</v>
      </c>
      <c r="K16" s="46">
        <f t="shared" si="1"/>
        <v>3.1730871199420314E-2</v>
      </c>
      <c r="L16" s="51">
        <f t="shared" si="2"/>
        <v>1.0576957066473438</v>
      </c>
      <c r="M16" s="28" t="str">
        <f>+IF(H16&gt;4,"DEJAR","DEPURAR")</f>
        <v>DEJAR</v>
      </c>
      <c r="N16" s="49" t="str">
        <f t="shared" si="3"/>
        <v>DEJAR</v>
      </c>
      <c r="O16" s="28">
        <f>+IF(E16=INICIO!$C$4,0.178*POWER(H16,2.47),IF(E16=INICIO!$C$5,0.1023*POWER(H16,2.5),IF(E16=INICIO!$C$6,0.14*POWER(H16,2.4),IF(E16=INICIO!$C$7,0.1023*POWER(H16,2.5),IF(E16=INICIO!$C$8,0,0)))))</f>
        <v>294.65530470142988</v>
      </c>
      <c r="P16" s="55">
        <f>+O16*1/J16</f>
        <v>9821.8434900476623</v>
      </c>
      <c r="Q16" s="55">
        <f>+O16/1000*A_DESCRIPCION!$D$24</f>
        <v>0.13848799320967203</v>
      </c>
      <c r="R16" s="55">
        <f>+P16/1000*A_DESCRIPCION!$D$24</f>
        <v>4.6162664403224012</v>
      </c>
      <c r="S16" s="49" t="str">
        <f>+INICIO!$E$4</f>
        <v>Imbert and Rollet (1989)a</v>
      </c>
      <c r="T16" s="54">
        <f>0.13657*H16^2.38351</f>
        <v>174.39584926643039</v>
      </c>
      <c r="U16" s="55">
        <f>+T16*1/J16</f>
        <v>5813.1949755476799</v>
      </c>
      <c r="V16" s="55">
        <f>+T16/1000*A_DESCRIPCION!$D$24</f>
        <v>8.1966049155222279E-2</v>
      </c>
      <c r="W16" s="55">
        <f>+U16/1000*A_DESCRIPCION!$D$24</f>
        <v>2.7322016385074095</v>
      </c>
      <c r="X16" s="28">
        <f>+IF(E16=INICIO!$C$4,0.199*(0.86^0.899)*(H16^2.22),IF(E16=INICIO!$C$5,0.199*(0.762^0.899)*(H16^2.22),IF(E16=INICIO!$C$6,0.199*(0.759^0.899)*(H16^2.22),IF(E16=INICIO!$C$7,0.199*(0.762^0.899)*(H16^2.22),0))))</f>
        <v>135.85087235582913</v>
      </c>
      <c r="Y16" s="28">
        <f>+X16*1/J16</f>
        <v>4528.3624118609714</v>
      </c>
      <c r="Z16" s="55">
        <f>+X16/1000*A_DESCRIPCION!$D$24</f>
        <v>6.3849910007239691E-2</v>
      </c>
      <c r="AA16" s="55">
        <f>+Y16/1000*A_DESCRIPCION!$D$24</f>
        <v>2.1283303335746564</v>
      </c>
      <c r="AB16" s="28">
        <f>+IF(E16=INICIO!$C$4,INICIO!$V$30*ARBOLES!R16,IF(E16=INICIO!$C$5,INICIO!$V$31*ARBOLES!R16,IF(E16=INICIO!$C$6,INICIO!$V$32*ARBOLES!R16,IF(E16=INICIO!$C$7,INICIO!#REF!*ARBOLES!R16,0))))</f>
        <v>3.2188453578343901</v>
      </c>
    </row>
    <row r="17" spans="1:28" x14ac:dyDescent="0.25">
      <c r="A17">
        <v>16</v>
      </c>
      <c r="B17" t="str">
        <f>+'2011'!A17</f>
        <v>1-2011-ICC/INAB</v>
      </c>
      <c r="C17">
        <f>+'2011'!B17</f>
        <v>1</v>
      </c>
      <c r="D17">
        <f>+'2011'!C17</f>
        <v>16</v>
      </c>
      <c r="E17" t="str">
        <f>+'2011'!D17</f>
        <v>Rhizophora mangle L.</v>
      </c>
      <c r="F17">
        <f>+'2011'!E17</f>
        <v>2014</v>
      </c>
      <c r="G17">
        <f>+'2011'!F17</f>
        <v>300</v>
      </c>
      <c r="H17">
        <f>+'2011'!G17</f>
        <v>20.5</v>
      </c>
      <c r="I17">
        <f>+'2011'!H17</f>
        <v>27</v>
      </c>
      <c r="J17" s="28">
        <f t="shared" si="0"/>
        <v>0.03</v>
      </c>
      <c r="K17" s="46">
        <f t="shared" si="1"/>
        <v>3.3006357816777757E-2</v>
      </c>
      <c r="L17" s="51">
        <f t="shared" si="2"/>
        <v>1.1002119272259252</v>
      </c>
      <c r="M17" s="28" t="str">
        <f>+IF(H17&gt;4,"DEJAR","DEPURAR")</f>
        <v>DEJAR</v>
      </c>
      <c r="N17" s="49" t="str">
        <f t="shared" si="3"/>
        <v>DEJAR</v>
      </c>
      <c r="O17" s="28">
        <f>+IF(E17=INICIO!$C$4,0.178*POWER(H17,2.47),IF(E17=INICIO!$C$5,0.1023*POWER(H17,2.5),IF(E17=INICIO!$C$6,0.14*POWER(H17,2.4),IF(E17=INICIO!$C$7,0.1023*POWER(H17,2.5),IF(E17=INICIO!$C$8,0,0)))))</f>
        <v>309.35136674520129</v>
      </c>
      <c r="P17" s="55">
        <f>+O17*1/J17</f>
        <v>10311.712224840043</v>
      </c>
      <c r="Q17" s="55">
        <f>+O17/1000*A_DESCRIPCION!$D$24</f>
        <v>0.14539514237024462</v>
      </c>
      <c r="R17" s="55">
        <f>+P17/1000*A_DESCRIPCION!$D$24</f>
        <v>4.84650474567482</v>
      </c>
      <c r="S17" s="49" t="str">
        <f>+INICIO!$E$4</f>
        <v>Imbert and Rollet (1989)a</v>
      </c>
      <c r="T17" s="54">
        <f>0.13657*H17^2.38351</f>
        <v>182.78213876481104</v>
      </c>
      <c r="U17" s="55">
        <f>+T17*1/J17</f>
        <v>6092.7379588270351</v>
      </c>
      <c r="V17" s="55">
        <f>+T17/1000*A_DESCRIPCION!$D$24</f>
        <v>8.5907605219461183E-2</v>
      </c>
      <c r="W17" s="55">
        <f>+U17/1000*A_DESCRIPCION!$D$24</f>
        <v>2.8635868406487064</v>
      </c>
      <c r="X17" s="28">
        <f>+IF(E17=INICIO!$C$4,0.199*(0.86^0.899)*(H17^2.22),IF(E17=INICIO!$C$5,0.199*(0.762^0.899)*(H17^2.22),IF(E17=INICIO!$C$6,0.199*(0.759^0.899)*(H17^2.22),IF(E17=INICIO!$C$7,0.199*(0.762^0.899)*(H17^2.22),0))))</f>
        <v>141.92560546109905</v>
      </c>
      <c r="Y17" s="28">
        <f>+X17*1/J17</f>
        <v>4730.8535153699686</v>
      </c>
      <c r="Z17" s="55">
        <f>+X17/1000*A_DESCRIPCION!$D$24</f>
        <v>6.6705034566716559E-2</v>
      </c>
      <c r="AA17" s="55">
        <f>+Y17/1000*A_DESCRIPCION!$D$24</f>
        <v>2.2235011522238852</v>
      </c>
      <c r="AB17" s="28">
        <f>+IF(E17=INICIO!$C$4,INICIO!$V$30*ARBOLES!R17,IF(E17=INICIO!$C$5,INICIO!$V$31*ARBOLES!R17,IF(E17=INICIO!$C$6,INICIO!$V$32*ARBOLES!R17,IF(E17=INICIO!$C$7,INICIO!#REF!*ARBOLES!R17,0))))</f>
        <v>3.3793866762266473</v>
      </c>
    </row>
    <row r="18" spans="1:28" x14ac:dyDescent="0.25">
      <c r="A18">
        <v>17</v>
      </c>
      <c r="B18" t="str">
        <f>+'2011'!A18</f>
        <v>2-2011-ICC/INAB</v>
      </c>
      <c r="C18">
        <f>+'2011'!B18</f>
        <v>2</v>
      </c>
      <c r="D18">
        <f>+'2011'!C18</f>
        <v>1</v>
      </c>
      <c r="E18" t="str">
        <f>+'2011'!D18</f>
        <v>Rhizophora mangle L.</v>
      </c>
      <c r="F18">
        <f>+'2011'!E18</f>
        <v>2014</v>
      </c>
      <c r="G18">
        <f>+'2011'!F18</f>
        <v>300</v>
      </c>
      <c r="H18">
        <f>+'2011'!G18</f>
        <v>29</v>
      </c>
      <c r="I18">
        <f>+'2011'!H18</f>
        <v>18.5</v>
      </c>
      <c r="J18" s="28">
        <f t="shared" si="0"/>
        <v>0.03</v>
      </c>
      <c r="K18" s="46">
        <f t="shared" si="1"/>
        <v>6.6051985541725394E-2</v>
      </c>
      <c r="L18" s="51">
        <f t="shared" si="2"/>
        <v>2.2017328513908465</v>
      </c>
      <c r="M18" s="28" t="str">
        <f>+IF(H18&gt;4,"DEJAR","DEPURAR")</f>
        <v>DEJAR</v>
      </c>
      <c r="N18" s="49" t="str">
        <f t="shared" si="3"/>
        <v>DEJAR</v>
      </c>
      <c r="O18" s="28">
        <f>+IF(E18=INICIO!$C$4,0.178*POWER(H18,2.47),IF(E18=INICIO!$C$5,0.1023*POWER(H18,2.5),IF(E18=INICIO!$C$6,0.14*POWER(H18,2.4),IF(E18=INICIO!$C$7,0.1023*POWER(H18,2.5),IF(E18=INICIO!$C$8,0,0)))))</f>
        <v>728.69041525354692</v>
      </c>
      <c r="P18" s="55">
        <f>+O18*1/J18</f>
        <v>24289.680508451565</v>
      </c>
      <c r="Q18" s="55">
        <f>+O18/1000*A_DESCRIPCION!$D$24</f>
        <v>0.34248449516916707</v>
      </c>
      <c r="R18" s="55">
        <f>+P18/1000*A_DESCRIPCION!$D$24</f>
        <v>11.416149838972235</v>
      </c>
      <c r="S18" s="49" t="str">
        <f>+INICIO!$E$4</f>
        <v>Imbert and Rollet (1989)a</v>
      </c>
      <c r="T18" s="54">
        <f>0.13657*H18^2.38351</f>
        <v>417.82609631752575</v>
      </c>
      <c r="U18" s="55">
        <f>+T18*1/J18</f>
        <v>13927.536543917526</v>
      </c>
      <c r="V18" s="55">
        <f>+T18/1000*A_DESCRIPCION!$D$24</f>
        <v>0.1963782652692371</v>
      </c>
      <c r="W18" s="55">
        <f>+U18/1000*A_DESCRIPCION!$D$24</f>
        <v>6.5459421756412368</v>
      </c>
      <c r="X18" s="28">
        <f>+IF(E18=INICIO!$C$4,0.199*(0.86^0.899)*(H18^2.22),IF(E18=INICIO!$C$5,0.199*(0.762^0.899)*(H18^2.22),IF(E18=INICIO!$C$6,0.199*(0.759^0.899)*(H18^2.22),IF(E18=INICIO!$C$7,0.199*(0.762^0.899)*(H18^2.22),0))))</f>
        <v>306.54253137797576</v>
      </c>
      <c r="Y18" s="28">
        <f>+X18*1/J18</f>
        <v>10218.08437926586</v>
      </c>
      <c r="Z18" s="55">
        <f>+X18/1000*A_DESCRIPCION!$D$24</f>
        <v>0.1440749897476486</v>
      </c>
      <c r="AA18" s="55">
        <f>+Y18/1000*A_DESCRIPCION!$D$24</f>
        <v>4.8024996582549537</v>
      </c>
      <c r="AB18" s="28">
        <f>+IF(E18=INICIO!$C$4,INICIO!$V$30*ARBOLES!R18,IF(E18=INICIO!$C$5,INICIO!$V$31*ARBOLES!R18,IF(E18=INICIO!$C$6,INICIO!$V$32*ARBOLES!R18,IF(E18=INICIO!$C$7,INICIO!#REF!*ARBOLES!R18,0))))</f>
        <v>7.960290288389678</v>
      </c>
    </row>
    <row r="19" spans="1:28" x14ac:dyDescent="0.25">
      <c r="A19">
        <v>18</v>
      </c>
      <c r="B19" t="str">
        <f>+'2011'!A19</f>
        <v>2-2011-ICC/INAB</v>
      </c>
      <c r="C19">
        <f>+'2011'!B19</f>
        <v>2</v>
      </c>
      <c r="D19">
        <f>+'2011'!C19</f>
        <v>2</v>
      </c>
      <c r="E19" t="str">
        <f>+'2011'!D19</f>
        <v>Rhizophora mangle L.</v>
      </c>
      <c r="F19">
        <f>+'2011'!E19</f>
        <v>2014</v>
      </c>
      <c r="G19">
        <f>+'2011'!F19</f>
        <v>300</v>
      </c>
      <c r="H19">
        <f>+'2011'!G19</f>
        <v>27.3</v>
      </c>
      <c r="I19">
        <f>+'2011'!H19</f>
        <v>18.5</v>
      </c>
      <c r="J19" s="28">
        <f t="shared" si="0"/>
        <v>0.03</v>
      </c>
      <c r="K19" s="46">
        <f t="shared" si="1"/>
        <v>5.8534939719848432E-2</v>
      </c>
      <c r="L19" s="51">
        <f t="shared" si="2"/>
        <v>1.951164657328281</v>
      </c>
      <c r="M19" s="28" t="str">
        <f>+IF(H19&gt;4,"DEJAR","DEPURAR")</f>
        <v>DEJAR</v>
      </c>
      <c r="N19" s="49" t="str">
        <f t="shared" si="3"/>
        <v>DEJAR</v>
      </c>
      <c r="O19" s="28">
        <f>+IF(E19=INICIO!$C$4,0.178*POWER(H19,2.47),IF(E19=INICIO!$C$5,0.1023*POWER(H19,2.5),IF(E19=INICIO!$C$6,0.14*POWER(H19,2.4),IF(E19=INICIO!$C$7,0.1023*POWER(H19,2.5),IF(E19=INICIO!$C$8,0,0)))))</f>
        <v>627.68498584540532</v>
      </c>
      <c r="P19" s="55">
        <f>+O19*1/J19</f>
        <v>20922.832861513511</v>
      </c>
      <c r="Q19" s="55">
        <f>+O19/1000*A_DESCRIPCION!$D$24</f>
        <v>0.29501194334734049</v>
      </c>
      <c r="R19" s="55">
        <f>+P19/1000*A_DESCRIPCION!$D$24</f>
        <v>9.8337314449113489</v>
      </c>
      <c r="S19" s="49" t="str">
        <f>+INICIO!$E$4</f>
        <v>Imbert and Rollet (1989)a</v>
      </c>
      <c r="T19" s="54">
        <f>0.13657*H19^2.38351</f>
        <v>361.79564948465594</v>
      </c>
      <c r="U19" s="55">
        <f>+T19*1/J19</f>
        <v>12059.854982821866</v>
      </c>
      <c r="V19" s="55">
        <f>+T19/1000*A_DESCRIPCION!$D$24</f>
        <v>0.17004395525778829</v>
      </c>
      <c r="W19" s="55">
        <f>+U19/1000*A_DESCRIPCION!$D$24</f>
        <v>5.6681318419262769</v>
      </c>
      <c r="X19" s="28">
        <f>+IF(E19=INICIO!$C$4,0.199*(0.86^0.899)*(H19^2.22),IF(E19=INICIO!$C$5,0.199*(0.762^0.899)*(H19^2.22),IF(E19=INICIO!$C$6,0.199*(0.759^0.899)*(H19^2.22),IF(E19=INICIO!$C$7,0.199*(0.762^0.899)*(H19^2.22),0))))</f>
        <v>268.07002849565731</v>
      </c>
      <c r="Y19" s="28">
        <f>+X19*1/J19</f>
        <v>8935.6676165219105</v>
      </c>
      <c r="Z19" s="55">
        <f>+X19/1000*A_DESCRIPCION!$D$24</f>
        <v>0.12599291339295893</v>
      </c>
      <c r="AA19" s="55">
        <f>+Y19/1000*A_DESCRIPCION!$D$24</f>
        <v>4.1997637797652985</v>
      </c>
      <c r="AB19" s="28">
        <f>+IF(E19=INICIO!$C$4,INICIO!$V$30*ARBOLES!R19,IF(E19=INICIO!$C$5,INICIO!$V$31*ARBOLES!R19,IF(E19=INICIO!$C$6,INICIO!$V$32*ARBOLES!R19,IF(E19=INICIO!$C$7,INICIO!#REF!*ARBOLES!R19,0))))</f>
        <v>6.8568964163672268</v>
      </c>
    </row>
    <row r="20" spans="1:28" x14ac:dyDescent="0.25">
      <c r="A20">
        <v>19</v>
      </c>
      <c r="B20" t="str">
        <f>+'2011'!A20</f>
        <v>2-2011-ICC/INAB</v>
      </c>
      <c r="C20">
        <f>+'2011'!B20</f>
        <v>2</v>
      </c>
      <c r="D20">
        <f>+'2011'!C20</f>
        <v>3</v>
      </c>
      <c r="E20" t="str">
        <f>+'2011'!D20</f>
        <v>Rhizophora mangle L.</v>
      </c>
      <c r="F20">
        <f>+'2011'!E20</f>
        <v>2014</v>
      </c>
      <c r="G20">
        <f>+'2011'!F20</f>
        <v>300</v>
      </c>
      <c r="H20">
        <f>+'2011'!G20</f>
        <v>25.5</v>
      </c>
      <c r="I20">
        <f>+'2011'!H20</f>
        <v>21.5</v>
      </c>
      <c r="J20" s="28">
        <f t="shared" si="0"/>
        <v>0.03</v>
      </c>
      <c r="K20" s="46">
        <f t="shared" si="1"/>
        <v>5.1070515574919075E-2</v>
      </c>
      <c r="L20" s="51">
        <f t="shared" si="2"/>
        <v>1.7023505191639692</v>
      </c>
      <c r="M20" s="28" t="str">
        <f>+IF(H20&gt;4,"DEJAR","DEPURAR")</f>
        <v>DEJAR</v>
      </c>
      <c r="N20" s="49" t="str">
        <f t="shared" si="3"/>
        <v>DEJAR</v>
      </c>
      <c r="O20" s="28">
        <f>+IF(E20=INICIO!$C$4,0.178*POWER(H20,2.47),IF(E20=INICIO!$C$5,0.1023*POWER(H20,2.5),IF(E20=INICIO!$C$6,0.14*POWER(H20,2.4),IF(E20=INICIO!$C$7,0.1023*POWER(H20,2.5),IF(E20=INICIO!$C$8,0,0)))))</f>
        <v>530.36425716878193</v>
      </c>
      <c r="P20" s="55">
        <f>+O20*1/J20</f>
        <v>17678.808572292732</v>
      </c>
      <c r="Q20" s="55">
        <f>+O20/1000*A_DESCRIPCION!$D$24</f>
        <v>0.24927120086932747</v>
      </c>
      <c r="R20" s="55">
        <f>+P20/1000*A_DESCRIPCION!$D$24</f>
        <v>8.3090400289775825</v>
      </c>
      <c r="S20" s="49" t="str">
        <f>+INICIO!$E$4</f>
        <v>Imbert and Rollet (1989)a</v>
      </c>
      <c r="T20" s="54">
        <f>0.13657*H20^2.38351</f>
        <v>307.50904523936521</v>
      </c>
      <c r="U20" s="55">
        <f>+T20*1/J20</f>
        <v>10250.30150797884</v>
      </c>
      <c r="V20" s="55">
        <f>+T20/1000*A_DESCRIPCION!$D$24</f>
        <v>0.14452925126250166</v>
      </c>
      <c r="W20" s="55">
        <f>+U20/1000*A_DESCRIPCION!$D$24</f>
        <v>4.8176417087500543</v>
      </c>
      <c r="X20" s="28">
        <f>+IF(E20=INICIO!$C$4,0.199*(0.86^0.899)*(H20^2.22),IF(E20=INICIO!$C$5,0.199*(0.762^0.899)*(H20^2.22),IF(E20=INICIO!$C$6,0.199*(0.759^0.899)*(H20^2.22),IF(E20=INICIO!$C$7,0.199*(0.762^0.899)*(H20^2.22),0))))</f>
        <v>230.40207426693399</v>
      </c>
      <c r="Y20" s="28">
        <f>+X20*1/J20</f>
        <v>7680.0691422311338</v>
      </c>
      <c r="Z20" s="55">
        <f>+X20/1000*A_DESCRIPCION!$D$24</f>
        <v>0.10828897490545897</v>
      </c>
      <c r="AA20" s="55">
        <f>+Y20/1000*A_DESCRIPCION!$D$24</f>
        <v>3.6096324968486329</v>
      </c>
      <c r="AB20" s="28">
        <f>+IF(E20=INICIO!$C$4,INICIO!$V$30*ARBOLES!R20,IF(E20=INICIO!$C$5,INICIO!$V$31*ARBOLES!R20,IF(E20=INICIO!$C$6,INICIO!$V$32*ARBOLES!R20,IF(E20=INICIO!$C$7,INICIO!#REF!*ARBOLES!R20,0))))</f>
        <v>5.7937546004096561</v>
      </c>
    </row>
    <row r="21" spans="1:28" x14ac:dyDescent="0.25">
      <c r="A21">
        <v>20</v>
      </c>
      <c r="B21" t="str">
        <f>+'2011'!A21</f>
        <v>2-2011-ICC/INAB</v>
      </c>
      <c r="C21">
        <f>+'2011'!B21</f>
        <v>2</v>
      </c>
      <c r="D21">
        <f>+'2011'!C21</f>
        <v>4</v>
      </c>
      <c r="E21" t="str">
        <f>+'2011'!D21</f>
        <v>Rhizophora mangle L.</v>
      </c>
      <c r="F21">
        <f>+'2011'!E21</f>
        <v>2014</v>
      </c>
      <c r="G21">
        <f>+'2011'!F21</f>
        <v>300</v>
      </c>
      <c r="H21">
        <f>+'2011'!G21</f>
        <v>0</v>
      </c>
      <c r="I21">
        <f>+'2011'!H21</f>
        <v>0</v>
      </c>
      <c r="J21" s="28">
        <f t="shared" si="0"/>
        <v>0.03</v>
      </c>
      <c r="K21" s="46">
        <f t="shared" si="1"/>
        <v>0</v>
      </c>
      <c r="L21" s="51">
        <f t="shared" si="2"/>
        <v>0</v>
      </c>
      <c r="M21" s="28" t="str">
        <f>+IF(H21&gt;4,"DEJAR","DEPURAR")</f>
        <v>DEPURAR</v>
      </c>
      <c r="N21" s="49" t="str">
        <f t="shared" si="3"/>
        <v>DEPURAR</v>
      </c>
      <c r="O21" s="28">
        <f>+IF(E21=INICIO!$C$4,0.178*POWER(H21,2.47),IF(E21=INICIO!$C$5,0.1023*POWER(H21,2.5),IF(E21=INICIO!$C$6,0.14*POWER(H21,2.4),IF(E21=INICIO!$C$7,0.1023*POWER(H21,2.5),IF(E21=INICIO!$C$8,0,0)))))</f>
        <v>0</v>
      </c>
      <c r="P21" s="55">
        <f>+O21*1/J21</f>
        <v>0</v>
      </c>
      <c r="Q21" s="55">
        <f>+O21/1000*A_DESCRIPCION!$D$24</f>
        <v>0</v>
      </c>
      <c r="R21" s="55">
        <f>+P21/1000*A_DESCRIPCION!$D$24</f>
        <v>0</v>
      </c>
      <c r="S21" s="49" t="str">
        <f>+INICIO!$E$4</f>
        <v>Imbert and Rollet (1989)a</v>
      </c>
      <c r="T21" s="54">
        <f>0.13657*H21^2.38351</f>
        <v>0</v>
      </c>
      <c r="U21" s="55">
        <f>+T21*1/J21</f>
        <v>0</v>
      </c>
      <c r="V21" s="55">
        <f>+T21/1000*A_DESCRIPCION!$D$24</f>
        <v>0</v>
      </c>
      <c r="W21" s="55">
        <f>+U21/1000*A_DESCRIPCION!$D$24</f>
        <v>0</v>
      </c>
      <c r="X21" s="28">
        <f>+IF(E21=INICIO!$C$4,0.199*(0.86^0.899)*(H21^2.22),IF(E21=INICIO!$C$5,0.199*(0.762^0.899)*(H21^2.22),IF(E21=INICIO!$C$6,0.199*(0.759^0.899)*(H21^2.22),IF(E21=INICIO!$C$7,0.199*(0.762^0.899)*(H21^2.22),0))))</f>
        <v>0</v>
      </c>
      <c r="Y21" s="28">
        <f>+X21*1/J21</f>
        <v>0</v>
      </c>
      <c r="Z21" s="55">
        <f>+X21/1000*A_DESCRIPCION!$D$24</f>
        <v>0</v>
      </c>
      <c r="AA21" s="55">
        <f>+Y21/1000*A_DESCRIPCION!$D$24</f>
        <v>0</v>
      </c>
      <c r="AB21" s="28">
        <f>+IF(E21=INICIO!$C$4,INICIO!$V$30*ARBOLES!R21,IF(E21=INICIO!$C$5,INICIO!$V$31*ARBOLES!R21,IF(E21=INICIO!$C$6,INICIO!$V$32*ARBOLES!R21,IF(E21=INICIO!$C$7,INICIO!#REF!*ARBOLES!R21,0))))</f>
        <v>0</v>
      </c>
    </row>
    <row r="22" spans="1:28" x14ac:dyDescent="0.25">
      <c r="A22">
        <v>21</v>
      </c>
      <c r="B22" t="str">
        <f>+'2011'!A22</f>
        <v>2-2011-ICC/INAB</v>
      </c>
      <c r="C22">
        <f>+'2011'!B22</f>
        <v>2</v>
      </c>
      <c r="D22">
        <f>+'2011'!C22</f>
        <v>5</v>
      </c>
      <c r="E22" t="str">
        <f>+'2011'!D22</f>
        <v>Rhizophora mangle L.</v>
      </c>
      <c r="F22">
        <f>+'2011'!E22</f>
        <v>2014</v>
      </c>
      <c r="G22">
        <f>+'2011'!F22</f>
        <v>300</v>
      </c>
      <c r="H22">
        <f>+'2011'!G22</f>
        <v>29</v>
      </c>
      <c r="I22">
        <f>+'2011'!H22</f>
        <v>19.8</v>
      </c>
      <c r="J22" s="28">
        <f t="shared" si="0"/>
        <v>0.03</v>
      </c>
      <c r="K22" s="46">
        <f t="shared" si="1"/>
        <v>6.6051985541725394E-2</v>
      </c>
      <c r="L22" s="51">
        <f t="shared" si="2"/>
        <v>2.2017328513908465</v>
      </c>
      <c r="M22" s="28" t="str">
        <f>+IF(H22&gt;4,"DEJAR","DEPURAR")</f>
        <v>DEJAR</v>
      </c>
      <c r="N22" s="49" t="str">
        <f t="shared" si="3"/>
        <v>DEJAR</v>
      </c>
      <c r="O22" s="28">
        <f>+IF(E22=INICIO!$C$4,0.178*POWER(H22,2.47),IF(E22=INICIO!$C$5,0.1023*POWER(H22,2.5),IF(E22=INICIO!$C$6,0.14*POWER(H22,2.4),IF(E22=INICIO!$C$7,0.1023*POWER(H22,2.5),IF(E22=INICIO!$C$8,0,0)))))</f>
        <v>728.69041525354692</v>
      </c>
      <c r="P22" s="55">
        <f>+O22*1/J22</f>
        <v>24289.680508451565</v>
      </c>
      <c r="Q22" s="55">
        <f>+O22/1000*A_DESCRIPCION!$D$24</f>
        <v>0.34248449516916707</v>
      </c>
      <c r="R22" s="55">
        <f>+P22/1000*A_DESCRIPCION!$D$24</f>
        <v>11.416149838972235</v>
      </c>
      <c r="S22" s="49" t="str">
        <f>+INICIO!$E$4</f>
        <v>Imbert and Rollet (1989)a</v>
      </c>
      <c r="T22" s="54">
        <f>0.13657*H22^2.38351</f>
        <v>417.82609631752575</v>
      </c>
      <c r="U22" s="55">
        <f>+T22*1/J22</f>
        <v>13927.536543917526</v>
      </c>
      <c r="V22" s="55">
        <f>+T22/1000*A_DESCRIPCION!$D$24</f>
        <v>0.1963782652692371</v>
      </c>
      <c r="W22" s="55">
        <f>+U22/1000*A_DESCRIPCION!$D$24</f>
        <v>6.5459421756412368</v>
      </c>
      <c r="X22" s="28">
        <f>+IF(E22=INICIO!$C$4,0.199*(0.86^0.899)*(H22^2.22),IF(E22=INICIO!$C$5,0.199*(0.762^0.899)*(H22^2.22),IF(E22=INICIO!$C$6,0.199*(0.759^0.899)*(H22^2.22),IF(E22=INICIO!$C$7,0.199*(0.762^0.899)*(H22^2.22),0))))</f>
        <v>306.54253137797576</v>
      </c>
      <c r="Y22" s="28">
        <f>+X22*1/J22</f>
        <v>10218.08437926586</v>
      </c>
      <c r="Z22" s="55">
        <f>+X22/1000*A_DESCRIPCION!$D$24</f>
        <v>0.1440749897476486</v>
      </c>
      <c r="AA22" s="55">
        <f>+Y22/1000*A_DESCRIPCION!$D$24</f>
        <v>4.8024996582549537</v>
      </c>
      <c r="AB22" s="28">
        <f>+IF(E22=INICIO!$C$4,INICIO!$V$30*ARBOLES!R22,IF(E22=INICIO!$C$5,INICIO!$V$31*ARBOLES!R22,IF(E22=INICIO!$C$6,INICIO!$V$32*ARBOLES!R22,IF(E22=INICIO!$C$7,INICIO!#REF!*ARBOLES!R22,0))))</f>
        <v>7.960290288389678</v>
      </c>
    </row>
    <row r="23" spans="1:28" x14ac:dyDescent="0.25">
      <c r="A23">
        <v>22</v>
      </c>
      <c r="B23" t="str">
        <f>+'2011'!A23</f>
        <v>2-2011-ICC/INAB</v>
      </c>
      <c r="C23">
        <f>+'2011'!B23</f>
        <v>2</v>
      </c>
      <c r="D23">
        <f>+'2011'!C23</f>
        <v>6</v>
      </c>
      <c r="E23" t="str">
        <f>+'2011'!D23</f>
        <v>Rhizophora mangle L.</v>
      </c>
      <c r="F23">
        <f>+'2011'!E23</f>
        <v>2014</v>
      </c>
      <c r="G23">
        <f>+'2011'!F23</f>
        <v>300</v>
      </c>
      <c r="H23">
        <f>+'2011'!G23</f>
        <v>22</v>
      </c>
      <c r="I23">
        <f>+'2011'!H23</f>
        <v>21.5</v>
      </c>
      <c r="J23" s="28">
        <f t="shared" si="0"/>
        <v>0.03</v>
      </c>
      <c r="K23" s="46">
        <f t="shared" si="1"/>
        <v>3.8013271108436497E-2</v>
      </c>
      <c r="L23" s="51">
        <f t="shared" si="2"/>
        <v>1.2671090369478832</v>
      </c>
      <c r="M23" s="28" t="str">
        <f>+IF(H23&gt;4,"DEJAR","DEPURAR")</f>
        <v>DEJAR</v>
      </c>
      <c r="N23" s="49" t="str">
        <f t="shared" si="3"/>
        <v>DEJAR</v>
      </c>
      <c r="O23" s="28">
        <f>+IF(E23=INICIO!$C$4,0.178*POWER(H23,2.47),IF(E23=INICIO!$C$5,0.1023*POWER(H23,2.5),IF(E23=INICIO!$C$6,0.14*POWER(H23,2.4),IF(E23=INICIO!$C$7,0.1023*POWER(H23,2.5),IF(E23=INICIO!$C$8,0,0)))))</f>
        <v>368.30195481414484</v>
      </c>
      <c r="P23" s="55">
        <f>+O23*1/J23</f>
        <v>12276.731827138161</v>
      </c>
      <c r="Q23" s="55">
        <f>+O23/1000*A_DESCRIPCION!$D$24</f>
        <v>0.17310191876264808</v>
      </c>
      <c r="R23" s="55">
        <f>+P23/1000*A_DESCRIPCION!$D$24</f>
        <v>5.7700639587549354</v>
      </c>
      <c r="S23" s="49" t="str">
        <f>+INICIO!$E$4</f>
        <v>Imbert and Rollet (1989)a</v>
      </c>
      <c r="T23" s="54">
        <f>0.13657*H23^2.38351</f>
        <v>216.2883827856152</v>
      </c>
      <c r="U23" s="55">
        <f>+T23*1/J23</f>
        <v>7209.6127595205071</v>
      </c>
      <c r="V23" s="55">
        <f>+T23/1000*A_DESCRIPCION!$D$24</f>
        <v>0.10165553990923913</v>
      </c>
      <c r="W23" s="55">
        <f>+U23/1000*A_DESCRIPCION!$D$24</f>
        <v>3.3885179969746382</v>
      </c>
      <c r="X23" s="28">
        <f>+IF(E23=INICIO!$C$4,0.199*(0.86^0.899)*(H23^2.22),IF(E23=INICIO!$C$5,0.199*(0.762^0.899)*(H23^2.22),IF(E23=INICIO!$C$6,0.199*(0.759^0.899)*(H23^2.22),IF(E23=INICIO!$C$7,0.199*(0.762^0.899)*(H23^2.22),0))))</f>
        <v>166.01431412811661</v>
      </c>
      <c r="Y23" s="28">
        <f>+X23*1/J23</f>
        <v>5533.8104709372201</v>
      </c>
      <c r="Z23" s="55">
        <f>+X23/1000*A_DESCRIPCION!$D$24</f>
        <v>7.8026727640214802E-2</v>
      </c>
      <c r="AA23" s="55">
        <f>+Y23/1000*A_DESCRIPCION!$D$24</f>
        <v>2.6008909213404929</v>
      </c>
      <c r="AB23" s="28">
        <f>+IF(E23=INICIO!$C$4,INICIO!$V$30*ARBOLES!R23,IF(E23=INICIO!$C$5,INICIO!$V$31*ARBOLES!R23,IF(E23=INICIO!$C$6,INICIO!$V$32*ARBOLES!R23,IF(E23=INICIO!$C$7,INICIO!#REF!*ARBOLES!R23,0))))</f>
        <v>4.0233690641887447</v>
      </c>
    </row>
    <row r="24" spans="1:28" x14ac:dyDescent="0.25">
      <c r="A24">
        <v>23</v>
      </c>
      <c r="B24" t="str">
        <f>+'2011'!A24</f>
        <v>2-2011-ICC/INAB</v>
      </c>
      <c r="C24">
        <f>+'2011'!B24</f>
        <v>2</v>
      </c>
      <c r="D24">
        <f>+'2011'!C24</f>
        <v>7</v>
      </c>
      <c r="E24" t="str">
        <f>+'2011'!D24</f>
        <v>Rhizophora mangle L.</v>
      </c>
      <c r="F24">
        <f>+'2011'!E24</f>
        <v>2014</v>
      </c>
      <c r="G24">
        <f>+'2011'!F24</f>
        <v>300</v>
      </c>
      <c r="H24">
        <f>+'2011'!G24</f>
        <v>17</v>
      </c>
      <c r="I24">
        <f>+'2011'!H24</f>
        <v>19</v>
      </c>
      <c r="J24" s="28">
        <f t="shared" si="0"/>
        <v>0.03</v>
      </c>
      <c r="K24" s="46">
        <f t="shared" si="1"/>
        <v>2.2698006922186261E-2</v>
      </c>
      <c r="L24" s="51">
        <f t="shared" si="2"/>
        <v>0.75660023073954208</v>
      </c>
      <c r="M24" s="28" t="str">
        <f>+IF(H24&gt;4,"DEJAR","DEPURAR")</f>
        <v>DEJAR</v>
      </c>
      <c r="N24" s="49" t="str">
        <f t="shared" si="3"/>
        <v>DEJAR</v>
      </c>
      <c r="O24" s="28">
        <f>+IF(E24=INICIO!$C$4,0.178*POWER(H24,2.47),IF(E24=INICIO!$C$5,0.1023*POWER(H24,2.5),IF(E24=INICIO!$C$6,0.14*POWER(H24,2.4),IF(E24=INICIO!$C$7,0.1023*POWER(H24,2.5),IF(E24=INICIO!$C$8,0,0)))))</f>
        <v>194.81789123804003</v>
      </c>
      <c r="P24" s="55">
        <f>+O24*1/J24</f>
        <v>6493.9297079346679</v>
      </c>
      <c r="Q24" s="55">
        <f>+O24/1000*A_DESCRIPCION!$D$24</f>
        <v>9.1564408881878806E-2</v>
      </c>
      <c r="R24" s="55">
        <f>+P24/1000*A_DESCRIPCION!$D$24</f>
        <v>3.0521469627292936</v>
      </c>
      <c r="S24" s="49" t="str">
        <f>+INICIO!$E$4</f>
        <v>Imbert and Rollet (1989)a</v>
      </c>
      <c r="T24" s="54">
        <f>0.13657*H24^2.38351</f>
        <v>116.98835060940742</v>
      </c>
      <c r="U24" s="55">
        <f>+T24*1/J24</f>
        <v>3899.6116869802477</v>
      </c>
      <c r="V24" s="55">
        <f>+T24/1000*A_DESCRIPCION!$D$24</f>
        <v>5.4984524786421483E-2</v>
      </c>
      <c r="W24" s="55">
        <f>+U24/1000*A_DESCRIPCION!$D$24</f>
        <v>1.8328174928807162</v>
      </c>
      <c r="X24" s="28">
        <f>+IF(E24=INICIO!$C$4,0.199*(0.86^0.899)*(H24^2.22),IF(E24=INICIO!$C$5,0.199*(0.762^0.899)*(H24^2.22),IF(E24=INICIO!$C$6,0.199*(0.759^0.899)*(H24^2.22),IF(E24=INICIO!$C$7,0.199*(0.762^0.899)*(H24^2.22),0))))</f>
        <v>93.662078143676567</v>
      </c>
      <c r="Y24" s="28">
        <f>+X24*1/J24</f>
        <v>3122.0692714558859</v>
      </c>
      <c r="Z24" s="55">
        <f>+X24/1000*A_DESCRIPCION!$D$24</f>
        <v>4.4021176727527984E-2</v>
      </c>
      <c r="AA24" s="55">
        <f>+Y24/1000*A_DESCRIPCION!$D$24</f>
        <v>1.4673725575842664</v>
      </c>
      <c r="AB24" s="28">
        <f>+IF(E24=INICIO!$C$4,INICIO!$V$30*ARBOLES!R24,IF(E24=INICIO!$C$5,INICIO!$V$31*ARBOLES!R24,IF(E24=INICIO!$C$6,INICIO!$V$32*ARBOLES!R24,IF(E24=INICIO!$C$7,INICIO!#REF!*ARBOLES!R24,0))))</f>
        <v>2.1282110141206196</v>
      </c>
    </row>
    <row r="25" spans="1:28" x14ac:dyDescent="0.25">
      <c r="A25">
        <v>24</v>
      </c>
      <c r="B25" t="str">
        <f>+'2011'!A25</f>
        <v>2-2011-ICC/INAB</v>
      </c>
      <c r="C25">
        <f>+'2011'!B25</f>
        <v>2</v>
      </c>
      <c r="D25">
        <f>+'2011'!C25</f>
        <v>8</v>
      </c>
      <c r="E25" t="str">
        <f>+'2011'!D25</f>
        <v>Rhizophora mangle L.</v>
      </c>
      <c r="F25">
        <f>+'2011'!E25</f>
        <v>2014</v>
      </c>
      <c r="G25">
        <f>+'2011'!F25</f>
        <v>300</v>
      </c>
      <c r="H25">
        <f>+'2011'!G25</f>
        <v>33.1</v>
      </c>
      <c r="I25">
        <f>+'2011'!H25</f>
        <v>19</v>
      </c>
      <c r="J25" s="28">
        <f t="shared" si="0"/>
        <v>0.03</v>
      </c>
      <c r="K25" s="46">
        <f t="shared" si="1"/>
        <v>8.604900817998784E-2</v>
      </c>
      <c r="L25" s="51">
        <f t="shared" si="2"/>
        <v>2.8683002726662616</v>
      </c>
      <c r="M25" s="28" t="str">
        <f>+IF(H25&gt;4,"DEJAR","DEPURAR")</f>
        <v>DEJAR</v>
      </c>
      <c r="N25" s="49" t="str">
        <f t="shared" si="3"/>
        <v>DEJAR</v>
      </c>
      <c r="O25" s="28">
        <f>+IF(E25=INICIO!$C$4,0.178*POWER(H25,2.47),IF(E25=INICIO!$C$5,0.1023*POWER(H25,2.5),IF(E25=INICIO!$C$6,0.14*POWER(H25,2.4),IF(E25=INICIO!$C$7,0.1023*POWER(H25,2.5),IF(E25=INICIO!$C$8,0,0)))))</f>
        <v>1010.1715822231383</v>
      </c>
      <c r="P25" s="55">
        <f>+O25*1/J25</f>
        <v>33672.386074104616</v>
      </c>
      <c r="Q25" s="55">
        <f>+O25/1000*A_DESCRIPCION!$D$24</f>
        <v>0.47478064364487499</v>
      </c>
      <c r="R25" s="55">
        <f>+P25/1000*A_DESCRIPCION!$D$24</f>
        <v>15.826021454829169</v>
      </c>
      <c r="S25" s="49" t="str">
        <f>+INICIO!$E$4</f>
        <v>Imbert and Rollet (1989)a</v>
      </c>
      <c r="T25" s="54">
        <f>0.13657*H25^2.38351</f>
        <v>572.63848341262656</v>
      </c>
      <c r="U25" s="55">
        <f>+T25*1/J25</f>
        <v>19087.949447087554</v>
      </c>
      <c r="V25" s="55">
        <f>+T25/1000*A_DESCRIPCION!$D$24</f>
        <v>0.26914008720393445</v>
      </c>
      <c r="W25" s="55">
        <f>+U25/1000*A_DESCRIPCION!$D$24</f>
        <v>8.9713362401311496</v>
      </c>
      <c r="X25" s="28">
        <f>+IF(E25=INICIO!$C$4,0.199*(0.86^0.899)*(H25^2.22),IF(E25=INICIO!$C$5,0.199*(0.762^0.899)*(H25^2.22),IF(E25=INICIO!$C$6,0.199*(0.759^0.899)*(H25^2.22),IF(E25=INICIO!$C$7,0.199*(0.762^0.899)*(H25^2.22),0))))</f>
        <v>411.13583339010171</v>
      </c>
      <c r="Y25" s="28">
        <f>+X25*1/J25</f>
        <v>13704.527779670057</v>
      </c>
      <c r="Z25" s="55">
        <f>+X25/1000*A_DESCRIPCION!$D$24</f>
        <v>0.19323384169334781</v>
      </c>
      <c r="AA25" s="55">
        <f>+Y25/1000*A_DESCRIPCION!$D$24</f>
        <v>6.441128056444926</v>
      </c>
      <c r="AB25" s="28">
        <f>+IF(E25=INICIO!$C$4,INICIO!$V$30*ARBOLES!R25,IF(E25=INICIO!$C$5,INICIO!$V$31*ARBOLES!R25,IF(E25=INICIO!$C$6,INICIO!$V$32*ARBOLES!R25,IF(E25=INICIO!$C$7,INICIO!#REF!*ARBOLES!R25,0))))</f>
        <v>11.035219988148381</v>
      </c>
    </row>
    <row r="26" spans="1:28" x14ac:dyDescent="0.25">
      <c r="A26">
        <v>2</v>
      </c>
      <c r="B26" t="str">
        <f>+'2012'!A2</f>
        <v>1-2012-INAB/ESTEFFOR</v>
      </c>
      <c r="C26">
        <f>+'2012'!B2</f>
        <v>1</v>
      </c>
      <c r="D26">
        <f>+'2012'!C2</f>
        <v>1</v>
      </c>
      <c r="E26" t="str">
        <f>+'2012'!D2</f>
        <v>Rhizophora mangle L.</v>
      </c>
      <c r="F26">
        <f>+'2012'!E2</f>
        <v>2015</v>
      </c>
      <c r="G26">
        <f>+'2012'!F2</f>
        <v>300</v>
      </c>
      <c r="H26">
        <f>+'2012'!G2</f>
        <v>30.24</v>
      </c>
      <c r="I26">
        <f>+'2012'!H2</f>
        <v>24.41</v>
      </c>
      <c r="J26" s="28">
        <f t="shared" si="0"/>
        <v>0.03</v>
      </c>
      <c r="K26" s="46">
        <f t="shared" si="1"/>
        <v>7.1821331954483841E-2</v>
      </c>
      <c r="L26" s="51">
        <f t="shared" si="2"/>
        <v>2.3940443984827948</v>
      </c>
      <c r="M26" s="28" t="str">
        <f>+IF(H26&gt;4,"DEJAR","DEPURAR")</f>
        <v>DEJAR</v>
      </c>
      <c r="N26" s="49" t="str">
        <f t="shared" si="3"/>
        <v>DEJAR</v>
      </c>
      <c r="O26" s="28">
        <f>+IF(E26=INICIO!$C$4,0.178*POWER(H26,2.47),IF(E26=INICIO!$C$5,0.1023*POWER(H26,2.5),IF(E26=INICIO!$C$6,0.14*POWER(H26,2.4),IF(E26=INICIO!$C$7,0.1023*POWER(H26,2.5),IF(E26=INICIO!$C$8,0,0)))))</f>
        <v>808.08494508332626</v>
      </c>
      <c r="P26" s="55">
        <f>+O26*1/J26</f>
        <v>26936.164836110875</v>
      </c>
      <c r="Q26" s="55">
        <f>+O26/1000*A_DESCRIPCION!$D$24</f>
        <v>0.37979992418916331</v>
      </c>
      <c r="R26" s="55">
        <f>+P26/1000*A_DESCRIPCION!$D$24</f>
        <v>12.659997472972112</v>
      </c>
      <c r="S26" s="49" t="str">
        <f>+INICIO!$E$4</f>
        <v>Imbert and Rollet (1989)a</v>
      </c>
      <c r="T26" s="54">
        <f>0.13657*H26^2.38351</f>
        <v>461.6754744093173</v>
      </c>
      <c r="U26" s="55">
        <f>+T26*1/J26</f>
        <v>15389.182480310577</v>
      </c>
      <c r="V26" s="55">
        <f>+T26/1000*A_DESCRIPCION!$D$24</f>
        <v>0.21698747297237911</v>
      </c>
      <c r="W26" s="55">
        <f>+U26/1000*A_DESCRIPCION!$D$24</f>
        <v>7.2329157657459708</v>
      </c>
      <c r="X26" s="28">
        <f>+IF(E26=INICIO!$C$4,0.199*(0.86^0.899)*(H26^2.22),IF(E26=INICIO!$C$5,0.199*(0.762^0.899)*(H26^2.22),IF(E26=INICIO!$C$6,0.199*(0.759^0.899)*(H26^2.22),IF(E26=INICIO!$C$7,0.199*(0.762^0.899)*(H26^2.22),0))))</f>
        <v>336.4021407498837</v>
      </c>
      <c r="Y26" s="28">
        <f>+X26*1/J26</f>
        <v>11213.40469166279</v>
      </c>
      <c r="Z26" s="55">
        <f>+X26/1000*A_DESCRIPCION!$D$24</f>
        <v>0.15810900615244533</v>
      </c>
      <c r="AA26" s="55">
        <f>+Y26/1000*A_DESCRIPCION!$D$24</f>
        <v>5.2703002050815106</v>
      </c>
      <c r="AB26" s="28">
        <f>+IF(E26=INICIO!$C$4,INICIO!$V$30*ARBOLES!R26,IF(E26=INICIO!$C$5,INICIO!$V$31*ARBOLES!R26,IF(E26=INICIO!$C$6,INICIO!$V$32*ARBOLES!R26,IF(E26=INICIO!$C$7,INICIO!#REF!*ARBOLES!R26,0))))</f>
        <v>8.8276044337738373</v>
      </c>
    </row>
    <row r="27" spans="1:28" x14ac:dyDescent="0.25">
      <c r="A27">
        <v>3</v>
      </c>
      <c r="B27" t="str">
        <f>+'2012'!A3</f>
        <v>1-2012-INAB/ESTEFFOR</v>
      </c>
      <c r="C27">
        <f>+'2012'!B3</f>
        <v>1</v>
      </c>
      <c r="D27">
        <f>+'2012'!C3</f>
        <v>2</v>
      </c>
      <c r="E27" t="str">
        <f>+'2012'!D3</f>
        <v>Rhizophora mangle L.</v>
      </c>
      <c r="F27">
        <f>+'2012'!E3</f>
        <v>2015</v>
      </c>
      <c r="G27">
        <f>+'2012'!F3</f>
        <v>300</v>
      </c>
      <c r="H27">
        <f>+'2012'!G3</f>
        <v>23.87</v>
      </c>
      <c r="I27">
        <f>+'2012'!H3</f>
        <v>24.96</v>
      </c>
      <c r="J27" s="28">
        <f t="shared" si="0"/>
        <v>0.03</v>
      </c>
      <c r="K27" s="46">
        <f t="shared" si="1"/>
        <v>4.475017308062916E-2</v>
      </c>
      <c r="L27" s="51">
        <f t="shared" si="2"/>
        <v>1.4916724360209721</v>
      </c>
      <c r="M27" s="28" t="str">
        <f>+IF(H27&gt;4,"DEJAR","DEPURAR")</f>
        <v>DEJAR</v>
      </c>
      <c r="N27" s="49" t="str">
        <f t="shared" si="3"/>
        <v>DEJAR</v>
      </c>
      <c r="O27" s="28">
        <f>+IF(E27=INICIO!$C$4,0.178*POWER(H27,2.47),IF(E27=INICIO!$C$5,0.1023*POWER(H27,2.5),IF(E27=INICIO!$C$6,0.14*POWER(H27,2.4),IF(E27=INICIO!$C$7,0.1023*POWER(H27,2.5),IF(E27=INICIO!$C$8,0,0)))))</f>
        <v>450.52145418935112</v>
      </c>
      <c r="P27" s="55">
        <f>+O27*1/J27</f>
        <v>15017.381806311705</v>
      </c>
      <c r="Q27" s="55">
        <f>+O27/1000*A_DESCRIPCION!$D$24</f>
        <v>0.21174508346899501</v>
      </c>
      <c r="R27" s="55">
        <f>+P27/1000*A_DESCRIPCION!$D$24</f>
        <v>7.0581694489665017</v>
      </c>
      <c r="S27" s="49" t="str">
        <f>+INICIO!$E$4</f>
        <v>Imbert and Rollet (1989)a</v>
      </c>
      <c r="T27" s="54">
        <f>0.13657*H27^2.38351</f>
        <v>262.71225282838822</v>
      </c>
      <c r="U27" s="55">
        <f>+T27*1/J27</f>
        <v>8757.0750942796076</v>
      </c>
      <c r="V27" s="55">
        <f>+T27/1000*A_DESCRIPCION!$D$24</f>
        <v>0.12347475882934246</v>
      </c>
      <c r="W27" s="55">
        <f>+U27/1000*A_DESCRIPCION!$D$24</f>
        <v>4.1158252943114153</v>
      </c>
      <c r="X27" s="28">
        <f>+IF(E27=INICIO!$C$4,0.199*(0.86^0.899)*(H27^2.22),IF(E27=INICIO!$C$5,0.199*(0.762^0.899)*(H27^2.22),IF(E27=INICIO!$C$6,0.199*(0.759^0.899)*(H27^2.22),IF(E27=INICIO!$C$7,0.199*(0.762^0.899)*(H27^2.22),0))))</f>
        <v>198.97547689543325</v>
      </c>
      <c r="Y27" s="28">
        <f>+X27*1/J27</f>
        <v>6632.5158965144419</v>
      </c>
      <c r="Z27" s="55">
        <f>+X27/1000*A_DESCRIPCION!$D$24</f>
        <v>9.3518474140853611E-2</v>
      </c>
      <c r="AA27" s="55">
        <f>+Y27/1000*A_DESCRIPCION!$D$24</f>
        <v>3.1172824713617877</v>
      </c>
      <c r="AB27" s="28">
        <f>+IF(E27=INICIO!$C$4,INICIO!$V$30*ARBOLES!R27,IF(E27=INICIO!$C$5,INICIO!$V$31*ARBOLES!R27,IF(E27=INICIO!$C$6,INICIO!$V$32*ARBOLES!R27,IF(E27=INICIO!$C$7,INICIO!#REF!*ARBOLES!R27,0))))</f>
        <v>4.9215434722670883</v>
      </c>
    </row>
    <row r="28" spans="1:28" x14ac:dyDescent="0.25">
      <c r="A28">
        <v>4</v>
      </c>
      <c r="B28" t="str">
        <f>+'2012'!A4</f>
        <v>1-2012-INAB/ESTEFFOR</v>
      </c>
      <c r="C28">
        <f>+'2012'!B4</f>
        <v>1</v>
      </c>
      <c r="D28">
        <f>+'2012'!C4</f>
        <v>3</v>
      </c>
      <c r="E28" t="str">
        <f>+'2012'!D4</f>
        <v>Rhizophora mangle L.</v>
      </c>
      <c r="F28">
        <f>+'2012'!E4</f>
        <v>2015</v>
      </c>
      <c r="G28">
        <f>+'2012'!F4</f>
        <v>300</v>
      </c>
      <c r="H28">
        <f>+'2012'!G4</f>
        <v>19.86</v>
      </c>
      <c r="I28">
        <f>+'2012'!H4</f>
        <v>23</v>
      </c>
      <c r="J28" s="28">
        <f t="shared" si="0"/>
        <v>0.03</v>
      </c>
      <c r="K28" s="46">
        <f t="shared" si="1"/>
        <v>3.0977642944795616E-2</v>
      </c>
      <c r="L28" s="51">
        <f t="shared" si="2"/>
        <v>1.0325880981598539</v>
      </c>
      <c r="M28" s="28" t="str">
        <f>+IF(H28&gt;4,"DEJAR","DEPURAR")</f>
        <v>DEJAR</v>
      </c>
      <c r="N28" s="49" t="str">
        <f t="shared" si="3"/>
        <v>DEJAR</v>
      </c>
      <c r="O28" s="28">
        <f>+IF(E28=INICIO!$C$4,0.178*POWER(H28,2.47),IF(E28=INICIO!$C$5,0.1023*POWER(H28,2.5),IF(E28=INICIO!$C$6,0.14*POWER(H28,2.4),IF(E28=INICIO!$C$7,0.1023*POWER(H28,2.5),IF(E28=INICIO!$C$8,0,0)))))</f>
        <v>286.04129488135686</v>
      </c>
      <c r="P28" s="55">
        <f>+O28*1/J28</f>
        <v>9534.7098293785621</v>
      </c>
      <c r="Q28" s="55">
        <f>+O28/1000*A_DESCRIPCION!$D$24</f>
        <v>0.13443940859423772</v>
      </c>
      <c r="R28" s="55">
        <f>+P28/1000*A_DESCRIPCION!$D$24</f>
        <v>4.4813136198079233</v>
      </c>
      <c r="S28" s="49" t="str">
        <f>+INICIO!$E$4</f>
        <v>Imbert and Rollet (1989)a</v>
      </c>
      <c r="T28" s="54">
        <f>0.13657*H28^2.38351</f>
        <v>169.47350740320653</v>
      </c>
      <c r="U28" s="55">
        <f>+T28*1/J28</f>
        <v>5649.116913440218</v>
      </c>
      <c r="V28" s="55">
        <f>+T28/1000*A_DESCRIPCION!$D$24</f>
        <v>7.9652548479507063E-2</v>
      </c>
      <c r="W28" s="55">
        <f>+U28/1000*A_DESCRIPCION!$D$24</f>
        <v>2.6550849493169024</v>
      </c>
      <c r="X28" s="28">
        <f>+IF(E28=INICIO!$C$4,0.199*(0.86^0.899)*(H28^2.22),IF(E28=INICIO!$C$5,0.199*(0.762^0.899)*(H28^2.22),IF(E28=INICIO!$C$6,0.199*(0.759^0.899)*(H28^2.22),IF(E28=INICIO!$C$7,0.199*(0.762^0.899)*(H28^2.22),0))))</f>
        <v>132.27601603603014</v>
      </c>
      <c r="Y28" s="28">
        <f>+X28*1/J28</f>
        <v>4409.2005345343387</v>
      </c>
      <c r="Z28" s="55">
        <f>+X28/1000*A_DESCRIPCION!$D$24</f>
        <v>6.2169727536934165E-2</v>
      </c>
      <c r="AA28" s="55">
        <f>+Y28/1000*A_DESCRIPCION!$D$24</f>
        <v>2.0723242512311391</v>
      </c>
      <c r="AB28" s="28">
        <f>+IF(E28=INICIO!$C$4,INICIO!$V$30*ARBOLES!R28,IF(E28=INICIO!$C$5,INICIO!$V$31*ARBOLES!R28,IF(E28=INICIO!$C$6,INICIO!$V$32*ARBOLES!R28,IF(E28=INICIO!$C$7,INICIO!#REF!*ARBOLES!R28,0))))</f>
        <v>3.1247450138756161</v>
      </c>
    </row>
    <row r="29" spans="1:28" x14ac:dyDescent="0.25">
      <c r="A29">
        <v>5</v>
      </c>
      <c r="B29" t="str">
        <f>+'2012'!A5</f>
        <v>1-2012-INAB/ESTEFFOR</v>
      </c>
      <c r="C29">
        <f>+'2012'!B5</f>
        <v>1</v>
      </c>
      <c r="D29">
        <f>+'2012'!C5</f>
        <v>4</v>
      </c>
      <c r="E29" t="str">
        <f>+'2012'!D5</f>
        <v>Rhizophora mangle L.</v>
      </c>
      <c r="F29">
        <f>+'2012'!E5</f>
        <v>2015</v>
      </c>
      <c r="G29">
        <f>+'2012'!F5</f>
        <v>300</v>
      </c>
      <c r="H29">
        <f>+'2012'!G5</f>
        <v>24.19</v>
      </c>
      <c r="I29">
        <f>+'2012'!H5</f>
        <v>15.87</v>
      </c>
      <c r="J29" s="28">
        <f t="shared" si="0"/>
        <v>0.03</v>
      </c>
      <c r="K29" s="46">
        <f t="shared" si="1"/>
        <v>4.5958052624081362E-2</v>
      </c>
      <c r="L29" s="51">
        <f t="shared" si="2"/>
        <v>1.5319350874693789</v>
      </c>
      <c r="M29" s="28" t="str">
        <f>+IF(H29&gt;4,"DEJAR","DEPURAR")</f>
        <v>DEJAR</v>
      </c>
      <c r="N29" s="49" t="str">
        <f t="shared" si="3"/>
        <v>DEJAR</v>
      </c>
      <c r="O29" s="28">
        <f>+IF(E29=INICIO!$C$4,0.178*POWER(H29,2.47),IF(E29=INICIO!$C$5,0.1023*POWER(H29,2.5),IF(E29=INICIO!$C$6,0.14*POWER(H29,2.4),IF(E29=INICIO!$C$7,0.1023*POWER(H29,2.5),IF(E29=INICIO!$C$8,0,0)))))</f>
        <v>465.58673371266582</v>
      </c>
      <c r="P29" s="55">
        <f>+O29*1/J29</f>
        <v>15519.557790422194</v>
      </c>
      <c r="Q29" s="55">
        <f>+O29/1000*A_DESCRIPCION!$D$24</f>
        <v>0.21882576484495295</v>
      </c>
      <c r="R29" s="55">
        <f>+P29/1000*A_DESCRIPCION!$D$24</f>
        <v>7.2941921614984304</v>
      </c>
      <c r="S29" s="49" t="str">
        <f>+INICIO!$E$4</f>
        <v>Imbert and Rollet (1989)a</v>
      </c>
      <c r="T29" s="54">
        <f>0.13657*H29^2.38351</f>
        <v>271.18473411292956</v>
      </c>
      <c r="U29" s="55">
        <f>+T29*1/J29</f>
        <v>9039.4911370976515</v>
      </c>
      <c r="V29" s="55">
        <f>+T29/1000*A_DESCRIPCION!$D$24</f>
        <v>0.12745682503307687</v>
      </c>
      <c r="W29" s="55">
        <f>+U29/1000*A_DESCRIPCION!$D$24</f>
        <v>4.2485608344358967</v>
      </c>
      <c r="X29" s="28">
        <f>+IF(E29=INICIO!$C$4,0.199*(0.86^0.899)*(H29^2.22),IF(E29=INICIO!$C$5,0.199*(0.762^0.899)*(H29^2.22),IF(E29=INICIO!$C$6,0.199*(0.759^0.899)*(H29^2.22),IF(E29=INICIO!$C$7,0.199*(0.762^0.899)*(H29^2.22),0))))</f>
        <v>204.94570051818917</v>
      </c>
      <c r="Y29" s="28">
        <f>+X29*1/J29</f>
        <v>6831.5233506063059</v>
      </c>
      <c r="Z29" s="55">
        <f>+X29/1000*A_DESCRIPCION!$D$24</f>
        <v>9.6324479243548908E-2</v>
      </c>
      <c r="AA29" s="55">
        <f>+Y29/1000*A_DESCRIPCION!$D$24</f>
        <v>3.2108159747849636</v>
      </c>
      <c r="AB29" s="28">
        <f>+IF(E29=INICIO!$C$4,INICIO!$V$30*ARBOLES!R29,IF(E29=INICIO!$C$5,INICIO!$V$31*ARBOLES!R29,IF(E29=INICIO!$C$6,INICIO!$V$32*ARBOLES!R29,IF(E29=INICIO!$C$7,INICIO!#REF!*ARBOLES!R29,0))))</f>
        <v>5.0861181610114015</v>
      </c>
    </row>
    <row r="30" spans="1:28" x14ac:dyDescent="0.25">
      <c r="A30">
        <v>6</v>
      </c>
      <c r="B30" t="str">
        <f>+'2012'!A6</f>
        <v>1-2012-INAB/ESTEFFOR</v>
      </c>
      <c r="C30">
        <f>+'2012'!B6</f>
        <v>1</v>
      </c>
      <c r="D30">
        <f>+'2012'!C6</f>
        <v>5</v>
      </c>
      <c r="E30" t="str">
        <f>+'2012'!D6</f>
        <v>Rhizophora mangle L.</v>
      </c>
      <c r="F30">
        <f>+'2012'!E6</f>
        <v>2015</v>
      </c>
      <c r="G30">
        <f>+'2012'!F6</f>
        <v>300</v>
      </c>
      <c r="H30">
        <f>+'2012'!G6</f>
        <v>20.05</v>
      </c>
      <c r="I30">
        <f>+'2012'!H6</f>
        <v>19.63</v>
      </c>
      <c r="J30" s="28">
        <f t="shared" si="0"/>
        <v>0.03</v>
      </c>
      <c r="K30" s="46">
        <f t="shared" si="1"/>
        <v>3.1573202518118272E-2</v>
      </c>
      <c r="L30" s="51">
        <f t="shared" si="2"/>
        <v>1.0524400839372758</v>
      </c>
      <c r="M30" s="28" t="str">
        <f>+IF(H30&gt;4,"DEJAR","DEPURAR")</f>
        <v>DEJAR</v>
      </c>
      <c r="N30" s="49" t="str">
        <f t="shared" si="3"/>
        <v>DEJAR</v>
      </c>
      <c r="O30" s="28">
        <f>+IF(E30=INICIO!$C$4,0.178*POWER(H30,2.47),IF(E30=INICIO!$C$5,0.1023*POWER(H30,2.5),IF(E30=INICIO!$C$6,0.14*POWER(H30,2.4),IF(E30=INICIO!$C$7,0.1023*POWER(H30,2.5),IF(E30=INICIO!$C$8,0,0)))))</f>
        <v>292.84816926654725</v>
      </c>
      <c r="P30" s="55">
        <f>+O30*1/J30</f>
        <v>9761.605642218241</v>
      </c>
      <c r="Q30" s="55">
        <f>+O30/1000*A_DESCRIPCION!$D$24</f>
        <v>0.13763863955527719</v>
      </c>
      <c r="R30" s="55">
        <f>+P30/1000*A_DESCRIPCION!$D$24</f>
        <v>4.5879546518425727</v>
      </c>
      <c r="S30" s="49" t="str">
        <f>+INICIO!$E$4</f>
        <v>Imbert and Rollet (1989)a</v>
      </c>
      <c r="T30" s="54">
        <f>0.13657*H30^2.38351</f>
        <v>173.36361246840002</v>
      </c>
      <c r="U30" s="55">
        <f>+T30*1/J30</f>
        <v>5778.7870822800005</v>
      </c>
      <c r="V30" s="55">
        <f>+T30/1000*A_DESCRIPCION!$D$24</f>
        <v>8.1480897860148005E-2</v>
      </c>
      <c r="W30" s="55">
        <f>+U30/1000*A_DESCRIPCION!$D$24</f>
        <v>2.7160299286716003</v>
      </c>
      <c r="X30" s="28">
        <f>+IF(E30=INICIO!$C$4,0.199*(0.86^0.899)*(H30^2.22),IF(E30=INICIO!$C$5,0.199*(0.762^0.899)*(H30^2.22),IF(E30=INICIO!$C$6,0.199*(0.759^0.899)*(H30^2.22),IF(E30=INICIO!$C$7,0.199*(0.762^0.899)*(H30^2.22),0))))</f>
        <v>135.10178930806975</v>
      </c>
      <c r="Y30" s="28">
        <f>+X30*1/J30</f>
        <v>4503.3929769356582</v>
      </c>
      <c r="Z30" s="55">
        <f>+X30/1000*A_DESCRIPCION!$D$24</f>
        <v>6.3497840974792788E-2</v>
      </c>
      <c r="AA30" s="55">
        <f>+Y30/1000*A_DESCRIPCION!$D$24</f>
        <v>2.1165946991597595</v>
      </c>
      <c r="AB30" s="28">
        <f>+IF(E30=INICIO!$C$4,INICIO!$V$30*ARBOLES!R30,IF(E30=INICIO!$C$5,INICIO!$V$31*ARBOLES!R30,IF(E30=INICIO!$C$6,INICIO!$V$32*ARBOLES!R30,IF(E30=INICIO!$C$7,INICIO!#REF!*ARBOLES!R30,0))))</f>
        <v>3.1991040213889312</v>
      </c>
    </row>
    <row r="31" spans="1:28" x14ac:dyDescent="0.25">
      <c r="A31">
        <v>7</v>
      </c>
      <c r="B31" t="str">
        <f>+'2012'!A7</f>
        <v>1-2012-INAB/ESTEFFOR</v>
      </c>
      <c r="C31">
        <f>+'2012'!B7</f>
        <v>1</v>
      </c>
      <c r="D31">
        <f>+'2012'!C7</f>
        <v>6</v>
      </c>
      <c r="E31" t="str">
        <f>+'2012'!D7</f>
        <v>Rhizophora mangle L.</v>
      </c>
      <c r="F31">
        <f>+'2012'!E7</f>
        <v>2015</v>
      </c>
      <c r="G31">
        <f>+'2012'!F7</f>
        <v>300</v>
      </c>
      <c r="H31">
        <f>+'2012'!G7</f>
        <v>12.25</v>
      </c>
      <c r="I31">
        <f>+'2012'!H7</f>
        <v>14.28</v>
      </c>
      <c r="J31" s="28">
        <f t="shared" si="0"/>
        <v>0.03</v>
      </c>
      <c r="K31" s="46">
        <f t="shared" si="1"/>
        <v>1.1785881189482957E-2</v>
      </c>
      <c r="L31" s="51">
        <f t="shared" si="2"/>
        <v>0.3928627063160986</v>
      </c>
      <c r="M31" s="28" t="str">
        <f>+IF(H31&gt;4,"DEJAR","DEPURAR")</f>
        <v>DEJAR</v>
      </c>
      <c r="N31" s="49" t="str">
        <f t="shared" si="3"/>
        <v>DEJAR</v>
      </c>
      <c r="O31" s="28">
        <f>+IF(E31=INICIO!$C$4,0.178*POWER(H31,2.47),IF(E31=INICIO!$C$5,0.1023*POWER(H31,2.5),IF(E31=INICIO!$C$6,0.14*POWER(H31,2.4),IF(E31=INICIO!$C$7,0.1023*POWER(H31,2.5),IF(E31=INICIO!$C$8,0,0)))))</f>
        <v>86.719375443571593</v>
      </c>
      <c r="P31" s="55">
        <f>+O31*1/J31</f>
        <v>2890.6458481190534</v>
      </c>
      <c r="Q31" s="55">
        <f>+O31/1000*A_DESCRIPCION!$D$24</f>
        <v>4.0758106458478646E-2</v>
      </c>
      <c r="R31" s="55">
        <f>+P31/1000*A_DESCRIPCION!$D$24</f>
        <v>1.3586035486159549</v>
      </c>
      <c r="S31" s="49" t="str">
        <f>+INICIO!$E$4</f>
        <v>Imbert and Rollet (1989)a</v>
      </c>
      <c r="T31" s="54">
        <f>0.13657*H31^2.38351</f>
        <v>53.572086104207777</v>
      </c>
      <c r="U31" s="55">
        <f>+T31*1/J31</f>
        <v>1785.7362034735927</v>
      </c>
      <c r="V31" s="55">
        <f>+T31/1000*A_DESCRIPCION!$D$24</f>
        <v>2.5178880468977656E-2</v>
      </c>
      <c r="W31" s="55">
        <f>+U31/1000*A_DESCRIPCION!$D$24</f>
        <v>0.83929601563258849</v>
      </c>
      <c r="X31" s="28">
        <f>+IF(E31=INICIO!$C$4,0.199*(0.86^0.899)*(H31^2.22),IF(E31=INICIO!$C$5,0.199*(0.762^0.899)*(H31^2.22),IF(E31=INICIO!$C$6,0.199*(0.759^0.899)*(H31^2.22),IF(E31=INICIO!$C$7,0.199*(0.762^0.899)*(H31^2.22),0))))</f>
        <v>45.251116686240643</v>
      </c>
      <c r="Y31" s="28">
        <f>+X31*1/J31</f>
        <v>1508.3705562080215</v>
      </c>
      <c r="Z31" s="55">
        <f>+X31/1000*A_DESCRIPCION!$D$24</f>
        <v>2.1268024842533099E-2</v>
      </c>
      <c r="AA31" s="55">
        <f>+Y31/1000*A_DESCRIPCION!$D$24</f>
        <v>0.7089341614177701</v>
      </c>
      <c r="AB31" s="28">
        <f>+IF(E31=INICIO!$C$4,INICIO!$V$30*ARBOLES!R31,IF(E31=INICIO!$C$5,INICIO!$V$31*ARBOLES!R31,IF(E31=INICIO!$C$6,INICIO!$V$32*ARBOLES!R31,IF(E31=INICIO!$C$7,INICIO!#REF!*ARBOLES!R31,0))))</f>
        <v>0.94733152475799798</v>
      </c>
    </row>
    <row r="32" spans="1:28" x14ac:dyDescent="0.25">
      <c r="A32">
        <v>8</v>
      </c>
      <c r="B32" t="str">
        <f>+'2012'!A8</f>
        <v>1-2012-INAB/ESTEFFOR</v>
      </c>
      <c r="C32">
        <f>+'2012'!B8</f>
        <v>1</v>
      </c>
      <c r="D32">
        <f>+'2012'!C8</f>
        <v>7</v>
      </c>
      <c r="E32" t="str">
        <f>+'2012'!D8</f>
        <v>Avicennia germinans (L.)L.</v>
      </c>
      <c r="F32">
        <f>+'2012'!E8</f>
        <v>2015</v>
      </c>
      <c r="G32">
        <f>+'2012'!F8</f>
        <v>300</v>
      </c>
      <c r="H32">
        <f>+'2012'!G8</f>
        <v>0</v>
      </c>
      <c r="I32">
        <f>+'2012'!H8</f>
        <v>0</v>
      </c>
      <c r="J32" s="28">
        <f t="shared" si="0"/>
        <v>0.03</v>
      </c>
      <c r="K32" s="46">
        <f t="shared" si="1"/>
        <v>0</v>
      </c>
      <c r="L32" s="51">
        <f t="shared" si="2"/>
        <v>0</v>
      </c>
      <c r="M32" s="28" t="str">
        <f>+IF(H32&gt;4,"DEJAR","DEPURAR")</f>
        <v>DEPURAR</v>
      </c>
      <c r="N32" s="49" t="str">
        <f t="shared" si="3"/>
        <v>DEPURAR</v>
      </c>
      <c r="O32" s="28">
        <f>+IF(E32=INICIO!$C$4,0.178*POWER(H32,2.47),IF(E32=INICIO!$C$5,0.1023*POWER(H32,2.5),IF(E32=INICIO!$C$6,0.14*POWER(H32,2.4),IF(E32=INICIO!$C$7,0.1023*POWER(H32,2.5),IF(E32=INICIO!$C$8,0,0)))))</f>
        <v>0</v>
      </c>
      <c r="P32" s="55">
        <f>+O32*1/J32</f>
        <v>0</v>
      </c>
      <c r="Q32" s="55">
        <f>+O32/1000*A_DESCRIPCION!$D$24</f>
        <v>0</v>
      </c>
      <c r="R32" s="55">
        <f>+P32/1000*A_DESCRIPCION!$D$24</f>
        <v>0</v>
      </c>
      <c r="S32" s="49" t="str">
        <f>+INICIO!$E$4</f>
        <v>Imbert and Rollet (1989)a</v>
      </c>
      <c r="T32" s="54">
        <f>0.13657*H32^2.38351</f>
        <v>0</v>
      </c>
      <c r="U32" s="55">
        <f>+T32*1/J32</f>
        <v>0</v>
      </c>
      <c r="V32" s="55">
        <f>+T32/1000*A_DESCRIPCION!$D$24</f>
        <v>0</v>
      </c>
      <c r="W32" s="55">
        <f>+U32/1000*A_DESCRIPCION!$D$24</f>
        <v>0</v>
      </c>
      <c r="X32" s="28">
        <f>+IF(E32=INICIO!$C$4,0.199*(0.86^0.899)*(H32^2.22),IF(E32=INICIO!$C$5,0.199*(0.762^0.899)*(H32^2.22),IF(E32=INICIO!$C$6,0.199*(0.759^0.899)*(H32^2.22),IF(E32=INICIO!$C$7,0.199*(0.762^0.899)*(H32^2.22),0))))</f>
        <v>0</v>
      </c>
      <c r="Y32" s="28">
        <f>+X32*1/J32</f>
        <v>0</v>
      </c>
      <c r="Z32" s="55">
        <f>+X32/1000*A_DESCRIPCION!$D$24</f>
        <v>0</v>
      </c>
      <c r="AA32" s="55">
        <f>+Y32/1000*A_DESCRIPCION!$D$24</f>
        <v>0</v>
      </c>
      <c r="AB32" s="28">
        <f>+IF(E32=INICIO!$C$4,INICIO!$V$30*ARBOLES!R32,IF(E32=INICIO!$C$5,INICIO!$V$31*ARBOLES!R32,IF(E32=INICIO!$C$6,INICIO!$V$32*ARBOLES!R32,IF(E32=INICIO!$C$7,INICIO!#REF!*ARBOLES!R32,0))))</f>
        <v>0</v>
      </c>
    </row>
    <row r="33" spans="1:28" x14ac:dyDescent="0.25">
      <c r="A33">
        <v>9</v>
      </c>
      <c r="B33" t="str">
        <f>+'2012'!A9</f>
        <v>2-2012-INAB/ESTEFFOR</v>
      </c>
      <c r="C33">
        <f>+'2012'!B9</f>
        <v>2</v>
      </c>
      <c r="D33">
        <f>+'2012'!C9</f>
        <v>1</v>
      </c>
      <c r="E33" t="str">
        <f>+'2012'!D9</f>
        <v>Rhizophora mangle L.</v>
      </c>
      <c r="F33">
        <f>+'2012'!E9</f>
        <v>2015</v>
      </c>
      <c r="G33">
        <f>+'2012'!F9</f>
        <v>300</v>
      </c>
      <c r="H33">
        <f>+'2012'!G9</f>
        <v>14.14</v>
      </c>
      <c r="I33">
        <f>+'2012'!H9</f>
        <v>14.4</v>
      </c>
      <c r="J33" s="28">
        <f t="shared" si="0"/>
        <v>0.03</v>
      </c>
      <c r="K33" s="46">
        <f t="shared" si="1"/>
        <v>1.5703219463042043E-2</v>
      </c>
      <c r="L33" s="51">
        <f t="shared" si="2"/>
        <v>0.52344064876806817</v>
      </c>
      <c r="M33" s="28" t="str">
        <f>+IF(H33&gt;4,"DEJAR","DEPURAR")</f>
        <v>DEJAR</v>
      </c>
      <c r="N33" s="49" t="str">
        <f t="shared" si="3"/>
        <v>DEJAR</v>
      </c>
      <c r="O33" s="28">
        <f>+IF(E33=INICIO!$C$4,0.178*POWER(H33,2.47),IF(E33=INICIO!$C$5,0.1023*POWER(H33,2.5),IF(E33=INICIO!$C$6,0.14*POWER(H33,2.4),IF(E33=INICIO!$C$7,0.1023*POWER(H33,2.5),IF(E33=INICIO!$C$8,0,0)))))</f>
        <v>123.60329369260516</v>
      </c>
      <c r="P33" s="55">
        <f>+O33*1/J33</f>
        <v>4120.1097897535055</v>
      </c>
      <c r="Q33" s="55">
        <f>+O33/1000*A_DESCRIPCION!$D$24</f>
        <v>5.8093548035524419E-2</v>
      </c>
      <c r="R33" s="55">
        <f>+P33/1000*A_DESCRIPCION!$D$24</f>
        <v>1.9364516011841475</v>
      </c>
      <c r="S33" s="49" t="str">
        <f>+INICIO!$E$4</f>
        <v>Imbert and Rollet (1989)a</v>
      </c>
      <c r="T33" s="54">
        <f>0.13657*H33^2.38351</f>
        <v>75.415910965238666</v>
      </c>
      <c r="U33" s="55">
        <f>+T33*1/J33</f>
        <v>2513.8636988412891</v>
      </c>
      <c r="V33" s="55">
        <f>+T33/1000*A_DESCRIPCION!$D$24</f>
        <v>3.5445478153662176E-2</v>
      </c>
      <c r="W33" s="55">
        <f>+U33/1000*A_DESCRIPCION!$D$24</f>
        <v>1.1815159384554057</v>
      </c>
      <c r="X33" s="28">
        <f>+IF(E33=INICIO!$C$4,0.199*(0.86^0.899)*(H33^2.22),IF(E33=INICIO!$C$5,0.199*(0.762^0.899)*(H33^2.22),IF(E33=INICIO!$C$6,0.199*(0.759^0.899)*(H33^2.22),IF(E33=INICIO!$C$7,0.199*(0.762^0.899)*(H33^2.22),0))))</f>
        <v>62.224995386465466</v>
      </c>
      <c r="Y33" s="28">
        <f>+X33*1/J33</f>
        <v>2074.1665128821824</v>
      </c>
      <c r="Z33" s="55">
        <f>+X33/1000*A_DESCRIPCION!$D$24</f>
        <v>2.9245747831638767E-2</v>
      </c>
      <c r="AA33" s="55">
        <f>+Y33/1000*A_DESCRIPCION!$D$24</f>
        <v>0.9748582610546257</v>
      </c>
      <c r="AB33" s="28">
        <f>+IF(E33=INICIO!$C$4,INICIO!$V$30*ARBOLES!R33,IF(E33=INICIO!$C$5,INICIO!$V$31*ARBOLES!R33,IF(E33=INICIO!$C$6,INICIO!$V$32*ARBOLES!R33,IF(E33=INICIO!$C$7,INICIO!#REF!*ARBOLES!R33,0))))</f>
        <v>1.3502553043076173</v>
      </c>
    </row>
    <row r="34" spans="1:28" x14ac:dyDescent="0.25">
      <c r="A34">
        <v>10</v>
      </c>
      <c r="B34" t="str">
        <f>+'2012'!A10</f>
        <v>2-2012-INAB/ESTEFFOR</v>
      </c>
      <c r="C34">
        <f>+'2012'!B10</f>
        <v>2</v>
      </c>
      <c r="D34">
        <f>+'2012'!C10</f>
        <v>2</v>
      </c>
      <c r="E34" t="str">
        <f>+'2012'!D10</f>
        <v>Rhizophora mangle L.</v>
      </c>
      <c r="F34">
        <f>+'2012'!E10</f>
        <v>2015</v>
      </c>
      <c r="G34">
        <f>+'2012'!F10</f>
        <v>300</v>
      </c>
      <c r="H34">
        <f>+'2012'!G10</f>
        <v>18.46</v>
      </c>
      <c r="I34">
        <f>+'2012'!H10</f>
        <v>15.8</v>
      </c>
      <c r="J34" s="28">
        <f t="shared" si="0"/>
        <v>0.03</v>
      </c>
      <c r="K34" s="46">
        <f t="shared" si="1"/>
        <v>2.6764138877800991E-2</v>
      </c>
      <c r="L34" s="51">
        <f t="shared" si="2"/>
        <v>0.89213796259336642</v>
      </c>
      <c r="M34" s="28" t="str">
        <f>+IF(H34&gt;4,"DEJAR","DEPURAR")</f>
        <v>DEJAR</v>
      </c>
      <c r="N34" s="49" t="str">
        <f t="shared" si="3"/>
        <v>DEJAR</v>
      </c>
      <c r="O34" s="28">
        <f>+IF(E34=INICIO!$C$4,0.178*POWER(H34,2.47),IF(E34=INICIO!$C$5,0.1023*POWER(H34,2.5),IF(E34=INICIO!$C$6,0.14*POWER(H34,2.4),IF(E34=INICIO!$C$7,0.1023*POWER(H34,2.5),IF(E34=INICIO!$C$8,0,0)))))</f>
        <v>238.78788732192572</v>
      </c>
      <c r="P34" s="55">
        <f>+O34*1/J34</f>
        <v>7959.5962440641906</v>
      </c>
      <c r="Q34" s="55">
        <f>+O34/1000*A_DESCRIPCION!$D$24</f>
        <v>0.11223030704130507</v>
      </c>
      <c r="R34" s="55">
        <f>+P34/1000*A_DESCRIPCION!$D$24</f>
        <v>3.7410102347101692</v>
      </c>
      <c r="S34" s="49" t="str">
        <f>+INICIO!$E$4</f>
        <v>Imbert and Rollet (1989)a</v>
      </c>
      <c r="T34" s="54">
        <f>0.13657*H34^2.38351</f>
        <v>142.37417508202458</v>
      </c>
      <c r="U34" s="55">
        <f>+T34*1/J34</f>
        <v>4745.8058360674859</v>
      </c>
      <c r="V34" s="55">
        <f>+T34/1000*A_DESCRIPCION!$D$24</f>
        <v>6.691586228855155E-2</v>
      </c>
      <c r="W34" s="55">
        <f>+U34/1000*A_DESCRIPCION!$D$24</f>
        <v>2.2305287429517184</v>
      </c>
      <c r="X34" s="28">
        <f>+IF(E34=INICIO!$C$4,0.199*(0.86^0.899)*(H34^2.22),IF(E34=INICIO!$C$5,0.199*(0.762^0.899)*(H34^2.22),IF(E34=INICIO!$C$6,0.199*(0.759^0.899)*(H34^2.22),IF(E34=INICIO!$C$7,0.199*(0.762^0.899)*(H34^2.22),0))))</f>
        <v>112.46089895853606</v>
      </c>
      <c r="Y34" s="28">
        <f>+X34*1/J34</f>
        <v>3748.6966319512021</v>
      </c>
      <c r="Z34" s="55">
        <f>+X34/1000*A_DESCRIPCION!$D$24</f>
        <v>5.2856622510511944E-2</v>
      </c>
      <c r="AA34" s="55">
        <f>+Y34/1000*A_DESCRIPCION!$D$24</f>
        <v>1.7618874170170651</v>
      </c>
      <c r="AB34" s="28">
        <f>+IF(E34=INICIO!$C$4,INICIO!$V$30*ARBOLES!R34,IF(E34=INICIO!$C$5,INICIO!$V$31*ARBOLES!R34,IF(E34=INICIO!$C$6,INICIO!$V$32*ARBOLES!R34,IF(E34=INICIO!$C$7,INICIO!#REF!*ARBOLES!R34,0))))</f>
        <v>2.6085438488612831</v>
      </c>
    </row>
    <row r="35" spans="1:28" x14ac:dyDescent="0.25">
      <c r="A35">
        <v>11</v>
      </c>
      <c r="B35" t="str">
        <f>+'2012'!A11</f>
        <v>2-2012-INAB/ESTEFFOR</v>
      </c>
      <c r="C35">
        <f>+'2012'!B11</f>
        <v>2</v>
      </c>
      <c r="D35">
        <f>+'2012'!C11</f>
        <v>3</v>
      </c>
      <c r="E35" t="str">
        <f>+'2012'!D11</f>
        <v>Rhizophora mangle L.</v>
      </c>
      <c r="F35">
        <f>+'2012'!E11</f>
        <v>2015</v>
      </c>
      <c r="G35">
        <f>+'2012'!F11</f>
        <v>300</v>
      </c>
      <c r="H35">
        <f>+'2012'!G11</f>
        <v>14.64</v>
      </c>
      <c r="I35">
        <f>+'2012'!H11</f>
        <v>11.6</v>
      </c>
      <c r="J35" s="28">
        <f t="shared" si="0"/>
        <v>0.03</v>
      </c>
      <c r="K35" s="46">
        <f t="shared" si="1"/>
        <v>1.6833407420170973E-2</v>
      </c>
      <c r="L35" s="51">
        <f t="shared" si="2"/>
        <v>0.56111358067236572</v>
      </c>
      <c r="M35" s="28" t="str">
        <f>+IF(H35&gt;4,"DEJAR","DEPURAR")</f>
        <v>DEJAR</v>
      </c>
      <c r="N35" s="49" t="str">
        <f t="shared" si="3"/>
        <v>DEJAR</v>
      </c>
      <c r="O35" s="28">
        <f>+IF(E35=INICIO!$C$4,0.178*POWER(H35,2.47),IF(E35=INICIO!$C$5,0.1023*POWER(H35,2.5),IF(E35=INICIO!$C$6,0.14*POWER(H35,2.4),IF(E35=INICIO!$C$7,0.1023*POWER(H35,2.5),IF(E35=INICIO!$C$8,0,0)))))</f>
        <v>134.68104015031571</v>
      </c>
      <c r="P35" s="55">
        <f>+O35*1/J35</f>
        <v>4489.368005010524</v>
      </c>
      <c r="Q35" s="55">
        <f>+O35/1000*A_DESCRIPCION!$D$24</f>
        <v>6.3300088870648377E-2</v>
      </c>
      <c r="R35" s="55">
        <f>+P35/1000*A_DESCRIPCION!$D$24</f>
        <v>2.1100029623549461</v>
      </c>
      <c r="S35" s="49" t="str">
        <f>+INICIO!$E$4</f>
        <v>Imbert and Rollet (1989)a</v>
      </c>
      <c r="T35" s="54">
        <f>0.13657*H35^2.38351</f>
        <v>81.928333537673311</v>
      </c>
      <c r="U35" s="55">
        <f>+T35*1/J35</f>
        <v>2730.944451255777</v>
      </c>
      <c r="V35" s="55">
        <f>+T35/1000*A_DESCRIPCION!$D$24</f>
        <v>3.8506316762706452E-2</v>
      </c>
      <c r="W35" s="55">
        <f>+U35/1000*A_DESCRIPCION!$D$24</f>
        <v>1.2835438920902151</v>
      </c>
      <c r="X35" s="28">
        <f>+IF(E35=INICIO!$C$4,0.199*(0.86^0.899)*(H35^2.22),IF(E35=INICIO!$C$5,0.199*(0.762^0.899)*(H35^2.22),IF(E35=INICIO!$C$6,0.199*(0.759^0.899)*(H35^2.22),IF(E35=INICIO!$C$7,0.199*(0.762^0.899)*(H35^2.22),0))))</f>
        <v>67.215336069681726</v>
      </c>
      <c r="Y35" s="28">
        <f>+X35*1/J35</f>
        <v>2240.5112023227243</v>
      </c>
      <c r="Z35" s="55">
        <f>+X35/1000*A_DESCRIPCION!$D$24</f>
        <v>3.1591207952750409E-2</v>
      </c>
      <c r="AA35" s="55">
        <f>+Y35/1000*A_DESCRIPCION!$D$24</f>
        <v>1.0530402650916804</v>
      </c>
      <c r="AB35" s="28">
        <f>+IF(E35=INICIO!$C$4,INICIO!$V$30*ARBOLES!R35,IF(E35=INICIO!$C$5,INICIO!$V$31*ARBOLES!R35,IF(E35=INICIO!$C$6,INICIO!$V$32*ARBOLES!R35,IF(E35=INICIO!$C$7,INICIO!#REF!*ARBOLES!R35,0))))</f>
        <v>1.4712697649052273</v>
      </c>
    </row>
    <row r="36" spans="1:28" x14ac:dyDescent="0.25">
      <c r="A36">
        <v>12</v>
      </c>
      <c r="B36" t="str">
        <f>+'2012'!A12</f>
        <v>2-2012-INAB/ESTEFFOR</v>
      </c>
      <c r="C36">
        <f>+'2012'!B12</f>
        <v>2</v>
      </c>
      <c r="D36">
        <f>+'2012'!C12</f>
        <v>4</v>
      </c>
      <c r="E36" t="str">
        <f>+'2012'!D12</f>
        <v>Rhizophora mangle L.</v>
      </c>
      <c r="F36">
        <f>+'2012'!E12</f>
        <v>2015</v>
      </c>
      <c r="G36">
        <f>+'2012'!F12</f>
        <v>300</v>
      </c>
      <c r="H36">
        <f>+'2012'!G12</f>
        <v>19.739999999999998</v>
      </c>
      <c r="I36">
        <f>+'2012'!H12</f>
        <v>16.16</v>
      </c>
      <c r="J36" s="28">
        <f t="shared" si="0"/>
        <v>0.03</v>
      </c>
      <c r="K36" s="46">
        <f t="shared" si="1"/>
        <v>3.060442173754915E-2</v>
      </c>
      <c r="L36" s="51">
        <f t="shared" si="2"/>
        <v>1.0201473912516383</v>
      </c>
      <c r="M36" s="28" t="str">
        <f>+IF(H36&gt;4,"DEJAR","DEPURAR")</f>
        <v>DEJAR</v>
      </c>
      <c r="N36" s="49" t="str">
        <f t="shared" si="3"/>
        <v>DEJAR</v>
      </c>
      <c r="O36" s="28">
        <f>+IF(E36=INICIO!$C$4,0.178*POWER(H36,2.47),IF(E36=INICIO!$C$5,0.1023*POWER(H36,2.5),IF(E36=INICIO!$C$6,0.14*POWER(H36,2.4),IF(E36=INICIO!$C$7,0.1023*POWER(H36,2.5),IF(E36=INICIO!$C$8,0,0)))))</f>
        <v>281.79122089405632</v>
      </c>
      <c r="P36" s="55">
        <f>+O36*1/J36</f>
        <v>9393.0406964685444</v>
      </c>
      <c r="Q36" s="55">
        <f>+O36/1000*A_DESCRIPCION!$D$24</f>
        <v>0.13244187382020647</v>
      </c>
      <c r="R36" s="55">
        <f>+P36/1000*A_DESCRIPCION!$D$24</f>
        <v>4.4147291273402152</v>
      </c>
      <c r="S36" s="49" t="str">
        <f>+INICIO!$E$4</f>
        <v>Imbert and Rollet (1989)a</v>
      </c>
      <c r="T36" s="54">
        <f>0.13657*H36^2.38351</f>
        <v>167.0429653264101</v>
      </c>
      <c r="U36" s="55">
        <f>+T36*1/J36</f>
        <v>5568.0988442136704</v>
      </c>
      <c r="V36" s="55">
        <f>+T36/1000*A_DESCRIPCION!$D$24</f>
        <v>7.8510193703412751E-2</v>
      </c>
      <c r="W36" s="55">
        <f>+U36/1000*A_DESCRIPCION!$D$24</f>
        <v>2.617006456780425</v>
      </c>
      <c r="X36" s="28">
        <f>+IF(E36=INICIO!$C$4,0.199*(0.86^0.899)*(H36^2.22),IF(E36=INICIO!$C$5,0.199*(0.762^0.899)*(H36^2.22),IF(E36=INICIO!$C$6,0.199*(0.759^0.899)*(H36^2.22),IF(E36=INICIO!$C$7,0.199*(0.762^0.899)*(H36^2.22),0))))</f>
        <v>130.50821609493411</v>
      </c>
      <c r="Y36" s="28">
        <f>+X36*1/J36</f>
        <v>4350.2738698311368</v>
      </c>
      <c r="Z36" s="55">
        <f>+X36/1000*A_DESCRIPCION!$D$24</f>
        <v>6.1338861564619034E-2</v>
      </c>
      <c r="AA36" s="55">
        <f>+Y36/1000*A_DESCRIPCION!$D$24</f>
        <v>2.044628718820634</v>
      </c>
      <c r="AB36" s="28">
        <f>+IF(E36=INICIO!$C$4,INICIO!$V$30*ARBOLES!R36,IF(E36=INICIO!$C$5,INICIO!$V$31*ARBOLES!R36,IF(E36=INICIO!$C$6,INICIO!$V$32*ARBOLES!R36,IF(E36=INICIO!$C$7,INICIO!#REF!*ARBOLES!R36,0))))</f>
        <v>3.0783167612489168</v>
      </c>
    </row>
    <row r="37" spans="1:28" x14ac:dyDescent="0.25">
      <c r="A37">
        <v>13</v>
      </c>
      <c r="B37" t="str">
        <f>+'2012'!A13</f>
        <v>2-2012-INAB/ESTEFFOR</v>
      </c>
      <c r="C37">
        <f>+'2012'!B13</f>
        <v>2</v>
      </c>
      <c r="D37">
        <f>+'2012'!C13</f>
        <v>5</v>
      </c>
      <c r="E37" t="str">
        <f>+'2012'!D13</f>
        <v>Rhizophora mangle L.</v>
      </c>
      <c r="F37">
        <f>+'2012'!E13</f>
        <v>2015</v>
      </c>
      <c r="G37">
        <f>+'2012'!F13</f>
        <v>300</v>
      </c>
      <c r="H37">
        <f>+'2012'!G13</f>
        <v>20.399999999999999</v>
      </c>
      <c r="I37">
        <f>+'2012'!H13</f>
        <v>22.8</v>
      </c>
      <c r="J37" s="28">
        <f t="shared" si="0"/>
        <v>0.03</v>
      </c>
      <c r="K37" s="46">
        <f t="shared" si="1"/>
        <v>3.2685129967948201E-2</v>
      </c>
      <c r="L37" s="51">
        <f t="shared" si="2"/>
        <v>1.08950433226494</v>
      </c>
      <c r="M37" s="28" t="str">
        <f>+IF(H37&gt;4,"DEJAR","DEPURAR")</f>
        <v>DEJAR</v>
      </c>
      <c r="N37" s="49" t="str">
        <f t="shared" si="3"/>
        <v>DEJAR</v>
      </c>
      <c r="O37" s="28">
        <f>+IF(E37=INICIO!$C$4,0.178*POWER(H37,2.47),IF(E37=INICIO!$C$5,0.1023*POWER(H37,2.5),IF(E37=INICIO!$C$6,0.14*POWER(H37,2.4),IF(E37=INICIO!$C$7,0.1023*POWER(H37,2.5),IF(E37=INICIO!$C$8,0,0)))))</f>
        <v>305.63741357233084</v>
      </c>
      <c r="P37" s="55">
        <f>+O37*1/J37</f>
        <v>10187.913785744362</v>
      </c>
      <c r="Q37" s="55">
        <f>+O37/1000*A_DESCRIPCION!$D$24</f>
        <v>0.14364958437899547</v>
      </c>
      <c r="R37" s="55">
        <f>+P37/1000*A_DESCRIPCION!$D$24</f>
        <v>4.78831947929985</v>
      </c>
      <c r="S37" s="49" t="str">
        <f>+INICIO!$E$4</f>
        <v>Imbert and Rollet (1989)a</v>
      </c>
      <c r="T37" s="54">
        <f>0.13657*H37^2.38351</f>
        <v>180.6641199100938</v>
      </c>
      <c r="U37" s="55">
        <f>+T37*1/J37</f>
        <v>6022.1373303364599</v>
      </c>
      <c r="V37" s="55">
        <f>+T37/1000*A_DESCRIPCION!$D$24</f>
        <v>8.491213635774407E-2</v>
      </c>
      <c r="W37" s="55">
        <f>+U37/1000*A_DESCRIPCION!$D$24</f>
        <v>2.8304045452581361</v>
      </c>
      <c r="X37" s="28">
        <f>+IF(E37=INICIO!$C$4,0.199*(0.86^0.899)*(H37^2.22),IF(E37=INICIO!$C$5,0.199*(0.762^0.899)*(H37^2.22),IF(E37=INICIO!$C$6,0.199*(0.759^0.899)*(H37^2.22),IF(E37=INICIO!$C$7,0.199*(0.762^0.899)*(H37^2.22),0))))</f>
        <v>140.39322672918087</v>
      </c>
      <c r="Y37" s="28">
        <f>+X37*1/J37</f>
        <v>4679.7742243060293</v>
      </c>
      <c r="Z37" s="55">
        <f>+X37/1000*A_DESCRIPCION!$D$24</f>
        <v>6.5984816562715001E-2</v>
      </c>
      <c r="AA37" s="55">
        <f>+Y37/1000*A_DESCRIPCION!$D$24</f>
        <v>2.1994938854238333</v>
      </c>
      <c r="AB37" s="28">
        <f>+IF(E37=INICIO!$C$4,INICIO!$V$30*ARBOLES!R37,IF(E37=INICIO!$C$5,INICIO!$V$31*ARBOLES!R37,IF(E37=INICIO!$C$6,INICIO!$V$32*ARBOLES!R37,IF(E37=INICIO!$C$7,INICIO!#REF!*ARBOLES!R37,0))))</f>
        <v>3.3388150634337888</v>
      </c>
    </row>
    <row r="38" spans="1:28" x14ac:dyDescent="0.25">
      <c r="A38">
        <v>14</v>
      </c>
      <c r="B38" t="str">
        <f>+'2012'!A14</f>
        <v>2-2012-INAB/ESTEFFOR</v>
      </c>
      <c r="C38">
        <f>+'2012'!B14</f>
        <v>2</v>
      </c>
      <c r="D38">
        <f>+'2012'!C14</f>
        <v>6</v>
      </c>
      <c r="E38" t="str">
        <f>+'2012'!D14</f>
        <v>Rhizophora mangle L.</v>
      </c>
      <c r="F38">
        <f>+'2012'!E14</f>
        <v>2015</v>
      </c>
      <c r="G38">
        <f>+'2012'!F14</f>
        <v>300</v>
      </c>
      <c r="H38">
        <f>+'2012'!G14</f>
        <v>0</v>
      </c>
      <c r="I38">
        <f>+'2012'!H14</f>
        <v>0</v>
      </c>
      <c r="J38" s="28">
        <f t="shared" si="0"/>
        <v>0.03</v>
      </c>
      <c r="K38" s="46">
        <f t="shared" si="1"/>
        <v>0</v>
      </c>
      <c r="L38" s="51">
        <f t="shared" si="2"/>
        <v>0</v>
      </c>
      <c r="M38" s="28" t="str">
        <f>+IF(H38&gt;4,"DEJAR","DEPURAR")</f>
        <v>DEPURAR</v>
      </c>
      <c r="N38" s="49" t="str">
        <f t="shared" si="3"/>
        <v>DEPURAR</v>
      </c>
      <c r="O38" s="28">
        <f>+IF(E38=INICIO!$C$4,0.178*POWER(H38,2.47),IF(E38=INICIO!$C$5,0.1023*POWER(H38,2.5),IF(E38=INICIO!$C$6,0.14*POWER(H38,2.4),IF(E38=INICIO!$C$7,0.1023*POWER(H38,2.5),IF(E38=INICIO!$C$8,0,0)))))</f>
        <v>0</v>
      </c>
      <c r="P38" s="55">
        <f>+O38*1/J38</f>
        <v>0</v>
      </c>
      <c r="Q38" s="55">
        <f>+O38/1000*A_DESCRIPCION!$D$24</f>
        <v>0</v>
      </c>
      <c r="R38" s="55">
        <f>+P38/1000*A_DESCRIPCION!$D$24</f>
        <v>0</v>
      </c>
      <c r="S38" s="49" t="str">
        <f>+INICIO!$E$4</f>
        <v>Imbert and Rollet (1989)a</v>
      </c>
      <c r="T38" s="54">
        <f>0.13657*H38^2.38351</f>
        <v>0</v>
      </c>
      <c r="U38" s="55">
        <f>+T38*1/J38</f>
        <v>0</v>
      </c>
      <c r="V38" s="55">
        <f>+T38/1000*A_DESCRIPCION!$D$24</f>
        <v>0</v>
      </c>
      <c r="W38" s="55">
        <f>+U38/1000*A_DESCRIPCION!$D$24</f>
        <v>0</v>
      </c>
      <c r="X38" s="28">
        <f>+IF(E38=INICIO!$C$4,0.199*(0.86^0.899)*(H38^2.22),IF(E38=INICIO!$C$5,0.199*(0.762^0.899)*(H38^2.22),IF(E38=INICIO!$C$6,0.199*(0.759^0.899)*(H38^2.22),IF(E38=INICIO!$C$7,0.199*(0.762^0.899)*(H38^2.22),0))))</f>
        <v>0</v>
      </c>
      <c r="Y38" s="28">
        <f>+X38*1/J38</f>
        <v>0</v>
      </c>
      <c r="Z38" s="55">
        <f>+X38/1000*A_DESCRIPCION!$D$24</f>
        <v>0</v>
      </c>
      <c r="AA38" s="55">
        <f>+Y38/1000*A_DESCRIPCION!$D$24</f>
        <v>0</v>
      </c>
      <c r="AB38" s="28">
        <f>+IF(E38=INICIO!$C$4,INICIO!$V$30*ARBOLES!R38,IF(E38=INICIO!$C$5,INICIO!$V$31*ARBOLES!R38,IF(E38=INICIO!$C$6,INICIO!$V$32*ARBOLES!R38,IF(E38=INICIO!$C$7,INICIO!#REF!*ARBOLES!R38,0))))</f>
        <v>0</v>
      </c>
    </row>
    <row r="39" spans="1:28" x14ac:dyDescent="0.25">
      <c r="A39">
        <v>15</v>
      </c>
      <c r="B39" t="str">
        <f>+'2012'!A15</f>
        <v>2-2012-INAB/ESTEFFOR</v>
      </c>
      <c r="C39">
        <f>+'2012'!B15</f>
        <v>2</v>
      </c>
      <c r="D39">
        <f>+'2012'!C15</f>
        <v>7</v>
      </c>
      <c r="E39" t="str">
        <f>+'2012'!D15</f>
        <v>Rhizophora mangle L.</v>
      </c>
      <c r="F39">
        <f>+'2012'!E15</f>
        <v>2015</v>
      </c>
      <c r="G39">
        <f>+'2012'!F15</f>
        <v>300</v>
      </c>
      <c r="H39">
        <f>+'2012'!G15</f>
        <v>0</v>
      </c>
      <c r="I39">
        <f>+'2012'!H15</f>
        <v>0</v>
      </c>
      <c r="J39" s="28">
        <f t="shared" si="0"/>
        <v>0.03</v>
      </c>
      <c r="K39" s="46">
        <f t="shared" si="1"/>
        <v>0</v>
      </c>
      <c r="L39" s="51">
        <f t="shared" si="2"/>
        <v>0</v>
      </c>
      <c r="M39" s="28" t="str">
        <f>+IF(H39&gt;4,"DEJAR","DEPURAR")</f>
        <v>DEPURAR</v>
      </c>
      <c r="N39" s="49" t="str">
        <f t="shared" si="3"/>
        <v>DEPURAR</v>
      </c>
      <c r="O39" s="28">
        <f>+IF(E39=INICIO!$C$4,0.178*POWER(H39,2.47),IF(E39=INICIO!$C$5,0.1023*POWER(H39,2.5),IF(E39=INICIO!$C$6,0.14*POWER(H39,2.4),IF(E39=INICIO!$C$7,0.1023*POWER(H39,2.5),IF(E39=INICIO!$C$8,0,0)))))</f>
        <v>0</v>
      </c>
      <c r="P39" s="55">
        <f>+O39*1/J39</f>
        <v>0</v>
      </c>
      <c r="Q39" s="55">
        <f>+O39/1000*A_DESCRIPCION!$D$24</f>
        <v>0</v>
      </c>
      <c r="R39" s="55">
        <f>+P39/1000*A_DESCRIPCION!$D$24</f>
        <v>0</v>
      </c>
      <c r="S39" s="49" t="str">
        <f>+INICIO!$E$4</f>
        <v>Imbert and Rollet (1989)a</v>
      </c>
      <c r="T39" s="54">
        <f>0.13657*H39^2.38351</f>
        <v>0</v>
      </c>
      <c r="U39" s="55">
        <f>+T39*1/J39</f>
        <v>0</v>
      </c>
      <c r="V39" s="55">
        <f>+T39/1000*A_DESCRIPCION!$D$24</f>
        <v>0</v>
      </c>
      <c r="W39" s="55">
        <f>+U39/1000*A_DESCRIPCION!$D$24</f>
        <v>0</v>
      </c>
      <c r="X39" s="28">
        <f>+IF(E39=INICIO!$C$4,0.199*(0.86^0.899)*(H39^2.22),IF(E39=INICIO!$C$5,0.199*(0.762^0.899)*(H39^2.22),IF(E39=INICIO!$C$6,0.199*(0.759^0.899)*(H39^2.22),IF(E39=INICIO!$C$7,0.199*(0.762^0.899)*(H39^2.22),0))))</f>
        <v>0</v>
      </c>
      <c r="Y39" s="28">
        <f>+X39*1/J39</f>
        <v>0</v>
      </c>
      <c r="Z39" s="55">
        <f>+X39/1000*A_DESCRIPCION!$D$24</f>
        <v>0</v>
      </c>
      <c r="AA39" s="55">
        <f>+Y39/1000*A_DESCRIPCION!$D$24</f>
        <v>0</v>
      </c>
      <c r="AB39" s="28">
        <f>+IF(E39=INICIO!$C$4,INICIO!$V$30*ARBOLES!R39,IF(E39=INICIO!$C$5,INICIO!$V$31*ARBOLES!R39,IF(E39=INICIO!$C$6,INICIO!$V$32*ARBOLES!R39,IF(E39=INICIO!$C$7,INICIO!#REF!*ARBOLES!R39,0))))</f>
        <v>0</v>
      </c>
    </row>
    <row r="40" spans="1:28" x14ac:dyDescent="0.25">
      <c r="A40">
        <v>16</v>
      </c>
      <c r="B40" t="str">
        <f>+'2012'!A16</f>
        <v>2-2012-INAB/ESTEFFOR</v>
      </c>
      <c r="C40">
        <f>+'2012'!B16</f>
        <v>2</v>
      </c>
      <c r="D40">
        <f>+'2012'!C16</f>
        <v>8</v>
      </c>
      <c r="E40" t="str">
        <f>+'2012'!D16</f>
        <v>Rhizophora mangle L.</v>
      </c>
      <c r="F40">
        <f>+'2012'!E16</f>
        <v>2015</v>
      </c>
      <c r="G40">
        <f>+'2012'!F16</f>
        <v>300</v>
      </c>
      <c r="H40">
        <f>+'2012'!G16</f>
        <v>22</v>
      </c>
      <c r="I40">
        <f>+'2012'!H16</f>
        <v>18</v>
      </c>
      <c r="J40" s="28">
        <f t="shared" si="0"/>
        <v>0.03</v>
      </c>
      <c r="K40" s="46">
        <f t="shared" si="1"/>
        <v>3.8013271108436497E-2</v>
      </c>
      <c r="L40" s="51">
        <f t="shared" si="2"/>
        <v>1.2671090369478832</v>
      </c>
      <c r="M40" s="28" t="str">
        <f>+IF(H40&gt;4,"DEJAR","DEPURAR")</f>
        <v>DEJAR</v>
      </c>
      <c r="N40" s="49" t="str">
        <f t="shared" si="3"/>
        <v>DEJAR</v>
      </c>
      <c r="O40" s="28">
        <f>+IF(E40=INICIO!$C$4,0.178*POWER(H40,2.47),IF(E40=INICIO!$C$5,0.1023*POWER(H40,2.5),IF(E40=INICIO!$C$6,0.14*POWER(H40,2.4),IF(E40=INICIO!$C$7,0.1023*POWER(H40,2.5),IF(E40=INICIO!$C$8,0,0)))))</f>
        <v>368.30195481414484</v>
      </c>
      <c r="P40" s="55">
        <f>+O40*1/J40</f>
        <v>12276.731827138161</v>
      </c>
      <c r="Q40" s="55">
        <f>+O40/1000*A_DESCRIPCION!$D$24</f>
        <v>0.17310191876264808</v>
      </c>
      <c r="R40" s="55">
        <f>+P40/1000*A_DESCRIPCION!$D$24</f>
        <v>5.7700639587549354</v>
      </c>
      <c r="S40" s="49" t="str">
        <f>+INICIO!$E$4</f>
        <v>Imbert and Rollet (1989)a</v>
      </c>
      <c r="T40" s="54">
        <f>0.13657*H40^2.38351</f>
        <v>216.2883827856152</v>
      </c>
      <c r="U40" s="55">
        <f>+T40*1/J40</f>
        <v>7209.6127595205071</v>
      </c>
      <c r="V40" s="55">
        <f>+T40/1000*A_DESCRIPCION!$D$24</f>
        <v>0.10165553990923913</v>
      </c>
      <c r="W40" s="55">
        <f>+U40/1000*A_DESCRIPCION!$D$24</f>
        <v>3.3885179969746382</v>
      </c>
      <c r="X40" s="28">
        <f>+IF(E40=INICIO!$C$4,0.199*(0.86^0.899)*(H40^2.22),IF(E40=INICIO!$C$5,0.199*(0.762^0.899)*(H40^2.22),IF(E40=INICIO!$C$6,0.199*(0.759^0.899)*(H40^2.22),IF(E40=INICIO!$C$7,0.199*(0.762^0.899)*(H40^2.22),0))))</f>
        <v>166.01431412811661</v>
      </c>
      <c r="Y40" s="28">
        <f>+X40*1/J40</f>
        <v>5533.8104709372201</v>
      </c>
      <c r="Z40" s="55">
        <f>+X40/1000*A_DESCRIPCION!$D$24</f>
        <v>7.8026727640214802E-2</v>
      </c>
      <c r="AA40" s="55">
        <f>+Y40/1000*A_DESCRIPCION!$D$24</f>
        <v>2.6008909213404929</v>
      </c>
      <c r="AB40" s="28">
        <f>+IF(E40=INICIO!$C$4,INICIO!$V$30*ARBOLES!R40,IF(E40=INICIO!$C$5,INICIO!$V$31*ARBOLES!R40,IF(E40=INICIO!$C$6,INICIO!$V$32*ARBOLES!R40,IF(E40=INICIO!$C$7,INICIO!#REF!*ARBOLES!R40,0))))</f>
        <v>4.0233690641887447</v>
      </c>
    </row>
    <row r="41" spans="1:28" x14ac:dyDescent="0.25">
      <c r="A41">
        <v>17</v>
      </c>
      <c r="B41" t="str">
        <f>+'2012'!A17</f>
        <v>2-2012-INAB/ESTEFFOR</v>
      </c>
      <c r="C41">
        <f>+'2012'!B17</f>
        <v>2</v>
      </c>
      <c r="D41">
        <f>+'2012'!C17</f>
        <v>9</v>
      </c>
      <c r="E41" t="str">
        <f>+'2012'!D17</f>
        <v>Rhizophora mangle L.</v>
      </c>
      <c r="F41">
        <f>+'2012'!E17</f>
        <v>2015</v>
      </c>
      <c r="G41">
        <f>+'2012'!F17</f>
        <v>300</v>
      </c>
      <c r="H41">
        <f>+'2012'!G17</f>
        <v>30</v>
      </c>
      <c r="I41">
        <f>+'2012'!H17</f>
        <v>19.2</v>
      </c>
      <c r="J41" s="28">
        <f t="shared" si="0"/>
        <v>0.03</v>
      </c>
      <c r="K41" s="46">
        <f t="shared" si="1"/>
        <v>7.0685834705770348E-2</v>
      </c>
      <c r="L41" s="51">
        <f t="shared" si="2"/>
        <v>2.3561944901923448</v>
      </c>
      <c r="M41" s="28" t="str">
        <f>+IF(H41&gt;4,"DEJAR","DEPURAR")</f>
        <v>DEJAR</v>
      </c>
      <c r="N41" s="49" t="str">
        <f t="shared" si="3"/>
        <v>DEJAR</v>
      </c>
      <c r="O41" s="28">
        <f>+IF(E41=INICIO!$C$4,0.178*POWER(H41,2.47),IF(E41=INICIO!$C$5,0.1023*POWER(H41,2.5),IF(E41=INICIO!$C$6,0.14*POWER(H41,2.4),IF(E41=INICIO!$C$7,0.1023*POWER(H41,2.5),IF(E41=INICIO!$C$8,0,0)))))</f>
        <v>792.33620580310458</v>
      </c>
      <c r="P41" s="55">
        <f>+O41*1/J41</f>
        <v>26411.206860103488</v>
      </c>
      <c r="Q41" s="55">
        <f>+O41/1000*A_DESCRIPCION!$D$24</f>
        <v>0.37239801672745915</v>
      </c>
      <c r="R41" s="55">
        <f>+P41/1000*A_DESCRIPCION!$D$24</f>
        <v>12.413267224248639</v>
      </c>
      <c r="S41" s="49" t="str">
        <f>+INICIO!$E$4</f>
        <v>Imbert and Rollet (1989)a</v>
      </c>
      <c r="T41" s="54">
        <f>0.13657*H41^2.38351</f>
        <v>452.98997539791907</v>
      </c>
      <c r="U41" s="55">
        <f>+T41*1/J41</f>
        <v>15099.665846597303</v>
      </c>
      <c r="V41" s="55">
        <f>+T41/1000*A_DESCRIPCION!$D$24</f>
        <v>0.21290528843702194</v>
      </c>
      <c r="W41" s="55">
        <f>+U41/1000*A_DESCRIPCION!$D$24</f>
        <v>7.0968429479007318</v>
      </c>
      <c r="X41" s="28">
        <f>+IF(E41=INICIO!$C$4,0.199*(0.86^0.899)*(H41^2.22),IF(E41=INICIO!$C$5,0.199*(0.762^0.899)*(H41^2.22),IF(E41=INICIO!$C$6,0.199*(0.759^0.899)*(H41^2.22),IF(E41=INICIO!$C$7,0.199*(0.762^0.899)*(H41^2.22),0))))</f>
        <v>330.5037333058591</v>
      </c>
      <c r="Y41" s="28">
        <f>+X41*1/J41</f>
        <v>11016.791110195303</v>
      </c>
      <c r="Z41" s="55">
        <f>+X41/1000*A_DESCRIPCION!$D$24</f>
        <v>0.15533675465375377</v>
      </c>
      <c r="AA41" s="55">
        <f>+Y41/1000*A_DESCRIPCION!$D$24</f>
        <v>5.1778918217917917</v>
      </c>
      <c r="AB41" s="28">
        <f>+IF(E41=INICIO!$C$4,INICIO!$V$30*ARBOLES!R41,IF(E41=INICIO!$C$5,INICIO!$V$31*ARBOLES!R41,IF(E41=INICIO!$C$6,INICIO!$V$32*ARBOLES!R41,IF(E41=INICIO!$C$7,INICIO!#REF!*ARBOLES!R41,0))))</f>
        <v>8.6555635591822462</v>
      </c>
    </row>
    <row r="42" spans="1:28" x14ac:dyDescent="0.25">
      <c r="A42">
        <v>18</v>
      </c>
      <c r="B42" t="str">
        <f>+'2012'!A18</f>
        <v>2-2012-INAB/ESTEFFOR</v>
      </c>
      <c r="C42">
        <f>+'2012'!B18</f>
        <v>2</v>
      </c>
      <c r="D42">
        <f>+'2012'!C18</f>
        <v>10</v>
      </c>
      <c r="E42" t="str">
        <f>+'2012'!D18</f>
        <v>Rhizophora mangle L.</v>
      </c>
      <c r="F42">
        <f>+'2012'!E18</f>
        <v>2015</v>
      </c>
      <c r="G42">
        <f>+'2012'!F18</f>
        <v>300</v>
      </c>
      <c r="H42">
        <f>+'2012'!G18</f>
        <v>28</v>
      </c>
      <c r="I42">
        <f>+'2012'!H18</f>
        <v>25.3</v>
      </c>
      <c r="J42" s="28">
        <f t="shared" si="0"/>
        <v>0.03</v>
      </c>
      <c r="K42" s="46">
        <f t="shared" si="1"/>
        <v>6.1575216010359951E-2</v>
      </c>
      <c r="L42" s="51">
        <f t="shared" si="2"/>
        <v>2.0525072003453317</v>
      </c>
      <c r="M42" s="28" t="str">
        <f>+IF(H42&gt;4,"DEJAR","DEPURAR")</f>
        <v>DEJAR</v>
      </c>
      <c r="N42" s="49" t="str">
        <f t="shared" si="3"/>
        <v>DEJAR</v>
      </c>
      <c r="O42" s="28">
        <f>+IF(E42=INICIO!$C$4,0.178*POWER(H42,2.47),IF(E42=INICIO!$C$5,0.1023*POWER(H42,2.5),IF(E42=INICIO!$C$6,0.14*POWER(H42,2.4),IF(E42=INICIO!$C$7,0.1023*POWER(H42,2.5),IF(E42=INICIO!$C$8,0,0)))))</f>
        <v>668.19056609829136</v>
      </c>
      <c r="P42" s="55">
        <f>+O42*1/J42</f>
        <v>22273.018869943047</v>
      </c>
      <c r="Q42" s="55">
        <f>+O42/1000*A_DESCRIPCION!$D$24</f>
        <v>0.31404956606619688</v>
      </c>
      <c r="R42" s="55">
        <f>+P42/1000*A_DESCRIPCION!$D$24</f>
        <v>10.468318868873231</v>
      </c>
      <c r="S42" s="49" t="str">
        <f>+INICIO!$E$4</f>
        <v>Imbert and Rollet (1989)a</v>
      </c>
      <c r="T42" s="54">
        <f>0.13657*H42^2.38351</f>
        <v>384.30049927715726</v>
      </c>
      <c r="U42" s="55">
        <f>+T42*1/J42</f>
        <v>12810.016642571909</v>
      </c>
      <c r="V42" s="55">
        <f>+T42/1000*A_DESCRIPCION!$D$24</f>
        <v>0.18062123466026389</v>
      </c>
      <c r="W42" s="55">
        <f>+U42/1000*A_DESCRIPCION!$D$24</f>
        <v>6.0207078220087968</v>
      </c>
      <c r="X42" s="28">
        <f>+IF(E42=INICIO!$C$4,0.199*(0.86^0.899)*(H42^2.22),IF(E42=INICIO!$C$5,0.199*(0.762^0.899)*(H42^2.22),IF(E42=INICIO!$C$6,0.199*(0.759^0.899)*(H42^2.22),IF(E42=INICIO!$C$7,0.199*(0.762^0.899)*(H42^2.22),0))))</f>
        <v>283.56851812093174</v>
      </c>
      <c r="Y42" s="28">
        <f>+X42*1/J42</f>
        <v>9452.283937364391</v>
      </c>
      <c r="Z42" s="55">
        <f>+X42/1000*A_DESCRIPCION!$D$24</f>
        <v>0.13327720351683792</v>
      </c>
      <c r="AA42" s="55">
        <f>+Y42/1000*A_DESCRIPCION!$D$24</f>
        <v>4.4425734505612642</v>
      </c>
      <c r="AB42" s="28">
        <f>+IF(E42=INICIO!$C$4,INICIO!$V$30*ARBOLES!R42,IF(E42=INICIO!$C$5,INICIO!$V$31*ARBOLES!R42,IF(E42=INICIO!$C$6,INICIO!$V$32*ARBOLES!R42,IF(E42=INICIO!$C$7,INICIO!#REF!*ARBOLES!R42,0))))</f>
        <v>7.2993836103293521</v>
      </c>
    </row>
    <row r="43" spans="1:28" x14ac:dyDescent="0.25">
      <c r="A43">
        <v>19</v>
      </c>
      <c r="B43" t="str">
        <f>+'2012'!A19</f>
        <v>2-2012-INAB/ESTEFFOR</v>
      </c>
      <c r="C43">
        <f>+'2012'!B19</f>
        <v>2</v>
      </c>
      <c r="D43">
        <f>+'2012'!C19</f>
        <v>11</v>
      </c>
      <c r="E43" t="str">
        <f>+'2012'!D19</f>
        <v>Rhizophora mangle L.</v>
      </c>
      <c r="F43">
        <f>+'2012'!E19</f>
        <v>2015</v>
      </c>
      <c r="G43">
        <f>+'2012'!F19</f>
        <v>300</v>
      </c>
      <c r="H43">
        <f>+'2012'!G19</f>
        <v>38.1</v>
      </c>
      <c r="I43">
        <f>+'2012'!H19</f>
        <v>23.2</v>
      </c>
      <c r="J43" s="28">
        <f t="shared" si="0"/>
        <v>0.03</v>
      </c>
      <c r="K43" s="46">
        <f t="shared" si="1"/>
        <v>0.114009182796937</v>
      </c>
      <c r="L43" s="51">
        <f t="shared" si="2"/>
        <v>3.8003060932312334</v>
      </c>
      <c r="M43" s="28" t="str">
        <f>+IF(H43&gt;4,"DEJAR","DEPURAR")</f>
        <v>DEJAR</v>
      </c>
      <c r="N43" s="49" t="str">
        <f t="shared" si="3"/>
        <v>DEJAR</v>
      </c>
      <c r="O43" s="28">
        <f>+IF(E43=INICIO!$C$4,0.178*POWER(H43,2.47),IF(E43=INICIO!$C$5,0.1023*POWER(H43,2.5),IF(E43=INICIO!$C$6,0.14*POWER(H43,2.4),IF(E43=INICIO!$C$7,0.1023*POWER(H43,2.5),IF(E43=INICIO!$C$8,0,0)))))</f>
        <v>1429.8967933653446</v>
      </c>
      <c r="P43" s="55">
        <f>+O43*1/J43</f>
        <v>47663.226445511486</v>
      </c>
      <c r="Q43" s="55">
        <f>+O43/1000*A_DESCRIPCION!$D$24</f>
        <v>0.67205149288171195</v>
      </c>
      <c r="R43" s="55">
        <f>+P43/1000*A_DESCRIPCION!$D$24</f>
        <v>22.401716429390397</v>
      </c>
      <c r="S43" s="49" t="str">
        <f>+INICIO!$E$4</f>
        <v>Imbert and Rollet (1989)a</v>
      </c>
      <c r="T43" s="54">
        <f>0.13657*H43^2.38351</f>
        <v>800.76631931110751</v>
      </c>
      <c r="U43" s="55">
        <f>+T43*1/J43</f>
        <v>26692.210643703584</v>
      </c>
      <c r="V43" s="55">
        <f>+T43/1000*A_DESCRIPCION!$D$24</f>
        <v>0.37636017007622052</v>
      </c>
      <c r="W43" s="55">
        <f>+U43/1000*A_DESCRIPCION!$D$24</f>
        <v>12.545339002540683</v>
      </c>
      <c r="X43" s="28">
        <f>+IF(E43=INICIO!$C$4,0.199*(0.86^0.899)*(H43^2.22),IF(E43=INICIO!$C$5,0.199*(0.762^0.899)*(H43^2.22),IF(E43=INICIO!$C$6,0.199*(0.759^0.899)*(H43^2.22),IF(E43=INICIO!$C$7,0.199*(0.762^0.899)*(H43^2.22),0))))</f>
        <v>561.85031680008149</v>
      </c>
      <c r="Y43" s="28">
        <f>+X43*1/J43</f>
        <v>18728.343893336048</v>
      </c>
      <c r="Z43" s="55">
        <f>+X43/1000*A_DESCRIPCION!$D$24</f>
        <v>0.26406964889603829</v>
      </c>
      <c r="AA43" s="55">
        <f>+Y43/1000*A_DESCRIPCION!$D$24</f>
        <v>8.8023216298679419</v>
      </c>
      <c r="AB43" s="28">
        <f>+IF(E43=INICIO!$C$4,INICIO!$V$30*ARBOLES!R43,IF(E43=INICIO!$C$5,INICIO!$V$31*ARBOLES!R43,IF(E43=INICIO!$C$6,INICIO!$V$32*ARBOLES!R43,IF(E43=INICIO!$C$7,INICIO!#REF!*ARBOLES!R43,0))))</f>
        <v>15.620342081301022</v>
      </c>
    </row>
    <row r="44" spans="1:28" x14ac:dyDescent="0.25">
      <c r="A44">
        <v>20</v>
      </c>
      <c r="B44" t="str">
        <f>+'2012'!A20</f>
        <v>2-2012-INAB/ESTEFFOR</v>
      </c>
      <c r="C44">
        <f>+'2012'!B20</f>
        <v>2</v>
      </c>
      <c r="D44">
        <f>+'2012'!C20</f>
        <v>12</v>
      </c>
      <c r="E44" t="str">
        <f>+'2012'!D20</f>
        <v>Rhizophora mangle L.</v>
      </c>
      <c r="F44">
        <f>+'2012'!E20</f>
        <v>2015</v>
      </c>
      <c r="G44">
        <f>+'2012'!F20</f>
        <v>300</v>
      </c>
      <c r="H44">
        <f>+'2012'!G20</f>
        <v>31.51</v>
      </c>
      <c r="I44">
        <f>+'2012'!H20</f>
        <v>19</v>
      </c>
      <c r="J44" s="28">
        <f t="shared" si="0"/>
        <v>0.03</v>
      </c>
      <c r="K44" s="46">
        <f t="shared" si="1"/>
        <v>7.7980620701387476E-2</v>
      </c>
      <c r="L44" s="51">
        <f t="shared" si="2"/>
        <v>2.5993540233795827</v>
      </c>
      <c r="M44" s="28" t="str">
        <f>+IF(H44&gt;4,"DEJAR","DEPURAR")</f>
        <v>DEJAR</v>
      </c>
      <c r="N44" s="49" t="str">
        <f t="shared" si="3"/>
        <v>DEJAR</v>
      </c>
      <c r="O44" s="28">
        <f>+IF(E44=INICIO!$C$4,0.178*POWER(H44,2.47),IF(E44=INICIO!$C$5,0.1023*POWER(H44,2.5),IF(E44=INICIO!$C$6,0.14*POWER(H44,2.4),IF(E44=INICIO!$C$7,0.1023*POWER(H44,2.5),IF(E44=INICIO!$C$8,0,0)))))</f>
        <v>894.51485697322119</v>
      </c>
      <c r="P44" s="55">
        <f>+O44*1/J44</f>
        <v>29817.161899107374</v>
      </c>
      <c r="Q44" s="55">
        <f>+O44/1000*A_DESCRIPCION!$D$24</f>
        <v>0.42042198277741394</v>
      </c>
      <c r="R44" s="55">
        <f>+P44/1000*A_DESCRIPCION!$D$24</f>
        <v>14.014066092580464</v>
      </c>
      <c r="S44" s="49" t="str">
        <f>+INICIO!$E$4</f>
        <v>Imbert and Rollet (1989)a</v>
      </c>
      <c r="T44" s="54">
        <f>0.13657*H44^2.38351</f>
        <v>509.23947631830293</v>
      </c>
      <c r="U44" s="55">
        <f>+T44*1/J44</f>
        <v>16974.6492106101</v>
      </c>
      <c r="V44" s="55">
        <f>+T44/1000*A_DESCRIPCION!$D$24</f>
        <v>0.23934255386960235</v>
      </c>
      <c r="W44" s="55">
        <f>+U44/1000*A_DESCRIPCION!$D$24</f>
        <v>7.9780851289867467</v>
      </c>
      <c r="X44" s="28">
        <f>+IF(E44=INICIO!$C$4,0.199*(0.86^0.899)*(H44^2.22),IF(E44=INICIO!$C$5,0.199*(0.762^0.899)*(H44^2.22),IF(E44=INICIO!$C$6,0.199*(0.759^0.899)*(H44^2.22),IF(E44=INICIO!$C$7,0.199*(0.762^0.899)*(H44^2.22),0))))</f>
        <v>368.57225447392011</v>
      </c>
      <c r="Y44" s="28">
        <f>+X44*1/J44</f>
        <v>12285.741815797337</v>
      </c>
      <c r="Z44" s="55">
        <f>+X44/1000*A_DESCRIPCION!$D$24</f>
        <v>0.17322895960274245</v>
      </c>
      <c r="AA44" s="55">
        <f>+Y44/1000*A_DESCRIPCION!$D$24</f>
        <v>5.774298653424748</v>
      </c>
      <c r="AB44" s="28">
        <f>+IF(E44=INICIO!$C$4,INICIO!$V$30*ARBOLES!R44,IF(E44=INICIO!$C$5,INICIO!$V$31*ARBOLES!R44,IF(E44=INICIO!$C$6,INICIO!$V$32*ARBOLES!R44,IF(E44=INICIO!$C$7,INICIO!#REF!*ARBOLES!R44,0))))</f>
        <v>9.7717738284050455</v>
      </c>
    </row>
    <row r="45" spans="1:28" x14ac:dyDescent="0.25">
      <c r="A45">
        <v>21</v>
      </c>
      <c r="B45" t="str">
        <f>+'2012'!A21</f>
        <v>2-2012-INAB/ESTEFFOR</v>
      </c>
      <c r="C45">
        <f>+'2012'!B21</f>
        <v>2</v>
      </c>
      <c r="D45">
        <f>+'2012'!C21</f>
        <v>13</v>
      </c>
      <c r="E45" t="str">
        <f>+'2012'!D21</f>
        <v>Rhizophora mangle L.</v>
      </c>
      <c r="F45">
        <f>+'2012'!E21</f>
        <v>2015</v>
      </c>
      <c r="G45">
        <f>+'2012'!F21</f>
        <v>300</v>
      </c>
      <c r="H45">
        <f>+'2012'!G21</f>
        <v>23.87</v>
      </c>
      <c r="I45">
        <f>+'2012'!H21</f>
        <v>18.600000000000001</v>
      </c>
      <c r="J45" s="28">
        <f t="shared" si="0"/>
        <v>0.03</v>
      </c>
      <c r="K45" s="46">
        <f t="shared" si="1"/>
        <v>4.475017308062916E-2</v>
      </c>
      <c r="L45" s="51">
        <f t="shared" si="2"/>
        <v>1.4916724360209721</v>
      </c>
      <c r="M45" s="28" t="str">
        <f>+IF(H45&gt;4,"DEJAR","DEPURAR")</f>
        <v>DEJAR</v>
      </c>
      <c r="N45" s="49" t="str">
        <f t="shared" si="3"/>
        <v>DEJAR</v>
      </c>
      <c r="O45" s="28">
        <f>+IF(E45=INICIO!$C$4,0.178*POWER(H45,2.47),IF(E45=INICIO!$C$5,0.1023*POWER(H45,2.5),IF(E45=INICIO!$C$6,0.14*POWER(H45,2.4),IF(E45=INICIO!$C$7,0.1023*POWER(H45,2.5),IF(E45=INICIO!$C$8,0,0)))))</f>
        <v>450.52145418935112</v>
      </c>
      <c r="P45" s="55">
        <f>+O45*1/J45</f>
        <v>15017.381806311705</v>
      </c>
      <c r="Q45" s="55">
        <f>+O45/1000*A_DESCRIPCION!$D$24</f>
        <v>0.21174508346899501</v>
      </c>
      <c r="R45" s="55">
        <f>+P45/1000*A_DESCRIPCION!$D$24</f>
        <v>7.0581694489665017</v>
      </c>
      <c r="S45" s="49" t="str">
        <f>+INICIO!$E$4</f>
        <v>Imbert and Rollet (1989)a</v>
      </c>
      <c r="T45" s="54">
        <f>0.13657*H45^2.38351</f>
        <v>262.71225282838822</v>
      </c>
      <c r="U45" s="55">
        <f>+T45*1/J45</f>
        <v>8757.0750942796076</v>
      </c>
      <c r="V45" s="55">
        <f>+T45/1000*A_DESCRIPCION!$D$24</f>
        <v>0.12347475882934246</v>
      </c>
      <c r="W45" s="55">
        <f>+U45/1000*A_DESCRIPCION!$D$24</f>
        <v>4.1158252943114153</v>
      </c>
      <c r="X45" s="28">
        <f>+IF(E45=INICIO!$C$4,0.199*(0.86^0.899)*(H45^2.22),IF(E45=INICIO!$C$5,0.199*(0.762^0.899)*(H45^2.22),IF(E45=INICIO!$C$6,0.199*(0.759^0.899)*(H45^2.22),IF(E45=INICIO!$C$7,0.199*(0.762^0.899)*(H45^2.22),0))))</f>
        <v>198.97547689543325</v>
      </c>
      <c r="Y45" s="28">
        <f>+X45*1/J45</f>
        <v>6632.5158965144419</v>
      </c>
      <c r="Z45" s="55">
        <f>+X45/1000*A_DESCRIPCION!$D$24</f>
        <v>9.3518474140853611E-2</v>
      </c>
      <c r="AA45" s="55">
        <f>+Y45/1000*A_DESCRIPCION!$D$24</f>
        <v>3.1172824713617877</v>
      </c>
      <c r="AB45" s="28">
        <f>+IF(E45=INICIO!$C$4,INICIO!$V$30*ARBOLES!R45,IF(E45=INICIO!$C$5,INICIO!$V$31*ARBOLES!R45,IF(E45=INICIO!$C$6,INICIO!$V$32*ARBOLES!R45,IF(E45=INICIO!$C$7,INICIO!#REF!*ARBOLES!R45,0))))</f>
        <v>4.9215434722670883</v>
      </c>
    </row>
    <row r="46" spans="1:28" x14ac:dyDescent="0.25">
      <c r="A46">
        <v>22</v>
      </c>
      <c r="B46" t="str">
        <f>+'2012'!A22</f>
        <v>2-2012-INAB/ESTEFFOR</v>
      </c>
      <c r="C46">
        <f>+'2012'!B22</f>
        <v>2</v>
      </c>
      <c r="D46">
        <f>+'2012'!C22</f>
        <v>14</v>
      </c>
      <c r="E46" t="str">
        <f>+'2012'!D22</f>
        <v>Rhizophora mangle L.</v>
      </c>
      <c r="F46">
        <f>+'2012'!E22</f>
        <v>2015</v>
      </c>
      <c r="G46">
        <f>+'2012'!F22</f>
        <v>300</v>
      </c>
      <c r="H46">
        <f>+'2012'!G22</f>
        <v>10.5</v>
      </c>
      <c r="I46">
        <f>+'2012'!H22</f>
        <v>16.2</v>
      </c>
      <c r="J46" s="28">
        <f t="shared" si="0"/>
        <v>0.03</v>
      </c>
      <c r="K46" s="46">
        <f t="shared" si="1"/>
        <v>8.6590147514568668E-3</v>
      </c>
      <c r="L46" s="51">
        <f t="shared" si="2"/>
        <v>0.28863382504856222</v>
      </c>
      <c r="M46" s="28" t="str">
        <f>+IF(H46&gt;4,"DEJAR","DEPURAR")</f>
        <v>DEJAR</v>
      </c>
      <c r="N46" s="49" t="str">
        <f t="shared" si="3"/>
        <v>DEJAR</v>
      </c>
      <c r="O46" s="28">
        <f>+IF(E46=INICIO!$C$4,0.178*POWER(H46,2.47),IF(E46=INICIO!$C$5,0.1023*POWER(H46,2.5),IF(E46=INICIO!$C$6,0.14*POWER(H46,2.4),IF(E46=INICIO!$C$7,0.1023*POWER(H46,2.5),IF(E46=INICIO!$C$8,0,0)))))</f>
        <v>59.259443809484068</v>
      </c>
      <c r="P46" s="55">
        <f>+O46*1/J46</f>
        <v>1975.314793649469</v>
      </c>
      <c r="Q46" s="55">
        <f>+O46/1000*A_DESCRIPCION!$D$24</f>
        <v>2.7851938590457509E-2</v>
      </c>
      <c r="R46" s="55">
        <f>+P46/1000*A_DESCRIPCION!$D$24</f>
        <v>0.92839795301525041</v>
      </c>
      <c r="S46" s="49" t="str">
        <f>+INICIO!$E$4</f>
        <v>Imbert and Rollet (1989)a</v>
      </c>
      <c r="T46" s="54">
        <f>0.13657*H46^2.38351</f>
        <v>37.099684439743179</v>
      </c>
      <c r="U46" s="55">
        <f>+T46*1/J46</f>
        <v>1236.6561479914394</v>
      </c>
      <c r="V46" s="55">
        <f>+T46/1000*A_DESCRIPCION!$D$24</f>
        <v>1.7436851686679293E-2</v>
      </c>
      <c r="W46" s="55">
        <f>+U46/1000*A_DESCRIPCION!$D$24</f>
        <v>0.58122838955597644</v>
      </c>
      <c r="X46" s="28">
        <f>+IF(E46=INICIO!$C$4,0.199*(0.86^0.899)*(H46^2.22),IF(E46=INICIO!$C$5,0.199*(0.762^0.899)*(H46^2.22),IF(E46=INICIO!$C$6,0.199*(0.759^0.899)*(H46^2.22),IF(E46=INICIO!$C$7,0.199*(0.762^0.899)*(H46^2.22),0))))</f>
        <v>32.13715504377145</v>
      </c>
      <c r="Y46" s="28">
        <f>+X46*1/J46</f>
        <v>1071.2385014590484</v>
      </c>
      <c r="Z46" s="55">
        <f>+X46/1000*A_DESCRIPCION!$D$24</f>
        <v>1.5104462870572582E-2</v>
      </c>
      <c r="AA46" s="55">
        <f>+Y46/1000*A_DESCRIPCION!$D$24</f>
        <v>0.50348209568575275</v>
      </c>
      <c r="AB46" s="28">
        <f>+IF(E46=INICIO!$C$4,INICIO!$V$30*ARBOLES!R46,IF(E46=INICIO!$C$5,INICIO!$V$31*ARBOLES!R46,IF(E46=INICIO!$C$6,INICIO!$V$32*ARBOLES!R46,IF(E46=INICIO!$C$7,INICIO!#REF!*ARBOLES!R46,0))))</f>
        <v>0.64735636036584165</v>
      </c>
    </row>
    <row r="47" spans="1:28" x14ac:dyDescent="0.25">
      <c r="A47">
        <v>23</v>
      </c>
      <c r="B47" t="str">
        <f>+'2012'!A23</f>
        <v>2-2012-INAB/ESTEFFOR</v>
      </c>
      <c r="C47">
        <f>+'2012'!B23</f>
        <v>2</v>
      </c>
      <c r="D47">
        <f>+'2012'!C23</f>
        <v>15</v>
      </c>
      <c r="E47" t="str">
        <f>+'2012'!D23</f>
        <v>Rhizophora mangle L.</v>
      </c>
      <c r="F47">
        <f>+'2012'!E23</f>
        <v>2015</v>
      </c>
      <c r="G47">
        <f>+'2012'!F23</f>
        <v>300</v>
      </c>
      <c r="H47">
        <f>+'2012'!G23</f>
        <v>15.6</v>
      </c>
      <c r="I47">
        <f>+'2012'!H23</f>
        <v>14.2</v>
      </c>
      <c r="J47" s="28">
        <f t="shared" si="0"/>
        <v>0.03</v>
      </c>
      <c r="K47" s="46">
        <f t="shared" si="1"/>
        <v>1.9113449704440302E-2</v>
      </c>
      <c r="L47" s="51">
        <f t="shared" si="2"/>
        <v>0.6371149901480101</v>
      </c>
      <c r="M47" s="28" t="str">
        <f>+IF(H47&gt;4,"DEJAR","DEPURAR")</f>
        <v>DEJAR</v>
      </c>
      <c r="N47" s="49" t="str">
        <f t="shared" si="3"/>
        <v>DEJAR</v>
      </c>
      <c r="O47" s="28">
        <f>+IF(E47=INICIO!$C$4,0.178*POWER(H47,2.47),IF(E47=INICIO!$C$5,0.1023*POWER(H47,2.5),IF(E47=INICIO!$C$6,0.14*POWER(H47,2.4),IF(E47=INICIO!$C$7,0.1023*POWER(H47,2.5),IF(E47=INICIO!$C$8,0,0)))))</f>
        <v>157.55702079203473</v>
      </c>
      <c r="P47" s="55">
        <f>+O47*1/J47</f>
        <v>5251.9006930678242</v>
      </c>
      <c r="Q47" s="55">
        <f>+O47/1000*A_DESCRIPCION!$D$24</f>
        <v>7.4051799772256316E-2</v>
      </c>
      <c r="R47" s="55">
        <f>+P47/1000*A_DESCRIPCION!$D$24</f>
        <v>2.4683933257418773</v>
      </c>
      <c r="S47" s="49" t="str">
        <f>+INICIO!$E$4</f>
        <v>Imbert and Rollet (1989)a</v>
      </c>
      <c r="T47" s="54">
        <f>0.13657*H47^2.38351</f>
        <v>95.319053411783088</v>
      </c>
      <c r="U47" s="55">
        <f>+T47*1/J47</f>
        <v>3177.3017803927696</v>
      </c>
      <c r="V47" s="55">
        <f>+T47/1000*A_DESCRIPCION!$D$24</f>
        <v>4.4799955103538049E-2</v>
      </c>
      <c r="W47" s="55">
        <f>+U47/1000*A_DESCRIPCION!$D$24</f>
        <v>1.4933318367846016</v>
      </c>
      <c r="X47" s="28">
        <f>+IF(E47=INICIO!$C$4,0.199*(0.86^0.899)*(H47^2.22),IF(E47=INICIO!$C$5,0.199*(0.762^0.899)*(H47^2.22),IF(E47=INICIO!$C$6,0.199*(0.759^0.899)*(H47^2.22),IF(E47=INICIO!$C$7,0.199*(0.762^0.899)*(H47^2.22),0))))</f>
        <v>77.393376153248113</v>
      </c>
      <c r="Y47" s="28">
        <f>+X47*1/J47</f>
        <v>2579.7792051082706</v>
      </c>
      <c r="Z47" s="55">
        <f>+X47/1000*A_DESCRIPCION!$D$24</f>
        <v>3.6374886792026606E-2</v>
      </c>
      <c r="AA47" s="55">
        <f>+Y47/1000*A_DESCRIPCION!$D$24</f>
        <v>1.2124962264008872</v>
      </c>
      <c r="AB47" s="28">
        <f>+IF(E47=INICIO!$C$4,INICIO!$V$30*ARBOLES!R47,IF(E47=INICIO!$C$5,INICIO!$V$31*ARBOLES!R47,IF(E47=INICIO!$C$6,INICIO!$V$32*ARBOLES!R47,IF(E47=INICIO!$C$7,INICIO!#REF!*ARBOLES!R47,0))))</f>
        <v>1.7211693693570094</v>
      </c>
    </row>
    <row r="48" spans="1:28" x14ac:dyDescent="0.25">
      <c r="A48">
        <v>24</v>
      </c>
      <c r="B48" t="str">
        <f>+'2012'!A24</f>
        <v>2-2012-INAB/ESTEFFOR</v>
      </c>
      <c r="C48">
        <f>+'2012'!B24</f>
        <v>2</v>
      </c>
      <c r="D48">
        <f>+'2012'!C24</f>
        <v>16</v>
      </c>
      <c r="E48" t="str">
        <f>+'2012'!D24</f>
        <v>Rhizophora mangle L.</v>
      </c>
      <c r="F48">
        <f>+'2012'!E24</f>
        <v>2015</v>
      </c>
      <c r="G48">
        <f>+'2012'!F24</f>
        <v>300</v>
      </c>
      <c r="H48">
        <f>+'2012'!G24</f>
        <v>13.06</v>
      </c>
      <c r="I48">
        <f>+'2012'!H24</f>
        <v>17.600000000000001</v>
      </c>
      <c r="J48" s="28">
        <f t="shared" si="0"/>
        <v>0.03</v>
      </c>
      <c r="K48" s="46">
        <f t="shared" si="1"/>
        <v>1.33960338182457E-2</v>
      </c>
      <c r="L48" s="51">
        <f t="shared" si="2"/>
        <v>0.44653446060819002</v>
      </c>
      <c r="M48" s="28" t="str">
        <f>+IF(H48&gt;4,"DEJAR","DEPURAR")</f>
        <v>DEJAR</v>
      </c>
      <c r="N48" s="49" t="str">
        <f t="shared" si="3"/>
        <v>DEJAR</v>
      </c>
      <c r="O48" s="28">
        <f>+IF(E48=INICIO!$C$4,0.178*POWER(H48,2.47),IF(E48=INICIO!$C$5,0.1023*POWER(H48,2.5),IF(E48=INICIO!$C$6,0.14*POWER(H48,2.4),IF(E48=INICIO!$C$7,0.1023*POWER(H48,2.5),IF(E48=INICIO!$C$8,0,0)))))</f>
        <v>101.57799806504921</v>
      </c>
      <c r="P48" s="55">
        <f>+O48*1/J48</f>
        <v>3385.9332688349741</v>
      </c>
      <c r="Q48" s="55">
        <f>+O48/1000*A_DESCRIPCION!$D$24</f>
        <v>4.7741659090573131E-2</v>
      </c>
      <c r="R48" s="55">
        <f>+P48/1000*A_DESCRIPCION!$D$24</f>
        <v>1.5913886363524377</v>
      </c>
      <c r="S48" s="49" t="str">
        <f>+INICIO!$E$4</f>
        <v>Imbert and Rollet (1989)a</v>
      </c>
      <c r="T48" s="54">
        <f>0.13657*H48^2.38351</f>
        <v>62.404661395844613</v>
      </c>
      <c r="U48" s="55">
        <f>+T48*1/J48</f>
        <v>2080.1553798614873</v>
      </c>
      <c r="V48" s="55">
        <f>+T48/1000*A_DESCRIPCION!$D$24</f>
        <v>2.9330190856046968E-2</v>
      </c>
      <c r="W48" s="55">
        <f>+U48/1000*A_DESCRIPCION!$D$24</f>
        <v>0.9776730285348989</v>
      </c>
      <c r="X48" s="28">
        <f>+IF(E48=INICIO!$C$4,0.199*(0.86^0.899)*(H48^2.22),IF(E48=INICIO!$C$5,0.199*(0.762^0.899)*(H48^2.22),IF(E48=INICIO!$C$6,0.199*(0.759^0.899)*(H48^2.22),IF(E48=INICIO!$C$7,0.199*(0.762^0.899)*(H48^2.22),0))))</f>
        <v>52.162816987076162</v>
      </c>
      <c r="Y48" s="28">
        <f>+X48*1/J48</f>
        <v>1738.7605662358721</v>
      </c>
      <c r="Z48" s="55">
        <f>+X48/1000*A_DESCRIPCION!$D$24</f>
        <v>2.4516523983925797E-2</v>
      </c>
      <c r="AA48" s="55">
        <f>+Y48/1000*A_DESCRIPCION!$D$24</f>
        <v>0.81721746613085977</v>
      </c>
      <c r="AB48" s="28">
        <f>+IF(E48=INICIO!$C$4,INICIO!$V$30*ARBOLES!R48,IF(E48=INICIO!$C$5,INICIO!$V$31*ARBOLES!R48,IF(E48=INICIO!$C$6,INICIO!$V$32*ARBOLES!R48,IF(E48=INICIO!$C$7,INICIO!#REF!*ARBOLES!R48,0))))</f>
        <v>1.1096486718985163</v>
      </c>
    </row>
    <row r="49" spans="1:28" x14ac:dyDescent="0.25">
      <c r="A49">
        <v>25</v>
      </c>
      <c r="B49" t="str">
        <f>+'2012'!A25</f>
        <v>3-2012-INAB/ESTEFFOR</v>
      </c>
      <c r="C49">
        <f>+'2012'!B25</f>
        <v>3</v>
      </c>
      <c r="D49">
        <f>+'2012'!C25</f>
        <v>1</v>
      </c>
      <c r="E49" t="str">
        <f>+'2012'!D25</f>
        <v>Avicennia germinans (L.)L.</v>
      </c>
      <c r="F49">
        <f>+'2012'!E25</f>
        <v>2015</v>
      </c>
      <c r="G49">
        <f>+'2012'!F25</f>
        <v>300</v>
      </c>
      <c r="H49">
        <f>+'2012'!G25</f>
        <v>0</v>
      </c>
      <c r="I49">
        <f>+'2012'!H25</f>
        <v>0</v>
      </c>
      <c r="J49" s="28">
        <f t="shared" si="0"/>
        <v>0.03</v>
      </c>
      <c r="K49" s="46">
        <f t="shared" si="1"/>
        <v>0</v>
      </c>
      <c r="L49" s="51">
        <f t="shared" si="2"/>
        <v>0</v>
      </c>
      <c r="M49" s="28" t="str">
        <f>+IF(H49&gt;4,"DEJAR","DEPURAR")</f>
        <v>DEPURAR</v>
      </c>
      <c r="N49" s="49" t="str">
        <f t="shared" si="3"/>
        <v>DEPURAR</v>
      </c>
      <c r="O49" s="28">
        <f>+IF(E49=INICIO!$C$4,0.178*POWER(H49,2.47),IF(E49=INICIO!$C$5,0.1023*POWER(H49,2.5),IF(E49=INICIO!$C$6,0.14*POWER(H49,2.4),IF(E49=INICIO!$C$7,0.1023*POWER(H49,2.5),IF(E49=INICIO!$C$8,0,0)))))</f>
        <v>0</v>
      </c>
      <c r="P49" s="55">
        <f>+O49*1/J49</f>
        <v>0</v>
      </c>
      <c r="Q49" s="55">
        <f>+O49/1000*A_DESCRIPCION!$D$24</f>
        <v>0</v>
      </c>
      <c r="R49" s="55">
        <f>+P49/1000*A_DESCRIPCION!$D$24</f>
        <v>0</v>
      </c>
      <c r="S49" s="49" t="str">
        <f>+INICIO!$E$4</f>
        <v>Imbert and Rollet (1989)a</v>
      </c>
      <c r="T49" s="54">
        <f>0.13657*H49^2.38351</f>
        <v>0</v>
      </c>
      <c r="U49" s="55">
        <f>+T49*1/J49</f>
        <v>0</v>
      </c>
      <c r="V49" s="55">
        <f>+T49/1000*A_DESCRIPCION!$D$24</f>
        <v>0</v>
      </c>
      <c r="W49" s="55">
        <f>+U49/1000*A_DESCRIPCION!$D$24</f>
        <v>0</v>
      </c>
      <c r="X49" s="28">
        <f>+IF(E49=INICIO!$C$4,0.199*(0.86^0.899)*(H49^2.22),IF(E49=INICIO!$C$5,0.199*(0.762^0.899)*(H49^2.22),IF(E49=INICIO!$C$6,0.199*(0.759^0.899)*(H49^2.22),IF(E49=INICIO!$C$7,0.199*(0.762^0.899)*(H49^2.22),0))))</f>
        <v>0</v>
      </c>
      <c r="Y49" s="28">
        <f>+X49*1/J49</f>
        <v>0</v>
      </c>
      <c r="Z49" s="55">
        <f>+X49/1000*A_DESCRIPCION!$D$24</f>
        <v>0</v>
      </c>
      <c r="AA49" s="55">
        <f>+Y49/1000*A_DESCRIPCION!$D$24</f>
        <v>0</v>
      </c>
      <c r="AB49" s="28">
        <f>+IF(E49=INICIO!$C$4,INICIO!$V$30*ARBOLES!R49,IF(E49=INICIO!$C$5,INICIO!$V$31*ARBOLES!R49,IF(E49=INICIO!$C$6,INICIO!$V$32*ARBOLES!R49,IF(E49=INICIO!$C$7,INICIO!#REF!*ARBOLES!R49,0))))</f>
        <v>0</v>
      </c>
    </row>
    <row r="50" spans="1:28" x14ac:dyDescent="0.25">
      <c r="A50">
        <v>26</v>
      </c>
      <c r="B50" t="str">
        <f>+'2012'!A26</f>
        <v>3-2012-INAB/ESTEFFOR</v>
      </c>
      <c r="C50">
        <f>+'2012'!B26</f>
        <v>3</v>
      </c>
      <c r="D50">
        <f>+'2012'!C26</f>
        <v>2</v>
      </c>
      <c r="E50" t="str">
        <f>+'2012'!D26</f>
        <v>Avicennia germinans (L.)L.</v>
      </c>
      <c r="F50">
        <f>+'2012'!E26</f>
        <v>2015</v>
      </c>
      <c r="G50">
        <f>+'2012'!F26</f>
        <v>300</v>
      </c>
      <c r="H50">
        <f>+'2012'!G26</f>
        <v>0</v>
      </c>
      <c r="I50">
        <f>+'2012'!H26</f>
        <v>0</v>
      </c>
      <c r="J50" s="28">
        <f t="shared" si="0"/>
        <v>0.03</v>
      </c>
      <c r="K50" s="46">
        <f t="shared" si="1"/>
        <v>0</v>
      </c>
      <c r="L50" s="51">
        <f t="shared" si="2"/>
        <v>0</v>
      </c>
      <c r="M50" s="28" t="str">
        <f>+IF(H50&gt;4,"DEJAR","DEPURAR")</f>
        <v>DEPURAR</v>
      </c>
      <c r="N50" s="49" t="str">
        <f t="shared" si="3"/>
        <v>DEPURAR</v>
      </c>
      <c r="O50" s="28">
        <f>+IF(E50=INICIO!$C$4,0.178*POWER(H50,2.47),IF(E50=INICIO!$C$5,0.1023*POWER(H50,2.5),IF(E50=INICIO!$C$6,0.14*POWER(H50,2.4),IF(E50=INICIO!$C$7,0.1023*POWER(H50,2.5),IF(E50=INICIO!$C$8,0,0)))))</f>
        <v>0</v>
      </c>
      <c r="P50" s="55">
        <f>+O50*1/J50</f>
        <v>0</v>
      </c>
      <c r="Q50" s="55">
        <f>+O50/1000*A_DESCRIPCION!$D$24</f>
        <v>0</v>
      </c>
      <c r="R50" s="55">
        <f>+P50/1000*A_DESCRIPCION!$D$24</f>
        <v>0</v>
      </c>
      <c r="S50" s="49" t="str">
        <f>+INICIO!$E$4</f>
        <v>Imbert and Rollet (1989)a</v>
      </c>
      <c r="T50" s="54">
        <f>0.13657*H50^2.38351</f>
        <v>0</v>
      </c>
      <c r="U50" s="55">
        <f>+T50*1/J50</f>
        <v>0</v>
      </c>
      <c r="V50" s="55">
        <f>+T50/1000*A_DESCRIPCION!$D$24</f>
        <v>0</v>
      </c>
      <c r="W50" s="55">
        <f>+U50/1000*A_DESCRIPCION!$D$24</f>
        <v>0</v>
      </c>
      <c r="X50" s="28">
        <f>+IF(E50=INICIO!$C$4,0.199*(0.86^0.899)*(H50^2.22),IF(E50=INICIO!$C$5,0.199*(0.762^0.899)*(H50^2.22),IF(E50=INICIO!$C$6,0.199*(0.759^0.899)*(H50^2.22),IF(E50=INICIO!$C$7,0.199*(0.762^0.899)*(H50^2.22),0))))</f>
        <v>0</v>
      </c>
      <c r="Y50" s="28">
        <f>+X50*1/J50</f>
        <v>0</v>
      </c>
      <c r="Z50" s="55">
        <f>+X50/1000*A_DESCRIPCION!$D$24</f>
        <v>0</v>
      </c>
      <c r="AA50" s="55">
        <f>+Y50/1000*A_DESCRIPCION!$D$24</f>
        <v>0</v>
      </c>
      <c r="AB50" s="28">
        <f>+IF(E50=INICIO!$C$4,INICIO!$V$30*ARBOLES!R50,IF(E50=INICIO!$C$5,INICIO!$V$31*ARBOLES!R50,IF(E50=INICIO!$C$6,INICIO!$V$32*ARBOLES!R50,IF(E50=INICIO!$C$7,INICIO!#REF!*ARBOLES!R50,0))))</f>
        <v>0</v>
      </c>
    </row>
    <row r="51" spans="1:28" x14ac:dyDescent="0.25">
      <c r="A51">
        <v>27</v>
      </c>
      <c r="B51" t="str">
        <f>+'2012'!A27</f>
        <v>3-2012-INAB/ESTEFFOR</v>
      </c>
      <c r="C51">
        <f>+'2012'!B27</f>
        <v>3</v>
      </c>
      <c r="D51">
        <f>+'2012'!C27</f>
        <v>3</v>
      </c>
      <c r="E51" t="str">
        <f>+'2012'!D27</f>
        <v>Rhizophora mangle L.</v>
      </c>
      <c r="F51">
        <f>+'2012'!E27</f>
        <v>2015</v>
      </c>
      <c r="G51">
        <f>+'2012'!F27</f>
        <v>300</v>
      </c>
      <c r="H51">
        <f>+'2012'!G27</f>
        <v>33</v>
      </c>
      <c r="I51">
        <f>+'2012'!H27</f>
        <v>19.28</v>
      </c>
      <c r="J51" s="28">
        <f t="shared" si="0"/>
        <v>0.03</v>
      </c>
      <c r="K51" s="46">
        <f t="shared" si="1"/>
        <v>8.5529859993982132E-2</v>
      </c>
      <c r="L51" s="51">
        <f t="shared" si="2"/>
        <v>2.850995333132738</v>
      </c>
      <c r="M51" s="28" t="str">
        <f>+IF(H51&gt;4,"DEJAR","DEPURAR")</f>
        <v>DEJAR</v>
      </c>
      <c r="N51" s="49" t="str">
        <f t="shared" si="3"/>
        <v>DEJAR</v>
      </c>
      <c r="O51" s="28">
        <f>+IF(E51=INICIO!$C$4,0.178*POWER(H51,2.47),IF(E51=INICIO!$C$5,0.1023*POWER(H51,2.5),IF(E51=INICIO!$C$6,0.14*POWER(H51,2.4),IF(E51=INICIO!$C$7,0.1023*POWER(H51,2.5),IF(E51=INICIO!$C$8,0,0)))))</f>
        <v>1002.650174670781</v>
      </c>
      <c r="P51" s="55">
        <f>+O51*1/J51</f>
        <v>33421.672489026038</v>
      </c>
      <c r="Q51" s="55">
        <f>+O51/1000*A_DESCRIPCION!$D$24</f>
        <v>0.47124558209526701</v>
      </c>
      <c r="R51" s="55">
        <f>+P51/1000*A_DESCRIPCION!$D$24</f>
        <v>15.708186069842236</v>
      </c>
      <c r="S51" s="49" t="str">
        <f>+INICIO!$E$4</f>
        <v>Imbert and Rollet (1989)a</v>
      </c>
      <c r="T51" s="54">
        <f>0.13657*H51^2.38351</f>
        <v>568.52356444302654</v>
      </c>
      <c r="U51" s="55">
        <f>+T51*1/J51</f>
        <v>18950.785481434217</v>
      </c>
      <c r="V51" s="55">
        <f>+T51/1000*A_DESCRIPCION!$D$24</f>
        <v>0.26720607528822243</v>
      </c>
      <c r="W51" s="55">
        <f>+U51/1000*A_DESCRIPCION!$D$24</f>
        <v>8.9068691762740819</v>
      </c>
      <c r="X51" s="28">
        <f>+IF(E51=INICIO!$C$4,0.199*(0.86^0.899)*(H51^2.22),IF(E51=INICIO!$C$5,0.199*(0.762^0.899)*(H51^2.22),IF(E51=INICIO!$C$6,0.199*(0.759^0.899)*(H51^2.22),IF(E51=INICIO!$C$7,0.199*(0.762^0.899)*(H51^2.22),0))))</f>
        <v>408.38344708138266</v>
      </c>
      <c r="Y51" s="28">
        <f>+X51*1/J51</f>
        <v>13612.781569379422</v>
      </c>
      <c r="Z51" s="55">
        <f>+X51/1000*A_DESCRIPCION!$D$24</f>
        <v>0.19194022012824982</v>
      </c>
      <c r="AA51" s="55">
        <f>+Y51/1000*A_DESCRIPCION!$D$24</f>
        <v>6.3980073376083277</v>
      </c>
      <c r="AB51" s="28">
        <f>+IF(E51=INICIO!$C$4,INICIO!$V$30*ARBOLES!R51,IF(E51=INICIO!$C$5,INICIO!$V$31*ARBOLES!R51,IF(E51=INICIO!$C$6,INICIO!$V$32*ARBOLES!R51,IF(E51=INICIO!$C$7,INICIO!#REF!*ARBOLES!R51,0))))</f>
        <v>10.95305534560506</v>
      </c>
    </row>
    <row r="52" spans="1:28" x14ac:dyDescent="0.25">
      <c r="A52">
        <v>28</v>
      </c>
      <c r="B52" t="str">
        <f>+'2012'!A28</f>
        <v>3-2012-INAB/ESTEFFOR</v>
      </c>
      <c r="C52">
        <f>+'2012'!B28</f>
        <v>3</v>
      </c>
      <c r="D52">
        <f>+'2012'!C28</f>
        <v>4</v>
      </c>
      <c r="E52" t="str">
        <f>+'2012'!D28</f>
        <v>Rhizophora mangle L.</v>
      </c>
      <c r="F52">
        <f>+'2012'!E28</f>
        <v>2015</v>
      </c>
      <c r="G52">
        <f>+'2012'!F28</f>
        <v>300</v>
      </c>
      <c r="H52">
        <f>+'2012'!G28</f>
        <v>50.3</v>
      </c>
      <c r="I52">
        <f>+'2012'!H28</f>
        <v>19.899999999999999</v>
      </c>
      <c r="J52" s="28">
        <f t="shared" si="0"/>
        <v>0.03</v>
      </c>
      <c r="K52" s="46">
        <f t="shared" si="1"/>
        <v>0.19871280392302498</v>
      </c>
      <c r="L52" s="51">
        <f t="shared" si="2"/>
        <v>6.6237601307674998</v>
      </c>
      <c r="M52" s="28" t="str">
        <f>+IF(H52&gt;4,"DEJAR","DEPURAR")</f>
        <v>DEJAR</v>
      </c>
      <c r="N52" s="49" t="str">
        <f t="shared" si="3"/>
        <v>DEJAR</v>
      </c>
      <c r="O52" s="28">
        <f>+IF(E52=INICIO!$C$4,0.178*POWER(H52,2.47),IF(E52=INICIO!$C$5,0.1023*POWER(H52,2.5),IF(E52=INICIO!$C$6,0.14*POWER(H52,2.4),IF(E52=INICIO!$C$7,0.1023*POWER(H52,2.5),IF(E52=INICIO!$C$8,0,0)))))</f>
        <v>2839.8338097830801</v>
      </c>
      <c r="P52" s="55">
        <f>+O52*1/J52</f>
        <v>94661.126992769336</v>
      </c>
      <c r="Q52" s="55">
        <f>+O52/1000*A_DESCRIPCION!$D$24</f>
        <v>1.3347218905980476</v>
      </c>
      <c r="R52" s="55">
        <f>+P52/1000*A_DESCRIPCION!$D$24</f>
        <v>44.49072968660159</v>
      </c>
      <c r="S52" s="49" t="str">
        <f>+INICIO!$E$4</f>
        <v>Imbert and Rollet (1989)a</v>
      </c>
      <c r="T52" s="54">
        <f>0.13657*H52^2.38351</f>
        <v>1552.600127420033</v>
      </c>
      <c r="U52" s="55">
        <f>+T52*1/J52</f>
        <v>51753.337580667772</v>
      </c>
      <c r="V52" s="55">
        <f>+T52/1000*A_DESCRIPCION!$D$24</f>
        <v>0.72972205988741545</v>
      </c>
      <c r="W52" s="55">
        <f>+U52/1000*A_DESCRIPCION!$D$24</f>
        <v>24.324068662913852</v>
      </c>
      <c r="X52" s="28">
        <f>+IF(E52=INICIO!$C$4,0.199*(0.86^0.899)*(H52^2.22),IF(E52=INICIO!$C$5,0.199*(0.762^0.899)*(H52^2.22),IF(E52=INICIO!$C$6,0.199*(0.759^0.899)*(H52^2.22),IF(E52=INICIO!$C$7,0.199*(0.762^0.899)*(H52^2.22),0))))</f>
        <v>1040.9937232372158</v>
      </c>
      <c r="Y52" s="28">
        <f>+X52*1/J52</f>
        <v>34699.790774573863</v>
      </c>
      <c r="Z52" s="55">
        <f>+X52/1000*A_DESCRIPCION!$D$24</f>
        <v>0.48926704992149139</v>
      </c>
      <c r="AA52" s="55">
        <f>+Y52/1000*A_DESCRIPCION!$D$24</f>
        <v>16.308901664049714</v>
      </c>
      <c r="AB52" s="28">
        <f>+IF(E52=INICIO!$C$4,INICIO!$V$30*ARBOLES!R52,IF(E52=INICIO!$C$5,INICIO!$V$31*ARBOLES!R52,IF(E52=INICIO!$C$6,INICIO!$V$32*ARBOLES!R52,IF(E52=INICIO!$C$7,INICIO!#REF!*ARBOLES!R52,0))))</f>
        <v>31.022641472224141</v>
      </c>
    </row>
    <row r="53" spans="1:28" x14ac:dyDescent="0.25">
      <c r="A53">
        <v>29</v>
      </c>
      <c r="B53" t="str">
        <f>+'2012'!A29</f>
        <v>3-2012-INAB/ESTEFFOR</v>
      </c>
      <c r="C53">
        <f>+'2012'!B29</f>
        <v>3</v>
      </c>
      <c r="D53">
        <f>+'2012'!C29</f>
        <v>5</v>
      </c>
      <c r="E53" t="str">
        <f>+'2012'!D29</f>
        <v>Rhizophora mangle L.</v>
      </c>
      <c r="F53">
        <f>+'2012'!E29</f>
        <v>2015</v>
      </c>
      <c r="G53">
        <f>+'2012'!F29</f>
        <v>300</v>
      </c>
      <c r="H53">
        <f>+'2012'!G29</f>
        <v>26.45</v>
      </c>
      <c r="I53">
        <f>+'2012'!H29</f>
        <v>23.23</v>
      </c>
      <c r="J53" s="28">
        <f t="shared" si="0"/>
        <v>0.03</v>
      </c>
      <c r="K53" s="46">
        <f t="shared" si="1"/>
        <v>5.4946651860826333E-2</v>
      </c>
      <c r="L53" s="51">
        <f t="shared" si="2"/>
        <v>1.8315550620275445</v>
      </c>
      <c r="M53" s="28" t="str">
        <f>+IF(H53&gt;4,"DEJAR","DEPURAR")</f>
        <v>DEJAR</v>
      </c>
      <c r="N53" s="49" t="str">
        <f t="shared" si="3"/>
        <v>DEJAR</v>
      </c>
      <c r="O53" s="28">
        <f>+IF(E53=INICIO!$C$4,0.178*POWER(H53,2.47),IF(E53=INICIO!$C$5,0.1023*POWER(H53,2.5),IF(E53=INICIO!$C$6,0.14*POWER(H53,2.4),IF(E53=INICIO!$C$7,0.1023*POWER(H53,2.5),IF(E53=INICIO!$C$8,0,0)))))</f>
        <v>580.51229580732456</v>
      </c>
      <c r="P53" s="55">
        <f>+O53*1/J53</f>
        <v>19350.409860244152</v>
      </c>
      <c r="Q53" s="55">
        <f>+O53/1000*A_DESCRIPCION!$D$24</f>
        <v>0.27284077902944254</v>
      </c>
      <c r="R53" s="55">
        <f>+P53/1000*A_DESCRIPCION!$D$24</f>
        <v>9.0946926343147503</v>
      </c>
      <c r="S53" s="49" t="str">
        <f>+INICIO!$E$4</f>
        <v>Imbert and Rollet (1989)a</v>
      </c>
      <c r="T53" s="54">
        <f>0.13657*H53^2.38351</f>
        <v>335.52210151412072</v>
      </c>
      <c r="U53" s="55">
        <f>+T53*1/J53</f>
        <v>11184.070050470691</v>
      </c>
      <c r="V53" s="55">
        <f>+T53/1000*A_DESCRIPCION!$D$24</f>
        <v>0.15769538771163671</v>
      </c>
      <c r="W53" s="55">
        <f>+U53/1000*A_DESCRIPCION!$D$24</f>
        <v>5.2565129237212247</v>
      </c>
      <c r="X53" s="28">
        <f>+IF(E53=INICIO!$C$4,0.199*(0.86^0.899)*(H53^2.22),IF(E53=INICIO!$C$5,0.199*(0.762^0.899)*(H53^2.22),IF(E53=INICIO!$C$6,0.199*(0.759^0.899)*(H53^2.22),IF(E53=INICIO!$C$7,0.199*(0.762^0.899)*(H53^2.22),0))))</f>
        <v>249.89190373741351</v>
      </c>
      <c r="Y53" s="28">
        <f>+X53*1/J53</f>
        <v>8329.7301245804501</v>
      </c>
      <c r="Z53" s="55">
        <f>+X53/1000*A_DESCRIPCION!$D$24</f>
        <v>0.11744919475658434</v>
      </c>
      <c r="AA53" s="55">
        <f>+Y53/1000*A_DESCRIPCION!$D$24</f>
        <v>3.9149731585528116</v>
      </c>
      <c r="AB53" s="28">
        <f>+IF(E53=INICIO!$C$4,INICIO!$V$30*ARBOLES!R53,IF(E53=INICIO!$C$5,INICIO!$V$31*ARBOLES!R53,IF(E53=INICIO!$C$6,INICIO!$V$32*ARBOLES!R53,IF(E53=INICIO!$C$7,INICIO!#REF!*ARBOLES!R53,0))))</f>
        <v>6.3415770179959816</v>
      </c>
    </row>
    <row r="54" spans="1:28" x14ac:dyDescent="0.25">
      <c r="A54">
        <v>30</v>
      </c>
      <c r="B54" t="str">
        <f>+'2012'!A30</f>
        <v>3-2012-INAB/ESTEFFOR</v>
      </c>
      <c r="C54">
        <f>+'2012'!B30</f>
        <v>3</v>
      </c>
      <c r="D54">
        <f>+'2012'!C30</f>
        <v>6</v>
      </c>
      <c r="E54" t="str">
        <f>+'2012'!D30</f>
        <v>Rhizophora mangle L.</v>
      </c>
      <c r="F54">
        <f>+'2012'!E30</f>
        <v>2015</v>
      </c>
      <c r="G54">
        <f>+'2012'!F30</f>
        <v>300</v>
      </c>
      <c r="H54">
        <f>+'2012'!G30</f>
        <v>25</v>
      </c>
      <c r="I54">
        <f>+'2012'!H30</f>
        <v>22</v>
      </c>
      <c r="J54" s="28">
        <f t="shared" si="0"/>
        <v>0.03</v>
      </c>
      <c r="K54" s="46">
        <f t="shared" si="1"/>
        <v>4.9087385212340517E-2</v>
      </c>
      <c r="L54" s="51">
        <f t="shared" si="2"/>
        <v>1.6362461737446841</v>
      </c>
      <c r="M54" s="28" t="str">
        <f>+IF(H54&gt;4,"DEJAR","DEPURAR")</f>
        <v>DEJAR</v>
      </c>
      <c r="N54" s="49" t="str">
        <f t="shared" si="3"/>
        <v>DEJAR</v>
      </c>
      <c r="O54" s="28">
        <f>+IF(E54=INICIO!$C$4,0.178*POWER(H54,2.47),IF(E54=INICIO!$C$5,0.1023*POWER(H54,2.5),IF(E54=INICIO!$C$6,0.14*POWER(H54,2.4),IF(E54=INICIO!$C$7,0.1023*POWER(H54,2.5),IF(E54=INICIO!$C$8,0,0)))))</f>
        <v>505.04703256684212</v>
      </c>
      <c r="P54" s="55">
        <f>+O54*1/J54</f>
        <v>16834.901085561403</v>
      </c>
      <c r="Q54" s="55">
        <f>+O54/1000*A_DESCRIPCION!$D$24</f>
        <v>0.23737210530641578</v>
      </c>
      <c r="R54" s="55">
        <f>+P54/1000*A_DESCRIPCION!$D$24</f>
        <v>7.9124035102138581</v>
      </c>
      <c r="S54" s="49" t="str">
        <f>+INICIO!$E$4</f>
        <v>Imbert and Rollet (1989)a</v>
      </c>
      <c r="T54" s="54">
        <f>0.13657*H54^2.38351</f>
        <v>293.3319028192812</v>
      </c>
      <c r="U54" s="55">
        <f>+T54*1/J54</f>
        <v>9777.7300939760407</v>
      </c>
      <c r="V54" s="55">
        <f>+T54/1000*A_DESCRIPCION!$D$24</f>
        <v>0.13786599432506214</v>
      </c>
      <c r="W54" s="55">
        <f>+U54/1000*A_DESCRIPCION!$D$24</f>
        <v>4.5955331441687388</v>
      </c>
      <c r="X54" s="28">
        <f>+IF(E54=INICIO!$C$4,0.199*(0.86^0.899)*(H54^2.22),IF(E54=INICIO!$C$5,0.199*(0.762^0.899)*(H54^2.22),IF(E54=INICIO!$C$6,0.199*(0.759^0.899)*(H54^2.22),IF(E54=INICIO!$C$7,0.199*(0.762^0.899)*(H54^2.22),0))))</f>
        <v>220.49259224865455</v>
      </c>
      <c r="Y54" s="28">
        <f>+X54*1/J54</f>
        <v>7349.7530749551515</v>
      </c>
      <c r="Z54" s="55">
        <f>+X54/1000*A_DESCRIPCION!$D$24</f>
        <v>0.10363151835686764</v>
      </c>
      <c r="AA54" s="55">
        <f>+Y54/1000*A_DESCRIPCION!$D$24</f>
        <v>3.4543839452289209</v>
      </c>
      <c r="AB54" s="28">
        <f>+IF(E54=INICIO!$C$4,INICIO!$V$30*ARBOLES!R54,IF(E54=INICIO!$C$5,INICIO!$V$31*ARBOLES!R54,IF(E54=INICIO!$C$6,INICIO!$V$32*ARBOLES!R54,IF(E54=INICIO!$C$7,INICIO!#REF!*ARBOLES!R54,0))))</f>
        <v>5.5171865916789811</v>
      </c>
    </row>
    <row r="55" spans="1:28" x14ac:dyDescent="0.25">
      <c r="A55">
        <v>31</v>
      </c>
      <c r="B55" t="str">
        <f>+'2012'!A31</f>
        <v>3-2012-INAB/ESTEFFOR</v>
      </c>
      <c r="C55">
        <f>+'2012'!B31</f>
        <v>3</v>
      </c>
      <c r="D55">
        <f>+'2012'!C31</f>
        <v>7</v>
      </c>
      <c r="E55" t="str">
        <f>+'2012'!D31</f>
        <v>Avicennia germinans (L.)L.</v>
      </c>
      <c r="F55">
        <f>+'2012'!E31</f>
        <v>2015</v>
      </c>
      <c r="G55">
        <f>+'2012'!F31</f>
        <v>300</v>
      </c>
      <c r="H55">
        <f>+'2012'!G31</f>
        <v>28</v>
      </c>
      <c r="I55">
        <f>+'2012'!H31</f>
        <v>22.5</v>
      </c>
      <c r="J55" s="28">
        <f t="shared" si="0"/>
        <v>0.03</v>
      </c>
      <c r="K55" s="46">
        <f t="shared" si="1"/>
        <v>6.1575216010359951E-2</v>
      </c>
      <c r="L55" s="51">
        <f t="shared" si="2"/>
        <v>2.0525072003453317</v>
      </c>
      <c r="M55" s="28" t="str">
        <f>+IF(H55&gt;4,"DEJAR","DEPURAR")</f>
        <v>DEJAR</v>
      </c>
      <c r="N55" s="49" t="str">
        <f t="shared" si="3"/>
        <v>DEJAR</v>
      </c>
      <c r="O55" s="28">
        <f>+IF(E55=INICIO!$C$4,0.178*POWER(H55,2.47),IF(E55=INICIO!$C$5,0.1023*POWER(H55,2.5),IF(E55=INICIO!$C$6,0.14*POWER(H55,2.4),IF(E55=INICIO!$C$7,0.1023*POWER(H55,2.5),IF(E55=INICIO!$C$8,0,0)))))</f>
        <v>416.20501694171367</v>
      </c>
      <c r="P55" s="55">
        <f>+O55*1/J55</f>
        <v>13873.500564723789</v>
      </c>
      <c r="Q55" s="55">
        <f>+O55/1000*A_DESCRIPCION!$D$24</f>
        <v>0.19561635796260543</v>
      </c>
      <c r="R55" s="55">
        <f>+P55/1000*A_DESCRIPCION!$D$24</f>
        <v>6.5205452654201794</v>
      </c>
      <c r="S55" s="49" t="str">
        <f>+INICIO!$E$4</f>
        <v>Imbert and Rollet (1989)a</v>
      </c>
      <c r="T55" s="54">
        <f>0.13657*H55^2.38351</f>
        <v>384.30049927715726</v>
      </c>
      <c r="U55" s="55">
        <f>+T55*1/J55</f>
        <v>12810.016642571909</v>
      </c>
      <c r="V55" s="55">
        <f>+T55/1000*A_DESCRIPCION!$D$24</f>
        <v>0.18062123466026389</v>
      </c>
      <c r="W55" s="55">
        <f>+U55/1000*A_DESCRIPCION!$D$24</f>
        <v>6.0207078220087968</v>
      </c>
      <c r="X55" s="28">
        <f>+IF(E55=INICIO!$C$4,0.199*(0.86^0.899)*(H55^2.22),IF(E55=INICIO!$C$5,0.199*(0.762^0.899)*(H55^2.22),IF(E55=INICIO!$C$6,0.199*(0.759^0.899)*(H55^2.22),IF(E55=INICIO!$C$7,0.199*(0.762^0.899)*(H55^2.22),0))))</f>
        <v>253.44356130788535</v>
      </c>
      <c r="Y55" s="28">
        <f>+X55*1/J55</f>
        <v>8448.1187102628446</v>
      </c>
      <c r="Z55" s="55">
        <f>+X55/1000*A_DESCRIPCION!$D$24</f>
        <v>0.11911847381470611</v>
      </c>
      <c r="AA55" s="55">
        <f>+Y55/1000*A_DESCRIPCION!$D$24</f>
        <v>3.9706157938235371</v>
      </c>
      <c r="AB55" s="28">
        <f>+IF(E55=INICIO!$C$4,INICIO!$V$30*ARBOLES!R55,IF(E55=INICIO!$C$5,INICIO!$V$31*ARBOLES!R55,IF(E55=INICIO!$C$6,INICIO!$V$32*ARBOLES!R55,IF(E55=INICIO!$C$7,INICIO!#REF!*ARBOLES!R55,0))))</f>
        <v>6.0894120471019368</v>
      </c>
    </row>
    <row r="56" spans="1:28" x14ac:dyDescent="0.25">
      <c r="A56">
        <v>32</v>
      </c>
      <c r="B56" t="str">
        <f>+'2012'!A32</f>
        <v>3-2012-INAB/ESTEFFOR</v>
      </c>
      <c r="C56">
        <f>+'2012'!B32</f>
        <v>3</v>
      </c>
      <c r="D56">
        <f>+'2012'!C32</f>
        <v>8</v>
      </c>
      <c r="E56" t="str">
        <f>+'2012'!D32</f>
        <v>Avicennia germinans (L.)L.</v>
      </c>
      <c r="F56">
        <f>+'2012'!E32</f>
        <v>2015</v>
      </c>
      <c r="G56">
        <f>+'2012'!F32</f>
        <v>300</v>
      </c>
      <c r="H56">
        <f>+'2012'!G32</f>
        <v>29</v>
      </c>
      <c r="I56">
        <f>+'2012'!H32</f>
        <v>26</v>
      </c>
      <c r="J56" s="28">
        <f t="shared" si="0"/>
        <v>0.03</v>
      </c>
      <c r="K56" s="46">
        <f t="shared" si="1"/>
        <v>6.6051985541725394E-2</v>
      </c>
      <c r="L56" s="51">
        <f t="shared" si="2"/>
        <v>2.2017328513908465</v>
      </c>
      <c r="M56" s="28" t="str">
        <f>+IF(H56&gt;4,"DEJAR","DEPURAR")</f>
        <v>DEJAR</v>
      </c>
      <c r="N56" s="49" t="str">
        <f t="shared" si="3"/>
        <v>DEJAR</v>
      </c>
      <c r="O56" s="28">
        <f>+IF(E56=INICIO!$C$4,0.178*POWER(H56,2.47),IF(E56=INICIO!$C$5,0.1023*POWER(H56,2.5),IF(E56=INICIO!$C$6,0.14*POWER(H56,2.4),IF(E56=INICIO!$C$7,0.1023*POWER(H56,2.5),IF(E56=INICIO!$C$8,0,0)))))</f>
        <v>452.77582506732671</v>
      </c>
      <c r="P56" s="55">
        <f>+O56*1/J56</f>
        <v>15092.527502244224</v>
      </c>
      <c r="Q56" s="55">
        <f>+O56/1000*A_DESCRIPCION!$D$24</f>
        <v>0.21280463778164355</v>
      </c>
      <c r="R56" s="55">
        <f>+P56/1000*A_DESCRIPCION!$D$24</f>
        <v>7.0934879260547845</v>
      </c>
      <c r="S56" s="49" t="str">
        <f>+INICIO!$E$4</f>
        <v>Imbert and Rollet (1989)a</v>
      </c>
      <c r="T56" s="54">
        <f>0.13657*H56^2.38351</f>
        <v>417.82609631752575</v>
      </c>
      <c r="U56" s="55">
        <f>+T56*1/J56</f>
        <v>13927.536543917526</v>
      </c>
      <c r="V56" s="55">
        <f>+T56/1000*A_DESCRIPCION!$D$24</f>
        <v>0.1963782652692371</v>
      </c>
      <c r="W56" s="55">
        <f>+U56/1000*A_DESCRIPCION!$D$24</f>
        <v>6.5459421756412368</v>
      </c>
      <c r="X56" s="28">
        <f>+IF(E56=INICIO!$C$4,0.199*(0.86^0.899)*(H56^2.22),IF(E56=INICIO!$C$5,0.199*(0.762^0.899)*(H56^2.22),IF(E56=INICIO!$C$6,0.199*(0.759^0.899)*(H56^2.22),IF(E56=INICIO!$C$7,0.199*(0.762^0.899)*(H56^2.22),0))))</f>
        <v>273.97692578707154</v>
      </c>
      <c r="Y56" s="28">
        <f>+X56*1/J56</f>
        <v>9132.5641929023841</v>
      </c>
      <c r="Z56" s="55">
        <f>+X56/1000*A_DESCRIPCION!$D$24</f>
        <v>0.12876915511992362</v>
      </c>
      <c r="AA56" s="55">
        <f>+Y56/1000*A_DESCRIPCION!$D$24</f>
        <v>4.29230517066412</v>
      </c>
      <c r="AB56" s="28">
        <f>+IF(E56=INICIO!$C$4,INICIO!$V$30*ARBOLES!R56,IF(E56=INICIO!$C$5,INICIO!$V$31*ARBOLES!R56,IF(E56=INICIO!$C$6,INICIO!$V$32*ARBOLES!R56,IF(E56=INICIO!$C$7,INICIO!#REF!*ARBOLES!R56,0))))</f>
        <v>6.6244721989682676</v>
      </c>
    </row>
    <row r="57" spans="1:28" x14ac:dyDescent="0.25">
      <c r="A57">
        <v>33</v>
      </c>
      <c r="B57" t="str">
        <f>+'2012'!A33</f>
        <v>3-2012-INAB/ESTEFFOR</v>
      </c>
      <c r="C57">
        <f>+'2012'!B33</f>
        <v>3</v>
      </c>
      <c r="D57">
        <f>+'2012'!C33</f>
        <v>9</v>
      </c>
      <c r="E57" t="str">
        <f>+'2012'!D33</f>
        <v>Rhizophora mangle L.</v>
      </c>
      <c r="F57">
        <f>+'2012'!E33</f>
        <v>2015</v>
      </c>
      <c r="G57">
        <f>+'2012'!F33</f>
        <v>300</v>
      </c>
      <c r="H57">
        <f>+'2012'!G33</f>
        <v>46</v>
      </c>
      <c r="I57">
        <f>+'2012'!H33</f>
        <v>27.8</v>
      </c>
      <c r="J57" s="28">
        <f t="shared" si="0"/>
        <v>0.03</v>
      </c>
      <c r="K57" s="46">
        <f t="shared" si="1"/>
        <v>0.16619025137490007</v>
      </c>
      <c r="L57" s="51">
        <f t="shared" si="2"/>
        <v>5.5396750458300028</v>
      </c>
      <c r="M57" s="28" t="str">
        <f>+IF(H57&gt;4,"DEJAR","DEPURAR")</f>
        <v>DEJAR</v>
      </c>
      <c r="N57" s="49" t="str">
        <f t="shared" si="3"/>
        <v>DEJAR</v>
      </c>
      <c r="O57" s="28">
        <f>+IF(E57=INICIO!$C$4,0.178*POWER(H57,2.47),IF(E57=INICIO!$C$5,0.1023*POWER(H57,2.5),IF(E57=INICIO!$C$6,0.14*POWER(H57,2.4),IF(E57=INICIO!$C$7,0.1023*POWER(H57,2.5),IF(E57=INICIO!$C$8,0,0)))))</f>
        <v>2277.360829652423</v>
      </c>
      <c r="P57" s="55">
        <f>+O57*1/J57</f>
        <v>75912.027655080776</v>
      </c>
      <c r="Q57" s="55">
        <f>+O57/1000*A_DESCRIPCION!$D$24</f>
        <v>1.0703595899366387</v>
      </c>
      <c r="R57" s="55">
        <f>+P57/1000*A_DESCRIPCION!$D$24</f>
        <v>35.678652997887966</v>
      </c>
      <c r="S57" s="49" t="str">
        <f>+INICIO!$E$4</f>
        <v>Imbert and Rollet (1989)a</v>
      </c>
      <c r="T57" s="54">
        <f>0.13657*H57^2.38351</f>
        <v>1254.7442923043911</v>
      </c>
      <c r="U57" s="55">
        <f>+T57*1/J57</f>
        <v>41824.809743479709</v>
      </c>
      <c r="V57" s="55">
        <f>+T57/1000*A_DESCRIPCION!$D$24</f>
        <v>0.58972981738306385</v>
      </c>
      <c r="W57" s="55">
        <f>+U57/1000*A_DESCRIPCION!$D$24</f>
        <v>19.657660579435465</v>
      </c>
      <c r="X57" s="28">
        <f>+IF(E57=INICIO!$C$4,0.199*(0.86^0.899)*(H57^2.22),IF(E57=INICIO!$C$5,0.199*(0.762^0.899)*(H57^2.22),IF(E57=INICIO!$C$6,0.199*(0.759^0.899)*(H57^2.22),IF(E57=INICIO!$C$7,0.199*(0.762^0.899)*(H57^2.22),0))))</f>
        <v>853.66911715905655</v>
      </c>
      <c r="Y57" s="28">
        <f>+X57*1/J57</f>
        <v>28455.63723863522</v>
      </c>
      <c r="Z57" s="55">
        <f>+X57/1000*A_DESCRIPCION!$D$24</f>
        <v>0.40122448506475655</v>
      </c>
      <c r="AA57" s="55">
        <f>+Y57/1000*A_DESCRIPCION!$D$24</f>
        <v>13.374149502158552</v>
      </c>
      <c r="AB57" s="28">
        <f>+IF(E57=INICIO!$C$4,INICIO!$V$30*ARBOLES!R57,IF(E57=INICIO!$C$5,INICIO!$V$31*ARBOLES!R57,IF(E57=INICIO!$C$6,INICIO!$V$32*ARBOLES!R57,IF(E57=INICIO!$C$7,INICIO!#REF!*ARBOLES!R57,0))))</f>
        <v>24.878127824878106</v>
      </c>
    </row>
    <row r="58" spans="1:28" x14ac:dyDescent="0.25">
      <c r="A58">
        <v>34</v>
      </c>
      <c r="B58" t="str">
        <f>+'2012'!A34</f>
        <v>3-2012-INAB/ESTEFFOR</v>
      </c>
      <c r="C58">
        <f>+'2012'!B34</f>
        <v>3</v>
      </c>
      <c r="D58">
        <f>+'2012'!C34</f>
        <v>10</v>
      </c>
      <c r="E58" t="str">
        <f>+'2012'!D34</f>
        <v>Rhizophora mangle L.</v>
      </c>
      <c r="F58">
        <f>+'2012'!E34</f>
        <v>2015</v>
      </c>
      <c r="G58">
        <f>+'2012'!F34</f>
        <v>300</v>
      </c>
      <c r="H58">
        <f>+'2012'!G34</f>
        <v>12</v>
      </c>
      <c r="I58">
        <f>+'2012'!H34</f>
        <v>17.8</v>
      </c>
      <c r="J58" s="28">
        <f t="shared" si="0"/>
        <v>0.03</v>
      </c>
      <c r="K58" s="46">
        <f t="shared" si="1"/>
        <v>1.1309733552923255E-2</v>
      </c>
      <c r="L58" s="51">
        <f t="shared" si="2"/>
        <v>0.37699111843077515</v>
      </c>
      <c r="M58" s="28" t="str">
        <f>+IF(H58&gt;4,"DEJAR","DEPURAR")</f>
        <v>DEJAR</v>
      </c>
      <c r="N58" s="49" t="str">
        <f t="shared" si="3"/>
        <v>DEJAR</v>
      </c>
      <c r="O58" s="28">
        <f>+IF(E58=INICIO!$C$4,0.178*POWER(H58,2.47),IF(E58=INICIO!$C$5,0.1023*POWER(H58,2.5),IF(E58=INICIO!$C$6,0.14*POWER(H58,2.4),IF(E58=INICIO!$C$7,0.1023*POWER(H58,2.5),IF(E58=INICIO!$C$8,0,0)))))</f>
        <v>82.413371256937324</v>
      </c>
      <c r="P58" s="55">
        <f>+O58*1/J58</f>
        <v>2747.1123752312442</v>
      </c>
      <c r="Q58" s="55">
        <f>+O58/1000*A_DESCRIPCION!$D$24</f>
        <v>3.8734284490760537E-2</v>
      </c>
      <c r="R58" s="55">
        <f>+P58/1000*A_DESCRIPCION!$D$24</f>
        <v>1.2911428163586847</v>
      </c>
      <c r="S58" s="49" t="str">
        <f>+INICIO!$E$4</f>
        <v>Imbert and Rollet (1989)a</v>
      </c>
      <c r="T58" s="54">
        <f>0.13657*H58^2.38351</f>
        <v>51.002868362482175</v>
      </c>
      <c r="U58" s="55">
        <f>+T58*1/J58</f>
        <v>1700.0956120827393</v>
      </c>
      <c r="V58" s="55">
        <f>+T58/1000*A_DESCRIPCION!$D$24</f>
        <v>2.397134813036662E-2</v>
      </c>
      <c r="W58" s="55">
        <f>+U58/1000*A_DESCRIPCION!$D$24</f>
        <v>0.7990449376788874</v>
      </c>
      <c r="X58" s="28">
        <f>+IF(E58=INICIO!$C$4,0.199*(0.86^0.899)*(H58^2.22),IF(E58=INICIO!$C$5,0.199*(0.762^0.899)*(H58^2.22),IF(E58=INICIO!$C$6,0.199*(0.759^0.899)*(H58^2.22),IF(E58=INICIO!$C$7,0.199*(0.762^0.899)*(H58^2.22),0))))</f>
        <v>43.22644801122194</v>
      </c>
      <c r="Y58" s="28">
        <f>+X58*1/J58</f>
        <v>1440.8816003740646</v>
      </c>
      <c r="Z58" s="55">
        <f>+X58/1000*A_DESCRIPCION!$D$24</f>
        <v>2.031643056527431E-2</v>
      </c>
      <c r="AA58" s="55">
        <f>+Y58/1000*A_DESCRIPCION!$D$24</f>
        <v>0.67721435217581027</v>
      </c>
      <c r="AB58" s="28">
        <f>+IF(E58=INICIO!$C$4,INICIO!$V$30*ARBOLES!R58,IF(E58=INICIO!$C$5,INICIO!$V$31*ARBOLES!R58,IF(E58=INICIO!$C$6,INICIO!$V$32*ARBOLES!R58,IF(E58=INICIO!$C$7,INICIO!#REF!*ARBOLES!R58,0))))</f>
        <v>0.90029228478569312</v>
      </c>
    </row>
    <row r="59" spans="1:28" x14ac:dyDescent="0.25">
      <c r="A59">
        <v>35</v>
      </c>
      <c r="B59" t="str">
        <f>+'2012'!A35</f>
        <v>3-2012-INAB/ESTEFFOR</v>
      </c>
      <c r="C59">
        <f>+'2012'!B35</f>
        <v>3</v>
      </c>
      <c r="D59">
        <f>+'2012'!C35</f>
        <v>11</v>
      </c>
      <c r="E59" t="str">
        <f>+'2012'!D35</f>
        <v>Rhizophora mangle L.</v>
      </c>
      <c r="F59">
        <f>+'2012'!E35</f>
        <v>2015</v>
      </c>
      <c r="G59">
        <f>+'2012'!F35</f>
        <v>300</v>
      </c>
      <c r="H59">
        <f>+'2012'!G35</f>
        <v>27</v>
      </c>
      <c r="I59">
        <f>+'2012'!H35</f>
        <v>25.98</v>
      </c>
      <c r="J59" s="28">
        <f t="shared" si="0"/>
        <v>0.03</v>
      </c>
      <c r="K59" s="46">
        <f t="shared" si="1"/>
        <v>5.7255526111673984E-2</v>
      </c>
      <c r="L59" s="51">
        <f t="shared" si="2"/>
        <v>1.9085175370557996</v>
      </c>
      <c r="M59" s="28" t="str">
        <f>+IF(H59&gt;4,"DEJAR","DEPURAR")</f>
        <v>DEJAR</v>
      </c>
      <c r="N59" s="49" t="str">
        <f t="shared" si="3"/>
        <v>DEJAR</v>
      </c>
      <c r="O59" s="28">
        <f>+IF(E59=INICIO!$C$4,0.178*POWER(H59,2.47),IF(E59=INICIO!$C$5,0.1023*POWER(H59,2.5),IF(E59=INICIO!$C$6,0.14*POWER(H59,2.4),IF(E59=INICIO!$C$7,0.1023*POWER(H59,2.5),IF(E59=INICIO!$C$8,0,0)))))</f>
        <v>610.78519255274637</v>
      </c>
      <c r="P59" s="55">
        <f>+O59*1/J59</f>
        <v>20359.50641842488</v>
      </c>
      <c r="Q59" s="55">
        <f>+O59/1000*A_DESCRIPCION!$D$24</f>
        <v>0.28706904049979076</v>
      </c>
      <c r="R59" s="55">
        <f>+P59/1000*A_DESCRIPCION!$D$24</f>
        <v>9.568968016659694</v>
      </c>
      <c r="S59" s="49" t="str">
        <f>+INICIO!$E$4</f>
        <v>Imbert and Rollet (1989)a</v>
      </c>
      <c r="T59" s="54">
        <f>0.13657*H59^2.38351</f>
        <v>352.39128142743209</v>
      </c>
      <c r="U59" s="55">
        <f>+T59*1/J59</f>
        <v>11746.37604758107</v>
      </c>
      <c r="V59" s="55">
        <f>+T59/1000*A_DESCRIPCION!$D$24</f>
        <v>0.16562390227089308</v>
      </c>
      <c r="W59" s="55">
        <f>+U59/1000*A_DESCRIPCION!$D$24</f>
        <v>5.5207967423631032</v>
      </c>
      <c r="X59" s="28">
        <f>+IF(E59=INICIO!$C$4,0.199*(0.86^0.899)*(H59^2.22),IF(E59=INICIO!$C$5,0.199*(0.762^0.899)*(H59^2.22),IF(E59=INICIO!$C$6,0.199*(0.759^0.899)*(H59^2.22),IF(E59=INICIO!$C$7,0.199*(0.762^0.899)*(H59^2.22),0))))</f>
        <v>261.57410048003277</v>
      </c>
      <c r="Y59" s="28">
        <f>+X59*1/J59</f>
        <v>8719.1366826677586</v>
      </c>
      <c r="Z59" s="55">
        <f>+X59/1000*A_DESCRIPCION!$D$24</f>
        <v>0.12293982722561539</v>
      </c>
      <c r="AA59" s="55">
        <f>+Y59/1000*A_DESCRIPCION!$D$24</f>
        <v>4.097994240853847</v>
      </c>
      <c r="AB59" s="28">
        <f>+IF(E59=INICIO!$C$4,INICIO!$V$30*ARBOLES!R59,IF(E59=INICIO!$C$5,INICIO!$V$31*ARBOLES!R59,IF(E59=INICIO!$C$6,INICIO!$V$32*ARBOLES!R59,IF(E59=INICIO!$C$7,INICIO!#REF!*ARBOLES!R59,0))))</f>
        <v>6.672281307389107</v>
      </c>
    </row>
    <row r="60" spans="1:28" x14ac:dyDescent="0.25">
      <c r="A60">
        <v>36</v>
      </c>
      <c r="B60" t="str">
        <f>+'2012'!A36</f>
        <v>3-2012-INAB/ESTEFFOR</v>
      </c>
      <c r="C60">
        <f>+'2012'!B36</f>
        <v>3</v>
      </c>
      <c r="D60">
        <f>+'2012'!C36</f>
        <v>12</v>
      </c>
      <c r="E60" t="str">
        <f>+'2012'!D36</f>
        <v>Avicennia germinans (L.)L.</v>
      </c>
      <c r="F60">
        <f>+'2012'!E36</f>
        <v>2015</v>
      </c>
      <c r="G60">
        <f>+'2012'!F36</f>
        <v>300</v>
      </c>
      <c r="H60">
        <f>+'2012'!G36</f>
        <v>35</v>
      </c>
      <c r="I60">
        <f>+'2012'!H36</f>
        <v>25.33</v>
      </c>
      <c r="J60" s="28">
        <f t="shared" si="0"/>
        <v>0.03</v>
      </c>
      <c r="K60" s="46">
        <f t="shared" si="1"/>
        <v>9.6211275016187398E-2</v>
      </c>
      <c r="L60" s="51">
        <f t="shared" si="2"/>
        <v>3.20704250053958</v>
      </c>
      <c r="M60" s="28" t="str">
        <f>+IF(H60&gt;4,"DEJAR","DEPURAR")</f>
        <v>DEJAR</v>
      </c>
      <c r="N60" s="49" t="str">
        <f t="shared" si="3"/>
        <v>DEJAR</v>
      </c>
      <c r="O60" s="28">
        <f>+IF(E60=INICIO!$C$4,0.178*POWER(H60,2.47),IF(E60=INICIO!$C$5,0.1023*POWER(H60,2.5),IF(E60=INICIO!$C$6,0.14*POWER(H60,2.4),IF(E60=INICIO!$C$7,0.1023*POWER(H60,2.5),IF(E60=INICIO!$C$8,0,0)))))</f>
        <v>711.03559454529534</v>
      </c>
      <c r="P60" s="55">
        <f>+O60*1/J60</f>
        <v>23701.18648484318</v>
      </c>
      <c r="Q60" s="55">
        <f>+O60/1000*A_DESCRIPCION!$D$24</f>
        <v>0.3341867294362888</v>
      </c>
      <c r="R60" s="55">
        <f>+P60/1000*A_DESCRIPCION!$D$24</f>
        <v>11.139557647876295</v>
      </c>
      <c r="S60" s="49" t="str">
        <f>+INICIO!$E$4</f>
        <v>Imbert and Rollet (1989)a</v>
      </c>
      <c r="T60" s="54">
        <f>0.13657*H60^2.38351</f>
        <v>654.11925553640299</v>
      </c>
      <c r="U60" s="55">
        <f>+T60*1/J60</f>
        <v>21803.975184546765</v>
      </c>
      <c r="V60" s="55">
        <f>+T60/1000*A_DESCRIPCION!$D$24</f>
        <v>0.30743605010210939</v>
      </c>
      <c r="W60" s="55">
        <f>+U60/1000*A_DESCRIPCION!$D$24</f>
        <v>10.247868336736978</v>
      </c>
      <c r="X60" s="28">
        <f>+IF(E60=INICIO!$C$4,0.199*(0.86^0.899)*(H60^2.22),IF(E60=INICIO!$C$5,0.199*(0.762^0.899)*(H60^2.22),IF(E60=INICIO!$C$6,0.199*(0.759^0.899)*(H60^2.22),IF(E60=INICIO!$C$7,0.199*(0.762^0.899)*(H60^2.22),0))))</f>
        <v>415.93119266058159</v>
      </c>
      <c r="Y60" s="28">
        <f>+X60*1/J60</f>
        <v>13864.373088686054</v>
      </c>
      <c r="Z60" s="55">
        <f>+X60/1000*A_DESCRIPCION!$D$24</f>
        <v>0.19548766055047334</v>
      </c>
      <c r="AA60" s="55">
        <f>+Y60/1000*A_DESCRIPCION!$D$24</f>
        <v>6.5162553516824451</v>
      </c>
      <c r="AB60" s="28">
        <f>+IF(E60=INICIO!$C$4,INICIO!$V$30*ARBOLES!R60,IF(E60=INICIO!$C$5,INICIO!$V$31*ARBOLES!R60,IF(E60=INICIO!$C$6,INICIO!$V$32*ARBOLES!R60,IF(E60=INICIO!$C$7,INICIO!#REF!*ARBOLES!R60,0))))</f>
        <v>10.403019038928992</v>
      </c>
    </row>
    <row r="61" spans="1:28" x14ac:dyDescent="0.25">
      <c r="A61">
        <v>37</v>
      </c>
      <c r="B61" t="str">
        <f>+'2012'!A37</f>
        <v>3-2012-INAB/ESTEFFOR</v>
      </c>
      <c r="C61">
        <f>+'2012'!B37</f>
        <v>3</v>
      </c>
      <c r="D61">
        <f>+'2012'!C37</f>
        <v>13</v>
      </c>
      <c r="E61" t="str">
        <f>+'2012'!D37</f>
        <v>Rhizophora mangle L.</v>
      </c>
      <c r="F61">
        <f>+'2012'!E37</f>
        <v>2015</v>
      </c>
      <c r="G61">
        <f>+'2012'!F37</f>
        <v>300</v>
      </c>
      <c r="H61">
        <f>+'2012'!G37</f>
        <v>17.100000000000001</v>
      </c>
      <c r="I61">
        <f>+'2012'!H37</f>
        <v>28</v>
      </c>
      <c r="J61" s="28">
        <f t="shared" si="0"/>
        <v>0.03</v>
      </c>
      <c r="K61" s="46">
        <f t="shared" si="1"/>
        <v>2.2965827695904786E-2</v>
      </c>
      <c r="L61" s="51">
        <f t="shared" si="2"/>
        <v>0.7655275898634929</v>
      </c>
      <c r="M61" s="28" t="str">
        <f>+IF(H61&gt;4,"DEJAR","DEPURAR")</f>
        <v>DEJAR</v>
      </c>
      <c r="N61" s="49" t="str">
        <f t="shared" si="3"/>
        <v>DEJAR</v>
      </c>
      <c r="O61" s="28">
        <f>+IF(E61=INICIO!$C$4,0.178*POWER(H61,2.47),IF(E61=INICIO!$C$5,0.1023*POWER(H61,2.5),IF(E61=INICIO!$C$6,0.14*POWER(H61,2.4),IF(E61=INICIO!$C$7,0.1023*POWER(H61,2.5),IF(E61=INICIO!$C$8,0,0)))))</f>
        <v>197.66073000483181</v>
      </c>
      <c r="P61" s="55">
        <f>+O61*1/J61</f>
        <v>6588.6910001610604</v>
      </c>
      <c r="Q61" s="55">
        <f>+O61/1000*A_DESCRIPCION!$D$24</f>
        <v>9.2900543102270944E-2</v>
      </c>
      <c r="R61" s="55">
        <f>+P61/1000*A_DESCRIPCION!$D$24</f>
        <v>3.0966847700756981</v>
      </c>
      <c r="S61" s="49" t="str">
        <f>+INICIO!$E$4</f>
        <v>Imbert and Rollet (1989)a</v>
      </c>
      <c r="T61" s="54">
        <f>0.13657*H61^2.38351</f>
        <v>118.63528242591622</v>
      </c>
      <c r="U61" s="55">
        <f>+T61*1/J61</f>
        <v>3954.5094141972072</v>
      </c>
      <c r="V61" s="55">
        <f>+T61/1000*A_DESCRIPCION!$D$24</f>
        <v>5.5758582740180619E-2</v>
      </c>
      <c r="W61" s="55">
        <f>+U61/1000*A_DESCRIPCION!$D$24</f>
        <v>1.8586194246726873</v>
      </c>
      <c r="X61" s="28">
        <f>+IF(E61=INICIO!$C$4,0.199*(0.86^0.899)*(H61^2.22),IF(E61=INICIO!$C$5,0.199*(0.762^0.899)*(H61^2.22),IF(E61=INICIO!$C$6,0.199*(0.759^0.899)*(H61^2.22),IF(E61=INICIO!$C$7,0.199*(0.762^0.899)*(H61^2.22),0))))</f>
        <v>94.889585414579543</v>
      </c>
      <c r="Y61" s="28">
        <f>+X61*1/J61</f>
        <v>3162.9861804859847</v>
      </c>
      <c r="Z61" s="55">
        <f>+X61/1000*A_DESCRIPCION!$D$24</f>
        <v>4.4598105144852379E-2</v>
      </c>
      <c r="AA61" s="55">
        <f>+Y61/1000*A_DESCRIPCION!$D$24</f>
        <v>1.4866035048284127</v>
      </c>
      <c r="AB61" s="28">
        <f>+IF(E61=INICIO!$C$4,INICIO!$V$30*ARBOLES!R61,IF(E61=INICIO!$C$5,INICIO!$V$31*ARBOLES!R61,IF(E61=INICIO!$C$6,INICIO!$V$32*ARBOLES!R61,IF(E61=INICIO!$C$7,INICIO!#REF!*ARBOLES!R61,0))))</f>
        <v>2.1592664820574061</v>
      </c>
    </row>
    <row r="62" spans="1:28" x14ac:dyDescent="0.25">
      <c r="A62">
        <v>38</v>
      </c>
      <c r="B62" t="str">
        <f>+'2012'!A38</f>
        <v>3-2012-INAB/ESTEFFOR</v>
      </c>
      <c r="C62">
        <f>+'2012'!B38</f>
        <v>3</v>
      </c>
      <c r="D62">
        <f>+'2012'!C38</f>
        <v>14</v>
      </c>
      <c r="E62" t="str">
        <f>+'2012'!D38</f>
        <v>Rhizophora mangle L.</v>
      </c>
      <c r="F62">
        <f>+'2012'!E38</f>
        <v>2015</v>
      </c>
      <c r="G62">
        <f>+'2012'!F38</f>
        <v>300</v>
      </c>
      <c r="H62">
        <f>+'2012'!G38</f>
        <v>5</v>
      </c>
      <c r="I62">
        <f>+'2012'!H38</f>
        <v>7.3</v>
      </c>
      <c r="J62" s="28">
        <f t="shared" si="0"/>
        <v>0.03</v>
      </c>
      <c r="K62" s="46">
        <f t="shared" si="1"/>
        <v>1.9634954084936209E-3</v>
      </c>
      <c r="L62" s="51">
        <f t="shared" si="2"/>
        <v>6.5449846949787366E-2</v>
      </c>
      <c r="M62" s="28" t="str">
        <f>+IF(H62&gt;4,"DEJAR","DEPURAR")</f>
        <v>DEJAR</v>
      </c>
      <c r="N62" s="49" t="str">
        <f t="shared" si="3"/>
        <v>DEJAR</v>
      </c>
      <c r="O62" s="28">
        <f>+IF(E62=INICIO!$C$4,0.178*POWER(H62,2.47),IF(E62=INICIO!$C$5,0.1023*POWER(H62,2.5),IF(E62=INICIO!$C$6,0.14*POWER(H62,2.4),IF(E62=INICIO!$C$7,0.1023*POWER(H62,2.5),IF(E62=INICIO!$C$8,0,0)))))</f>
        <v>9.4814751909656909</v>
      </c>
      <c r="P62" s="55">
        <f>+O62*1/J62</f>
        <v>316.04917303218969</v>
      </c>
      <c r="Q62" s="55">
        <f>+O62/1000*A_DESCRIPCION!$D$24</f>
        <v>4.4562933397538744E-3</v>
      </c>
      <c r="R62" s="55">
        <f>+P62/1000*A_DESCRIPCION!$D$24</f>
        <v>0.14854311132512915</v>
      </c>
      <c r="S62" s="49" t="str">
        <f>+INICIO!$E$4</f>
        <v>Imbert and Rollet (1989)a</v>
      </c>
      <c r="T62" s="54">
        <f>0.13657*H62^2.38351</f>
        <v>6.3293236580245464</v>
      </c>
      <c r="U62" s="55">
        <f>+T62*1/J62</f>
        <v>210.97745526748488</v>
      </c>
      <c r="V62" s="55">
        <f>+T62/1000*A_DESCRIPCION!$D$24</f>
        <v>2.9747821192715367E-3</v>
      </c>
      <c r="W62" s="55">
        <f>+U62/1000*A_DESCRIPCION!$D$24</f>
        <v>9.9159403975717889E-2</v>
      </c>
      <c r="X62" s="28">
        <f>+IF(E62=INICIO!$C$4,0.199*(0.86^0.899)*(H62^2.22),IF(E62=INICIO!$C$5,0.199*(0.762^0.899)*(H62^2.22),IF(E62=INICIO!$C$6,0.199*(0.759^0.899)*(H62^2.22),IF(E62=INICIO!$C$7,0.199*(0.762^0.899)*(H62^2.22),0))))</f>
        <v>6.1898566832159583</v>
      </c>
      <c r="Y62" s="28">
        <f>+X62*1/J62</f>
        <v>206.32855610719861</v>
      </c>
      <c r="Z62" s="55">
        <f>+X62/1000*A_DESCRIPCION!$D$24</f>
        <v>2.9092326411115001E-3</v>
      </c>
      <c r="AA62" s="55">
        <f>+Y62/1000*A_DESCRIPCION!$D$24</f>
        <v>9.697442137038334E-2</v>
      </c>
      <c r="AB62" s="28">
        <f>+IF(E62=INICIO!$C$4,INICIO!$V$30*ARBOLES!R62,IF(E62=INICIO!$C$5,INICIO!$V$31*ARBOLES!R62,IF(E62=INICIO!$C$6,INICIO!$V$32*ARBOLES!R62,IF(E62=INICIO!$C$7,INICIO!#REF!*ARBOLES!R62,0))))</f>
        <v>0.10357662637293003</v>
      </c>
    </row>
    <row r="63" spans="1:28" x14ac:dyDescent="0.25">
      <c r="A63">
        <v>39</v>
      </c>
      <c r="B63" t="str">
        <f>+'2012'!A39</f>
        <v>3-2012-INAB/ESTEFFOR</v>
      </c>
      <c r="C63">
        <f>+'2012'!B39</f>
        <v>3</v>
      </c>
      <c r="D63">
        <f>+'2012'!C39</f>
        <v>15</v>
      </c>
      <c r="E63" t="str">
        <f>+'2012'!D39</f>
        <v>Rhizophora mangle L.</v>
      </c>
      <c r="F63">
        <f>+'2012'!E39</f>
        <v>2015</v>
      </c>
      <c r="G63">
        <f>+'2012'!F39</f>
        <v>300</v>
      </c>
      <c r="H63">
        <f>+'2012'!G39</f>
        <v>8.9</v>
      </c>
      <c r="I63">
        <f>+'2012'!H39</f>
        <v>7</v>
      </c>
      <c r="J63" s="28">
        <f t="shared" si="0"/>
        <v>0.03</v>
      </c>
      <c r="K63" s="46">
        <f t="shared" si="1"/>
        <v>6.2211388522711887E-3</v>
      </c>
      <c r="L63" s="51">
        <f t="shared" si="2"/>
        <v>0.20737129507570629</v>
      </c>
      <c r="M63" s="28" t="str">
        <f>+IF(H63&gt;4,"DEJAR","DEPURAR")</f>
        <v>DEJAR</v>
      </c>
      <c r="N63" s="49" t="str">
        <f t="shared" si="3"/>
        <v>DEJAR</v>
      </c>
      <c r="O63" s="28">
        <f>+IF(E63=INICIO!$C$4,0.178*POWER(H63,2.47),IF(E63=INICIO!$C$5,0.1023*POWER(H63,2.5),IF(E63=INICIO!$C$6,0.14*POWER(H63,2.4),IF(E63=INICIO!$C$7,0.1023*POWER(H63,2.5),IF(E63=INICIO!$C$8,0,0)))))</f>
        <v>39.39247959465002</v>
      </c>
      <c r="P63" s="55">
        <f>+O63*1/J63</f>
        <v>1313.0826531550008</v>
      </c>
      <c r="Q63" s="55">
        <f>+O63/1000*A_DESCRIPCION!$D$24</f>
        <v>1.8514465409485509E-2</v>
      </c>
      <c r="R63" s="55">
        <f>+P63/1000*A_DESCRIPCION!$D$24</f>
        <v>0.61714884698285033</v>
      </c>
      <c r="S63" s="49" t="str">
        <f>+INICIO!$E$4</f>
        <v>Imbert and Rollet (1989)a</v>
      </c>
      <c r="T63" s="54">
        <f>0.13657*H63^2.38351</f>
        <v>25.017037764522215</v>
      </c>
      <c r="U63" s="55">
        <f>+T63*1/J63</f>
        <v>833.90125881740721</v>
      </c>
      <c r="V63" s="55">
        <f>+T63/1000*A_DESCRIPCION!$D$24</f>
        <v>1.1758007749325441E-2</v>
      </c>
      <c r="W63" s="55">
        <f>+U63/1000*A_DESCRIPCION!$D$24</f>
        <v>0.39193359164418134</v>
      </c>
      <c r="X63" s="28">
        <f>+IF(E63=INICIO!$C$4,0.199*(0.86^0.899)*(H63^2.22),IF(E63=INICIO!$C$5,0.199*(0.762^0.899)*(H63^2.22),IF(E63=INICIO!$C$6,0.199*(0.759^0.899)*(H63^2.22),IF(E63=INICIO!$C$7,0.199*(0.762^0.899)*(H63^2.22),0))))</f>
        <v>22.264502682399115</v>
      </c>
      <c r="Y63" s="28">
        <f>+X63*1/J63</f>
        <v>742.15008941330382</v>
      </c>
      <c r="Z63" s="55">
        <f>+X63/1000*A_DESCRIPCION!$D$24</f>
        <v>1.0464316260727583E-2</v>
      </c>
      <c r="AA63" s="55">
        <f>+Y63/1000*A_DESCRIPCION!$D$24</f>
        <v>0.34881054202425277</v>
      </c>
      <c r="AB63" s="28">
        <f>+IF(E63=INICIO!$C$4,INICIO!$V$30*ARBOLES!R63,IF(E63=INICIO!$C$5,INICIO!$V$31*ARBOLES!R63,IF(E63=INICIO!$C$6,INICIO!$V$32*ARBOLES!R63,IF(E63=INICIO!$C$7,INICIO!#REF!*ARBOLES!R63,0))))</f>
        <v>0.43032756598530653</v>
      </c>
    </row>
    <row r="64" spans="1:28" x14ac:dyDescent="0.25">
      <c r="A64">
        <v>40</v>
      </c>
      <c r="B64" t="str">
        <f>+'2012'!A40</f>
        <v>3-2012-INAB/ESTEFFOR</v>
      </c>
      <c r="C64">
        <f>+'2012'!B40</f>
        <v>3</v>
      </c>
      <c r="D64">
        <f>+'2012'!C40</f>
        <v>16</v>
      </c>
      <c r="E64" t="str">
        <f>+'2012'!D40</f>
        <v>Rhizophora mangle L.</v>
      </c>
      <c r="F64">
        <f>+'2012'!E40</f>
        <v>2015</v>
      </c>
      <c r="G64">
        <f>+'2012'!F40</f>
        <v>300</v>
      </c>
      <c r="H64">
        <f>+'2012'!G40</f>
        <v>7.9</v>
      </c>
      <c r="I64">
        <f>+'2012'!H40</f>
        <v>10.4</v>
      </c>
      <c r="J64" s="28">
        <f t="shared" si="0"/>
        <v>0.03</v>
      </c>
      <c r="K64" s="46">
        <f t="shared" si="1"/>
        <v>4.9016699377634745E-3</v>
      </c>
      <c r="L64" s="51">
        <f t="shared" si="2"/>
        <v>0.16338899792544917</v>
      </c>
      <c r="M64" s="28" t="str">
        <f>+IF(H64&gt;4,"DEJAR","DEPURAR")</f>
        <v>DEJAR</v>
      </c>
      <c r="N64" s="49" t="str">
        <f t="shared" si="3"/>
        <v>DEJAR</v>
      </c>
      <c r="O64" s="28">
        <f>+IF(E64=INICIO!$C$4,0.178*POWER(H64,2.47),IF(E64=INICIO!$C$5,0.1023*POWER(H64,2.5),IF(E64=INICIO!$C$6,0.14*POWER(H64,2.4),IF(E64=INICIO!$C$7,0.1023*POWER(H64,2.5),IF(E64=INICIO!$C$8,0,0)))))</f>
        <v>29.3466760346538</v>
      </c>
      <c r="P64" s="55">
        <f>+O64*1/J64</f>
        <v>978.22253448846004</v>
      </c>
      <c r="Q64" s="55">
        <f>+O64/1000*A_DESCRIPCION!$D$24</f>
        <v>1.3792937736287285E-2</v>
      </c>
      <c r="R64" s="55">
        <f>+P64/1000*A_DESCRIPCION!$D$24</f>
        <v>0.45976459120957619</v>
      </c>
      <c r="S64" s="49" t="str">
        <f>+INICIO!$E$4</f>
        <v>Imbert and Rollet (1989)a</v>
      </c>
      <c r="T64" s="54">
        <f>0.13657*H64^2.38351</f>
        <v>18.830352837408498</v>
      </c>
      <c r="U64" s="55">
        <f>+T64*1/J64</f>
        <v>627.67842791361659</v>
      </c>
      <c r="V64" s="55">
        <f>+T64/1000*A_DESCRIPCION!$D$24</f>
        <v>8.8502658335819929E-3</v>
      </c>
      <c r="W64" s="55">
        <f>+U64/1000*A_DESCRIPCION!$D$24</f>
        <v>0.29500886111939978</v>
      </c>
      <c r="X64" s="28">
        <f>+IF(E64=INICIO!$C$4,0.199*(0.86^0.899)*(H64^2.22),IF(E64=INICIO!$C$5,0.199*(0.762^0.899)*(H64^2.22),IF(E64=INICIO!$C$6,0.199*(0.759^0.899)*(H64^2.22),IF(E64=INICIO!$C$7,0.199*(0.762^0.899)*(H64^2.22),0))))</f>
        <v>17.088318371598824</v>
      </c>
      <c r="Y64" s="28">
        <f>+X64*1/J64</f>
        <v>569.61061238662751</v>
      </c>
      <c r="Z64" s="55">
        <f>+X64/1000*A_DESCRIPCION!$D$24</f>
        <v>8.0315096346514469E-3</v>
      </c>
      <c r="AA64" s="55">
        <f>+Y64/1000*A_DESCRIPCION!$D$24</f>
        <v>0.26771698782171488</v>
      </c>
      <c r="AB64" s="28">
        <f>+IF(E64=INICIO!$C$4,INICIO!$V$30*ARBOLES!R64,IF(E64=INICIO!$C$5,INICIO!$V$31*ARBOLES!R64,IF(E64=INICIO!$C$6,INICIO!$V$32*ARBOLES!R64,IF(E64=INICIO!$C$7,INICIO!#REF!*ARBOLES!R64,0))))</f>
        <v>0.32058615750268804</v>
      </c>
    </row>
    <row r="65" spans="1:28" x14ac:dyDescent="0.25">
      <c r="A65">
        <v>41</v>
      </c>
      <c r="B65" t="str">
        <f>+'2012'!A41</f>
        <v>3-2012-INAB/ESTEFFOR</v>
      </c>
      <c r="C65">
        <f>+'2012'!B41</f>
        <v>3</v>
      </c>
      <c r="D65">
        <f>+'2012'!C41</f>
        <v>17</v>
      </c>
      <c r="E65" t="str">
        <f>+'2012'!D41</f>
        <v>Rhizophora mangle L.</v>
      </c>
      <c r="F65">
        <f>+'2012'!E41</f>
        <v>2015</v>
      </c>
      <c r="G65">
        <f>+'2012'!F41</f>
        <v>300</v>
      </c>
      <c r="H65">
        <f>+'2012'!G41</f>
        <v>6.4</v>
      </c>
      <c r="I65">
        <f>+'2012'!H41</f>
        <v>10</v>
      </c>
      <c r="J65" s="28">
        <f t="shared" si="0"/>
        <v>0.03</v>
      </c>
      <c r="K65" s="46">
        <f t="shared" si="1"/>
        <v>3.2169908772759479E-3</v>
      </c>
      <c r="L65" s="51">
        <f t="shared" si="2"/>
        <v>0.1072330292425316</v>
      </c>
      <c r="M65" s="28" t="str">
        <f>+IF(H65&gt;4,"DEJAR","DEPURAR")</f>
        <v>DEJAR</v>
      </c>
      <c r="N65" s="49" t="str">
        <f t="shared" si="3"/>
        <v>DEJAR</v>
      </c>
      <c r="O65" s="28">
        <f>+IF(E65=INICIO!$C$4,0.178*POWER(H65,2.47),IF(E65=INICIO!$C$5,0.1023*POWER(H65,2.5),IF(E65=INICIO!$C$6,0.14*POWER(H65,2.4),IF(E65=INICIO!$C$7,0.1023*POWER(H65,2.5),IF(E65=INICIO!$C$8,0,0)))))</f>
        <v>17.445544866001121</v>
      </c>
      <c r="P65" s="55">
        <f>+O65*1/J65</f>
        <v>581.51816220003741</v>
      </c>
      <c r="Q65" s="55">
        <f>+O65/1000*A_DESCRIPCION!$D$24</f>
        <v>8.1994060870205273E-3</v>
      </c>
      <c r="R65" s="55">
        <f>+P65/1000*A_DESCRIPCION!$D$24</f>
        <v>0.27331353623401755</v>
      </c>
      <c r="S65" s="49" t="str">
        <f>+INICIO!$E$4</f>
        <v>Imbert and Rollet (1989)a</v>
      </c>
      <c r="T65" s="54">
        <f>0.13657*H65^2.38351</f>
        <v>11.399697816500069</v>
      </c>
      <c r="U65" s="55">
        <f>+T65*1/J65</f>
        <v>379.989927216669</v>
      </c>
      <c r="V65" s="55">
        <f>+T65/1000*A_DESCRIPCION!$D$24</f>
        <v>5.3578579737550321E-3</v>
      </c>
      <c r="W65" s="55">
        <f>+U65/1000*A_DESCRIPCION!$D$24</f>
        <v>0.17859526579183443</v>
      </c>
      <c r="X65" s="28">
        <f>+IF(E65=INICIO!$C$4,0.199*(0.86^0.899)*(H65^2.22),IF(E65=INICIO!$C$5,0.199*(0.762^0.899)*(H65^2.22),IF(E65=INICIO!$C$6,0.199*(0.759^0.899)*(H65^2.22),IF(E65=INICIO!$C$7,0.199*(0.762^0.899)*(H65^2.22),0))))</f>
        <v>10.707466549557415</v>
      </c>
      <c r="Y65" s="28">
        <f>+X65*1/J65</f>
        <v>356.91555165191386</v>
      </c>
      <c r="Z65" s="55">
        <f>+X65/1000*A_DESCRIPCION!$D$24</f>
        <v>5.0325092782919842E-3</v>
      </c>
      <c r="AA65" s="55">
        <f>+Y65/1000*A_DESCRIPCION!$D$24</f>
        <v>0.1677503092763995</v>
      </c>
      <c r="AB65" s="28">
        <f>+IF(E65=INICIO!$C$4,INICIO!$V$30*ARBOLES!R65,IF(E65=INICIO!$C$5,INICIO!$V$31*ARBOLES!R65,IF(E65=INICIO!$C$6,INICIO!$V$32*ARBOLES!R65,IF(E65=INICIO!$C$7,INICIO!#REF!*ARBOLES!R65,0))))</f>
        <v>0.190576956229313</v>
      </c>
    </row>
    <row r="66" spans="1:28" x14ac:dyDescent="0.25">
      <c r="A66">
        <v>42</v>
      </c>
      <c r="B66" t="str">
        <f>+'2012'!A42</f>
        <v>3-2012-INAB/ESTEFFOR</v>
      </c>
      <c r="C66">
        <f>+'2012'!B42</f>
        <v>3</v>
      </c>
      <c r="D66">
        <f>+'2012'!C42</f>
        <v>18</v>
      </c>
      <c r="E66" t="str">
        <f>+'2012'!D42</f>
        <v>Rhizophora mangle L.</v>
      </c>
      <c r="F66">
        <f>+'2012'!E42</f>
        <v>2015</v>
      </c>
      <c r="G66">
        <f>+'2012'!F42</f>
        <v>300</v>
      </c>
      <c r="H66">
        <f>+'2012'!G42</f>
        <v>8.5</v>
      </c>
      <c r="I66">
        <f>+'2012'!H42</f>
        <v>7.2</v>
      </c>
      <c r="J66" s="28">
        <f t="shared" ref="J66:J129" si="4">+G66/10000</f>
        <v>0.03</v>
      </c>
      <c r="K66" s="46">
        <f t="shared" si="1"/>
        <v>5.6745017305465653E-3</v>
      </c>
      <c r="L66" s="51">
        <f t="shared" si="2"/>
        <v>0.18915005768488552</v>
      </c>
      <c r="M66" s="28" t="str">
        <f>+IF(H66&gt;4,"DEJAR","DEPURAR")</f>
        <v>DEJAR</v>
      </c>
      <c r="N66" s="49" t="str">
        <f t="shared" si="3"/>
        <v>DEJAR</v>
      </c>
      <c r="O66" s="28">
        <f>+IF(E66=INICIO!$C$4,0.178*POWER(H66,2.47),IF(E66=INICIO!$C$5,0.1023*POWER(H66,2.5),IF(E66=INICIO!$C$6,0.14*POWER(H66,2.4),IF(E66=INICIO!$C$7,0.1023*POWER(H66,2.5),IF(E66=INICIO!$C$8,0,0)))))</f>
        <v>35.162905121091526</v>
      </c>
      <c r="P66" s="55">
        <f>+O66*1/J66</f>
        <v>1172.0968373697176</v>
      </c>
      <c r="Q66" s="55">
        <f>+O66/1000*A_DESCRIPCION!$D$24</f>
        <v>1.6526565406913017E-2</v>
      </c>
      <c r="R66" s="55">
        <f>+P66/1000*A_DESCRIPCION!$D$24</f>
        <v>0.55088551356376725</v>
      </c>
      <c r="S66" s="49" t="str">
        <f>+INICIO!$E$4</f>
        <v>Imbert and Rollet (1989)a</v>
      </c>
      <c r="T66" s="54">
        <f>0.13657*H66^2.38351</f>
        <v>22.41994862281684</v>
      </c>
      <c r="U66" s="55">
        <f>+T66*1/J66</f>
        <v>747.33162076056135</v>
      </c>
      <c r="V66" s="55">
        <f>+T66/1000*A_DESCRIPCION!$D$24</f>
        <v>1.0537375852723914E-2</v>
      </c>
      <c r="W66" s="55">
        <f>+U66/1000*A_DESCRIPCION!$D$24</f>
        <v>0.35124586175746381</v>
      </c>
      <c r="X66" s="28">
        <f>+IF(E66=INICIO!$C$4,0.199*(0.86^0.899)*(H66^2.22),IF(E66=INICIO!$C$5,0.199*(0.762^0.899)*(H66^2.22),IF(E66=INICIO!$C$6,0.199*(0.759^0.899)*(H66^2.22),IF(E66=INICIO!$C$7,0.199*(0.762^0.899)*(H66^2.22),0))))</f>
        <v>20.103755749773157</v>
      </c>
      <c r="Y66" s="28">
        <f>+X66*1/J66</f>
        <v>670.12519165910521</v>
      </c>
      <c r="Z66" s="55">
        <f>+X66/1000*A_DESCRIPCION!$D$24</f>
        <v>9.4487652023933829E-3</v>
      </c>
      <c r="AA66" s="55">
        <f>+Y66/1000*A_DESCRIPCION!$D$24</f>
        <v>0.31495884007977942</v>
      </c>
      <c r="AB66" s="28">
        <f>+IF(E66=INICIO!$C$4,INICIO!$V$30*ARBOLES!R66,IF(E66=INICIO!$C$5,INICIO!$V$31*ARBOLES!R66,IF(E66=INICIO!$C$6,INICIO!$V$32*ARBOLES!R66,IF(E66=INICIO!$C$7,INICIO!#REF!*ARBOLES!R66,0))))</f>
        <v>0.38412325219016269</v>
      </c>
    </row>
    <row r="67" spans="1:28" x14ac:dyDescent="0.25">
      <c r="A67">
        <v>43</v>
      </c>
      <c r="B67" t="str">
        <f>+'2012'!A43</f>
        <v>3-2012-INAB/ESTEFFOR</v>
      </c>
      <c r="C67">
        <f>+'2012'!B43</f>
        <v>3</v>
      </c>
      <c r="D67">
        <f>+'2012'!C43</f>
        <v>19</v>
      </c>
      <c r="E67" t="str">
        <f>+'2012'!D43</f>
        <v>Rhizophora mangle L.</v>
      </c>
      <c r="F67">
        <f>+'2012'!E43</f>
        <v>2015</v>
      </c>
      <c r="G67">
        <f>+'2012'!F43</f>
        <v>300</v>
      </c>
      <c r="H67">
        <f>+'2012'!G43</f>
        <v>5.6</v>
      </c>
      <c r="I67">
        <f>+'2012'!H43</f>
        <v>7.8</v>
      </c>
      <c r="J67" s="28">
        <f t="shared" si="4"/>
        <v>0.03</v>
      </c>
      <c r="K67" s="46">
        <f t="shared" ref="K67:K130" si="5">PI()/4*POWER((H67/100),2)</f>
        <v>2.4630086404143973E-3</v>
      </c>
      <c r="L67" s="51">
        <f t="shared" ref="L67:L130" si="6">+K67/J67</f>
        <v>8.210028801381325E-2</v>
      </c>
      <c r="M67" s="28" t="str">
        <f>+IF(H67&gt;4,"DEJAR","DEPURAR")</f>
        <v>DEJAR</v>
      </c>
      <c r="N67" s="49" t="str">
        <f t="shared" ref="N67:N130" si="7">+M67</f>
        <v>DEJAR</v>
      </c>
      <c r="O67" s="28">
        <f>+IF(E67=INICIO!$C$4,0.178*POWER(H67,2.47),IF(E67=INICIO!$C$5,0.1023*POWER(H67,2.5),IF(E67=INICIO!$C$6,0.14*POWER(H67,2.4),IF(E67=INICIO!$C$7,0.1023*POWER(H67,2.5),IF(E67=INICIO!$C$8,0,0)))))</f>
        <v>12.544242153248927</v>
      </c>
      <c r="P67" s="55">
        <f>+O67*1/J67</f>
        <v>418.14140510829759</v>
      </c>
      <c r="Q67" s="55">
        <f>+O67/1000*A_DESCRIPCION!$D$24</f>
        <v>5.895793812026995E-3</v>
      </c>
      <c r="R67" s="55">
        <f>+P67/1000*A_DESCRIPCION!$D$24</f>
        <v>0.19652646040089986</v>
      </c>
      <c r="S67" s="49" t="str">
        <f>+INICIO!$E$4</f>
        <v>Imbert and Rollet (1989)a</v>
      </c>
      <c r="T67" s="54">
        <f>0.13657*H67^2.38351</f>
        <v>8.2921844452906619</v>
      </c>
      <c r="U67" s="55">
        <f>+T67*1/J67</f>
        <v>276.40614817635543</v>
      </c>
      <c r="V67" s="55">
        <f>+T67/1000*A_DESCRIPCION!$D$24</f>
        <v>3.8973266892866104E-3</v>
      </c>
      <c r="W67" s="55">
        <f>+U67/1000*A_DESCRIPCION!$D$24</f>
        <v>0.12991088964288705</v>
      </c>
      <c r="X67" s="28">
        <f>+IF(E67=INICIO!$C$4,0.199*(0.86^0.899)*(H67^2.22),IF(E67=INICIO!$C$5,0.199*(0.762^0.899)*(H67^2.22),IF(E67=INICIO!$C$6,0.199*(0.759^0.899)*(H67^2.22),IF(E67=INICIO!$C$7,0.199*(0.762^0.899)*(H67^2.22),0))))</f>
        <v>7.9605780363861918</v>
      </c>
      <c r="Y67" s="28">
        <f>+X67*1/J67</f>
        <v>265.35260121287308</v>
      </c>
      <c r="Z67" s="55">
        <f>+X67/1000*A_DESCRIPCION!$D$24</f>
        <v>3.74147167710151E-3</v>
      </c>
      <c r="AA67" s="55">
        <f>+Y67/1000*A_DESCRIPCION!$D$24</f>
        <v>0.12471572257005034</v>
      </c>
      <c r="AB67" s="28">
        <f>+IF(E67=INICIO!$C$4,INICIO!$V$30*ARBOLES!R67,IF(E67=INICIO!$C$5,INICIO!$V$31*ARBOLES!R67,IF(E67=INICIO!$C$6,INICIO!$V$32*ARBOLES!R67,IF(E67=INICIO!$C$7,INICIO!#REF!*ARBOLES!R67,0))))</f>
        <v>0.13703461291304506</v>
      </c>
    </row>
    <row r="68" spans="1:28" x14ac:dyDescent="0.25">
      <c r="A68">
        <v>44</v>
      </c>
      <c r="B68" t="str">
        <f>+'2012'!A44</f>
        <v>3-2012-INAB/ESTEFFOR</v>
      </c>
      <c r="C68">
        <f>+'2012'!B44</f>
        <v>3</v>
      </c>
      <c r="D68">
        <f>+'2012'!C44</f>
        <v>20</v>
      </c>
      <c r="E68" t="str">
        <f>+'2012'!D44</f>
        <v>Rhizophora mangle L.</v>
      </c>
      <c r="F68">
        <f>+'2012'!E44</f>
        <v>2015</v>
      </c>
      <c r="G68">
        <f>+'2012'!F44</f>
        <v>300</v>
      </c>
      <c r="H68">
        <f>+'2012'!G44</f>
        <v>9.8000000000000007</v>
      </c>
      <c r="I68">
        <f>+'2012'!H44</f>
        <v>12.12</v>
      </c>
      <c r="J68" s="28">
        <f t="shared" si="4"/>
        <v>0.03</v>
      </c>
      <c r="K68" s="46">
        <f t="shared" si="5"/>
        <v>7.5429639612690945E-3</v>
      </c>
      <c r="L68" s="51">
        <f t="shared" si="6"/>
        <v>0.25143213204230314</v>
      </c>
      <c r="M68" s="28" t="str">
        <f>+IF(H68&gt;4,"DEJAR","DEPURAR")</f>
        <v>DEJAR</v>
      </c>
      <c r="N68" s="49" t="str">
        <f t="shared" si="7"/>
        <v>DEJAR</v>
      </c>
      <c r="O68" s="28">
        <f>+IF(E68=INICIO!$C$4,0.178*POWER(H68,2.47),IF(E68=INICIO!$C$5,0.1023*POWER(H68,2.5),IF(E68=INICIO!$C$6,0.14*POWER(H68,2.4),IF(E68=INICIO!$C$7,0.1023*POWER(H68,2.5),IF(E68=INICIO!$C$8,0,0)))))</f>
        <v>49.97449443269393</v>
      </c>
      <c r="P68" s="55">
        <f>+O68*1/J68</f>
        <v>1665.8164810897977</v>
      </c>
      <c r="Q68" s="55">
        <f>+O68/1000*A_DESCRIPCION!$D$24</f>
        <v>2.3488012383366147E-2</v>
      </c>
      <c r="R68" s="55">
        <f>+P68/1000*A_DESCRIPCION!$D$24</f>
        <v>0.7829337461122049</v>
      </c>
      <c r="S68" s="49" t="str">
        <f>+INICIO!$E$4</f>
        <v>Imbert and Rollet (1989)a</v>
      </c>
      <c r="T68" s="54">
        <f>0.13657*H68^2.38351</f>
        <v>31.474045845482923</v>
      </c>
      <c r="U68" s="55">
        <f>+T68*1/J68</f>
        <v>1049.1348615160975</v>
      </c>
      <c r="V68" s="55">
        <f>+T68/1000*A_DESCRIPCION!$D$24</f>
        <v>1.4792801547376975E-2</v>
      </c>
      <c r="W68" s="55">
        <f>+U68/1000*A_DESCRIPCION!$D$24</f>
        <v>0.49309338491256582</v>
      </c>
      <c r="X68" s="28">
        <f>+IF(E68=INICIO!$C$4,0.199*(0.86^0.899)*(H68^2.22),IF(E68=INICIO!$C$5,0.199*(0.762^0.899)*(H68^2.22),IF(E68=INICIO!$C$6,0.199*(0.759^0.899)*(H68^2.22),IF(E68=INICIO!$C$7,0.199*(0.762^0.899)*(H68^2.22),0))))</f>
        <v>27.573320704221381</v>
      </c>
      <c r="Y68" s="28">
        <f>+X68*1/J68</f>
        <v>919.11069014071268</v>
      </c>
      <c r="Z68" s="55">
        <f>+X68/1000*A_DESCRIPCION!$D$24</f>
        <v>1.2959460730984048E-2</v>
      </c>
      <c r="AA68" s="55">
        <f>+Y68/1000*A_DESCRIPCION!$D$24</f>
        <v>0.43198202436613492</v>
      </c>
      <c r="AB68" s="28">
        <f>+IF(E68=INICIO!$C$4,INICIO!$V$30*ARBOLES!R68,IF(E68=INICIO!$C$5,INICIO!$V$31*ARBOLES!R68,IF(E68=INICIO!$C$6,INICIO!$V$32*ARBOLES!R68,IF(E68=INICIO!$C$7,INICIO!#REF!*ARBOLES!R68,0))))</f>
        <v>0.54592660253578262</v>
      </c>
    </row>
    <row r="69" spans="1:28" x14ac:dyDescent="0.25">
      <c r="A69">
        <v>45</v>
      </c>
      <c r="B69" t="str">
        <f>+'2012'!A45</f>
        <v>3-2012-INAB/ESTEFFOR</v>
      </c>
      <c r="C69">
        <f>+'2012'!B45</f>
        <v>3</v>
      </c>
      <c r="D69">
        <f>+'2012'!C45</f>
        <v>21</v>
      </c>
      <c r="E69" t="str">
        <f>+'2012'!D45</f>
        <v>Rhizophora mangle L.</v>
      </c>
      <c r="F69">
        <f>+'2012'!E45</f>
        <v>2015</v>
      </c>
      <c r="G69">
        <f>+'2012'!F45</f>
        <v>300</v>
      </c>
      <c r="H69">
        <f>+'2012'!G45</f>
        <v>9.4</v>
      </c>
      <c r="I69">
        <f>+'2012'!H45</f>
        <v>11.87</v>
      </c>
      <c r="J69" s="28">
        <f t="shared" si="4"/>
        <v>0.03</v>
      </c>
      <c r="K69" s="46">
        <f t="shared" si="5"/>
        <v>6.9397781717798531E-3</v>
      </c>
      <c r="L69" s="51">
        <f t="shared" si="6"/>
        <v>0.23132593905932844</v>
      </c>
      <c r="M69" s="28" t="str">
        <f>+IF(H69&gt;4,"DEJAR","DEPURAR")</f>
        <v>DEJAR</v>
      </c>
      <c r="N69" s="49" t="str">
        <f t="shared" si="7"/>
        <v>DEJAR</v>
      </c>
      <c r="O69" s="28">
        <f>+IF(E69=INICIO!$C$4,0.178*POWER(H69,2.47),IF(E69=INICIO!$C$5,0.1023*POWER(H69,2.5),IF(E69=INICIO!$C$6,0.14*POWER(H69,2.4),IF(E69=INICIO!$C$7,0.1023*POWER(H69,2.5),IF(E69=INICIO!$C$8,0,0)))))</f>
        <v>45.086425018240305</v>
      </c>
      <c r="P69" s="55">
        <f>+O69*1/J69</f>
        <v>1502.8808339413436</v>
      </c>
      <c r="Q69" s="55">
        <f>+O69/1000*A_DESCRIPCION!$D$24</f>
        <v>2.1190619758572941E-2</v>
      </c>
      <c r="R69" s="55">
        <f>+P69/1000*A_DESCRIPCION!$D$24</f>
        <v>0.70635399195243143</v>
      </c>
      <c r="S69" s="49" t="str">
        <f>+INICIO!$E$4</f>
        <v>Imbert and Rollet (1989)a</v>
      </c>
      <c r="T69" s="54">
        <f>0.13657*H69^2.38351</f>
        <v>28.498058900318263</v>
      </c>
      <c r="U69" s="55">
        <f>+T69*1/J69</f>
        <v>949.93529667727546</v>
      </c>
      <c r="V69" s="55">
        <f>+T69/1000*A_DESCRIPCION!$D$24</f>
        <v>1.3394087683149583E-2</v>
      </c>
      <c r="W69" s="55">
        <f>+U69/1000*A_DESCRIPCION!$D$24</f>
        <v>0.44646958943831944</v>
      </c>
      <c r="X69" s="28">
        <f>+IF(E69=INICIO!$C$4,0.199*(0.86^0.899)*(H69^2.22),IF(E69=INICIO!$C$5,0.199*(0.762^0.899)*(H69^2.22),IF(E69=INICIO!$C$6,0.199*(0.759^0.899)*(H69^2.22),IF(E69=INICIO!$C$7,0.199*(0.762^0.899)*(H69^2.22),0))))</f>
        <v>25.136859579186265</v>
      </c>
      <c r="Y69" s="28">
        <f>+X69*1/J69</f>
        <v>837.89531930620888</v>
      </c>
      <c r="Z69" s="55">
        <f>+X69/1000*A_DESCRIPCION!$D$24</f>
        <v>1.1814324002217545E-2</v>
      </c>
      <c r="AA69" s="55">
        <f>+Y69/1000*A_DESCRIPCION!$D$24</f>
        <v>0.39381080007391817</v>
      </c>
      <c r="AB69" s="28">
        <f>+IF(E69=INICIO!$C$4,INICIO!$V$30*ARBOLES!R69,IF(E69=INICIO!$C$5,INICIO!$V$31*ARBOLES!R69,IF(E69=INICIO!$C$6,INICIO!$V$32*ARBOLES!R69,IF(E69=INICIO!$C$7,INICIO!#REF!*ARBOLES!R69,0))))</f>
        <v>0.49252882115380719</v>
      </c>
    </row>
    <row r="70" spans="1:28" x14ac:dyDescent="0.25">
      <c r="A70">
        <v>46</v>
      </c>
      <c r="B70" t="str">
        <f>+'2012'!A46</f>
        <v>3-2012-INAB/ESTEFFOR</v>
      </c>
      <c r="C70">
        <f>+'2012'!B46</f>
        <v>3</v>
      </c>
      <c r="D70">
        <f>+'2012'!C46</f>
        <v>22</v>
      </c>
      <c r="E70" t="str">
        <f>+'2012'!D46</f>
        <v>Rhizophora mangle L.</v>
      </c>
      <c r="F70">
        <f>+'2012'!E46</f>
        <v>2015</v>
      </c>
      <c r="G70">
        <f>+'2012'!F46</f>
        <v>300</v>
      </c>
      <c r="H70">
        <f>+'2012'!G46</f>
        <v>5.7</v>
      </c>
      <c r="I70">
        <f>+'2012'!H46</f>
        <v>5.72</v>
      </c>
      <c r="J70" s="28">
        <f t="shared" si="4"/>
        <v>0.03</v>
      </c>
      <c r="K70" s="46">
        <f t="shared" si="5"/>
        <v>2.5517586328783095E-3</v>
      </c>
      <c r="L70" s="51">
        <f t="shared" si="6"/>
        <v>8.5058621095943657E-2</v>
      </c>
      <c r="M70" s="28" t="str">
        <f>+IF(H70&gt;4,"DEJAR","DEPURAR")</f>
        <v>DEJAR</v>
      </c>
      <c r="N70" s="49" t="str">
        <f t="shared" si="7"/>
        <v>DEJAR</v>
      </c>
      <c r="O70" s="28">
        <f>+IF(E70=INICIO!$C$4,0.178*POWER(H70,2.47),IF(E70=INICIO!$C$5,0.1023*POWER(H70,2.5),IF(E70=INICIO!$C$6,0.14*POWER(H70,2.4),IF(E70=INICIO!$C$7,0.1023*POWER(H70,2.5),IF(E70=INICIO!$C$8,0,0)))))</f>
        <v>13.104815042454353</v>
      </c>
      <c r="P70" s="55">
        <f>+O70*1/J70</f>
        <v>436.82716808181181</v>
      </c>
      <c r="Q70" s="55">
        <f>+O70/1000*A_DESCRIPCION!$D$24</f>
        <v>6.1592630699535455E-3</v>
      </c>
      <c r="R70" s="55">
        <f>+P70/1000*A_DESCRIPCION!$D$24</f>
        <v>0.20530876899845155</v>
      </c>
      <c r="S70" s="49" t="str">
        <f>+INICIO!$E$4</f>
        <v>Imbert and Rollet (1989)a</v>
      </c>
      <c r="T70" s="54">
        <f>0.13657*H70^2.38351</f>
        <v>8.6494917077057671</v>
      </c>
      <c r="U70" s="55">
        <f>+T70*1/J70</f>
        <v>288.31639025685894</v>
      </c>
      <c r="V70" s="55">
        <f>+T70/1000*A_DESCRIPCION!$D$24</f>
        <v>4.0652611026217103E-3</v>
      </c>
      <c r="W70" s="55">
        <f>+U70/1000*A_DESCRIPCION!$D$24</f>
        <v>0.13550870342072371</v>
      </c>
      <c r="X70" s="28">
        <f>+IF(E70=INICIO!$C$4,0.199*(0.86^0.899)*(H70^2.22),IF(E70=INICIO!$C$5,0.199*(0.762^0.899)*(H70^2.22),IF(E70=INICIO!$C$6,0.199*(0.759^0.899)*(H70^2.22),IF(E70=INICIO!$C$7,0.199*(0.762^0.899)*(H70^2.22),0))))</f>
        <v>8.2796001487462156</v>
      </c>
      <c r="Y70" s="28">
        <f>+X70*1/J70</f>
        <v>275.98667162487385</v>
      </c>
      <c r="Z70" s="55">
        <f>+X70/1000*A_DESCRIPCION!$D$24</f>
        <v>3.8914120699107208E-3</v>
      </c>
      <c r="AA70" s="55">
        <f>+Y70/1000*A_DESCRIPCION!$D$24</f>
        <v>0.12971373566369068</v>
      </c>
      <c r="AB70" s="28">
        <f>+IF(E70=INICIO!$C$4,INICIO!$V$30*ARBOLES!R70,IF(E70=INICIO!$C$5,INICIO!$V$31*ARBOLES!R70,IF(E70=INICIO!$C$6,INICIO!$V$32*ARBOLES!R70,IF(E70=INICIO!$C$7,INICIO!#REF!*ARBOLES!R70,0))))</f>
        <v>0.14315836976844962</v>
      </c>
    </row>
    <row r="71" spans="1:28" x14ac:dyDescent="0.25">
      <c r="A71">
        <v>47</v>
      </c>
      <c r="B71" t="str">
        <f>+'2012'!A47</f>
        <v>3-2012-INAB/ESTEFFOR</v>
      </c>
      <c r="C71">
        <f>+'2012'!B47</f>
        <v>3</v>
      </c>
      <c r="D71">
        <f>+'2012'!C47</f>
        <v>23</v>
      </c>
      <c r="E71" t="str">
        <f>+'2012'!D47</f>
        <v>Rhizophora mangle L.</v>
      </c>
      <c r="F71">
        <f>+'2012'!E47</f>
        <v>2015</v>
      </c>
      <c r="G71">
        <f>+'2012'!F47</f>
        <v>300</v>
      </c>
      <c r="H71">
        <f>+'2012'!G47</f>
        <v>8.6999999999999993</v>
      </c>
      <c r="I71">
        <f>+'2012'!H47</f>
        <v>10.79</v>
      </c>
      <c r="J71" s="28">
        <f t="shared" si="4"/>
        <v>0.03</v>
      </c>
      <c r="K71" s="46">
        <f t="shared" si="5"/>
        <v>5.9446786987552855E-3</v>
      </c>
      <c r="L71" s="51">
        <f t="shared" si="6"/>
        <v>0.19815595662517618</v>
      </c>
      <c r="M71" s="28" t="str">
        <f>+IF(H71&gt;4,"DEJAR","DEPURAR")</f>
        <v>DEJAR</v>
      </c>
      <c r="N71" s="49" t="str">
        <f t="shared" si="7"/>
        <v>DEJAR</v>
      </c>
      <c r="O71" s="28">
        <f>+IF(E71=INICIO!$C$4,0.178*POWER(H71,2.47),IF(E71=INICIO!$C$5,0.1023*POWER(H71,2.5),IF(E71=INICIO!$C$6,0.14*POWER(H71,2.4),IF(E71=INICIO!$C$7,0.1023*POWER(H71,2.5),IF(E71=INICIO!$C$8,0,0)))))</f>
        <v>37.241962312303322</v>
      </c>
      <c r="P71" s="55">
        <f>+O71*1/J71</f>
        <v>1241.3987437434441</v>
      </c>
      <c r="Q71" s="55">
        <f>+O71/1000*A_DESCRIPCION!$D$24</f>
        <v>1.7503722286782559E-2</v>
      </c>
      <c r="R71" s="55">
        <f>+P71/1000*A_DESCRIPCION!$D$24</f>
        <v>0.58345740955941872</v>
      </c>
      <c r="S71" s="49" t="str">
        <f>+INICIO!$E$4</f>
        <v>Imbert and Rollet (1989)a</v>
      </c>
      <c r="T71" s="54">
        <f>0.13657*H71^2.38351</f>
        <v>23.697844380621909</v>
      </c>
      <c r="U71" s="55">
        <f>+T71*1/J71</f>
        <v>789.92814602073031</v>
      </c>
      <c r="V71" s="55">
        <f>+T71/1000*A_DESCRIPCION!$D$24</f>
        <v>1.1137986858892297E-2</v>
      </c>
      <c r="W71" s="55">
        <f>+U71/1000*A_DESCRIPCION!$D$24</f>
        <v>0.37126622862974323</v>
      </c>
      <c r="X71" s="28">
        <f>+IF(E71=INICIO!$C$4,0.199*(0.86^0.899)*(H71^2.22),IF(E71=INICIO!$C$5,0.199*(0.762^0.899)*(H71^2.22),IF(E71=INICIO!$C$6,0.199*(0.759^0.899)*(H71^2.22),IF(E71=INICIO!$C$7,0.199*(0.762^0.899)*(H71^2.22),0))))</f>
        <v>21.1689796240411</v>
      </c>
      <c r="Y71" s="28">
        <f>+X71*1/J71</f>
        <v>705.63265413470333</v>
      </c>
      <c r="Z71" s="55">
        <f>+X71/1000*A_DESCRIPCION!$D$24</f>
        <v>9.9494204232993162E-3</v>
      </c>
      <c r="AA71" s="55">
        <f>+Y71/1000*A_DESCRIPCION!$D$24</f>
        <v>0.33164734744331054</v>
      </c>
      <c r="AB71" s="28">
        <f>+IF(E71=INICIO!$C$4,INICIO!$V$30*ARBOLES!R71,IF(E71=INICIO!$C$5,INICIO!$V$31*ARBOLES!R71,IF(E71=INICIO!$C$6,INICIO!$V$32*ARBOLES!R71,IF(E71=INICIO!$C$7,INICIO!#REF!*ARBOLES!R71,0))))</f>
        <v>0.406835090334008</v>
      </c>
    </row>
    <row r="72" spans="1:28" x14ac:dyDescent="0.25">
      <c r="A72">
        <v>48</v>
      </c>
      <c r="B72" t="str">
        <f>+'2012'!A48</f>
        <v>3-2012-INAB/ESTEFFOR</v>
      </c>
      <c r="C72">
        <f>+'2012'!B48</f>
        <v>3</v>
      </c>
      <c r="D72">
        <f>+'2012'!C48</f>
        <v>24</v>
      </c>
      <c r="E72" t="str">
        <f>+'2012'!D48</f>
        <v>Rhizophora mangle L.</v>
      </c>
      <c r="F72">
        <f>+'2012'!E48</f>
        <v>2015</v>
      </c>
      <c r="G72">
        <f>+'2012'!F48</f>
        <v>300</v>
      </c>
      <c r="H72">
        <f>+'2012'!G48</f>
        <v>10.5</v>
      </c>
      <c r="I72">
        <f>+'2012'!H48</f>
        <v>13.16</v>
      </c>
      <c r="J72" s="28">
        <f t="shared" si="4"/>
        <v>0.03</v>
      </c>
      <c r="K72" s="46">
        <f t="shared" si="5"/>
        <v>8.6590147514568668E-3</v>
      </c>
      <c r="L72" s="51">
        <f t="shared" si="6"/>
        <v>0.28863382504856222</v>
      </c>
      <c r="M72" s="28" t="str">
        <f>+IF(H72&gt;4,"DEJAR","DEPURAR")</f>
        <v>DEJAR</v>
      </c>
      <c r="N72" s="49" t="str">
        <f t="shared" si="7"/>
        <v>DEJAR</v>
      </c>
      <c r="O72" s="28">
        <f>+IF(E72=INICIO!$C$4,0.178*POWER(H72,2.47),IF(E72=INICIO!$C$5,0.1023*POWER(H72,2.5),IF(E72=INICIO!$C$6,0.14*POWER(H72,2.4),IF(E72=INICIO!$C$7,0.1023*POWER(H72,2.5),IF(E72=INICIO!$C$8,0,0)))))</f>
        <v>59.259443809484068</v>
      </c>
      <c r="P72" s="55">
        <f>+O72*1/J72</f>
        <v>1975.314793649469</v>
      </c>
      <c r="Q72" s="55">
        <f>+O72/1000*A_DESCRIPCION!$D$24</f>
        <v>2.7851938590457509E-2</v>
      </c>
      <c r="R72" s="55">
        <f>+P72/1000*A_DESCRIPCION!$D$24</f>
        <v>0.92839795301525041</v>
      </c>
      <c r="S72" s="49" t="str">
        <f>+INICIO!$E$4</f>
        <v>Imbert and Rollet (1989)a</v>
      </c>
      <c r="T72" s="54">
        <f>0.13657*H72^2.38351</f>
        <v>37.099684439743179</v>
      </c>
      <c r="U72" s="55">
        <f>+T72*1/J72</f>
        <v>1236.6561479914394</v>
      </c>
      <c r="V72" s="55">
        <f>+T72/1000*A_DESCRIPCION!$D$24</f>
        <v>1.7436851686679293E-2</v>
      </c>
      <c r="W72" s="55">
        <f>+U72/1000*A_DESCRIPCION!$D$24</f>
        <v>0.58122838955597644</v>
      </c>
      <c r="X72" s="28">
        <f>+IF(E72=INICIO!$C$4,0.199*(0.86^0.899)*(H72^2.22),IF(E72=INICIO!$C$5,0.199*(0.762^0.899)*(H72^2.22),IF(E72=INICIO!$C$6,0.199*(0.759^0.899)*(H72^2.22),IF(E72=INICIO!$C$7,0.199*(0.762^0.899)*(H72^2.22),0))))</f>
        <v>32.13715504377145</v>
      </c>
      <c r="Y72" s="28">
        <f>+X72*1/J72</f>
        <v>1071.2385014590484</v>
      </c>
      <c r="Z72" s="55">
        <f>+X72/1000*A_DESCRIPCION!$D$24</f>
        <v>1.5104462870572582E-2</v>
      </c>
      <c r="AA72" s="55">
        <f>+Y72/1000*A_DESCRIPCION!$D$24</f>
        <v>0.50348209568575275</v>
      </c>
      <c r="AB72" s="28">
        <f>+IF(E72=INICIO!$C$4,INICIO!$V$30*ARBOLES!R72,IF(E72=INICIO!$C$5,INICIO!$V$31*ARBOLES!R72,IF(E72=INICIO!$C$6,INICIO!$V$32*ARBOLES!R72,IF(E72=INICIO!$C$7,INICIO!#REF!*ARBOLES!R72,0))))</f>
        <v>0.64735636036584165</v>
      </c>
    </row>
    <row r="73" spans="1:28" x14ac:dyDescent="0.25">
      <c r="A73">
        <v>49</v>
      </c>
      <c r="B73" t="str">
        <f>+'2012'!A49</f>
        <v>3-2012-INAB/ESTEFFOR</v>
      </c>
      <c r="C73">
        <f>+'2012'!B49</f>
        <v>3</v>
      </c>
      <c r="D73">
        <f>+'2012'!C49</f>
        <v>25</v>
      </c>
      <c r="E73" t="str">
        <f>+'2012'!D49</f>
        <v>Rhizophora mangle L.</v>
      </c>
      <c r="F73">
        <f>+'2012'!E49</f>
        <v>2015</v>
      </c>
      <c r="G73">
        <f>+'2012'!F49</f>
        <v>300</v>
      </c>
      <c r="H73">
        <f>+'2012'!G49</f>
        <v>5.4</v>
      </c>
      <c r="I73">
        <f>+'2012'!H49</f>
        <v>8.64</v>
      </c>
      <c r="J73" s="28">
        <f t="shared" si="4"/>
        <v>0.03</v>
      </c>
      <c r="K73" s="46">
        <f t="shared" si="5"/>
        <v>2.2902210444669595E-3</v>
      </c>
      <c r="L73" s="51">
        <f t="shared" si="6"/>
        <v>7.6340701482231987E-2</v>
      </c>
      <c r="M73" s="28" t="str">
        <f>+IF(H73&gt;4,"DEJAR","DEPURAR")</f>
        <v>DEJAR</v>
      </c>
      <c r="N73" s="49" t="str">
        <f t="shared" si="7"/>
        <v>DEJAR</v>
      </c>
      <c r="O73" s="28">
        <f>+IF(E73=INICIO!$C$4,0.178*POWER(H73,2.47),IF(E73=INICIO!$C$5,0.1023*POWER(H73,2.5),IF(E73=INICIO!$C$6,0.14*POWER(H73,2.4),IF(E73=INICIO!$C$7,0.1023*POWER(H73,2.5),IF(E73=INICIO!$C$8,0,0)))))</f>
        <v>11.466545245826426</v>
      </c>
      <c r="P73" s="55">
        <f>+O73*1/J73</f>
        <v>382.21817486088088</v>
      </c>
      <c r="Q73" s="55">
        <f>+O73/1000*A_DESCRIPCION!$D$24</f>
        <v>5.3892762655384195E-3</v>
      </c>
      <c r="R73" s="55">
        <f>+P73/1000*A_DESCRIPCION!$D$24</f>
        <v>0.17964254218461401</v>
      </c>
      <c r="S73" s="49" t="str">
        <f>+INICIO!$E$4</f>
        <v>Imbert and Rollet (1989)a</v>
      </c>
      <c r="T73" s="54">
        <f>0.13657*H73^2.38351</f>
        <v>7.6036682440039849</v>
      </c>
      <c r="U73" s="55">
        <f>+T73*1/J73</f>
        <v>253.45560813346617</v>
      </c>
      <c r="V73" s="55">
        <f>+T73/1000*A_DESCRIPCION!$D$24</f>
        <v>3.5737240746818726E-3</v>
      </c>
      <c r="W73" s="55">
        <f>+U73/1000*A_DESCRIPCION!$D$24</f>
        <v>0.1191241358227291</v>
      </c>
      <c r="X73" s="28">
        <f>+IF(E73=INICIO!$C$4,0.199*(0.86^0.899)*(H73^2.22),IF(E73=INICIO!$C$5,0.199*(0.762^0.899)*(H73^2.22),IF(E73=INICIO!$C$6,0.199*(0.759^0.899)*(H73^2.22),IF(E73=INICIO!$C$7,0.199*(0.762^0.899)*(H73^2.22),0))))</f>
        <v>7.3431319279272209</v>
      </c>
      <c r="Y73" s="28">
        <f>+X73*1/J73</f>
        <v>244.77106426424069</v>
      </c>
      <c r="Z73" s="55">
        <f>+X73/1000*A_DESCRIPCION!$D$24</f>
        <v>3.4512720061257939E-3</v>
      </c>
      <c r="AA73" s="55">
        <f>+Y73/1000*A_DESCRIPCION!$D$24</f>
        <v>0.11504240020419312</v>
      </c>
      <c r="AB73" s="28">
        <f>+IF(E73=INICIO!$C$4,INICIO!$V$30*ARBOLES!R73,IF(E73=INICIO!$C$5,INICIO!$V$31*ARBOLES!R73,IF(E73=INICIO!$C$6,INICIO!$V$32*ARBOLES!R73,IF(E73=INICIO!$C$7,INICIO!#REF!*ARBOLES!R73,0))))</f>
        <v>0.12526173921194395</v>
      </c>
    </row>
    <row r="74" spans="1:28" x14ac:dyDescent="0.25">
      <c r="A74">
        <v>50</v>
      </c>
      <c r="B74" t="str">
        <f>+'2012'!A50</f>
        <v>4-2012-INAB/ESTEFFOR</v>
      </c>
      <c r="C74">
        <f>+'2012'!B50</f>
        <v>4</v>
      </c>
      <c r="D74">
        <f>+'2012'!C50</f>
        <v>1</v>
      </c>
      <c r="E74" t="str">
        <f>+'2012'!D50</f>
        <v>Rhizophora mangle L.</v>
      </c>
      <c r="F74">
        <f>+'2012'!E50</f>
        <v>2015</v>
      </c>
      <c r="G74">
        <f>+'2012'!F50</f>
        <v>300</v>
      </c>
      <c r="H74">
        <f>+'2012'!G50</f>
        <v>19.11</v>
      </c>
      <c r="I74">
        <f>+'2012'!H50</f>
        <v>20.66</v>
      </c>
      <c r="J74" s="28">
        <f t="shared" si="4"/>
        <v>0.03</v>
      </c>
      <c r="K74" s="46">
        <f t="shared" si="5"/>
        <v>2.8682120462725724E-2</v>
      </c>
      <c r="L74" s="51">
        <f t="shared" si="6"/>
        <v>0.95607068209085755</v>
      </c>
      <c r="M74" s="28" t="str">
        <f>+IF(H74&gt;4,"DEJAR","DEPURAR")</f>
        <v>DEJAR</v>
      </c>
      <c r="N74" s="49" t="str">
        <f t="shared" si="7"/>
        <v>DEJAR</v>
      </c>
      <c r="O74" s="28">
        <f>+IF(E74=INICIO!$C$4,0.178*POWER(H74,2.47),IF(E74=INICIO!$C$5,0.1023*POWER(H74,2.5),IF(E74=INICIO!$C$6,0.14*POWER(H74,2.4),IF(E74=INICIO!$C$7,0.1023*POWER(H74,2.5),IF(E74=INICIO!$C$8,0,0)))))</f>
        <v>260.09613539482484</v>
      </c>
      <c r="P74" s="55">
        <f>+O74*1/J74</f>
        <v>8669.8711798274944</v>
      </c>
      <c r="Q74" s="55">
        <f>+O74/1000*A_DESCRIPCION!$D$24</f>
        <v>0.12224518363556768</v>
      </c>
      <c r="R74" s="55">
        <f>+P74/1000*A_DESCRIPCION!$D$24</f>
        <v>4.0748394545189219</v>
      </c>
      <c r="S74" s="49" t="str">
        <f>+INICIO!$E$4</f>
        <v>Imbert and Rollet (1989)a</v>
      </c>
      <c r="T74" s="54">
        <f>0.13657*H74^2.38351</f>
        <v>154.6154787805533</v>
      </c>
      <c r="U74" s="55">
        <f>+T74*1/J74</f>
        <v>5153.8492926851104</v>
      </c>
      <c r="V74" s="55">
        <f>+T74/1000*A_DESCRIPCION!$D$24</f>
        <v>7.2669275026860061E-2</v>
      </c>
      <c r="W74" s="55">
        <f>+U74/1000*A_DESCRIPCION!$D$24</f>
        <v>2.4223091675620014</v>
      </c>
      <c r="X74" s="28">
        <f>+IF(E74=INICIO!$C$4,0.199*(0.86^0.899)*(H74^2.22),IF(E74=INICIO!$C$5,0.199*(0.762^0.899)*(H74^2.22),IF(E74=INICIO!$C$6,0.199*(0.759^0.899)*(H74^2.22),IF(E74=INICIO!$C$7,0.199*(0.762^0.899)*(H74^2.22),0))))</f>
        <v>121.44116067362795</v>
      </c>
      <c r="Y74" s="28">
        <f>+X74*1/J74</f>
        <v>4048.0386891209318</v>
      </c>
      <c r="Z74" s="55">
        <f>+X74/1000*A_DESCRIPCION!$D$24</f>
        <v>5.7077345516605135E-2</v>
      </c>
      <c r="AA74" s="55">
        <f>+Y74/1000*A_DESCRIPCION!$D$24</f>
        <v>1.9025781838868379</v>
      </c>
      <c r="AB74" s="28">
        <f>+IF(E74=INICIO!$C$4,INICIO!$V$30*ARBOLES!R74,IF(E74=INICIO!$C$5,INICIO!$V$31*ARBOLES!R74,IF(E74=INICIO!$C$6,INICIO!$V$32*ARBOLES!R74,IF(E74=INICIO!$C$7,INICIO!#REF!*ARBOLES!R74,0))))</f>
        <v>2.8413173788085349</v>
      </c>
    </row>
    <row r="75" spans="1:28" x14ac:dyDescent="0.25">
      <c r="A75">
        <v>51</v>
      </c>
      <c r="B75" t="str">
        <f>+'2012'!A51</f>
        <v>4-2012-INAB/ESTEFFOR</v>
      </c>
      <c r="C75">
        <f>+'2012'!B51</f>
        <v>4</v>
      </c>
      <c r="D75">
        <f>+'2012'!C51</f>
        <v>2</v>
      </c>
      <c r="E75" t="str">
        <f>+'2012'!D51</f>
        <v>Rhizophora mangle L.</v>
      </c>
      <c r="F75">
        <f>+'2012'!E51</f>
        <v>2015</v>
      </c>
      <c r="G75">
        <f>+'2012'!F51</f>
        <v>300</v>
      </c>
      <c r="H75">
        <f>+'2012'!G51</f>
        <v>17.84</v>
      </c>
      <c r="I75">
        <f>+'2012'!H51</f>
        <v>19.38</v>
      </c>
      <c r="J75" s="28">
        <f t="shared" si="4"/>
        <v>0.03</v>
      </c>
      <c r="K75" s="46">
        <f t="shared" si="5"/>
        <v>2.4996521771258693E-2</v>
      </c>
      <c r="L75" s="51">
        <f t="shared" si="6"/>
        <v>0.8332173923752898</v>
      </c>
      <c r="M75" s="28" t="str">
        <f>+IF(H75&gt;4,"DEJAR","DEPURAR")</f>
        <v>DEJAR</v>
      </c>
      <c r="N75" s="49" t="str">
        <f t="shared" si="7"/>
        <v>DEJAR</v>
      </c>
      <c r="O75" s="28">
        <f>+IF(E75=INICIO!$C$4,0.178*POWER(H75,2.47),IF(E75=INICIO!$C$5,0.1023*POWER(H75,2.5),IF(E75=INICIO!$C$6,0.14*POWER(H75,2.4),IF(E75=INICIO!$C$7,0.1023*POWER(H75,2.5),IF(E75=INICIO!$C$8,0,0)))))</f>
        <v>219.46500633745052</v>
      </c>
      <c r="P75" s="55">
        <f>+O75*1/J75</f>
        <v>7315.5002112483508</v>
      </c>
      <c r="Q75" s="55">
        <f>+O75/1000*A_DESCRIPCION!$D$24</f>
        <v>0.10314855297860175</v>
      </c>
      <c r="R75" s="55">
        <f>+P75/1000*A_DESCRIPCION!$D$24</f>
        <v>3.4382850992867247</v>
      </c>
      <c r="S75" s="49" t="str">
        <f>+INICIO!$E$4</f>
        <v>Imbert and Rollet (1989)a</v>
      </c>
      <c r="T75" s="54">
        <f>0.13657*H75^2.38351</f>
        <v>131.24037070273795</v>
      </c>
      <c r="U75" s="55">
        <f>+T75*1/J75</f>
        <v>4374.6790234245982</v>
      </c>
      <c r="V75" s="55">
        <f>+T75/1000*A_DESCRIPCION!$D$24</f>
        <v>6.1682974230286833E-2</v>
      </c>
      <c r="W75" s="55">
        <f>+U75/1000*A_DESCRIPCION!$D$24</f>
        <v>2.056099141009561</v>
      </c>
      <c r="X75" s="28">
        <f>+IF(E75=INICIO!$C$4,0.199*(0.86^0.899)*(H75^2.22),IF(E75=INICIO!$C$5,0.199*(0.762^0.899)*(H75^2.22),IF(E75=INICIO!$C$6,0.199*(0.759^0.899)*(H75^2.22),IF(E75=INICIO!$C$7,0.199*(0.762^0.899)*(H75^2.22),0))))</f>
        <v>104.24704449905835</v>
      </c>
      <c r="Y75" s="28">
        <f>+X75*1/J75</f>
        <v>3474.9014833019451</v>
      </c>
      <c r="Z75" s="55">
        <f>+X75/1000*A_DESCRIPCION!$D$24</f>
        <v>4.8996110914557418E-2</v>
      </c>
      <c r="AA75" s="55">
        <f>+Y75/1000*A_DESCRIPCION!$D$24</f>
        <v>1.6332036971519142</v>
      </c>
      <c r="AB75" s="28">
        <f>+IF(E75=INICIO!$C$4,INICIO!$V$30*ARBOLES!R75,IF(E75=INICIO!$C$5,INICIO!$V$31*ARBOLES!R75,IF(E75=INICIO!$C$6,INICIO!$V$32*ARBOLES!R75,IF(E75=INICIO!$C$7,INICIO!#REF!*ARBOLES!R75,0))))</f>
        <v>2.3974586765787476</v>
      </c>
    </row>
    <row r="76" spans="1:28" x14ac:dyDescent="0.25">
      <c r="A76">
        <v>52</v>
      </c>
      <c r="B76" t="str">
        <f>+'2012'!A52</f>
        <v>4-2012-INAB/ESTEFFOR</v>
      </c>
      <c r="C76">
        <f>+'2012'!B52</f>
        <v>4</v>
      </c>
      <c r="D76">
        <f>+'2012'!C52</f>
        <v>3</v>
      </c>
      <c r="E76" t="str">
        <f>+'2012'!D52</f>
        <v>Rhizophora mangle L.</v>
      </c>
      <c r="F76">
        <f>+'2012'!E52</f>
        <v>2015</v>
      </c>
      <c r="G76">
        <f>+'2012'!F52</f>
        <v>300</v>
      </c>
      <c r="H76">
        <f>+'2012'!G52</f>
        <v>20.38</v>
      </c>
      <c r="I76">
        <f>+'2012'!H52</f>
        <v>21.51</v>
      </c>
      <c r="J76" s="28">
        <f t="shared" si="4"/>
        <v>0.03</v>
      </c>
      <c r="K76" s="46">
        <f t="shared" si="5"/>
        <v>3.2621072893741505E-2</v>
      </c>
      <c r="L76" s="51">
        <f t="shared" si="6"/>
        <v>1.0873690964580502</v>
      </c>
      <c r="M76" s="28" t="str">
        <f>+IF(H76&gt;4,"DEJAR","DEPURAR")</f>
        <v>DEJAR</v>
      </c>
      <c r="N76" s="49" t="str">
        <f t="shared" si="7"/>
        <v>DEJAR</v>
      </c>
      <c r="O76" s="28">
        <f>+IF(E76=INICIO!$C$4,0.178*POWER(H76,2.47),IF(E76=INICIO!$C$5,0.1023*POWER(H76,2.5),IF(E76=INICIO!$C$6,0.14*POWER(H76,2.4),IF(E76=INICIO!$C$7,0.1023*POWER(H76,2.5),IF(E76=INICIO!$C$8,0,0)))))</f>
        <v>304.89782484150834</v>
      </c>
      <c r="P76" s="55">
        <f>+O76*1/J76</f>
        <v>10163.260828050279</v>
      </c>
      <c r="Q76" s="55">
        <f>+O76/1000*A_DESCRIPCION!$D$24</f>
        <v>0.14330197767550892</v>
      </c>
      <c r="R76" s="55">
        <f>+P76/1000*A_DESCRIPCION!$D$24</f>
        <v>4.7767325891836308</v>
      </c>
      <c r="S76" s="49" t="str">
        <f>+INICIO!$E$4</f>
        <v>Imbert and Rollet (1989)a</v>
      </c>
      <c r="T76" s="54">
        <f>0.13657*H76^2.38351</f>
        <v>180.24223487682028</v>
      </c>
      <c r="U76" s="55">
        <f>+T76*1/J76</f>
        <v>6008.0744958940095</v>
      </c>
      <c r="V76" s="55">
        <f>+T76/1000*A_DESCRIPCION!$D$24</f>
        <v>8.4713850392105522E-2</v>
      </c>
      <c r="W76" s="55">
        <f>+U76/1000*A_DESCRIPCION!$D$24</f>
        <v>2.8237950130701841</v>
      </c>
      <c r="X76" s="28">
        <f>+IF(E76=INICIO!$C$4,0.199*(0.86^0.899)*(H76^2.22),IF(E76=INICIO!$C$5,0.199*(0.762^0.899)*(H76^2.22),IF(E76=INICIO!$C$6,0.199*(0.759^0.899)*(H76^2.22),IF(E76=INICIO!$C$7,0.199*(0.762^0.899)*(H76^2.22),0))))</f>
        <v>140.08784772517348</v>
      </c>
      <c r="Y76" s="28">
        <f>+X76*1/J76</f>
        <v>4669.5949241724493</v>
      </c>
      <c r="Z76" s="55">
        <f>+X76/1000*A_DESCRIPCION!$D$24</f>
        <v>6.5841288430831521E-2</v>
      </c>
      <c r="AA76" s="55">
        <f>+Y76/1000*A_DESCRIPCION!$D$24</f>
        <v>2.1947096143610514</v>
      </c>
      <c r="AB76" s="28">
        <f>+IF(E76=INICIO!$C$4,INICIO!$V$30*ARBOLES!R76,IF(E76=INICIO!$C$5,INICIO!$V$31*ARBOLES!R76,IF(E76=INICIO!$C$6,INICIO!$V$32*ARBOLES!R76,IF(E76=INICIO!$C$7,INICIO!#REF!*ARBOLES!R76,0))))</f>
        <v>3.3307357188065914</v>
      </c>
    </row>
    <row r="77" spans="1:28" x14ac:dyDescent="0.25">
      <c r="A77">
        <v>53</v>
      </c>
      <c r="B77" t="str">
        <f>+'2012'!A53</f>
        <v>4-2012-INAB/ESTEFFOR</v>
      </c>
      <c r="C77">
        <f>+'2012'!B53</f>
        <v>4</v>
      </c>
      <c r="D77">
        <f>+'2012'!C53</f>
        <v>4</v>
      </c>
      <c r="E77" t="str">
        <f>+'2012'!D53</f>
        <v>Rhizophora mangle L.</v>
      </c>
      <c r="F77">
        <f>+'2012'!E53</f>
        <v>2015</v>
      </c>
      <c r="G77">
        <f>+'2012'!F53</f>
        <v>300</v>
      </c>
      <c r="H77">
        <f>+'2012'!G53</f>
        <v>16.739999999999998</v>
      </c>
      <c r="I77">
        <f>+'2012'!H53</f>
        <v>17.13</v>
      </c>
      <c r="J77" s="28">
        <f t="shared" si="4"/>
        <v>0.03</v>
      </c>
      <c r="K77" s="46">
        <f t="shared" si="5"/>
        <v>2.2009024237327476E-2</v>
      </c>
      <c r="L77" s="51">
        <f t="shared" si="6"/>
        <v>0.73363414124424919</v>
      </c>
      <c r="M77" s="28" t="str">
        <f>+IF(H77&gt;4,"DEJAR","DEPURAR")</f>
        <v>DEJAR</v>
      </c>
      <c r="N77" s="49" t="str">
        <f t="shared" si="7"/>
        <v>DEJAR</v>
      </c>
      <c r="O77" s="28">
        <f>+IF(E77=INICIO!$C$4,0.178*POWER(H77,2.47),IF(E77=INICIO!$C$5,0.1023*POWER(H77,2.5),IF(E77=INICIO!$C$6,0.14*POWER(H77,2.4),IF(E77=INICIO!$C$7,0.1023*POWER(H77,2.5),IF(E77=INICIO!$C$8,0,0)))))</f>
        <v>187.54089007069393</v>
      </c>
      <c r="P77" s="55">
        <f>+O77*1/J77</f>
        <v>6251.3630023564647</v>
      </c>
      <c r="Q77" s="55">
        <f>+O77/1000*A_DESCRIPCION!$D$24</f>
        <v>8.8144218333226151E-2</v>
      </c>
      <c r="R77" s="55">
        <f>+P77/1000*A_DESCRIPCION!$D$24</f>
        <v>2.9381406111075381</v>
      </c>
      <c r="S77" s="49" t="str">
        <f>+INICIO!$E$4</f>
        <v>Imbert and Rollet (1989)a</v>
      </c>
      <c r="T77" s="54">
        <f>0.13657*H77^2.38351</f>
        <v>112.76872514780594</v>
      </c>
      <c r="U77" s="55">
        <f>+T77*1/J77</f>
        <v>3758.9575049268647</v>
      </c>
      <c r="V77" s="55">
        <f>+T77/1000*A_DESCRIPCION!$D$24</f>
        <v>5.3001300819468786E-2</v>
      </c>
      <c r="W77" s="55">
        <f>+U77/1000*A_DESCRIPCION!$D$24</f>
        <v>1.7667100273156264</v>
      </c>
      <c r="X77" s="28">
        <f>+IF(E77=INICIO!$C$4,0.199*(0.86^0.899)*(H77^2.22),IF(E77=INICIO!$C$5,0.199*(0.762^0.899)*(H77^2.22),IF(E77=INICIO!$C$6,0.199*(0.759^0.899)*(H77^2.22),IF(E77=INICIO!$C$7,0.199*(0.762^0.899)*(H77^2.22),0))))</f>
        <v>90.511610229585273</v>
      </c>
      <c r="Y77" s="28">
        <f>+X77*1/J77</f>
        <v>3017.0536743195094</v>
      </c>
      <c r="Z77" s="55">
        <f>+X77/1000*A_DESCRIPCION!$D$24</f>
        <v>4.2540456807905073E-2</v>
      </c>
      <c r="AA77" s="55">
        <f>+Y77/1000*A_DESCRIPCION!$D$24</f>
        <v>1.4180152269301693</v>
      </c>
      <c r="AB77" s="28">
        <f>+IF(E77=INICIO!$C$4,INICIO!$V$30*ARBOLES!R77,IF(E77=INICIO!$C$5,INICIO!$V$31*ARBOLES!R77,IF(E77=INICIO!$C$6,INICIO!$V$32*ARBOLES!R77,IF(E77=INICIO!$C$7,INICIO!#REF!*ARBOLES!R77,0))))</f>
        <v>2.0487162924823918</v>
      </c>
    </row>
    <row r="78" spans="1:28" x14ac:dyDescent="0.25">
      <c r="A78">
        <v>54</v>
      </c>
      <c r="B78" t="str">
        <f>+'2012'!A54</f>
        <v>4-2012-INAB/ESTEFFOR</v>
      </c>
      <c r="C78">
        <f>+'2012'!B54</f>
        <v>4</v>
      </c>
      <c r="D78">
        <f>+'2012'!C54</f>
        <v>5</v>
      </c>
      <c r="E78" t="str">
        <f>+'2012'!D54</f>
        <v>Rhizophora mangle L.</v>
      </c>
      <c r="F78">
        <f>+'2012'!E54</f>
        <v>2015</v>
      </c>
      <c r="G78">
        <f>+'2012'!F54</f>
        <v>300</v>
      </c>
      <c r="H78">
        <f>+'2012'!G54</f>
        <v>18.84</v>
      </c>
      <c r="I78">
        <f>+'2012'!H54</f>
        <v>16.59</v>
      </c>
      <c r="J78" s="28">
        <f t="shared" si="4"/>
        <v>0.03</v>
      </c>
      <c r="K78" s="46">
        <f t="shared" si="5"/>
        <v>2.7877362234600533E-2</v>
      </c>
      <c r="L78" s="51">
        <f t="shared" si="6"/>
        <v>0.92924540782001774</v>
      </c>
      <c r="M78" s="28" t="str">
        <f>+IF(H78&gt;4,"DEJAR","DEPURAR")</f>
        <v>DEJAR</v>
      </c>
      <c r="N78" s="49" t="str">
        <f t="shared" si="7"/>
        <v>DEJAR</v>
      </c>
      <c r="O78" s="28">
        <f>+IF(E78=INICIO!$C$4,0.178*POWER(H78,2.47),IF(E78=INICIO!$C$5,0.1023*POWER(H78,2.5),IF(E78=INICIO!$C$6,0.14*POWER(H78,2.4),IF(E78=INICIO!$C$7,0.1023*POWER(H78,2.5),IF(E78=INICIO!$C$8,0,0)))))</f>
        <v>251.11336137203887</v>
      </c>
      <c r="P78" s="55">
        <f>+O78*1/J78</f>
        <v>8370.4453790679618</v>
      </c>
      <c r="Q78" s="55">
        <f>+O78/1000*A_DESCRIPCION!$D$24</f>
        <v>0.11802327984485826</v>
      </c>
      <c r="R78" s="55">
        <f>+P78/1000*A_DESCRIPCION!$D$24</f>
        <v>3.9341093281619415</v>
      </c>
      <c r="S78" s="49" t="str">
        <f>+INICIO!$E$4</f>
        <v>Imbert and Rollet (1989)a</v>
      </c>
      <c r="T78" s="54">
        <f>0.13657*H78^2.38351</f>
        <v>149.45945066728379</v>
      </c>
      <c r="U78" s="55">
        <f>+T78*1/J78</f>
        <v>4981.98168890946</v>
      </c>
      <c r="V78" s="55">
        <f>+T78/1000*A_DESCRIPCION!$D$24</f>
        <v>7.0245941813623369E-2</v>
      </c>
      <c r="W78" s="55">
        <f>+U78/1000*A_DESCRIPCION!$D$24</f>
        <v>2.3415313937874465</v>
      </c>
      <c r="X78" s="28">
        <f>+IF(E78=INICIO!$C$4,0.199*(0.86^0.899)*(H78^2.22),IF(E78=INICIO!$C$5,0.199*(0.762^0.899)*(H78^2.22),IF(E78=INICIO!$C$6,0.199*(0.759^0.899)*(H78^2.22),IF(E78=INICIO!$C$7,0.199*(0.762^0.899)*(H78^2.22),0))))</f>
        <v>117.66485898106285</v>
      </c>
      <c r="Y78" s="28">
        <f>+X78*1/J78</f>
        <v>3922.1619660354286</v>
      </c>
      <c r="Z78" s="55">
        <f>+X78/1000*A_DESCRIPCION!$D$24</f>
        <v>5.5302483721099541E-2</v>
      </c>
      <c r="AA78" s="55">
        <f>+Y78/1000*A_DESCRIPCION!$D$24</f>
        <v>1.8434161240366513</v>
      </c>
      <c r="AB78" s="28">
        <f>+IF(E78=INICIO!$C$4,INICIO!$V$30*ARBOLES!R78,IF(E78=INICIO!$C$5,INICIO!$V$31*ARBOLES!R78,IF(E78=INICIO!$C$6,INICIO!$V$32*ARBOLES!R78,IF(E78=INICIO!$C$7,INICIO!#REF!*ARBOLES!R78,0))))</f>
        <v>2.7431886161411927</v>
      </c>
    </row>
    <row r="79" spans="1:28" x14ac:dyDescent="0.25">
      <c r="A79">
        <v>55</v>
      </c>
      <c r="B79" t="str">
        <f>+'2012'!A55</f>
        <v>4-2012-INAB/ESTEFFOR</v>
      </c>
      <c r="C79">
        <f>+'2012'!B55</f>
        <v>4</v>
      </c>
      <c r="D79">
        <f>+'2012'!C55</f>
        <v>6</v>
      </c>
      <c r="E79" t="str">
        <f>+'2012'!D55</f>
        <v>Rhizophora mangle L.</v>
      </c>
      <c r="F79">
        <f>+'2012'!E55</f>
        <v>2015</v>
      </c>
      <c r="G79">
        <f>+'2012'!F55</f>
        <v>300</v>
      </c>
      <c r="H79">
        <f>+'2012'!G55</f>
        <v>21.01</v>
      </c>
      <c r="I79">
        <f>+'2012'!H55</f>
        <v>15.21</v>
      </c>
      <c r="J79" s="28">
        <f t="shared" si="4"/>
        <v>0.03</v>
      </c>
      <c r="K79" s="46">
        <f t="shared" si="5"/>
        <v>3.4669053582671798E-2</v>
      </c>
      <c r="L79" s="51">
        <f t="shared" si="6"/>
        <v>1.1556351194223933</v>
      </c>
      <c r="M79" s="28" t="str">
        <f>+IF(H79&gt;4,"DEJAR","DEPURAR")</f>
        <v>DEJAR</v>
      </c>
      <c r="N79" s="49" t="str">
        <f t="shared" si="7"/>
        <v>DEJAR</v>
      </c>
      <c r="O79" s="28">
        <f>+IF(E79=INICIO!$C$4,0.178*POWER(H79,2.47),IF(E79=INICIO!$C$5,0.1023*POWER(H79,2.5),IF(E79=INICIO!$C$6,0.14*POWER(H79,2.4),IF(E79=INICIO!$C$7,0.1023*POWER(H79,2.5),IF(E79=INICIO!$C$8,0,0)))))</f>
        <v>328.70957265134342</v>
      </c>
      <c r="P79" s="55">
        <f>+O79*1/J79</f>
        <v>10956.985755044781</v>
      </c>
      <c r="Q79" s="55">
        <f>+O79/1000*A_DESCRIPCION!$D$24</f>
        <v>0.15449349914613139</v>
      </c>
      <c r="R79" s="55">
        <f>+P79/1000*A_DESCRIPCION!$D$24</f>
        <v>5.1497833048710469</v>
      </c>
      <c r="S79" s="49" t="str">
        <f>+INICIO!$E$4</f>
        <v>Imbert and Rollet (1989)a</v>
      </c>
      <c r="T79" s="54">
        <f>0.13657*H79^2.38351</f>
        <v>193.80770087315358</v>
      </c>
      <c r="U79" s="55">
        <f>+T79*1/J79</f>
        <v>6460.2566957717863</v>
      </c>
      <c r="V79" s="55">
        <f>+T79/1000*A_DESCRIPCION!$D$24</f>
        <v>9.1089619410382169E-2</v>
      </c>
      <c r="W79" s="55">
        <f>+U79/1000*A_DESCRIPCION!$D$24</f>
        <v>3.0363206470127393</v>
      </c>
      <c r="X79" s="28">
        <f>+IF(E79=INICIO!$C$4,0.199*(0.86^0.899)*(H79^2.22),IF(E79=INICIO!$C$5,0.199*(0.762^0.899)*(H79^2.22),IF(E79=INICIO!$C$6,0.199*(0.759^0.899)*(H79^2.22),IF(E79=INICIO!$C$7,0.199*(0.762^0.899)*(H79^2.22),0))))</f>
        <v>149.88322199417263</v>
      </c>
      <c r="Y79" s="28">
        <f>+X79*1/J79</f>
        <v>4996.1073998057545</v>
      </c>
      <c r="Z79" s="55">
        <f>+X79/1000*A_DESCRIPCION!$D$24</f>
        <v>7.0445114337261125E-2</v>
      </c>
      <c r="AA79" s="55">
        <f>+Y79/1000*A_DESCRIPCION!$D$24</f>
        <v>2.3481704779087043</v>
      </c>
      <c r="AB79" s="28">
        <f>+IF(E79=INICIO!$C$4,INICIO!$V$30*ARBOLES!R79,IF(E79=INICIO!$C$5,INICIO!$V$31*ARBOLES!R79,IF(E79=INICIO!$C$6,INICIO!$V$32*ARBOLES!R79,IF(E79=INICIO!$C$7,INICIO!#REF!*ARBOLES!R79,0))))</f>
        <v>3.5908577416470608</v>
      </c>
    </row>
    <row r="80" spans="1:28" x14ac:dyDescent="0.25">
      <c r="A80">
        <v>56</v>
      </c>
      <c r="B80" t="str">
        <f>+'2012'!A56</f>
        <v>4-2012-INAB/ESTEFFOR</v>
      </c>
      <c r="C80">
        <f>+'2012'!B56</f>
        <v>4</v>
      </c>
      <c r="D80">
        <f>+'2012'!C56</f>
        <v>7</v>
      </c>
      <c r="E80" t="str">
        <f>+'2012'!D56</f>
        <v>Rhizophora mangle L.</v>
      </c>
      <c r="F80">
        <f>+'2012'!E56</f>
        <v>2015</v>
      </c>
      <c r="G80">
        <f>+'2012'!F56</f>
        <v>300</v>
      </c>
      <c r="H80">
        <f>+'2012'!G56</f>
        <v>14.45</v>
      </c>
      <c r="I80">
        <f>+'2012'!H56</f>
        <v>16.14</v>
      </c>
      <c r="J80" s="28">
        <f t="shared" si="4"/>
        <v>0.03</v>
      </c>
      <c r="K80" s="46">
        <f t="shared" si="5"/>
        <v>1.6399310001279567E-2</v>
      </c>
      <c r="L80" s="51">
        <f t="shared" si="6"/>
        <v>0.54664366670931896</v>
      </c>
      <c r="M80" s="28" t="str">
        <f>+IF(H80&gt;4,"DEJAR","DEPURAR")</f>
        <v>DEJAR</v>
      </c>
      <c r="N80" s="49" t="str">
        <f t="shared" si="7"/>
        <v>DEJAR</v>
      </c>
      <c r="O80" s="28">
        <f>+IF(E80=INICIO!$C$4,0.178*POWER(H80,2.47),IF(E80=INICIO!$C$5,0.1023*POWER(H80,2.5),IF(E80=INICIO!$C$6,0.14*POWER(H80,2.4),IF(E80=INICIO!$C$7,0.1023*POWER(H80,2.5),IF(E80=INICIO!$C$8,0,0)))))</f>
        <v>130.40480216970886</v>
      </c>
      <c r="P80" s="55">
        <f>+O80*1/J80</f>
        <v>4346.8267389902958</v>
      </c>
      <c r="Q80" s="55">
        <f>+O80/1000*A_DESCRIPCION!$D$24</f>
        <v>6.1290257019763164E-2</v>
      </c>
      <c r="R80" s="55">
        <f>+P80/1000*A_DESCRIPCION!$D$24</f>
        <v>2.043008567325439</v>
      </c>
      <c r="S80" s="49" t="str">
        <f>+INICIO!$E$4</f>
        <v>Imbert and Rollet (1989)a</v>
      </c>
      <c r="T80" s="54">
        <f>0.13657*H80^2.38351</f>
        <v>79.416715498892742</v>
      </c>
      <c r="U80" s="55">
        <f>+T80*1/J80</f>
        <v>2647.2238499630917</v>
      </c>
      <c r="V80" s="55">
        <f>+T80/1000*A_DESCRIPCION!$D$24</f>
        <v>3.732585628447959E-2</v>
      </c>
      <c r="W80" s="55">
        <f>+U80/1000*A_DESCRIPCION!$D$24</f>
        <v>1.2441952094826532</v>
      </c>
      <c r="X80" s="28">
        <f>+IF(E80=INICIO!$C$4,0.199*(0.86^0.899)*(H80^2.22),IF(E80=INICIO!$C$5,0.199*(0.762^0.899)*(H80^2.22),IF(E80=INICIO!$C$6,0.199*(0.759^0.899)*(H80^2.22),IF(E80=INICIO!$C$7,0.199*(0.762^0.899)*(H80^2.22),0))))</f>
        <v>65.294079642011056</v>
      </c>
      <c r="Y80" s="28">
        <f>+X80*1/J80</f>
        <v>2176.4693214003687</v>
      </c>
      <c r="Z80" s="55">
        <f>+X80/1000*A_DESCRIPCION!$D$24</f>
        <v>3.0688217431745195E-2</v>
      </c>
      <c r="AA80" s="55">
        <f>+Y80/1000*A_DESCRIPCION!$D$24</f>
        <v>1.0229405810581731</v>
      </c>
      <c r="AB80" s="28">
        <f>+IF(E80=INICIO!$C$4,INICIO!$V$30*ARBOLES!R80,IF(E80=INICIO!$C$5,INICIO!$V$31*ARBOLES!R80,IF(E80=INICIO!$C$6,INICIO!$V$32*ARBOLES!R80,IF(E80=INICIO!$C$7,INICIO!#REF!*ARBOLES!R80,0))))</f>
        <v>1.4245556940799327</v>
      </c>
    </row>
    <row r="81" spans="1:28" x14ac:dyDescent="0.25">
      <c r="A81">
        <v>57</v>
      </c>
      <c r="B81" t="str">
        <f>+'2012'!A57</f>
        <v>4-2012-INAB/ESTEFFOR</v>
      </c>
      <c r="C81">
        <f>+'2012'!B57</f>
        <v>4</v>
      </c>
      <c r="D81">
        <f>+'2012'!C57</f>
        <v>8</v>
      </c>
      <c r="E81" t="str">
        <f>+'2012'!D57</f>
        <v>Rhizophora mangle L.</v>
      </c>
      <c r="F81">
        <f>+'2012'!E57</f>
        <v>2015</v>
      </c>
      <c r="G81">
        <f>+'2012'!F57</f>
        <v>300</v>
      </c>
      <c r="H81">
        <f>+'2012'!G57</f>
        <v>0</v>
      </c>
      <c r="I81">
        <f>+'2012'!H57</f>
        <v>0</v>
      </c>
      <c r="J81" s="28">
        <f t="shared" si="4"/>
        <v>0.03</v>
      </c>
      <c r="K81" s="46">
        <f t="shared" si="5"/>
        <v>0</v>
      </c>
      <c r="L81" s="51">
        <f t="shared" si="6"/>
        <v>0</v>
      </c>
      <c r="M81" s="28" t="str">
        <f>+IF(H81&gt;4,"DEJAR","DEPURAR")</f>
        <v>DEPURAR</v>
      </c>
      <c r="N81" s="49" t="str">
        <f t="shared" si="7"/>
        <v>DEPURAR</v>
      </c>
      <c r="O81" s="28">
        <f>+IF(E81=INICIO!$C$4,0.178*POWER(H81,2.47),IF(E81=INICIO!$C$5,0.1023*POWER(H81,2.5),IF(E81=INICIO!$C$6,0.14*POWER(H81,2.4),IF(E81=INICIO!$C$7,0.1023*POWER(H81,2.5),IF(E81=INICIO!$C$8,0,0)))))</f>
        <v>0</v>
      </c>
      <c r="P81" s="55">
        <f>+O81*1/J81</f>
        <v>0</v>
      </c>
      <c r="Q81" s="55">
        <f>+O81/1000*A_DESCRIPCION!$D$24</f>
        <v>0</v>
      </c>
      <c r="R81" s="55">
        <f>+P81/1000*A_DESCRIPCION!$D$24</f>
        <v>0</v>
      </c>
      <c r="S81" s="49" t="str">
        <f>+INICIO!$E$4</f>
        <v>Imbert and Rollet (1989)a</v>
      </c>
      <c r="T81" s="54">
        <f>0.13657*H81^2.38351</f>
        <v>0</v>
      </c>
      <c r="U81" s="55">
        <f>+T81*1/J81</f>
        <v>0</v>
      </c>
      <c r="V81" s="55">
        <f>+T81/1000*A_DESCRIPCION!$D$24</f>
        <v>0</v>
      </c>
      <c r="W81" s="55">
        <f>+U81/1000*A_DESCRIPCION!$D$24</f>
        <v>0</v>
      </c>
      <c r="X81" s="28">
        <f>+IF(E81=INICIO!$C$4,0.199*(0.86^0.899)*(H81^2.22),IF(E81=INICIO!$C$5,0.199*(0.762^0.899)*(H81^2.22),IF(E81=INICIO!$C$6,0.199*(0.759^0.899)*(H81^2.22),IF(E81=INICIO!$C$7,0.199*(0.762^0.899)*(H81^2.22),0))))</f>
        <v>0</v>
      </c>
      <c r="Y81" s="28">
        <f>+X81*1/J81</f>
        <v>0</v>
      </c>
      <c r="Z81" s="55">
        <f>+X81/1000*A_DESCRIPCION!$D$24</f>
        <v>0</v>
      </c>
      <c r="AA81" s="55">
        <f>+Y81/1000*A_DESCRIPCION!$D$24</f>
        <v>0</v>
      </c>
      <c r="AB81" s="28">
        <f>+IF(E81=INICIO!$C$4,INICIO!$V$30*ARBOLES!R81,IF(E81=INICIO!$C$5,INICIO!$V$31*ARBOLES!R81,IF(E81=INICIO!$C$6,INICIO!$V$32*ARBOLES!R81,IF(E81=INICIO!$C$7,INICIO!#REF!*ARBOLES!R81,0))))</f>
        <v>0</v>
      </c>
    </row>
    <row r="82" spans="1:28" x14ac:dyDescent="0.25">
      <c r="A82">
        <v>58</v>
      </c>
      <c r="B82" t="str">
        <f>+'2012'!A58</f>
        <v>4-2012-INAB/ESTEFFOR</v>
      </c>
      <c r="C82">
        <f>+'2012'!B58</f>
        <v>4</v>
      </c>
      <c r="D82">
        <f>+'2012'!C58</f>
        <v>9</v>
      </c>
      <c r="E82" t="str">
        <f>+'2012'!D58</f>
        <v>Rhizophora mangle L.</v>
      </c>
      <c r="F82">
        <f>+'2012'!E58</f>
        <v>2015</v>
      </c>
      <c r="G82">
        <f>+'2012'!F58</f>
        <v>300</v>
      </c>
      <c r="H82">
        <f>+'2012'!G58</f>
        <v>0</v>
      </c>
      <c r="I82">
        <f>+'2012'!H58</f>
        <v>0</v>
      </c>
      <c r="J82" s="28">
        <f t="shared" si="4"/>
        <v>0.03</v>
      </c>
      <c r="K82" s="46">
        <f t="shared" si="5"/>
        <v>0</v>
      </c>
      <c r="L82" s="51">
        <f t="shared" si="6"/>
        <v>0</v>
      </c>
      <c r="M82" s="28" t="str">
        <f>+IF(H82&gt;4,"DEJAR","DEPURAR")</f>
        <v>DEPURAR</v>
      </c>
      <c r="N82" s="49" t="str">
        <f t="shared" si="7"/>
        <v>DEPURAR</v>
      </c>
      <c r="O82" s="28">
        <f>+IF(E82=INICIO!$C$4,0.178*POWER(H82,2.47),IF(E82=INICIO!$C$5,0.1023*POWER(H82,2.5),IF(E82=INICIO!$C$6,0.14*POWER(H82,2.4),IF(E82=INICIO!$C$7,0.1023*POWER(H82,2.5),IF(E82=INICIO!$C$8,0,0)))))</f>
        <v>0</v>
      </c>
      <c r="P82" s="55">
        <f>+O82*1/J82</f>
        <v>0</v>
      </c>
      <c r="Q82" s="55">
        <f>+O82/1000*A_DESCRIPCION!$D$24</f>
        <v>0</v>
      </c>
      <c r="R82" s="55">
        <f>+P82/1000*A_DESCRIPCION!$D$24</f>
        <v>0</v>
      </c>
      <c r="S82" s="49" t="str">
        <f>+INICIO!$E$4</f>
        <v>Imbert and Rollet (1989)a</v>
      </c>
      <c r="T82" s="54">
        <f>0.13657*H82^2.38351</f>
        <v>0</v>
      </c>
      <c r="U82" s="55">
        <f>+T82*1/J82</f>
        <v>0</v>
      </c>
      <c r="V82" s="55">
        <f>+T82/1000*A_DESCRIPCION!$D$24</f>
        <v>0</v>
      </c>
      <c r="W82" s="55">
        <f>+U82/1000*A_DESCRIPCION!$D$24</f>
        <v>0</v>
      </c>
      <c r="X82" s="28">
        <f>+IF(E82=INICIO!$C$4,0.199*(0.86^0.899)*(H82^2.22),IF(E82=INICIO!$C$5,0.199*(0.762^0.899)*(H82^2.22),IF(E82=INICIO!$C$6,0.199*(0.759^0.899)*(H82^2.22),IF(E82=INICIO!$C$7,0.199*(0.762^0.899)*(H82^2.22),0))))</f>
        <v>0</v>
      </c>
      <c r="Y82" s="28">
        <f>+X82*1/J82</f>
        <v>0</v>
      </c>
      <c r="Z82" s="55">
        <f>+X82/1000*A_DESCRIPCION!$D$24</f>
        <v>0</v>
      </c>
      <c r="AA82" s="55">
        <f>+Y82/1000*A_DESCRIPCION!$D$24</f>
        <v>0</v>
      </c>
      <c r="AB82" s="28">
        <f>+IF(E82=INICIO!$C$4,INICIO!$V$30*ARBOLES!R82,IF(E82=INICIO!$C$5,INICIO!$V$31*ARBOLES!R82,IF(E82=INICIO!$C$6,INICIO!$V$32*ARBOLES!R82,IF(E82=INICIO!$C$7,INICIO!#REF!*ARBOLES!R82,0))))</f>
        <v>0</v>
      </c>
    </row>
    <row r="83" spans="1:28" x14ac:dyDescent="0.25">
      <c r="A83">
        <v>59</v>
      </c>
      <c r="B83" t="str">
        <f>+'2012'!A59</f>
        <v>4-2012-INAB/ESTEFFOR</v>
      </c>
      <c r="C83">
        <f>+'2012'!B59</f>
        <v>4</v>
      </c>
      <c r="D83">
        <f>+'2012'!C59</f>
        <v>10</v>
      </c>
      <c r="E83" t="str">
        <f>+'2012'!D59</f>
        <v>Rhizophora mangle L.</v>
      </c>
      <c r="F83">
        <f>+'2012'!E59</f>
        <v>2015</v>
      </c>
      <c r="G83">
        <f>+'2012'!F59</f>
        <v>300</v>
      </c>
      <c r="H83">
        <f>+'2012'!G59</f>
        <v>0</v>
      </c>
      <c r="I83">
        <f>+'2012'!H59</f>
        <v>0</v>
      </c>
      <c r="J83" s="28">
        <f t="shared" si="4"/>
        <v>0.03</v>
      </c>
      <c r="K83" s="46">
        <f t="shared" si="5"/>
        <v>0</v>
      </c>
      <c r="L83" s="51">
        <f t="shared" si="6"/>
        <v>0</v>
      </c>
      <c r="M83" s="28" t="str">
        <f>+IF(H83&gt;4,"DEJAR","DEPURAR")</f>
        <v>DEPURAR</v>
      </c>
      <c r="N83" s="49" t="str">
        <f t="shared" si="7"/>
        <v>DEPURAR</v>
      </c>
      <c r="O83" s="28">
        <f>+IF(E83=INICIO!$C$4,0.178*POWER(H83,2.47),IF(E83=INICIO!$C$5,0.1023*POWER(H83,2.5),IF(E83=INICIO!$C$6,0.14*POWER(H83,2.4),IF(E83=INICIO!$C$7,0.1023*POWER(H83,2.5),IF(E83=INICIO!$C$8,0,0)))))</f>
        <v>0</v>
      </c>
      <c r="P83" s="55">
        <f>+O83*1/J83</f>
        <v>0</v>
      </c>
      <c r="Q83" s="55">
        <f>+O83/1000*A_DESCRIPCION!$D$24</f>
        <v>0</v>
      </c>
      <c r="R83" s="55">
        <f>+P83/1000*A_DESCRIPCION!$D$24</f>
        <v>0</v>
      </c>
      <c r="S83" s="49" t="str">
        <f>+INICIO!$E$4</f>
        <v>Imbert and Rollet (1989)a</v>
      </c>
      <c r="T83" s="54">
        <f>0.13657*H83^2.38351</f>
        <v>0</v>
      </c>
      <c r="U83" s="55">
        <f>+T83*1/J83</f>
        <v>0</v>
      </c>
      <c r="V83" s="55">
        <f>+T83/1000*A_DESCRIPCION!$D$24</f>
        <v>0</v>
      </c>
      <c r="W83" s="55">
        <f>+U83/1000*A_DESCRIPCION!$D$24</f>
        <v>0</v>
      </c>
      <c r="X83" s="28">
        <f>+IF(E83=INICIO!$C$4,0.199*(0.86^0.899)*(H83^2.22),IF(E83=INICIO!$C$5,0.199*(0.762^0.899)*(H83^2.22),IF(E83=INICIO!$C$6,0.199*(0.759^0.899)*(H83^2.22),IF(E83=INICIO!$C$7,0.199*(0.762^0.899)*(H83^2.22),0))))</f>
        <v>0</v>
      </c>
      <c r="Y83" s="28">
        <f>+X83*1/J83</f>
        <v>0</v>
      </c>
      <c r="Z83" s="55">
        <f>+X83/1000*A_DESCRIPCION!$D$24</f>
        <v>0</v>
      </c>
      <c r="AA83" s="55">
        <f>+Y83/1000*A_DESCRIPCION!$D$24</f>
        <v>0</v>
      </c>
      <c r="AB83" s="28">
        <f>+IF(E83=INICIO!$C$4,INICIO!$V$30*ARBOLES!R83,IF(E83=INICIO!$C$5,INICIO!$V$31*ARBOLES!R83,IF(E83=INICIO!$C$6,INICIO!$V$32*ARBOLES!R83,IF(E83=INICIO!$C$7,INICIO!#REF!*ARBOLES!R83,0))))</f>
        <v>0</v>
      </c>
    </row>
    <row r="84" spans="1:28" x14ac:dyDescent="0.25">
      <c r="A84">
        <v>60</v>
      </c>
      <c r="B84" t="str">
        <f>+'2012'!A60</f>
        <v>4-2012-INAB/ESTEFFOR</v>
      </c>
      <c r="C84">
        <f>+'2012'!B60</f>
        <v>4</v>
      </c>
      <c r="D84">
        <f>+'2012'!C60</f>
        <v>11</v>
      </c>
      <c r="E84" t="str">
        <f>+'2012'!D60</f>
        <v>Rhizophora mangle L.</v>
      </c>
      <c r="F84">
        <f>+'2012'!E60</f>
        <v>2015</v>
      </c>
      <c r="G84">
        <f>+'2012'!F60</f>
        <v>300</v>
      </c>
      <c r="H84">
        <f>+'2012'!G60</f>
        <v>0</v>
      </c>
      <c r="I84">
        <f>+'2012'!H60</f>
        <v>0</v>
      </c>
      <c r="J84" s="28">
        <f t="shared" si="4"/>
        <v>0.03</v>
      </c>
      <c r="K84" s="46">
        <f t="shared" si="5"/>
        <v>0</v>
      </c>
      <c r="L84" s="51">
        <f t="shared" si="6"/>
        <v>0</v>
      </c>
      <c r="M84" s="28" t="str">
        <f>+IF(H84&gt;4,"DEJAR","DEPURAR")</f>
        <v>DEPURAR</v>
      </c>
      <c r="N84" s="49" t="str">
        <f t="shared" si="7"/>
        <v>DEPURAR</v>
      </c>
      <c r="O84" s="28">
        <f>+IF(E84=INICIO!$C$4,0.178*POWER(H84,2.47),IF(E84=INICIO!$C$5,0.1023*POWER(H84,2.5),IF(E84=INICIO!$C$6,0.14*POWER(H84,2.4),IF(E84=INICIO!$C$7,0.1023*POWER(H84,2.5),IF(E84=INICIO!$C$8,0,0)))))</f>
        <v>0</v>
      </c>
      <c r="P84" s="55">
        <f>+O84*1/J84</f>
        <v>0</v>
      </c>
      <c r="Q84" s="55">
        <f>+O84/1000*A_DESCRIPCION!$D$24</f>
        <v>0</v>
      </c>
      <c r="R84" s="55">
        <f>+P84/1000*A_DESCRIPCION!$D$24</f>
        <v>0</v>
      </c>
      <c r="S84" s="49" t="str">
        <f>+INICIO!$E$4</f>
        <v>Imbert and Rollet (1989)a</v>
      </c>
      <c r="T84" s="54">
        <f>0.13657*H84^2.38351</f>
        <v>0</v>
      </c>
      <c r="U84" s="55">
        <f>+T84*1/J84</f>
        <v>0</v>
      </c>
      <c r="V84" s="55">
        <f>+T84/1000*A_DESCRIPCION!$D$24</f>
        <v>0</v>
      </c>
      <c r="W84" s="55">
        <f>+U84/1000*A_DESCRIPCION!$D$24</f>
        <v>0</v>
      </c>
      <c r="X84" s="28">
        <f>+IF(E84=INICIO!$C$4,0.199*(0.86^0.899)*(H84^2.22),IF(E84=INICIO!$C$5,0.199*(0.762^0.899)*(H84^2.22),IF(E84=INICIO!$C$6,0.199*(0.759^0.899)*(H84^2.22),IF(E84=INICIO!$C$7,0.199*(0.762^0.899)*(H84^2.22),0))))</f>
        <v>0</v>
      </c>
      <c r="Y84" s="28">
        <f>+X84*1/J84</f>
        <v>0</v>
      </c>
      <c r="Z84" s="55">
        <f>+X84/1000*A_DESCRIPCION!$D$24</f>
        <v>0</v>
      </c>
      <c r="AA84" s="55">
        <f>+Y84/1000*A_DESCRIPCION!$D$24</f>
        <v>0</v>
      </c>
      <c r="AB84" s="28">
        <f>+IF(E84=INICIO!$C$4,INICIO!$V$30*ARBOLES!R84,IF(E84=INICIO!$C$5,INICIO!$V$31*ARBOLES!R84,IF(E84=INICIO!$C$6,INICIO!$V$32*ARBOLES!R84,IF(E84=INICIO!$C$7,INICIO!#REF!*ARBOLES!R84,0))))</f>
        <v>0</v>
      </c>
    </row>
    <row r="85" spans="1:28" x14ac:dyDescent="0.25">
      <c r="A85">
        <v>61</v>
      </c>
      <c r="B85" t="str">
        <f>+'2012'!A61</f>
        <v>4-2012-INAB/ESTEFFOR</v>
      </c>
      <c r="C85">
        <f>+'2012'!B61</f>
        <v>4</v>
      </c>
      <c r="D85">
        <f>+'2012'!C61</f>
        <v>12</v>
      </c>
      <c r="E85" t="str">
        <f>+'2012'!D61</f>
        <v>Rhizophora mangle L.</v>
      </c>
      <c r="F85">
        <f>+'2012'!E61</f>
        <v>2015</v>
      </c>
      <c r="G85">
        <f>+'2012'!F61</f>
        <v>300</v>
      </c>
      <c r="H85">
        <f>+'2012'!G61</f>
        <v>0</v>
      </c>
      <c r="I85">
        <f>+'2012'!H61</f>
        <v>0</v>
      </c>
      <c r="J85" s="28">
        <f t="shared" si="4"/>
        <v>0.03</v>
      </c>
      <c r="K85" s="46">
        <f t="shared" si="5"/>
        <v>0</v>
      </c>
      <c r="L85" s="51">
        <f t="shared" si="6"/>
        <v>0</v>
      </c>
      <c r="M85" s="28" t="str">
        <f>+IF(H85&gt;4,"DEJAR","DEPURAR")</f>
        <v>DEPURAR</v>
      </c>
      <c r="N85" s="49" t="str">
        <f t="shared" si="7"/>
        <v>DEPURAR</v>
      </c>
      <c r="O85" s="28">
        <f>+IF(E85=INICIO!$C$4,0.178*POWER(H85,2.47),IF(E85=INICIO!$C$5,0.1023*POWER(H85,2.5),IF(E85=INICIO!$C$6,0.14*POWER(H85,2.4),IF(E85=INICIO!$C$7,0.1023*POWER(H85,2.5),IF(E85=INICIO!$C$8,0,0)))))</f>
        <v>0</v>
      </c>
      <c r="P85" s="55">
        <f>+O85*1/J85</f>
        <v>0</v>
      </c>
      <c r="Q85" s="55">
        <f>+O85/1000*A_DESCRIPCION!$D$24</f>
        <v>0</v>
      </c>
      <c r="R85" s="55">
        <f>+P85/1000*A_DESCRIPCION!$D$24</f>
        <v>0</v>
      </c>
      <c r="S85" s="49" t="str">
        <f>+INICIO!$E$4</f>
        <v>Imbert and Rollet (1989)a</v>
      </c>
      <c r="T85" s="54">
        <f>0.13657*H85^2.38351</f>
        <v>0</v>
      </c>
      <c r="U85" s="55">
        <f>+T85*1/J85</f>
        <v>0</v>
      </c>
      <c r="V85" s="55">
        <f>+T85/1000*A_DESCRIPCION!$D$24</f>
        <v>0</v>
      </c>
      <c r="W85" s="55">
        <f>+U85/1000*A_DESCRIPCION!$D$24</f>
        <v>0</v>
      </c>
      <c r="X85" s="28">
        <f>+IF(E85=INICIO!$C$4,0.199*(0.86^0.899)*(H85^2.22),IF(E85=INICIO!$C$5,0.199*(0.762^0.899)*(H85^2.22),IF(E85=INICIO!$C$6,0.199*(0.759^0.899)*(H85^2.22),IF(E85=INICIO!$C$7,0.199*(0.762^0.899)*(H85^2.22),0))))</f>
        <v>0</v>
      </c>
      <c r="Y85" s="28">
        <f>+X85*1/J85</f>
        <v>0</v>
      </c>
      <c r="Z85" s="55">
        <f>+X85/1000*A_DESCRIPCION!$D$24</f>
        <v>0</v>
      </c>
      <c r="AA85" s="55">
        <f>+Y85/1000*A_DESCRIPCION!$D$24</f>
        <v>0</v>
      </c>
      <c r="AB85" s="28">
        <f>+IF(E85=INICIO!$C$4,INICIO!$V$30*ARBOLES!R85,IF(E85=INICIO!$C$5,INICIO!$V$31*ARBOLES!R85,IF(E85=INICIO!$C$6,INICIO!$V$32*ARBOLES!R85,IF(E85=INICIO!$C$7,INICIO!#REF!*ARBOLES!R85,0))))</f>
        <v>0</v>
      </c>
    </row>
    <row r="86" spans="1:28" x14ac:dyDescent="0.25">
      <c r="A86">
        <v>62</v>
      </c>
      <c r="B86" t="str">
        <f>+'2012'!A62</f>
        <v>4-2012-INAB/ESTEFFOR</v>
      </c>
      <c r="C86">
        <f>+'2012'!B62</f>
        <v>4</v>
      </c>
      <c r="D86">
        <f>+'2012'!C62</f>
        <v>13</v>
      </c>
      <c r="E86" t="str">
        <f>+'2012'!D62</f>
        <v>Rhizophora mangle L.</v>
      </c>
      <c r="F86">
        <f>+'2012'!E62</f>
        <v>2015</v>
      </c>
      <c r="G86">
        <f>+'2012'!F62</f>
        <v>300</v>
      </c>
      <c r="H86">
        <f>+'2012'!G62</f>
        <v>0</v>
      </c>
      <c r="I86">
        <f>+'2012'!H62</f>
        <v>0</v>
      </c>
      <c r="J86" s="28">
        <f t="shared" si="4"/>
        <v>0.03</v>
      </c>
      <c r="K86" s="46">
        <f t="shared" si="5"/>
        <v>0</v>
      </c>
      <c r="L86" s="51">
        <f t="shared" si="6"/>
        <v>0</v>
      </c>
      <c r="M86" s="28" t="str">
        <f>+IF(H86&gt;4,"DEJAR","DEPURAR")</f>
        <v>DEPURAR</v>
      </c>
      <c r="N86" s="49" t="str">
        <f t="shared" si="7"/>
        <v>DEPURAR</v>
      </c>
      <c r="O86" s="28">
        <f>+IF(E86=INICIO!$C$4,0.178*POWER(H86,2.47),IF(E86=INICIO!$C$5,0.1023*POWER(H86,2.5),IF(E86=INICIO!$C$6,0.14*POWER(H86,2.4),IF(E86=INICIO!$C$7,0.1023*POWER(H86,2.5),IF(E86=INICIO!$C$8,0,0)))))</f>
        <v>0</v>
      </c>
      <c r="P86" s="55">
        <f>+O86*1/J86</f>
        <v>0</v>
      </c>
      <c r="Q86" s="55">
        <f>+O86/1000*A_DESCRIPCION!$D$24</f>
        <v>0</v>
      </c>
      <c r="R86" s="55">
        <f>+P86/1000*A_DESCRIPCION!$D$24</f>
        <v>0</v>
      </c>
      <c r="S86" s="49" t="str">
        <f>+INICIO!$E$4</f>
        <v>Imbert and Rollet (1989)a</v>
      </c>
      <c r="T86" s="54">
        <f>0.13657*H86^2.38351</f>
        <v>0</v>
      </c>
      <c r="U86" s="55">
        <f>+T86*1/J86</f>
        <v>0</v>
      </c>
      <c r="V86" s="55">
        <f>+T86/1000*A_DESCRIPCION!$D$24</f>
        <v>0</v>
      </c>
      <c r="W86" s="55">
        <f>+U86/1000*A_DESCRIPCION!$D$24</f>
        <v>0</v>
      </c>
      <c r="X86" s="28">
        <f>+IF(E86=INICIO!$C$4,0.199*(0.86^0.899)*(H86^2.22),IF(E86=INICIO!$C$5,0.199*(0.762^0.899)*(H86^2.22),IF(E86=INICIO!$C$6,0.199*(0.759^0.899)*(H86^2.22),IF(E86=INICIO!$C$7,0.199*(0.762^0.899)*(H86^2.22),0))))</f>
        <v>0</v>
      </c>
      <c r="Y86" s="28">
        <f>+X86*1/J86</f>
        <v>0</v>
      </c>
      <c r="Z86" s="55">
        <f>+X86/1000*A_DESCRIPCION!$D$24</f>
        <v>0</v>
      </c>
      <c r="AA86" s="55">
        <f>+Y86/1000*A_DESCRIPCION!$D$24</f>
        <v>0</v>
      </c>
      <c r="AB86" s="28">
        <f>+IF(E86=INICIO!$C$4,INICIO!$V$30*ARBOLES!R86,IF(E86=INICIO!$C$5,INICIO!$V$31*ARBOLES!R86,IF(E86=INICIO!$C$6,INICIO!$V$32*ARBOLES!R86,IF(E86=INICIO!$C$7,INICIO!#REF!*ARBOLES!R86,0))))</f>
        <v>0</v>
      </c>
    </row>
    <row r="87" spans="1:28" x14ac:dyDescent="0.25">
      <c r="A87">
        <v>63</v>
      </c>
      <c r="B87" t="str">
        <f>+'2012'!A63</f>
        <v>4-2012-INAB/ESTEFFOR</v>
      </c>
      <c r="C87">
        <f>+'2012'!B63</f>
        <v>4</v>
      </c>
      <c r="D87">
        <f>+'2012'!C63</f>
        <v>14</v>
      </c>
      <c r="E87" t="str">
        <f>+'2012'!D63</f>
        <v>Rhizophora mangle L.</v>
      </c>
      <c r="F87">
        <f>+'2012'!E63</f>
        <v>2015</v>
      </c>
      <c r="G87">
        <f>+'2012'!F63</f>
        <v>300</v>
      </c>
      <c r="H87">
        <f>+'2012'!G63</f>
        <v>20.05</v>
      </c>
      <c r="I87">
        <f>+'2012'!H63</f>
        <v>22.63</v>
      </c>
      <c r="J87" s="28">
        <f t="shared" si="4"/>
        <v>0.03</v>
      </c>
      <c r="K87" s="46">
        <f t="shared" si="5"/>
        <v>3.1573202518118272E-2</v>
      </c>
      <c r="L87" s="51">
        <f t="shared" si="6"/>
        <v>1.0524400839372758</v>
      </c>
      <c r="M87" s="28" t="str">
        <f>+IF(H87&gt;4,"DEJAR","DEPURAR")</f>
        <v>DEJAR</v>
      </c>
      <c r="N87" s="49" t="str">
        <f t="shared" si="7"/>
        <v>DEJAR</v>
      </c>
      <c r="O87" s="28">
        <f>+IF(E87=INICIO!$C$4,0.178*POWER(H87,2.47),IF(E87=INICIO!$C$5,0.1023*POWER(H87,2.5),IF(E87=INICIO!$C$6,0.14*POWER(H87,2.4),IF(E87=INICIO!$C$7,0.1023*POWER(H87,2.5),IF(E87=INICIO!$C$8,0,0)))))</f>
        <v>292.84816926654725</v>
      </c>
      <c r="P87" s="55">
        <f>+O87*1/J87</f>
        <v>9761.605642218241</v>
      </c>
      <c r="Q87" s="55">
        <f>+O87/1000*A_DESCRIPCION!$D$24</f>
        <v>0.13763863955527719</v>
      </c>
      <c r="R87" s="55">
        <f>+P87/1000*A_DESCRIPCION!$D$24</f>
        <v>4.5879546518425727</v>
      </c>
      <c r="S87" s="49" t="str">
        <f>+INICIO!$E$4</f>
        <v>Imbert and Rollet (1989)a</v>
      </c>
      <c r="T87" s="54">
        <f>0.13657*H87^2.38351</f>
        <v>173.36361246840002</v>
      </c>
      <c r="U87" s="55">
        <f>+T87*1/J87</f>
        <v>5778.7870822800005</v>
      </c>
      <c r="V87" s="55">
        <f>+T87/1000*A_DESCRIPCION!$D$24</f>
        <v>8.1480897860148005E-2</v>
      </c>
      <c r="W87" s="55">
        <f>+U87/1000*A_DESCRIPCION!$D$24</f>
        <v>2.7160299286716003</v>
      </c>
      <c r="X87" s="28">
        <f>+IF(E87=INICIO!$C$4,0.199*(0.86^0.899)*(H87^2.22),IF(E87=INICIO!$C$5,0.199*(0.762^0.899)*(H87^2.22),IF(E87=INICIO!$C$6,0.199*(0.759^0.899)*(H87^2.22),IF(E87=INICIO!$C$7,0.199*(0.762^0.899)*(H87^2.22),0))))</f>
        <v>135.10178930806975</v>
      </c>
      <c r="Y87" s="28">
        <f>+X87*1/J87</f>
        <v>4503.3929769356582</v>
      </c>
      <c r="Z87" s="55">
        <f>+X87/1000*A_DESCRIPCION!$D$24</f>
        <v>6.3497840974792788E-2</v>
      </c>
      <c r="AA87" s="55">
        <f>+Y87/1000*A_DESCRIPCION!$D$24</f>
        <v>2.1165946991597595</v>
      </c>
      <c r="AB87" s="28">
        <f>+IF(E87=INICIO!$C$4,INICIO!$V$30*ARBOLES!R87,IF(E87=INICIO!$C$5,INICIO!$V$31*ARBOLES!R87,IF(E87=INICIO!$C$6,INICIO!$V$32*ARBOLES!R87,IF(E87=INICIO!$C$7,INICIO!#REF!*ARBOLES!R87,0))))</f>
        <v>3.1991040213889312</v>
      </c>
    </row>
    <row r="88" spans="1:28" x14ac:dyDescent="0.25">
      <c r="A88">
        <v>64</v>
      </c>
      <c r="B88" t="str">
        <f>+'2012'!A64</f>
        <v>4-2012-INAB/ESTEFFOR</v>
      </c>
      <c r="C88">
        <f>+'2012'!B64</f>
        <v>4</v>
      </c>
      <c r="D88">
        <f>+'2012'!C64</f>
        <v>15</v>
      </c>
      <c r="E88" t="str">
        <f>+'2012'!D64</f>
        <v>Rhizophora mangle L.</v>
      </c>
      <c r="F88">
        <f>+'2012'!E64</f>
        <v>2015</v>
      </c>
      <c r="G88">
        <f>+'2012'!F64</f>
        <v>300</v>
      </c>
      <c r="H88">
        <f>+'2012'!G64</f>
        <v>14.64</v>
      </c>
      <c r="I88">
        <f>+'2012'!H64</f>
        <v>16.95</v>
      </c>
      <c r="J88" s="28">
        <f t="shared" si="4"/>
        <v>0.03</v>
      </c>
      <c r="K88" s="46">
        <f t="shared" si="5"/>
        <v>1.6833407420170973E-2</v>
      </c>
      <c r="L88" s="51">
        <f t="shared" si="6"/>
        <v>0.56111358067236572</v>
      </c>
      <c r="M88" s="28" t="str">
        <f>+IF(H88&gt;4,"DEJAR","DEPURAR")</f>
        <v>DEJAR</v>
      </c>
      <c r="N88" s="49" t="str">
        <f t="shared" si="7"/>
        <v>DEJAR</v>
      </c>
      <c r="O88" s="28">
        <f>+IF(E88=INICIO!$C$4,0.178*POWER(H88,2.47),IF(E88=INICIO!$C$5,0.1023*POWER(H88,2.5),IF(E88=INICIO!$C$6,0.14*POWER(H88,2.4),IF(E88=INICIO!$C$7,0.1023*POWER(H88,2.5),IF(E88=INICIO!$C$8,0,0)))))</f>
        <v>134.68104015031571</v>
      </c>
      <c r="P88" s="55">
        <f>+O88*1/J88</f>
        <v>4489.368005010524</v>
      </c>
      <c r="Q88" s="55">
        <f>+O88/1000*A_DESCRIPCION!$D$24</f>
        <v>6.3300088870648377E-2</v>
      </c>
      <c r="R88" s="55">
        <f>+P88/1000*A_DESCRIPCION!$D$24</f>
        <v>2.1100029623549461</v>
      </c>
      <c r="S88" s="49" t="str">
        <f>+INICIO!$E$4</f>
        <v>Imbert and Rollet (1989)a</v>
      </c>
      <c r="T88" s="54">
        <f>0.13657*H88^2.38351</f>
        <v>81.928333537673311</v>
      </c>
      <c r="U88" s="55">
        <f>+T88*1/J88</f>
        <v>2730.944451255777</v>
      </c>
      <c r="V88" s="55">
        <f>+T88/1000*A_DESCRIPCION!$D$24</f>
        <v>3.8506316762706452E-2</v>
      </c>
      <c r="W88" s="55">
        <f>+U88/1000*A_DESCRIPCION!$D$24</f>
        <v>1.2835438920902151</v>
      </c>
      <c r="X88" s="28">
        <f>+IF(E88=INICIO!$C$4,0.199*(0.86^0.899)*(H88^2.22),IF(E88=INICIO!$C$5,0.199*(0.762^0.899)*(H88^2.22),IF(E88=INICIO!$C$6,0.199*(0.759^0.899)*(H88^2.22),IF(E88=INICIO!$C$7,0.199*(0.762^0.899)*(H88^2.22),0))))</f>
        <v>67.215336069681726</v>
      </c>
      <c r="Y88" s="28">
        <f>+X88*1/J88</f>
        <v>2240.5112023227243</v>
      </c>
      <c r="Z88" s="55">
        <f>+X88/1000*A_DESCRIPCION!$D$24</f>
        <v>3.1591207952750409E-2</v>
      </c>
      <c r="AA88" s="55">
        <f>+Y88/1000*A_DESCRIPCION!$D$24</f>
        <v>1.0530402650916804</v>
      </c>
      <c r="AB88" s="28">
        <f>+IF(E88=INICIO!$C$4,INICIO!$V$30*ARBOLES!R88,IF(E88=INICIO!$C$5,INICIO!$V$31*ARBOLES!R88,IF(E88=INICIO!$C$6,INICIO!$V$32*ARBOLES!R88,IF(E88=INICIO!$C$7,INICIO!#REF!*ARBOLES!R88,0))))</f>
        <v>1.4712697649052273</v>
      </c>
    </row>
    <row r="89" spans="1:28" x14ac:dyDescent="0.25">
      <c r="A89">
        <v>65</v>
      </c>
      <c r="B89" t="str">
        <f>+'2012'!A65</f>
        <v>4-2012-INAB/ESTEFFOR</v>
      </c>
      <c r="C89">
        <f>+'2012'!B65</f>
        <v>4</v>
      </c>
      <c r="D89">
        <f>+'2012'!C65</f>
        <v>16</v>
      </c>
      <c r="E89" t="str">
        <f>+'2012'!D65</f>
        <v>Rhizophora mangle L.</v>
      </c>
      <c r="F89">
        <f>+'2012'!E65</f>
        <v>2015</v>
      </c>
      <c r="G89">
        <f>+'2012'!F65</f>
        <v>300</v>
      </c>
      <c r="H89">
        <f>+'2012'!G65</f>
        <v>16.23</v>
      </c>
      <c r="I89">
        <f>+'2012'!H65</f>
        <v>18.5</v>
      </c>
      <c r="J89" s="28">
        <f t="shared" si="4"/>
        <v>0.03</v>
      </c>
      <c r="K89" s="46">
        <f t="shared" si="5"/>
        <v>2.068840078751957E-2</v>
      </c>
      <c r="L89" s="51">
        <f t="shared" si="6"/>
        <v>0.68961335958398573</v>
      </c>
      <c r="M89" s="28" t="str">
        <f>+IF(H89&gt;4,"DEJAR","DEPURAR")</f>
        <v>DEJAR</v>
      </c>
      <c r="N89" s="49" t="str">
        <f t="shared" si="7"/>
        <v>DEJAR</v>
      </c>
      <c r="O89" s="28">
        <f>+IF(E89=INICIO!$C$4,0.178*POWER(H89,2.47),IF(E89=INICIO!$C$5,0.1023*POWER(H89,2.5),IF(E89=INICIO!$C$6,0.14*POWER(H89,2.4),IF(E89=INICIO!$C$7,0.1023*POWER(H89,2.5),IF(E89=INICIO!$C$8,0,0)))))</f>
        <v>173.7427720175142</v>
      </c>
      <c r="P89" s="55">
        <f>+O89*1/J89</f>
        <v>5791.42573391714</v>
      </c>
      <c r="Q89" s="55">
        <f>+O89/1000*A_DESCRIPCION!$D$24</f>
        <v>8.1659102848231677E-2</v>
      </c>
      <c r="R89" s="55">
        <f>+P89/1000*A_DESCRIPCION!$D$24</f>
        <v>2.7219700949410557</v>
      </c>
      <c r="S89" s="49" t="str">
        <f>+INICIO!$E$4</f>
        <v>Imbert and Rollet (1989)a</v>
      </c>
      <c r="T89" s="54">
        <f>0.13657*H89^2.38351</f>
        <v>104.7518265823368</v>
      </c>
      <c r="U89" s="55">
        <f>+T89*1/J89</f>
        <v>3491.7275527445604</v>
      </c>
      <c r="V89" s="55">
        <f>+T89/1000*A_DESCRIPCION!$D$24</f>
        <v>4.9233358493698295E-2</v>
      </c>
      <c r="W89" s="55">
        <f>+U89/1000*A_DESCRIPCION!$D$24</f>
        <v>1.6411119497899433</v>
      </c>
      <c r="X89" s="28">
        <f>+IF(E89=INICIO!$C$4,0.199*(0.86^0.899)*(H89^2.22),IF(E89=INICIO!$C$5,0.199*(0.762^0.899)*(H89^2.22),IF(E89=INICIO!$C$6,0.199*(0.759^0.899)*(H89^2.22),IF(E89=INICIO!$C$7,0.199*(0.762^0.899)*(H89^2.22),0))))</f>
        <v>84.503422361271518</v>
      </c>
      <c r="Y89" s="28">
        <f>+X89*1/J89</f>
        <v>2816.7807453757173</v>
      </c>
      <c r="Z89" s="55">
        <f>+X89/1000*A_DESCRIPCION!$D$24</f>
        <v>3.9716608509797614E-2</v>
      </c>
      <c r="AA89" s="55">
        <f>+Y89/1000*A_DESCRIPCION!$D$24</f>
        <v>1.3238869503265871</v>
      </c>
      <c r="AB89" s="28">
        <f>+IF(E89=INICIO!$C$4,INICIO!$V$30*ARBOLES!R89,IF(E89=INICIO!$C$5,INICIO!$V$31*ARBOLES!R89,IF(E89=INICIO!$C$6,INICIO!$V$32*ARBOLES!R89,IF(E89=INICIO!$C$7,INICIO!#REF!*ARBOLES!R89,0))))</f>
        <v>1.8979842081327392</v>
      </c>
    </row>
    <row r="90" spans="1:28" x14ac:dyDescent="0.25">
      <c r="A90">
        <v>66</v>
      </c>
      <c r="B90" t="str">
        <f>+'2012'!A66</f>
        <v>4-2012-INAB/ESTEFFOR</v>
      </c>
      <c r="C90">
        <f>+'2012'!B66</f>
        <v>4</v>
      </c>
      <c r="D90">
        <f>+'2012'!C66</f>
        <v>17</v>
      </c>
      <c r="E90" t="str">
        <f>+'2012'!D66</f>
        <v>Rhizophora mangle L.</v>
      </c>
      <c r="F90">
        <f>+'2012'!E66</f>
        <v>2015</v>
      </c>
      <c r="G90">
        <f>+'2012'!F66</f>
        <v>300</v>
      </c>
      <c r="H90">
        <f>+'2012'!G66</f>
        <v>14.32</v>
      </c>
      <c r="I90">
        <f>+'2012'!H66</f>
        <v>16.02</v>
      </c>
      <c r="J90" s="28">
        <f t="shared" si="4"/>
        <v>0.03</v>
      </c>
      <c r="K90" s="46">
        <f t="shared" si="5"/>
        <v>1.6105563234187287E-2</v>
      </c>
      <c r="L90" s="51">
        <f t="shared" si="6"/>
        <v>0.53685210780624293</v>
      </c>
      <c r="M90" s="28" t="str">
        <f>+IF(H90&gt;4,"DEJAR","DEPURAR")</f>
        <v>DEJAR</v>
      </c>
      <c r="N90" s="49" t="str">
        <f t="shared" si="7"/>
        <v>DEJAR</v>
      </c>
      <c r="O90" s="28">
        <f>+IF(E90=INICIO!$C$4,0.178*POWER(H90,2.47),IF(E90=INICIO!$C$5,0.1023*POWER(H90,2.5),IF(E90=INICIO!$C$6,0.14*POWER(H90,2.4),IF(E90=INICIO!$C$7,0.1023*POWER(H90,2.5),IF(E90=INICIO!$C$8,0,0)))))</f>
        <v>127.52615238311363</v>
      </c>
      <c r="P90" s="55">
        <f>+O90*1/J90</f>
        <v>4250.8717461037877</v>
      </c>
      <c r="Q90" s="55">
        <f>+O90/1000*A_DESCRIPCION!$D$24</f>
        <v>5.99372916200634E-2</v>
      </c>
      <c r="R90" s="55">
        <f>+P90/1000*A_DESCRIPCION!$D$24</f>
        <v>1.9979097206687801</v>
      </c>
      <c r="S90" s="49" t="str">
        <f>+INICIO!$E$4</f>
        <v>Imbert and Rollet (1989)a</v>
      </c>
      <c r="T90" s="54">
        <f>0.13657*H90^2.38351</f>
        <v>77.724341660201105</v>
      </c>
      <c r="U90" s="55">
        <f>+T90*1/J90</f>
        <v>2590.8113886733704</v>
      </c>
      <c r="V90" s="55">
        <f>+T90/1000*A_DESCRIPCION!$D$24</f>
        <v>3.6530440580294518E-2</v>
      </c>
      <c r="W90" s="55">
        <f>+U90/1000*A_DESCRIPCION!$D$24</f>
        <v>1.217681352676484</v>
      </c>
      <c r="X90" s="28">
        <f>+IF(E90=INICIO!$C$4,0.199*(0.86^0.899)*(H90^2.22),IF(E90=INICIO!$C$5,0.199*(0.762^0.899)*(H90^2.22),IF(E90=INICIO!$C$6,0.199*(0.759^0.899)*(H90^2.22),IF(E90=INICIO!$C$7,0.199*(0.762^0.899)*(H90^2.22),0))))</f>
        <v>63.997157382390888</v>
      </c>
      <c r="Y90" s="28">
        <f>+X90*1/J90</f>
        <v>2133.2385794130296</v>
      </c>
      <c r="Z90" s="55">
        <f>+X90/1000*A_DESCRIPCION!$D$24</f>
        <v>3.0078663969723713E-2</v>
      </c>
      <c r="AA90" s="55">
        <f>+Y90/1000*A_DESCRIPCION!$D$24</f>
        <v>1.0026221323241238</v>
      </c>
      <c r="AB90" s="28">
        <f>+IF(E90=INICIO!$C$4,INICIO!$V$30*ARBOLES!R90,IF(E90=INICIO!$C$5,INICIO!$V$31*ARBOLES!R90,IF(E90=INICIO!$C$6,INICIO!$V$32*ARBOLES!R90,IF(E90=INICIO!$C$7,INICIO!#REF!*ARBOLES!R90,0))))</f>
        <v>1.3931090228183982</v>
      </c>
    </row>
    <row r="91" spans="1:28" x14ac:dyDescent="0.25">
      <c r="A91">
        <v>67</v>
      </c>
      <c r="B91" t="str">
        <f>+'2012'!A67</f>
        <v>4-2012-INAB/ESTEFFOR</v>
      </c>
      <c r="C91">
        <f>+'2012'!B67</f>
        <v>4</v>
      </c>
      <c r="D91">
        <f>+'2012'!C67</f>
        <v>18</v>
      </c>
      <c r="E91" t="str">
        <f>+'2012'!D67</f>
        <v>Rhizophora mangle L.</v>
      </c>
      <c r="F91">
        <f>+'2012'!E67</f>
        <v>2015</v>
      </c>
      <c r="G91">
        <f>+'2012'!F67</f>
        <v>300</v>
      </c>
      <c r="H91">
        <f>+'2012'!G67</f>
        <v>14.64</v>
      </c>
      <c r="I91">
        <f>+'2012'!H67</f>
        <v>17.010000000000002</v>
      </c>
      <c r="J91" s="28">
        <f t="shared" si="4"/>
        <v>0.03</v>
      </c>
      <c r="K91" s="46">
        <f t="shared" si="5"/>
        <v>1.6833407420170973E-2</v>
      </c>
      <c r="L91" s="51">
        <f t="shared" si="6"/>
        <v>0.56111358067236572</v>
      </c>
      <c r="M91" s="28" t="str">
        <f>+IF(H91&gt;4,"DEJAR","DEPURAR")</f>
        <v>DEJAR</v>
      </c>
      <c r="N91" s="49" t="str">
        <f t="shared" si="7"/>
        <v>DEJAR</v>
      </c>
      <c r="O91" s="28">
        <f>+IF(E91=INICIO!$C$4,0.178*POWER(H91,2.47),IF(E91=INICIO!$C$5,0.1023*POWER(H91,2.5),IF(E91=INICIO!$C$6,0.14*POWER(H91,2.4),IF(E91=INICIO!$C$7,0.1023*POWER(H91,2.5),IF(E91=INICIO!$C$8,0,0)))))</f>
        <v>134.68104015031571</v>
      </c>
      <c r="P91" s="55">
        <f>+O91*1/J91</f>
        <v>4489.368005010524</v>
      </c>
      <c r="Q91" s="55">
        <f>+O91/1000*A_DESCRIPCION!$D$24</f>
        <v>6.3300088870648377E-2</v>
      </c>
      <c r="R91" s="55">
        <f>+P91/1000*A_DESCRIPCION!$D$24</f>
        <v>2.1100029623549461</v>
      </c>
      <c r="S91" s="49" t="str">
        <f>+INICIO!$E$4</f>
        <v>Imbert and Rollet (1989)a</v>
      </c>
      <c r="T91" s="54">
        <f>0.13657*H91^2.38351</f>
        <v>81.928333537673311</v>
      </c>
      <c r="U91" s="55">
        <f>+T91*1/J91</f>
        <v>2730.944451255777</v>
      </c>
      <c r="V91" s="55">
        <f>+T91/1000*A_DESCRIPCION!$D$24</f>
        <v>3.8506316762706452E-2</v>
      </c>
      <c r="W91" s="55">
        <f>+U91/1000*A_DESCRIPCION!$D$24</f>
        <v>1.2835438920902151</v>
      </c>
      <c r="X91" s="28">
        <f>+IF(E91=INICIO!$C$4,0.199*(0.86^0.899)*(H91^2.22),IF(E91=INICIO!$C$5,0.199*(0.762^0.899)*(H91^2.22),IF(E91=INICIO!$C$6,0.199*(0.759^0.899)*(H91^2.22),IF(E91=INICIO!$C$7,0.199*(0.762^0.899)*(H91^2.22),0))))</f>
        <v>67.215336069681726</v>
      </c>
      <c r="Y91" s="28">
        <f>+X91*1/J91</f>
        <v>2240.5112023227243</v>
      </c>
      <c r="Z91" s="55">
        <f>+X91/1000*A_DESCRIPCION!$D$24</f>
        <v>3.1591207952750409E-2</v>
      </c>
      <c r="AA91" s="55">
        <f>+Y91/1000*A_DESCRIPCION!$D$24</f>
        <v>1.0530402650916804</v>
      </c>
      <c r="AB91" s="28">
        <f>+IF(E91=INICIO!$C$4,INICIO!$V$30*ARBOLES!R91,IF(E91=INICIO!$C$5,INICIO!$V$31*ARBOLES!R91,IF(E91=INICIO!$C$6,INICIO!$V$32*ARBOLES!R91,IF(E91=INICIO!$C$7,INICIO!#REF!*ARBOLES!R91,0))))</f>
        <v>1.4712697649052273</v>
      </c>
    </row>
    <row r="92" spans="1:28" x14ac:dyDescent="0.25">
      <c r="A92">
        <v>68</v>
      </c>
      <c r="B92" t="str">
        <f>+'2012'!A68</f>
        <v>4-2012-INAB/ESTEFFOR</v>
      </c>
      <c r="C92">
        <f>+'2012'!B68</f>
        <v>4</v>
      </c>
      <c r="D92">
        <f>+'2012'!C68</f>
        <v>19</v>
      </c>
      <c r="E92" t="str">
        <f>+'2012'!D68</f>
        <v>Rhizophora mangle L.</v>
      </c>
      <c r="F92">
        <f>+'2012'!E68</f>
        <v>2015</v>
      </c>
      <c r="G92">
        <f>+'2012'!F68</f>
        <v>300</v>
      </c>
      <c r="H92">
        <f>+'2012'!G68</f>
        <v>11.78</v>
      </c>
      <c r="I92">
        <f>+'2012'!H68</f>
        <v>18.399999999999999</v>
      </c>
      <c r="J92" s="28">
        <f t="shared" si="4"/>
        <v>0.03</v>
      </c>
      <c r="K92" s="46">
        <f t="shared" si="5"/>
        <v>1.0898844649760245E-2</v>
      </c>
      <c r="L92" s="51">
        <f t="shared" si="6"/>
        <v>0.36329482165867483</v>
      </c>
      <c r="M92" s="28" t="str">
        <f>+IF(H92&gt;4,"DEJAR","DEPURAR")</f>
        <v>DEJAR</v>
      </c>
      <c r="N92" s="49" t="str">
        <f t="shared" si="7"/>
        <v>DEJAR</v>
      </c>
      <c r="O92" s="28">
        <f>+IF(E92=INICIO!$C$4,0.178*POWER(H92,2.47),IF(E92=INICIO!$C$5,0.1023*POWER(H92,2.5),IF(E92=INICIO!$C$6,0.14*POWER(H92,2.4),IF(E92=INICIO!$C$7,0.1023*POWER(H92,2.5),IF(E92=INICIO!$C$8,0,0)))))</f>
        <v>78.731562359246283</v>
      </c>
      <c r="P92" s="55">
        <f>+O92*1/J92</f>
        <v>2624.3854119748762</v>
      </c>
      <c r="Q92" s="55">
        <f>+O92/1000*A_DESCRIPCION!$D$24</f>
        <v>3.7003834308845747E-2</v>
      </c>
      <c r="R92" s="55">
        <f>+P92/1000*A_DESCRIPCION!$D$24</f>
        <v>1.2334611436281917</v>
      </c>
      <c r="S92" s="49" t="str">
        <f>+INICIO!$E$4</f>
        <v>Imbert and Rollet (1989)a</v>
      </c>
      <c r="T92" s="54">
        <f>0.13657*H92^2.38351</f>
        <v>48.802359594454742</v>
      </c>
      <c r="U92" s="55">
        <f>+T92*1/J92</f>
        <v>1626.7453198151582</v>
      </c>
      <c r="V92" s="55">
        <f>+T92/1000*A_DESCRIPCION!$D$24</f>
        <v>2.2937109009393726E-2</v>
      </c>
      <c r="W92" s="55">
        <f>+U92/1000*A_DESCRIPCION!$D$24</f>
        <v>0.76457030031312434</v>
      </c>
      <c r="X92" s="28">
        <f>+IF(E92=INICIO!$C$4,0.199*(0.86^0.899)*(H92^2.22),IF(E92=INICIO!$C$5,0.199*(0.762^0.899)*(H92^2.22),IF(E92=INICIO!$C$6,0.199*(0.759^0.899)*(H92^2.22),IF(E92=INICIO!$C$7,0.199*(0.762^0.899)*(H92^2.22),0))))</f>
        <v>41.486780052123606</v>
      </c>
      <c r="Y92" s="28">
        <f>+X92*1/J92</f>
        <v>1382.8926684041203</v>
      </c>
      <c r="Z92" s="55">
        <f>+X92/1000*A_DESCRIPCION!$D$24</f>
        <v>1.9498786624498093E-2</v>
      </c>
      <c r="AA92" s="55">
        <f>+Y92/1000*A_DESCRIPCION!$D$24</f>
        <v>0.64995955414993645</v>
      </c>
      <c r="AB92" s="28">
        <f>+IF(E92=INICIO!$C$4,INICIO!$V$30*ARBOLES!R92,IF(E92=INICIO!$C$5,INICIO!$V$31*ARBOLES!R92,IF(E92=INICIO!$C$6,INICIO!$V$32*ARBOLES!R92,IF(E92=INICIO!$C$7,INICIO!#REF!*ARBOLES!R92,0))))</f>
        <v>0.86007181941591193</v>
      </c>
    </row>
    <row r="93" spans="1:28" x14ac:dyDescent="0.25">
      <c r="A93">
        <v>69</v>
      </c>
      <c r="B93" t="str">
        <f>+'2012'!A69</f>
        <v>5-2012-INAB/ESTEFFOR</v>
      </c>
      <c r="C93">
        <f>+'2012'!B69</f>
        <v>5</v>
      </c>
      <c r="D93">
        <f>+'2012'!C69</f>
        <v>1</v>
      </c>
      <c r="E93" t="str">
        <f>+'2012'!D69</f>
        <v>Rhizophora mangle L.</v>
      </c>
      <c r="F93">
        <f>+'2012'!E69</f>
        <v>2015</v>
      </c>
      <c r="G93">
        <f>+'2012'!F69</f>
        <v>300</v>
      </c>
      <c r="H93">
        <f>+'2012'!G69</f>
        <v>19.100000000000001</v>
      </c>
      <c r="I93">
        <f>+'2012'!H69</f>
        <v>19.100000000000001</v>
      </c>
      <c r="J93" s="28">
        <f t="shared" si="4"/>
        <v>0.03</v>
      </c>
      <c r="K93" s="46">
        <f t="shared" si="5"/>
        <v>2.8652110398902312E-2</v>
      </c>
      <c r="L93" s="51">
        <f t="shared" si="6"/>
        <v>0.95507034663007706</v>
      </c>
      <c r="M93" s="28" t="str">
        <f>+IF(H93&gt;4,"DEJAR","DEPURAR")</f>
        <v>DEJAR</v>
      </c>
      <c r="N93" s="49" t="str">
        <f t="shared" si="7"/>
        <v>DEJAR</v>
      </c>
      <c r="O93" s="28">
        <f>+IF(E93=INICIO!$C$4,0.178*POWER(H93,2.47),IF(E93=INICIO!$C$5,0.1023*POWER(H93,2.5),IF(E93=INICIO!$C$6,0.14*POWER(H93,2.4),IF(E93=INICIO!$C$7,0.1023*POWER(H93,2.5),IF(E93=INICIO!$C$8,0,0)))))</f>
        <v>259.76008600531418</v>
      </c>
      <c r="P93" s="55">
        <f>+O93*1/J93</f>
        <v>8658.6695335104723</v>
      </c>
      <c r="Q93" s="55">
        <f>+O93/1000*A_DESCRIPCION!$D$24</f>
        <v>0.12208724042249766</v>
      </c>
      <c r="R93" s="55">
        <f>+P93/1000*A_DESCRIPCION!$D$24</f>
        <v>4.0695746807499216</v>
      </c>
      <c r="S93" s="49" t="str">
        <f>+INICIO!$E$4</f>
        <v>Imbert and Rollet (1989)a</v>
      </c>
      <c r="T93" s="54">
        <f>0.13657*H93^2.38351</f>
        <v>154.42270319343129</v>
      </c>
      <c r="U93" s="55">
        <f>+T93*1/J93</f>
        <v>5147.4234397810433</v>
      </c>
      <c r="V93" s="55">
        <f>+T93/1000*A_DESCRIPCION!$D$24</f>
        <v>7.2578670500912698E-2</v>
      </c>
      <c r="W93" s="55">
        <f>+U93/1000*A_DESCRIPCION!$D$24</f>
        <v>2.4192890166970904</v>
      </c>
      <c r="X93" s="28">
        <f>+IF(E93=INICIO!$C$4,0.199*(0.86^0.899)*(H93^2.22),IF(E93=INICIO!$C$5,0.199*(0.762^0.899)*(H93^2.22),IF(E93=INICIO!$C$6,0.199*(0.759^0.899)*(H93^2.22),IF(E93=INICIO!$C$7,0.199*(0.762^0.899)*(H93^2.22),0))))</f>
        <v>121.30012806105037</v>
      </c>
      <c r="Y93" s="28">
        <f>+X93*1/J93</f>
        <v>4043.3376020350124</v>
      </c>
      <c r="Z93" s="55">
        <f>+X93/1000*A_DESCRIPCION!$D$24</f>
        <v>5.7011060188693667E-2</v>
      </c>
      <c r="AA93" s="55">
        <f>+Y93/1000*A_DESCRIPCION!$D$24</f>
        <v>1.9003686729564557</v>
      </c>
      <c r="AB93" s="28">
        <f>+IF(E93=INICIO!$C$4,INICIO!$V$30*ARBOLES!R93,IF(E93=INICIO!$C$5,INICIO!$V$31*ARBOLES!R93,IF(E93=INICIO!$C$6,INICIO!$V$32*ARBOLES!R93,IF(E93=INICIO!$C$7,INICIO!#REF!*ARBOLES!R93,0))))</f>
        <v>2.8376463401400627</v>
      </c>
    </row>
    <row r="94" spans="1:28" x14ac:dyDescent="0.25">
      <c r="A94">
        <v>70</v>
      </c>
      <c r="B94" t="str">
        <f>+'2012'!A70</f>
        <v>5-2012-INAB/ESTEFFOR</v>
      </c>
      <c r="C94">
        <f>+'2012'!B70</f>
        <v>5</v>
      </c>
      <c r="D94">
        <f>+'2012'!C70</f>
        <v>2</v>
      </c>
      <c r="E94" t="str">
        <f>+'2012'!D70</f>
        <v>Rhizophora mangle L.</v>
      </c>
      <c r="F94">
        <f>+'2012'!E70</f>
        <v>2015</v>
      </c>
      <c r="G94">
        <f>+'2012'!F70</f>
        <v>300</v>
      </c>
      <c r="H94">
        <f>+'2012'!G70</f>
        <v>20.399999999999999</v>
      </c>
      <c r="I94">
        <f>+'2012'!H70</f>
        <v>27.2</v>
      </c>
      <c r="J94" s="28">
        <f t="shared" si="4"/>
        <v>0.03</v>
      </c>
      <c r="K94" s="46">
        <f t="shared" si="5"/>
        <v>3.2685129967948201E-2</v>
      </c>
      <c r="L94" s="51">
        <f t="shared" si="6"/>
        <v>1.08950433226494</v>
      </c>
      <c r="M94" s="28" t="str">
        <f>+IF(H94&gt;4,"DEJAR","DEPURAR")</f>
        <v>DEJAR</v>
      </c>
      <c r="N94" s="49" t="str">
        <f t="shared" si="7"/>
        <v>DEJAR</v>
      </c>
      <c r="O94" s="28">
        <f>+IF(E94=INICIO!$C$4,0.178*POWER(H94,2.47),IF(E94=INICIO!$C$5,0.1023*POWER(H94,2.5),IF(E94=INICIO!$C$6,0.14*POWER(H94,2.4),IF(E94=INICIO!$C$7,0.1023*POWER(H94,2.5),IF(E94=INICIO!$C$8,0,0)))))</f>
        <v>305.63741357233084</v>
      </c>
      <c r="P94" s="55">
        <f>+O94*1/J94</f>
        <v>10187.913785744362</v>
      </c>
      <c r="Q94" s="55">
        <f>+O94/1000*A_DESCRIPCION!$D$24</f>
        <v>0.14364958437899547</v>
      </c>
      <c r="R94" s="55">
        <f>+P94/1000*A_DESCRIPCION!$D$24</f>
        <v>4.78831947929985</v>
      </c>
      <c r="S94" s="49" t="str">
        <f>+INICIO!$E$4</f>
        <v>Imbert and Rollet (1989)a</v>
      </c>
      <c r="T94" s="54">
        <f>0.13657*H94^2.38351</f>
        <v>180.6641199100938</v>
      </c>
      <c r="U94" s="55">
        <f>+T94*1/J94</f>
        <v>6022.1373303364599</v>
      </c>
      <c r="V94" s="55">
        <f>+T94/1000*A_DESCRIPCION!$D$24</f>
        <v>8.491213635774407E-2</v>
      </c>
      <c r="W94" s="55">
        <f>+U94/1000*A_DESCRIPCION!$D$24</f>
        <v>2.8304045452581361</v>
      </c>
      <c r="X94" s="28">
        <f>+IF(E94=INICIO!$C$4,0.199*(0.86^0.899)*(H94^2.22),IF(E94=INICIO!$C$5,0.199*(0.762^0.899)*(H94^2.22),IF(E94=INICIO!$C$6,0.199*(0.759^0.899)*(H94^2.22),IF(E94=INICIO!$C$7,0.199*(0.762^0.899)*(H94^2.22),0))))</f>
        <v>140.39322672918087</v>
      </c>
      <c r="Y94" s="28">
        <f>+X94*1/J94</f>
        <v>4679.7742243060293</v>
      </c>
      <c r="Z94" s="55">
        <f>+X94/1000*A_DESCRIPCION!$D$24</f>
        <v>6.5984816562715001E-2</v>
      </c>
      <c r="AA94" s="55">
        <f>+Y94/1000*A_DESCRIPCION!$D$24</f>
        <v>2.1994938854238333</v>
      </c>
      <c r="AB94" s="28">
        <f>+IF(E94=INICIO!$C$4,INICIO!$V$30*ARBOLES!R94,IF(E94=INICIO!$C$5,INICIO!$V$31*ARBOLES!R94,IF(E94=INICIO!$C$6,INICIO!$V$32*ARBOLES!R94,IF(E94=INICIO!$C$7,INICIO!#REF!*ARBOLES!R94,0))))</f>
        <v>3.3388150634337888</v>
      </c>
    </row>
    <row r="95" spans="1:28" x14ac:dyDescent="0.25">
      <c r="A95">
        <v>71</v>
      </c>
      <c r="B95" t="str">
        <f>+'2012'!A71</f>
        <v>5-2012-INAB/ESTEFFOR</v>
      </c>
      <c r="C95">
        <f>+'2012'!B71</f>
        <v>5</v>
      </c>
      <c r="D95">
        <f>+'2012'!C71</f>
        <v>3</v>
      </c>
      <c r="E95" t="str">
        <f>+'2012'!D71</f>
        <v>Rhizophora mangle L.</v>
      </c>
      <c r="F95">
        <f>+'2012'!E71</f>
        <v>2015</v>
      </c>
      <c r="G95">
        <f>+'2012'!F71</f>
        <v>300</v>
      </c>
      <c r="H95">
        <f>+'2012'!G71</f>
        <v>20.37</v>
      </c>
      <c r="I95">
        <f>+'2012'!H71</f>
        <v>23.2</v>
      </c>
      <c r="J95" s="28">
        <f t="shared" si="4"/>
        <v>0.03</v>
      </c>
      <c r="K95" s="46">
        <f t="shared" si="5"/>
        <v>3.258906791858307E-2</v>
      </c>
      <c r="L95" s="51">
        <f t="shared" si="6"/>
        <v>1.0863022639527691</v>
      </c>
      <c r="M95" s="28" t="str">
        <f>+IF(H95&gt;4,"DEJAR","DEPURAR")</f>
        <v>DEJAR</v>
      </c>
      <c r="N95" s="49" t="str">
        <f t="shared" si="7"/>
        <v>DEJAR</v>
      </c>
      <c r="O95" s="28">
        <f>+IF(E95=INICIO!$C$4,0.178*POWER(H95,2.47),IF(E95=INICIO!$C$5,0.1023*POWER(H95,2.5),IF(E95=INICIO!$C$6,0.14*POWER(H95,2.4),IF(E95=INICIO!$C$7,0.1023*POWER(H95,2.5),IF(E95=INICIO!$C$8,0,0)))))</f>
        <v>304.52843031485685</v>
      </c>
      <c r="P95" s="55">
        <f>+O95*1/J95</f>
        <v>10150.947677161896</v>
      </c>
      <c r="Q95" s="55">
        <f>+O95/1000*A_DESCRIPCION!$D$24</f>
        <v>0.1431283622479827</v>
      </c>
      <c r="R95" s="55">
        <f>+P95/1000*A_DESCRIPCION!$D$24</f>
        <v>4.7709454082660905</v>
      </c>
      <c r="S95" s="49" t="str">
        <f>+INICIO!$E$4</f>
        <v>Imbert and Rollet (1989)a</v>
      </c>
      <c r="T95" s="54">
        <f>0.13657*H95^2.38351</f>
        <v>180.03150702752563</v>
      </c>
      <c r="U95" s="55">
        <f>+T95*1/J95</f>
        <v>6001.0502342508544</v>
      </c>
      <c r="V95" s="55">
        <f>+T95/1000*A_DESCRIPCION!$D$24</f>
        <v>8.4614808302937036E-2</v>
      </c>
      <c r="W95" s="55">
        <f>+U95/1000*A_DESCRIPCION!$D$24</f>
        <v>2.8204936100979014</v>
      </c>
      <c r="X95" s="28">
        <f>+IF(E95=INICIO!$C$4,0.199*(0.86^0.899)*(H95^2.22),IF(E95=INICIO!$C$5,0.199*(0.762^0.899)*(H95^2.22),IF(E95=INICIO!$C$6,0.199*(0.759^0.899)*(H95^2.22),IF(E95=INICIO!$C$7,0.199*(0.762^0.899)*(H95^2.22),0))))</f>
        <v>139.9352952519495</v>
      </c>
      <c r="Y95" s="28">
        <f>+X95*1/J95</f>
        <v>4664.5098417316503</v>
      </c>
      <c r="Z95" s="55">
        <f>+X95/1000*A_DESCRIPCION!$D$24</f>
        <v>6.5769588768416265E-2</v>
      </c>
      <c r="AA95" s="55">
        <f>+Y95/1000*A_DESCRIPCION!$D$24</f>
        <v>2.1923196256138757</v>
      </c>
      <c r="AB95" s="28">
        <f>+IF(E95=INICIO!$C$4,INICIO!$V$30*ARBOLES!R95,IF(E95=INICIO!$C$5,INICIO!$V$31*ARBOLES!R95,IF(E95=INICIO!$C$6,INICIO!$V$32*ARBOLES!R95,IF(E95=INICIO!$C$7,INICIO!#REF!*ARBOLES!R95,0))))</f>
        <v>3.3267004143734114</v>
      </c>
    </row>
    <row r="96" spans="1:28" x14ac:dyDescent="0.25">
      <c r="A96">
        <v>72</v>
      </c>
      <c r="B96" t="str">
        <f>+'2012'!A72</f>
        <v>5-2012-INAB/ESTEFFOR</v>
      </c>
      <c r="C96">
        <f>+'2012'!B72</f>
        <v>5</v>
      </c>
      <c r="D96">
        <f>+'2012'!C72</f>
        <v>4</v>
      </c>
      <c r="E96" t="str">
        <f>+'2012'!D72</f>
        <v>Rhizophora mangle L.</v>
      </c>
      <c r="F96">
        <f>+'2012'!E72</f>
        <v>2015</v>
      </c>
      <c r="G96">
        <f>+'2012'!F72</f>
        <v>300</v>
      </c>
      <c r="H96">
        <f>+'2012'!G72</f>
        <v>17.2</v>
      </c>
      <c r="I96">
        <f>+'2012'!H72</f>
        <v>28.4</v>
      </c>
      <c r="J96" s="28">
        <f t="shared" si="4"/>
        <v>0.03</v>
      </c>
      <c r="K96" s="46">
        <f t="shared" si="5"/>
        <v>2.3235219265950107E-2</v>
      </c>
      <c r="L96" s="51">
        <f t="shared" si="6"/>
        <v>0.77450730886500363</v>
      </c>
      <c r="M96" s="28" t="str">
        <f>+IF(H96&gt;4,"DEJAR","DEPURAR")</f>
        <v>DEJAR</v>
      </c>
      <c r="N96" s="49" t="str">
        <f t="shared" si="7"/>
        <v>DEJAR</v>
      </c>
      <c r="O96" s="28">
        <f>+IF(E96=INICIO!$C$4,0.178*POWER(H96,2.47),IF(E96=INICIO!$C$5,0.1023*POWER(H96,2.5),IF(E96=INICIO!$C$6,0.14*POWER(H96,2.4),IF(E96=INICIO!$C$7,0.1023*POWER(H96,2.5),IF(E96=INICIO!$C$8,0,0)))))</f>
        <v>200.52811259143388</v>
      </c>
      <c r="P96" s="55">
        <f>+O96*1/J96</f>
        <v>6684.2704197144631</v>
      </c>
      <c r="Q96" s="55">
        <f>+O96/1000*A_DESCRIPCION!$D$24</f>
        <v>9.4248212917973917E-2</v>
      </c>
      <c r="R96" s="55">
        <f>+P96/1000*A_DESCRIPCION!$D$24</f>
        <v>3.1416070972657972</v>
      </c>
      <c r="S96" s="49" t="str">
        <f>+INICIO!$E$4</f>
        <v>Imbert and Rollet (1989)a</v>
      </c>
      <c r="T96" s="54">
        <f>0.13657*H96^2.38351</f>
        <v>120.29559314945965</v>
      </c>
      <c r="U96" s="55">
        <f>+T96*1/J96</f>
        <v>4009.8531049819885</v>
      </c>
      <c r="V96" s="55">
        <f>+T96/1000*A_DESCRIPCION!$D$24</f>
        <v>5.653892878024603E-2</v>
      </c>
      <c r="W96" s="55">
        <f>+U96/1000*A_DESCRIPCION!$D$24</f>
        <v>1.8846309593415342</v>
      </c>
      <c r="X96" s="28">
        <f>+IF(E96=INICIO!$C$4,0.199*(0.86^0.899)*(H96^2.22),IF(E96=INICIO!$C$5,0.199*(0.762^0.899)*(H96^2.22),IF(E96=INICIO!$C$6,0.199*(0.759^0.899)*(H96^2.22),IF(E96=INICIO!$C$7,0.199*(0.762^0.899)*(H96^2.22),0))))</f>
        <v>96.125881674486138</v>
      </c>
      <c r="Y96" s="28">
        <f>+X96*1/J96</f>
        <v>3204.1960558162045</v>
      </c>
      <c r="Z96" s="55">
        <f>+X96/1000*A_DESCRIPCION!$D$24</f>
        <v>4.5179164387008482E-2</v>
      </c>
      <c r="AA96" s="55">
        <f>+Y96/1000*A_DESCRIPCION!$D$24</f>
        <v>1.505972146233616</v>
      </c>
      <c r="AB96" s="28">
        <f>+IF(E96=INICIO!$C$4,INICIO!$V$30*ARBOLES!R96,IF(E96=INICIO!$C$5,INICIO!$V$31*ARBOLES!R96,IF(E96=INICIO!$C$6,INICIO!$V$32*ARBOLES!R96,IF(E96=INICIO!$C$7,INICIO!#REF!*ARBOLES!R96,0))))</f>
        <v>2.1905900692481124</v>
      </c>
    </row>
    <row r="97" spans="1:28" x14ac:dyDescent="0.25">
      <c r="A97">
        <v>73</v>
      </c>
      <c r="B97" t="str">
        <f>+'2012'!A73</f>
        <v>5-2012-INAB/ESTEFFOR</v>
      </c>
      <c r="C97">
        <f>+'2012'!B73</f>
        <v>5</v>
      </c>
      <c r="D97">
        <f>+'2012'!C73</f>
        <v>5</v>
      </c>
      <c r="E97" t="str">
        <f>+'2012'!D73</f>
        <v>Rhizophora mangle L.</v>
      </c>
      <c r="F97">
        <f>+'2012'!E73</f>
        <v>2015</v>
      </c>
      <c r="G97">
        <f>+'2012'!F73</f>
        <v>300</v>
      </c>
      <c r="H97">
        <f>+'2012'!G73</f>
        <v>18.329999999999998</v>
      </c>
      <c r="I97">
        <f>+'2012'!H73</f>
        <v>25.6</v>
      </c>
      <c r="J97" s="28">
        <f t="shared" si="4"/>
        <v>0.03</v>
      </c>
      <c r="K97" s="46">
        <f t="shared" si="5"/>
        <v>2.6388506498192889E-2</v>
      </c>
      <c r="L97" s="51">
        <f t="shared" si="6"/>
        <v>0.87961688327309628</v>
      </c>
      <c r="M97" s="28" t="str">
        <f>+IF(H97&gt;4,"DEJAR","DEPURAR")</f>
        <v>DEJAR</v>
      </c>
      <c r="N97" s="49" t="str">
        <f t="shared" si="7"/>
        <v>DEJAR</v>
      </c>
      <c r="O97" s="28">
        <f>+IF(E97=INICIO!$C$4,0.178*POWER(H97,2.47),IF(E97=INICIO!$C$5,0.1023*POWER(H97,2.5),IF(E97=INICIO!$C$6,0.14*POWER(H97,2.4),IF(E97=INICIO!$C$7,0.1023*POWER(H97,2.5),IF(E97=INICIO!$C$8,0,0)))))</f>
        <v>234.65579870560964</v>
      </c>
      <c r="P97" s="55">
        <f>+O97*1/J97</f>
        <v>7821.8599568536547</v>
      </c>
      <c r="Q97" s="55">
        <f>+O97/1000*A_DESCRIPCION!$D$24</f>
        <v>0.11028822539163653</v>
      </c>
      <c r="R97" s="55">
        <f>+P97/1000*A_DESCRIPCION!$D$24</f>
        <v>3.6762741797212177</v>
      </c>
      <c r="S97" s="49" t="str">
        <f>+INICIO!$E$4</f>
        <v>Imbert and Rollet (1989)a</v>
      </c>
      <c r="T97" s="54">
        <f>0.13657*H97^2.38351</f>
        <v>139.99601585448809</v>
      </c>
      <c r="U97" s="55">
        <f>+T97*1/J97</f>
        <v>4666.5338618162696</v>
      </c>
      <c r="V97" s="55">
        <f>+T97/1000*A_DESCRIPCION!$D$24</f>
        <v>6.5798127451609401E-2</v>
      </c>
      <c r="W97" s="55">
        <f>+U97/1000*A_DESCRIPCION!$D$24</f>
        <v>2.1932709150536462</v>
      </c>
      <c r="X97" s="28">
        <f>+IF(E97=INICIO!$C$4,0.199*(0.86^0.899)*(H97^2.22),IF(E97=INICIO!$C$5,0.199*(0.762^0.899)*(H97^2.22),IF(E97=INICIO!$C$6,0.199*(0.759^0.899)*(H97^2.22),IF(E97=INICIO!$C$7,0.199*(0.762^0.899)*(H97^2.22),0))))</f>
        <v>110.71025632828584</v>
      </c>
      <c r="Y97" s="28">
        <f>+X97*1/J97</f>
        <v>3690.3418776095282</v>
      </c>
      <c r="Z97" s="55">
        <f>+X97/1000*A_DESCRIPCION!$D$24</f>
        <v>5.2033820474294341E-2</v>
      </c>
      <c r="AA97" s="55">
        <f>+Y97/1000*A_DESCRIPCION!$D$24</f>
        <v>1.7344606824764781</v>
      </c>
      <c r="AB97" s="28">
        <f>+IF(E97=INICIO!$C$4,INICIO!$V$30*ARBOLES!R97,IF(E97=INICIO!$C$5,INICIO!$V$31*ARBOLES!R97,IF(E97=INICIO!$C$6,INICIO!$V$32*ARBOLES!R97,IF(E97=INICIO!$C$7,INICIO!#REF!*ARBOLES!R97,0))))</f>
        <v>2.5634044807638157</v>
      </c>
    </row>
    <row r="98" spans="1:28" x14ac:dyDescent="0.25">
      <c r="A98">
        <v>74</v>
      </c>
      <c r="B98" t="str">
        <f>+'2012'!A74</f>
        <v>5-2012-INAB/ESTEFFOR</v>
      </c>
      <c r="C98">
        <f>+'2012'!B74</f>
        <v>5</v>
      </c>
      <c r="D98">
        <f>+'2012'!C74</f>
        <v>6</v>
      </c>
      <c r="E98" t="str">
        <f>+'2012'!D74</f>
        <v>Rhizophora mangle L.</v>
      </c>
      <c r="F98">
        <f>+'2012'!E74</f>
        <v>2015</v>
      </c>
      <c r="G98">
        <f>+'2012'!F74</f>
        <v>300</v>
      </c>
      <c r="H98">
        <f>+'2012'!G74</f>
        <v>11.14</v>
      </c>
      <c r="I98">
        <f>+'2012'!H74</f>
        <v>19.2</v>
      </c>
      <c r="J98" s="28">
        <f t="shared" si="4"/>
        <v>0.03</v>
      </c>
      <c r="K98" s="46">
        <f t="shared" si="5"/>
        <v>9.7467597918357973E-3</v>
      </c>
      <c r="L98" s="51">
        <f t="shared" si="6"/>
        <v>0.32489199306119326</v>
      </c>
      <c r="M98" s="28" t="str">
        <f>+IF(H98&gt;4,"DEJAR","DEPURAR")</f>
        <v>DEJAR</v>
      </c>
      <c r="N98" s="49" t="str">
        <f t="shared" si="7"/>
        <v>DEJAR</v>
      </c>
      <c r="O98" s="28">
        <f>+IF(E98=INICIO!$C$4,0.178*POWER(H98,2.47),IF(E98=INICIO!$C$5,0.1023*POWER(H98,2.5),IF(E98=INICIO!$C$6,0.14*POWER(H98,2.4),IF(E98=INICIO!$C$7,0.1023*POWER(H98,2.5),IF(E98=INICIO!$C$8,0,0)))))</f>
        <v>68.58457056270754</v>
      </c>
      <c r="P98" s="55">
        <f>+O98*1/J98</f>
        <v>2286.1523520902515</v>
      </c>
      <c r="Q98" s="55">
        <f>+O98/1000*A_DESCRIPCION!$D$24</f>
        <v>3.2234748164472547E-2</v>
      </c>
      <c r="R98" s="55">
        <f>+P98/1000*A_DESCRIPCION!$D$24</f>
        <v>1.0744916054824183</v>
      </c>
      <c r="S98" s="49" t="str">
        <f>+INICIO!$E$4</f>
        <v>Imbert and Rollet (1989)a</v>
      </c>
      <c r="T98" s="54">
        <f>0.13657*H98^2.38351</f>
        <v>42.718562556303802</v>
      </c>
      <c r="U98" s="55">
        <f>+T98*1/J98</f>
        <v>1423.9520852101268</v>
      </c>
      <c r="V98" s="55">
        <f>+T98/1000*A_DESCRIPCION!$D$24</f>
        <v>2.0077724401462785E-2</v>
      </c>
      <c r="W98" s="55">
        <f>+U98/1000*A_DESCRIPCION!$D$24</f>
        <v>0.66925748004875962</v>
      </c>
      <c r="X98" s="28">
        <f>+IF(E98=INICIO!$C$4,0.199*(0.86^0.899)*(H98^2.22),IF(E98=INICIO!$C$5,0.199*(0.762^0.899)*(H98^2.22),IF(E98=INICIO!$C$6,0.199*(0.759^0.899)*(H98^2.22),IF(E98=INICIO!$C$7,0.199*(0.762^0.899)*(H98^2.22),0))))</f>
        <v>36.648171215260646</v>
      </c>
      <c r="Y98" s="28">
        <f>+X98*1/J98</f>
        <v>1221.6057071753548</v>
      </c>
      <c r="Z98" s="55">
        <f>+X98/1000*A_DESCRIPCION!$D$24</f>
        <v>1.72246404711725E-2</v>
      </c>
      <c r="AA98" s="55">
        <f>+Y98/1000*A_DESCRIPCION!$D$24</f>
        <v>0.57415468237241674</v>
      </c>
      <c r="AB98" s="28">
        <f>+IF(E98=INICIO!$C$4,INICIO!$V$30*ARBOLES!R98,IF(E98=INICIO!$C$5,INICIO!$V$31*ARBOLES!R98,IF(E98=INICIO!$C$6,INICIO!$V$32*ARBOLES!R98,IF(E98=INICIO!$C$7,INICIO!#REF!*ARBOLES!R98,0))))</f>
        <v>0.74922502005702085</v>
      </c>
    </row>
    <row r="99" spans="1:28" x14ac:dyDescent="0.25">
      <c r="A99">
        <v>75</v>
      </c>
      <c r="B99" t="str">
        <f>+'2012'!A75</f>
        <v>5-2012-INAB/ESTEFFOR</v>
      </c>
      <c r="C99">
        <f>+'2012'!B75</f>
        <v>5</v>
      </c>
      <c r="D99">
        <f>+'2012'!C75</f>
        <v>7</v>
      </c>
      <c r="E99" t="str">
        <f>+'2012'!D75</f>
        <v>Rhizophora mangle L.</v>
      </c>
      <c r="F99">
        <f>+'2012'!E75</f>
        <v>2015</v>
      </c>
      <c r="G99">
        <f>+'2012'!F75</f>
        <v>300</v>
      </c>
      <c r="H99">
        <f>+'2012'!G75</f>
        <v>19.5</v>
      </c>
      <c r="I99">
        <f>+'2012'!H75</f>
        <v>19.5</v>
      </c>
      <c r="J99" s="28">
        <f t="shared" si="4"/>
        <v>0.03</v>
      </c>
      <c r="K99" s="46">
        <f t="shared" si="5"/>
        <v>2.9864765163187975E-2</v>
      </c>
      <c r="L99" s="51">
        <f t="shared" si="6"/>
        <v>0.99549217210626584</v>
      </c>
      <c r="M99" s="28" t="str">
        <f>+IF(H99&gt;4,"DEJAR","DEPURAR")</f>
        <v>DEJAR</v>
      </c>
      <c r="N99" s="49" t="str">
        <f t="shared" si="7"/>
        <v>DEJAR</v>
      </c>
      <c r="O99" s="28">
        <f>+IF(E99=INICIO!$C$4,0.178*POWER(H99,2.47),IF(E99=INICIO!$C$5,0.1023*POWER(H99,2.5),IF(E99=INICIO!$C$6,0.14*POWER(H99,2.4),IF(E99=INICIO!$C$7,0.1023*POWER(H99,2.5),IF(E99=INICIO!$C$8,0,0)))))</f>
        <v>273.40439548091604</v>
      </c>
      <c r="P99" s="55">
        <f>+O99*1/J99</f>
        <v>9113.4798493638682</v>
      </c>
      <c r="Q99" s="55">
        <f>+O99/1000*A_DESCRIPCION!$D$24</f>
        <v>0.12850006587603055</v>
      </c>
      <c r="R99" s="55">
        <f>+P99/1000*A_DESCRIPCION!$D$24</f>
        <v>4.2833355292010173</v>
      </c>
      <c r="S99" s="49" t="str">
        <f>+INICIO!$E$4</f>
        <v>Imbert and Rollet (1989)a</v>
      </c>
      <c r="T99" s="54">
        <f>0.13657*H99^2.38351</f>
        <v>162.24290203480425</v>
      </c>
      <c r="U99" s="55">
        <f>+T99*1/J99</f>
        <v>5408.0967344934752</v>
      </c>
      <c r="V99" s="55">
        <f>+T99/1000*A_DESCRIPCION!$D$24</f>
        <v>7.6254163956357993E-2</v>
      </c>
      <c r="W99" s="55">
        <f>+U99/1000*A_DESCRIPCION!$D$24</f>
        <v>2.5418054652119331</v>
      </c>
      <c r="X99" s="28">
        <f>+IF(E99=INICIO!$C$4,0.199*(0.86^0.899)*(H99^2.22),IF(E99=INICIO!$C$5,0.199*(0.762^0.899)*(H99^2.22),IF(E99=INICIO!$C$6,0.199*(0.759^0.899)*(H99^2.22),IF(E99=INICIO!$C$7,0.199*(0.762^0.899)*(H99^2.22),0))))</f>
        <v>127.01178550890255</v>
      </c>
      <c r="Y99" s="28">
        <f>+X99*1/J99</f>
        <v>4233.726183630085</v>
      </c>
      <c r="Z99" s="55">
        <f>+X99/1000*A_DESCRIPCION!$D$24</f>
        <v>5.9695539189184195E-2</v>
      </c>
      <c r="AA99" s="55">
        <f>+Y99/1000*A_DESCRIPCION!$D$24</f>
        <v>1.98985130630614</v>
      </c>
      <c r="AB99" s="28">
        <f>+IF(E99=INICIO!$C$4,INICIO!$V$30*ARBOLES!R99,IF(E99=INICIO!$C$5,INICIO!$V$31*ARBOLES!R99,IF(E99=INICIO!$C$6,INICIO!$V$32*ARBOLES!R99,IF(E99=INICIO!$C$7,INICIO!#REF!*ARBOLES!R99,0))))</f>
        <v>2.9866982035059682</v>
      </c>
    </row>
    <row r="100" spans="1:28" x14ac:dyDescent="0.25">
      <c r="A100">
        <v>76</v>
      </c>
      <c r="B100" t="str">
        <f>+'2012'!A76</f>
        <v>5-2012-INAB/ESTEFFOR</v>
      </c>
      <c r="C100">
        <f>+'2012'!B76</f>
        <v>5</v>
      </c>
      <c r="D100">
        <f>+'2012'!C76</f>
        <v>8</v>
      </c>
      <c r="E100" t="str">
        <f>+'2012'!D76</f>
        <v>Rhizophora mangle L.</v>
      </c>
      <c r="F100">
        <f>+'2012'!E76</f>
        <v>2015</v>
      </c>
      <c r="G100">
        <f>+'2012'!F76</f>
        <v>300</v>
      </c>
      <c r="H100">
        <f>+'2012'!G76</f>
        <v>18.399999999999999</v>
      </c>
      <c r="I100">
        <f>+'2012'!H76</f>
        <v>26.8</v>
      </c>
      <c r="J100" s="28">
        <f t="shared" si="4"/>
        <v>0.03</v>
      </c>
      <c r="K100" s="46">
        <f t="shared" si="5"/>
        <v>2.6590440219984007E-2</v>
      </c>
      <c r="L100" s="51">
        <f t="shared" si="6"/>
        <v>0.88634800733280028</v>
      </c>
      <c r="M100" s="28" t="str">
        <f>+IF(H100&gt;4,"DEJAR","DEPURAR")</f>
        <v>DEJAR</v>
      </c>
      <c r="N100" s="49" t="str">
        <f t="shared" si="7"/>
        <v>DEJAR</v>
      </c>
      <c r="O100" s="28">
        <f>+IF(E100=INICIO!$C$4,0.178*POWER(H100,2.47),IF(E100=INICIO!$C$5,0.1023*POWER(H100,2.5),IF(E100=INICIO!$C$6,0.14*POWER(H100,2.4),IF(E100=INICIO!$C$7,0.1023*POWER(H100,2.5),IF(E100=INICIO!$C$8,0,0)))))</f>
        <v>236.87543515686755</v>
      </c>
      <c r="P100" s="55">
        <f>+O100*1/J100</f>
        <v>7895.847838562252</v>
      </c>
      <c r="Q100" s="55">
        <f>+O100/1000*A_DESCRIPCION!$D$24</f>
        <v>0.11133145452372774</v>
      </c>
      <c r="R100" s="55">
        <f>+P100/1000*A_DESCRIPCION!$D$24</f>
        <v>3.7110484841242584</v>
      </c>
      <c r="S100" s="49" t="str">
        <f>+INICIO!$E$4</f>
        <v>Imbert and Rollet (1989)a</v>
      </c>
      <c r="T100" s="54">
        <f>0.13657*H100^2.38351</f>
        <v>141.27367368949197</v>
      </c>
      <c r="U100" s="55">
        <f>+T100*1/J100</f>
        <v>4709.1224563163996</v>
      </c>
      <c r="V100" s="55">
        <f>+T100/1000*A_DESCRIPCION!$D$24</f>
        <v>6.6398626634061222E-2</v>
      </c>
      <c r="W100" s="55">
        <f>+U100/1000*A_DESCRIPCION!$D$24</f>
        <v>2.2132875544687076</v>
      </c>
      <c r="X100" s="28">
        <f>+IF(E100=INICIO!$C$4,0.199*(0.86^0.899)*(H100^2.22),IF(E100=INICIO!$C$5,0.199*(0.762^0.899)*(H100^2.22),IF(E100=INICIO!$C$6,0.199*(0.759^0.899)*(H100^2.22),IF(E100=INICIO!$C$7,0.199*(0.762^0.899)*(H100^2.22),0))))</f>
        <v>111.65103444538768</v>
      </c>
      <c r="Y100" s="28">
        <f>+X100*1/J100</f>
        <v>3721.7011481795894</v>
      </c>
      <c r="Z100" s="55">
        <f>+X100/1000*A_DESCRIPCION!$D$24</f>
        <v>5.2475986189332205E-2</v>
      </c>
      <c r="AA100" s="55">
        <f>+Y100/1000*A_DESCRIPCION!$D$24</f>
        <v>1.7491995396444069</v>
      </c>
      <c r="AB100" s="28">
        <f>+IF(E100=INICIO!$C$4,INICIO!$V$30*ARBOLES!R100,IF(E100=INICIO!$C$5,INICIO!$V$31*ARBOLES!R100,IF(E100=INICIO!$C$6,INICIO!$V$32*ARBOLES!R100,IF(E100=INICIO!$C$7,INICIO!#REF!*ARBOLES!R100,0))))</f>
        <v>2.5876520214434282</v>
      </c>
    </row>
    <row r="101" spans="1:28" x14ac:dyDescent="0.25">
      <c r="A101">
        <v>77</v>
      </c>
      <c r="B101" t="str">
        <f>+'2012'!A77</f>
        <v>5-2012-INAB/ESTEFFOR</v>
      </c>
      <c r="C101">
        <f>+'2012'!B77</f>
        <v>5</v>
      </c>
      <c r="D101">
        <f>+'2012'!C77</f>
        <v>9</v>
      </c>
      <c r="E101" t="str">
        <f>+'2012'!D77</f>
        <v>Rhizophora mangle L.</v>
      </c>
      <c r="F101">
        <f>+'2012'!E77</f>
        <v>2015</v>
      </c>
      <c r="G101">
        <f>+'2012'!F77</f>
        <v>300</v>
      </c>
      <c r="H101">
        <f>+'2012'!G77</f>
        <v>26.74</v>
      </c>
      <c r="I101">
        <f>+'2012'!H77</f>
        <v>21.75</v>
      </c>
      <c r="J101" s="28">
        <f t="shared" si="4"/>
        <v>0.03</v>
      </c>
      <c r="K101" s="46">
        <f t="shared" si="5"/>
        <v>5.6158136381848515E-2</v>
      </c>
      <c r="L101" s="51">
        <f t="shared" si="6"/>
        <v>1.8719378793949506</v>
      </c>
      <c r="M101" s="28" t="str">
        <f>+IF(H101&gt;4,"DEJAR","DEPURAR")</f>
        <v>DEJAR</v>
      </c>
      <c r="N101" s="49" t="str">
        <f t="shared" si="7"/>
        <v>DEJAR</v>
      </c>
      <c r="O101" s="28">
        <f>+IF(E101=INICIO!$C$4,0.178*POWER(H101,2.47),IF(E101=INICIO!$C$5,0.1023*POWER(H101,2.5),IF(E101=INICIO!$C$6,0.14*POWER(H101,2.4),IF(E101=INICIO!$C$7,0.1023*POWER(H101,2.5),IF(E101=INICIO!$C$8,0,0)))))</f>
        <v>596.36022171716479</v>
      </c>
      <c r="P101" s="55">
        <f>+O101*1/J101</f>
        <v>19878.674057238826</v>
      </c>
      <c r="Q101" s="55">
        <f>+O101/1000*A_DESCRIPCION!$D$24</f>
        <v>0.28028930420706744</v>
      </c>
      <c r="R101" s="55">
        <f>+P101/1000*A_DESCRIPCION!$D$24</f>
        <v>9.3429768069022483</v>
      </c>
      <c r="S101" s="49" t="str">
        <f>+INICIO!$E$4</f>
        <v>Imbert and Rollet (1989)a</v>
      </c>
      <c r="T101" s="54">
        <f>0.13657*H101^2.38351</f>
        <v>344.35689633472248</v>
      </c>
      <c r="U101" s="55">
        <f>+T101*1/J101</f>
        <v>11478.563211157416</v>
      </c>
      <c r="V101" s="55">
        <f>+T101/1000*A_DESCRIPCION!$D$24</f>
        <v>0.16184774127731957</v>
      </c>
      <c r="W101" s="55">
        <f>+U101/1000*A_DESCRIPCION!$D$24</f>
        <v>5.3949247092439849</v>
      </c>
      <c r="X101" s="28">
        <f>+IF(E101=INICIO!$C$4,0.199*(0.86^0.899)*(H101^2.22),IF(E101=INICIO!$C$5,0.199*(0.762^0.899)*(H101^2.22),IF(E101=INICIO!$C$6,0.199*(0.759^0.899)*(H101^2.22),IF(E101=INICIO!$C$7,0.199*(0.762^0.899)*(H101^2.22),0))))</f>
        <v>256.01505132429963</v>
      </c>
      <c r="Y101" s="28">
        <f>+X101*1/J101</f>
        <v>8533.8350441433213</v>
      </c>
      <c r="Z101" s="55">
        <f>+X101/1000*A_DESCRIPCION!$D$24</f>
        <v>0.12032707412242082</v>
      </c>
      <c r="AA101" s="55">
        <f>+Y101/1000*A_DESCRIPCION!$D$24</f>
        <v>4.0109024707473608</v>
      </c>
      <c r="AB101" s="28">
        <f>+IF(E101=INICIO!$C$4,INICIO!$V$30*ARBOLES!R101,IF(E101=INICIO!$C$5,INICIO!$V$31*ARBOLES!R101,IF(E101=INICIO!$C$6,INICIO!$V$32*ARBOLES!R101,IF(E101=INICIO!$C$7,INICIO!#REF!*ARBOLES!R101,0))))</f>
        <v>6.5147014177005191</v>
      </c>
    </row>
    <row r="102" spans="1:28" x14ac:dyDescent="0.25">
      <c r="A102">
        <v>78</v>
      </c>
      <c r="B102" t="str">
        <f>+'2012'!A78</f>
        <v>5-2012-INAB/ESTEFFOR</v>
      </c>
      <c r="C102">
        <f>+'2012'!B78</f>
        <v>5</v>
      </c>
      <c r="D102">
        <f>+'2012'!C78</f>
        <v>10</v>
      </c>
      <c r="E102" t="str">
        <f>+'2012'!D78</f>
        <v>Rhizophora mangle L.</v>
      </c>
      <c r="F102">
        <f>+'2012'!E78</f>
        <v>2015</v>
      </c>
      <c r="G102">
        <f>+'2012'!F78</f>
        <v>300</v>
      </c>
      <c r="H102">
        <f>+'2012'!G78</f>
        <v>21.96</v>
      </c>
      <c r="I102">
        <f>+'2012'!H78</f>
        <v>25.2</v>
      </c>
      <c r="J102" s="28">
        <f t="shared" si="4"/>
        <v>0.03</v>
      </c>
      <c r="K102" s="46">
        <f t="shared" si="5"/>
        <v>3.7875166695384696E-2</v>
      </c>
      <c r="L102" s="51">
        <f t="shared" si="6"/>
        <v>1.2625055565128231</v>
      </c>
      <c r="M102" s="28" t="str">
        <f>+IF(H102&gt;4,"DEJAR","DEPURAR")</f>
        <v>DEJAR</v>
      </c>
      <c r="N102" s="49" t="str">
        <f t="shared" si="7"/>
        <v>DEJAR</v>
      </c>
      <c r="O102" s="28">
        <f>+IF(E102=INICIO!$C$4,0.178*POWER(H102,2.47),IF(E102=INICIO!$C$5,0.1023*POWER(H102,2.5),IF(E102=INICIO!$C$6,0.14*POWER(H102,2.4),IF(E102=INICIO!$C$7,0.1023*POWER(H102,2.5),IF(E102=INICIO!$C$8,0,0)))))</f>
        <v>366.65015394691699</v>
      </c>
      <c r="P102" s="55">
        <f>+O102*1/J102</f>
        <v>12221.671798230567</v>
      </c>
      <c r="Q102" s="55">
        <f>+O102/1000*A_DESCRIPCION!$D$24</f>
        <v>0.17232557235505097</v>
      </c>
      <c r="R102" s="55">
        <f>+P102/1000*A_DESCRIPCION!$D$24</f>
        <v>5.744185745168366</v>
      </c>
      <c r="S102" s="49" t="str">
        <f>+INICIO!$E$4</f>
        <v>Imbert and Rollet (1989)a</v>
      </c>
      <c r="T102" s="54">
        <f>0.13657*H102^2.38351</f>
        <v>215.35224227869642</v>
      </c>
      <c r="U102" s="55">
        <f>+T102*1/J102</f>
        <v>7178.4080759565477</v>
      </c>
      <c r="V102" s="55">
        <f>+T102/1000*A_DESCRIPCION!$D$24</f>
        <v>0.10121555387098731</v>
      </c>
      <c r="W102" s="55">
        <f>+U102/1000*A_DESCRIPCION!$D$24</f>
        <v>3.3738517956995775</v>
      </c>
      <c r="X102" s="28">
        <f>+IF(E102=INICIO!$C$4,0.199*(0.86^0.899)*(H102^2.22),IF(E102=INICIO!$C$5,0.199*(0.762^0.899)*(H102^2.22),IF(E102=INICIO!$C$6,0.199*(0.759^0.899)*(H102^2.22),IF(E102=INICIO!$C$7,0.199*(0.762^0.899)*(H102^2.22),0))))</f>
        <v>165.34496308364578</v>
      </c>
      <c r="Y102" s="28">
        <f>+X102*1/J102</f>
        <v>5511.4987694548599</v>
      </c>
      <c r="Z102" s="55">
        <f>+X102/1000*A_DESCRIPCION!$D$24</f>
        <v>7.7712132649313509E-2</v>
      </c>
      <c r="AA102" s="55">
        <f>+Y102/1000*A_DESCRIPCION!$D$24</f>
        <v>2.5904044216437843</v>
      </c>
      <c r="AB102" s="28">
        <f>+IF(E102=INICIO!$C$4,INICIO!$V$30*ARBOLES!R102,IF(E102=INICIO!$C$5,INICIO!$V$31*ARBOLES!R102,IF(E102=INICIO!$C$6,INICIO!$V$32*ARBOLES!R102,IF(E102=INICIO!$C$7,INICIO!#REF!*ARBOLES!R102,0))))</f>
        <v>4.0053246188021916</v>
      </c>
    </row>
    <row r="103" spans="1:28" x14ac:dyDescent="0.25">
      <c r="A103">
        <v>79</v>
      </c>
      <c r="B103" t="str">
        <f>+'2012'!A79</f>
        <v>5-2012-INAB/ESTEFFOR</v>
      </c>
      <c r="C103">
        <f>+'2012'!B79</f>
        <v>5</v>
      </c>
      <c r="D103">
        <f>+'2012'!C79</f>
        <v>11</v>
      </c>
      <c r="E103" t="str">
        <f>+'2012'!D79</f>
        <v>Rhizophora mangle L.</v>
      </c>
      <c r="F103">
        <f>+'2012'!E79</f>
        <v>2015</v>
      </c>
      <c r="G103">
        <f>+'2012'!F79</f>
        <v>300</v>
      </c>
      <c r="H103">
        <f>+'2012'!G79</f>
        <v>25.78</v>
      </c>
      <c r="I103">
        <f>+'2012'!H79</f>
        <v>21.15</v>
      </c>
      <c r="J103" s="28">
        <f t="shared" si="4"/>
        <v>0.03</v>
      </c>
      <c r="K103" s="46">
        <f t="shared" si="5"/>
        <v>5.2198221673851686E-2</v>
      </c>
      <c r="L103" s="51">
        <f t="shared" si="6"/>
        <v>1.7399407224617229</v>
      </c>
      <c r="M103" s="28" t="str">
        <f>+IF(H103&gt;4,"DEJAR","DEPURAR")</f>
        <v>DEJAR</v>
      </c>
      <c r="N103" s="49" t="str">
        <f t="shared" si="7"/>
        <v>DEJAR</v>
      </c>
      <c r="O103" s="28">
        <f>+IF(E103=INICIO!$C$4,0.178*POWER(H103,2.47),IF(E103=INICIO!$C$5,0.1023*POWER(H103,2.5),IF(E103=INICIO!$C$6,0.14*POWER(H103,2.4),IF(E103=INICIO!$C$7,0.1023*POWER(H103,2.5),IF(E103=INICIO!$C$8,0,0)))))</f>
        <v>544.8648570303294</v>
      </c>
      <c r="P103" s="55">
        <f>+O103*1/J103</f>
        <v>18162.161901010983</v>
      </c>
      <c r="Q103" s="55">
        <f>+O103/1000*A_DESCRIPCION!$D$24</f>
        <v>0.25608648280425478</v>
      </c>
      <c r="R103" s="55">
        <f>+P103/1000*A_DESCRIPCION!$D$24</f>
        <v>8.5362160934751614</v>
      </c>
      <c r="S103" s="49" t="str">
        <f>+INICIO!$E$4</f>
        <v>Imbert and Rollet (1989)a</v>
      </c>
      <c r="T103" s="54">
        <f>0.13657*H103^2.38351</f>
        <v>315.61835024144983</v>
      </c>
      <c r="U103" s="55">
        <f>+T103*1/J103</f>
        <v>10520.611674714995</v>
      </c>
      <c r="V103" s="55">
        <f>+T103/1000*A_DESCRIPCION!$D$24</f>
        <v>0.14834062461348141</v>
      </c>
      <c r="W103" s="55">
        <f>+U103/1000*A_DESCRIPCION!$D$24</f>
        <v>4.944687487116048</v>
      </c>
      <c r="X103" s="28">
        <f>+IF(E103=INICIO!$C$4,0.199*(0.86^0.899)*(H103^2.22),IF(E103=INICIO!$C$5,0.199*(0.762^0.899)*(H103^2.22),IF(E103=INICIO!$C$6,0.199*(0.759^0.899)*(H103^2.22),IF(E103=INICIO!$C$7,0.199*(0.762^0.899)*(H103^2.22),0))))</f>
        <v>236.05611267726312</v>
      </c>
      <c r="Y103" s="28">
        <f>+X103*1/J103</f>
        <v>7868.5370892421042</v>
      </c>
      <c r="Z103" s="55">
        <f>+X103/1000*A_DESCRIPCION!$D$24</f>
        <v>0.11094637295831367</v>
      </c>
      <c r="AA103" s="55">
        <f>+Y103/1000*A_DESCRIPCION!$D$24</f>
        <v>3.698212431943789</v>
      </c>
      <c r="AB103" s="28">
        <f>+IF(E103=INICIO!$C$4,INICIO!$V$30*ARBOLES!R103,IF(E103=INICIO!$C$5,INICIO!$V$31*ARBOLES!R103,IF(E103=INICIO!$C$6,INICIO!$V$32*ARBOLES!R103,IF(E103=INICIO!$C$7,INICIO!#REF!*ARBOLES!R103,0))))</f>
        <v>5.9521606694856963</v>
      </c>
    </row>
    <row r="104" spans="1:28" x14ac:dyDescent="0.25">
      <c r="A104">
        <v>80</v>
      </c>
      <c r="B104" t="str">
        <f>+'2012'!A80</f>
        <v>5-2012-INAB/ESTEFFOR</v>
      </c>
      <c r="C104">
        <f>+'2012'!B80</f>
        <v>5</v>
      </c>
      <c r="D104">
        <f>+'2012'!C80</f>
        <v>12</v>
      </c>
      <c r="E104" t="str">
        <f>+'2012'!D80</f>
        <v>Rhizophora mangle L.</v>
      </c>
      <c r="F104">
        <f>+'2012'!E80</f>
        <v>2015</v>
      </c>
      <c r="G104">
        <f>+'2012'!F80</f>
        <v>300</v>
      </c>
      <c r="H104">
        <f>+'2012'!G80</f>
        <v>24.51</v>
      </c>
      <c r="I104">
        <f>+'2012'!H80</f>
        <v>18</v>
      </c>
      <c r="J104" s="28">
        <f t="shared" si="4"/>
        <v>0.03</v>
      </c>
      <c r="K104" s="46">
        <f t="shared" si="5"/>
        <v>4.7182017121919946E-2</v>
      </c>
      <c r="L104" s="51">
        <f t="shared" si="6"/>
        <v>1.5727339040639983</v>
      </c>
      <c r="M104" s="28" t="str">
        <f>+IF(H104&gt;4,"DEJAR","DEPURAR")</f>
        <v>DEJAR</v>
      </c>
      <c r="N104" s="49" t="str">
        <f t="shared" si="7"/>
        <v>DEJAR</v>
      </c>
      <c r="O104" s="28">
        <f>+IF(E104=INICIO!$C$4,0.178*POWER(H104,2.47),IF(E104=INICIO!$C$5,0.1023*POWER(H104,2.5),IF(E104=INICIO!$C$6,0.14*POWER(H104,2.4),IF(E104=INICIO!$C$7,0.1023*POWER(H104,2.5),IF(E104=INICIO!$C$8,0,0)))))</f>
        <v>480.94784276862629</v>
      </c>
      <c r="P104" s="55">
        <f>+O104*1/J104</f>
        <v>16031.59475895421</v>
      </c>
      <c r="Q104" s="55">
        <f>+O104/1000*A_DESCRIPCION!$D$24</f>
        <v>0.22604548610125436</v>
      </c>
      <c r="R104" s="55">
        <f>+P104/1000*A_DESCRIPCION!$D$24</f>
        <v>7.534849536708478</v>
      </c>
      <c r="S104" s="49" t="str">
        <f>+INICIO!$E$4</f>
        <v>Imbert and Rollet (1989)a</v>
      </c>
      <c r="T104" s="54">
        <f>0.13657*H104^2.38351</f>
        <v>279.81370707333122</v>
      </c>
      <c r="U104" s="55">
        <f>+T104*1/J104</f>
        <v>9327.1235691110414</v>
      </c>
      <c r="V104" s="55">
        <f>+T104/1000*A_DESCRIPCION!$D$24</f>
        <v>0.13151244232446566</v>
      </c>
      <c r="W104" s="55">
        <f>+U104/1000*A_DESCRIPCION!$D$24</f>
        <v>4.3837480774821893</v>
      </c>
      <c r="X104" s="28">
        <f>+IF(E104=INICIO!$C$4,0.199*(0.86^0.899)*(H104^2.22),IF(E104=INICIO!$C$5,0.199*(0.762^0.899)*(H104^2.22),IF(E104=INICIO!$C$6,0.199*(0.759^0.899)*(H104^2.22),IF(E104=INICIO!$C$7,0.199*(0.762^0.899)*(H104^2.22),0))))</f>
        <v>211.01305981317137</v>
      </c>
      <c r="Y104" s="28">
        <f>+X104*1/J104</f>
        <v>7033.7686604390456</v>
      </c>
      <c r="Z104" s="55">
        <f>+X104/1000*A_DESCRIPCION!$D$24</f>
        <v>9.9176138112190532E-2</v>
      </c>
      <c r="AA104" s="55">
        <f>+Y104/1000*A_DESCRIPCION!$D$24</f>
        <v>3.3058712704063513</v>
      </c>
      <c r="AB104" s="28">
        <f>+IF(E104=INICIO!$C$4,INICIO!$V$30*ARBOLES!R104,IF(E104=INICIO!$C$5,INICIO!$V$31*ARBOLES!R104,IF(E104=INICIO!$C$6,INICIO!$V$32*ARBOLES!R104,IF(E104=INICIO!$C$7,INICIO!#REF!*ARBOLES!R104,0))))</f>
        <v>5.2539245225023921</v>
      </c>
    </row>
    <row r="105" spans="1:28" x14ac:dyDescent="0.25">
      <c r="A105">
        <v>81</v>
      </c>
      <c r="B105" t="str">
        <f>+'2012'!A81</f>
        <v>5-2012-INAB/ESTEFFOR</v>
      </c>
      <c r="C105">
        <f>+'2012'!B81</f>
        <v>5</v>
      </c>
      <c r="D105">
        <f>+'2012'!C81</f>
        <v>13</v>
      </c>
      <c r="E105" t="str">
        <f>+'2012'!D81</f>
        <v>Rhizophora mangle L.</v>
      </c>
      <c r="F105">
        <f>+'2012'!E81</f>
        <v>2015</v>
      </c>
      <c r="G105">
        <f>+'2012'!F81</f>
        <v>300</v>
      </c>
      <c r="H105">
        <f>+'2012'!G81</f>
        <v>35.909999999999997</v>
      </c>
      <c r="I105">
        <f>+'2012'!H81</f>
        <v>20.399999999999999</v>
      </c>
      <c r="J105" s="28">
        <f t="shared" si="4"/>
        <v>0.03</v>
      </c>
      <c r="K105" s="46">
        <f t="shared" si="5"/>
        <v>0.10127930013894008</v>
      </c>
      <c r="L105" s="51">
        <f t="shared" si="6"/>
        <v>3.3759766712980031</v>
      </c>
      <c r="M105" s="28" t="str">
        <f>+IF(H105&gt;4,"DEJAR","DEPURAR")</f>
        <v>DEJAR</v>
      </c>
      <c r="N105" s="49" t="str">
        <f t="shared" si="7"/>
        <v>DEJAR</v>
      </c>
      <c r="O105" s="28">
        <f>+IF(E105=INICIO!$C$4,0.178*POWER(H105,2.47),IF(E105=INICIO!$C$5,0.1023*POWER(H105,2.5),IF(E105=INICIO!$C$6,0.14*POWER(H105,2.4),IF(E105=INICIO!$C$7,0.1023*POWER(H105,2.5),IF(E105=INICIO!$C$8,0,0)))))</f>
        <v>1235.3842294734657</v>
      </c>
      <c r="P105" s="55">
        <f>+O105*1/J105</f>
        <v>41179.474315782194</v>
      </c>
      <c r="Q105" s="55">
        <f>+O105/1000*A_DESCRIPCION!$D$24</f>
        <v>0.58063058785252875</v>
      </c>
      <c r="R105" s="55">
        <f>+P105/1000*A_DESCRIPCION!$D$24</f>
        <v>19.354352928417629</v>
      </c>
      <c r="S105" s="49" t="str">
        <f>+INICIO!$E$4</f>
        <v>Imbert and Rollet (1989)a</v>
      </c>
      <c r="T105" s="54">
        <f>0.13657*H105^2.38351</f>
        <v>695.38733982123529</v>
      </c>
      <c r="U105" s="55">
        <f>+T105*1/J105</f>
        <v>23179.577994041178</v>
      </c>
      <c r="V105" s="55">
        <f>+T105/1000*A_DESCRIPCION!$D$24</f>
        <v>0.32683204971598057</v>
      </c>
      <c r="W105" s="55">
        <f>+U105/1000*A_DESCRIPCION!$D$24</f>
        <v>10.894401657199353</v>
      </c>
      <c r="X105" s="28">
        <f>+IF(E105=INICIO!$C$4,0.199*(0.86^0.899)*(H105^2.22),IF(E105=INICIO!$C$5,0.199*(0.762^0.899)*(H105^2.22),IF(E105=INICIO!$C$6,0.199*(0.759^0.899)*(H105^2.22),IF(E105=INICIO!$C$7,0.199*(0.762^0.899)*(H105^2.22),0))))</f>
        <v>492.65782304400136</v>
      </c>
      <c r="Y105" s="28">
        <f>+X105*1/J105</f>
        <v>16421.927434800047</v>
      </c>
      <c r="Z105" s="55">
        <f>+X105/1000*A_DESCRIPCION!$D$24</f>
        <v>0.23154917683068063</v>
      </c>
      <c r="AA105" s="55">
        <f>+Y105/1000*A_DESCRIPCION!$D$24</f>
        <v>7.7183058943560212</v>
      </c>
      <c r="AB105" s="28">
        <f>+IF(E105=INICIO!$C$4,INICIO!$V$30*ARBOLES!R105,IF(E105=INICIO!$C$5,INICIO!$V$31*ARBOLES!R105,IF(E105=INICIO!$C$6,INICIO!$V$32*ARBOLES!R105,IF(E105=INICIO!$C$7,INICIO!#REF!*ARBOLES!R105,0))))</f>
        <v>13.495466495035016</v>
      </c>
    </row>
    <row r="106" spans="1:28" x14ac:dyDescent="0.25">
      <c r="A106">
        <v>82</v>
      </c>
      <c r="B106" t="str">
        <f>+'2012'!A82</f>
        <v>6-2012-INAB/ESTEFFOR</v>
      </c>
      <c r="C106">
        <f>+'2012'!B82</f>
        <v>6</v>
      </c>
      <c r="D106">
        <f>+'2012'!C82</f>
        <v>1</v>
      </c>
      <c r="E106" t="str">
        <f>+'2012'!D82</f>
        <v>Rhizophora mangle L.</v>
      </c>
      <c r="F106">
        <f>+'2012'!E82</f>
        <v>2015</v>
      </c>
      <c r="G106">
        <f>+'2012'!F82</f>
        <v>300</v>
      </c>
      <c r="H106">
        <f>+'2012'!G82</f>
        <v>17</v>
      </c>
      <c r="I106">
        <f>+'2012'!H82</f>
        <v>19.600000000000001</v>
      </c>
      <c r="J106" s="28">
        <f t="shared" si="4"/>
        <v>0.03</v>
      </c>
      <c r="K106" s="46">
        <f t="shared" si="5"/>
        <v>2.2698006922186261E-2</v>
      </c>
      <c r="L106" s="51">
        <f t="shared" si="6"/>
        <v>0.75660023073954208</v>
      </c>
      <c r="M106" s="28" t="str">
        <f>+IF(H106&gt;4,"DEJAR","DEPURAR")</f>
        <v>DEJAR</v>
      </c>
      <c r="N106" s="49" t="str">
        <f t="shared" si="7"/>
        <v>DEJAR</v>
      </c>
      <c r="O106" s="28">
        <f>+IF(E106=INICIO!$C$4,0.178*POWER(H106,2.47),IF(E106=INICIO!$C$5,0.1023*POWER(H106,2.5),IF(E106=INICIO!$C$6,0.14*POWER(H106,2.4),IF(E106=INICIO!$C$7,0.1023*POWER(H106,2.5),IF(E106=INICIO!$C$8,0,0)))))</f>
        <v>194.81789123804003</v>
      </c>
      <c r="P106" s="55">
        <f>+O106*1/J106</f>
        <v>6493.9297079346679</v>
      </c>
      <c r="Q106" s="55">
        <f>+O106/1000*A_DESCRIPCION!$D$24</f>
        <v>9.1564408881878806E-2</v>
      </c>
      <c r="R106" s="55">
        <f>+P106/1000*A_DESCRIPCION!$D$24</f>
        <v>3.0521469627292936</v>
      </c>
      <c r="S106" s="49" t="str">
        <f>+INICIO!$E$4</f>
        <v>Imbert and Rollet (1989)a</v>
      </c>
      <c r="T106" s="54">
        <f>0.13657*H106^2.38351</f>
        <v>116.98835060940742</v>
      </c>
      <c r="U106" s="55">
        <f>+T106*1/J106</f>
        <v>3899.6116869802477</v>
      </c>
      <c r="V106" s="55">
        <f>+T106/1000*A_DESCRIPCION!$D$24</f>
        <v>5.4984524786421483E-2</v>
      </c>
      <c r="W106" s="55">
        <f>+U106/1000*A_DESCRIPCION!$D$24</f>
        <v>1.8328174928807162</v>
      </c>
      <c r="X106" s="28">
        <f>+IF(E106=INICIO!$C$4,0.199*(0.86^0.899)*(H106^2.22),IF(E106=INICIO!$C$5,0.199*(0.762^0.899)*(H106^2.22),IF(E106=INICIO!$C$6,0.199*(0.759^0.899)*(H106^2.22),IF(E106=INICIO!$C$7,0.199*(0.762^0.899)*(H106^2.22),0))))</f>
        <v>93.662078143676567</v>
      </c>
      <c r="Y106" s="28">
        <f>+X106*1/J106</f>
        <v>3122.0692714558859</v>
      </c>
      <c r="Z106" s="55">
        <f>+X106/1000*A_DESCRIPCION!$D$24</f>
        <v>4.4021176727527984E-2</v>
      </c>
      <c r="AA106" s="55">
        <f>+Y106/1000*A_DESCRIPCION!$D$24</f>
        <v>1.4673725575842664</v>
      </c>
      <c r="AB106" s="28">
        <f>+IF(E106=INICIO!$C$4,INICIO!$V$30*ARBOLES!R106,IF(E106=INICIO!$C$5,INICIO!$V$31*ARBOLES!R106,IF(E106=INICIO!$C$6,INICIO!$V$32*ARBOLES!R106,IF(E106=INICIO!$C$7,INICIO!#REF!*ARBOLES!R106,0))))</f>
        <v>2.1282110141206196</v>
      </c>
    </row>
    <row r="107" spans="1:28" x14ac:dyDescent="0.25">
      <c r="A107">
        <v>83</v>
      </c>
      <c r="B107" t="str">
        <f>+'2012'!A83</f>
        <v>6-2012-INAB/ESTEFFOR</v>
      </c>
      <c r="C107">
        <f>+'2012'!B83</f>
        <v>6</v>
      </c>
      <c r="D107">
        <f>+'2012'!C83</f>
        <v>2</v>
      </c>
      <c r="E107" t="str">
        <f>+'2012'!D83</f>
        <v>Rhizophora mangle L.</v>
      </c>
      <c r="F107">
        <f>+'2012'!E83</f>
        <v>2015</v>
      </c>
      <c r="G107">
        <f>+'2012'!F83</f>
        <v>300</v>
      </c>
      <c r="H107">
        <f>+'2012'!G83</f>
        <v>17</v>
      </c>
      <c r="I107">
        <f>+'2012'!H83</f>
        <v>19.739999999999998</v>
      </c>
      <c r="J107" s="28">
        <f t="shared" si="4"/>
        <v>0.03</v>
      </c>
      <c r="K107" s="46">
        <f t="shared" si="5"/>
        <v>2.2698006922186261E-2</v>
      </c>
      <c r="L107" s="51">
        <f t="shared" si="6"/>
        <v>0.75660023073954208</v>
      </c>
      <c r="M107" s="28" t="str">
        <f>+IF(H107&gt;4,"DEJAR","DEPURAR")</f>
        <v>DEJAR</v>
      </c>
      <c r="N107" s="49" t="str">
        <f t="shared" si="7"/>
        <v>DEJAR</v>
      </c>
      <c r="O107" s="28">
        <f>+IF(E107=INICIO!$C$4,0.178*POWER(H107,2.47),IF(E107=INICIO!$C$5,0.1023*POWER(H107,2.5),IF(E107=INICIO!$C$6,0.14*POWER(H107,2.4),IF(E107=INICIO!$C$7,0.1023*POWER(H107,2.5),IF(E107=INICIO!$C$8,0,0)))))</f>
        <v>194.81789123804003</v>
      </c>
      <c r="P107" s="55">
        <f>+O107*1/J107</f>
        <v>6493.9297079346679</v>
      </c>
      <c r="Q107" s="55">
        <f>+O107/1000*A_DESCRIPCION!$D$24</f>
        <v>9.1564408881878806E-2</v>
      </c>
      <c r="R107" s="55">
        <f>+P107/1000*A_DESCRIPCION!$D$24</f>
        <v>3.0521469627292936</v>
      </c>
      <c r="S107" s="49" t="str">
        <f>+INICIO!$E$4</f>
        <v>Imbert and Rollet (1989)a</v>
      </c>
      <c r="T107" s="54">
        <f>0.13657*H107^2.38351</f>
        <v>116.98835060940742</v>
      </c>
      <c r="U107" s="55">
        <f>+T107*1/J107</f>
        <v>3899.6116869802477</v>
      </c>
      <c r="V107" s="55">
        <f>+T107/1000*A_DESCRIPCION!$D$24</f>
        <v>5.4984524786421483E-2</v>
      </c>
      <c r="W107" s="55">
        <f>+U107/1000*A_DESCRIPCION!$D$24</f>
        <v>1.8328174928807162</v>
      </c>
      <c r="X107" s="28">
        <f>+IF(E107=INICIO!$C$4,0.199*(0.86^0.899)*(H107^2.22),IF(E107=INICIO!$C$5,0.199*(0.762^0.899)*(H107^2.22),IF(E107=INICIO!$C$6,0.199*(0.759^0.899)*(H107^2.22),IF(E107=INICIO!$C$7,0.199*(0.762^0.899)*(H107^2.22),0))))</f>
        <v>93.662078143676567</v>
      </c>
      <c r="Y107" s="28">
        <f>+X107*1/J107</f>
        <v>3122.0692714558859</v>
      </c>
      <c r="Z107" s="55">
        <f>+X107/1000*A_DESCRIPCION!$D$24</f>
        <v>4.4021176727527984E-2</v>
      </c>
      <c r="AA107" s="55">
        <f>+Y107/1000*A_DESCRIPCION!$D$24</f>
        <v>1.4673725575842664</v>
      </c>
      <c r="AB107" s="28">
        <f>+IF(E107=INICIO!$C$4,INICIO!$V$30*ARBOLES!R107,IF(E107=INICIO!$C$5,INICIO!$V$31*ARBOLES!R107,IF(E107=INICIO!$C$6,INICIO!$V$32*ARBOLES!R107,IF(E107=INICIO!$C$7,INICIO!#REF!*ARBOLES!R107,0))))</f>
        <v>2.1282110141206196</v>
      </c>
    </row>
    <row r="108" spans="1:28" x14ac:dyDescent="0.25">
      <c r="A108">
        <v>84</v>
      </c>
      <c r="B108" t="str">
        <f>+'2012'!A84</f>
        <v>6-2012-INAB/ESTEFFOR</v>
      </c>
      <c r="C108">
        <f>+'2012'!B84</f>
        <v>6</v>
      </c>
      <c r="D108">
        <f>+'2012'!C84</f>
        <v>3</v>
      </c>
      <c r="E108" t="str">
        <f>+'2012'!D84</f>
        <v>Rhizophora mangle L.</v>
      </c>
      <c r="F108">
        <f>+'2012'!E84</f>
        <v>2015</v>
      </c>
      <c r="G108">
        <f>+'2012'!F84</f>
        <v>300</v>
      </c>
      <c r="H108">
        <f>+'2012'!G84</f>
        <v>18</v>
      </c>
      <c r="I108">
        <f>+'2012'!H84</f>
        <v>18.72</v>
      </c>
      <c r="J108" s="28">
        <f t="shared" si="4"/>
        <v>0.03</v>
      </c>
      <c r="K108" s="46">
        <f t="shared" si="5"/>
        <v>2.5446900494077322E-2</v>
      </c>
      <c r="L108" s="51">
        <f t="shared" si="6"/>
        <v>0.84823001646924412</v>
      </c>
      <c r="M108" s="28" t="str">
        <f>+IF(H108&gt;4,"DEJAR","DEPURAR")</f>
        <v>DEJAR</v>
      </c>
      <c r="N108" s="49" t="str">
        <f t="shared" si="7"/>
        <v>DEJAR</v>
      </c>
      <c r="O108" s="28">
        <f>+IF(E108=INICIO!$C$4,0.178*POWER(H108,2.47),IF(E108=INICIO!$C$5,0.1023*POWER(H108,2.5),IF(E108=INICIO!$C$6,0.14*POWER(H108,2.4),IF(E108=INICIO!$C$7,0.1023*POWER(H108,2.5),IF(E108=INICIO!$C$8,0,0)))))</f>
        <v>224.35879040521101</v>
      </c>
      <c r="P108" s="55">
        <f>+O108*1/J108</f>
        <v>7478.6263468403677</v>
      </c>
      <c r="Q108" s="55">
        <f>+O108/1000*A_DESCRIPCION!$D$24</f>
        <v>0.10544863149044917</v>
      </c>
      <c r="R108" s="55">
        <f>+P108/1000*A_DESCRIPCION!$D$24</f>
        <v>3.5149543830149725</v>
      </c>
      <c r="S108" s="49" t="str">
        <f>+INICIO!$E$4</f>
        <v>Imbert and Rollet (1989)a</v>
      </c>
      <c r="T108" s="54">
        <f>0.13657*H108^2.38351</f>
        <v>134.06329154071116</v>
      </c>
      <c r="U108" s="55">
        <f>+T108*1/J108</f>
        <v>4468.7763846903727</v>
      </c>
      <c r="V108" s="55">
        <f>+T108/1000*A_DESCRIPCION!$D$24</f>
        <v>6.3009747024134241E-2</v>
      </c>
      <c r="W108" s="55">
        <f>+U108/1000*A_DESCRIPCION!$D$24</f>
        <v>2.1003249008044751</v>
      </c>
      <c r="X108" s="28">
        <f>+IF(E108=INICIO!$C$4,0.199*(0.86^0.899)*(H108^2.22),IF(E108=INICIO!$C$5,0.199*(0.762^0.899)*(H108^2.22),IF(E108=INICIO!$C$6,0.199*(0.759^0.899)*(H108^2.22),IF(E108=INICIO!$C$7,0.199*(0.762^0.899)*(H108^2.22),0))))</f>
        <v>106.33399858691607</v>
      </c>
      <c r="Y108" s="28">
        <f>+X108*1/J108</f>
        <v>3544.4666195638692</v>
      </c>
      <c r="Z108" s="55">
        <f>+X108/1000*A_DESCRIPCION!$D$24</f>
        <v>4.9976979335850553E-2</v>
      </c>
      <c r="AA108" s="55">
        <f>+Y108/1000*A_DESCRIPCION!$D$24</f>
        <v>1.6658993111950184</v>
      </c>
      <c r="AB108" s="28">
        <f>+IF(E108=INICIO!$C$4,INICIO!$V$30*ARBOLES!R108,IF(E108=INICIO!$C$5,INICIO!$V$31*ARBOLES!R108,IF(E108=INICIO!$C$6,INICIO!$V$32*ARBOLES!R108,IF(E108=INICIO!$C$7,INICIO!#REF!*ARBOLES!R108,0))))</f>
        <v>2.4509188854309736</v>
      </c>
    </row>
    <row r="109" spans="1:28" x14ac:dyDescent="0.25">
      <c r="A109">
        <v>85</v>
      </c>
      <c r="B109" t="str">
        <f>+'2012'!A85</f>
        <v>6-2012-INAB/ESTEFFOR</v>
      </c>
      <c r="C109">
        <f>+'2012'!B85</f>
        <v>6</v>
      </c>
      <c r="D109">
        <f>+'2012'!C85</f>
        <v>4</v>
      </c>
      <c r="E109" t="str">
        <f>+'2012'!D85</f>
        <v>Rhizophora mangle L.</v>
      </c>
      <c r="F109">
        <f>+'2012'!E85</f>
        <v>2015</v>
      </c>
      <c r="G109">
        <f>+'2012'!F85</f>
        <v>300</v>
      </c>
      <c r="H109">
        <f>+'2012'!G85</f>
        <v>14</v>
      </c>
      <c r="I109">
        <f>+'2012'!H85</f>
        <v>16.2</v>
      </c>
      <c r="J109" s="28">
        <f t="shared" si="4"/>
        <v>0.03</v>
      </c>
      <c r="K109" s="46">
        <f t="shared" si="5"/>
        <v>1.5393804002589988E-2</v>
      </c>
      <c r="L109" s="51">
        <f t="shared" si="6"/>
        <v>0.51312680008633293</v>
      </c>
      <c r="M109" s="28" t="str">
        <f>+IF(H109&gt;4,"DEJAR","DEPURAR")</f>
        <v>DEJAR</v>
      </c>
      <c r="N109" s="49" t="str">
        <f t="shared" si="7"/>
        <v>DEJAR</v>
      </c>
      <c r="O109" s="28">
        <f>+IF(E109=INICIO!$C$4,0.178*POWER(H109,2.47),IF(E109=INICIO!$C$5,0.1023*POWER(H109,2.5),IF(E109=INICIO!$C$6,0.14*POWER(H109,2.4),IF(E109=INICIO!$C$7,0.1023*POWER(H109,2.5),IF(E109=INICIO!$C$8,0,0)))))</f>
        <v>120.60248332025324</v>
      </c>
      <c r="P109" s="55">
        <f>+O109*1/J109</f>
        <v>4020.082777341775</v>
      </c>
      <c r="Q109" s="55">
        <f>+O109/1000*A_DESCRIPCION!$D$24</f>
        <v>5.6683167160519021E-2</v>
      </c>
      <c r="R109" s="55">
        <f>+P109/1000*A_DESCRIPCION!$D$24</f>
        <v>1.8894389053506342</v>
      </c>
      <c r="S109" s="49" t="str">
        <f>+INICIO!$E$4</f>
        <v>Imbert and Rollet (1989)a</v>
      </c>
      <c r="T109" s="54">
        <f>0.13657*H109^2.38351</f>
        <v>73.64833681845144</v>
      </c>
      <c r="U109" s="55">
        <f>+T109*1/J109</f>
        <v>2454.944560615048</v>
      </c>
      <c r="V109" s="55">
        <f>+T109/1000*A_DESCRIPCION!$D$24</f>
        <v>3.4614718304672172E-2</v>
      </c>
      <c r="W109" s="55">
        <f>+U109/1000*A_DESCRIPCION!$D$24</f>
        <v>1.1538239434890725</v>
      </c>
      <c r="X109" s="28">
        <f>+IF(E109=INICIO!$C$4,0.199*(0.86^0.899)*(H109^2.22),IF(E109=INICIO!$C$5,0.199*(0.762^0.899)*(H109^2.22),IF(E109=INICIO!$C$6,0.199*(0.759^0.899)*(H109^2.22),IF(E109=INICIO!$C$7,0.199*(0.762^0.899)*(H109^2.22),0))))</f>
        <v>60.865532130126219</v>
      </c>
      <c r="Y109" s="28">
        <f>+X109*1/J109</f>
        <v>2028.8510710042074</v>
      </c>
      <c r="Z109" s="55">
        <f>+X109/1000*A_DESCRIPCION!$D$24</f>
        <v>2.8606800101159322E-2</v>
      </c>
      <c r="AA109" s="55">
        <f>+Y109/1000*A_DESCRIPCION!$D$24</f>
        <v>0.95356000337197744</v>
      </c>
      <c r="AB109" s="28">
        <f>+IF(E109=INICIO!$C$4,INICIO!$V$30*ARBOLES!R109,IF(E109=INICIO!$C$5,INICIO!$V$31*ARBOLES!R109,IF(E109=INICIO!$C$6,INICIO!$V$32*ARBOLES!R109,IF(E109=INICIO!$C$7,INICIO!#REF!*ARBOLES!R109,0))))</f>
        <v>1.3174741380341177</v>
      </c>
    </row>
    <row r="110" spans="1:28" x14ac:dyDescent="0.25">
      <c r="A110">
        <v>86</v>
      </c>
      <c r="B110" t="str">
        <f>+'2012'!A86</f>
        <v>6-2012-INAB/ESTEFFOR</v>
      </c>
      <c r="C110">
        <f>+'2012'!B86</f>
        <v>6</v>
      </c>
      <c r="D110">
        <f>+'2012'!C86</f>
        <v>5</v>
      </c>
      <c r="E110" t="str">
        <f>+'2012'!D86</f>
        <v>Rhizophora mangle L.</v>
      </c>
      <c r="F110">
        <f>+'2012'!E86</f>
        <v>2015</v>
      </c>
      <c r="G110">
        <f>+'2012'!F86</f>
        <v>300</v>
      </c>
      <c r="H110">
        <f>+'2012'!G86</f>
        <v>14.5</v>
      </c>
      <c r="I110">
        <f>+'2012'!H86</f>
        <v>18.3</v>
      </c>
      <c r="J110" s="28">
        <f t="shared" si="4"/>
        <v>0.03</v>
      </c>
      <c r="K110" s="46">
        <f t="shared" si="5"/>
        <v>1.6512996385431349E-2</v>
      </c>
      <c r="L110" s="51">
        <f t="shared" si="6"/>
        <v>0.55043321284771163</v>
      </c>
      <c r="M110" s="28" t="str">
        <f>+IF(H110&gt;4,"DEJAR","DEPURAR")</f>
        <v>DEJAR</v>
      </c>
      <c r="N110" s="49" t="str">
        <f t="shared" si="7"/>
        <v>DEJAR</v>
      </c>
      <c r="O110" s="28">
        <f>+IF(E110=INICIO!$C$4,0.178*POWER(H110,2.47),IF(E110=INICIO!$C$5,0.1023*POWER(H110,2.5),IF(E110=INICIO!$C$6,0.14*POWER(H110,2.4),IF(E110=INICIO!$C$7,0.1023*POWER(H110,2.5),IF(E110=INICIO!$C$8,0,0)))))</f>
        <v>131.52217063525092</v>
      </c>
      <c r="P110" s="55">
        <f>+O110*1/J110</f>
        <v>4384.0723545083638</v>
      </c>
      <c r="Q110" s="55">
        <f>+O110/1000*A_DESCRIPCION!$D$24</f>
        <v>6.1815420198567936E-2</v>
      </c>
      <c r="R110" s="55">
        <f>+P110/1000*A_DESCRIPCION!$D$24</f>
        <v>2.0605140066189307</v>
      </c>
      <c r="S110" s="49" t="str">
        <f>+INICIO!$E$4</f>
        <v>Imbert and Rollet (1989)a</v>
      </c>
      <c r="T110" s="54">
        <f>0.13657*H110^2.38351</f>
        <v>80.073268525573738</v>
      </c>
      <c r="U110" s="55">
        <f>+T110*1/J110</f>
        <v>2669.1089508524578</v>
      </c>
      <c r="V110" s="55">
        <f>+T110/1000*A_DESCRIPCION!$D$24</f>
        <v>3.7634436207019659E-2</v>
      </c>
      <c r="W110" s="55">
        <f>+U110/1000*A_DESCRIPCION!$D$24</f>
        <v>1.254481206900655</v>
      </c>
      <c r="X110" s="28">
        <f>+IF(E110=INICIO!$C$4,0.199*(0.86^0.899)*(H110^2.22),IF(E110=INICIO!$C$5,0.199*(0.762^0.899)*(H110^2.22),IF(E110=INICIO!$C$6,0.199*(0.759^0.899)*(H110^2.22),IF(E110=INICIO!$C$7,0.199*(0.762^0.899)*(H110^2.22),0))))</f>
        <v>65.796705559816345</v>
      </c>
      <c r="Y110" s="28">
        <f>+X110*1/J110</f>
        <v>2193.2235186605449</v>
      </c>
      <c r="Z110" s="55">
        <f>+X110/1000*A_DESCRIPCION!$D$24</f>
        <v>3.092445161311368E-2</v>
      </c>
      <c r="AA110" s="55">
        <f>+Y110/1000*A_DESCRIPCION!$D$24</f>
        <v>1.0308150537704561</v>
      </c>
      <c r="AB110" s="28">
        <f>+IF(E110=INICIO!$C$4,INICIO!$V$30*ARBOLES!R110,IF(E110=INICIO!$C$5,INICIO!$V$31*ARBOLES!R110,IF(E110=INICIO!$C$6,INICIO!$V$32*ARBOLES!R110,IF(E110=INICIO!$C$7,INICIO!#REF!*ARBOLES!R110,0))))</f>
        <v>1.4367619440300052</v>
      </c>
    </row>
    <row r="111" spans="1:28" x14ac:dyDescent="0.25">
      <c r="A111">
        <v>87</v>
      </c>
      <c r="B111" t="str">
        <f>+'2012'!A87</f>
        <v>6-2012-INAB/ESTEFFOR</v>
      </c>
      <c r="C111">
        <f>+'2012'!B87</f>
        <v>6</v>
      </c>
      <c r="D111">
        <f>+'2012'!C87</f>
        <v>6</v>
      </c>
      <c r="E111" t="str">
        <f>+'2012'!D87</f>
        <v>Rhizophora mangle L.</v>
      </c>
      <c r="F111">
        <f>+'2012'!E87</f>
        <v>2015</v>
      </c>
      <c r="G111">
        <f>+'2012'!F87</f>
        <v>300</v>
      </c>
      <c r="H111">
        <f>+'2012'!G87</f>
        <v>15</v>
      </c>
      <c r="I111">
        <f>+'2012'!H87</f>
        <v>17.899999999999999</v>
      </c>
      <c r="J111" s="28">
        <f t="shared" si="4"/>
        <v>0.03</v>
      </c>
      <c r="K111" s="46">
        <f t="shared" si="5"/>
        <v>1.7671458676442587E-2</v>
      </c>
      <c r="L111" s="51">
        <f t="shared" si="6"/>
        <v>0.58904862254808621</v>
      </c>
      <c r="M111" s="28" t="str">
        <f>+IF(H111&gt;4,"DEJAR","DEPURAR")</f>
        <v>DEJAR</v>
      </c>
      <c r="N111" s="49" t="str">
        <f t="shared" si="7"/>
        <v>DEJAR</v>
      </c>
      <c r="O111" s="28">
        <f>+IF(E111=INICIO!$C$4,0.178*POWER(H111,2.47),IF(E111=INICIO!$C$5,0.1023*POWER(H111,2.5),IF(E111=INICIO!$C$6,0.14*POWER(H111,2.4),IF(E111=INICIO!$C$7,0.1023*POWER(H111,2.5),IF(E111=INICIO!$C$8,0,0)))))</f>
        <v>143.00967252857802</v>
      </c>
      <c r="P111" s="55">
        <f>+O111*1/J111</f>
        <v>4766.989084285934</v>
      </c>
      <c r="Q111" s="55">
        <f>+O111/1000*A_DESCRIPCION!$D$24</f>
        <v>6.7214546088431665E-2</v>
      </c>
      <c r="R111" s="55">
        <f>+P111/1000*A_DESCRIPCION!$D$24</f>
        <v>2.2404848696143889</v>
      </c>
      <c r="S111" s="49" t="str">
        <f>+INICIO!$E$4</f>
        <v>Imbert and Rollet (1989)a</v>
      </c>
      <c r="T111" s="54">
        <f>0.13657*H111^2.38351</f>
        <v>86.812164819560579</v>
      </c>
      <c r="U111" s="55">
        <f>+T111*1/J111</f>
        <v>2893.7388273186862</v>
      </c>
      <c r="V111" s="55">
        <f>+T111/1000*A_DESCRIPCION!$D$24</f>
        <v>4.0801717465193475E-2</v>
      </c>
      <c r="W111" s="55">
        <f>+U111/1000*A_DESCRIPCION!$D$24</f>
        <v>1.3600572488397824</v>
      </c>
      <c r="X111" s="28">
        <f>+IF(E111=INICIO!$C$4,0.199*(0.86^0.899)*(H111^2.22),IF(E111=INICIO!$C$5,0.199*(0.762^0.899)*(H111^2.22),IF(E111=INICIO!$C$6,0.199*(0.759^0.899)*(H111^2.22),IF(E111=INICIO!$C$7,0.199*(0.762^0.899)*(H111^2.22),0))))</f>
        <v>70.939770507512975</v>
      </c>
      <c r="Y111" s="28">
        <f>+X111*1/J111</f>
        <v>2364.6590169170991</v>
      </c>
      <c r="Z111" s="55">
        <f>+X111/1000*A_DESCRIPCION!$D$24</f>
        <v>3.3341692138531095E-2</v>
      </c>
      <c r="AA111" s="55">
        <f>+Y111/1000*A_DESCRIPCION!$D$24</f>
        <v>1.1113897379510365</v>
      </c>
      <c r="AB111" s="28">
        <f>+IF(E111=INICIO!$C$4,INICIO!$V$30*ARBOLES!R111,IF(E111=INICIO!$C$5,INICIO!$V$31*ARBOLES!R111,IF(E111=INICIO!$C$6,INICIO!$V$32*ARBOLES!R111,IF(E111=INICIO!$C$7,INICIO!#REF!*ARBOLES!R111,0))))</f>
        <v>1.5622526158504821</v>
      </c>
    </row>
    <row r="112" spans="1:28" x14ac:dyDescent="0.25">
      <c r="A112">
        <v>88</v>
      </c>
      <c r="B112" t="str">
        <f>+'2012'!A88</f>
        <v>6-2012-INAB/ESTEFFOR</v>
      </c>
      <c r="C112">
        <f>+'2012'!B88</f>
        <v>6</v>
      </c>
      <c r="D112">
        <f>+'2012'!C88</f>
        <v>7</v>
      </c>
      <c r="E112" t="str">
        <f>+'2012'!D88</f>
        <v>Rhizophora mangle L.</v>
      </c>
      <c r="F112">
        <f>+'2012'!E88</f>
        <v>2015</v>
      </c>
      <c r="G112">
        <f>+'2012'!F88</f>
        <v>300</v>
      </c>
      <c r="H112">
        <f>+'2012'!G88</f>
        <v>25</v>
      </c>
      <c r="I112">
        <f>+'2012'!H88</f>
        <v>21.6</v>
      </c>
      <c r="J112" s="28">
        <f t="shared" si="4"/>
        <v>0.03</v>
      </c>
      <c r="K112" s="46">
        <f t="shared" si="5"/>
        <v>4.9087385212340517E-2</v>
      </c>
      <c r="L112" s="51">
        <f t="shared" si="6"/>
        <v>1.6362461737446841</v>
      </c>
      <c r="M112" s="28" t="str">
        <f>+IF(H112&gt;4,"DEJAR","DEPURAR")</f>
        <v>DEJAR</v>
      </c>
      <c r="N112" s="49" t="str">
        <f t="shared" si="7"/>
        <v>DEJAR</v>
      </c>
      <c r="O112" s="28">
        <f>+IF(E112=INICIO!$C$4,0.178*POWER(H112,2.47),IF(E112=INICIO!$C$5,0.1023*POWER(H112,2.5),IF(E112=INICIO!$C$6,0.14*POWER(H112,2.4),IF(E112=INICIO!$C$7,0.1023*POWER(H112,2.5),IF(E112=INICIO!$C$8,0,0)))))</f>
        <v>505.04703256684212</v>
      </c>
      <c r="P112" s="55">
        <f>+O112*1/J112</f>
        <v>16834.901085561403</v>
      </c>
      <c r="Q112" s="55">
        <f>+O112/1000*A_DESCRIPCION!$D$24</f>
        <v>0.23737210530641578</v>
      </c>
      <c r="R112" s="55">
        <f>+P112/1000*A_DESCRIPCION!$D$24</f>
        <v>7.9124035102138581</v>
      </c>
      <c r="S112" s="49" t="str">
        <f>+INICIO!$E$4</f>
        <v>Imbert and Rollet (1989)a</v>
      </c>
      <c r="T112" s="54">
        <f>0.13657*H112^2.38351</f>
        <v>293.3319028192812</v>
      </c>
      <c r="U112" s="55">
        <f>+T112*1/J112</f>
        <v>9777.7300939760407</v>
      </c>
      <c r="V112" s="55">
        <f>+T112/1000*A_DESCRIPCION!$D$24</f>
        <v>0.13786599432506214</v>
      </c>
      <c r="W112" s="55">
        <f>+U112/1000*A_DESCRIPCION!$D$24</f>
        <v>4.5955331441687388</v>
      </c>
      <c r="X112" s="28">
        <f>+IF(E112=INICIO!$C$4,0.199*(0.86^0.899)*(H112^2.22),IF(E112=INICIO!$C$5,0.199*(0.762^0.899)*(H112^2.22),IF(E112=INICIO!$C$6,0.199*(0.759^0.899)*(H112^2.22),IF(E112=INICIO!$C$7,0.199*(0.762^0.899)*(H112^2.22),0))))</f>
        <v>220.49259224865455</v>
      </c>
      <c r="Y112" s="28">
        <f>+X112*1/J112</f>
        <v>7349.7530749551515</v>
      </c>
      <c r="Z112" s="55">
        <f>+X112/1000*A_DESCRIPCION!$D$24</f>
        <v>0.10363151835686764</v>
      </c>
      <c r="AA112" s="55">
        <f>+Y112/1000*A_DESCRIPCION!$D$24</f>
        <v>3.4543839452289209</v>
      </c>
      <c r="AB112" s="28">
        <f>+IF(E112=INICIO!$C$4,INICIO!$V$30*ARBOLES!R112,IF(E112=INICIO!$C$5,INICIO!$V$31*ARBOLES!R112,IF(E112=INICIO!$C$6,INICIO!$V$32*ARBOLES!R112,IF(E112=INICIO!$C$7,INICIO!#REF!*ARBOLES!R112,0))))</f>
        <v>5.5171865916789811</v>
      </c>
    </row>
    <row r="113" spans="1:28" x14ac:dyDescent="0.25">
      <c r="A113">
        <v>89</v>
      </c>
      <c r="B113" t="str">
        <f>+'2012'!A89</f>
        <v>6-2012-INAB/ESTEFFOR</v>
      </c>
      <c r="C113">
        <f>+'2012'!B89</f>
        <v>6</v>
      </c>
      <c r="D113">
        <f>+'2012'!C89</f>
        <v>8</v>
      </c>
      <c r="E113" t="str">
        <f>+'2012'!D89</f>
        <v>Rhizophora mangle L.</v>
      </c>
      <c r="F113">
        <f>+'2012'!E89</f>
        <v>2015</v>
      </c>
      <c r="G113">
        <f>+'2012'!F89</f>
        <v>300</v>
      </c>
      <c r="H113">
        <f>+'2012'!G89</f>
        <v>14.3</v>
      </c>
      <c r="I113">
        <f>+'2012'!H89</f>
        <v>17.600000000000001</v>
      </c>
      <c r="J113" s="28">
        <f t="shared" si="4"/>
        <v>0.03</v>
      </c>
      <c r="K113" s="46">
        <f t="shared" si="5"/>
        <v>1.6060607043314423E-2</v>
      </c>
      <c r="L113" s="51">
        <f t="shared" si="6"/>
        <v>0.53535356811048074</v>
      </c>
      <c r="M113" s="28" t="str">
        <f>+IF(H113&gt;4,"DEJAR","DEPURAR")</f>
        <v>DEJAR</v>
      </c>
      <c r="N113" s="49" t="str">
        <f t="shared" si="7"/>
        <v>DEJAR</v>
      </c>
      <c r="O113" s="28">
        <f>+IF(E113=INICIO!$C$4,0.178*POWER(H113,2.47),IF(E113=INICIO!$C$5,0.1023*POWER(H113,2.5),IF(E113=INICIO!$C$6,0.14*POWER(H113,2.4),IF(E113=INICIO!$C$7,0.1023*POWER(H113,2.5),IF(E113=INICIO!$C$8,0,0)))))</f>
        <v>127.08667428410259</v>
      </c>
      <c r="P113" s="55">
        <f>+O113*1/J113</f>
        <v>4236.2224761367534</v>
      </c>
      <c r="Q113" s="55">
        <f>+O113/1000*A_DESCRIPCION!$D$24</f>
        <v>5.9730736913528211E-2</v>
      </c>
      <c r="R113" s="55">
        <f>+P113/1000*A_DESCRIPCION!$D$24</f>
        <v>1.9910245637842741</v>
      </c>
      <c r="S113" s="49" t="str">
        <f>+INICIO!$E$4</f>
        <v>Imbert and Rollet (1989)a</v>
      </c>
      <c r="T113" s="54">
        <f>0.13657*H113^2.38351</f>
        <v>77.46585312120348</v>
      </c>
      <c r="U113" s="55">
        <f>+T113*1/J113</f>
        <v>2582.1951040401159</v>
      </c>
      <c r="V113" s="55">
        <f>+T113/1000*A_DESCRIPCION!$D$24</f>
        <v>3.6408950966965635E-2</v>
      </c>
      <c r="W113" s="55">
        <f>+U113/1000*A_DESCRIPCION!$D$24</f>
        <v>1.2136316988988545</v>
      </c>
      <c r="X113" s="28">
        <f>+IF(E113=INICIO!$C$4,0.199*(0.86^0.899)*(H113^2.22),IF(E113=INICIO!$C$5,0.199*(0.762^0.899)*(H113^2.22),IF(E113=INICIO!$C$6,0.199*(0.759^0.899)*(H113^2.22),IF(E113=INICIO!$C$7,0.199*(0.762^0.899)*(H113^2.22),0))))</f>
        <v>63.798899475469554</v>
      </c>
      <c r="Y113" s="28">
        <f>+X113*1/J113</f>
        <v>2126.629982515652</v>
      </c>
      <c r="Z113" s="55">
        <f>+X113/1000*A_DESCRIPCION!$D$24</f>
        <v>2.9985482753470689E-2</v>
      </c>
      <c r="AA113" s="55">
        <f>+Y113/1000*A_DESCRIPCION!$D$24</f>
        <v>0.99951609178235634</v>
      </c>
      <c r="AB113" s="28">
        <f>+IF(E113=INICIO!$C$4,INICIO!$V$30*ARBOLES!R113,IF(E113=INICIO!$C$5,INICIO!$V$31*ARBOLES!R113,IF(E113=INICIO!$C$6,INICIO!$V$32*ARBOLES!R113,IF(E113=INICIO!$C$7,INICIO!#REF!*ARBOLES!R113,0))))</f>
        <v>1.3883081181127968</v>
      </c>
    </row>
    <row r="114" spans="1:28" x14ac:dyDescent="0.25">
      <c r="A114">
        <v>90</v>
      </c>
      <c r="B114" t="str">
        <f>+'2012'!A90</f>
        <v>6-2012-INAB/ESTEFFOR</v>
      </c>
      <c r="C114">
        <f>+'2012'!B90</f>
        <v>6</v>
      </c>
      <c r="D114">
        <f>+'2012'!C90</f>
        <v>9</v>
      </c>
      <c r="E114" t="str">
        <f>+'2012'!D90</f>
        <v>Rhizophora mangle L.</v>
      </c>
      <c r="F114">
        <f>+'2012'!E90</f>
        <v>2015</v>
      </c>
      <c r="G114">
        <f>+'2012'!F90</f>
        <v>300</v>
      </c>
      <c r="H114">
        <f>+'2012'!G90</f>
        <v>7</v>
      </c>
      <c r="I114">
        <f>+'2012'!H90</f>
        <v>15</v>
      </c>
      <c r="J114" s="28">
        <f t="shared" si="4"/>
        <v>0.03</v>
      </c>
      <c r="K114" s="46">
        <f t="shared" si="5"/>
        <v>3.8484510006474969E-3</v>
      </c>
      <c r="L114" s="51">
        <f t="shared" si="6"/>
        <v>0.12828170002158323</v>
      </c>
      <c r="M114" s="28" t="str">
        <f>+IF(H114&gt;4,"DEJAR","DEPURAR")</f>
        <v>DEJAR</v>
      </c>
      <c r="N114" s="49" t="str">
        <f t="shared" si="7"/>
        <v>DEJAR</v>
      </c>
      <c r="O114" s="28">
        <f>+IF(E114=INICIO!$C$4,0.178*POWER(H114,2.47),IF(E114=INICIO!$C$5,0.1023*POWER(H114,2.5),IF(E114=INICIO!$C$6,0.14*POWER(H114,2.4),IF(E114=INICIO!$C$7,0.1023*POWER(H114,2.5),IF(E114=INICIO!$C$8,0,0)))))</f>
        <v>21.767680839828575</v>
      </c>
      <c r="P114" s="55">
        <f>+O114*1/J114</f>
        <v>725.58936132761914</v>
      </c>
      <c r="Q114" s="55">
        <f>+O114/1000*A_DESCRIPCION!$D$24</f>
        <v>1.0230809994719431E-2</v>
      </c>
      <c r="R114" s="55">
        <f>+P114/1000*A_DESCRIPCION!$D$24</f>
        <v>0.34102699982398099</v>
      </c>
      <c r="S114" s="49" t="str">
        <f>+INICIO!$E$4</f>
        <v>Imbert and Rollet (1989)a</v>
      </c>
      <c r="T114" s="54">
        <f>0.13657*H114^2.38351</f>
        <v>14.114156828644211</v>
      </c>
      <c r="U114" s="55">
        <f>+T114*1/J114</f>
        <v>470.47189428814039</v>
      </c>
      <c r="V114" s="55">
        <f>+T114/1000*A_DESCRIPCION!$D$24</f>
        <v>6.6336537094627782E-3</v>
      </c>
      <c r="W114" s="55">
        <f>+U114/1000*A_DESCRIPCION!$D$24</f>
        <v>0.22112179031542598</v>
      </c>
      <c r="X114" s="28">
        <f>+IF(E114=INICIO!$C$4,0.199*(0.86^0.899)*(H114^2.22),IF(E114=INICIO!$C$5,0.199*(0.762^0.899)*(H114^2.22),IF(E114=INICIO!$C$6,0.199*(0.759^0.899)*(H114^2.22),IF(E114=INICIO!$C$7,0.199*(0.762^0.899)*(H114^2.22),0))))</f>
        <v>13.06426053932949</v>
      </c>
      <c r="Y114" s="28">
        <f>+X114*1/J114</f>
        <v>435.475351310983</v>
      </c>
      <c r="Z114" s="55">
        <f>+X114/1000*A_DESCRIPCION!$D$24</f>
        <v>6.1402024534848599E-3</v>
      </c>
      <c r="AA114" s="55">
        <f>+Y114/1000*A_DESCRIPCION!$D$24</f>
        <v>0.20467341511616202</v>
      </c>
      <c r="AB114" s="28">
        <f>+IF(E114=INICIO!$C$4,INICIO!$V$30*ARBOLES!R114,IF(E114=INICIO!$C$5,INICIO!$V$31*ARBOLES!R114,IF(E114=INICIO!$C$6,INICIO!$V$32*ARBOLES!R114,IF(E114=INICIO!$C$7,INICIO!#REF!*ARBOLES!R114,0))))</f>
        <v>0.2377924215316623</v>
      </c>
    </row>
    <row r="115" spans="1:28" x14ac:dyDescent="0.25">
      <c r="A115">
        <v>91</v>
      </c>
      <c r="B115" t="str">
        <f>+'2012'!A91</f>
        <v>6-2012-INAB/ESTEFFOR</v>
      </c>
      <c r="C115">
        <f>+'2012'!B91</f>
        <v>6</v>
      </c>
      <c r="D115">
        <f>+'2012'!C91</f>
        <v>10</v>
      </c>
      <c r="E115" t="str">
        <f>+'2012'!D91</f>
        <v>Rhizophora mangle L.</v>
      </c>
      <c r="F115">
        <f>+'2012'!E91</f>
        <v>2015</v>
      </c>
      <c r="G115">
        <f>+'2012'!F91</f>
        <v>300</v>
      </c>
      <c r="H115">
        <f>+'2012'!G91</f>
        <v>10.4</v>
      </c>
      <c r="I115">
        <f>+'2012'!H91</f>
        <v>13.6</v>
      </c>
      <c r="J115" s="28">
        <f t="shared" si="4"/>
        <v>0.03</v>
      </c>
      <c r="K115" s="46">
        <f t="shared" si="5"/>
        <v>8.4948665353068026E-3</v>
      </c>
      <c r="L115" s="51">
        <f t="shared" si="6"/>
        <v>0.2831622178435601</v>
      </c>
      <c r="M115" s="28" t="str">
        <f>+IF(H115&gt;4,"DEJAR","DEPURAR")</f>
        <v>DEJAR</v>
      </c>
      <c r="N115" s="49" t="str">
        <f t="shared" si="7"/>
        <v>DEJAR</v>
      </c>
      <c r="O115" s="28">
        <f>+IF(E115=INICIO!$C$4,0.178*POWER(H115,2.47),IF(E115=INICIO!$C$5,0.1023*POWER(H115,2.5),IF(E115=INICIO!$C$6,0.14*POWER(H115,2.4),IF(E115=INICIO!$C$7,0.1023*POWER(H115,2.5),IF(E115=INICIO!$C$8,0,0)))))</f>
        <v>57.875179417839185</v>
      </c>
      <c r="P115" s="55">
        <f>+O115*1/J115</f>
        <v>1929.1726472613063</v>
      </c>
      <c r="Q115" s="55">
        <f>+O115/1000*A_DESCRIPCION!$D$24</f>
        <v>2.7201334326384417E-2</v>
      </c>
      <c r="R115" s="55">
        <f>+P115/1000*A_DESCRIPCION!$D$24</f>
        <v>0.90671114421281396</v>
      </c>
      <c r="S115" s="49" t="str">
        <f>+INICIO!$E$4</f>
        <v>Imbert and Rollet (1989)a</v>
      </c>
      <c r="T115" s="54">
        <f>0.13657*H115^2.38351</f>
        <v>36.263059617041179</v>
      </c>
      <c r="U115" s="55">
        <f>+T115*1/J115</f>
        <v>1208.7686539013728</v>
      </c>
      <c r="V115" s="55">
        <f>+T115/1000*A_DESCRIPCION!$D$24</f>
        <v>1.7043638020009355E-2</v>
      </c>
      <c r="W115" s="55">
        <f>+U115/1000*A_DESCRIPCION!$D$24</f>
        <v>0.5681212673336451</v>
      </c>
      <c r="X115" s="28">
        <f>+IF(E115=INICIO!$C$4,0.199*(0.86^0.899)*(H115^2.22),IF(E115=INICIO!$C$5,0.199*(0.762^0.899)*(H115^2.22),IF(E115=INICIO!$C$6,0.199*(0.759^0.899)*(H115^2.22),IF(E115=INICIO!$C$7,0.199*(0.762^0.899)*(H115^2.22),0))))</f>
        <v>31.461628408216068</v>
      </c>
      <c r="Y115" s="28">
        <f>+X115*1/J115</f>
        <v>1048.7209469405357</v>
      </c>
      <c r="Z115" s="55">
        <f>+X115/1000*A_DESCRIPCION!$D$24</f>
        <v>1.4786965351861553E-2</v>
      </c>
      <c r="AA115" s="55">
        <f>+Y115/1000*A_DESCRIPCION!$D$24</f>
        <v>0.49289884506205173</v>
      </c>
      <c r="AB115" s="28">
        <f>+IF(E115=INICIO!$C$4,INICIO!$V$30*ARBOLES!R115,IF(E115=INICIO!$C$5,INICIO!$V$31*ARBOLES!R115,IF(E115=INICIO!$C$6,INICIO!$V$32*ARBOLES!R115,IF(E115=INICIO!$C$7,INICIO!#REF!*ARBOLES!R115,0))))</f>
        <v>0.63223451141227704</v>
      </c>
    </row>
    <row r="116" spans="1:28" x14ac:dyDescent="0.25">
      <c r="A116">
        <v>92</v>
      </c>
      <c r="B116" t="str">
        <f>+'2012'!A92</f>
        <v>6-2012-INAB/ESTEFFOR</v>
      </c>
      <c r="C116">
        <f>+'2012'!B92</f>
        <v>6</v>
      </c>
      <c r="D116">
        <f>+'2012'!C92</f>
        <v>11</v>
      </c>
      <c r="E116" t="str">
        <f>+'2012'!D92</f>
        <v>Rhizophora mangle L.</v>
      </c>
      <c r="F116">
        <f>+'2012'!E92</f>
        <v>2015</v>
      </c>
      <c r="G116">
        <f>+'2012'!F92</f>
        <v>300</v>
      </c>
      <c r="H116">
        <f>+'2012'!G92</f>
        <v>7</v>
      </c>
      <c r="I116">
        <f>+'2012'!H92</f>
        <v>8.8000000000000007</v>
      </c>
      <c r="J116" s="28">
        <f t="shared" si="4"/>
        <v>0.03</v>
      </c>
      <c r="K116" s="46">
        <f t="shared" si="5"/>
        <v>3.8484510006474969E-3</v>
      </c>
      <c r="L116" s="51">
        <f t="shared" si="6"/>
        <v>0.12828170002158323</v>
      </c>
      <c r="M116" s="28" t="str">
        <f>+IF(H116&gt;4,"DEJAR","DEPURAR")</f>
        <v>DEJAR</v>
      </c>
      <c r="N116" s="49" t="str">
        <f t="shared" si="7"/>
        <v>DEJAR</v>
      </c>
      <c r="O116" s="28">
        <f>+IF(E116=INICIO!$C$4,0.178*POWER(H116,2.47),IF(E116=INICIO!$C$5,0.1023*POWER(H116,2.5),IF(E116=INICIO!$C$6,0.14*POWER(H116,2.4),IF(E116=INICIO!$C$7,0.1023*POWER(H116,2.5),IF(E116=INICIO!$C$8,0,0)))))</f>
        <v>21.767680839828575</v>
      </c>
      <c r="P116" s="55">
        <f>+O116*1/J116</f>
        <v>725.58936132761914</v>
      </c>
      <c r="Q116" s="55">
        <f>+O116/1000*A_DESCRIPCION!$D$24</f>
        <v>1.0230809994719431E-2</v>
      </c>
      <c r="R116" s="55">
        <f>+P116/1000*A_DESCRIPCION!$D$24</f>
        <v>0.34102699982398099</v>
      </c>
      <c r="S116" s="49" t="str">
        <f>+INICIO!$E$4</f>
        <v>Imbert and Rollet (1989)a</v>
      </c>
      <c r="T116" s="54">
        <f>0.13657*H116^2.38351</f>
        <v>14.114156828644211</v>
      </c>
      <c r="U116" s="55">
        <f>+T116*1/J116</f>
        <v>470.47189428814039</v>
      </c>
      <c r="V116" s="55">
        <f>+T116/1000*A_DESCRIPCION!$D$24</f>
        <v>6.6336537094627782E-3</v>
      </c>
      <c r="W116" s="55">
        <f>+U116/1000*A_DESCRIPCION!$D$24</f>
        <v>0.22112179031542598</v>
      </c>
      <c r="X116" s="28">
        <f>+IF(E116=INICIO!$C$4,0.199*(0.86^0.899)*(H116^2.22),IF(E116=INICIO!$C$5,0.199*(0.762^0.899)*(H116^2.22),IF(E116=INICIO!$C$6,0.199*(0.759^0.899)*(H116^2.22),IF(E116=INICIO!$C$7,0.199*(0.762^0.899)*(H116^2.22),0))))</f>
        <v>13.06426053932949</v>
      </c>
      <c r="Y116" s="28">
        <f>+X116*1/J116</f>
        <v>435.475351310983</v>
      </c>
      <c r="Z116" s="55">
        <f>+X116/1000*A_DESCRIPCION!$D$24</f>
        <v>6.1402024534848599E-3</v>
      </c>
      <c r="AA116" s="55">
        <f>+Y116/1000*A_DESCRIPCION!$D$24</f>
        <v>0.20467341511616202</v>
      </c>
      <c r="AB116" s="28">
        <f>+IF(E116=INICIO!$C$4,INICIO!$V$30*ARBOLES!R116,IF(E116=INICIO!$C$5,INICIO!$V$31*ARBOLES!R116,IF(E116=INICIO!$C$6,INICIO!$V$32*ARBOLES!R116,IF(E116=INICIO!$C$7,INICIO!#REF!*ARBOLES!R116,0))))</f>
        <v>0.2377924215316623</v>
      </c>
    </row>
    <row r="117" spans="1:28" x14ac:dyDescent="0.25">
      <c r="A117">
        <v>93</v>
      </c>
      <c r="B117" t="str">
        <f>+'2012'!A93</f>
        <v>6-2012-INAB/ESTEFFOR</v>
      </c>
      <c r="C117">
        <f>+'2012'!B93</f>
        <v>6</v>
      </c>
      <c r="D117">
        <f>+'2012'!C93</f>
        <v>12</v>
      </c>
      <c r="E117" t="str">
        <f>+'2012'!D93</f>
        <v>Rhizophora mangle L.</v>
      </c>
      <c r="F117">
        <f>+'2012'!E93</f>
        <v>2015</v>
      </c>
      <c r="G117">
        <f>+'2012'!F93</f>
        <v>300</v>
      </c>
      <c r="H117">
        <f>+'2012'!G93</f>
        <v>5.6</v>
      </c>
      <c r="I117">
        <f>+'2012'!H93</f>
        <v>11.8</v>
      </c>
      <c r="J117" s="28">
        <f t="shared" si="4"/>
        <v>0.03</v>
      </c>
      <c r="K117" s="46">
        <f t="shared" si="5"/>
        <v>2.4630086404143973E-3</v>
      </c>
      <c r="L117" s="51">
        <f t="shared" si="6"/>
        <v>8.210028801381325E-2</v>
      </c>
      <c r="M117" s="28" t="str">
        <f>+IF(H117&gt;4,"DEJAR","DEPURAR")</f>
        <v>DEJAR</v>
      </c>
      <c r="N117" s="49" t="str">
        <f t="shared" si="7"/>
        <v>DEJAR</v>
      </c>
      <c r="O117" s="28">
        <f>+IF(E117=INICIO!$C$4,0.178*POWER(H117,2.47),IF(E117=INICIO!$C$5,0.1023*POWER(H117,2.5),IF(E117=INICIO!$C$6,0.14*POWER(H117,2.4),IF(E117=INICIO!$C$7,0.1023*POWER(H117,2.5),IF(E117=INICIO!$C$8,0,0)))))</f>
        <v>12.544242153248927</v>
      </c>
      <c r="P117" s="55">
        <f>+O117*1/J117</f>
        <v>418.14140510829759</v>
      </c>
      <c r="Q117" s="55">
        <f>+O117/1000*A_DESCRIPCION!$D$24</f>
        <v>5.895793812026995E-3</v>
      </c>
      <c r="R117" s="55">
        <f>+P117/1000*A_DESCRIPCION!$D$24</f>
        <v>0.19652646040089986</v>
      </c>
      <c r="S117" s="49" t="str">
        <f>+INICIO!$E$4</f>
        <v>Imbert and Rollet (1989)a</v>
      </c>
      <c r="T117" s="54">
        <f>0.13657*H117^2.38351</f>
        <v>8.2921844452906619</v>
      </c>
      <c r="U117" s="55">
        <f>+T117*1/J117</f>
        <v>276.40614817635543</v>
      </c>
      <c r="V117" s="55">
        <f>+T117/1000*A_DESCRIPCION!$D$24</f>
        <v>3.8973266892866104E-3</v>
      </c>
      <c r="W117" s="55">
        <f>+U117/1000*A_DESCRIPCION!$D$24</f>
        <v>0.12991088964288705</v>
      </c>
      <c r="X117" s="28">
        <f>+IF(E117=INICIO!$C$4,0.199*(0.86^0.899)*(H117^2.22),IF(E117=INICIO!$C$5,0.199*(0.762^0.899)*(H117^2.22),IF(E117=INICIO!$C$6,0.199*(0.759^0.899)*(H117^2.22),IF(E117=INICIO!$C$7,0.199*(0.762^0.899)*(H117^2.22),0))))</f>
        <v>7.9605780363861918</v>
      </c>
      <c r="Y117" s="28">
        <f>+X117*1/J117</f>
        <v>265.35260121287308</v>
      </c>
      <c r="Z117" s="55">
        <f>+X117/1000*A_DESCRIPCION!$D$24</f>
        <v>3.74147167710151E-3</v>
      </c>
      <c r="AA117" s="55">
        <f>+Y117/1000*A_DESCRIPCION!$D$24</f>
        <v>0.12471572257005034</v>
      </c>
      <c r="AB117" s="28">
        <f>+IF(E117=INICIO!$C$4,INICIO!$V$30*ARBOLES!R117,IF(E117=INICIO!$C$5,INICIO!$V$31*ARBOLES!R117,IF(E117=INICIO!$C$6,INICIO!$V$32*ARBOLES!R117,IF(E117=INICIO!$C$7,INICIO!#REF!*ARBOLES!R117,0))))</f>
        <v>0.13703461291304506</v>
      </c>
    </row>
    <row r="118" spans="1:28" x14ac:dyDescent="0.25">
      <c r="A118">
        <v>94</v>
      </c>
      <c r="B118" t="str">
        <f>+'2012'!A94</f>
        <v>6-2012-INAB/ESTEFFOR</v>
      </c>
      <c r="C118">
        <f>+'2012'!B94</f>
        <v>6</v>
      </c>
      <c r="D118">
        <f>+'2012'!C94</f>
        <v>13</v>
      </c>
      <c r="E118" t="str">
        <f>+'2012'!D94</f>
        <v>Rhizophora mangle L.</v>
      </c>
      <c r="F118">
        <f>+'2012'!E94</f>
        <v>2015</v>
      </c>
      <c r="G118">
        <f>+'2012'!F94</f>
        <v>300</v>
      </c>
      <c r="H118">
        <f>+'2012'!G94</f>
        <v>9.4</v>
      </c>
      <c r="I118">
        <f>+'2012'!H94</f>
        <v>11.18</v>
      </c>
      <c r="J118" s="28">
        <f t="shared" si="4"/>
        <v>0.03</v>
      </c>
      <c r="K118" s="46">
        <f t="shared" si="5"/>
        <v>6.9397781717798531E-3</v>
      </c>
      <c r="L118" s="51">
        <f t="shared" si="6"/>
        <v>0.23132593905932844</v>
      </c>
      <c r="M118" s="28" t="str">
        <f>+IF(H118&gt;4,"DEJAR","DEPURAR")</f>
        <v>DEJAR</v>
      </c>
      <c r="N118" s="49" t="str">
        <f t="shared" si="7"/>
        <v>DEJAR</v>
      </c>
      <c r="O118" s="28">
        <f>+IF(E118=INICIO!$C$4,0.178*POWER(H118,2.47),IF(E118=INICIO!$C$5,0.1023*POWER(H118,2.5),IF(E118=INICIO!$C$6,0.14*POWER(H118,2.4),IF(E118=INICIO!$C$7,0.1023*POWER(H118,2.5),IF(E118=INICIO!$C$8,0,0)))))</f>
        <v>45.086425018240305</v>
      </c>
      <c r="P118" s="55">
        <f>+O118*1/J118</f>
        <v>1502.8808339413436</v>
      </c>
      <c r="Q118" s="55">
        <f>+O118/1000*A_DESCRIPCION!$D$24</f>
        <v>2.1190619758572941E-2</v>
      </c>
      <c r="R118" s="55">
        <f>+P118/1000*A_DESCRIPCION!$D$24</f>
        <v>0.70635399195243143</v>
      </c>
      <c r="S118" s="49" t="str">
        <f>+INICIO!$E$4</f>
        <v>Imbert and Rollet (1989)a</v>
      </c>
      <c r="T118" s="54">
        <f>0.13657*H118^2.38351</f>
        <v>28.498058900318263</v>
      </c>
      <c r="U118" s="55">
        <f>+T118*1/J118</f>
        <v>949.93529667727546</v>
      </c>
      <c r="V118" s="55">
        <f>+T118/1000*A_DESCRIPCION!$D$24</f>
        <v>1.3394087683149583E-2</v>
      </c>
      <c r="W118" s="55">
        <f>+U118/1000*A_DESCRIPCION!$D$24</f>
        <v>0.44646958943831944</v>
      </c>
      <c r="X118" s="28">
        <f>+IF(E118=INICIO!$C$4,0.199*(0.86^0.899)*(H118^2.22),IF(E118=INICIO!$C$5,0.199*(0.762^0.899)*(H118^2.22),IF(E118=INICIO!$C$6,0.199*(0.759^0.899)*(H118^2.22),IF(E118=INICIO!$C$7,0.199*(0.762^0.899)*(H118^2.22),0))))</f>
        <v>25.136859579186265</v>
      </c>
      <c r="Y118" s="28">
        <f>+X118*1/J118</f>
        <v>837.89531930620888</v>
      </c>
      <c r="Z118" s="55">
        <f>+X118/1000*A_DESCRIPCION!$D$24</f>
        <v>1.1814324002217545E-2</v>
      </c>
      <c r="AA118" s="55">
        <f>+Y118/1000*A_DESCRIPCION!$D$24</f>
        <v>0.39381080007391817</v>
      </c>
      <c r="AB118" s="28">
        <f>+IF(E118=INICIO!$C$4,INICIO!$V$30*ARBOLES!R118,IF(E118=INICIO!$C$5,INICIO!$V$31*ARBOLES!R118,IF(E118=INICIO!$C$6,INICIO!$V$32*ARBOLES!R118,IF(E118=INICIO!$C$7,INICIO!#REF!*ARBOLES!R118,0))))</f>
        <v>0.49252882115380719</v>
      </c>
    </row>
    <row r="119" spans="1:28" x14ac:dyDescent="0.25">
      <c r="A119">
        <v>95</v>
      </c>
      <c r="B119" t="str">
        <f>+'2012'!A95</f>
        <v>6-2012-INAB/ESTEFFOR</v>
      </c>
      <c r="C119">
        <f>+'2012'!B95</f>
        <v>6</v>
      </c>
      <c r="D119">
        <f>+'2012'!C95</f>
        <v>14</v>
      </c>
      <c r="E119" t="str">
        <f>+'2012'!D95</f>
        <v>Rhizophora mangle L.</v>
      </c>
      <c r="F119">
        <f>+'2012'!E95</f>
        <v>2015</v>
      </c>
      <c r="G119">
        <f>+'2012'!F95</f>
        <v>300</v>
      </c>
      <c r="H119">
        <f>+'2012'!G95</f>
        <v>11</v>
      </c>
      <c r="I119">
        <f>+'2012'!H95</f>
        <v>12.18</v>
      </c>
      <c r="J119" s="28">
        <f t="shared" si="4"/>
        <v>0.03</v>
      </c>
      <c r="K119" s="46">
        <f t="shared" si="5"/>
        <v>9.5033177771091243E-3</v>
      </c>
      <c r="L119" s="51">
        <f t="shared" si="6"/>
        <v>0.31677725923697081</v>
      </c>
      <c r="M119" s="28" t="str">
        <f>+IF(H119&gt;4,"DEJAR","DEPURAR")</f>
        <v>DEJAR</v>
      </c>
      <c r="N119" s="49" t="str">
        <f t="shared" si="7"/>
        <v>DEJAR</v>
      </c>
      <c r="O119" s="28">
        <f>+IF(E119=INICIO!$C$4,0.178*POWER(H119,2.47),IF(E119=INICIO!$C$5,0.1023*POWER(H119,2.5),IF(E119=INICIO!$C$6,0.14*POWER(H119,2.4),IF(E119=INICIO!$C$7,0.1023*POWER(H119,2.5),IF(E119=INICIO!$C$8,0,0)))))</f>
        <v>66.475243165518833</v>
      </c>
      <c r="P119" s="55">
        <f>+O119*1/J119</f>
        <v>2215.841438850628</v>
      </c>
      <c r="Q119" s="55">
        <f>+O119/1000*A_DESCRIPCION!$D$24</f>
        <v>3.124336428779385E-2</v>
      </c>
      <c r="R119" s="55">
        <f>+P119/1000*A_DESCRIPCION!$D$24</f>
        <v>1.0414454762597951</v>
      </c>
      <c r="S119" s="49" t="str">
        <f>+INICIO!$E$4</f>
        <v>Imbert and Rollet (1989)a</v>
      </c>
      <c r="T119" s="54">
        <f>0.13657*H119^2.38351</f>
        <v>41.450062373780455</v>
      </c>
      <c r="U119" s="55">
        <f>+T119*1/J119</f>
        <v>1381.6687457926819</v>
      </c>
      <c r="V119" s="55">
        <f>+T119/1000*A_DESCRIPCION!$D$24</f>
        <v>1.9481529315676812E-2</v>
      </c>
      <c r="W119" s="55">
        <f>+U119/1000*A_DESCRIPCION!$D$24</f>
        <v>0.64938431052256052</v>
      </c>
      <c r="X119" s="28">
        <f>+IF(E119=INICIO!$C$4,0.199*(0.86^0.899)*(H119^2.22),IF(E119=INICIO!$C$5,0.199*(0.762^0.899)*(H119^2.22),IF(E119=INICIO!$C$6,0.199*(0.759^0.899)*(H119^2.22),IF(E119=INICIO!$C$7,0.199*(0.762^0.899)*(H119^2.22),0))))</f>
        <v>35.633538016080173</v>
      </c>
      <c r="Y119" s="28">
        <f>+X119*1/J119</f>
        <v>1187.7846005360059</v>
      </c>
      <c r="Z119" s="55">
        <f>+X119/1000*A_DESCRIPCION!$D$24</f>
        <v>1.6747762867557678E-2</v>
      </c>
      <c r="AA119" s="55">
        <f>+Y119/1000*A_DESCRIPCION!$D$24</f>
        <v>0.55825876225192284</v>
      </c>
      <c r="AB119" s="28">
        <f>+IF(E119=INICIO!$C$4,INICIO!$V$30*ARBOLES!R119,IF(E119=INICIO!$C$5,INICIO!$V$31*ARBOLES!R119,IF(E119=INICIO!$C$6,INICIO!$V$32*ARBOLES!R119,IF(E119=INICIO!$C$7,INICIO!#REF!*ARBOLES!R119,0))))</f>
        <v>0.7261825070180189</v>
      </c>
    </row>
    <row r="120" spans="1:28" x14ac:dyDescent="0.25">
      <c r="A120">
        <v>96</v>
      </c>
      <c r="B120" t="str">
        <f>+'2012'!A96</f>
        <v>6-2012-INAB/ESTEFFOR</v>
      </c>
      <c r="C120">
        <f>+'2012'!B96</f>
        <v>6</v>
      </c>
      <c r="D120">
        <f>+'2012'!C96</f>
        <v>15</v>
      </c>
      <c r="E120" t="str">
        <f>+'2012'!D96</f>
        <v>Rhizophora mangle L.</v>
      </c>
      <c r="F120">
        <f>+'2012'!E96</f>
        <v>2015</v>
      </c>
      <c r="G120">
        <f>+'2012'!F96</f>
        <v>300</v>
      </c>
      <c r="H120">
        <f>+'2012'!G96</f>
        <v>10.199999999999999</v>
      </c>
      <c r="I120">
        <f>+'2012'!H96</f>
        <v>8.9</v>
      </c>
      <c r="J120" s="28">
        <f t="shared" si="4"/>
        <v>0.03</v>
      </c>
      <c r="K120" s="46">
        <f t="shared" si="5"/>
        <v>8.1712824919870503E-3</v>
      </c>
      <c r="L120" s="51">
        <f t="shared" si="6"/>
        <v>0.27237608306623501</v>
      </c>
      <c r="M120" s="28" t="str">
        <f>+IF(H120&gt;4,"DEJAR","DEPURAR")</f>
        <v>DEJAR</v>
      </c>
      <c r="N120" s="49" t="str">
        <f t="shared" si="7"/>
        <v>DEJAR</v>
      </c>
      <c r="O120" s="28">
        <f>+IF(E120=INICIO!$C$4,0.178*POWER(H120,2.47),IF(E120=INICIO!$C$5,0.1023*POWER(H120,2.5),IF(E120=INICIO!$C$6,0.14*POWER(H120,2.4),IF(E120=INICIO!$C$7,0.1023*POWER(H120,2.5),IF(E120=INICIO!$C$8,0,0)))))</f>
        <v>55.164848087634006</v>
      </c>
      <c r="P120" s="55">
        <f>+O120*1/J120</f>
        <v>1838.8282695878004</v>
      </c>
      <c r="Q120" s="55">
        <f>+O120/1000*A_DESCRIPCION!$D$24</f>
        <v>2.5927478601187982E-2</v>
      </c>
      <c r="R120" s="55">
        <f>+P120/1000*A_DESCRIPCION!$D$24</f>
        <v>0.86424928670626611</v>
      </c>
      <c r="S120" s="49" t="str">
        <f>+INICIO!$E$4</f>
        <v>Imbert and Rollet (1989)a</v>
      </c>
      <c r="T120" s="54">
        <f>0.13657*H120^2.38351</f>
        <v>34.622936944330348</v>
      </c>
      <c r="U120" s="55">
        <f>+T120*1/J120</f>
        <v>1154.097898144345</v>
      </c>
      <c r="V120" s="55">
        <f>+T120/1000*A_DESCRIPCION!$D$24</f>
        <v>1.6272780363835265E-2</v>
      </c>
      <c r="W120" s="55">
        <f>+U120/1000*A_DESCRIPCION!$D$24</f>
        <v>0.54242601212784214</v>
      </c>
      <c r="X120" s="28">
        <f>+IF(E120=INICIO!$C$4,0.199*(0.86^0.899)*(H120^2.22),IF(E120=INICIO!$C$5,0.199*(0.762^0.899)*(H120^2.22),IF(E120=INICIO!$C$6,0.199*(0.759^0.899)*(H120^2.22),IF(E120=INICIO!$C$7,0.199*(0.762^0.899)*(H120^2.22),0))))</f>
        <v>30.134192994910926</v>
      </c>
      <c r="Y120" s="28">
        <f>+X120*1/J120</f>
        <v>1004.4730998303643</v>
      </c>
      <c r="Z120" s="55">
        <f>+X120/1000*A_DESCRIPCION!$D$24</f>
        <v>1.4163070707608133E-2</v>
      </c>
      <c r="AA120" s="55">
        <f>+Y120/1000*A_DESCRIPCION!$D$24</f>
        <v>0.47210235692027125</v>
      </c>
      <c r="AB120" s="28">
        <f>+IF(E120=INICIO!$C$4,INICIO!$V$30*ARBOLES!R120,IF(E120=INICIO!$C$5,INICIO!$V$31*ARBOLES!R120,IF(E120=INICIO!$C$6,INICIO!$V$32*ARBOLES!R120,IF(E120=INICIO!$C$7,INICIO!#REF!*ARBOLES!R120,0))))</f>
        <v>0.60262656856779262</v>
      </c>
    </row>
    <row r="121" spans="1:28" x14ac:dyDescent="0.25">
      <c r="A121">
        <v>97</v>
      </c>
      <c r="B121" t="str">
        <f>+'2012'!A97</f>
        <v>6-2012-INAB/ESTEFFOR</v>
      </c>
      <c r="C121">
        <f>+'2012'!B97</f>
        <v>6</v>
      </c>
      <c r="D121">
        <f>+'2012'!C97</f>
        <v>16</v>
      </c>
      <c r="E121" t="str">
        <f>+'2012'!D97</f>
        <v>Rhizophora mangle L.</v>
      </c>
      <c r="F121">
        <f>+'2012'!E97</f>
        <v>2015</v>
      </c>
      <c r="G121">
        <f>+'2012'!F97</f>
        <v>300</v>
      </c>
      <c r="H121">
        <f>+'2012'!G97</f>
        <v>9</v>
      </c>
      <c r="I121">
        <f>+'2012'!H97</f>
        <v>18.7</v>
      </c>
      <c r="J121" s="28">
        <f t="shared" si="4"/>
        <v>0.03</v>
      </c>
      <c r="K121" s="46">
        <f t="shared" si="5"/>
        <v>6.3617251235193305E-3</v>
      </c>
      <c r="L121" s="51">
        <f t="shared" si="6"/>
        <v>0.21205750411731103</v>
      </c>
      <c r="M121" s="28" t="str">
        <f>+IF(H121&gt;4,"DEJAR","DEPURAR")</f>
        <v>DEJAR</v>
      </c>
      <c r="N121" s="49" t="str">
        <f t="shared" si="7"/>
        <v>DEJAR</v>
      </c>
      <c r="O121" s="28">
        <f>+IF(E121=INICIO!$C$4,0.178*POWER(H121,2.47),IF(E121=INICIO!$C$5,0.1023*POWER(H121,2.5),IF(E121=INICIO!$C$6,0.14*POWER(H121,2.4),IF(E121=INICIO!$C$7,0.1023*POWER(H121,2.5),IF(E121=INICIO!$C$8,0,0)))))</f>
        <v>40.494775967274599</v>
      </c>
      <c r="P121" s="55">
        <f>+O121*1/J121</f>
        <v>1349.82586557582</v>
      </c>
      <c r="Q121" s="55">
        <f>+O121/1000*A_DESCRIPCION!$D$24</f>
        <v>1.9032544704619059E-2</v>
      </c>
      <c r="R121" s="55">
        <f>+P121/1000*A_DESCRIPCION!$D$24</f>
        <v>0.63441815682063529</v>
      </c>
      <c r="S121" s="49" t="str">
        <f>+INICIO!$E$4</f>
        <v>Imbert and Rollet (1989)a</v>
      </c>
      <c r="T121" s="54">
        <f>0.13657*H121^2.38351</f>
        <v>25.692234251456867</v>
      </c>
      <c r="U121" s="55">
        <f>+T121*1/J121</f>
        <v>856.40780838189562</v>
      </c>
      <c r="V121" s="55">
        <f>+T121/1000*A_DESCRIPCION!$D$24</f>
        <v>1.2075350098184726E-2</v>
      </c>
      <c r="W121" s="55">
        <f>+U121/1000*A_DESCRIPCION!$D$24</f>
        <v>0.40251166993949095</v>
      </c>
      <c r="X121" s="28">
        <f>+IF(E121=INICIO!$C$4,0.199*(0.86^0.899)*(H121^2.22),IF(E121=INICIO!$C$5,0.199*(0.762^0.899)*(H121^2.22),IF(E121=INICIO!$C$6,0.199*(0.759^0.899)*(H121^2.22),IF(E121=INICIO!$C$7,0.199*(0.762^0.899)*(H121^2.22),0))))</f>
        <v>22.823673976236798</v>
      </c>
      <c r="Y121" s="28">
        <f>+X121*1/J121</f>
        <v>760.78913254122665</v>
      </c>
      <c r="Z121" s="55">
        <f>+X121/1000*A_DESCRIPCION!$D$24</f>
        <v>1.0727126768831296E-2</v>
      </c>
      <c r="AA121" s="55">
        <f>+Y121/1000*A_DESCRIPCION!$D$24</f>
        <v>0.3575708922943765</v>
      </c>
      <c r="AB121" s="28">
        <f>+IF(E121=INICIO!$C$4,INICIO!$V$30*ARBOLES!R121,IF(E121=INICIO!$C$5,INICIO!$V$31*ARBOLES!R121,IF(E121=INICIO!$C$6,INICIO!$V$32*ARBOLES!R121,IF(E121=INICIO!$C$7,INICIO!#REF!*ARBOLES!R121,0))))</f>
        <v>0.44236916681640492</v>
      </c>
    </row>
    <row r="122" spans="1:28" x14ac:dyDescent="0.25">
      <c r="A122">
        <v>98</v>
      </c>
      <c r="B122" t="str">
        <f>+'2012'!A98</f>
        <v>7-2012-INAB/ESTEFFOR</v>
      </c>
      <c r="C122">
        <f>+'2012'!B98</f>
        <v>7</v>
      </c>
      <c r="D122">
        <f>+'2012'!C98</f>
        <v>1</v>
      </c>
      <c r="E122" t="str">
        <f>+'2012'!D98</f>
        <v>Avicennia germinans (L.)L.</v>
      </c>
      <c r="F122">
        <f>+'2012'!E98</f>
        <v>2015</v>
      </c>
      <c r="G122">
        <f>+'2012'!F98</f>
        <v>300</v>
      </c>
      <c r="H122">
        <f>+'2012'!G98</f>
        <v>13.36</v>
      </c>
      <c r="I122">
        <f>+'2012'!H98</f>
        <v>12.5</v>
      </c>
      <c r="J122" s="28">
        <f t="shared" si="4"/>
        <v>0.03</v>
      </c>
      <c r="K122" s="46">
        <f t="shared" si="5"/>
        <v>1.4018540402554519E-2</v>
      </c>
      <c r="L122" s="51">
        <f t="shared" si="6"/>
        <v>0.46728468008515062</v>
      </c>
      <c r="M122" s="28" t="str">
        <f>+IF(H122&gt;4,"DEJAR","DEPURAR")</f>
        <v>DEJAR</v>
      </c>
      <c r="N122" s="49" t="str">
        <f t="shared" si="7"/>
        <v>DEJAR</v>
      </c>
      <c r="O122" s="28">
        <f>+IF(E122=INICIO!$C$4,0.178*POWER(H122,2.47),IF(E122=INICIO!$C$5,0.1023*POWER(H122,2.5),IF(E122=INICIO!$C$6,0.14*POWER(H122,2.4),IF(E122=INICIO!$C$7,0.1023*POWER(H122,2.5),IF(E122=INICIO!$C$8,0,0)))))</f>
        <v>70.479616974636372</v>
      </c>
      <c r="P122" s="55">
        <f>+O122*1/J122</f>
        <v>2349.3205658212123</v>
      </c>
      <c r="Q122" s="55">
        <f>+O122/1000*A_DESCRIPCION!$D$24</f>
        <v>3.3125419978079093E-2</v>
      </c>
      <c r="R122" s="55">
        <f>+P122/1000*A_DESCRIPCION!$D$24</f>
        <v>1.1041806659359696</v>
      </c>
      <c r="S122" s="49" t="str">
        <f>+INICIO!$E$4</f>
        <v>Imbert and Rollet (1989)a</v>
      </c>
      <c r="T122" s="54">
        <f>0.13657*H122^2.38351</f>
        <v>65.875854317661407</v>
      </c>
      <c r="U122" s="55">
        <f>+T122*1/J122</f>
        <v>2195.8618105887135</v>
      </c>
      <c r="V122" s="55">
        <f>+T122/1000*A_DESCRIPCION!$D$24</f>
        <v>3.096165152930086E-2</v>
      </c>
      <c r="W122" s="55">
        <f>+U122/1000*A_DESCRIPCION!$D$24</f>
        <v>1.0320550509766953</v>
      </c>
      <c r="X122" s="28">
        <f>+IF(E122=INICIO!$C$4,0.199*(0.86^0.899)*(H122^2.22),IF(E122=INICIO!$C$5,0.199*(0.762^0.899)*(H122^2.22),IF(E122=INICIO!$C$6,0.199*(0.759^0.899)*(H122^2.22),IF(E122=INICIO!$C$7,0.199*(0.762^0.899)*(H122^2.22),0))))</f>
        <v>49.032131152612791</v>
      </c>
      <c r="Y122" s="28">
        <f>+X122*1/J122</f>
        <v>1634.4043717537597</v>
      </c>
      <c r="Z122" s="55">
        <f>+X122/1000*A_DESCRIPCION!$D$24</f>
        <v>2.3045101641728009E-2</v>
      </c>
      <c r="AA122" s="55">
        <f>+Y122/1000*A_DESCRIPCION!$D$24</f>
        <v>0.76817005472426703</v>
      </c>
      <c r="AB122" s="28">
        <f>+IF(E122=INICIO!$C$4,INICIO!$V$30*ARBOLES!R122,IF(E122=INICIO!$C$5,INICIO!$V$31*ARBOLES!R122,IF(E122=INICIO!$C$6,INICIO!$V$32*ARBOLES!R122,IF(E122=INICIO!$C$7,INICIO!#REF!*ARBOLES!R122,0))))</f>
        <v>1.0311731267299553</v>
      </c>
    </row>
    <row r="123" spans="1:28" x14ac:dyDescent="0.25">
      <c r="A123">
        <v>99</v>
      </c>
      <c r="B123" t="str">
        <f>+'2012'!A99</f>
        <v>7-2012-INAB/ESTEFFOR</v>
      </c>
      <c r="C123">
        <f>+'2012'!B99</f>
        <v>7</v>
      </c>
      <c r="D123">
        <f>+'2012'!C99</f>
        <v>2</v>
      </c>
      <c r="E123" t="str">
        <f>+'2012'!D99</f>
        <v>Avicennia germinans (L.)L.</v>
      </c>
      <c r="F123">
        <f>+'2012'!E99</f>
        <v>2015</v>
      </c>
      <c r="G123">
        <f>+'2012'!F99</f>
        <v>300</v>
      </c>
      <c r="H123">
        <f>+'2012'!G99</f>
        <v>13.4</v>
      </c>
      <c r="I123">
        <f>+'2012'!H99</f>
        <v>11.75</v>
      </c>
      <c r="J123" s="28">
        <f t="shared" si="4"/>
        <v>0.03</v>
      </c>
      <c r="K123" s="46">
        <f t="shared" si="5"/>
        <v>1.4102609421964583E-2</v>
      </c>
      <c r="L123" s="51">
        <f t="shared" si="6"/>
        <v>0.47008698073215277</v>
      </c>
      <c r="M123" s="28" t="str">
        <f>+IF(H123&gt;4,"DEJAR","DEPURAR")</f>
        <v>DEJAR</v>
      </c>
      <c r="N123" s="49" t="str">
        <f t="shared" si="7"/>
        <v>DEJAR</v>
      </c>
      <c r="O123" s="28">
        <f>+IF(E123=INICIO!$C$4,0.178*POWER(H123,2.47),IF(E123=INICIO!$C$5,0.1023*POWER(H123,2.5),IF(E123=INICIO!$C$6,0.14*POWER(H123,2.4),IF(E123=INICIO!$C$7,0.1023*POWER(H123,2.5),IF(E123=INICIO!$C$8,0,0)))))</f>
        <v>70.987119161609215</v>
      </c>
      <c r="P123" s="55">
        <f>+O123*1/J123</f>
        <v>2366.2373053869737</v>
      </c>
      <c r="Q123" s="55">
        <f>+O123/1000*A_DESCRIPCION!$D$24</f>
        <v>3.3363946005956331E-2</v>
      </c>
      <c r="R123" s="55">
        <f>+P123/1000*A_DESCRIPCION!$D$24</f>
        <v>1.1121315335318775</v>
      </c>
      <c r="S123" s="49" t="str">
        <f>+INICIO!$E$4</f>
        <v>Imbert and Rollet (1989)a</v>
      </c>
      <c r="T123" s="54">
        <f>0.13657*H123^2.38351</f>
        <v>66.346935398031491</v>
      </c>
      <c r="U123" s="55">
        <f>+T123*1/J123</f>
        <v>2211.5645132677164</v>
      </c>
      <c r="V123" s="55">
        <f>+T123/1000*A_DESCRIPCION!$D$24</f>
        <v>3.1183059637074798E-2</v>
      </c>
      <c r="W123" s="55">
        <f>+U123/1000*A_DESCRIPCION!$D$24</f>
        <v>1.0394353212358267</v>
      </c>
      <c r="X123" s="28">
        <f>+IF(E123=INICIO!$C$4,0.199*(0.86^0.899)*(H123^2.22),IF(E123=INICIO!$C$5,0.199*(0.762^0.899)*(H123^2.22),IF(E123=INICIO!$C$6,0.199*(0.759^0.899)*(H123^2.22),IF(E123=INICIO!$C$7,0.199*(0.762^0.899)*(H123^2.22),0))))</f>
        <v>49.358628682904602</v>
      </c>
      <c r="Y123" s="28">
        <f>+X123*1/J123</f>
        <v>1645.2876227634868</v>
      </c>
      <c r="Z123" s="55">
        <f>+X123/1000*A_DESCRIPCION!$D$24</f>
        <v>2.3198555480965163E-2</v>
      </c>
      <c r="AA123" s="55">
        <f>+Y123/1000*A_DESCRIPCION!$D$24</f>
        <v>0.77328518269883872</v>
      </c>
      <c r="AB123" s="28">
        <f>+IF(E123=INICIO!$C$4,INICIO!$V$30*ARBOLES!R123,IF(E123=INICIO!$C$5,INICIO!$V$31*ARBOLES!R123,IF(E123=INICIO!$C$6,INICIO!$V$32*ARBOLES!R123,IF(E123=INICIO!$C$7,INICIO!#REF!*ARBOLES!R123,0))))</f>
        <v>1.0385982893433023</v>
      </c>
    </row>
    <row r="124" spans="1:28" x14ac:dyDescent="0.25">
      <c r="A124">
        <v>100</v>
      </c>
      <c r="B124" t="str">
        <f>+'2012'!A100</f>
        <v>7-2012-INAB/ESTEFFOR</v>
      </c>
      <c r="C124">
        <f>+'2012'!B100</f>
        <v>7</v>
      </c>
      <c r="D124">
        <f>+'2012'!C100</f>
        <v>3</v>
      </c>
      <c r="E124" t="str">
        <f>+'2012'!D100</f>
        <v>Avicennia germinans (L.)L.</v>
      </c>
      <c r="F124">
        <f>+'2012'!E100</f>
        <v>2015</v>
      </c>
      <c r="G124">
        <f>+'2012'!F100</f>
        <v>300</v>
      </c>
      <c r="H124">
        <f>+'2012'!G100</f>
        <v>33.200000000000003</v>
      </c>
      <c r="I124">
        <f>+'2012'!H100</f>
        <v>13.75</v>
      </c>
      <c r="J124" s="28">
        <f t="shared" si="4"/>
        <v>0.03</v>
      </c>
      <c r="K124" s="46">
        <f t="shared" si="5"/>
        <v>8.6569727162320351E-2</v>
      </c>
      <c r="L124" s="51">
        <f t="shared" si="6"/>
        <v>2.8856575720773452</v>
      </c>
      <c r="M124" s="28" t="str">
        <f>+IF(H124&gt;4,"DEJAR","DEPURAR")</f>
        <v>DEJAR</v>
      </c>
      <c r="N124" s="49" t="str">
        <f t="shared" si="7"/>
        <v>DEJAR</v>
      </c>
      <c r="O124" s="28">
        <f>+IF(E124=INICIO!$C$4,0.178*POWER(H124,2.47),IF(E124=INICIO!$C$5,0.1023*POWER(H124,2.5),IF(E124=INICIO!$C$6,0.14*POWER(H124,2.4),IF(E124=INICIO!$C$7,0.1023*POWER(H124,2.5),IF(E124=INICIO!$C$8,0,0)))))</f>
        <v>626.41108810753894</v>
      </c>
      <c r="P124" s="55">
        <f>+O124*1/J124</f>
        <v>20880.369603584633</v>
      </c>
      <c r="Q124" s="55">
        <f>+O124/1000*A_DESCRIPCION!$D$24</f>
        <v>0.29441321141054333</v>
      </c>
      <c r="R124" s="55">
        <f>+P124/1000*A_DESCRIPCION!$D$24</f>
        <v>9.8137737136847765</v>
      </c>
      <c r="S124" s="49" t="str">
        <f>+INICIO!$E$4</f>
        <v>Imbert and Rollet (1989)a</v>
      </c>
      <c r="T124" s="54">
        <f>0.13657*H124^2.38351</f>
        <v>576.77063787664395</v>
      </c>
      <c r="U124" s="55">
        <f>+T124*1/J124</f>
        <v>19225.687929221465</v>
      </c>
      <c r="V124" s="55">
        <f>+T124/1000*A_DESCRIPCION!$D$24</f>
        <v>0.27108219980202264</v>
      </c>
      <c r="W124" s="55">
        <f>+U124/1000*A_DESCRIPCION!$D$24</f>
        <v>9.0360733267340887</v>
      </c>
      <c r="X124" s="28">
        <f>+IF(E124=INICIO!$C$4,0.199*(0.86^0.899)*(H124^2.22),IF(E124=INICIO!$C$5,0.199*(0.762^0.899)*(H124^2.22),IF(E124=INICIO!$C$6,0.199*(0.759^0.899)*(H124^2.22),IF(E124=INICIO!$C$7,0.199*(0.762^0.899)*(H124^2.22),0))))</f>
        <v>369.9278077322727</v>
      </c>
      <c r="Y124" s="28">
        <f>+X124*1/J124</f>
        <v>12330.92692440909</v>
      </c>
      <c r="Z124" s="55">
        <f>+X124/1000*A_DESCRIPCION!$D$24</f>
        <v>0.17386606963416815</v>
      </c>
      <c r="AA124" s="55">
        <f>+Y124/1000*A_DESCRIPCION!$D$24</f>
        <v>5.795535654472272</v>
      </c>
      <c r="AB124" s="28">
        <f>+IF(E124=INICIO!$C$4,INICIO!$V$30*ARBOLES!R124,IF(E124=INICIO!$C$5,INICIO!$V$31*ARBOLES!R124,IF(E124=INICIO!$C$6,INICIO!$V$32*ARBOLES!R124,IF(E124=INICIO!$C$7,INICIO!#REF!*ARBOLES!R124,0))))</f>
        <v>9.1648948741395628</v>
      </c>
    </row>
    <row r="125" spans="1:28" x14ac:dyDescent="0.25">
      <c r="A125">
        <v>101</v>
      </c>
      <c r="B125" t="str">
        <f>+'2012'!A101</f>
        <v>7-2012-INAB/ESTEFFOR</v>
      </c>
      <c r="C125">
        <f>+'2012'!B101</f>
        <v>7</v>
      </c>
      <c r="D125">
        <f>+'2012'!C101</f>
        <v>4</v>
      </c>
      <c r="E125" t="str">
        <f>+'2012'!D101</f>
        <v>Avicennia germinans (L.)L.</v>
      </c>
      <c r="F125">
        <f>+'2012'!E101</f>
        <v>2015</v>
      </c>
      <c r="G125">
        <f>+'2012'!F101</f>
        <v>300</v>
      </c>
      <c r="H125">
        <f>+'2012'!G101</f>
        <v>13.43</v>
      </c>
      <c r="I125">
        <f>+'2012'!H101</f>
        <v>14.38</v>
      </c>
      <c r="J125" s="28">
        <f t="shared" si="4"/>
        <v>0.03</v>
      </c>
      <c r="K125" s="46">
        <f t="shared" si="5"/>
        <v>1.4165826120136444E-2</v>
      </c>
      <c r="L125" s="51">
        <f t="shared" si="6"/>
        <v>0.47219420400454815</v>
      </c>
      <c r="M125" s="28" t="str">
        <f>+IF(H125&gt;4,"DEJAR","DEPURAR")</f>
        <v>DEJAR</v>
      </c>
      <c r="N125" s="49" t="str">
        <f t="shared" si="7"/>
        <v>DEJAR</v>
      </c>
      <c r="O125" s="28">
        <f>+IF(E125=INICIO!$C$4,0.178*POWER(H125,2.47),IF(E125=INICIO!$C$5,0.1023*POWER(H125,2.5),IF(E125=INICIO!$C$6,0.14*POWER(H125,2.4),IF(E125=INICIO!$C$7,0.1023*POWER(H125,2.5),IF(E125=INICIO!$C$8,0,0)))))</f>
        <v>71.369140419796523</v>
      </c>
      <c r="P125" s="55">
        <f>+O125*1/J125</f>
        <v>2378.971347326551</v>
      </c>
      <c r="Q125" s="55">
        <f>+O125/1000*A_DESCRIPCION!$D$24</f>
        <v>3.3543495997304364E-2</v>
      </c>
      <c r="R125" s="55">
        <f>+P125/1000*A_DESCRIPCION!$D$24</f>
        <v>1.1181165332434788</v>
      </c>
      <c r="S125" s="49" t="str">
        <f>+INICIO!$E$4</f>
        <v>Imbert and Rollet (1989)a</v>
      </c>
      <c r="T125" s="54">
        <f>0.13657*H125^2.38351</f>
        <v>66.701525466937071</v>
      </c>
      <c r="U125" s="55">
        <f>+T125*1/J125</f>
        <v>2223.3841822312356</v>
      </c>
      <c r="V125" s="55">
        <f>+T125/1000*A_DESCRIPCION!$D$24</f>
        <v>3.1349716969460421E-2</v>
      </c>
      <c r="W125" s="55">
        <f>+U125/1000*A_DESCRIPCION!$D$24</f>
        <v>1.0449905656486806</v>
      </c>
      <c r="X125" s="28">
        <f>+IF(E125=INICIO!$C$4,0.199*(0.86^0.899)*(H125^2.22),IF(E125=INICIO!$C$5,0.199*(0.762^0.899)*(H125^2.22),IF(E125=INICIO!$C$6,0.199*(0.759^0.899)*(H125^2.22),IF(E125=INICIO!$C$7,0.199*(0.762^0.899)*(H125^2.22),0))))</f>
        <v>49.604283515626285</v>
      </c>
      <c r="Y125" s="28">
        <f>+X125*1/J125</f>
        <v>1653.476117187543</v>
      </c>
      <c r="Z125" s="55">
        <f>+X125/1000*A_DESCRIPCION!$D$24</f>
        <v>2.3314013252344352E-2</v>
      </c>
      <c r="AA125" s="55">
        <f>+Y125/1000*A_DESCRIPCION!$D$24</f>
        <v>0.77713377507814518</v>
      </c>
      <c r="AB125" s="28">
        <f>+IF(E125=INICIO!$C$4,INICIO!$V$30*ARBOLES!R125,IF(E125=INICIO!$C$5,INICIO!$V$31*ARBOLES!R125,IF(E125=INICIO!$C$6,INICIO!$V$32*ARBOLES!R125,IF(E125=INICIO!$C$7,INICIO!#REF!*ARBOLES!R125,0))))</f>
        <v>1.044187565678673</v>
      </c>
    </row>
    <row r="126" spans="1:28" x14ac:dyDescent="0.25">
      <c r="A126">
        <v>102</v>
      </c>
      <c r="B126" t="str">
        <f>+'2012'!A102</f>
        <v>7-2012-INAB/ESTEFFOR</v>
      </c>
      <c r="C126">
        <f>+'2012'!B102</f>
        <v>7</v>
      </c>
      <c r="D126">
        <f>+'2012'!C102</f>
        <v>5</v>
      </c>
      <c r="E126" t="str">
        <f>+'2012'!D102</f>
        <v>Avicennia germinans (L.)L.</v>
      </c>
      <c r="F126">
        <f>+'2012'!E102</f>
        <v>2015</v>
      </c>
      <c r="G126">
        <f>+'2012'!F102</f>
        <v>300</v>
      </c>
      <c r="H126">
        <f>+'2012'!G102</f>
        <v>17.850000000000001</v>
      </c>
      <c r="I126">
        <f>+'2012'!H102</f>
        <v>6.88</v>
      </c>
      <c r="J126" s="28">
        <f t="shared" si="4"/>
        <v>0.03</v>
      </c>
      <c r="K126" s="46">
        <f t="shared" si="5"/>
        <v>2.5024552631710353E-2</v>
      </c>
      <c r="L126" s="51">
        <f t="shared" si="6"/>
        <v>0.83415175439034517</v>
      </c>
      <c r="M126" s="28" t="str">
        <f>+IF(H126&gt;4,"DEJAR","DEPURAR")</f>
        <v>DEJAR</v>
      </c>
      <c r="N126" s="49" t="str">
        <f t="shared" si="7"/>
        <v>DEJAR</v>
      </c>
      <c r="O126" s="28">
        <f>+IF(E126=INICIO!$C$4,0.178*POWER(H126,2.47),IF(E126=INICIO!$C$5,0.1023*POWER(H126,2.5),IF(E126=INICIO!$C$6,0.14*POWER(H126,2.4),IF(E126=INICIO!$C$7,0.1023*POWER(H126,2.5),IF(E126=INICIO!$C$8,0,0)))))</f>
        <v>141.27319421369754</v>
      </c>
      <c r="P126" s="55">
        <f>+O126*1/J126</f>
        <v>4709.1064737899178</v>
      </c>
      <c r="Q126" s="55">
        <f>+O126/1000*A_DESCRIPCION!$D$24</f>
        <v>6.6398401280437835E-2</v>
      </c>
      <c r="R126" s="55">
        <f>+P126/1000*A_DESCRIPCION!$D$24</f>
        <v>2.2132800426812613</v>
      </c>
      <c r="S126" s="49" t="str">
        <f>+INICIO!$E$4</f>
        <v>Imbert and Rollet (1989)a</v>
      </c>
      <c r="T126" s="54">
        <f>0.13657*H126^2.38351</f>
        <v>131.41578215979013</v>
      </c>
      <c r="U126" s="55">
        <f>+T126*1/J126</f>
        <v>4380.5260719930047</v>
      </c>
      <c r="V126" s="55">
        <f>+T126/1000*A_DESCRIPCION!$D$24</f>
        <v>6.1765417615101362E-2</v>
      </c>
      <c r="W126" s="55">
        <f>+U126/1000*A_DESCRIPCION!$D$24</f>
        <v>2.0588472538367122</v>
      </c>
      <c r="X126" s="28">
        <f>+IF(E126=INICIO!$C$4,0.199*(0.86^0.899)*(H126^2.22),IF(E126=INICIO!$C$5,0.199*(0.762^0.899)*(H126^2.22),IF(E126=INICIO!$C$6,0.199*(0.759^0.899)*(H126^2.22),IF(E126=INICIO!$C$7,0.199*(0.762^0.899)*(H126^2.22),0))))</f>
        <v>93.288322204154241</v>
      </c>
      <c r="Y126" s="28">
        <f>+X126*1/J126</f>
        <v>3109.6107401384747</v>
      </c>
      <c r="Z126" s="55">
        <f>+X126/1000*A_DESCRIPCION!$D$24</f>
        <v>4.3845511435952493E-2</v>
      </c>
      <c r="AA126" s="55">
        <f>+Y126/1000*A_DESCRIPCION!$D$24</f>
        <v>1.4615170478650832</v>
      </c>
      <c r="AB126" s="28">
        <f>+IF(E126=INICIO!$C$4,INICIO!$V$30*ARBOLES!R126,IF(E126=INICIO!$C$5,INICIO!$V$31*ARBOLES!R126,IF(E126=INICIO!$C$6,INICIO!$V$32*ARBOLES!R126,IF(E126=INICIO!$C$7,INICIO!#REF!*ARBOLES!R126,0))))</f>
        <v>2.0669397430592142</v>
      </c>
    </row>
    <row r="127" spans="1:28" x14ac:dyDescent="0.25">
      <c r="A127">
        <v>103</v>
      </c>
      <c r="B127" t="str">
        <f>+'2012'!A103</f>
        <v>7-2012-INAB/ESTEFFOR</v>
      </c>
      <c r="C127">
        <f>+'2012'!B103</f>
        <v>7</v>
      </c>
      <c r="D127">
        <f>+'2012'!C103</f>
        <v>6</v>
      </c>
      <c r="E127" t="str">
        <f>+'2012'!D103</f>
        <v>Avicennia germinans (L.)L.</v>
      </c>
      <c r="F127">
        <f>+'2012'!E103</f>
        <v>2015</v>
      </c>
      <c r="G127">
        <f>+'2012'!F103</f>
        <v>300</v>
      </c>
      <c r="H127">
        <f>+'2012'!G103</f>
        <v>12.06</v>
      </c>
      <c r="I127">
        <f>+'2012'!H103</f>
        <v>13.13</v>
      </c>
      <c r="J127" s="28">
        <f t="shared" si="4"/>
        <v>0.03</v>
      </c>
      <c r="K127" s="46">
        <f t="shared" si="5"/>
        <v>1.1423113631791311E-2</v>
      </c>
      <c r="L127" s="51">
        <f t="shared" si="6"/>
        <v>0.38077045439304369</v>
      </c>
      <c r="M127" s="28" t="str">
        <f>+IF(H127&gt;4,"DEJAR","DEPURAR")</f>
        <v>DEJAR</v>
      </c>
      <c r="N127" s="49" t="str">
        <f t="shared" si="7"/>
        <v>DEJAR</v>
      </c>
      <c r="O127" s="28">
        <f>+IF(E127=INICIO!$C$4,0.178*POWER(H127,2.47),IF(E127=INICIO!$C$5,0.1023*POWER(H127,2.5),IF(E127=INICIO!$C$6,0.14*POWER(H127,2.4),IF(E127=INICIO!$C$7,0.1023*POWER(H127,2.5),IF(E127=INICIO!$C$8,0,0)))))</f>
        <v>55.126646551994334</v>
      </c>
      <c r="P127" s="55">
        <f>+O127*1/J127</f>
        <v>1837.5548850664779</v>
      </c>
      <c r="Q127" s="55">
        <f>+O127/1000*A_DESCRIPCION!$D$24</f>
        <v>2.5909523879437336E-2</v>
      </c>
      <c r="R127" s="55">
        <f>+P127/1000*A_DESCRIPCION!$D$24</f>
        <v>0.86365079598124461</v>
      </c>
      <c r="S127" s="49" t="str">
        <f>+INICIO!$E$4</f>
        <v>Imbert and Rollet (1989)a</v>
      </c>
      <c r="T127" s="54">
        <f>0.13657*H127^2.38351</f>
        <v>51.612801283643499</v>
      </c>
      <c r="U127" s="55">
        <f>+T127*1/J127</f>
        <v>1720.4267094547833</v>
      </c>
      <c r="V127" s="55">
        <f>+T127/1000*A_DESCRIPCION!$D$24</f>
        <v>2.4258016603312442E-2</v>
      </c>
      <c r="W127" s="55">
        <f>+U127/1000*A_DESCRIPCION!$D$24</f>
        <v>0.80860055344374815</v>
      </c>
      <c r="X127" s="28">
        <f>+IF(E127=INICIO!$C$4,0.199*(0.86^0.899)*(H127^2.22),IF(E127=INICIO!$C$5,0.199*(0.762^0.899)*(H127^2.22),IF(E127=INICIO!$C$6,0.199*(0.759^0.899)*(H127^2.22),IF(E127=INICIO!$C$7,0.199*(0.762^0.899)*(H127^2.22),0))))</f>
        <v>39.064426805462148</v>
      </c>
      <c r="Y127" s="28">
        <f>+X127*1/J127</f>
        <v>1302.1475601820716</v>
      </c>
      <c r="Z127" s="55">
        <f>+X127/1000*A_DESCRIPCION!$D$24</f>
        <v>1.8360280598567209E-2</v>
      </c>
      <c r="AA127" s="55">
        <f>+Y127/1000*A_DESCRIPCION!$D$24</f>
        <v>0.6120093532855736</v>
      </c>
      <c r="AB127" s="28">
        <f>+IF(E127=INICIO!$C$4,INICIO!$V$30*ARBOLES!R127,IF(E127=INICIO!$C$5,INICIO!$V$31*ARBOLES!R127,IF(E127=INICIO!$C$6,INICIO!$V$32*ARBOLES!R127,IF(E127=INICIO!$C$7,INICIO!#REF!*ARBOLES!R127,0))))</f>
        <v>0.80654689868155893</v>
      </c>
    </row>
    <row r="128" spans="1:28" x14ac:dyDescent="0.25">
      <c r="A128">
        <v>104</v>
      </c>
      <c r="B128" t="str">
        <f>+'2012'!A104</f>
        <v>7-2012-INAB/ESTEFFOR</v>
      </c>
      <c r="C128">
        <f>+'2012'!B104</f>
        <v>7</v>
      </c>
      <c r="D128">
        <f>+'2012'!C104</f>
        <v>7</v>
      </c>
      <c r="E128" t="str">
        <f>+'2012'!D104</f>
        <v>Avicennia germinans (L.)L.</v>
      </c>
      <c r="F128">
        <f>+'2012'!E104</f>
        <v>2015</v>
      </c>
      <c r="G128">
        <f>+'2012'!F104</f>
        <v>300</v>
      </c>
      <c r="H128">
        <f>+'2012'!G104</f>
        <v>6.18</v>
      </c>
      <c r="I128">
        <f>+'2012'!H104</f>
        <v>9.3800000000000008</v>
      </c>
      <c r="J128" s="28">
        <f t="shared" si="4"/>
        <v>0.03</v>
      </c>
      <c r="K128" s="46">
        <f t="shared" si="5"/>
        <v>2.9996240815740698E-3</v>
      </c>
      <c r="L128" s="51">
        <f t="shared" si="6"/>
        <v>9.998746938580233E-2</v>
      </c>
      <c r="M128" s="28" t="str">
        <f>+IF(H128&gt;4,"DEJAR","DEPURAR")</f>
        <v>DEJAR</v>
      </c>
      <c r="N128" s="49" t="str">
        <f t="shared" si="7"/>
        <v>DEJAR</v>
      </c>
      <c r="O128" s="28">
        <f>+IF(E128=INICIO!$C$4,0.178*POWER(H128,2.47),IF(E128=INICIO!$C$5,0.1023*POWER(H128,2.5),IF(E128=INICIO!$C$6,0.14*POWER(H128,2.4),IF(E128=INICIO!$C$7,0.1023*POWER(H128,2.5),IF(E128=INICIO!$C$8,0,0)))))</f>
        <v>11.078995242852027</v>
      </c>
      <c r="P128" s="55">
        <f>+O128*1/J128</f>
        <v>369.2998414284009</v>
      </c>
      <c r="Q128" s="55">
        <f>+O128/1000*A_DESCRIPCION!$D$24</f>
        <v>5.2071277641404529E-3</v>
      </c>
      <c r="R128" s="55">
        <f>+P128/1000*A_DESCRIPCION!$D$24</f>
        <v>0.17357092547134842</v>
      </c>
      <c r="S128" s="49" t="str">
        <f>+INICIO!$E$4</f>
        <v>Imbert and Rollet (1989)a</v>
      </c>
      <c r="T128" s="54">
        <f>0.13657*H128^2.38351</f>
        <v>10.487796445389293</v>
      </c>
      <c r="U128" s="55">
        <f>+T128*1/J128</f>
        <v>349.59321484630976</v>
      </c>
      <c r="V128" s="55">
        <f>+T128/1000*A_DESCRIPCION!$D$24</f>
        <v>4.9292643293329672E-3</v>
      </c>
      <c r="W128" s="55">
        <f>+U128/1000*A_DESCRIPCION!$D$24</f>
        <v>0.16430881097776559</v>
      </c>
      <c r="X128" s="28">
        <f>+IF(E128=INICIO!$C$4,0.199*(0.86^0.899)*(H128^2.22),IF(E128=INICIO!$C$5,0.199*(0.762^0.899)*(H128^2.22),IF(E128=INICIO!$C$6,0.199*(0.759^0.899)*(H128^2.22),IF(E128=INICIO!$C$7,0.199*(0.762^0.899)*(H128^2.22),0))))</f>
        <v>8.8549241948283193</v>
      </c>
      <c r="Y128" s="28">
        <f>+X128*1/J128</f>
        <v>295.16413982761065</v>
      </c>
      <c r="Z128" s="55">
        <f>+X128/1000*A_DESCRIPCION!$D$24</f>
        <v>4.1618143715693098E-3</v>
      </c>
      <c r="AA128" s="55">
        <f>+Y128/1000*A_DESCRIPCION!$D$24</f>
        <v>0.13872714571897699</v>
      </c>
      <c r="AB128" s="28">
        <f>+IF(E128=INICIO!$C$4,INICIO!$V$30*ARBOLES!R128,IF(E128=INICIO!$C$5,INICIO!$V$31*ARBOLES!R128,IF(E128=INICIO!$C$6,INICIO!$V$32*ARBOLES!R128,IF(E128=INICIO!$C$7,INICIO!#REF!*ARBOLES!R128,0))))</f>
        <v>0.16209455522026084</v>
      </c>
    </row>
    <row r="129" spans="1:28" x14ac:dyDescent="0.25">
      <c r="A129">
        <v>105</v>
      </c>
      <c r="B129" t="str">
        <f>+'2012'!A105</f>
        <v>7-2012-INAB/ESTEFFOR</v>
      </c>
      <c r="C129">
        <f>+'2012'!B105</f>
        <v>7</v>
      </c>
      <c r="D129">
        <f>+'2012'!C105</f>
        <v>8</v>
      </c>
      <c r="E129" t="str">
        <f>+'2012'!D105</f>
        <v>Avicennia germinans (L.)L.</v>
      </c>
      <c r="F129">
        <f>+'2012'!E105</f>
        <v>2015</v>
      </c>
      <c r="G129">
        <f>+'2012'!F105</f>
        <v>300</v>
      </c>
      <c r="H129">
        <f>+'2012'!G105</f>
        <v>20.88</v>
      </c>
      <c r="I129">
        <f>+'2012'!H105</f>
        <v>11.88</v>
      </c>
      <c r="J129" s="28">
        <f t="shared" si="4"/>
        <v>0.03</v>
      </c>
      <c r="K129" s="46">
        <f t="shared" si="5"/>
        <v>3.4241349304830443E-2</v>
      </c>
      <c r="L129" s="51">
        <f t="shared" si="6"/>
        <v>1.1413783101610149</v>
      </c>
      <c r="M129" s="28" t="str">
        <f>+IF(H129&gt;4,"DEJAR","DEPURAR")</f>
        <v>DEJAR</v>
      </c>
      <c r="N129" s="49" t="str">
        <f t="shared" si="7"/>
        <v>DEJAR</v>
      </c>
      <c r="O129" s="28">
        <f>+IF(E129=INICIO!$C$4,0.178*POWER(H129,2.47),IF(E129=INICIO!$C$5,0.1023*POWER(H129,2.5),IF(E129=INICIO!$C$6,0.14*POWER(H129,2.4),IF(E129=INICIO!$C$7,0.1023*POWER(H129,2.5),IF(E129=INICIO!$C$8,0,0)))))</f>
        <v>205.81698979210907</v>
      </c>
      <c r="P129" s="55">
        <f>+O129*1/J129</f>
        <v>6860.5663264036357</v>
      </c>
      <c r="Q129" s="55">
        <f>+O129/1000*A_DESCRIPCION!$D$24</f>
        <v>9.6733985202291262E-2</v>
      </c>
      <c r="R129" s="55">
        <f>+P129/1000*A_DESCRIPCION!$D$24</f>
        <v>3.2244661734097089</v>
      </c>
      <c r="S129" s="49" t="str">
        <f>+INICIO!$E$4</f>
        <v>Imbert and Rollet (1989)a</v>
      </c>
      <c r="T129" s="54">
        <f>0.13657*H129^2.38351</f>
        <v>190.9616418315197</v>
      </c>
      <c r="U129" s="55">
        <f>+T129*1/J129</f>
        <v>6365.3880610506567</v>
      </c>
      <c r="V129" s="55">
        <f>+T129/1000*A_DESCRIPCION!$D$24</f>
        <v>8.975197166081425E-2</v>
      </c>
      <c r="W129" s="55">
        <f>+U129/1000*A_DESCRIPCION!$D$24</f>
        <v>2.9917323886938085</v>
      </c>
      <c r="X129" s="28">
        <f>+IF(E129=INICIO!$C$4,0.199*(0.86^0.899)*(H129^2.22),IF(E129=INICIO!$C$5,0.199*(0.762^0.899)*(H129^2.22),IF(E129=INICIO!$C$6,0.199*(0.759^0.899)*(H129^2.22),IF(E129=INICIO!$C$7,0.199*(0.762^0.899)*(H129^2.22),0))))</f>
        <v>132.12716918233721</v>
      </c>
      <c r="Y129" s="28">
        <f>+X129*1/J129</f>
        <v>4404.2389727445743</v>
      </c>
      <c r="Z129" s="55">
        <f>+X129/1000*A_DESCRIPCION!$D$24</f>
        <v>6.209976951569849E-2</v>
      </c>
      <c r="AA129" s="55">
        <f>+Y129/1000*A_DESCRIPCION!$D$24</f>
        <v>2.0699923171899499</v>
      </c>
      <c r="AB129" s="28">
        <f>+IF(E129=INICIO!$C$4,INICIO!$V$30*ARBOLES!R129,IF(E129=INICIO!$C$5,INICIO!$V$31*ARBOLES!R129,IF(E129=INICIO!$C$6,INICIO!$V$32*ARBOLES!R129,IF(E129=INICIO!$C$7,INICIO!#REF!*ARBOLES!R129,0))))</f>
        <v>3.0112670585944459</v>
      </c>
    </row>
    <row r="130" spans="1:28" x14ac:dyDescent="0.25">
      <c r="A130">
        <v>106</v>
      </c>
      <c r="B130" t="str">
        <f>+'2012'!A106</f>
        <v>7-2012-INAB/ESTEFFOR</v>
      </c>
      <c r="C130">
        <f>+'2012'!B106</f>
        <v>7</v>
      </c>
      <c r="D130">
        <f>+'2012'!C106</f>
        <v>9</v>
      </c>
      <c r="E130" t="str">
        <f>+'2012'!D106</f>
        <v>Avicennia germinans (L.)L.</v>
      </c>
      <c r="F130">
        <f>+'2012'!E106</f>
        <v>2015</v>
      </c>
      <c r="G130">
        <f>+'2012'!F106</f>
        <v>300</v>
      </c>
      <c r="H130">
        <f>+'2012'!G106</f>
        <v>9.9</v>
      </c>
      <c r="I130">
        <f>+'2012'!H106</f>
        <v>13.13</v>
      </c>
      <c r="J130" s="28">
        <f t="shared" ref="J130:J193" si="8">+G130/10000</f>
        <v>0.03</v>
      </c>
      <c r="K130" s="46">
        <f t="shared" si="5"/>
        <v>7.6976873994583908E-3</v>
      </c>
      <c r="L130" s="51">
        <f t="shared" si="6"/>
        <v>0.25658957998194637</v>
      </c>
      <c r="M130" s="28" t="str">
        <f>+IF(H130&gt;4,"DEJAR","DEPURAR")</f>
        <v>DEJAR</v>
      </c>
      <c r="N130" s="49" t="str">
        <f t="shared" si="7"/>
        <v>DEJAR</v>
      </c>
      <c r="O130" s="28">
        <f>+IF(E130=INICIO!$C$4,0.178*POWER(H130,2.47),IF(E130=INICIO!$C$5,0.1023*POWER(H130,2.5),IF(E130=INICIO!$C$6,0.14*POWER(H130,2.4),IF(E130=INICIO!$C$7,0.1023*POWER(H130,2.5),IF(E130=INICIO!$C$8,0,0)))))</f>
        <v>34.328316267904064</v>
      </c>
      <c r="P130" s="55">
        <f>+O130*1/J130</f>
        <v>1144.2772089301354</v>
      </c>
      <c r="Q130" s="55">
        <f>+O130/1000*A_DESCRIPCION!$D$24</f>
        <v>1.6134308645914908E-2</v>
      </c>
      <c r="R130" s="55">
        <f>+P130/1000*A_DESCRIPCION!$D$24</f>
        <v>0.53781028819716359</v>
      </c>
      <c r="S130" s="49" t="str">
        <f>+INICIO!$E$4</f>
        <v>Imbert and Rollet (1989)a</v>
      </c>
      <c r="T130" s="54">
        <f>0.13657*H130^2.38351</f>
        <v>32.244953284700372</v>
      </c>
      <c r="U130" s="55">
        <f>+T130*1/J130</f>
        <v>1074.8317761566791</v>
      </c>
      <c r="V130" s="55">
        <f>+T130/1000*A_DESCRIPCION!$D$24</f>
        <v>1.5155128043809175E-2</v>
      </c>
      <c r="W130" s="55">
        <f>+U130/1000*A_DESCRIPCION!$D$24</f>
        <v>0.50517093479363906</v>
      </c>
      <c r="X130" s="28">
        <f>+IF(E130=INICIO!$C$4,0.199*(0.86^0.899)*(H130^2.22),IF(E130=INICIO!$C$5,0.199*(0.762^0.899)*(H130^2.22),IF(E130=INICIO!$C$6,0.199*(0.759^0.899)*(H130^2.22),IF(E130=INICIO!$C$7,0.199*(0.762^0.899)*(H130^2.22),0))))</f>
        <v>25.205804585011432</v>
      </c>
      <c r="Y130" s="28">
        <f>+X130*1/J130</f>
        <v>840.19348616704781</v>
      </c>
      <c r="Z130" s="55">
        <f>+X130/1000*A_DESCRIPCION!$D$24</f>
        <v>1.1846728154955372E-2</v>
      </c>
      <c r="AA130" s="55">
        <f>+Y130/1000*A_DESCRIPCION!$D$24</f>
        <v>0.39489093849851242</v>
      </c>
      <c r="AB130" s="28">
        <f>+IF(E130=INICIO!$C$4,INICIO!$V$30*ARBOLES!R130,IF(E130=INICIO!$C$5,INICIO!$V$31*ARBOLES!R130,IF(E130=INICIO!$C$6,INICIO!$V$32*ARBOLES!R130,IF(E130=INICIO!$C$7,INICIO!#REF!*ARBOLES!R130,0))))</f>
        <v>0.50225070369051983</v>
      </c>
    </row>
    <row r="131" spans="1:28" x14ac:dyDescent="0.25">
      <c r="A131">
        <v>107</v>
      </c>
      <c r="B131" t="str">
        <f>+'2012'!A107</f>
        <v>7-2012-INAB/ESTEFFOR</v>
      </c>
      <c r="C131">
        <f>+'2012'!B107</f>
        <v>7</v>
      </c>
      <c r="D131">
        <f>+'2012'!C107</f>
        <v>10</v>
      </c>
      <c r="E131" t="str">
        <f>+'2012'!D107</f>
        <v>Avicennia germinans (L.)L.</v>
      </c>
      <c r="F131">
        <f>+'2012'!E107</f>
        <v>2015</v>
      </c>
      <c r="G131">
        <f>+'2012'!F107</f>
        <v>300</v>
      </c>
      <c r="H131">
        <f>+'2012'!G107</f>
        <v>9</v>
      </c>
      <c r="I131">
        <f>+'2012'!H107</f>
        <v>11.75</v>
      </c>
      <c r="J131" s="28">
        <f t="shared" si="8"/>
        <v>0.03</v>
      </c>
      <c r="K131" s="46">
        <f t="shared" ref="K131:K194" si="9">PI()/4*POWER((H131/100),2)</f>
        <v>6.3617251235193305E-3</v>
      </c>
      <c r="L131" s="51">
        <f t="shared" ref="L131:L194" si="10">+K131/J131</f>
        <v>0.21205750411731103</v>
      </c>
      <c r="M131" s="28" t="str">
        <f>+IF(H131&gt;4,"DEJAR","DEPURAR")</f>
        <v>DEJAR</v>
      </c>
      <c r="N131" s="49" t="str">
        <f t="shared" ref="N131:N194" si="11">+M131</f>
        <v>DEJAR</v>
      </c>
      <c r="O131" s="28">
        <f>+IF(E131=INICIO!$C$4,0.178*POWER(H131,2.47),IF(E131=INICIO!$C$5,0.1023*POWER(H131,2.5),IF(E131=INICIO!$C$6,0.14*POWER(H131,2.4),IF(E131=INICIO!$C$7,0.1023*POWER(H131,2.5),IF(E131=INICIO!$C$8,0,0)))))</f>
        <v>27.309267931083049</v>
      </c>
      <c r="P131" s="55">
        <f>+O131*1/J131</f>
        <v>910.30893103610163</v>
      </c>
      <c r="Q131" s="55">
        <f>+O131/1000*A_DESCRIPCION!$D$24</f>
        <v>1.2835355927609033E-2</v>
      </c>
      <c r="R131" s="55">
        <f>+P131/1000*A_DESCRIPCION!$D$24</f>
        <v>0.42784519758696776</v>
      </c>
      <c r="S131" s="49" t="str">
        <f>+INICIO!$E$4</f>
        <v>Imbert and Rollet (1989)a</v>
      </c>
      <c r="T131" s="54">
        <f>0.13657*H131^2.38351</f>
        <v>25.692234251456867</v>
      </c>
      <c r="U131" s="55">
        <f>+T131*1/J131</f>
        <v>856.40780838189562</v>
      </c>
      <c r="V131" s="55">
        <f>+T131/1000*A_DESCRIPCION!$D$24</f>
        <v>1.2075350098184726E-2</v>
      </c>
      <c r="W131" s="55">
        <f>+U131/1000*A_DESCRIPCION!$D$24</f>
        <v>0.40251166993949095</v>
      </c>
      <c r="X131" s="28">
        <f>+IF(E131=INICIO!$C$4,0.199*(0.86^0.899)*(H131^2.22),IF(E131=INICIO!$C$5,0.199*(0.762^0.899)*(H131^2.22),IF(E131=INICIO!$C$6,0.199*(0.759^0.899)*(H131^2.22),IF(E131=INICIO!$C$7,0.199*(0.762^0.899)*(H131^2.22),0))))</f>
        <v>20.398996521188828</v>
      </c>
      <c r="Y131" s="28">
        <f>+X131*1/J131</f>
        <v>679.96655070629424</v>
      </c>
      <c r="Z131" s="55">
        <f>+X131/1000*A_DESCRIPCION!$D$24</f>
        <v>9.5875283649587487E-3</v>
      </c>
      <c r="AA131" s="55">
        <f>+Y131/1000*A_DESCRIPCION!$D$24</f>
        <v>0.31958427883195828</v>
      </c>
      <c r="AB131" s="28">
        <f>+IF(E131=INICIO!$C$4,INICIO!$V$30*ARBOLES!R131,IF(E131=INICIO!$C$5,INICIO!$V$31*ARBOLES!R131,IF(E131=INICIO!$C$6,INICIO!$V$32*ARBOLES!R131,IF(E131=INICIO!$C$7,INICIO!#REF!*ARBOLES!R131,0))))</f>
        <v>0.39955641659254776</v>
      </c>
    </row>
    <row r="132" spans="1:28" x14ac:dyDescent="0.25">
      <c r="A132">
        <v>108</v>
      </c>
      <c r="B132" t="str">
        <f>+'2012'!A108</f>
        <v>7-2012-INAB/ESTEFFOR</v>
      </c>
      <c r="C132">
        <f>+'2012'!B108</f>
        <v>7</v>
      </c>
      <c r="D132">
        <f>+'2012'!C108</f>
        <v>11</v>
      </c>
      <c r="E132" t="str">
        <f>+'2012'!D108</f>
        <v>Avicennia germinans (L.)L.</v>
      </c>
      <c r="F132">
        <f>+'2012'!E108</f>
        <v>2015</v>
      </c>
      <c r="G132">
        <f>+'2012'!F108</f>
        <v>300</v>
      </c>
      <c r="H132">
        <f>+'2012'!G108</f>
        <v>7.7</v>
      </c>
      <c r="I132">
        <f>+'2012'!H108</f>
        <v>11.75</v>
      </c>
      <c r="J132" s="28">
        <f t="shared" si="8"/>
        <v>0.03</v>
      </c>
      <c r="K132" s="46">
        <f t="shared" si="9"/>
        <v>4.6566257107834713E-3</v>
      </c>
      <c r="L132" s="51">
        <f t="shared" si="10"/>
        <v>0.15522085702611571</v>
      </c>
      <c r="M132" s="28" t="str">
        <f>+IF(H132&gt;4,"DEJAR","DEPURAR")</f>
        <v>DEJAR</v>
      </c>
      <c r="N132" s="49" t="str">
        <f t="shared" si="11"/>
        <v>DEJAR</v>
      </c>
      <c r="O132" s="28">
        <f>+IF(E132=INICIO!$C$4,0.178*POWER(H132,2.47),IF(E132=INICIO!$C$5,0.1023*POWER(H132,2.5),IF(E132=INICIO!$C$6,0.14*POWER(H132,2.4),IF(E132=INICIO!$C$7,0.1023*POWER(H132,2.5),IF(E132=INICIO!$C$8,0,0)))))</f>
        <v>18.780440567256864</v>
      </c>
      <c r="P132" s="55">
        <f>+O132*1/J132</f>
        <v>626.01468557522878</v>
      </c>
      <c r="Q132" s="55">
        <f>+O132/1000*A_DESCRIPCION!$D$24</f>
        <v>8.8268070666107264E-3</v>
      </c>
      <c r="R132" s="55">
        <f>+P132/1000*A_DESCRIPCION!$D$24</f>
        <v>0.29422690222035752</v>
      </c>
      <c r="S132" s="49" t="str">
        <f>+INICIO!$E$4</f>
        <v>Imbert and Rollet (1989)a</v>
      </c>
      <c r="T132" s="54">
        <f>0.13657*H132^2.38351</f>
        <v>17.713925660893462</v>
      </c>
      <c r="U132" s="55">
        <f>+T132*1/J132</f>
        <v>590.46418869644879</v>
      </c>
      <c r="V132" s="55">
        <f>+T132/1000*A_DESCRIPCION!$D$24</f>
        <v>8.3255450606199276E-3</v>
      </c>
      <c r="W132" s="55">
        <f>+U132/1000*A_DESCRIPCION!$D$24</f>
        <v>0.27751816868733092</v>
      </c>
      <c r="X132" s="28">
        <f>+IF(E132=INICIO!$C$4,0.199*(0.86^0.899)*(H132^2.22),IF(E132=INICIO!$C$5,0.199*(0.762^0.899)*(H132^2.22),IF(E132=INICIO!$C$6,0.199*(0.759^0.899)*(H132^2.22),IF(E132=INICIO!$C$7,0.199*(0.762^0.899)*(H132^2.22),0))))</f>
        <v>14.427791009671187</v>
      </c>
      <c r="Y132" s="28">
        <f>+X132*1/J132</f>
        <v>480.92636698903959</v>
      </c>
      <c r="Z132" s="55">
        <f>+X132/1000*A_DESCRIPCION!$D$24</f>
        <v>6.7810617745454578E-3</v>
      </c>
      <c r="AA132" s="55">
        <f>+Y132/1000*A_DESCRIPCION!$D$24</f>
        <v>0.22603539248484858</v>
      </c>
      <c r="AB132" s="28">
        <f>+IF(E132=INICIO!$C$4,INICIO!$V$30*ARBOLES!R132,IF(E132=INICIO!$C$5,INICIO!$V$31*ARBOLES!R132,IF(E132=INICIO!$C$6,INICIO!$V$32*ARBOLES!R132,IF(E132=INICIO!$C$7,INICIO!#REF!*ARBOLES!R132,0))))</f>
        <v>0.27477285564808895</v>
      </c>
    </row>
    <row r="133" spans="1:28" x14ac:dyDescent="0.25">
      <c r="A133">
        <v>109</v>
      </c>
      <c r="B133" t="str">
        <f>+'2012'!A109</f>
        <v>7-2012-INAB/ESTEFFOR</v>
      </c>
      <c r="C133">
        <f>+'2012'!B109</f>
        <v>7</v>
      </c>
      <c r="D133">
        <f>+'2012'!C109</f>
        <v>12</v>
      </c>
      <c r="E133" t="str">
        <f>+'2012'!D109</f>
        <v>Avicennia germinans (L.)L.</v>
      </c>
      <c r="F133">
        <f>+'2012'!E109</f>
        <v>2015</v>
      </c>
      <c r="G133">
        <f>+'2012'!F109</f>
        <v>300</v>
      </c>
      <c r="H133">
        <f>+'2012'!G109</f>
        <v>5.5</v>
      </c>
      <c r="I133">
        <f>+'2012'!H109</f>
        <v>10.01</v>
      </c>
      <c r="J133" s="28">
        <f t="shared" si="8"/>
        <v>0.03</v>
      </c>
      <c r="K133" s="46">
        <f t="shared" si="9"/>
        <v>2.3758294442772811E-3</v>
      </c>
      <c r="L133" s="51">
        <f t="shared" si="10"/>
        <v>7.9194314809242702E-2</v>
      </c>
      <c r="M133" s="28" t="str">
        <f>+IF(H133&gt;4,"DEJAR","DEPURAR")</f>
        <v>DEJAR</v>
      </c>
      <c r="N133" s="49" t="str">
        <f t="shared" si="11"/>
        <v>DEJAR</v>
      </c>
      <c r="O133" s="28">
        <f>+IF(E133=INICIO!$C$4,0.178*POWER(H133,2.47),IF(E133=INICIO!$C$5,0.1023*POWER(H133,2.5),IF(E133=INICIO!$C$6,0.14*POWER(H133,2.4),IF(E133=INICIO!$C$7,0.1023*POWER(H133,2.5),IF(E133=INICIO!$C$8,0,0)))))</f>
        <v>8.3752637101908931</v>
      </c>
      <c r="P133" s="55">
        <f>+O133*1/J133</f>
        <v>279.1754570063631</v>
      </c>
      <c r="Q133" s="55">
        <f>+O133/1000*A_DESCRIPCION!$D$24</f>
        <v>3.9363739437897199E-3</v>
      </c>
      <c r="R133" s="55">
        <f>+P133/1000*A_DESCRIPCION!$D$24</f>
        <v>0.13121246479299065</v>
      </c>
      <c r="S133" s="49" t="str">
        <f>+INICIO!$E$4</f>
        <v>Imbert and Rollet (1989)a</v>
      </c>
      <c r="T133" s="54">
        <f>0.13657*H133^2.38351</f>
        <v>7.9435966401083915</v>
      </c>
      <c r="U133" s="55">
        <f>+T133*1/J133</f>
        <v>264.78655467027971</v>
      </c>
      <c r="V133" s="55">
        <f>+T133/1000*A_DESCRIPCION!$D$24</f>
        <v>3.7334904208509443E-3</v>
      </c>
      <c r="W133" s="55">
        <f>+U133/1000*A_DESCRIPCION!$D$24</f>
        <v>0.12444968069503147</v>
      </c>
      <c r="X133" s="28">
        <f>+IF(E133=INICIO!$C$4,0.199*(0.86^0.899)*(H133^2.22),IF(E133=INICIO!$C$5,0.199*(0.762^0.899)*(H133^2.22),IF(E133=INICIO!$C$6,0.199*(0.759^0.899)*(H133^2.22),IF(E133=INICIO!$C$7,0.199*(0.762^0.899)*(H133^2.22),0))))</f>
        <v>6.835898467915877</v>
      </c>
      <c r="Y133" s="28">
        <f>+X133*1/J133</f>
        <v>227.86328226386257</v>
      </c>
      <c r="Z133" s="55">
        <f>+X133/1000*A_DESCRIPCION!$D$24</f>
        <v>3.2128722799204621E-3</v>
      </c>
      <c r="AA133" s="55">
        <f>+Y133/1000*A_DESCRIPCION!$D$24</f>
        <v>0.10709574266401541</v>
      </c>
      <c r="AB133" s="28">
        <f>+IF(E133=INICIO!$C$4,INICIO!$V$30*ARBOLES!R133,IF(E133=INICIO!$C$5,INICIO!$V$31*ARBOLES!R133,IF(E133=INICIO!$C$6,INICIO!$V$32*ARBOLES!R133,IF(E133=INICIO!$C$7,INICIO!#REF!*ARBOLES!R133,0))))</f>
        <v>0.12253680195698918</v>
      </c>
    </row>
    <row r="134" spans="1:28" x14ac:dyDescent="0.25">
      <c r="A134">
        <v>110</v>
      </c>
      <c r="B134" t="str">
        <f>+'2012'!A110</f>
        <v>7-2012-INAB/ESTEFFOR</v>
      </c>
      <c r="C134">
        <f>+'2012'!B110</f>
        <v>7</v>
      </c>
      <c r="D134">
        <f>+'2012'!C110</f>
        <v>13</v>
      </c>
      <c r="E134" t="str">
        <f>+'2012'!D110</f>
        <v>Avicennia germinans (L.)L.</v>
      </c>
      <c r="F134">
        <f>+'2012'!E110</f>
        <v>2015</v>
      </c>
      <c r="G134">
        <f>+'2012'!F110</f>
        <v>300</v>
      </c>
      <c r="H134">
        <f>+'2012'!G110</f>
        <v>7.5</v>
      </c>
      <c r="I134">
        <f>+'2012'!H110</f>
        <v>11.13</v>
      </c>
      <c r="J134" s="28">
        <f t="shared" si="8"/>
        <v>0.03</v>
      </c>
      <c r="K134" s="46">
        <f t="shared" si="9"/>
        <v>4.4178646691106467E-3</v>
      </c>
      <c r="L134" s="51">
        <f t="shared" si="10"/>
        <v>0.14726215563702155</v>
      </c>
      <c r="M134" s="28" t="str">
        <f>+IF(H134&gt;4,"DEJAR","DEPURAR")</f>
        <v>DEJAR</v>
      </c>
      <c r="N134" s="49" t="str">
        <f t="shared" si="11"/>
        <v>DEJAR</v>
      </c>
      <c r="O134" s="28">
        <f>+IF(E134=INICIO!$C$4,0.178*POWER(H134,2.47),IF(E134=INICIO!$C$5,0.1023*POWER(H134,2.5),IF(E134=INICIO!$C$6,0.14*POWER(H134,2.4),IF(E134=INICIO!$C$7,0.1023*POWER(H134,2.5),IF(E134=INICIO!$C$8,0,0)))))</f>
        <v>17.630923774827941</v>
      </c>
      <c r="P134" s="55">
        <f>+O134*1/J134</f>
        <v>587.69745916093143</v>
      </c>
      <c r="Q134" s="55">
        <f>+O134/1000*A_DESCRIPCION!$D$24</f>
        <v>8.2865341741691322E-3</v>
      </c>
      <c r="R134" s="55">
        <f>+P134/1000*A_DESCRIPCION!$D$24</f>
        <v>0.27621780580563776</v>
      </c>
      <c r="S134" s="49" t="str">
        <f>+INICIO!$E$4</f>
        <v>Imbert and Rollet (1989)a</v>
      </c>
      <c r="T134" s="54">
        <f>0.13657*H134^2.38351</f>
        <v>16.636906708671429</v>
      </c>
      <c r="U134" s="55">
        <f>+T134*1/J134</f>
        <v>554.56355695571426</v>
      </c>
      <c r="V134" s="55">
        <f>+T134/1000*A_DESCRIPCION!$D$24</f>
        <v>7.8193461530755726E-3</v>
      </c>
      <c r="W134" s="55">
        <f>+U134/1000*A_DESCRIPCION!$D$24</f>
        <v>0.26064487176918566</v>
      </c>
      <c r="X134" s="28">
        <f>+IF(E134=INICIO!$C$4,0.199*(0.86^0.899)*(H134^2.22),IF(E134=INICIO!$C$5,0.199*(0.762^0.899)*(H134^2.22),IF(E134=INICIO!$C$6,0.199*(0.759^0.899)*(H134^2.22),IF(E134=INICIO!$C$7,0.199*(0.762^0.899)*(H134^2.22),0))))</f>
        <v>13.609007006482946</v>
      </c>
      <c r="Y134" s="28">
        <f>+X134*1/J134</f>
        <v>453.63356688276485</v>
      </c>
      <c r="Z134" s="55">
        <f>+X134/1000*A_DESCRIPCION!$D$24</f>
        <v>6.3962332930469837E-3</v>
      </c>
      <c r="AA134" s="55">
        <f>+Y134/1000*A_DESCRIPCION!$D$24</f>
        <v>0.21320777643489947</v>
      </c>
      <c r="AB134" s="28">
        <f>+IF(E134=INICIO!$C$4,INICIO!$V$30*ARBOLES!R134,IF(E134=INICIO!$C$5,INICIO!$V$31*ARBOLES!R134,IF(E134=INICIO!$C$6,INICIO!$V$32*ARBOLES!R134,IF(E134=INICIO!$C$7,INICIO!#REF!*ARBOLES!R134,0))))</f>
        <v>0.2579545062307802</v>
      </c>
    </row>
    <row r="135" spans="1:28" x14ac:dyDescent="0.25">
      <c r="A135">
        <v>111</v>
      </c>
      <c r="B135" t="str">
        <f>+'2012'!A111</f>
        <v>7-2012-INAB/ESTEFFOR</v>
      </c>
      <c r="C135">
        <f>+'2012'!B111</f>
        <v>7</v>
      </c>
      <c r="D135">
        <f>+'2012'!C111</f>
        <v>14</v>
      </c>
      <c r="E135" t="str">
        <f>+'2012'!D111</f>
        <v>Avicennia germinans (L.)L.</v>
      </c>
      <c r="F135">
        <f>+'2012'!E111</f>
        <v>2015</v>
      </c>
      <c r="G135">
        <f>+'2012'!F111</f>
        <v>300</v>
      </c>
      <c r="H135">
        <f>+'2012'!G111</f>
        <v>10</v>
      </c>
      <c r="I135">
        <f>+'2012'!H111</f>
        <v>12.5</v>
      </c>
      <c r="J135" s="28">
        <f t="shared" si="8"/>
        <v>0.03</v>
      </c>
      <c r="K135" s="46">
        <f t="shared" si="9"/>
        <v>7.8539816339744835E-3</v>
      </c>
      <c r="L135" s="51">
        <f t="shared" si="10"/>
        <v>0.26179938779914946</v>
      </c>
      <c r="M135" s="28" t="str">
        <f>+IF(H135&gt;4,"DEJAR","DEPURAR")</f>
        <v>DEJAR</v>
      </c>
      <c r="N135" s="49" t="str">
        <f t="shared" si="11"/>
        <v>DEJAR</v>
      </c>
      <c r="O135" s="28">
        <f>+IF(E135=INICIO!$C$4,0.178*POWER(H135,2.47),IF(E135=INICIO!$C$5,0.1023*POWER(H135,2.5),IF(E135=INICIO!$C$6,0.14*POWER(H135,2.4),IF(E135=INICIO!$C$7,0.1023*POWER(H135,2.5),IF(E135=INICIO!$C$8,0,0)))))</f>
        <v>35.166410041134128</v>
      </c>
      <c r="P135" s="55">
        <f>+O135*1/J135</f>
        <v>1172.2136680378044</v>
      </c>
      <c r="Q135" s="55">
        <f>+O135/1000*A_DESCRIPCION!$D$24</f>
        <v>1.6528212719333038E-2</v>
      </c>
      <c r="R135" s="55">
        <f>+P135/1000*A_DESCRIPCION!$D$24</f>
        <v>0.55094042397776799</v>
      </c>
      <c r="S135" s="49" t="str">
        <f>+INICIO!$E$4</f>
        <v>Imbert and Rollet (1989)a</v>
      </c>
      <c r="T135" s="54">
        <f>0.13657*H135^2.38351</f>
        <v>33.026709725455305</v>
      </c>
      <c r="U135" s="55">
        <f>+T135*1/J135</f>
        <v>1100.8903241818437</v>
      </c>
      <c r="V135" s="55">
        <f>+T135/1000*A_DESCRIPCION!$D$24</f>
        <v>1.5522553570963995E-2</v>
      </c>
      <c r="W135" s="55">
        <f>+U135/1000*A_DESCRIPCION!$D$24</f>
        <v>0.51741845236546657</v>
      </c>
      <c r="X135" s="28">
        <f>+IF(E135=INICIO!$C$4,0.199*(0.86^0.899)*(H135^2.22),IF(E135=INICIO!$C$5,0.199*(0.762^0.899)*(H135^2.22),IF(E135=INICIO!$C$6,0.199*(0.759^0.899)*(H135^2.22),IF(E135=INICIO!$C$7,0.199*(0.762^0.899)*(H135^2.22),0))))</f>
        <v>25.77451090751542</v>
      </c>
      <c r="Y135" s="28">
        <f>+X135*1/J135</f>
        <v>859.15036358384737</v>
      </c>
      <c r="Z135" s="55">
        <f>+X135/1000*A_DESCRIPCION!$D$24</f>
        <v>1.2114020126532248E-2</v>
      </c>
      <c r="AA135" s="55">
        <f>+Y135/1000*A_DESCRIPCION!$D$24</f>
        <v>0.40380067088440824</v>
      </c>
      <c r="AB135" s="28">
        <f>+IF(E135=INICIO!$C$4,INICIO!$V$30*ARBOLES!R135,IF(E135=INICIO!$C$5,INICIO!$V$31*ARBOLES!R135,IF(E135=INICIO!$C$6,INICIO!$V$32*ARBOLES!R135,IF(E135=INICIO!$C$7,INICIO!#REF!*ARBOLES!R135,0))))</f>
        <v>0.51451268543405804</v>
      </c>
    </row>
    <row r="136" spans="1:28" x14ac:dyDescent="0.25">
      <c r="A136">
        <v>112</v>
      </c>
      <c r="B136" t="str">
        <f>+'2012'!A112</f>
        <v>7-2012-INAB/ESTEFFOR</v>
      </c>
      <c r="C136">
        <f>+'2012'!B112</f>
        <v>7</v>
      </c>
      <c r="D136">
        <f>+'2012'!C112</f>
        <v>15</v>
      </c>
      <c r="E136" t="str">
        <f>+'2012'!D112</f>
        <v>Avicennia germinans (L.)L.</v>
      </c>
      <c r="F136">
        <f>+'2012'!E112</f>
        <v>2015</v>
      </c>
      <c r="G136">
        <f>+'2012'!F112</f>
        <v>300</v>
      </c>
      <c r="H136">
        <f>+'2012'!G112</f>
        <v>6.2</v>
      </c>
      <c r="I136">
        <f>+'2012'!H112</f>
        <v>10.76</v>
      </c>
      <c r="J136" s="28">
        <f t="shared" si="8"/>
        <v>0.03</v>
      </c>
      <c r="K136" s="46">
        <f t="shared" si="9"/>
        <v>3.0190705400997908E-3</v>
      </c>
      <c r="L136" s="51">
        <f t="shared" si="10"/>
        <v>0.10063568466999304</v>
      </c>
      <c r="M136" s="28" t="str">
        <f>+IF(H136&gt;4,"DEJAR","DEPURAR")</f>
        <v>DEJAR</v>
      </c>
      <c r="N136" s="49" t="str">
        <f t="shared" si="11"/>
        <v>DEJAR</v>
      </c>
      <c r="O136" s="28">
        <f>+IF(E136=INICIO!$C$4,0.178*POWER(H136,2.47),IF(E136=INICIO!$C$5,0.1023*POWER(H136,2.5),IF(E136=INICIO!$C$6,0.14*POWER(H136,2.4),IF(E136=INICIO!$C$7,0.1023*POWER(H136,2.5),IF(E136=INICIO!$C$8,0,0)))))</f>
        <v>11.165240711705394</v>
      </c>
      <c r="P136" s="55">
        <f>+O136*1/J136</f>
        <v>372.17469039017982</v>
      </c>
      <c r="Q136" s="55">
        <f>+O136/1000*A_DESCRIPCION!$D$24</f>
        <v>5.2476631345015345E-3</v>
      </c>
      <c r="R136" s="55">
        <f>+P136/1000*A_DESCRIPCION!$D$24</f>
        <v>0.17492210448338449</v>
      </c>
      <c r="S136" s="49" t="str">
        <f>+INICIO!$E$4</f>
        <v>Imbert and Rollet (1989)a</v>
      </c>
      <c r="T136" s="54">
        <f>0.13657*H136^2.38351</f>
        <v>10.568876552450128</v>
      </c>
      <c r="U136" s="55">
        <f>+T136*1/J136</f>
        <v>352.29588508167092</v>
      </c>
      <c r="V136" s="55">
        <f>+T136/1000*A_DESCRIPCION!$D$24</f>
        <v>4.9673719796515603E-3</v>
      </c>
      <c r="W136" s="55">
        <f>+U136/1000*A_DESCRIPCION!$D$24</f>
        <v>0.16557906598838532</v>
      </c>
      <c r="X136" s="28">
        <f>+IF(E136=INICIO!$C$4,0.199*(0.86^0.899)*(H136^2.22),IF(E136=INICIO!$C$5,0.199*(0.762^0.899)*(H136^2.22),IF(E136=INICIO!$C$6,0.199*(0.759^0.899)*(H136^2.22),IF(E136=INICIO!$C$7,0.199*(0.762^0.899)*(H136^2.22),0))))</f>
        <v>8.9186677153356531</v>
      </c>
      <c r="Y136" s="28">
        <f>+X136*1/J136</f>
        <v>297.28892384452178</v>
      </c>
      <c r="Z136" s="55">
        <f>+X136/1000*A_DESCRIPCION!$D$24</f>
        <v>4.1917738262077569E-3</v>
      </c>
      <c r="AA136" s="55">
        <f>+Y136/1000*A_DESCRIPCION!$D$24</f>
        <v>0.13972579420692521</v>
      </c>
      <c r="AB136" s="28">
        <f>+IF(E136=INICIO!$C$4,INICIO!$V$30*ARBOLES!R136,IF(E136=INICIO!$C$5,INICIO!$V$31*ARBOLES!R136,IF(E136=INICIO!$C$6,INICIO!$V$32*ARBOLES!R136,IF(E136=INICIO!$C$7,INICIO!#REF!*ARBOLES!R136,0))))</f>
        <v>0.16335639536073465</v>
      </c>
    </row>
    <row r="137" spans="1:28" x14ac:dyDescent="0.25">
      <c r="A137">
        <v>113</v>
      </c>
      <c r="B137" t="str">
        <f>+'2012'!A113</f>
        <v>7-2012-INAB/ESTEFFOR</v>
      </c>
      <c r="C137">
        <f>+'2012'!B113</f>
        <v>7</v>
      </c>
      <c r="D137">
        <f>+'2012'!C113</f>
        <v>16</v>
      </c>
      <c r="E137" t="str">
        <f>+'2012'!D113</f>
        <v>Avicennia germinans (L.)L.</v>
      </c>
      <c r="F137">
        <f>+'2012'!E113</f>
        <v>2015</v>
      </c>
      <c r="G137">
        <f>+'2012'!F113</f>
        <v>300</v>
      </c>
      <c r="H137">
        <f>+'2012'!G113</f>
        <v>6</v>
      </c>
      <c r="I137">
        <f>+'2012'!H113</f>
        <v>10.88</v>
      </c>
      <c r="J137" s="28">
        <f t="shared" si="8"/>
        <v>0.03</v>
      </c>
      <c r="K137" s="46">
        <f t="shared" si="9"/>
        <v>2.8274333882308137E-3</v>
      </c>
      <c r="L137" s="51">
        <f t="shared" si="10"/>
        <v>9.4247779607693788E-2</v>
      </c>
      <c r="M137" s="28" t="str">
        <f>+IF(H137&gt;4,"DEJAR","DEPURAR")</f>
        <v>DEJAR</v>
      </c>
      <c r="N137" s="49" t="str">
        <f t="shared" si="11"/>
        <v>DEJAR</v>
      </c>
      <c r="O137" s="28">
        <f>+IF(E137=INICIO!$C$4,0.178*POWER(H137,2.47),IF(E137=INICIO!$C$5,0.1023*POWER(H137,2.5),IF(E137=INICIO!$C$6,0.14*POWER(H137,2.4),IF(E137=INICIO!$C$7,0.1023*POWER(H137,2.5),IF(E137=INICIO!$C$8,0,0)))))</f>
        <v>10.320269455839259</v>
      </c>
      <c r="P137" s="55">
        <f>+O137*1/J137</f>
        <v>344.00898186130865</v>
      </c>
      <c r="Q137" s="55">
        <f>+O137/1000*A_DESCRIPCION!$D$24</f>
        <v>4.8505266442444512E-3</v>
      </c>
      <c r="R137" s="55">
        <f>+P137/1000*A_DESCRIPCION!$D$24</f>
        <v>0.16168422147481507</v>
      </c>
      <c r="S137" s="49" t="str">
        <f>+INICIO!$E$4</f>
        <v>Imbert and Rollet (1989)a</v>
      </c>
      <c r="T137" s="54">
        <f>0.13657*H137^2.38351</f>
        <v>9.7743209674005751</v>
      </c>
      <c r="U137" s="55">
        <f>+T137*1/J137</f>
        <v>325.8106989133525</v>
      </c>
      <c r="V137" s="55">
        <f>+T137/1000*A_DESCRIPCION!$D$24</f>
        <v>4.5939308546782704E-3</v>
      </c>
      <c r="W137" s="55">
        <f>+U137/1000*A_DESCRIPCION!$D$24</f>
        <v>0.15313102848927568</v>
      </c>
      <c r="X137" s="28">
        <f>+IF(E137=INICIO!$C$4,0.199*(0.86^0.899)*(H137^2.22),IF(E137=INICIO!$C$5,0.199*(0.762^0.899)*(H137^2.22),IF(E137=INICIO!$C$6,0.199*(0.759^0.899)*(H137^2.22),IF(E137=INICIO!$C$7,0.199*(0.762^0.899)*(H137^2.22),0))))</f>
        <v>8.2925139120345648</v>
      </c>
      <c r="Y137" s="28">
        <f>+X137*1/J137</f>
        <v>276.41713040115218</v>
      </c>
      <c r="Z137" s="55">
        <f>+X137/1000*A_DESCRIPCION!$D$24</f>
        <v>3.8974815386562454E-3</v>
      </c>
      <c r="AA137" s="55">
        <f>+Y137/1000*A_DESCRIPCION!$D$24</f>
        <v>0.12991605128854153</v>
      </c>
      <c r="AB137" s="28">
        <f>+IF(E137=INICIO!$C$4,INICIO!$V$30*ARBOLES!R137,IF(E137=INICIO!$C$5,INICIO!$V$31*ARBOLES!R137,IF(E137=INICIO!$C$6,INICIO!$V$32*ARBOLES!R137,IF(E137=INICIO!$C$7,INICIO!#REF!*ARBOLES!R137,0))))</f>
        <v>0.15099379054944603</v>
      </c>
    </row>
    <row r="138" spans="1:28" x14ac:dyDescent="0.25">
      <c r="A138">
        <v>114</v>
      </c>
      <c r="B138" t="str">
        <f>+'2012'!A114</f>
        <v>7-2012-INAB/ESTEFFOR</v>
      </c>
      <c r="C138">
        <f>+'2012'!B114</f>
        <v>7</v>
      </c>
      <c r="D138">
        <f>+'2012'!C114</f>
        <v>17</v>
      </c>
      <c r="E138" t="str">
        <f>+'2012'!D114</f>
        <v>Avicennia germinans (L.)L.</v>
      </c>
      <c r="F138">
        <f>+'2012'!E114</f>
        <v>2015</v>
      </c>
      <c r="G138">
        <f>+'2012'!F114</f>
        <v>300</v>
      </c>
      <c r="H138">
        <f>+'2012'!G114</f>
        <v>8.6999999999999993</v>
      </c>
      <c r="I138">
        <f>+'2012'!H114</f>
        <v>10.5</v>
      </c>
      <c r="J138" s="28">
        <f t="shared" si="8"/>
        <v>0.03</v>
      </c>
      <c r="K138" s="46">
        <f t="shared" si="9"/>
        <v>5.9446786987552855E-3</v>
      </c>
      <c r="L138" s="51">
        <f t="shared" si="10"/>
        <v>0.19815595662517618</v>
      </c>
      <c r="M138" s="28" t="str">
        <f>+IF(H138&gt;4,"DEJAR","DEPURAR")</f>
        <v>DEJAR</v>
      </c>
      <c r="N138" s="49" t="str">
        <f t="shared" si="11"/>
        <v>DEJAR</v>
      </c>
      <c r="O138" s="28">
        <f>+IF(E138=INICIO!$C$4,0.178*POWER(H138,2.47),IF(E138=INICIO!$C$5,0.1023*POWER(H138,2.5),IF(E138=INICIO!$C$6,0.14*POWER(H138,2.4),IF(E138=INICIO!$C$7,0.1023*POWER(H138,2.5),IF(E138=INICIO!$C$8,0,0)))))</f>
        <v>25.175276085866027</v>
      </c>
      <c r="P138" s="55">
        <f>+O138*1/J138</f>
        <v>839.17586952886757</v>
      </c>
      <c r="Q138" s="55">
        <f>+O138/1000*A_DESCRIPCION!$D$24</f>
        <v>1.1832379760357031E-2</v>
      </c>
      <c r="R138" s="55">
        <f>+P138/1000*A_DESCRIPCION!$D$24</f>
        <v>0.39441265867856773</v>
      </c>
      <c r="S138" s="49" t="str">
        <f>+INICIO!$E$4</f>
        <v>Imbert and Rollet (1989)a</v>
      </c>
      <c r="T138" s="54">
        <f>0.13657*H138^2.38351</f>
        <v>23.697844380621909</v>
      </c>
      <c r="U138" s="55">
        <f>+T138*1/J138</f>
        <v>789.92814602073031</v>
      </c>
      <c r="V138" s="55">
        <f>+T138/1000*A_DESCRIPCION!$D$24</f>
        <v>1.1137986858892297E-2</v>
      </c>
      <c r="W138" s="55">
        <f>+U138/1000*A_DESCRIPCION!$D$24</f>
        <v>0.37126622862974323</v>
      </c>
      <c r="X138" s="28">
        <f>+IF(E138=INICIO!$C$4,0.199*(0.86^0.899)*(H138^2.22),IF(E138=INICIO!$C$5,0.199*(0.762^0.899)*(H138^2.22),IF(E138=INICIO!$C$6,0.199*(0.759^0.899)*(H138^2.22),IF(E138=INICIO!$C$7,0.199*(0.762^0.899)*(H138^2.22),0))))</f>
        <v>18.920088946132577</v>
      </c>
      <c r="Y138" s="28">
        <f>+X138*1/J138</f>
        <v>630.66963153775259</v>
      </c>
      <c r="Z138" s="55">
        <f>+X138/1000*A_DESCRIPCION!$D$24</f>
        <v>8.8924418046823113E-3</v>
      </c>
      <c r="AA138" s="55">
        <f>+Y138/1000*A_DESCRIPCION!$D$24</f>
        <v>0.29641472682274367</v>
      </c>
      <c r="AB138" s="28">
        <f>+IF(E138=INICIO!$C$4,INICIO!$V$30*ARBOLES!R138,IF(E138=INICIO!$C$5,INICIO!$V$31*ARBOLES!R138,IF(E138=INICIO!$C$6,INICIO!$V$32*ARBOLES!R138,IF(E138=INICIO!$C$7,INICIO!#REF!*ARBOLES!R138,0))))</f>
        <v>0.36833441031744885</v>
      </c>
    </row>
    <row r="139" spans="1:28" x14ac:dyDescent="0.25">
      <c r="A139">
        <v>115</v>
      </c>
      <c r="B139" t="str">
        <f>+'2012'!A115</f>
        <v>7-2012-INAB/ESTEFFOR</v>
      </c>
      <c r="C139">
        <f>+'2012'!B115</f>
        <v>7</v>
      </c>
      <c r="D139">
        <f>+'2012'!C115</f>
        <v>18</v>
      </c>
      <c r="E139" t="str">
        <f>+'2012'!D115</f>
        <v>Avicennia germinans (L.)L.</v>
      </c>
      <c r="F139">
        <f>+'2012'!E115</f>
        <v>2015</v>
      </c>
      <c r="G139">
        <f>+'2012'!F115</f>
        <v>300</v>
      </c>
      <c r="H139">
        <f>+'2012'!G115</f>
        <v>6</v>
      </c>
      <c r="I139">
        <f>+'2012'!H115</f>
        <v>5.63</v>
      </c>
      <c r="J139" s="28">
        <f t="shared" si="8"/>
        <v>0.03</v>
      </c>
      <c r="K139" s="46">
        <f t="shared" si="9"/>
        <v>2.8274333882308137E-3</v>
      </c>
      <c r="L139" s="51">
        <f t="shared" si="10"/>
        <v>9.4247779607693788E-2</v>
      </c>
      <c r="M139" s="28" t="str">
        <f>+IF(H139&gt;4,"DEJAR","DEPURAR")</f>
        <v>DEJAR</v>
      </c>
      <c r="N139" s="49" t="str">
        <f t="shared" si="11"/>
        <v>DEJAR</v>
      </c>
      <c r="O139" s="28">
        <f>+IF(E139=INICIO!$C$4,0.178*POWER(H139,2.47),IF(E139=INICIO!$C$5,0.1023*POWER(H139,2.5),IF(E139=INICIO!$C$6,0.14*POWER(H139,2.4),IF(E139=INICIO!$C$7,0.1023*POWER(H139,2.5),IF(E139=INICIO!$C$8,0,0)))))</f>
        <v>10.320269455839259</v>
      </c>
      <c r="P139" s="55">
        <f>+O139*1/J139</f>
        <v>344.00898186130865</v>
      </c>
      <c r="Q139" s="55">
        <f>+O139/1000*A_DESCRIPCION!$D$24</f>
        <v>4.8505266442444512E-3</v>
      </c>
      <c r="R139" s="55">
        <f>+P139/1000*A_DESCRIPCION!$D$24</f>
        <v>0.16168422147481507</v>
      </c>
      <c r="S139" s="49" t="str">
        <f>+INICIO!$E$4</f>
        <v>Imbert and Rollet (1989)a</v>
      </c>
      <c r="T139" s="54">
        <f>0.13657*H139^2.38351</f>
        <v>9.7743209674005751</v>
      </c>
      <c r="U139" s="55">
        <f>+T139*1/J139</f>
        <v>325.8106989133525</v>
      </c>
      <c r="V139" s="55">
        <f>+T139/1000*A_DESCRIPCION!$D$24</f>
        <v>4.5939308546782704E-3</v>
      </c>
      <c r="W139" s="55">
        <f>+U139/1000*A_DESCRIPCION!$D$24</f>
        <v>0.15313102848927568</v>
      </c>
      <c r="X139" s="28">
        <f>+IF(E139=INICIO!$C$4,0.199*(0.86^0.899)*(H139^2.22),IF(E139=INICIO!$C$5,0.199*(0.762^0.899)*(H139^2.22),IF(E139=INICIO!$C$6,0.199*(0.759^0.899)*(H139^2.22),IF(E139=INICIO!$C$7,0.199*(0.762^0.899)*(H139^2.22),0))))</f>
        <v>8.2925139120345648</v>
      </c>
      <c r="Y139" s="28">
        <f>+X139*1/J139</f>
        <v>276.41713040115218</v>
      </c>
      <c r="Z139" s="55">
        <f>+X139/1000*A_DESCRIPCION!$D$24</f>
        <v>3.8974815386562454E-3</v>
      </c>
      <c r="AA139" s="55">
        <f>+Y139/1000*A_DESCRIPCION!$D$24</f>
        <v>0.12991605128854153</v>
      </c>
      <c r="AB139" s="28">
        <f>+IF(E139=INICIO!$C$4,INICIO!$V$30*ARBOLES!R139,IF(E139=INICIO!$C$5,INICIO!$V$31*ARBOLES!R139,IF(E139=INICIO!$C$6,INICIO!$V$32*ARBOLES!R139,IF(E139=INICIO!$C$7,INICIO!#REF!*ARBOLES!R139,0))))</f>
        <v>0.15099379054944603</v>
      </c>
    </row>
    <row r="140" spans="1:28" x14ac:dyDescent="0.25">
      <c r="A140">
        <v>116</v>
      </c>
      <c r="B140" t="str">
        <f>+'2012'!A116</f>
        <v>7-2012-INAB/ESTEFFOR</v>
      </c>
      <c r="C140">
        <f>+'2012'!B116</f>
        <v>7</v>
      </c>
      <c r="D140">
        <f>+'2012'!C116</f>
        <v>19</v>
      </c>
      <c r="E140" t="str">
        <f>+'2012'!D116</f>
        <v>Avicennia germinans (L.)L.</v>
      </c>
      <c r="F140">
        <f>+'2012'!E116</f>
        <v>2015</v>
      </c>
      <c r="G140">
        <f>+'2012'!F116</f>
        <v>300</v>
      </c>
      <c r="H140">
        <f>+'2012'!G116</f>
        <v>8.1</v>
      </c>
      <c r="I140">
        <f>+'2012'!H116</f>
        <v>8.75</v>
      </c>
      <c r="J140" s="28">
        <f t="shared" si="8"/>
        <v>0.03</v>
      </c>
      <c r="K140" s="46">
        <f t="shared" si="9"/>
        <v>5.152997350050658E-3</v>
      </c>
      <c r="L140" s="51">
        <f t="shared" si="10"/>
        <v>0.17176657833502193</v>
      </c>
      <c r="M140" s="28" t="str">
        <f>+IF(H140&gt;4,"DEJAR","DEPURAR")</f>
        <v>DEJAR</v>
      </c>
      <c r="N140" s="49" t="str">
        <f t="shared" si="11"/>
        <v>DEJAR</v>
      </c>
      <c r="O140" s="28">
        <f>+IF(E140=INICIO!$C$4,0.178*POWER(H140,2.47),IF(E140=INICIO!$C$5,0.1023*POWER(H140,2.5),IF(E140=INICIO!$C$6,0.14*POWER(H140,2.4),IF(E140=INICIO!$C$7,0.1023*POWER(H140,2.5),IF(E140=INICIO!$C$8,0,0)))))</f>
        <v>21.207627223231601</v>
      </c>
      <c r="P140" s="55">
        <f>+O140*1/J140</f>
        <v>706.92090744105337</v>
      </c>
      <c r="Q140" s="55">
        <f>+O140/1000*A_DESCRIPCION!$D$24</f>
        <v>9.967584794918851E-3</v>
      </c>
      <c r="R140" s="55">
        <f>+P140/1000*A_DESCRIPCION!$D$24</f>
        <v>0.3322528264972951</v>
      </c>
      <c r="S140" s="49" t="str">
        <f>+INICIO!$E$4</f>
        <v>Imbert and Rollet (1989)a</v>
      </c>
      <c r="T140" s="54">
        <f>0.13657*H140^2.38351</f>
        <v>19.986577722060183</v>
      </c>
      <c r="U140" s="55">
        <f>+T140*1/J140</f>
        <v>666.21925740200606</v>
      </c>
      <c r="V140" s="55">
        <f>+T140/1000*A_DESCRIPCION!$D$24</f>
        <v>9.3936915293682862E-3</v>
      </c>
      <c r="W140" s="55">
        <f>+U140/1000*A_DESCRIPCION!$D$24</f>
        <v>0.31312305097894283</v>
      </c>
      <c r="X140" s="28">
        <f>+IF(E140=INICIO!$C$4,0.199*(0.86^0.899)*(H140^2.22),IF(E140=INICIO!$C$5,0.199*(0.762^0.899)*(H140^2.22),IF(E140=INICIO!$C$6,0.199*(0.759^0.899)*(H140^2.22),IF(E140=INICIO!$C$7,0.199*(0.762^0.899)*(H140^2.22),0))))</f>
        <v>16.144595742848416</v>
      </c>
      <c r="Y140" s="28">
        <f>+X140*1/J140</f>
        <v>538.15319142828059</v>
      </c>
      <c r="Z140" s="55">
        <f>+X140/1000*A_DESCRIPCION!$D$24</f>
        <v>7.5879599991387553E-3</v>
      </c>
      <c r="AA140" s="55">
        <f>+Y140/1000*A_DESCRIPCION!$D$24</f>
        <v>0.25293199997129184</v>
      </c>
      <c r="AB140" s="28">
        <f>+IF(E140=INICIO!$C$4,INICIO!$V$30*ARBOLES!R140,IF(E140=INICIO!$C$5,INICIO!$V$31*ARBOLES!R140,IF(E140=INICIO!$C$6,INICIO!$V$32*ARBOLES!R140,IF(E140=INICIO!$C$7,INICIO!#REF!*ARBOLES!R140,0))))</f>
        <v>0.31028453633868353</v>
      </c>
    </row>
    <row r="141" spans="1:28" x14ac:dyDescent="0.25">
      <c r="A141">
        <v>117</v>
      </c>
      <c r="B141" t="str">
        <f>+'2012'!A117</f>
        <v>7-2012-INAB/ESTEFFOR</v>
      </c>
      <c r="C141">
        <f>+'2012'!B117</f>
        <v>7</v>
      </c>
      <c r="D141">
        <f>+'2012'!C117</f>
        <v>20</v>
      </c>
      <c r="E141" t="str">
        <f>+'2012'!D117</f>
        <v>Avicennia germinans (L.)L.</v>
      </c>
      <c r="F141">
        <f>+'2012'!E117</f>
        <v>2015</v>
      </c>
      <c r="G141">
        <f>+'2012'!F117</f>
        <v>300</v>
      </c>
      <c r="H141">
        <f>+'2012'!G117</f>
        <v>8.8000000000000007</v>
      </c>
      <c r="I141">
        <f>+'2012'!H117</f>
        <v>9.3800000000000008</v>
      </c>
      <c r="J141" s="28">
        <f t="shared" si="8"/>
        <v>0.03</v>
      </c>
      <c r="K141" s="46">
        <f t="shared" si="9"/>
        <v>6.0821233773498407E-3</v>
      </c>
      <c r="L141" s="51">
        <f t="shared" si="10"/>
        <v>0.20273744591166137</v>
      </c>
      <c r="M141" s="28" t="str">
        <f>+IF(H141&gt;4,"DEJAR","DEPURAR")</f>
        <v>DEJAR</v>
      </c>
      <c r="N141" s="49" t="str">
        <f t="shared" si="11"/>
        <v>DEJAR</v>
      </c>
      <c r="O141" s="28">
        <f>+IF(E141=INICIO!$C$4,0.178*POWER(H141,2.47),IF(E141=INICIO!$C$5,0.1023*POWER(H141,2.5),IF(E141=INICIO!$C$6,0.14*POWER(H141,2.4),IF(E141=INICIO!$C$7,0.1023*POWER(H141,2.5),IF(E141=INICIO!$C$8,0,0)))))</f>
        <v>25.875362863287993</v>
      </c>
      <c r="P141" s="55">
        <f>+O141*1/J141</f>
        <v>862.51209544293317</v>
      </c>
      <c r="Q141" s="55">
        <f>+O141/1000*A_DESCRIPCION!$D$24</f>
        <v>1.2161420545745356E-2</v>
      </c>
      <c r="R141" s="55">
        <f>+P141/1000*A_DESCRIPCION!$D$24</f>
        <v>0.40538068485817857</v>
      </c>
      <c r="S141" s="49" t="str">
        <f>+INICIO!$E$4</f>
        <v>Imbert and Rollet (1989)a</v>
      </c>
      <c r="T141" s="54">
        <f>0.13657*H141^2.38351</f>
        <v>24.352256152818065</v>
      </c>
      <c r="U141" s="55">
        <f>+T141*1/J141</f>
        <v>811.74187176060218</v>
      </c>
      <c r="V141" s="55">
        <f>+T141/1000*A_DESCRIPCION!$D$24</f>
        <v>1.1445560391824488E-2</v>
      </c>
      <c r="W141" s="55">
        <f>+U141/1000*A_DESCRIPCION!$D$24</f>
        <v>0.38151867972748299</v>
      </c>
      <c r="X141" s="28">
        <f>+IF(E141=INICIO!$C$4,0.199*(0.86^0.899)*(H141^2.22),IF(E141=INICIO!$C$5,0.199*(0.762^0.899)*(H141^2.22),IF(E141=INICIO!$C$6,0.199*(0.759^0.899)*(H141^2.22),IF(E141=INICIO!$C$7,0.199*(0.762^0.899)*(H141^2.22),0))))</f>
        <v>19.406265338263037</v>
      </c>
      <c r="Y141" s="28">
        <f>+X141*1/J141</f>
        <v>646.87551127543463</v>
      </c>
      <c r="Z141" s="55">
        <f>+X141/1000*A_DESCRIPCION!$D$24</f>
        <v>9.1209447089836276E-3</v>
      </c>
      <c r="AA141" s="55">
        <f>+Y141/1000*A_DESCRIPCION!$D$24</f>
        <v>0.30403149029945425</v>
      </c>
      <c r="AB141" s="28">
        <f>+IF(E141=INICIO!$C$4,INICIO!$V$30*ARBOLES!R141,IF(E141=INICIO!$C$5,INICIO!$V$31*ARBOLES!R141,IF(E141=INICIO!$C$6,INICIO!$V$32*ARBOLES!R141,IF(E141=INICIO!$C$7,INICIO!#REF!*ARBOLES!R141,0))))</f>
        <v>0.37857723941109028</v>
      </c>
    </row>
    <row r="142" spans="1:28" x14ac:dyDescent="0.25">
      <c r="A142">
        <v>118</v>
      </c>
      <c r="B142" t="str">
        <f>+'2012'!A118</f>
        <v>7-2012-INAB/ESTEFFOR</v>
      </c>
      <c r="C142">
        <f>+'2012'!B118</f>
        <v>7</v>
      </c>
      <c r="D142">
        <f>+'2012'!C118</f>
        <v>21</v>
      </c>
      <c r="E142" t="str">
        <f>+'2012'!D118</f>
        <v>Avicennia germinans (L.)L.</v>
      </c>
      <c r="F142">
        <f>+'2012'!E118</f>
        <v>2015</v>
      </c>
      <c r="G142">
        <f>+'2012'!F118</f>
        <v>300</v>
      </c>
      <c r="H142">
        <f>+'2012'!G118</f>
        <v>5</v>
      </c>
      <c r="I142">
        <f>+'2012'!H118</f>
        <v>8.1300000000000008</v>
      </c>
      <c r="J142" s="28">
        <f t="shared" si="8"/>
        <v>0.03</v>
      </c>
      <c r="K142" s="46">
        <f t="shared" si="9"/>
        <v>1.9634954084936209E-3</v>
      </c>
      <c r="L142" s="51">
        <f t="shared" si="10"/>
        <v>6.5449846949787366E-2</v>
      </c>
      <c r="M142" s="28" t="str">
        <f>+IF(H142&gt;4,"DEJAR","DEPURAR")</f>
        <v>DEJAR</v>
      </c>
      <c r="N142" s="49" t="str">
        <f t="shared" si="11"/>
        <v>DEJAR</v>
      </c>
      <c r="O142" s="28">
        <f>+IF(E142=INICIO!$C$4,0.178*POWER(H142,2.47),IF(E142=INICIO!$C$5,0.1023*POWER(H142,2.5),IF(E142=INICIO!$C$6,0.14*POWER(H142,2.4),IF(E142=INICIO!$C$7,0.1023*POWER(H142,2.5),IF(E142=INICIO!$C$8,0,0)))))</f>
        <v>6.6627887855055725</v>
      </c>
      <c r="P142" s="55">
        <f>+O142*1/J142</f>
        <v>222.09295951685243</v>
      </c>
      <c r="Q142" s="55">
        <f>+O142/1000*A_DESCRIPCION!$D$24</f>
        <v>3.1315107291876188E-3</v>
      </c>
      <c r="R142" s="55">
        <f>+P142/1000*A_DESCRIPCION!$D$24</f>
        <v>0.10438369097292063</v>
      </c>
      <c r="S142" s="49" t="str">
        <f>+INICIO!$E$4</f>
        <v>Imbert and Rollet (1989)a</v>
      </c>
      <c r="T142" s="54">
        <f>0.13657*H142^2.38351</f>
        <v>6.3293236580245464</v>
      </c>
      <c r="U142" s="55">
        <f>+T142*1/J142</f>
        <v>210.97745526748488</v>
      </c>
      <c r="V142" s="55">
        <f>+T142/1000*A_DESCRIPCION!$D$24</f>
        <v>2.9747821192715367E-3</v>
      </c>
      <c r="W142" s="55">
        <f>+U142/1000*A_DESCRIPCION!$D$24</f>
        <v>9.9159403975717889E-2</v>
      </c>
      <c r="X142" s="28">
        <f>+IF(E142=INICIO!$C$4,0.199*(0.86^0.899)*(H142^2.22),IF(E142=INICIO!$C$5,0.199*(0.762^0.899)*(H142^2.22),IF(E142=INICIO!$C$6,0.199*(0.759^0.899)*(H142^2.22),IF(E142=INICIO!$C$7,0.199*(0.762^0.899)*(H142^2.22),0))))</f>
        <v>5.5322760515701521</v>
      </c>
      <c r="Y142" s="28">
        <f>+X142*1/J142</f>
        <v>184.40920171900507</v>
      </c>
      <c r="Z142" s="55">
        <f>+X142/1000*A_DESCRIPCION!$D$24</f>
        <v>2.600169744237971E-3</v>
      </c>
      <c r="AA142" s="55">
        <f>+Y142/1000*A_DESCRIPCION!$D$24</f>
        <v>8.6672324807932383E-2</v>
      </c>
      <c r="AB142" s="28">
        <f>+IF(E142=INICIO!$C$4,INICIO!$V$30*ARBOLES!R142,IF(E142=INICIO!$C$5,INICIO!$V$31*ARBOLES!R142,IF(E142=INICIO!$C$6,INICIO!$V$32*ARBOLES!R142,IF(E142=INICIO!$C$7,INICIO!#REF!*ARBOLES!R142,0))))</f>
        <v>9.748192512401932E-2</v>
      </c>
    </row>
    <row r="143" spans="1:28" x14ac:dyDescent="0.25">
      <c r="A143">
        <v>119</v>
      </c>
      <c r="B143" t="str">
        <f>+'2012'!A119</f>
        <v>7-2012-INAB/ESTEFFOR</v>
      </c>
      <c r="C143">
        <f>+'2012'!B119</f>
        <v>7</v>
      </c>
      <c r="D143">
        <f>+'2012'!C119</f>
        <v>22</v>
      </c>
      <c r="E143" t="str">
        <f>+'2012'!D119</f>
        <v>Avicennia germinans (L.)L.</v>
      </c>
      <c r="F143">
        <f>+'2012'!E119</f>
        <v>2015</v>
      </c>
      <c r="G143">
        <f>+'2012'!F119</f>
        <v>300</v>
      </c>
      <c r="H143">
        <f>+'2012'!G119</f>
        <v>9</v>
      </c>
      <c r="I143">
        <f>+'2012'!H119</f>
        <v>10.01</v>
      </c>
      <c r="J143" s="28">
        <f t="shared" si="8"/>
        <v>0.03</v>
      </c>
      <c r="K143" s="46">
        <f t="shared" si="9"/>
        <v>6.3617251235193305E-3</v>
      </c>
      <c r="L143" s="51">
        <f t="shared" si="10"/>
        <v>0.21205750411731103</v>
      </c>
      <c r="M143" s="28" t="str">
        <f>+IF(H143&gt;4,"DEJAR","DEPURAR")</f>
        <v>DEJAR</v>
      </c>
      <c r="N143" s="49" t="str">
        <f t="shared" si="11"/>
        <v>DEJAR</v>
      </c>
      <c r="O143" s="28">
        <f>+IF(E143=INICIO!$C$4,0.178*POWER(H143,2.47),IF(E143=INICIO!$C$5,0.1023*POWER(H143,2.5),IF(E143=INICIO!$C$6,0.14*POWER(H143,2.4),IF(E143=INICIO!$C$7,0.1023*POWER(H143,2.5),IF(E143=INICIO!$C$8,0,0)))))</f>
        <v>27.309267931083049</v>
      </c>
      <c r="P143" s="55">
        <f>+O143*1/J143</f>
        <v>910.30893103610163</v>
      </c>
      <c r="Q143" s="55">
        <f>+O143/1000*A_DESCRIPCION!$D$24</f>
        <v>1.2835355927609033E-2</v>
      </c>
      <c r="R143" s="55">
        <f>+P143/1000*A_DESCRIPCION!$D$24</f>
        <v>0.42784519758696776</v>
      </c>
      <c r="S143" s="49" t="str">
        <f>+INICIO!$E$4</f>
        <v>Imbert and Rollet (1989)a</v>
      </c>
      <c r="T143" s="54">
        <f>0.13657*H143^2.38351</f>
        <v>25.692234251456867</v>
      </c>
      <c r="U143" s="55">
        <f>+T143*1/J143</f>
        <v>856.40780838189562</v>
      </c>
      <c r="V143" s="55">
        <f>+T143/1000*A_DESCRIPCION!$D$24</f>
        <v>1.2075350098184726E-2</v>
      </c>
      <c r="W143" s="55">
        <f>+U143/1000*A_DESCRIPCION!$D$24</f>
        <v>0.40251166993949095</v>
      </c>
      <c r="X143" s="28">
        <f>+IF(E143=INICIO!$C$4,0.199*(0.86^0.899)*(H143^2.22),IF(E143=INICIO!$C$5,0.199*(0.762^0.899)*(H143^2.22),IF(E143=INICIO!$C$6,0.199*(0.759^0.899)*(H143^2.22),IF(E143=INICIO!$C$7,0.199*(0.762^0.899)*(H143^2.22),0))))</f>
        <v>20.398996521188828</v>
      </c>
      <c r="Y143" s="28">
        <f>+X143*1/J143</f>
        <v>679.96655070629424</v>
      </c>
      <c r="Z143" s="55">
        <f>+X143/1000*A_DESCRIPCION!$D$24</f>
        <v>9.5875283649587487E-3</v>
      </c>
      <c r="AA143" s="55">
        <f>+Y143/1000*A_DESCRIPCION!$D$24</f>
        <v>0.31958427883195828</v>
      </c>
      <c r="AB143" s="28">
        <f>+IF(E143=INICIO!$C$4,INICIO!$V$30*ARBOLES!R143,IF(E143=INICIO!$C$5,INICIO!$V$31*ARBOLES!R143,IF(E143=INICIO!$C$6,INICIO!$V$32*ARBOLES!R143,IF(E143=INICIO!$C$7,INICIO!#REF!*ARBOLES!R143,0))))</f>
        <v>0.39955641659254776</v>
      </c>
    </row>
    <row r="144" spans="1:28" x14ac:dyDescent="0.25">
      <c r="A144">
        <v>120</v>
      </c>
      <c r="B144" t="str">
        <f>+'2012'!A120</f>
        <v>7-2012-INAB/ESTEFFOR</v>
      </c>
      <c r="C144">
        <f>+'2012'!B120</f>
        <v>7</v>
      </c>
      <c r="D144">
        <f>+'2012'!C120</f>
        <v>23</v>
      </c>
      <c r="E144" t="str">
        <f>+'2012'!D120</f>
        <v>Avicennia germinans (L.)L.</v>
      </c>
      <c r="F144">
        <f>+'2012'!E120</f>
        <v>2015</v>
      </c>
      <c r="G144">
        <f>+'2012'!F120</f>
        <v>300</v>
      </c>
      <c r="H144">
        <f>+'2012'!G120</f>
        <v>8.31</v>
      </c>
      <c r="I144">
        <f>+'2012'!H120</f>
        <v>11.88</v>
      </c>
      <c r="J144" s="28">
        <f t="shared" si="8"/>
        <v>0.03</v>
      </c>
      <c r="K144" s="46">
        <f t="shared" si="9"/>
        <v>5.4236534111390539E-3</v>
      </c>
      <c r="L144" s="51">
        <f t="shared" si="10"/>
        <v>0.18078844703796848</v>
      </c>
      <c r="M144" s="28" t="str">
        <f>+IF(H144&gt;4,"DEJAR","DEPURAR")</f>
        <v>DEJAR</v>
      </c>
      <c r="N144" s="49" t="str">
        <f t="shared" si="11"/>
        <v>DEJAR</v>
      </c>
      <c r="O144" s="28">
        <f>+IF(E144=INICIO!$C$4,0.178*POWER(H144,2.47),IF(E144=INICIO!$C$5,0.1023*POWER(H144,2.5),IF(E144=INICIO!$C$6,0.14*POWER(H144,2.4),IF(E144=INICIO!$C$7,0.1023*POWER(H144,2.5),IF(E144=INICIO!$C$8,0,0)))))</f>
        <v>22.551243417831131</v>
      </c>
      <c r="P144" s="55">
        <f>+O144*1/J144</f>
        <v>751.7081139277044</v>
      </c>
      <c r="Q144" s="55">
        <f>+O144/1000*A_DESCRIPCION!$D$24</f>
        <v>1.059908440638063E-2</v>
      </c>
      <c r="R144" s="55">
        <f>+P144/1000*A_DESCRIPCION!$D$24</f>
        <v>0.35330281354602106</v>
      </c>
      <c r="S144" s="49" t="str">
        <f>+INICIO!$E$4</f>
        <v>Imbert and Rollet (1989)a</v>
      </c>
      <c r="T144" s="54">
        <f>0.13657*H144^2.38351</f>
        <v>21.243865621067012</v>
      </c>
      <c r="U144" s="55">
        <f>+T144*1/J144</f>
        <v>708.12885403556709</v>
      </c>
      <c r="V144" s="55">
        <f>+T144/1000*A_DESCRIPCION!$D$24</f>
        <v>9.9846168419014947E-3</v>
      </c>
      <c r="W144" s="55">
        <f>+U144/1000*A_DESCRIPCION!$D$24</f>
        <v>0.33282056139671651</v>
      </c>
      <c r="X144" s="28">
        <f>+IF(E144=INICIO!$C$4,0.199*(0.86^0.899)*(H144^2.22),IF(E144=INICIO!$C$5,0.199*(0.762^0.899)*(H144^2.22),IF(E144=INICIO!$C$6,0.199*(0.759^0.899)*(H144^2.22),IF(E144=INICIO!$C$7,0.199*(0.762^0.899)*(H144^2.22),0))))</f>
        <v>17.088530021996597</v>
      </c>
      <c r="Y144" s="28">
        <f>+X144*1/J144</f>
        <v>569.61766739988661</v>
      </c>
      <c r="Z144" s="55">
        <f>+X144/1000*A_DESCRIPCION!$D$24</f>
        <v>8.0316091103384002E-3</v>
      </c>
      <c r="AA144" s="55">
        <f>+Y144/1000*A_DESCRIPCION!$D$24</f>
        <v>0.26772030367794669</v>
      </c>
      <c r="AB144" s="28">
        <f>+IF(E144=INICIO!$C$4,INICIO!$V$30*ARBOLES!R144,IF(E144=INICIO!$C$5,INICIO!$V$31*ARBOLES!R144,IF(E144=INICIO!$C$6,INICIO!$V$32*ARBOLES!R144,IF(E144=INICIO!$C$7,INICIO!#REF!*ARBOLES!R144,0))))</f>
        <v>0.32994271514247592</v>
      </c>
    </row>
    <row r="145" spans="1:28" x14ac:dyDescent="0.25">
      <c r="A145">
        <v>121</v>
      </c>
      <c r="B145" t="str">
        <f>+'2012'!A121</f>
        <v>7-2012-INAB/ESTEFFOR</v>
      </c>
      <c r="C145">
        <f>+'2012'!B121</f>
        <v>7</v>
      </c>
      <c r="D145">
        <f>+'2012'!C121</f>
        <v>24</v>
      </c>
      <c r="E145" t="str">
        <f>+'2012'!D121</f>
        <v>Avicennia germinans (L.)L.</v>
      </c>
      <c r="F145">
        <f>+'2012'!E121</f>
        <v>2015</v>
      </c>
      <c r="G145">
        <f>+'2012'!F121</f>
        <v>300</v>
      </c>
      <c r="H145">
        <f>+'2012'!G121</f>
        <v>6.22</v>
      </c>
      <c r="I145">
        <f>+'2012'!H121</f>
        <v>8</v>
      </c>
      <c r="J145" s="28">
        <f t="shared" si="8"/>
        <v>0.03</v>
      </c>
      <c r="K145" s="46">
        <f t="shared" si="9"/>
        <v>3.0385798304785835E-3</v>
      </c>
      <c r="L145" s="51">
        <f t="shared" si="10"/>
        <v>0.10128599434928612</v>
      </c>
      <c r="M145" s="28" t="str">
        <f>+IF(H145&gt;4,"DEJAR","DEPURAR")</f>
        <v>DEJAR</v>
      </c>
      <c r="N145" s="49" t="str">
        <f t="shared" si="11"/>
        <v>DEJAR</v>
      </c>
      <c r="O145" s="28">
        <f>+IF(E145=INICIO!$C$4,0.178*POWER(H145,2.47),IF(E145=INICIO!$C$5,0.1023*POWER(H145,2.5),IF(E145=INICIO!$C$6,0.14*POWER(H145,2.4),IF(E145=INICIO!$C$7,0.1023*POWER(H145,2.5),IF(E145=INICIO!$C$8,0,0)))))</f>
        <v>11.251876557259923</v>
      </c>
      <c r="P145" s="55">
        <f>+O145*1/J145</f>
        <v>375.06255190866409</v>
      </c>
      <c r="Q145" s="55">
        <f>+O145/1000*A_DESCRIPCION!$D$24</f>
        <v>5.2883819819121635E-3</v>
      </c>
      <c r="R145" s="55">
        <f>+P145/1000*A_DESCRIPCION!$D$24</f>
        <v>0.17627939939707213</v>
      </c>
      <c r="S145" s="49" t="str">
        <f>+INICIO!$E$4</f>
        <v>Imbert and Rollet (1989)a</v>
      </c>
      <c r="T145" s="54">
        <f>0.13657*H145^2.38351</f>
        <v>10.650319323663066</v>
      </c>
      <c r="U145" s="55">
        <f>+T145*1/J145</f>
        <v>355.01064412210218</v>
      </c>
      <c r="V145" s="55">
        <f>+T145/1000*A_DESCRIPCION!$D$24</f>
        <v>5.0056500821216406E-3</v>
      </c>
      <c r="W145" s="55">
        <f>+U145/1000*A_DESCRIPCION!$D$24</f>
        <v>0.16685500273738801</v>
      </c>
      <c r="X145" s="28">
        <f>+IF(E145=INICIO!$C$4,0.199*(0.86^0.899)*(H145^2.22),IF(E145=INICIO!$C$5,0.199*(0.762^0.899)*(H145^2.22),IF(E145=INICIO!$C$6,0.199*(0.759^0.899)*(H145^2.22),IF(E145=INICIO!$C$7,0.199*(0.762^0.899)*(H145^2.22),0))))</f>
        <v>8.982662591889234</v>
      </c>
      <c r="Y145" s="28">
        <f>+X145*1/J145</f>
        <v>299.4220863963078</v>
      </c>
      <c r="Z145" s="55">
        <f>+X145/1000*A_DESCRIPCION!$D$24</f>
        <v>4.2218514181879396E-3</v>
      </c>
      <c r="AA145" s="55">
        <f>+Y145/1000*A_DESCRIPCION!$D$24</f>
        <v>0.14072838060626466</v>
      </c>
      <c r="AB145" s="28">
        <f>+IF(E145=INICIO!$C$4,INICIO!$V$30*ARBOLES!R145,IF(E145=INICIO!$C$5,INICIO!$V$31*ARBOLES!R145,IF(E145=INICIO!$C$6,INICIO!$V$32*ARBOLES!R145,IF(E145=INICIO!$C$7,INICIO!#REF!*ARBOLES!R145,0))))</f>
        <v>0.16462394702435262</v>
      </c>
    </row>
    <row r="146" spans="1:28" x14ac:dyDescent="0.25">
      <c r="A146">
        <v>122</v>
      </c>
      <c r="B146" t="str">
        <f>+'2012'!A122</f>
        <v>7-2012-INAB/ESTEFFOR</v>
      </c>
      <c r="C146">
        <f>+'2012'!B122</f>
        <v>7</v>
      </c>
      <c r="D146">
        <f>+'2012'!C122</f>
        <v>25</v>
      </c>
      <c r="E146" t="str">
        <f>+'2012'!D122</f>
        <v>Avicennia germinans (L.)L.</v>
      </c>
      <c r="F146">
        <f>+'2012'!E122</f>
        <v>2015</v>
      </c>
      <c r="G146">
        <f>+'2012'!F122</f>
        <v>300</v>
      </c>
      <c r="H146">
        <f>+'2012'!G122</f>
        <v>10.3</v>
      </c>
      <c r="I146">
        <f>+'2012'!H122</f>
        <v>13</v>
      </c>
      <c r="J146" s="28">
        <f t="shared" si="8"/>
        <v>0.03</v>
      </c>
      <c r="K146" s="46">
        <f t="shared" si="9"/>
        <v>8.3322891154835304E-3</v>
      </c>
      <c r="L146" s="51">
        <f t="shared" si="10"/>
        <v>0.27774297051611768</v>
      </c>
      <c r="M146" s="28" t="str">
        <f>+IF(H146&gt;4,"DEJAR","DEPURAR")</f>
        <v>DEJAR</v>
      </c>
      <c r="N146" s="49" t="str">
        <f t="shared" si="11"/>
        <v>DEJAR</v>
      </c>
      <c r="O146" s="28">
        <f>+IF(E146=INICIO!$C$4,0.178*POWER(H146,2.47),IF(E146=INICIO!$C$5,0.1023*POWER(H146,2.5),IF(E146=INICIO!$C$6,0.14*POWER(H146,2.4),IF(E146=INICIO!$C$7,0.1023*POWER(H146,2.5),IF(E146=INICIO!$C$8,0,0)))))</f>
        <v>37.751774914507301</v>
      </c>
      <c r="P146" s="55">
        <f>+O146*1/J146</f>
        <v>1258.3924971502433</v>
      </c>
      <c r="Q146" s="55">
        <f>+O146/1000*A_DESCRIPCION!$D$24</f>
        <v>1.7743334209818429E-2</v>
      </c>
      <c r="R146" s="55">
        <f>+P146/1000*A_DESCRIPCION!$D$24</f>
        <v>0.59144447366061437</v>
      </c>
      <c r="S146" s="49" t="str">
        <f>+INICIO!$E$4</f>
        <v>Imbert and Rollet (1989)a</v>
      </c>
      <c r="T146" s="54">
        <f>0.13657*H146^2.38351</f>
        <v>35.437490749155437</v>
      </c>
      <c r="U146" s="55">
        <f>+T146*1/J146</f>
        <v>1181.2496916385146</v>
      </c>
      <c r="V146" s="55">
        <f>+T146/1000*A_DESCRIPCION!$D$24</f>
        <v>1.6655620652103052E-2</v>
      </c>
      <c r="W146" s="55">
        <f>+U146/1000*A_DESCRIPCION!$D$24</f>
        <v>0.55518735507010186</v>
      </c>
      <c r="X146" s="28">
        <f>+IF(E146=INICIO!$C$4,0.199*(0.86^0.899)*(H146^2.22),IF(E146=INICIO!$C$5,0.199*(0.762^0.899)*(H146^2.22),IF(E146=INICIO!$C$6,0.199*(0.759^0.899)*(H146^2.22),IF(E146=INICIO!$C$7,0.199*(0.762^0.899)*(H146^2.22),0))))</f>
        <v>27.522575501935826</v>
      </c>
      <c r="Y146" s="28">
        <f>+X146*1/J146</f>
        <v>917.41918339786093</v>
      </c>
      <c r="Z146" s="55">
        <f>+X146/1000*A_DESCRIPCION!$D$24</f>
        <v>1.2935610485909839E-2</v>
      </c>
      <c r="AA146" s="55">
        <f>+Y146/1000*A_DESCRIPCION!$D$24</f>
        <v>0.43118701619699457</v>
      </c>
      <c r="AB146" s="28">
        <f>+IF(E146=INICIO!$C$4,INICIO!$V$30*ARBOLES!R146,IF(E146=INICIO!$C$5,INICIO!$V$31*ARBOLES!R146,IF(E146=INICIO!$C$6,INICIO!$V$32*ARBOLES!R146,IF(E146=INICIO!$C$7,INICIO!#REF!*ARBOLES!R146,0))))</f>
        <v>0.55233863986813814</v>
      </c>
    </row>
    <row r="147" spans="1:28" x14ac:dyDescent="0.25">
      <c r="A147">
        <v>123</v>
      </c>
      <c r="B147" t="str">
        <f>+'2012'!A123</f>
        <v>7-2012-INAB/ESTEFFOR</v>
      </c>
      <c r="C147">
        <f>+'2012'!B123</f>
        <v>7</v>
      </c>
      <c r="D147">
        <f>+'2012'!C123</f>
        <v>26</v>
      </c>
      <c r="E147" t="str">
        <f>+'2012'!D123</f>
        <v>Avicennia germinans (L.)L.</v>
      </c>
      <c r="F147">
        <f>+'2012'!E123</f>
        <v>2015</v>
      </c>
      <c r="G147">
        <f>+'2012'!F123</f>
        <v>300</v>
      </c>
      <c r="H147">
        <f>+'2012'!G123</f>
        <v>8.6999999999999993</v>
      </c>
      <c r="I147">
        <f>+'2012'!H123</f>
        <v>9.3800000000000008</v>
      </c>
      <c r="J147" s="28">
        <f t="shared" si="8"/>
        <v>0.03</v>
      </c>
      <c r="K147" s="46">
        <f t="shared" si="9"/>
        <v>5.9446786987552855E-3</v>
      </c>
      <c r="L147" s="51">
        <f t="shared" si="10"/>
        <v>0.19815595662517618</v>
      </c>
      <c r="M147" s="28" t="str">
        <f>+IF(H147&gt;4,"DEJAR","DEPURAR")</f>
        <v>DEJAR</v>
      </c>
      <c r="N147" s="49" t="str">
        <f t="shared" si="11"/>
        <v>DEJAR</v>
      </c>
      <c r="O147" s="28">
        <f>+IF(E147=INICIO!$C$4,0.178*POWER(H147,2.47),IF(E147=INICIO!$C$5,0.1023*POWER(H147,2.5),IF(E147=INICIO!$C$6,0.14*POWER(H147,2.4),IF(E147=INICIO!$C$7,0.1023*POWER(H147,2.5),IF(E147=INICIO!$C$8,0,0)))))</f>
        <v>25.175276085866027</v>
      </c>
      <c r="P147" s="55">
        <f>+O147*1/J147</f>
        <v>839.17586952886757</v>
      </c>
      <c r="Q147" s="55">
        <f>+O147/1000*A_DESCRIPCION!$D$24</f>
        <v>1.1832379760357031E-2</v>
      </c>
      <c r="R147" s="55">
        <f>+P147/1000*A_DESCRIPCION!$D$24</f>
        <v>0.39441265867856773</v>
      </c>
      <c r="S147" s="49" t="str">
        <f>+INICIO!$E$4</f>
        <v>Imbert and Rollet (1989)a</v>
      </c>
      <c r="T147" s="54">
        <f>0.13657*H147^2.38351</f>
        <v>23.697844380621909</v>
      </c>
      <c r="U147" s="55">
        <f>+T147*1/J147</f>
        <v>789.92814602073031</v>
      </c>
      <c r="V147" s="55">
        <f>+T147/1000*A_DESCRIPCION!$D$24</f>
        <v>1.1137986858892297E-2</v>
      </c>
      <c r="W147" s="55">
        <f>+U147/1000*A_DESCRIPCION!$D$24</f>
        <v>0.37126622862974323</v>
      </c>
      <c r="X147" s="28">
        <f>+IF(E147=INICIO!$C$4,0.199*(0.86^0.899)*(H147^2.22),IF(E147=INICIO!$C$5,0.199*(0.762^0.899)*(H147^2.22),IF(E147=INICIO!$C$6,0.199*(0.759^0.899)*(H147^2.22),IF(E147=INICIO!$C$7,0.199*(0.762^0.899)*(H147^2.22),0))))</f>
        <v>18.920088946132577</v>
      </c>
      <c r="Y147" s="28">
        <f>+X147*1/J147</f>
        <v>630.66963153775259</v>
      </c>
      <c r="Z147" s="55">
        <f>+X147/1000*A_DESCRIPCION!$D$24</f>
        <v>8.8924418046823113E-3</v>
      </c>
      <c r="AA147" s="55">
        <f>+Y147/1000*A_DESCRIPCION!$D$24</f>
        <v>0.29641472682274367</v>
      </c>
      <c r="AB147" s="28">
        <f>+IF(E147=INICIO!$C$4,INICIO!$V$30*ARBOLES!R147,IF(E147=INICIO!$C$5,INICIO!$V$31*ARBOLES!R147,IF(E147=INICIO!$C$6,INICIO!$V$32*ARBOLES!R147,IF(E147=INICIO!$C$7,INICIO!#REF!*ARBOLES!R147,0))))</f>
        <v>0.36833441031744885</v>
      </c>
    </row>
    <row r="148" spans="1:28" x14ac:dyDescent="0.25">
      <c r="A148">
        <v>124</v>
      </c>
      <c r="B148" t="str">
        <f>+'2012'!A124</f>
        <v>7-2012-INAB/ESTEFFOR</v>
      </c>
      <c r="C148">
        <f>+'2012'!B124</f>
        <v>7</v>
      </c>
      <c r="D148">
        <f>+'2012'!C124</f>
        <v>27</v>
      </c>
      <c r="E148" t="str">
        <f>+'2012'!D124</f>
        <v>Avicennia germinans (L.)L.</v>
      </c>
      <c r="F148">
        <f>+'2012'!E124</f>
        <v>2015</v>
      </c>
      <c r="G148">
        <f>+'2012'!F124</f>
        <v>300</v>
      </c>
      <c r="H148">
        <f>+'2012'!G124</f>
        <v>8.3000000000000007</v>
      </c>
      <c r="I148">
        <f>+'2012'!H124</f>
        <v>8.66</v>
      </c>
      <c r="J148" s="28">
        <f t="shared" si="8"/>
        <v>0.03</v>
      </c>
      <c r="K148" s="46">
        <f t="shared" si="9"/>
        <v>5.4106079476450219E-3</v>
      </c>
      <c r="L148" s="51">
        <f t="shared" si="10"/>
        <v>0.18035359825483407</v>
      </c>
      <c r="M148" s="28" t="str">
        <f>+IF(H148&gt;4,"DEJAR","DEPURAR")</f>
        <v>DEJAR</v>
      </c>
      <c r="N148" s="49" t="str">
        <f t="shared" si="11"/>
        <v>DEJAR</v>
      </c>
      <c r="O148" s="28">
        <f>+IF(E148=INICIO!$C$4,0.178*POWER(H148,2.47),IF(E148=INICIO!$C$5,0.1023*POWER(H148,2.5),IF(E148=INICIO!$C$6,0.14*POWER(H148,2.4),IF(E148=INICIO!$C$7,0.1023*POWER(H148,2.5),IF(E148=INICIO!$C$8,0,0)))))</f>
        <v>22.486168326907283</v>
      </c>
      <c r="P148" s="55">
        <f>+O148*1/J148</f>
        <v>749.53894423024281</v>
      </c>
      <c r="Q148" s="55">
        <f>+O148/1000*A_DESCRIPCION!$D$24</f>
        <v>1.0568499113646422E-2</v>
      </c>
      <c r="R148" s="55">
        <f>+P148/1000*A_DESCRIPCION!$D$24</f>
        <v>0.3522833037882141</v>
      </c>
      <c r="S148" s="49" t="str">
        <f>+INICIO!$E$4</f>
        <v>Imbert and Rollet (1989)a</v>
      </c>
      <c r="T148" s="54">
        <f>0.13657*H148^2.38351</f>
        <v>21.182983765204792</v>
      </c>
      <c r="U148" s="55">
        <f>+T148*1/J148</f>
        <v>706.09945884015974</v>
      </c>
      <c r="V148" s="55">
        <f>+T148/1000*A_DESCRIPCION!$D$24</f>
        <v>9.9560023696462514E-3</v>
      </c>
      <c r="W148" s="55">
        <f>+U148/1000*A_DESCRIPCION!$D$24</f>
        <v>0.33186674565487506</v>
      </c>
      <c r="X148" s="28">
        <f>+IF(E148=INICIO!$C$4,0.199*(0.86^0.899)*(H148^2.22),IF(E148=INICIO!$C$5,0.199*(0.762^0.899)*(H148^2.22),IF(E148=INICIO!$C$6,0.199*(0.759^0.899)*(H148^2.22),IF(E148=INICIO!$C$7,0.199*(0.762^0.899)*(H148^2.22),0))))</f>
        <v>17.042911861239695</v>
      </c>
      <c r="Y148" s="28">
        <f>+X148*1/J148</f>
        <v>568.09706204132317</v>
      </c>
      <c r="Z148" s="55">
        <f>+X148/1000*A_DESCRIPCION!$D$24</f>
        <v>8.010168574782657E-3</v>
      </c>
      <c r="AA148" s="55">
        <f>+Y148/1000*A_DESCRIPCION!$D$24</f>
        <v>0.26700561915942189</v>
      </c>
      <c r="AB148" s="28">
        <f>+IF(E148=INICIO!$C$4,INICIO!$V$30*ARBOLES!R148,IF(E148=INICIO!$C$5,INICIO!$V$31*ARBOLES!R148,IF(E148=INICIO!$C$6,INICIO!$V$32*ARBOLES!R148,IF(E148=INICIO!$C$7,INICIO!#REF!*ARBOLES!R148,0))))</f>
        <v>0.32899061455140244</v>
      </c>
    </row>
    <row r="149" spans="1:28" x14ac:dyDescent="0.25">
      <c r="A149">
        <v>125</v>
      </c>
      <c r="B149" t="str">
        <f>+'2012'!A125</f>
        <v>7-2012-INAB/ESTEFFOR</v>
      </c>
      <c r="C149">
        <f>+'2012'!B125</f>
        <v>7</v>
      </c>
      <c r="D149">
        <f>+'2012'!C125</f>
        <v>28</v>
      </c>
      <c r="E149" t="str">
        <f>+'2012'!D125</f>
        <v>Avicennia germinans (L.)L.</v>
      </c>
      <c r="F149">
        <f>+'2012'!E125</f>
        <v>2015</v>
      </c>
      <c r="G149">
        <f>+'2012'!F125</f>
        <v>300</v>
      </c>
      <c r="H149">
        <f>+'2012'!G125</f>
        <v>5.5</v>
      </c>
      <c r="I149">
        <f>+'2012'!H125</f>
        <v>8.1300000000000008</v>
      </c>
      <c r="J149" s="28">
        <f t="shared" si="8"/>
        <v>0.03</v>
      </c>
      <c r="K149" s="46">
        <f t="shared" si="9"/>
        <v>2.3758294442772811E-3</v>
      </c>
      <c r="L149" s="51">
        <f t="shared" si="10"/>
        <v>7.9194314809242702E-2</v>
      </c>
      <c r="M149" s="28" t="str">
        <f>+IF(H149&gt;4,"DEJAR","DEPURAR")</f>
        <v>DEJAR</v>
      </c>
      <c r="N149" s="49" t="str">
        <f t="shared" si="11"/>
        <v>DEJAR</v>
      </c>
      <c r="O149" s="28">
        <f>+IF(E149=INICIO!$C$4,0.178*POWER(H149,2.47),IF(E149=INICIO!$C$5,0.1023*POWER(H149,2.5),IF(E149=INICIO!$C$6,0.14*POWER(H149,2.4),IF(E149=INICIO!$C$7,0.1023*POWER(H149,2.5),IF(E149=INICIO!$C$8,0,0)))))</f>
        <v>8.3752637101908931</v>
      </c>
      <c r="P149" s="55">
        <f>+O149*1/J149</f>
        <v>279.1754570063631</v>
      </c>
      <c r="Q149" s="55">
        <f>+O149/1000*A_DESCRIPCION!$D$24</f>
        <v>3.9363739437897199E-3</v>
      </c>
      <c r="R149" s="55">
        <f>+P149/1000*A_DESCRIPCION!$D$24</f>
        <v>0.13121246479299065</v>
      </c>
      <c r="S149" s="49" t="str">
        <f>+INICIO!$E$4</f>
        <v>Imbert and Rollet (1989)a</v>
      </c>
      <c r="T149" s="54">
        <f>0.13657*H149^2.38351</f>
        <v>7.9435966401083915</v>
      </c>
      <c r="U149" s="55">
        <f>+T149*1/J149</f>
        <v>264.78655467027971</v>
      </c>
      <c r="V149" s="55">
        <f>+T149/1000*A_DESCRIPCION!$D$24</f>
        <v>3.7334904208509443E-3</v>
      </c>
      <c r="W149" s="55">
        <f>+U149/1000*A_DESCRIPCION!$D$24</f>
        <v>0.12444968069503147</v>
      </c>
      <c r="X149" s="28">
        <f>+IF(E149=INICIO!$C$4,0.199*(0.86^0.899)*(H149^2.22),IF(E149=INICIO!$C$5,0.199*(0.762^0.899)*(H149^2.22),IF(E149=INICIO!$C$6,0.199*(0.759^0.899)*(H149^2.22),IF(E149=INICIO!$C$7,0.199*(0.762^0.899)*(H149^2.22),0))))</f>
        <v>6.835898467915877</v>
      </c>
      <c r="Y149" s="28">
        <f>+X149*1/J149</f>
        <v>227.86328226386257</v>
      </c>
      <c r="Z149" s="55">
        <f>+X149/1000*A_DESCRIPCION!$D$24</f>
        <v>3.2128722799204621E-3</v>
      </c>
      <c r="AA149" s="55">
        <f>+Y149/1000*A_DESCRIPCION!$D$24</f>
        <v>0.10709574266401541</v>
      </c>
      <c r="AB149" s="28">
        <f>+IF(E149=INICIO!$C$4,INICIO!$V$30*ARBOLES!R149,IF(E149=INICIO!$C$5,INICIO!$V$31*ARBOLES!R149,IF(E149=INICIO!$C$6,INICIO!$V$32*ARBOLES!R149,IF(E149=INICIO!$C$7,INICIO!#REF!*ARBOLES!R149,0))))</f>
        <v>0.12253680195698918</v>
      </c>
    </row>
    <row r="150" spans="1:28" x14ac:dyDescent="0.25">
      <c r="A150">
        <v>126</v>
      </c>
      <c r="B150" t="str">
        <f>+'2012'!A126</f>
        <v>7-2012-INAB/ESTEFFOR</v>
      </c>
      <c r="C150">
        <f>+'2012'!B126</f>
        <v>7</v>
      </c>
      <c r="D150">
        <f>+'2012'!C126</f>
        <v>29</v>
      </c>
      <c r="E150" t="str">
        <f>+'2012'!D126</f>
        <v>Avicennia germinans (L.)L.</v>
      </c>
      <c r="F150">
        <f>+'2012'!E126</f>
        <v>2015</v>
      </c>
      <c r="G150">
        <f>+'2012'!F126</f>
        <v>300</v>
      </c>
      <c r="H150">
        <f>+'2012'!G126</f>
        <v>8.3000000000000007</v>
      </c>
      <c r="I150">
        <f>+'2012'!H126</f>
        <v>10.63</v>
      </c>
      <c r="J150" s="28">
        <f t="shared" si="8"/>
        <v>0.03</v>
      </c>
      <c r="K150" s="46">
        <f t="shared" si="9"/>
        <v>5.4106079476450219E-3</v>
      </c>
      <c r="L150" s="51">
        <f t="shared" si="10"/>
        <v>0.18035359825483407</v>
      </c>
      <c r="M150" s="28" t="str">
        <f>+IF(H150&gt;4,"DEJAR","DEPURAR")</f>
        <v>DEJAR</v>
      </c>
      <c r="N150" s="49" t="str">
        <f t="shared" si="11"/>
        <v>DEJAR</v>
      </c>
      <c r="O150" s="28">
        <f>+IF(E150=INICIO!$C$4,0.178*POWER(H150,2.47),IF(E150=INICIO!$C$5,0.1023*POWER(H150,2.5),IF(E150=INICIO!$C$6,0.14*POWER(H150,2.4),IF(E150=INICIO!$C$7,0.1023*POWER(H150,2.5),IF(E150=INICIO!$C$8,0,0)))))</f>
        <v>22.486168326907283</v>
      </c>
      <c r="P150" s="55">
        <f>+O150*1/J150</f>
        <v>749.53894423024281</v>
      </c>
      <c r="Q150" s="55">
        <f>+O150/1000*A_DESCRIPCION!$D$24</f>
        <v>1.0568499113646422E-2</v>
      </c>
      <c r="R150" s="55">
        <f>+P150/1000*A_DESCRIPCION!$D$24</f>
        <v>0.3522833037882141</v>
      </c>
      <c r="S150" s="49" t="str">
        <f>+INICIO!$E$4</f>
        <v>Imbert and Rollet (1989)a</v>
      </c>
      <c r="T150" s="54">
        <f>0.13657*H150^2.38351</f>
        <v>21.182983765204792</v>
      </c>
      <c r="U150" s="55">
        <f>+T150*1/J150</f>
        <v>706.09945884015974</v>
      </c>
      <c r="V150" s="55">
        <f>+T150/1000*A_DESCRIPCION!$D$24</f>
        <v>9.9560023696462514E-3</v>
      </c>
      <c r="W150" s="55">
        <f>+U150/1000*A_DESCRIPCION!$D$24</f>
        <v>0.33186674565487506</v>
      </c>
      <c r="X150" s="28">
        <f>+IF(E150=INICIO!$C$4,0.199*(0.86^0.899)*(H150^2.22),IF(E150=INICIO!$C$5,0.199*(0.762^0.899)*(H150^2.22),IF(E150=INICIO!$C$6,0.199*(0.759^0.899)*(H150^2.22),IF(E150=INICIO!$C$7,0.199*(0.762^0.899)*(H150^2.22),0))))</f>
        <v>17.042911861239695</v>
      </c>
      <c r="Y150" s="28">
        <f>+X150*1/J150</f>
        <v>568.09706204132317</v>
      </c>
      <c r="Z150" s="55">
        <f>+X150/1000*A_DESCRIPCION!$D$24</f>
        <v>8.010168574782657E-3</v>
      </c>
      <c r="AA150" s="55">
        <f>+Y150/1000*A_DESCRIPCION!$D$24</f>
        <v>0.26700561915942189</v>
      </c>
      <c r="AB150" s="28">
        <f>+IF(E150=INICIO!$C$4,INICIO!$V$30*ARBOLES!R150,IF(E150=INICIO!$C$5,INICIO!$V$31*ARBOLES!R150,IF(E150=INICIO!$C$6,INICIO!$V$32*ARBOLES!R150,IF(E150=INICIO!$C$7,INICIO!#REF!*ARBOLES!R150,0))))</f>
        <v>0.32899061455140244</v>
      </c>
    </row>
    <row r="151" spans="1:28" x14ac:dyDescent="0.25">
      <c r="A151">
        <v>127</v>
      </c>
      <c r="B151" t="str">
        <f>+'2012'!A127</f>
        <v>7-2012-INAB/ESTEFFOR</v>
      </c>
      <c r="C151">
        <f>+'2012'!B127</f>
        <v>7</v>
      </c>
      <c r="D151">
        <f>+'2012'!C127</f>
        <v>30</v>
      </c>
      <c r="E151" t="str">
        <f>+'2012'!D127</f>
        <v>Avicennia germinans (L.)L.</v>
      </c>
      <c r="F151">
        <f>+'2012'!E127</f>
        <v>2015</v>
      </c>
      <c r="G151">
        <f>+'2012'!F127</f>
        <v>300</v>
      </c>
      <c r="H151">
        <f>+'2012'!G127</f>
        <v>7</v>
      </c>
      <c r="I151">
        <f>+'2012'!H127</f>
        <v>10.01</v>
      </c>
      <c r="J151" s="28">
        <f t="shared" si="8"/>
        <v>0.03</v>
      </c>
      <c r="K151" s="46">
        <f t="shared" si="9"/>
        <v>3.8484510006474969E-3</v>
      </c>
      <c r="L151" s="51">
        <f t="shared" si="10"/>
        <v>0.12828170002158323</v>
      </c>
      <c r="M151" s="28" t="str">
        <f>+IF(H151&gt;4,"DEJAR","DEPURAR")</f>
        <v>DEJAR</v>
      </c>
      <c r="N151" s="49" t="str">
        <f t="shared" si="11"/>
        <v>DEJAR</v>
      </c>
      <c r="O151" s="28">
        <f>+IF(E151=INICIO!$C$4,0.178*POWER(H151,2.47),IF(E151=INICIO!$C$5,0.1023*POWER(H151,2.5),IF(E151=INICIO!$C$6,0.14*POWER(H151,2.4),IF(E151=INICIO!$C$7,0.1023*POWER(H151,2.5),IF(E151=INICIO!$C$8,0,0)))))</f>
        <v>14.940438071951869</v>
      </c>
      <c r="P151" s="55">
        <f>+O151*1/J151</f>
        <v>498.01460239839565</v>
      </c>
      <c r="Q151" s="55">
        <f>+O151/1000*A_DESCRIPCION!$D$24</f>
        <v>7.0220058938173782E-3</v>
      </c>
      <c r="R151" s="55">
        <f>+P151/1000*A_DESCRIPCION!$D$24</f>
        <v>0.23406686312724595</v>
      </c>
      <c r="S151" s="49" t="str">
        <f>+INICIO!$E$4</f>
        <v>Imbert and Rollet (1989)a</v>
      </c>
      <c r="T151" s="54">
        <f>0.13657*H151^2.38351</f>
        <v>14.114156828644211</v>
      </c>
      <c r="U151" s="55">
        <f>+T151*1/J151</f>
        <v>470.47189428814039</v>
      </c>
      <c r="V151" s="55">
        <f>+T151/1000*A_DESCRIPCION!$D$24</f>
        <v>6.6336537094627782E-3</v>
      </c>
      <c r="W151" s="55">
        <f>+U151/1000*A_DESCRIPCION!$D$24</f>
        <v>0.22112179031542598</v>
      </c>
      <c r="X151" s="28">
        <f>+IF(E151=INICIO!$C$4,0.199*(0.86^0.899)*(H151^2.22),IF(E151=INICIO!$C$5,0.199*(0.762^0.899)*(H151^2.22),IF(E151=INICIO!$C$6,0.199*(0.759^0.899)*(H151^2.22),IF(E151=INICIO!$C$7,0.199*(0.762^0.899)*(H151^2.22),0))))</f>
        <v>11.676376273651423</v>
      </c>
      <c r="Y151" s="28">
        <f>+X151*1/J151</f>
        <v>389.21254245504741</v>
      </c>
      <c r="Z151" s="55">
        <f>+X151/1000*A_DESCRIPCION!$D$24</f>
        <v>5.4878968486161686E-3</v>
      </c>
      <c r="AA151" s="55">
        <f>+Y151/1000*A_DESCRIPCION!$D$24</f>
        <v>0.1829298949538723</v>
      </c>
      <c r="AB151" s="28">
        <f>+IF(E151=INICIO!$C$4,INICIO!$V$30*ARBOLES!R151,IF(E151=INICIO!$C$5,INICIO!$V$31*ARBOLES!R151,IF(E151=INICIO!$C$6,INICIO!$V$32*ARBOLES!R151,IF(E151=INICIO!$C$7,INICIO!#REF!*ARBOLES!R151,0))))</f>
        <v>0.21859055004391023</v>
      </c>
    </row>
    <row r="152" spans="1:28" x14ac:dyDescent="0.25">
      <c r="A152">
        <v>128</v>
      </c>
      <c r="B152" t="str">
        <f>+'2012'!A128</f>
        <v>7-2012-INAB/ESTEFFOR</v>
      </c>
      <c r="C152">
        <f>+'2012'!B128</f>
        <v>7</v>
      </c>
      <c r="D152">
        <f>+'2012'!C128</f>
        <v>31</v>
      </c>
      <c r="E152" t="str">
        <f>+'2012'!D128</f>
        <v>Avicennia germinans (L.)L.</v>
      </c>
      <c r="F152">
        <f>+'2012'!E128</f>
        <v>2015</v>
      </c>
      <c r="G152">
        <f>+'2012'!F128</f>
        <v>300</v>
      </c>
      <c r="H152">
        <f>+'2012'!G128</f>
        <v>7</v>
      </c>
      <c r="I152">
        <f>+'2012'!H128</f>
        <v>7.5</v>
      </c>
      <c r="J152" s="28">
        <f t="shared" si="8"/>
        <v>0.03</v>
      </c>
      <c r="K152" s="46">
        <f t="shared" si="9"/>
        <v>3.8484510006474969E-3</v>
      </c>
      <c r="L152" s="51">
        <f t="shared" si="10"/>
        <v>0.12828170002158323</v>
      </c>
      <c r="M152" s="28" t="str">
        <f>+IF(H152&gt;4,"DEJAR","DEPURAR")</f>
        <v>DEJAR</v>
      </c>
      <c r="N152" s="49" t="str">
        <f t="shared" si="11"/>
        <v>DEJAR</v>
      </c>
      <c r="O152" s="28">
        <f>+IF(E152=INICIO!$C$4,0.178*POWER(H152,2.47),IF(E152=INICIO!$C$5,0.1023*POWER(H152,2.5),IF(E152=INICIO!$C$6,0.14*POWER(H152,2.4),IF(E152=INICIO!$C$7,0.1023*POWER(H152,2.5),IF(E152=INICIO!$C$8,0,0)))))</f>
        <v>14.940438071951869</v>
      </c>
      <c r="P152" s="55">
        <f>+O152*1/J152</f>
        <v>498.01460239839565</v>
      </c>
      <c r="Q152" s="55">
        <f>+O152/1000*A_DESCRIPCION!$D$24</f>
        <v>7.0220058938173782E-3</v>
      </c>
      <c r="R152" s="55">
        <f>+P152/1000*A_DESCRIPCION!$D$24</f>
        <v>0.23406686312724595</v>
      </c>
      <c r="S152" s="49" t="str">
        <f>+INICIO!$E$4</f>
        <v>Imbert and Rollet (1989)a</v>
      </c>
      <c r="T152" s="54">
        <f>0.13657*H152^2.38351</f>
        <v>14.114156828644211</v>
      </c>
      <c r="U152" s="55">
        <f>+T152*1/J152</f>
        <v>470.47189428814039</v>
      </c>
      <c r="V152" s="55">
        <f>+T152/1000*A_DESCRIPCION!$D$24</f>
        <v>6.6336537094627782E-3</v>
      </c>
      <c r="W152" s="55">
        <f>+U152/1000*A_DESCRIPCION!$D$24</f>
        <v>0.22112179031542598</v>
      </c>
      <c r="X152" s="28">
        <f>+IF(E152=INICIO!$C$4,0.199*(0.86^0.899)*(H152^2.22),IF(E152=INICIO!$C$5,0.199*(0.762^0.899)*(H152^2.22),IF(E152=INICIO!$C$6,0.199*(0.759^0.899)*(H152^2.22),IF(E152=INICIO!$C$7,0.199*(0.762^0.899)*(H152^2.22),0))))</f>
        <v>11.676376273651423</v>
      </c>
      <c r="Y152" s="28">
        <f>+X152*1/J152</f>
        <v>389.21254245504741</v>
      </c>
      <c r="Z152" s="55">
        <f>+X152/1000*A_DESCRIPCION!$D$24</f>
        <v>5.4878968486161686E-3</v>
      </c>
      <c r="AA152" s="55">
        <f>+Y152/1000*A_DESCRIPCION!$D$24</f>
        <v>0.1829298949538723</v>
      </c>
      <c r="AB152" s="28">
        <f>+IF(E152=INICIO!$C$4,INICIO!$V$30*ARBOLES!R152,IF(E152=INICIO!$C$5,INICIO!$V$31*ARBOLES!R152,IF(E152=INICIO!$C$6,INICIO!$V$32*ARBOLES!R152,IF(E152=INICIO!$C$7,INICIO!#REF!*ARBOLES!R152,0))))</f>
        <v>0.21859055004391023</v>
      </c>
    </row>
    <row r="153" spans="1:28" x14ac:dyDescent="0.25">
      <c r="A153">
        <v>129</v>
      </c>
      <c r="B153" t="str">
        <f>+'2012'!A129</f>
        <v>7-2012-INAB/ESTEFFOR</v>
      </c>
      <c r="C153">
        <f>+'2012'!B129</f>
        <v>7</v>
      </c>
      <c r="D153">
        <f>+'2012'!C129</f>
        <v>32</v>
      </c>
      <c r="E153" t="str">
        <f>+'2012'!D129</f>
        <v>Avicennia germinans (L.)L.</v>
      </c>
      <c r="F153">
        <f>+'2012'!E129</f>
        <v>2015</v>
      </c>
      <c r="G153">
        <f>+'2012'!F129</f>
        <v>300</v>
      </c>
      <c r="H153">
        <f>+'2012'!G129</f>
        <v>7.32</v>
      </c>
      <c r="I153">
        <f>+'2012'!H129</f>
        <v>11.5</v>
      </c>
      <c r="J153" s="28">
        <f t="shared" si="8"/>
        <v>0.03</v>
      </c>
      <c r="K153" s="46">
        <f t="shared" si="9"/>
        <v>4.2083518550427431E-3</v>
      </c>
      <c r="L153" s="51">
        <f t="shared" si="10"/>
        <v>0.14027839516809143</v>
      </c>
      <c r="M153" s="28" t="str">
        <f>+IF(H153&gt;4,"DEJAR","DEPURAR")</f>
        <v>DEJAR</v>
      </c>
      <c r="N153" s="49" t="str">
        <f t="shared" si="11"/>
        <v>DEJAR</v>
      </c>
      <c r="O153" s="28">
        <f>+IF(E153=INICIO!$C$4,0.178*POWER(H153,2.47),IF(E153=INICIO!$C$5,0.1023*POWER(H153,2.5),IF(E153=INICIO!$C$6,0.14*POWER(H153,2.4),IF(E153=INICIO!$C$7,0.1023*POWER(H153,2.5),IF(E153=INICIO!$C$8,0,0)))))</f>
        <v>16.632388864151725</v>
      </c>
      <c r="P153" s="55">
        <f>+O153*1/J153</f>
        <v>554.41296213839087</v>
      </c>
      <c r="Q153" s="55">
        <f>+O153/1000*A_DESCRIPCION!$D$24</f>
        <v>7.8172227661513095E-3</v>
      </c>
      <c r="R153" s="55">
        <f>+P153/1000*A_DESCRIPCION!$D$24</f>
        <v>0.26057409220504368</v>
      </c>
      <c r="S153" s="49" t="str">
        <f>+INICIO!$E$4</f>
        <v>Imbert and Rollet (1989)a</v>
      </c>
      <c r="T153" s="54">
        <f>0.13657*H153^2.38351</f>
        <v>15.700956711496113</v>
      </c>
      <c r="U153" s="55">
        <f>+T153*1/J153</f>
        <v>523.36522371653712</v>
      </c>
      <c r="V153" s="55">
        <f>+T153/1000*A_DESCRIPCION!$D$24</f>
        <v>7.3794496544031729E-3</v>
      </c>
      <c r="W153" s="55">
        <f>+U153/1000*A_DESCRIPCION!$D$24</f>
        <v>0.24598165514677245</v>
      </c>
      <c r="X153" s="28">
        <f>+IF(E153=INICIO!$C$4,0.199*(0.86^0.899)*(H153^2.22),IF(E153=INICIO!$C$5,0.199*(0.762^0.899)*(H153^2.22),IF(E153=INICIO!$C$6,0.199*(0.759^0.899)*(H153^2.22),IF(E153=INICIO!$C$7,0.199*(0.762^0.899)*(H153^2.22),0))))</f>
        <v>12.89451562883937</v>
      </c>
      <c r="Y153" s="28">
        <f>+X153*1/J153</f>
        <v>429.81718762797902</v>
      </c>
      <c r="Z153" s="55">
        <f>+X153/1000*A_DESCRIPCION!$D$24</f>
        <v>6.0604223455545036E-3</v>
      </c>
      <c r="AA153" s="55">
        <f>+Y153/1000*A_DESCRIPCION!$D$24</f>
        <v>0.20201407818515013</v>
      </c>
      <c r="AB153" s="28">
        <f>+IF(E153=INICIO!$C$4,INICIO!$V$30*ARBOLES!R153,IF(E153=INICIO!$C$5,INICIO!$V$31*ARBOLES!R153,IF(E153=INICIO!$C$6,INICIO!$V$32*ARBOLES!R153,IF(E153=INICIO!$C$7,INICIO!#REF!*ARBOLES!R153,0))))</f>
        <v>0.24334514241483382</v>
      </c>
    </row>
    <row r="154" spans="1:28" x14ac:dyDescent="0.25">
      <c r="A154">
        <v>130</v>
      </c>
      <c r="B154" t="str">
        <f>+'2012'!A130</f>
        <v>7-2012-INAB/ESTEFFOR</v>
      </c>
      <c r="C154">
        <f>+'2012'!B130</f>
        <v>7</v>
      </c>
      <c r="D154">
        <f>+'2012'!C130</f>
        <v>33</v>
      </c>
      <c r="E154" t="str">
        <f>+'2012'!D130</f>
        <v>Avicennia germinans (L.)L.</v>
      </c>
      <c r="F154">
        <f>+'2012'!E130</f>
        <v>2015</v>
      </c>
      <c r="G154">
        <f>+'2012'!F130</f>
        <v>300</v>
      </c>
      <c r="H154">
        <f>+'2012'!G130</f>
        <v>9.5</v>
      </c>
      <c r="I154">
        <f>+'2012'!H130</f>
        <v>10</v>
      </c>
      <c r="J154" s="28">
        <f t="shared" si="8"/>
        <v>0.03</v>
      </c>
      <c r="K154" s="46">
        <f t="shared" si="9"/>
        <v>7.0882184246619708E-3</v>
      </c>
      <c r="L154" s="51">
        <f t="shared" si="10"/>
        <v>0.23627394748873237</v>
      </c>
      <c r="M154" s="28" t="str">
        <f>+IF(H154&gt;4,"DEJAR","DEPURAR")</f>
        <v>DEJAR</v>
      </c>
      <c r="N154" s="49" t="str">
        <f t="shared" si="11"/>
        <v>DEJAR</v>
      </c>
      <c r="O154" s="28">
        <f>+IF(E154=INICIO!$C$4,0.178*POWER(H154,2.47),IF(E154=INICIO!$C$5,0.1023*POWER(H154,2.5),IF(E154=INICIO!$C$6,0.14*POWER(H154,2.4),IF(E154=INICIO!$C$7,0.1023*POWER(H154,2.5),IF(E154=INICIO!$C$8,0,0)))))</f>
        <v>31.093147593156491</v>
      </c>
      <c r="P154" s="55">
        <f>+O154*1/J154</f>
        <v>1036.4382531052165</v>
      </c>
      <c r="Q154" s="55">
        <f>+O154/1000*A_DESCRIPCION!$D$24</f>
        <v>1.4613779368783549E-2</v>
      </c>
      <c r="R154" s="55">
        <f>+P154/1000*A_DESCRIPCION!$D$24</f>
        <v>0.48712597895945176</v>
      </c>
      <c r="S154" s="49" t="str">
        <f>+INICIO!$E$4</f>
        <v>Imbert and Rollet (1989)a</v>
      </c>
      <c r="T154" s="54">
        <f>0.13657*H154^2.38351</f>
        <v>29.225994609332087</v>
      </c>
      <c r="U154" s="55">
        <f>+T154*1/J154</f>
        <v>974.19982031106963</v>
      </c>
      <c r="V154" s="55">
        <f>+T154/1000*A_DESCRIPCION!$D$24</f>
        <v>1.3736217466386079E-2</v>
      </c>
      <c r="W154" s="55">
        <f>+U154/1000*A_DESCRIPCION!$D$24</f>
        <v>0.45787391554620271</v>
      </c>
      <c r="X154" s="28">
        <f>+IF(E154=INICIO!$C$4,0.199*(0.86^0.899)*(H154^2.22),IF(E154=INICIO!$C$5,0.199*(0.762^0.899)*(H154^2.22),IF(E154=INICIO!$C$6,0.199*(0.759^0.899)*(H154^2.22),IF(E154=INICIO!$C$7,0.199*(0.762^0.899)*(H154^2.22),0))))</f>
        <v>23.000476675186661</v>
      </c>
      <c r="Y154" s="28">
        <f>+X154*1/J154</f>
        <v>766.68255583955545</v>
      </c>
      <c r="Z154" s="55">
        <f>+X154/1000*A_DESCRIPCION!$D$24</f>
        <v>1.081022403733773E-2</v>
      </c>
      <c r="AA154" s="55">
        <f>+Y154/1000*A_DESCRIPCION!$D$24</f>
        <v>0.36034080124459106</v>
      </c>
      <c r="AB154" s="28">
        <f>+IF(E154=INICIO!$C$4,INICIO!$V$30*ARBOLES!R154,IF(E154=INICIO!$C$5,INICIO!$V$31*ARBOLES!R154,IF(E154=INICIO!$C$6,INICIO!$V$32*ARBOLES!R154,IF(E154=INICIO!$C$7,INICIO!#REF!*ARBOLES!R154,0))))</f>
        <v>0.45491760029072709</v>
      </c>
    </row>
    <row r="155" spans="1:28" x14ac:dyDescent="0.25">
      <c r="A155">
        <v>131</v>
      </c>
      <c r="B155" t="str">
        <f>+'2012'!A131</f>
        <v>7-2012-INAB/ESTEFFOR</v>
      </c>
      <c r="C155">
        <f>+'2012'!B131</f>
        <v>7</v>
      </c>
      <c r="D155">
        <f>+'2012'!C131</f>
        <v>34</v>
      </c>
      <c r="E155" t="str">
        <f>+'2012'!D131</f>
        <v>Avicennia germinans (L.)L.</v>
      </c>
      <c r="F155">
        <f>+'2012'!E131</f>
        <v>2015</v>
      </c>
      <c r="G155">
        <f>+'2012'!F131</f>
        <v>300</v>
      </c>
      <c r="H155">
        <f>+'2012'!G131</f>
        <v>5.8</v>
      </c>
      <c r="I155">
        <f>+'2012'!H131</f>
        <v>7.51</v>
      </c>
      <c r="J155" s="28">
        <f t="shared" si="8"/>
        <v>0.03</v>
      </c>
      <c r="K155" s="46">
        <f t="shared" si="9"/>
        <v>2.6420794216690155E-3</v>
      </c>
      <c r="L155" s="51">
        <f t="shared" si="10"/>
        <v>8.8069314055633854E-2</v>
      </c>
      <c r="M155" s="28" t="str">
        <f>+IF(H155&gt;4,"DEJAR","DEPURAR")</f>
        <v>DEJAR</v>
      </c>
      <c r="N155" s="49" t="str">
        <f t="shared" si="11"/>
        <v>DEJAR</v>
      </c>
      <c r="O155" s="28">
        <f>+IF(E155=INICIO!$C$4,0.178*POWER(H155,2.47),IF(E155=INICIO!$C$5,0.1023*POWER(H155,2.5),IF(E155=INICIO!$C$6,0.14*POWER(H155,2.4),IF(E155=INICIO!$C$7,0.1023*POWER(H155,2.5),IF(E155=INICIO!$C$8,0,0)))))</f>
        <v>9.513826349609511</v>
      </c>
      <c r="P155" s="55">
        <f>+O155*1/J155</f>
        <v>317.12754498698371</v>
      </c>
      <c r="Q155" s="55">
        <f>+O155/1000*A_DESCRIPCION!$D$24</f>
        <v>4.4714983843164701E-3</v>
      </c>
      <c r="R155" s="55">
        <f>+P155/1000*A_DESCRIPCION!$D$24</f>
        <v>0.14904994614388234</v>
      </c>
      <c r="S155" s="49" t="str">
        <f>+INICIO!$E$4</f>
        <v>Imbert and Rollet (1989)a</v>
      </c>
      <c r="T155" s="54">
        <f>0.13657*H155^2.38351</f>
        <v>9.0155778179772081</v>
      </c>
      <c r="U155" s="55">
        <f>+T155*1/J155</f>
        <v>300.51926059924028</v>
      </c>
      <c r="V155" s="55">
        <f>+T155/1000*A_DESCRIPCION!$D$24</f>
        <v>4.2373215744492881E-3</v>
      </c>
      <c r="W155" s="55">
        <f>+U155/1000*A_DESCRIPCION!$D$24</f>
        <v>0.14124405248164293</v>
      </c>
      <c r="X155" s="28">
        <f>+IF(E155=INICIO!$C$4,0.199*(0.86^0.899)*(H155^2.22),IF(E155=INICIO!$C$5,0.199*(0.762^0.899)*(H155^2.22),IF(E155=INICIO!$C$6,0.199*(0.759^0.899)*(H155^2.22),IF(E155=INICIO!$C$7,0.199*(0.762^0.899)*(H155^2.22),0))))</f>
        <v>7.6913146506871577</v>
      </c>
      <c r="Y155" s="28">
        <f>+X155*1/J155</f>
        <v>256.37715502290524</v>
      </c>
      <c r="Z155" s="55">
        <f>+X155/1000*A_DESCRIPCION!$D$24</f>
        <v>3.6149178858229641E-3</v>
      </c>
      <c r="AA155" s="55">
        <f>+Y155/1000*A_DESCRIPCION!$D$24</f>
        <v>0.12049726286076547</v>
      </c>
      <c r="AB155" s="28">
        <f>+IF(E155=INICIO!$C$4,INICIO!$V$30*ARBOLES!R155,IF(E155=INICIO!$C$5,INICIO!$V$31*ARBOLES!R155,IF(E155=INICIO!$C$6,INICIO!$V$32*ARBOLES!R155,IF(E155=INICIO!$C$7,INICIO!#REF!*ARBOLES!R155,0))))</f>
        <v>0.13919488336071925</v>
      </c>
    </row>
    <row r="156" spans="1:28" x14ac:dyDescent="0.25">
      <c r="A156">
        <v>132</v>
      </c>
      <c r="B156" t="str">
        <f>+'2012'!A132</f>
        <v>7-2012-INAB/ESTEFFOR</v>
      </c>
      <c r="C156">
        <f>+'2012'!B132</f>
        <v>7</v>
      </c>
      <c r="D156">
        <f>+'2012'!C132</f>
        <v>35</v>
      </c>
      <c r="E156" t="str">
        <f>+'2012'!D132</f>
        <v>Avicennia germinans (L.)L.</v>
      </c>
      <c r="F156">
        <f>+'2012'!E132</f>
        <v>2015</v>
      </c>
      <c r="G156">
        <f>+'2012'!F132</f>
        <v>300</v>
      </c>
      <c r="H156">
        <f>+'2012'!G132</f>
        <v>9.1999999999999993</v>
      </c>
      <c r="I156">
        <f>+'2012'!H132</f>
        <v>12.2</v>
      </c>
      <c r="J156" s="28">
        <f t="shared" si="8"/>
        <v>0.03</v>
      </c>
      <c r="K156" s="46">
        <f t="shared" si="9"/>
        <v>6.6476100549960017E-3</v>
      </c>
      <c r="L156" s="51">
        <f t="shared" si="10"/>
        <v>0.22158700183320007</v>
      </c>
      <c r="M156" s="28" t="str">
        <f>+IF(H156&gt;4,"DEJAR","DEPURAR")</f>
        <v>DEJAR</v>
      </c>
      <c r="N156" s="49" t="str">
        <f t="shared" si="11"/>
        <v>DEJAR</v>
      </c>
      <c r="O156" s="28">
        <f>+IF(E156=INICIO!$C$4,0.178*POWER(H156,2.47),IF(E156=INICIO!$C$5,0.1023*POWER(H156,2.5),IF(E156=INICIO!$C$6,0.14*POWER(H156,2.4),IF(E156=INICIO!$C$7,0.1023*POWER(H156,2.5),IF(E156=INICIO!$C$8,0,0)))))</f>
        <v>28.788485706988357</v>
      </c>
      <c r="P156" s="55">
        <f>+O156*1/J156</f>
        <v>959.61619023294531</v>
      </c>
      <c r="Q156" s="55">
        <f>+O156/1000*A_DESCRIPCION!$D$24</f>
        <v>1.3530588282284527E-2</v>
      </c>
      <c r="R156" s="55">
        <f>+P156/1000*A_DESCRIPCION!$D$24</f>
        <v>0.45101960940948427</v>
      </c>
      <c r="S156" s="49" t="str">
        <f>+INICIO!$E$4</f>
        <v>Imbert and Rollet (1989)a</v>
      </c>
      <c r="T156" s="54">
        <f>0.13657*H156^2.38351</f>
        <v>27.074050444987673</v>
      </c>
      <c r="U156" s="55">
        <f>+T156*1/J156</f>
        <v>902.46834816625585</v>
      </c>
      <c r="V156" s="55">
        <f>+T156/1000*A_DESCRIPCION!$D$24</f>
        <v>1.2724803709144207E-2</v>
      </c>
      <c r="W156" s="55">
        <f>+U156/1000*A_DESCRIPCION!$D$24</f>
        <v>0.42416012363814026</v>
      </c>
      <c r="X156" s="28">
        <f>+IF(E156=INICIO!$C$4,0.199*(0.86^0.899)*(H156^2.22),IF(E156=INICIO!$C$5,0.199*(0.762^0.899)*(H156^2.22),IF(E156=INICIO!$C$6,0.199*(0.759^0.899)*(H156^2.22),IF(E156=INICIO!$C$7,0.199*(0.762^0.899)*(H156^2.22),0))))</f>
        <v>21.419010791519675</v>
      </c>
      <c r="Y156" s="28">
        <f>+X156*1/J156</f>
        <v>713.96702638398915</v>
      </c>
      <c r="Z156" s="55">
        <f>+X156/1000*A_DESCRIPCION!$D$24</f>
        <v>1.0066935072014246E-2</v>
      </c>
      <c r="AA156" s="55">
        <f>+Y156/1000*A_DESCRIPCION!$D$24</f>
        <v>0.33556450240047486</v>
      </c>
      <c r="AB156" s="28">
        <f>+IF(E156=INICIO!$C$4,INICIO!$V$30*ARBOLES!R156,IF(E156=INICIO!$C$5,INICIO!$V$31*ARBOLES!R156,IF(E156=INICIO!$C$6,INICIO!$V$32*ARBOLES!R156,IF(E156=INICIO!$C$7,INICIO!#REF!*ARBOLES!R156,0))))</f>
        <v>0.42119855490955554</v>
      </c>
    </row>
    <row r="157" spans="1:28" x14ac:dyDescent="0.25">
      <c r="A157">
        <v>133</v>
      </c>
      <c r="B157" t="str">
        <f>+'2012'!A133</f>
        <v>8-2012-INAB/ESTEFFOR</v>
      </c>
      <c r="C157">
        <f>+'2012'!B133</f>
        <v>8</v>
      </c>
      <c r="D157">
        <f>+'2012'!C133</f>
        <v>1</v>
      </c>
      <c r="E157" t="str">
        <f>+'2012'!D133</f>
        <v>Rhizophora mangle L.</v>
      </c>
      <c r="F157">
        <f>+'2012'!E133</f>
        <v>2015</v>
      </c>
      <c r="G157">
        <f>+'2012'!F133</f>
        <v>300</v>
      </c>
      <c r="H157">
        <f>+'2012'!G133</f>
        <v>27.5</v>
      </c>
      <c r="I157">
        <f>+'2012'!H133</f>
        <v>20.25</v>
      </c>
      <c r="J157" s="28">
        <f t="shared" si="8"/>
        <v>0.03</v>
      </c>
      <c r="K157" s="46">
        <f t="shared" si="9"/>
        <v>5.9395736106932037E-2</v>
      </c>
      <c r="L157" s="51">
        <f t="shared" si="10"/>
        <v>1.9798578702310681</v>
      </c>
      <c r="M157" s="28" t="str">
        <f>+IF(H157&gt;4,"DEJAR","DEPURAR")</f>
        <v>DEJAR</v>
      </c>
      <c r="N157" s="49" t="str">
        <f t="shared" si="11"/>
        <v>DEJAR</v>
      </c>
      <c r="O157" s="28">
        <f>+IF(E157=INICIO!$C$4,0.178*POWER(H157,2.47),IF(E157=INICIO!$C$5,0.1023*POWER(H157,2.5),IF(E157=INICIO!$C$6,0.14*POWER(H157,2.4),IF(E157=INICIO!$C$7,0.1023*POWER(H157,2.5),IF(E157=INICIO!$C$8,0,0)))))</f>
        <v>639.10432428975923</v>
      </c>
      <c r="P157" s="55">
        <f>+O157*1/J157</f>
        <v>21303.477476325308</v>
      </c>
      <c r="Q157" s="55">
        <f>+O157/1000*A_DESCRIPCION!$D$24</f>
        <v>0.30037903241618685</v>
      </c>
      <c r="R157" s="55">
        <f>+P157/1000*A_DESCRIPCION!$D$24</f>
        <v>10.012634413872895</v>
      </c>
      <c r="S157" s="49" t="str">
        <f>+INICIO!$E$4</f>
        <v>Imbert and Rollet (1989)a</v>
      </c>
      <c r="T157" s="54">
        <f>0.13657*H157^2.38351</f>
        <v>368.14523060732495</v>
      </c>
      <c r="U157" s="55">
        <f>+T157*1/J157</f>
        <v>12271.507686910832</v>
      </c>
      <c r="V157" s="55">
        <f>+T157/1000*A_DESCRIPCION!$D$24</f>
        <v>0.17302825838544272</v>
      </c>
      <c r="W157" s="55">
        <f>+U157/1000*A_DESCRIPCION!$D$24</f>
        <v>5.7676086128480906</v>
      </c>
      <c r="X157" s="28">
        <f>+IF(E157=INICIO!$C$4,0.199*(0.86^0.899)*(H157^2.22),IF(E157=INICIO!$C$5,0.199*(0.762^0.899)*(H157^2.22),IF(E157=INICIO!$C$6,0.199*(0.759^0.899)*(H157^2.22),IF(E157=INICIO!$C$7,0.199*(0.762^0.899)*(H157^2.22),0))))</f>
        <v>272.44934263748297</v>
      </c>
      <c r="Y157" s="28">
        <f>+X157*1/J157</f>
        <v>9081.6447545827668</v>
      </c>
      <c r="Z157" s="55">
        <f>+X157/1000*A_DESCRIPCION!$D$24</f>
        <v>0.12805119103961701</v>
      </c>
      <c r="AA157" s="55">
        <f>+Y157/1000*A_DESCRIPCION!$D$24</f>
        <v>4.2683730346538997</v>
      </c>
      <c r="AB157" s="28">
        <f>+IF(E157=INICIO!$C$4,INICIO!$V$30*ARBOLES!R157,IF(E157=INICIO!$C$5,INICIO!$V$31*ARBOLES!R157,IF(E157=INICIO!$C$6,INICIO!$V$32*ARBOLES!R157,IF(E157=INICIO!$C$7,INICIO!#REF!*ARBOLES!R157,0))))</f>
        <v>6.981642463543924</v>
      </c>
    </row>
    <row r="158" spans="1:28" x14ac:dyDescent="0.25">
      <c r="A158">
        <v>134</v>
      </c>
      <c r="B158" t="str">
        <f>+'2012'!A134</f>
        <v>8-2012-INAB/ESTEFFOR</v>
      </c>
      <c r="C158">
        <f>+'2012'!B134</f>
        <v>8</v>
      </c>
      <c r="D158">
        <f>+'2012'!C134</f>
        <v>2</v>
      </c>
      <c r="E158" t="str">
        <f>+'2012'!D134</f>
        <v>Avicennia germinans (L.)L.</v>
      </c>
      <c r="F158">
        <f>+'2012'!E134</f>
        <v>2015</v>
      </c>
      <c r="G158">
        <f>+'2012'!F134</f>
        <v>300</v>
      </c>
      <c r="H158">
        <f>+'2012'!G134</f>
        <v>16.5</v>
      </c>
      <c r="I158">
        <f>+'2012'!H134</f>
        <v>21.38</v>
      </c>
      <c r="J158" s="28">
        <f t="shared" si="8"/>
        <v>0.03</v>
      </c>
      <c r="K158" s="46">
        <f t="shared" si="9"/>
        <v>2.1382464998495533E-2</v>
      </c>
      <c r="L158" s="51">
        <f t="shared" si="10"/>
        <v>0.7127488332831845</v>
      </c>
      <c r="M158" s="28" t="str">
        <f>+IF(H158&gt;4,"DEJAR","DEPURAR")</f>
        <v>DEJAR</v>
      </c>
      <c r="N158" s="49" t="str">
        <f t="shared" si="11"/>
        <v>DEJAR</v>
      </c>
      <c r="O158" s="28">
        <f>+IF(E158=INICIO!$C$4,0.178*POWER(H158,2.47),IF(E158=INICIO!$C$5,0.1023*POWER(H158,2.5),IF(E158=INICIO!$C$6,0.14*POWER(H158,2.4),IF(E158=INICIO!$C$7,0.1023*POWER(H158,2.5),IF(E158=INICIO!$C$8,0,0)))))</f>
        <v>116.97404327130303</v>
      </c>
      <c r="P158" s="55">
        <f>+O158*1/J158</f>
        <v>3899.1347757101012</v>
      </c>
      <c r="Q158" s="55">
        <f>+O158/1000*A_DESCRIPCION!$D$24</f>
        <v>5.4977800337512421E-2</v>
      </c>
      <c r="R158" s="55">
        <f>+P158/1000*A_DESCRIPCION!$D$24</f>
        <v>1.8325933445837475</v>
      </c>
      <c r="S158" s="49" t="str">
        <f>+INICIO!$E$4</f>
        <v>Imbert and Rollet (1989)a</v>
      </c>
      <c r="T158" s="54">
        <f>0.13657*H158^2.38351</f>
        <v>108.95331919183752</v>
      </c>
      <c r="U158" s="55">
        <f>+T158*1/J158</f>
        <v>3631.7773063945842</v>
      </c>
      <c r="V158" s="55">
        <f>+T158/1000*A_DESCRIPCION!$D$24</f>
        <v>5.1208060020163634E-2</v>
      </c>
      <c r="W158" s="55">
        <f>+U158/1000*A_DESCRIPCION!$D$24</f>
        <v>1.7069353340054545</v>
      </c>
      <c r="X158" s="28">
        <f>+IF(E158=INICIO!$C$4,0.199*(0.86^0.899)*(H158^2.22),IF(E158=INICIO!$C$5,0.199*(0.762^0.899)*(H158^2.22),IF(E158=INICIO!$C$6,0.199*(0.759^0.899)*(H158^2.22),IF(E158=INICIO!$C$7,0.199*(0.762^0.899)*(H158^2.22),0))))</f>
        <v>78.343828192587651</v>
      </c>
      <c r="Y158" s="28">
        <f>+X158*1/J158</f>
        <v>2611.4609397529216</v>
      </c>
      <c r="Z158" s="55">
        <f>+X158/1000*A_DESCRIPCION!$D$24</f>
        <v>3.6821599250516188E-2</v>
      </c>
      <c r="AA158" s="55">
        <f>+Y158/1000*A_DESCRIPCION!$D$24</f>
        <v>1.2273866416838732</v>
      </c>
      <c r="AB158" s="28">
        <f>+IF(E158=INICIO!$C$4,INICIO!$V$30*ARBOLES!R158,IF(E158=INICIO!$C$5,INICIO!$V$31*ARBOLES!R158,IF(E158=INICIO!$C$6,INICIO!$V$32*ARBOLES!R158,IF(E158=INICIO!$C$7,INICIO!#REF!*ARBOLES!R158,0))))</f>
        <v>1.71142374382827</v>
      </c>
    </row>
    <row r="159" spans="1:28" x14ac:dyDescent="0.25">
      <c r="A159">
        <v>135</v>
      </c>
      <c r="B159" t="str">
        <f>+'2012'!A135</f>
        <v>8-2012-INAB/ESTEFFOR</v>
      </c>
      <c r="C159">
        <f>+'2012'!B135</f>
        <v>8</v>
      </c>
      <c r="D159">
        <f>+'2012'!C135</f>
        <v>3</v>
      </c>
      <c r="E159" t="str">
        <f>+'2012'!D135</f>
        <v>Rhizophora mangle L.</v>
      </c>
      <c r="F159">
        <f>+'2012'!E135</f>
        <v>2015</v>
      </c>
      <c r="G159">
        <f>+'2012'!F135</f>
        <v>300</v>
      </c>
      <c r="H159">
        <f>+'2012'!G135</f>
        <v>22.7</v>
      </c>
      <c r="I159">
        <f>+'2012'!H135</f>
        <v>25.88</v>
      </c>
      <c r="J159" s="28">
        <f t="shared" si="8"/>
        <v>0.03</v>
      </c>
      <c r="K159" s="46">
        <f t="shared" si="9"/>
        <v>4.0470781961707107E-2</v>
      </c>
      <c r="L159" s="51">
        <f t="shared" si="10"/>
        <v>1.3490260653902371</v>
      </c>
      <c r="M159" s="28" t="str">
        <f>+IF(H159&gt;4,"DEJAR","DEPURAR")</f>
        <v>DEJAR</v>
      </c>
      <c r="N159" s="49" t="str">
        <f t="shared" si="11"/>
        <v>DEJAR</v>
      </c>
      <c r="O159" s="28">
        <f>+IF(E159=INICIO!$C$4,0.178*POWER(H159,2.47),IF(E159=INICIO!$C$5,0.1023*POWER(H159,2.5),IF(E159=INICIO!$C$6,0.14*POWER(H159,2.4),IF(E159=INICIO!$C$7,0.1023*POWER(H159,2.5),IF(E159=INICIO!$C$8,0,0)))))</f>
        <v>397.92742316283244</v>
      </c>
      <c r="P159" s="55">
        <f>+O159*1/J159</f>
        <v>13264.247438761082</v>
      </c>
      <c r="Q159" s="55">
        <f>+O159/1000*A_DESCRIPCION!$D$24</f>
        <v>0.18702588888653124</v>
      </c>
      <c r="R159" s="55">
        <f>+P159/1000*A_DESCRIPCION!$D$24</f>
        <v>6.234196296217708</v>
      </c>
      <c r="S159" s="49" t="str">
        <f>+INICIO!$E$4</f>
        <v>Imbert and Rollet (1989)a</v>
      </c>
      <c r="T159" s="54">
        <f>0.13657*H159^2.38351</f>
        <v>233.05396725657332</v>
      </c>
      <c r="U159" s="55">
        <f>+T159*1/J159</f>
        <v>7768.4655752191111</v>
      </c>
      <c r="V159" s="55">
        <f>+T159/1000*A_DESCRIPCION!$D$24</f>
        <v>0.10953536461058945</v>
      </c>
      <c r="W159" s="55">
        <f>+U159/1000*A_DESCRIPCION!$D$24</f>
        <v>3.6511788203529822</v>
      </c>
      <c r="X159" s="28">
        <f>+IF(E159=INICIO!$C$4,0.199*(0.86^0.899)*(H159^2.22),IF(E159=INICIO!$C$5,0.199*(0.762^0.899)*(H159^2.22),IF(E159=INICIO!$C$6,0.199*(0.759^0.899)*(H159^2.22),IF(E159=INICIO!$C$7,0.199*(0.762^0.899)*(H159^2.22),0))))</f>
        <v>177.96909297304589</v>
      </c>
      <c r="Y159" s="28">
        <f>+X159*1/J159</f>
        <v>5932.3030991015303</v>
      </c>
      <c r="Z159" s="55">
        <f>+X159/1000*A_DESCRIPCION!$D$24</f>
        <v>8.3645473697331565E-2</v>
      </c>
      <c r="AA159" s="55">
        <f>+Y159/1000*A_DESCRIPCION!$D$24</f>
        <v>2.7881824565777191</v>
      </c>
      <c r="AB159" s="28">
        <f>+IF(E159=INICIO!$C$4,INICIO!$V$30*ARBOLES!R159,IF(E159=INICIO!$C$5,INICIO!$V$31*ARBOLES!R159,IF(E159=INICIO!$C$6,INICIO!$V$32*ARBOLES!R159,IF(E159=INICIO!$C$7,INICIO!#REF!*ARBOLES!R159,0))))</f>
        <v>4.3470007780805737</v>
      </c>
    </row>
    <row r="160" spans="1:28" x14ac:dyDescent="0.25">
      <c r="A160">
        <v>136</v>
      </c>
      <c r="B160" t="str">
        <f>+'2012'!A136</f>
        <v>8-2012-INAB/ESTEFFOR</v>
      </c>
      <c r="C160">
        <f>+'2012'!B136</f>
        <v>8</v>
      </c>
      <c r="D160">
        <f>+'2012'!C136</f>
        <v>4</v>
      </c>
      <c r="E160" t="str">
        <f>+'2012'!D136</f>
        <v>Avicennia germinans (L.)L.</v>
      </c>
      <c r="F160">
        <f>+'2012'!E136</f>
        <v>2015</v>
      </c>
      <c r="G160">
        <f>+'2012'!F136</f>
        <v>300</v>
      </c>
      <c r="H160">
        <f>+'2012'!G136</f>
        <v>17.3</v>
      </c>
      <c r="I160">
        <f>+'2012'!H136</f>
        <v>12.5</v>
      </c>
      <c r="J160" s="28">
        <f t="shared" si="8"/>
        <v>0.03</v>
      </c>
      <c r="K160" s="46">
        <f t="shared" si="9"/>
        <v>2.3506181632322234E-2</v>
      </c>
      <c r="L160" s="51">
        <f t="shared" si="10"/>
        <v>0.7835393877440745</v>
      </c>
      <c r="M160" s="28" t="str">
        <f>+IF(H160&gt;4,"DEJAR","DEPURAR")</f>
        <v>DEJAR</v>
      </c>
      <c r="N160" s="49" t="str">
        <f t="shared" si="11"/>
        <v>DEJAR</v>
      </c>
      <c r="O160" s="28">
        <f>+IF(E160=INICIO!$C$4,0.178*POWER(H160,2.47),IF(E160=INICIO!$C$5,0.1023*POWER(H160,2.5),IF(E160=INICIO!$C$6,0.14*POWER(H160,2.4),IF(E160=INICIO!$C$7,0.1023*POWER(H160,2.5),IF(E160=INICIO!$C$8,0,0)))))</f>
        <v>131.05050027996748</v>
      </c>
      <c r="P160" s="55">
        <f>+O160*1/J160</f>
        <v>4368.3500093322491</v>
      </c>
      <c r="Q160" s="55">
        <f>+O160/1000*A_DESCRIPCION!$D$24</f>
        <v>6.1593735131584712E-2</v>
      </c>
      <c r="R160" s="55">
        <f>+P160/1000*A_DESCRIPCION!$D$24</f>
        <v>2.0531245043861568</v>
      </c>
      <c r="S160" s="49" t="str">
        <f>+INICIO!$E$4</f>
        <v>Imbert and Rollet (1989)a</v>
      </c>
      <c r="T160" s="54">
        <f>0.13657*H160^2.38351</f>
        <v>121.96931273174864</v>
      </c>
      <c r="U160" s="55">
        <f>+T160*1/J160</f>
        <v>4065.6437577249549</v>
      </c>
      <c r="V160" s="55">
        <f>+T160/1000*A_DESCRIPCION!$D$24</f>
        <v>5.7325576983921857E-2</v>
      </c>
      <c r="W160" s="55">
        <f>+U160/1000*A_DESCRIPCION!$D$24</f>
        <v>1.9108525661307285</v>
      </c>
      <c r="X160" s="28">
        <f>+IF(E160=INICIO!$C$4,0.199*(0.86^0.899)*(H160^2.22),IF(E160=INICIO!$C$5,0.199*(0.762^0.899)*(H160^2.22),IF(E160=INICIO!$C$6,0.199*(0.759^0.899)*(H160^2.22),IF(E160=INICIO!$C$7,0.199*(0.762^0.899)*(H160^2.22),0))))</f>
        <v>87.026753350096953</v>
      </c>
      <c r="Y160" s="28">
        <f>+X160*1/J160</f>
        <v>2900.891778336565</v>
      </c>
      <c r="Z160" s="55">
        <f>+X160/1000*A_DESCRIPCION!$D$24</f>
        <v>4.0902574074545561E-2</v>
      </c>
      <c r="AA160" s="55">
        <f>+Y160/1000*A_DESCRIPCION!$D$24</f>
        <v>1.3634191358181855</v>
      </c>
      <c r="AB160" s="28">
        <f>+IF(E160=INICIO!$C$4,INICIO!$V$30*ARBOLES!R160,IF(E160=INICIO!$C$5,INICIO!$V$31*ARBOLES!R160,IF(E160=INICIO!$C$6,INICIO!$V$32*ARBOLES!R160,IF(E160=INICIO!$C$7,INICIO!#REF!*ARBOLES!R160,0))))</f>
        <v>1.9173735603848487</v>
      </c>
    </row>
    <row r="161" spans="1:28" x14ac:dyDescent="0.25">
      <c r="A161">
        <v>137</v>
      </c>
      <c r="B161" t="str">
        <f>+'2012'!A137</f>
        <v>8-2012-INAB/ESTEFFOR</v>
      </c>
      <c r="C161">
        <f>+'2012'!B137</f>
        <v>8</v>
      </c>
      <c r="D161">
        <f>+'2012'!C137</f>
        <v>5</v>
      </c>
      <c r="E161" t="str">
        <f>+'2012'!D137</f>
        <v>Rhizophora mangle L.</v>
      </c>
      <c r="F161">
        <f>+'2012'!E137</f>
        <v>2015</v>
      </c>
      <c r="G161">
        <f>+'2012'!F137</f>
        <v>300</v>
      </c>
      <c r="H161">
        <f>+'2012'!G137</f>
        <v>0</v>
      </c>
      <c r="I161">
        <f>+'2012'!H137</f>
        <v>0</v>
      </c>
      <c r="J161" s="28">
        <f t="shared" si="8"/>
        <v>0.03</v>
      </c>
      <c r="K161" s="46">
        <f t="shared" si="9"/>
        <v>0</v>
      </c>
      <c r="L161" s="51">
        <f t="shared" si="10"/>
        <v>0</v>
      </c>
      <c r="M161" s="28" t="str">
        <f>+IF(H161&gt;4,"DEJAR","DEPURAR")</f>
        <v>DEPURAR</v>
      </c>
      <c r="N161" s="49" t="str">
        <f t="shared" si="11"/>
        <v>DEPURAR</v>
      </c>
      <c r="O161" s="28">
        <f>+IF(E161=INICIO!$C$4,0.178*POWER(H161,2.47),IF(E161=INICIO!$C$5,0.1023*POWER(H161,2.5),IF(E161=INICIO!$C$6,0.14*POWER(H161,2.4),IF(E161=INICIO!$C$7,0.1023*POWER(H161,2.5),IF(E161=INICIO!$C$8,0,0)))))</f>
        <v>0</v>
      </c>
      <c r="P161" s="55">
        <f>+O161*1/J161</f>
        <v>0</v>
      </c>
      <c r="Q161" s="55">
        <f>+O161/1000*A_DESCRIPCION!$D$24</f>
        <v>0</v>
      </c>
      <c r="R161" s="55">
        <f>+P161/1000*A_DESCRIPCION!$D$24</f>
        <v>0</v>
      </c>
      <c r="S161" s="49" t="str">
        <f>+INICIO!$E$4</f>
        <v>Imbert and Rollet (1989)a</v>
      </c>
      <c r="T161" s="54">
        <f>0.13657*H161^2.38351</f>
        <v>0</v>
      </c>
      <c r="U161" s="55">
        <f>+T161*1/J161</f>
        <v>0</v>
      </c>
      <c r="V161" s="55">
        <f>+T161/1000*A_DESCRIPCION!$D$24</f>
        <v>0</v>
      </c>
      <c r="W161" s="55">
        <f>+U161/1000*A_DESCRIPCION!$D$24</f>
        <v>0</v>
      </c>
      <c r="X161" s="28">
        <f>+IF(E161=INICIO!$C$4,0.199*(0.86^0.899)*(H161^2.22),IF(E161=INICIO!$C$5,0.199*(0.762^0.899)*(H161^2.22),IF(E161=INICIO!$C$6,0.199*(0.759^0.899)*(H161^2.22),IF(E161=INICIO!$C$7,0.199*(0.762^0.899)*(H161^2.22),0))))</f>
        <v>0</v>
      </c>
      <c r="Y161" s="28">
        <f>+X161*1/J161</f>
        <v>0</v>
      </c>
      <c r="Z161" s="55">
        <f>+X161/1000*A_DESCRIPCION!$D$24</f>
        <v>0</v>
      </c>
      <c r="AA161" s="55">
        <f>+Y161/1000*A_DESCRIPCION!$D$24</f>
        <v>0</v>
      </c>
      <c r="AB161" s="28">
        <f>+IF(E161=INICIO!$C$4,INICIO!$V$30*ARBOLES!R161,IF(E161=INICIO!$C$5,INICIO!$V$31*ARBOLES!R161,IF(E161=INICIO!$C$6,INICIO!$V$32*ARBOLES!R161,IF(E161=INICIO!$C$7,INICIO!#REF!*ARBOLES!R161,0))))</f>
        <v>0</v>
      </c>
    </row>
    <row r="162" spans="1:28" x14ac:dyDescent="0.25">
      <c r="A162">
        <v>138</v>
      </c>
      <c r="B162" t="str">
        <f>+'2012'!A138</f>
        <v>8-2012-INAB/ESTEFFOR</v>
      </c>
      <c r="C162">
        <f>+'2012'!B138</f>
        <v>8</v>
      </c>
      <c r="D162">
        <f>+'2012'!C138</f>
        <v>6</v>
      </c>
      <c r="E162" t="str">
        <f>+'2012'!D138</f>
        <v>Rhizophora mangle L.</v>
      </c>
      <c r="F162">
        <f>+'2012'!E138</f>
        <v>2015</v>
      </c>
      <c r="G162">
        <f>+'2012'!F138</f>
        <v>300</v>
      </c>
      <c r="H162">
        <f>+'2012'!G138</f>
        <v>16.07</v>
      </c>
      <c r="I162">
        <f>+'2012'!H138</f>
        <v>22.28</v>
      </c>
      <c r="J162" s="28">
        <f t="shared" si="8"/>
        <v>0.03</v>
      </c>
      <c r="K162" s="46">
        <f t="shared" si="9"/>
        <v>2.028250701667577E-2</v>
      </c>
      <c r="L162" s="51">
        <f t="shared" si="10"/>
        <v>0.67608356722252572</v>
      </c>
      <c r="M162" s="28" t="str">
        <f>+IF(H162&gt;4,"DEJAR","DEPURAR")</f>
        <v>DEJAR</v>
      </c>
      <c r="N162" s="49" t="str">
        <f t="shared" si="11"/>
        <v>DEJAR</v>
      </c>
      <c r="O162" s="28">
        <f>+IF(E162=INICIO!$C$4,0.178*POWER(H162,2.47),IF(E162=INICIO!$C$5,0.1023*POWER(H162,2.5),IF(E162=INICIO!$C$6,0.14*POWER(H162,2.4),IF(E162=INICIO!$C$7,0.1023*POWER(H162,2.5),IF(E162=INICIO!$C$8,0,0)))))</f>
        <v>169.54274794536761</v>
      </c>
      <c r="P162" s="55">
        <f>+O162*1/J162</f>
        <v>5651.4249315122543</v>
      </c>
      <c r="Q162" s="55">
        <f>+O162/1000*A_DESCRIPCION!$D$24</f>
        <v>7.9685091534322766E-2</v>
      </c>
      <c r="R162" s="55">
        <f>+P162/1000*A_DESCRIPCION!$D$24</f>
        <v>2.6561697178107595</v>
      </c>
      <c r="S162" s="49" t="str">
        <f>+INICIO!$E$4</f>
        <v>Imbert and Rollet (1989)a</v>
      </c>
      <c r="T162" s="54">
        <f>0.13657*H162^2.38351</f>
        <v>102.30720306615997</v>
      </c>
      <c r="U162" s="55">
        <f>+T162*1/J162</f>
        <v>3410.2401022053323</v>
      </c>
      <c r="V162" s="55">
        <f>+T162/1000*A_DESCRIPCION!$D$24</f>
        <v>4.8084385441095182E-2</v>
      </c>
      <c r="W162" s="55">
        <f>+U162/1000*A_DESCRIPCION!$D$24</f>
        <v>1.602812848036506</v>
      </c>
      <c r="X162" s="28">
        <f>+IF(E162=INICIO!$C$4,0.199*(0.86^0.899)*(H162^2.22),IF(E162=INICIO!$C$5,0.199*(0.762^0.899)*(H162^2.22),IF(E162=INICIO!$C$6,0.199*(0.759^0.899)*(H162^2.22),IF(E162=INICIO!$C$7,0.199*(0.762^0.899)*(H162^2.22),0))))</f>
        <v>82.665144739215208</v>
      </c>
      <c r="Y162" s="28">
        <f>+X162*1/J162</f>
        <v>2755.5048246405072</v>
      </c>
      <c r="Z162" s="55">
        <f>+X162/1000*A_DESCRIPCION!$D$24</f>
        <v>3.8852618027431146E-2</v>
      </c>
      <c r="AA162" s="55">
        <f>+Y162/1000*A_DESCRIPCION!$D$24</f>
        <v>1.2950872675810383</v>
      </c>
      <c r="AB162" s="28">
        <f>+IF(E162=INICIO!$C$4,INICIO!$V$30*ARBOLES!R162,IF(E162=INICIO!$C$5,INICIO!$V$31*ARBOLES!R162,IF(E162=INICIO!$C$6,INICIO!$V$32*ARBOLES!R162,IF(E162=INICIO!$C$7,INICIO!#REF!*ARBOLES!R162,0))))</f>
        <v>1.8521027060124211</v>
      </c>
    </row>
    <row r="163" spans="1:28" x14ac:dyDescent="0.25">
      <c r="A163">
        <v>139</v>
      </c>
      <c r="B163" t="str">
        <f>+'2012'!A139</f>
        <v>8-2012-INAB/ESTEFFOR</v>
      </c>
      <c r="C163">
        <f>+'2012'!B139</f>
        <v>8</v>
      </c>
      <c r="D163">
        <f>+'2012'!C139</f>
        <v>7</v>
      </c>
      <c r="E163" t="str">
        <f>+'2012'!D139</f>
        <v>Rhizophora mangle L.</v>
      </c>
      <c r="F163">
        <f>+'2012'!E139</f>
        <v>2015</v>
      </c>
      <c r="G163">
        <f>+'2012'!F139</f>
        <v>300</v>
      </c>
      <c r="H163">
        <f>+'2012'!G139</f>
        <v>18.75</v>
      </c>
      <c r="I163">
        <f>+'2012'!H139</f>
        <v>23.29</v>
      </c>
      <c r="J163" s="28">
        <f t="shared" si="8"/>
        <v>0.03</v>
      </c>
      <c r="K163" s="46">
        <f t="shared" si="9"/>
        <v>2.7611654181941541E-2</v>
      </c>
      <c r="L163" s="51">
        <f t="shared" si="10"/>
        <v>0.92038847273138469</v>
      </c>
      <c r="M163" s="28" t="str">
        <f>+IF(H163&gt;4,"DEJAR","DEPURAR")</f>
        <v>DEJAR</v>
      </c>
      <c r="N163" s="49" t="str">
        <f t="shared" si="11"/>
        <v>DEJAR</v>
      </c>
      <c r="O163" s="28">
        <f>+IF(E163=INICIO!$C$4,0.178*POWER(H163,2.47),IF(E163=INICIO!$C$5,0.1023*POWER(H163,2.5),IF(E163=INICIO!$C$6,0.14*POWER(H163,2.4),IF(E163=INICIO!$C$7,0.1023*POWER(H163,2.5),IF(E163=INICIO!$C$8,0,0)))))</f>
        <v>248.16077931054832</v>
      </c>
      <c r="P163" s="55">
        <f>+O163*1/J163</f>
        <v>8272.0259770182784</v>
      </c>
      <c r="Q163" s="55">
        <f>+O163/1000*A_DESCRIPCION!$D$24</f>
        <v>0.1166355662759577</v>
      </c>
      <c r="R163" s="55">
        <f>+P163/1000*A_DESCRIPCION!$D$24</f>
        <v>3.887852209198591</v>
      </c>
      <c r="S163" s="49" t="str">
        <f>+INICIO!$E$4</f>
        <v>Imbert and Rollet (1989)a</v>
      </c>
      <c r="T163" s="54">
        <f>0.13657*H163^2.38351</f>
        <v>147.76329650907064</v>
      </c>
      <c r="U163" s="55">
        <f>+T163*1/J163</f>
        <v>4925.4432169690217</v>
      </c>
      <c r="V163" s="55">
        <f>+T163/1000*A_DESCRIPCION!$D$24</f>
        <v>6.9448749359263193E-2</v>
      </c>
      <c r="W163" s="55">
        <f>+U163/1000*A_DESCRIPCION!$D$24</f>
        <v>2.31495831197544</v>
      </c>
      <c r="X163" s="28">
        <f>+IF(E163=INICIO!$C$4,0.199*(0.86^0.899)*(H163^2.22),IF(E163=INICIO!$C$5,0.199*(0.762^0.899)*(H163^2.22),IF(E163=INICIO!$C$6,0.199*(0.759^0.899)*(H163^2.22),IF(E163=INICIO!$C$7,0.199*(0.762^0.899)*(H163^2.22),0))))</f>
        <v>116.42064687693372</v>
      </c>
      <c r="Y163" s="28">
        <f>+X163*1/J163</f>
        <v>3880.6882292311238</v>
      </c>
      <c r="Z163" s="55">
        <f>+X163/1000*A_DESCRIPCION!$D$24</f>
        <v>5.4717704032158844E-2</v>
      </c>
      <c r="AA163" s="55">
        <f>+Y163/1000*A_DESCRIPCION!$D$24</f>
        <v>1.8239234677386282</v>
      </c>
      <c r="AB163" s="28">
        <f>+IF(E163=INICIO!$C$4,INICIO!$V$30*ARBOLES!R163,IF(E163=INICIO!$C$5,INICIO!$V$31*ARBOLES!R163,IF(E163=INICIO!$C$6,INICIO!$V$32*ARBOLES!R163,IF(E163=INICIO!$C$7,INICIO!#REF!*ARBOLES!R163,0))))</f>
        <v>2.7109343009783151</v>
      </c>
    </row>
    <row r="164" spans="1:28" x14ac:dyDescent="0.25">
      <c r="A164">
        <v>140</v>
      </c>
      <c r="B164" t="str">
        <f>+'2012'!A140</f>
        <v>8-2012-INAB/ESTEFFOR</v>
      </c>
      <c r="C164">
        <f>+'2012'!B140</f>
        <v>8</v>
      </c>
      <c r="D164">
        <f>+'2012'!C140</f>
        <v>8</v>
      </c>
      <c r="E164" t="str">
        <f>+'2012'!D140</f>
        <v>Rhizophora mangle L.</v>
      </c>
      <c r="F164">
        <f>+'2012'!E140</f>
        <v>2015</v>
      </c>
      <c r="G164">
        <f>+'2012'!F140</f>
        <v>300</v>
      </c>
      <c r="H164">
        <f>+'2012'!G140</f>
        <v>9.52</v>
      </c>
      <c r="I164">
        <f>+'2012'!H140</f>
        <v>17.75</v>
      </c>
      <c r="J164" s="28">
        <f t="shared" si="8"/>
        <v>0.03</v>
      </c>
      <c r="K164" s="46">
        <f t="shared" si="9"/>
        <v>7.1180949707976083E-3</v>
      </c>
      <c r="L164" s="51">
        <f t="shared" si="10"/>
        <v>0.23726983235992027</v>
      </c>
      <c r="M164" s="28" t="str">
        <f>+IF(H164&gt;4,"DEJAR","DEPURAR")</f>
        <v>DEJAR</v>
      </c>
      <c r="N164" s="49" t="str">
        <f t="shared" si="11"/>
        <v>DEJAR</v>
      </c>
      <c r="O164" s="28">
        <f>+IF(E164=INICIO!$C$4,0.178*POWER(H164,2.47),IF(E164=INICIO!$C$5,0.1023*POWER(H164,2.5),IF(E164=INICIO!$C$6,0.14*POWER(H164,2.4),IF(E164=INICIO!$C$7,0.1023*POWER(H164,2.5),IF(E164=INICIO!$C$8,0,0)))))</f>
        <v>46.521452386541924</v>
      </c>
      <c r="P164" s="55">
        <f>+O164*1/J164</f>
        <v>1550.7150795513976</v>
      </c>
      <c r="Q164" s="55">
        <f>+O164/1000*A_DESCRIPCION!$D$24</f>
        <v>2.1865082621674702E-2</v>
      </c>
      <c r="R164" s="55">
        <f>+P164/1000*A_DESCRIPCION!$D$24</f>
        <v>0.72883608738915684</v>
      </c>
      <c r="S164" s="49" t="str">
        <f>+INICIO!$E$4</f>
        <v>Imbert and Rollet (1989)a</v>
      </c>
      <c r="T164" s="54">
        <f>0.13657*H164^2.38351</f>
        <v>29.372861822073798</v>
      </c>
      <c r="U164" s="55">
        <f>+T164*1/J164</f>
        <v>979.09539406912666</v>
      </c>
      <c r="V164" s="55">
        <f>+T164/1000*A_DESCRIPCION!$D$24</f>
        <v>1.3805245056374685E-2</v>
      </c>
      <c r="W164" s="55">
        <f>+U164/1000*A_DESCRIPCION!$D$24</f>
        <v>0.46017483521248947</v>
      </c>
      <c r="X164" s="28">
        <f>+IF(E164=INICIO!$C$4,0.199*(0.86^0.899)*(H164^2.22),IF(E164=INICIO!$C$5,0.199*(0.762^0.899)*(H164^2.22),IF(E164=INICIO!$C$6,0.199*(0.759^0.899)*(H164^2.22),IF(E164=INICIO!$C$7,0.199*(0.762^0.899)*(H164^2.22),0))))</f>
        <v>25.854801598955426</v>
      </c>
      <c r="Y164" s="28">
        <f>+X164*1/J164</f>
        <v>861.82671996518093</v>
      </c>
      <c r="Z164" s="55">
        <f>+X164/1000*A_DESCRIPCION!$D$24</f>
        <v>1.2151756751509051E-2</v>
      </c>
      <c r="AA164" s="55">
        <f>+Y164/1000*A_DESCRIPCION!$D$24</f>
        <v>0.40505855838363503</v>
      </c>
      <c r="AB164" s="28">
        <f>+IF(E164=INICIO!$C$4,INICIO!$V$30*ARBOLES!R164,IF(E164=INICIO!$C$5,INICIO!$V$31*ARBOLES!R164,IF(E164=INICIO!$C$6,INICIO!$V$32*ARBOLES!R164,IF(E164=INICIO!$C$7,INICIO!#REF!*ARBOLES!R164,0))))</f>
        <v>0.50820521017216713</v>
      </c>
    </row>
    <row r="165" spans="1:28" x14ac:dyDescent="0.25">
      <c r="A165">
        <v>141</v>
      </c>
      <c r="B165" t="str">
        <f>+'2012'!A141</f>
        <v>8-2012-INAB/ESTEFFOR</v>
      </c>
      <c r="C165">
        <f>+'2012'!B141</f>
        <v>8</v>
      </c>
      <c r="D165">
        <f>+'2012'!C141</f>
        <v>9</v>
      </c>
      <c r="E165" t="str">
        <f>+'2012'!D141</f>
        <v>Rhizophora mangle L.</v>
      </c>
      <c r="F165">
        <f>+'2012'!E141</f>
        <v>2015</v>
      </c>
      <c r="G165">
        <f>+'2012'!F141</f>
        <v>300</v>
      </c>
      <c r="H165">
        <f>+'2012'!G141</f>
        <v>6.6</v>
      </c>
      <c r="I165">
        <f>+'2012'!H141</f>
        <v>10.130000000000001</v>
      </c>
      <c r="J165" s="28">
        <f t="shared" si="8"/>
        <v>0.03</v>
      </c>
      <c r="K165" s="46">
        <f t="shared" si="9"/>
        <v>3.4211943997592849E-3</v>
      </c>
      <c r="L165" s="51">
        <f t="shared" si="10"/>
        <v>0.11403981332530951</v>
      </c>
      <c r="M165" s="28" t="str">
        <f>+IF(H165&gt;4,"DEJAR","DEPURAR")</f>
        <v>DEJAR</v>
      </c>
      <c r="N165" s="49" t="str">
        <f t="shared" si="11"/>
        <v>DEJAR</v>
      </c>
      <c r="O165" s="28">
        <f>+IF(E165=INICIO!$C$4,0.178*POWER(H165,2.47),IF(E165=INICIO!$C$5,0.1023*POWER(H165,2.5),IF(E165=INICIO!$C$6,0.14*POWER(H165,2.4),IF(E165=INICIO!$C$7,0.1023*POWER(H165,2.5),IF(E165=INICIO!$C$8,0,0)))))</f>
        <v>18.823202876853344</v>
      </c>
      <c r="P165" s="55">
        <f>+O165*1/J165</f>
        <v>627.44009589511154</v>
      </c>
      <c r="Q165" s="55">
        <f>+O165/1000*A_DESCRIPCION!$D$24</f>
        <v>8.8469053521210705E-3</v>
      </c>
      <c r="R165" s="55">
        <f>+P165/1000*A_DESCRIPCION!$D$24</f>
        <v>0.29489684507070241</v>
      </c>
      <c r="S165" s="49" t="str">
        <f>+INICIO!$E$4</f>
        <v>Imbert and Rollet (1989)a</v>
      </c>
      <c r="T165" s="54">
        <f>0.13657*H165^2.38351</f>
        <v>12.26722907392249</v>
      </c>
      <c r="U165" s="55">
        <f>+T165*1/J165</f>
        <v>408.90763579741633</v>
      </c>
      <c r="V165" s="55">
        <f>+T165/1000*A_DESCRIPCION!$D$24</f>
        <v>5.76559766474357E-3</v>
      </c>
      <c r="W165" s="55">
        <f>+U165/1000*A_DESCRIPCION!$D$24</f>
        <v>0.19218658882478568</v>
      </c>
      <c r="X165" s="28">
        <f>+IF(E165=INICIO!$C$4,0.199*(0.86^0.899)*(H165^2.22),IF(E165=INICIO!$C$5,0.199*(0.762^0.899)*(H165^2.22),IF(E165=INICIO!$C$6,0.199*(0.759^0.899)*(H165^2.22),IF(E165=INICIO!$C$7,0.199*(0.762^0.899)*(H165^2.22),0))))</f>
        <v>11.464489502580507</v>
      </c>
      <c r="Y165" s="28">
        <f>+X165*1/J165</f>
        <v>382.14965008601695</v>
      </c>
      <c r="Z165" s="55">
        <f>+X165/1000*A_DESCRIPCION!$D$24</f>
        <v>5.3883100662128385E-3</v>
      </c>
      <c r="AA165" s="55">
        <f>+Y165/1000*A_DESCRIPCION!$D$24</f>
        <v>0.17961033554042793</v>
      </c>
      <c r="AB165" s="28">
        <f>+IF(E165=INICIO!$C$4,INICIO!$V$30*ARBOLES!R165,IF(E165=INICIO!$C$5,INICIO!$V$31*ARBOLES!R165,IF(E165=INICIO!$C$6,INICIO!$V$32*ARBOLES!R165,IF(E165=INICIO!$C$7,INICIO!#REF!*ARBOLES!R165,0))))</f>
        <v>0.20562663638833281</v>
      </c>
    </row>
    <row r="166" spans="1:28" x14ac:dyDescent="0.25">
      <c r="A166">
        <v>142</v>
      </c>
      <c r="B166" t="str">
        <f>+'2012'!A142</f>
        <v>8-2012-INAB/ESTEFFOR</v>
      </c>
      <c r="C166">
        <f>+'2012'!B142</f>
        <v>8</v>
      </c>
      <c r="D166">
        <f>+'2012'!C142</f>
        <v>10</v>
      </c>
      <c r="E166" t="str">
        <f>+'2012'!D142</f>
        <v>Rhizophora mangle L.</v>
      </c>
      <c r="F166">
        <f>+'2012'!E142</f>
        <v>2015</v>
      </c>
      <c r="G166">
        <f>+'2012'!F142</f>
        <v>300</v>
      </c>
      <c r="H166">
        <f>+'2012'!G142</f>
        <v>7.99</v>
      </c>
      <c r="I166">
        <f>+'2012'!H142</f>
        <v>13.5</v>
      </c>
      <c r="J166" s="28">
        <f t="shared" si="8"/>
        <v>0.03</v>
      </c>
      <c r="K166" s="46">
        <f t="shared" si="9"/>
        <v>5.0139897291109434E-3</v>
      </c>
      <c r="L166" s="51">
        <f t="shared" si="10"/>
        <v>0.1671329909703648</v>
      </c>
      <c r="M166" s="28" t="str">
        <f>+IF(H166&gt;4,"DEJAR","DEPURAR")</f>
        <v>DEJAR</v>
      </c>
      <c r="N166" s="49" t="str">
        <f t="shared" si="11"/>
        <v>DEJAR</v>
      </c>
      <c r="O166" s="28">
        <f>+IF(E166=INICIO!$C$4,0.178*POWER(H166,2.47),IF(E166=INICIO!$C$5,0.1023*POWER(H166,2.5),IF(E166=INICIO!$C$6,0.14*POWER(H166,2.4),IF(E166=INICIO!$C$7,0.1023*POWER(H166,2.5),IF(E166=INICIO!$C$8,0,0)))))</f>
        <v>30.179396243741976</v>
      </c>
      <c r="P166" s="55">
        <f>+O166*1/J166</f>
        <v>1005.9798747913992</v>
      </c>
      <c r="Q166" s="55">
        <f>+O166/1000*A_DESCRIPCION!$D$24</f>
        <v>1.4184316234558727E-2</v>
      </c>
      <c r="R166" s="55">
        <f>+P166/1000*A_DESCRIPCION!$D$24</f>
        <v>0.47281054115195764</v>
      </c>
      <c r="S166" s="49" t="str">
        <f>+INICIO!$E$4</f>
        <v>Imbert and Rollet (1989)a</v>
      </c>
      <c r="T166" s="54">
        <f>0.13657*H166^2.38351</f>
        <v>19.345705996946247</v>
      </c>
      <c r="U166" s="55">
        <f>+T166*1/J166</f>
        <v>644.85686656487496</v>
      </c>
      <c r="V166" s="55">
        <f>+T166/1000*A_DESCRIPCION!$D$24</f>
        <v>9.0924818185647346E-3</v>
      </c>
      <c r="W166" s="55">
        <f>+U166/1000*A_DESCRIPCION!$D$24</f>
        <v>0.30308272728549124</v>
      </c>
      <c r="X166" s="28">
        <f>+IF(E166=INICIO!$C$4,0.199*(0.86^0.899)*(H166^2.22),IF(E166=INICIO!$C$5,0.199*(0.762^0.899)*(H166^2.22),IF(E166=INICIO!$C$6,0.199*(0.759^0.899)*(H166^2.22),IF(E166=INICIO!$C$7,0.199*(0.762^0.899)*(H166^2.22),0))))</f>
        <v>17.523507313127507</v>
      </c>
      <c r="Y166" s="28">
        <f>+X166*1/J166</f>
        <v>584.11691043758356</v>
      </c>
      <c r="Z166" s="55">
        <f>+X166/1000*A_DESCRIPCION!$D$24</f>
        <v>8.236048437169928E-3</v>
      </c>
      <c r="AA166" s="55">
        <f>+Y166/1000*A_DESCRIPCION!$D$24</f>
        <v>0.27453494790566424</v>
      </c>
      <c r="AB166" s="28">
        <f>+IF(E166=INICIO!$C$4,INICIO!$V$30*ARBOLES!R166,IF(E166=INICIO!$C$5,INICIO!$V$31*ARBOLES!R166,IF(E166=INICIO!$C$6,INICIO!$V$32*ARBOLES!R166,IF(E166=INICIO!$C$7,INICIO!#REF!*ARBOLES!R166,0))))</f>
        <v>0.32968288013632391</v>
      </c>
    </row>
    <row r="167" spans="1:28" x14ac:dyDescent="0.25">
      <c r="A167">
        <v>143</v>
      </c>
      <c r="B167" t="str">
        <f>+'2012'!A143</f>
        <v>8-2012-INAB/ESTEFFOR</v>
      </c>
      <c r="C167">
        <f>+'2012'!B143</f>
        <v>8</v>
      </c>
      <c r="D167">
        <f>+'2012'!C143</f>
        <v>11</v>
      </c>
      <c r="E167" t="str">
        <f>+'2012'!D143</f>
        <v>Rhizophora mangle L.</v>
      </c>
      <c r="F167">
        <f>+'2012'!E143</f>
        <v>2015</v>
      </c>
      <c r="G167">
        <f>+'2012'!F143</f>
        <v>300</v>
      </c>
      <c r="H167">
        <f>+'2012'!G143</f>
        <v>6.62</v>
      </c>
      <c r="I167">
        <f>+'2012'!H143</f>
        <v>12.38</v>
      </c>
      <c r="J167" s="28">
        <f t="shared" si="8"/>
        <v>0.03</v>
      </c>
      <c r="K167" s="46">
        <f t="shared" si="9"/>
        <v>3.4419603271995131E-3</v>
      </c>
      <c r="L167" s="51">
        <f t="shared" si="10"/>
        <v>0.11473201090665044</v>
      </c>
      <c r="M167" s="28" t="str">
        <f>+IF(H167&gt;4,"DEJAR","DEPURAR")</f>
        <v>DEJAR</v>
      </c>
      <c r="N167" s="49" t="str">
        <f t="shared" si="11"/>
        <v>DEJAR</v>
      </c>
      <c r="O167" s="28">
        <f>+IF(E167=INICIO!$C$4,0.178*POWER(H167,2.47),IF(E167=INICIO!$C$5,0.1023*POWER(H167,2.5),IF(E167=INICIO!$C$6,0.14*POWER(H167,2.4),IF(E167=INICIO!$C$7,0.1023*POWER(H167,2.5),IF(E167=INICIO!$C$8,0,0)))))</f>
        <v>18.964405645130917</v>
      </c>
      <c r="P167" s="55">
        <f>+O167*1/J167</f>
        <v>632.14685483769722</v>
      </c>
      <c r="Q167" s="55">
        <f>+O167/1000*A_DESCRIPCION!$D$24</f>
        <v>8.9132706532115309E-3</v>
      </c>
      <c r="R167" s="55">
        <f>+P167/1000*A_DESCRIPCION!$D$24</f>
        <v>0.29710902177371767</v>
      </c>
      <c r="S167" s="49" t="str">
        <f>+INICIO!$E$4</f>
        <v>Imbert and Rollet (1989)a</v>
      </c>
      <c r="T167" s="54">
        <f>0.13657*H167^2.38351</f>
        <v>12.356018100055749</v>
      </c>
      <c r="U167" s="55">
        <f>+T167*1/J167</f>
        <v>411.86727000185834</v>
      </c>
      <c r="V167" s="55">
        <f>+T167/1000*A_DESCRIPCION!$D$24</f>
        <v>5.8073285070262019E-3</v>
      </c>
      <c r="W167" s="55">
        <f>+U167/1000*A_DESCRIPCION!$D$24</f>
        <v>0.19357761690087341</v>
      </c>
      <c r="X167" s="28">
        <f>+IF(E167=INICIO!$C$4,0.199*(0.86^0.899)*(H167^2.22),IF(E167=INICIO!$C$5,0.199*(0.762^0.899)*(H167^2.22),IF(E167=INICIO!$C$6,0.199*(0.759^0.899)*(H167^2.22),IF(E167=INICIO!$C$7,0.199*(0.762^0.899)*(H167^2.22),0))))</f>
        <v>11.54175684573282</v>
      </c>
      <c r="Y167" s="28">
        <f>+X167*1/J167</f>
        <v>384.725228191094</v>
      </c>
      <c r="Z167" s="55">
        <f>+X167/1000*A_DESCRIPCION!$D$24</f>
        <v>5.4246257174944256E-3</v>
      </c>
      <c r="AA167" s="55">
        <f>+Y167/1000*A_DESCRIPCION!$D$24</f>
        <v>0.18082085724981417</v>
      </c>
      <c r="AB167" s="28">
        <f>+IF(E167=INICIO!$C$4,INICIO!$V$30*ARBOLES!R167,IF(E167=INICIO!$C$5,INICIO!$V$31*ARBOLES!R167,IF(E167=INICIO!$C$6,INICIO!$V$32*ARBOLES!R167,IF(E167=INICIO!$C$7,INICIO!#REF!*ARBOLES!R167,0))))</f>
        <v>0.20716915019321466</v>
      </c>
    </row>
    <row r="168" spans="1:28" x14ac:dyDescent="0.25">
      <c r="A168">
        <v>144</v>
      </c>
      <c r="B168" t="str">
        <f>+'2012'!A144</f>
        <v>8-2012-INAB/ESTEFFOR</v>
      </c>
      <c r="C168">
        <f>+'2012'!B144</f>
        <v>8</v>
      </c>
      <c r="D168">
        <f>+'2012'!C144</f>
        <v>12</v>
      </c>
      <c r="E168" t="str">
        <f>+'2012'!D144</f>
        <v>Rhizophora mangle L.</v>
      </c>
      <c r="F168">
        <f>+'2012'!E144</f>
        <v>2015</v>
      </c>
      <c r="G168">
        <f>+'2012'!F144</f>
        <v>300</v>
      </c>
      <c r="H168">
        <f>+'2012'!G144</f>
        <v>11.46</v>
      </c>
      <c r="I168">
        <f>+'2012'!H144</f>
        <v>13.5</v>
      </c>
      <c r="J168" s="28">
        <f t="shared" si="8"/>
        <v>0.03</v>
      </c>
      <c r="K168" s="46">
        <f t="shared" si="9"/>
        <v>1.0314759743604834E-2</v>
      </c>
      <c r="L168" s="51">
        <f t="shared" si="10"/>
        <v>0.34382532478682781</v>
      </c>
      <c r="M168" s="28" t="str">
        <f>+IF(H168&gt;4,"DEJAR","DEPURAR")</f>
        <v>DEJAR</v>
      </c>
      <c r="N168" s="49" t="str">
        <f t="shared" si="11"/>
        <v>DEJAR</v>
      </c>
      <c r="O168" s="28">
        <f>+IF(E168=INICIO!$C$4,0.178*POWER(H168,2.47),IF(E168=INICIO!$C$5,0.1023*POWER(H168,2.5),IF(E168=INICIO!$C$6,0.14*POWER(H168,2.4),IF(E168=INICIO!$C$7,0.1023*POWER(H168,2.5),IF(E168=INICIO!$C$8,0,0)))))</f>
        <v>73.55395129600862</v>
      </c>
      <c r="P168" s="55">
        <f>+O168*1/J168</f>
        <v>2451.7983765336207</v>
      </c>
      <c r="Q168" s="55">
        <f>+O168/1000*A_DESCRIPCION!$D$24</f>
        <v>3.4570357109124053E-2</v>
      </c>
      <c r="R168" s="55">
        <f>+P168/1000*A_DESCRIPCION!$D$24</f>
        <v>1.1523452369708018</v>
      </c>
      <c r="S168" s="49" t="str">
        <f>+INICIO!$E$4</f>
        <v>Imbert and Rollet (1989)a</v>
      </c>
      <c r="T168" s="54">
        <f>0.13657*H168^2.38351</f>
        <v>45.70170865379545</v>
      </c>
      <c r="U168" s="55">
        <f>+T168*1/J168</f>
        <v>1523.3902884598483</v>
      </c>
      <c r="V168" s="55">
        <f>+T168/1000*A_DESCRIPCION!$D$24</f>
        <v>2.1479803067283861E-2</v>
      </c>
      <c r="W168" s="55">
        <f>+U168/1000*A_DESCRIPCION!$D$24</f>
        <v>0.7159934355761286</v>
      </c>
      <c r="X168" s="28">
        <f>+IF(E168=INICIO!$C$4,0.199*(0.86^0.899)*(H168^2.22),IF(E168=INICIO!$C$5,0.199*(0.762^0.899)*(H168^2.22),IF(E168=INICIO!$C$6,0.199*(0.759^0.899)*(H168^2.22),IF(E168=INICIO!$C$7,0.199*(0.762^0.899)*(H168^2.22),0))))</f>
        <v>39.026269134152052</v>
      </c>
      <c r="Y168" s="28">
        <f>+X168*1/J168</f>
        <v>1300.8756378050684</v>
      </c>
      <c r="Z168" s="55">
        <f>+X168/1000*A_DESCRIPCION!$D$24</f>
        <v>1.8342346493051463E-2</v>
      </c>
      <c r="AA168" s="55">
        <f>+Y168/1000*A_DESCRIPCION!$D$24</f>
        <v>0.61141154976838219</v>
      </c>
      <c r="AB168" s="28">
        <f>+IF(E168=INICIO!$C$4,INICIO!$V$30*ARBOLES!R168,IF(E168=INICIO!$C$5,INICIO!$V$31*ARBOLES!R168,IF(E168=INICIO!$C$6,INICIO!$V$32*ARBOLES!R168,IF(E168=INICIO!$C$7,INICIO!#REF!*ARBOLES!R168,0))))</f>
        <v>0.80351105478802975</v>
      </c>
    </row>
    <row r="169" spans="1:28" x14ac:dyDescent="0.25">
      <c r="A169">
        <v>2</v>
      </c>
      <c r="B169" t="str">
        <f>+'2014'!A2</f>
        <v>0-2014-INAB/ESTEFFOR</v>
      </c>
      <c r="D169">
        <f>+'2014'!B2</f>
        <v>1</v>
      </c>
      <c r="E169" t="str">
        <f>+'2014'!C2</f>
        <v>Rhizophora mangle L.</v>
      </c>
      <c r="F169">
        <f>+'2014'!D2</f>
        <v>2015</v>
      </c>
      <c r="G169">
        <f>+'2014'!E2</f>
        <v>500</v>
      </c>
      <c r="H169">
        <f>+'2014'!F2</f>
        <v>42</v>
      </c>
      <c r="I169">
        <f>+'2014'!G2</f>
        <v>32</v>
      </c>
      <c r="J169" s="28">
        <f t="shared" si="8"/>
        <v>0.05</v>
      </c>
      <c r="K169" s="46">
        <f t="shared" si="9"/>
        <v>0.13854423602330987</v>
      </c>
      <c r="L169" s="51">
        <f t="shared" si="10"/>
        <v>2.770884720466197</v>
      </c>
      <c r="M169" s="28" t="str">
        <f>+IF(H169&gt;4,"DEJAR","DEPURAR")</f>
        <v>DEJAR</v>
      </c>
      <c r="N169" s="49" t="str">
        <f t="shared" si="11"/>
        <v>DEJAR</v>
      </c>
      <c r="O169" s="28">
        <f>+IF(E169=INICIO!$C$4,0.178*POWER(H169,2.47),IF(E169=INICIO!$C$5,0.1023*POWER(H169,2.5),IF(E169=INICIO!$C$6,0.14*POWER(H169,2.4),IF(E169=INICIO!$C$7,0.1023*POWER(H169,2.5),IF(E169=INICIO!$C$8,0,0)))))</f>
        <v>1819.0546616835122</v>
      </c>
      <c r="P169" s="55">
        <f>+O169*1/J169</f>
        <v>36381.093233670239</v>
      </c>
      <c r="Q169" s="55">
        <f>+O169/1000*A_DESCRIPCION!$D$24</f>
        <v>0.85495569099125068</v>
      </c>
      <c r="R169" s="55">
        <f>+P169/1000*A_DESCRIPCION!$D$24</f>
        <v>17.099113819825014</v>
      </c>
      <c r="S169" s="49" t="str">
        <f>+INICIO!$E$4</f>
        <v>Imbert and Rollet (1989)a</v>
      </c>
      <c r="T169" s="54">
        <f>0.13657*H169^2.38351</f>
        <v>1010.1508312762483</v>
      </c>
      <c r="U169" s="55">
        <f>+T169*1/J169</f>
        <v>20203.016625524964</v>
      </c>
      <c r="V169" s="55">
        <f>+T169/1000*A_DESCRIPCION!$D$24</f>
        <v>0.47477089069983663</v>
      </c>
      <c r="W169" s="55">
        <f>+U169/1000*A_DESCRIPCION!$D$24</f>
        <v>9.4954178139967329</v>
      </c>
      <c r="X169" s="28">
        <f>+IF(E169=INICIO!$C$4,0.199*(0.86^0.899)*(H169^2.22),IF(E169=INICIO!$C$5,0.199*(0.762^0.899)*(H169^2.22),IF(E169=INICIO!$C$6,0.199*(0.759^0.899)*(H169^2.22),IF(E169=INICIO!$C$7,0.199*(0.762^0.899)*(H169^2.22),0))))</f>
        <v>697.55845766779362</v>
      </c>
      <c r="Y169" s="28">
        <f>+X169*1/J169</f>
        <v>13951.169153355871</v>
      </c>
      <c r="Z169" s="55">
        <f>+X169/1000*A_DESCRIPCION!$D$24</f>
        <v>0.32785247510386295</v>
      </c>
      <c r="AA169" s="55">
        <f>+Y169/1000*A_DESCRIPCION!$D$24</f>
        <v>6.5570495020772599</v>
      </c>
      <c r="AB169" s="28">
        <f>+IF(E169=INICIO!$C$4,INICIO!$V$30*ARBOLES!R169,IF(E169=INICIO!$C$5,INICIO!$V$31*ARBOLES!R169,IF(E169=INICIO!$C$6,INICIO!$V$32*ARBOLES!R169,IF(E169=INICIO!$C$7,INICIO!#REF!*ARBOLES!R169,0))))</f>
        <v>11.922925995186199</v>
      </c>
    </row>
    <row r="170" spans="1:28" x14ac:dyDescent="0.25">
      <c r="A170">
        <v>3</v>
      </c>
      <c r="B170" t="str">
        <f>+'2014'!A3</f>
        <v>0-2014-INAB/ESTEFFOR</v>
      </c>
      <c r="D170">
        <f>+'2014'!B3</f>
        <v>2</v>
      </c>
      <c r="E170" t="str">
        <f>+'2014'!C3</f>
        <v>Rhizophora mangle L.</v>
      </c>
      <c r="F170">
        <f>+'2014'!D3</f>
        <v>2015</v>
      </c>
      <c r="G170">
        <f>+'2014'!E3</f>
        <v>500</v>
      </c>
      <c r="H170">
        <f>+'2014'!F3</f>
        <v>28.2</v>
      </c>
      <c r="I170">
        <f>+'2014'!G3</f>
        <v>19</v>
      </c>
      <c r="J170" s="28">
        <f t="shared" si="8"/>
        <v>0.05</v>
      </c>
      <c r="K170" s="46">
        <f t="shared" si="9"/>
        <v>6.2458003546018666E-2</v>
      </c>
      <c r="L170" s="51">
        <f t="shared" si="10"/>
        <v>1.2491600709203732</v>
      </c>
      <c r="M170" s="28" t="str">
        <f>+IF(H170&gt;4,"DEJAR","DEPURAR")</f>
        <v>DEJAR</v>
      </c>
      <c r="N170" s="49" t="str">
        <f t="shared" si="11"/>
        <v>DEJAR</v>
      </c>
      <c r="O170" s="28">
        <f>+IF(E170=INICIO!$C$4,0.178*POWER(H170,2.47),IF(E170=INICIO!$C$5,0.1023*POWER(H170,2.5),IF(E170=INICIO!$C$6,0.14*POWER(H170,2.4),IF(E170=INICIO!$C$7,0.1023*POWER(H170,2.5),IF(E170=INICIO!$C$8,0,0)))))</f>
        <v>680.04131714509208</v>
      </c>
      <c r="P170" s="55">
        <f>+O170*1/J170</f>
        <v>13600.826342901841</v>
      </c>
      <c r="Q170" s="55">
        <f>+O170/1000*A_DESCRIPCION!$D$24</f>
        <v>0.31961941905819324</v>
      </c>
      <c r="R170" s="55">
        <f>+P170/1000*A_DESCRIPCION!$D$24</f>
        <v>6.3923883811638644</v>
      </c>
      <c r="S170" s="49" t="str">
        <f>+INICIO!$E$4</f>
        <v>Imbert and Rollet (1989)a</v>
      </c>
      <c r="T170" s="54">
        <f>0.13657*H170^2.38351</f>
        <v>390.87560061103426</v>
      </c>
      <c r="U170" s="55">
        <f>+T170*1/J170</f>
        <v>7817.5120122206845</v>
      </c>
      <c r="V170" s="55">
        <f>+T170/1000*A_DESCRIPCION!$D$24</f>
        <v>0.18371153228718609</v>
      </c>
      <c r="W170" s="55">
        <f>+U170/1000*A_DESCRIPCION!$D$24</f>
        <v>3.6742306457437217</v>
      </c>
      <c r="X170" s="28">
        <f>+IF(E170=INICIO!$C$4,0.199*(0.86^0.899)*(H170^2.22),IF(E170=INICIO!$C$5,0.199*(0.762^0.899)*(H170^2.22),IF(E170=INICIO!$C$6,0.199*(0.759^0.899)*(H170^2.22),IF(E170=INICIO!$C$7,0.199*(0.762^0.899)*(H170^2.22),0))))</f>
        <v>288.08470714068017</v>
      </c>
      <c r="Y170" s="28">
        <f>+X170*1/J170</f>
        <v>5761.6941428136033</v>
      </c>
      <c r="Z170" s="55">
        <f>+X170/1000*A_DESCRIPCION!$D$24</f>
        <v>0.13539981235611967</v>
      </c>
      <c r="AA170" s="55">
        <f>+Y170/1000*A_DESCRIPCION!$D$24</f>
        <v>2.7079962471223933</v>
      </c>
      <c r="AB170" s="28">
        <f>+IF(E170=INICIO!$C$4,INICIO!$V$30*ARBOLES!R170,IF(E170=INICIO!$C$5,INICIO!$V$31*ARBOLES!R170,IF(E170=INICIO!$C$6,INICIO!$V$32*ARBOLES!R170,IF(E170=INICIO!$C$7,INICIO!#REF!*ARBOLES!R170,0))))</f>
        <v>4.4573054723303098</v>
      </c>
    </row>
    <row r="171" spans="1:28" x14ac:dyDescent="0.25">
      <c r="A171">
        <v>4</v>
      </c>
      <c r="B171" t="str">
        <f>+'2014'!A4</f>
        <v>0-2014-INAB/ESTEFFOR</v>
      </c>
      <c r="D171">
        <f>+'2014'!B4</f>
        <v>3</v>
      </c>
      <c r="E171" t="str">
        <f>+'2014'!C4</f>
        <v>Rhizophora mangle L.</v>
      </c>
      <c r="F171">
        <f>+'2014'!D4</f>
        <v>2015</v>
      </c>
      <c r="G171">
        <f>+'2014'!E4</f>
        <v>500</v>
      </c>
      <c r="H171">
        <f>+'2014'!F4</f>
        <v>25</v>
      </c>
      <c r="I171">
        <f>+'2014'!G4</f>
        <v>27.2</v>
      </c>
      <c r="J171" s="28">
        <f t="shared" si="8"/>
        <v>0.05</v>
      </c>
      <c r="K171" s="46">
        <f t="shared" si="9"/>
        <v>4.9087385212340517E-2</v>
      </c>
      <c r="L171" s="51">
        <f t="shared" si="10"/>
        <v>0.98174770424681035</v>
      </c>
      <c r="M171" s="28" t="str">
        <f>+IF(H171&gt;4,"DEJAR","DEPURAR")</f>
        <v>DEJAR</v>
      </c>
      <c r="N171" s="49" t="str">
        <f t="shared" si="11"/>
        <v>DEJAR</v>
      </c>
      <c r="O171" s="28">
        <f>+IF(E171=INICIO!$C$4,0.178*POWER(H171,2.47),IF(E171=INICIO!$C$5,0.1023*POWER(H171,2.5),IF(E171=INICIO!$C$6,0.14*POWER(H171,2.4),IF(E171=INICIO!$C$7,0.1023*POWER(H171,2.5),IF(E171=INICIO!$C$8,0,0)))))</f>
        <v>505.04703256684212</v>
      </c>
      <c r="P171" s="55">
        <f>+O171*1/J171</f>
        <v>10100.940651336841</v>
      </c>
      <c r="Q171" s="55">
        <f>+O171/1000*A_DESCRIPCION!$D$24</f>
        <v>0.23737210530641578</v>
      </c>
      <c r="R171" s="55">
        <f>+P171/1000*A_DESCRIPCION!$D$24</f>
        <v>4.7474421061283154</v>
      </c>
      <c r="S171" s="49" t="str">
        <f>+INICIO!$E$4</f>
        <v>Imbert and Rollet (1989)a</v>
      </c>
      <c r="T171" s="54">
        <f>0.13657*H171^2.38351</f>
        <v>293.3319028192812</v>
      </c>
      <c r="U171" s="55">
        <f>+T171*1/J171</f>
        <v>5866.6380563856237</v>
      </c>
      <c r="V171" s="55">
        <f>+T171/1000*A_DESCRIPCION!$D$24</f>
        <v>0.13786599432506214</v>
      </c>
      <c r="W171" s="55">
        <f>+U171/1000*A_DESCRIPCION!$D$24</f>
        <v>2.7573198865012429</v>
      </c>
      <c r="X171" s="28">
        <f>+IF(E171=INICIO!$C$4,0.199*(0.86^0.899)*(H171^2.22),IF(E171=INICIO!$C$5,0.199*(0.762^0.899)*(H171^2.22),IF(E171=INICIO!$C$6,0.199*(0.759^0.899)*(H171^2.22),IF(E171=INICIO!$C$7,0.199*(0.762^0.899)*(H171^2.22),0))))</f>
        <v>220.49259224865455</v>
      </c>
      <c r="Y171" s="28">
        <f>+X171*1/J171</f>
        <v>4409.8518449730909</v>
      </c>
      <c r="Z171" s="55">
        <f>+X171/1000*A_DESCRIPCION!$D$24</f>
        <v>0.10363151835686764</v>
      </c>
      <c r="AA171" s="55">
        <f>+Y171/1000*A_DESCRIPCION!$D$24</f>
        <v>2.0726303671373527</v>
      </c>
      <c r="AB171" s="28">
        <f>+IF(E171=INICIO!$C$4,INICIO!$V$30*ARBOLES!R171,IF(E171=INICIO!$C$5,INICIO!$V$31*ARBOLES!R171,IF(E171=INICIO!$C$6,INICIO!$V$32*ARBOLES!R171,IF(E171=INICIO!$C$7,INICIO!#REF!*ARBOLES!R171,0))))</f>
        <v>3.3103119550073892</v>
      </c>
    </row>
    <row r="172" spans="1:28" x14ac:dyDescent="0.25">
      <c r="A172">
        <v>5</v>
      </c>
      <c r="B172" t="str">
        <f>+'2014'!A5</f>
        <v>0-2014-INAB/ESTEFFOR</v>
      </c>
      <c r="D172">
        <f>+'2014'!B5</f>
        <v>4</v>
      </c>
      <c r="E172" t="str">
        <f>+'2014'!C5</f>
        <v>Rhizophora mangle L.</v>
      </c>
      <c r="F172">
        <f>+'2014'!D5</f>
        <v>2015</v>
      </c>
      <c r="G172">
        <f>+'2014'!E5</f>
        <v>500</v>
      </c>
      <c r="H172">
        <f>+'2014'!F5</f>
        <v>41.4</v>
      </c>
      <c r="I172">
        <f>+'2014'!G5</f>
        <v>32.200000000000003</v>
      </c>
      <c r="J172" s="28">
        <f t="shared" si="8"/>
        <v>0.05</v>
      </c>
      <c r="K172" s="46">
        <f t="shared" si="9"/>
        <v>0.13461410361366904</v>
      </c>
      <c r="L172" s="51">
        <f t="shared" si="10"/>
        <v>2.6922820722733807</v>
      </c>
      <c r="M172" s="28" t="str">
        <f>+IF(H172&gt;4,"DEJAR","DEPURAR")</f>
        <v>DEJAR</v>
      </c>
      <c r="N172" s="49" t="str">
        <f t="shared" si="11"/>
        <v>DEJAR</v>
      </c>
      <c r="O172" s="28">
        <f>+IF(E172=INICIO!$C$4,0.178*POWER(H172,2.47),IF(E172=INICIO!$C$5,0.1023*POWER(H172,2.5),IF(E172=INICIO!$C$6,0.14*POWER(H172,2.4),IF(E172=INICIO!$C$7,0.1023*POWER(H172,2.5),IF(E172=INICIO!$C$8,0,0)))))</f>
        <v>1755.5404671195765</v>
      </c>
      <c r="P172" s="55">
        <f>+O172*1/J172</f>
        <v>35110.809342391527</v>
      </c>
      <c r="Q172" s="55">
        <f>+O172/1000*A_DESCRIPCION!$D$24</f>
        <v>0.82510401954620094</v>
      </c>
      <c r="R172" s="55">
        <f>+P172/1000*A_DESCRIPCION!$D$24</f>
        <v>16.502080390924018</v>
      </c>
      <c r="S172" s="49" t="str">
        <f>+INICIO!$E$4</f>
        <v>Imbert and Rollet (1989)a</v>
      </c>
      <c r="T172" s="54">
        <f>0.13657*H172^2.38351</f>
        <v>976.09433551039092</v>
      </c>
      <c r="U172" s="55">
        <f>+T172*1/J172</f>
        <v>19521.886710207818</v>
      </c>
      <c r="V172" s="55">
        <f>+T172/1000*A_DESCRIPCION!$D$24</f>
        <v>0.45876433768988373</v>
      </c>
      <c r="W172" s="55">
        <f>+U172/1000*A_DESCRIPCION!$D$24</f>
        <v>9.1752867537976748</v>
      </c>
      <c r="X172" s="28">
        <f>+IF(E172=INICIO!$C$4,0.199*(0.86^0.899)*(H172^2.22),IF(E172=INICIO!$C$5,0.199*(0.762^0.899)*(H172^2.22),IF(E172=INICIO!$C$6,0.199*(0.759^0.899)*(H172^2.22),IF(E172=INICIO!$C$7,0.199*(0.762^0.899)*(H172^2.22),0))))</f>
        <v>675.62846929119746</v>
      </c>
      <c r="Y172" s="28">
        <f>+X172*1/J172</f>
        <v>13512.569385823948</v>
      </c>
      <c r="Z172" s="55">
        <f>+X172/1000*A_DESCRIPCION!$D$24</f>
        <v>0.31754538056686277</v>
      </c>
      <c r="AA172" s="55">
        <f>+Y172/1000*A_DESCRIPCION!$D$24</f>
        <v>6.3509076113372549</v>
      </c>
      <c r="AB172" s="28">
        <f>+IF(E172=INICIO!$C$4,INICIO!$V$30*ARBOLES!R172,IF(E172=INICIO!$C$5,INICIO!$V$31*ARBOLES!R172,IF(E172=INICIO!$C$6,INICIO!$V$32*ARBOLES!R172,IF(E172=INICIO!$C$7,INICIO!#REF!*ARBOLES!R172,0))))</f>
        <v>11.506624573694655</v>
      </c>
    </row>
    <row r="173" spans="1:28" x14ac:dyDescent="0.25">
      <c r="A173">
        <v>6</v>
      </c>
      <c r="B173" t="str">
        <f>+'2014'!A6</f>
        <v>0-2014-INAB/ESTEFFOR</v>
      </c>
      <c r="D173">
        <f>+'2014'!B6</f>
        <v>5</v>
      </c>
      <c r="E173" t="str">
        <f>+'2014'!C6</f>
        <v>Rhizophora mangle L.</v>
      </c>
      <c r="F173">
        <f>+'2014'!D6</f>
        <v>2015</v>
      </c>
      <c r="G173">
        <f>+'2014'!E6</f>
        <v>500</v>
      </c>
      <c r="H173">
        <f>+'2014'!F6</f>
        <v>11.1</v>
      </c>
      <c r="I173">
        <f>+'2014'!G6</f>
        <v>16.02</v>
      </c>
      <c r="J173" s="28">
        <f t="shared" si="8"/>
        <v>0.05</v>
      </c>
      <c r="K173" s="46">
        <f t="shared" si="9"/>
        <v>9.6768907712199599E-3</v>
      </c>
      <c r="L173" s="51">
        <f t="shared" si="10"/>
        <v>0.19353781542439918</v>
      </c>
      <c r="M173" s="28" t="str">
        <f>+IF(H173&gt;4,"DEJAR","DEPURAR")</f>
        <v>DEJAR</v>
      </c>
      <c r="N173" s="49" t="str">
        <f t="shared" si="11"/>
        <v>DEJAR</v>
      </c>
      <c r="O173" s="28">
        <f>+IF(E173=INICIO!$C$4,0.178*POWER(H173,2.47),IF(E173=INICIO!$C$5,0.1023*POWER(H173,2.5),IF(E173=INICIO!$C$6,0.14*POWER(H173,2.4),IF(E173=INICIO!$C$7,0.1023*POWER(H173,2.5),IF(E173=INICIO!$C$8,0,0)))))</f>
        <v>67.977902481462593</v>
      </c>
      <c r="P173" s="55">
        <f>+O173*1/J173</f>
        <v>1359.5580496292519</v>
      </c>
      <c r="Q173" s="55">
        <f>+O173/1000*A_DESCRIPCION!$D$24</f>
        <v>3.1949614166287423E-2</v>
      </c>
      <c r="R173" s="55">
        <f>+P173/1000*A_DESCRIPCION!$D$24</f>
        <v>0.63899228332574831</v>
      </c>
      <c r="S173" s="49" t="str">
        <f>+INICIO!$E$4</f>
        <v>Imbert and Rollet (1989)a</v>
      </c>
      <c r="T173" s="54">
        <f>0.13657*H173^2.38351</f>
        <v>42.353868372211643</v>
      </c>
      <c r="U173" s="55">
        <f>+T173*1/J173</f>
        <v>847.07736744423278</v>
      </c>
      <c r="V173" s="55">
        <f>+T173/1000*A_DESCRIPCION!$D$24</f>
        <v>1.9906318134939472E-2</v>
      </c>
      <c r="W173" s="55">
        <f>+U173/1000*A_DESCRIPCION!$D$24</f>
        <v>0.39812636269878937</v>
      </c>
      <c r="X173" s="28">
        <f>+IF(E173=INICIO!$C$4,0.199*(0.86^0.899)*(H173^2.22),IF(E173=INICIO!$C$5,0.199*(0.762^0.899)*(H173^2.22),IF(E173=INICIO!$C$6,0.199*(0.759^0.899)*(H173^2.22),IF(E173=INICIO!$C$7,0.199*(0.762^0.899)*(H173^2.22),0))))</f>
        <v>36.356678266809226</v>
      </c>
      <c r="Y173" s="28">
        <f>+X173*1/J173</f>
        <v>727.13356533618446</v>
      </c>
      <c r="Z173" s="55">
        <f>+X173/1000*A_DESCRIPCION!$D$24</f>
        <v>1.7087638785400334E-2</v>
      </c>
      <c r="AA173" s="55">
        <f>+Y173/1000*A_DESCRIPCION!$D$24</f>
        <v>0.34175277570800666</v>
      </c>
      <c r="AB173" s="28">
        <f>+IF(E173=INICIO!$C$4,INICIO!$V$30*ARBOLES!R173,IF(E173=INICIO!$C$5,INICIO!$V$31*ARBOLES!R173,IF(E173=INICIO!$C$6,INICIO!$V$32*ARBOLES!R173,IF(E173=INICIO!$C$7,INICIO!#REF!*ARBOLES!R173,0))))</f>
        <v>0.44555862870242685</v>
      </c>
    </row>
    <row r="174" spans="1:28" x14ac:dyDescent="0.25">
      <c r="A174">
        <v>7</v>
      </c>
      <c r="B174" t="str">
        <f>+'2014'!A7</f>
        <v>0-2014-INAB/ESTEFFOR</v>
      </c>
      <c r="D174">
        <f>+'2014'!B7</f>
        <v>6</v>
      </c>
      <c r="E174" t="str">
        <f>+'2014'!C7</f>
        <v>Rhizophora mangle L.</v>
      </c>
      <c r="F174">
        <f>+'2014'!D7</f>
        <v>2015</v>
      </c>
      <c r="G174">
        <f>+'2014'!E7</f>
        <v>500</v>
      </c>
      <c r="H174">
        <f>+'2014'!F7</f>
        <v>32</v>
      </c>
      <c r="I174">
        <f>+'2014'!G7</f>
        <v>29.3</v>
      </c>
      <c r="J174" s="28">
        <f t="shared" si="8"/>
        <v>0.05</v>
      </c>
      <c r="K174" s="46">
        <f t="shared" si="9"/>
        <v>8.0424771931898703E-2</v>
      </c>
      <c r="L174" s="51">
        <f t="shared" si="10"/>
        <v>1.608495438637974</v>
      </c>
      <c r="M174" s="28" t="str">
        <f>+IF(H174&gt;4,"DEJAR","DEPURAR")</f>
        <v>DEJAR</v>
      </c>
      <c r="N174" s="49" t="str">
        <f t="shared" si="11"/>
        <v>DEJAR</v>
      </c>
      <c r="O174" s="28">
        <f>+IF(E174=INICIO!$C$4,0.178*POWER(H174,2.47),IF(E174=INICIO!$C$5,0.1023*POWER(H174,2.5),IF(E174=INICIO!$C$6,0.14*POWER(H174,2.4),IF(E174=INICIO!$C$7,0.1023*POWER(H174,2.5),IF(E174=INICIO!$C$8,0,0)))))</f>
        <v>929.26685865094669</v>
      </c>
      <c r="P174" s="55">
        <f>+O174*1/J174</f>
        <v>18585.337173018932</v>
      </c>
      <c r="Q174" s="55">
        <f>+O174/1000*A_DESCRIPCION!$D$24</f>
        <v>0.43675542356594493</v>
      </c>
      <c r="R174" s="55">
        <f>+P174/1000*A_DESCRIPCION!$D$24</f>
        <v>8.7351084713188971</v>
      </c>
      <c r="S174" s="49" t="str">
        <f>+INICIO!$E$4</f>
        <v>Imbert and Rollet (1989)a</v>
      </c>
      <c r="T174" s="54">
        <f>0.13657*H174^2.38351</f>
        <v>528.31791084648671</v>
      </c>
      <c r="U174" s="55">
        <f>+T174*1/J174</f>
        <v>10566.358216929733</v>
      </c>
      <c r="V174" s="55">
        <f>+T174/1000*A_DESCRIPCION!$D$24</f>
        <v>0.24830941809784873</v>
      </c>
      <c r="W174" s="55">
        <f>+U174/1000*A_DESCRIPCION!$D$24</f>
        <v>4.9661883619569744</v>
      </c>
      <c r="X174" s="28">
        <f>+IF(E174=INICIO!$C$4,0.199*(0.86^0.899)*(H174^2.22),IF(E174=INICIO!$C$5,0.199*(0.762^0.899)*(H174^2.22),IF(E174=INICIO!$C$6,0.199*(0.759^0.899)*(H174^2.22),IF(E174=INICIO!$C$7,0.199*(0.762^0.899)*(H174^2.22),0))))</f>
        <v>381.41707906249133</v>
      </c>
      <c r="Y174" s="28">
        <f>+X174*1/J174</f>
        <v>7628.341581249826</v>
      </c>
      <c r="Z174" s="55">
        <f>+X174/1000*A_DESCRIPCION!$D$24</f>
        <v>0.17926602715937093</v>
      </c>
      <c r="AA174" s="55">
        <f>+Y174/1000*A_DESCRIPCION!$D$24</f>
        <v>3.585320543187418</v>
      </c>
      <c r="AB174" s="28">
        <f>+IF(E174=INICIO!$C$4,INICIO!$V$30*ARBOLES!R174,IF(E174=INICIO!$C$5,INICIO!$V$31*ARBOLES!R174,IF(E174=INICIO!$C$6,INICIO!$V$32*ARBOLES!R174,IF(E174=INICIO!$C$7,INICIO!#REF!*ARBOLES!R174,0))))</f>
        <v>6.0908449970493894</v>
      </c>
    </row>
    <row r="175" spans="1:28" x14ac:dyDescent="0.25">
      <c r="A175">
        <v>8</v>
      </c>
      <c r="B175" t="str">
        <f>+'2014'!A8</f>
        <v>0-2014-INAB/ESTEFFOR</v>
      </c>
      <c r="D175">
        <f>+'2014'!B8</f>
        <v>7</v>
      </c>
      <c r="E175" t="str">
        <f>+'2014'!C8</f>
        <v>Rhizophora mangle L.</v>
      </c>
      <c r="F175">
        <f>+'2014'!D8</f>
        <v>2015</v>
      </c>
      <c r="G175">
        <f>+'2014'!E8</f>
        <v>500</v>
      </c>
      <c r="H175">
        <f>+'2014'!F8</f>
        <v>17</v>
      </c>
      <c r="I175">
        <f>+'2014'!G8</f>
        <v>21</v>
      </c>
      <c r="J175" s="28">
        <f t="shared" si="8"/>
        <v>0.05</v>
      </c>
      <c r="K175" s="46">
        <f t="shared" si="9"/>
        <v>2.2698006922186261E-2</v>
      </c>
      <c r="L175" s="51">
        <f t="shared" si="10"/>
        <v>0.45396013844372518</v>
      </c>
      <c r="M175" s="28" t="str">
        <f>+IF(H175&gt;4,"DEJAR","DEPURAR")</f>
        <v>DEJAR</v>
      </c>
      <c r="N175" s="49" t="str">
        <f t="shared" si="11"/>
        <v>DEJAR</v>
      </c>
      <c r="O175" s="28">
        <f>+IF(E175=INICIO!$C$4,0.178*POWER(H175,2.47),IF(E175=INICIO!$C$5,0.1023*POWER(H175,2.5),IF(E175=INICIO!$C$6,0.14*POWER(H175,2.4),IF(E175=INICIO!$C$7,0.1023*POWER(H175,2.5),IF(E175=INICIO!$C$8,0,0)))))</f>
        <v>194.81789123804003</v>
      </c>
      <c r="P175" s="55">
        <f>+O175*1/J175</f>
        <v>3896.3578247608007</v>
      </c>
      <c r="Q175" s="55">
        <f>+O175/1000*A_DESCRIPCION!$D$24</f>
        <v>9.1564408881878806E-2</v>
      </c>
      <c r="R175" s="55">
        <f>+P175/1000*A_DESCRIPCION!$D$24</f>
        <v>1.8312881776375762</v>
      </c>
      <c r="S175" s="49" t="str">
        <f>+INICIO!$E$4</f>
        <v>Imbert and Rollet (1989)a</v>
      </c>
      <c r="T175" s="54">
        <f>0.13657*H175^2.38351</f>
        <v>116.98835060940742</v>
      </c>
      <c r="U175" s="55">
        <f>+T175*1/J175</f>
        <v>2339.7670121881483</v>
      </c>
      <c r="V175" s="55">
        <f>+T175/1000*A_DESCRIPCION!$D$24</f>
        <v>5.4984524786421483E-2</v>
      </c>
      <c r="W175" s="55">
        <f>+U175/1000*A_DESCRIPCION!$D$24</f>
        <v>1.0996904957284297</v>
      </c>
      <c r="X175" s="28">
        <f>+IF(E175=INICIO!$C$4,0.199*(0.86^0.899)*(H175^2.22),IF(E175=INICIO!$C$5,0.199*(0.762^0.899)*(H175^2.22),IF(E175=INICIO!$C$6,0.199*(0.759^0.899)*(H175^2.22),IF(E175=INICIO!$C$7,0.199*(0.762^0.899)*(H175^2.22),0))))</f>
        <v>93.662078143676567</v>
      </c>
      <c r="Y175" s="28">
        <f>+X175*1/J175</f>
        <v>1873.2415628735312</v>
      </c>
      <c r="Z175" s="55">
        <f>+X175/1000*A_DESCRIPCION!$D$24</f>
        <v>4.4021176727527984E-2</v>
      </c>
      <c r="AA175" s="55">
        <f>+Y175/1000*A_DESCRIPCION!$D$24</f>
        <v>0.88042353455055966</v>
      </c>
      <c r="AB175" s="28">
        <f>+IF(E175=INICIO!$C$4,INICIO!$V$30*ARBOLES!R175,IF(E175=INICIO!$C$5,INICIO!$V$31*ARBOLES!R175,IF(E175=INICIO!$C$6,INICIO!$V$32*ARBOLES!R175,IF(E175=INICIO!$C$7,INICIO!#REF!*ARBOLES!R175,0))))</f>
        <v>1.2769266084723718</v>
      </c>
    </row>
    <row r="176" spans="1:28" x14ac:dyDescent="0.25">
      <c r="A176">
        <v>9</v>
      </c>
      <c r="B176" t="str">
        <f>+'2014'!A9</f>
        <v>0-2014-INAB/ESTEFFOR</v>
      </c>
      <c r="D176">
        <f>+'2014'!B9</f>
        <v>8</v>
      </c>
      <c r="E176" t="str">
        <f>+'2014'!C9</f>
        <v>Rhizophora mangle L.</v>
      </c>
      <c r="F176">
        <f>+'2014'!D9</f>
        <v>2015</v>
      </c>
      <c r="G176">
        <f>+'2014'!E9</f>
        <v>500</v>
      </c>
      <c r="H176">
        <f>+'2014'!F9</f>
        <v>12.4</v>
      </c>
      <c r="I176">
        <f>+'2014'!G9</f>
        <v>17.399999999999999</v>
      </c>
      <c r="J176" s="28">
        <f t="shared" si="8"/>
        <v>0.05</v>
      </c>
      <c r="K176" s="46">
        <f t="shared" si="9"/>
        <v>1.2076282160399163E-2</v>
      </c>
      <c r="L176" s="51">
        <f t="shared" si="10"/>
        <v>0.24152564320798325</v>
      </c>
      <c r="M176" s="28" t="str">
        <f>+IF(H176&gt;4,"DEJAR","DEPURAR")</f>
        <v>DEJAR</v>
      </c>
      <c r="N176" s="49" t="str">
        <f t="shared" si="11"/>
        <v>DEJAR</v>
      </c>
      <c r="O176" s="28">
        <f>+IF(E176=INICIO!$C$4,0.178*POWER(H176,2.47),IF(E176=INICIO!$C$5,0.1023*POWER(H176,2.5),IF(E176=INICIO!$C$6,0.14*POWER(H176,2.4),IF(E176=INICIO!$C$7,0.1023*POWER(H176,2.5),IF(E176=INICIO!$C$8,0,0)))))</f>
        <v>89.365844683469277</v>
      </c>
      <c r="P176" s="55">
        <f>+O176*1/J176</f>
        <v>1787.3168936693855</v>
      </c>
      <c r="Q176" s="55">
        <f>+O176/1000*A_DESCRIPCION!$D$24</f>
        <v>4.2001947001230562E-2</v>
      </c>
      <c r="R176" s="55">
        <f>+P176/1000*A_DESCRIPCION!$D$24</f>
        <v>0.8400389400246111</v>
      </c>
      <c r="S176" s="49" t="str">
        <f>+INICIO!$E$4</f>
        <v>Imbert and Rollet (1989)a</v>
      </c>
      <c r="T176" s="54">
        <f>0.13657*H176^2.38351</f>
        <v>55.148896925091798</v>
      </c>
      <c r="U176" s="55">
        <f>+T176*1/J176</f>
        <v>1102.977938501836</v>
      </c>
      <c r="V176" s="55">
        <f>+T176/1000*A_DESCRIPCION!$D$24</f>
        <v>2.5919981554793144E-2</v>
      </c>
      <c r="W176" s="55">
        <f>+U176/1000*A_DESCRIPCION!$D$24</f>
        <v>0.51839963109586285</v>
      </c>
      <c r="X176" s="28">
        <f>+IF(E176=INICIO!$C$4,0.199*(0.86^0.899)*(H176^2.22),IF(E176=INICIO!$C$5,0.199*(0.762^0.899)*(H176^2.22),IF(E176=INICIO!$C$6,0.199*(0.759^0.899)*(H176^2.22),IF(E176=INICIO!$C$7,0.199*(0.762^0.899)*(H176^2.22),0))))</f>
        <v>46.490404528212899</v>
      </c>
      <c r="Y176" s="28">
        <f>+X176*1/J176</f>
        <v>929.8080905642579</v>
      </c>
      <c r="Z176" s="55">
        <f>+X176/1000*A_DESCRIPCION!$D$24</f>
        <v>2.1850490128260059E-2</v>
      </c>
      <c r="AA176" s="55">
        <f>+Y176/1000*A_DESCRIPCION!$D$24</f>
        <v>0.43700980256520122</v>
      </c>
      <c r="AB176" s="28">
        <f>+IF(E176=INICIO!$C$4,INICIO!$V$30*ARBOLES!R176,IF(E176=INICIO!$C$5,INICIO!$V$31*ARBOLES!R176,IF(E176=INICIO!$C$6,INICIO!$V$32*ARBOLES!R176,IF(E176=INICIO!$C$7,INICIO!#REF!*ARBOLES!R176,0))))</f>
        <v>0.58574509887031057</v>
      </c>
    </row>
    <row r="177" spans="1:28" x14ac:dyDescent="0.25">
      <c r="A177">
        <v>10</v>
      </c>
      <c r="B177" t="str">
        <f>+'2014'!A10</f>
        <v>0-2014-INAB/ESTEFFOR</v>
      </c>
      <c r="D177">
        <f>+'2014'!B10</f>
        <v>9</v>
      </c>
      <c r="E177" t="str">
        <f>+'2014'!C10</f>
        <v>Rhizophora mangle L.</v>
      </c>
      <c r="F177">
        <f>+'2014'!D10</f>
        <v>2015</v>
      </c>
      <c r="G177">
        <f>+'2014'!E10</f>
        <v>500</v>
      </c>
      <c r="H177">
        <f>+'2014'!F10</f>
        <v>22</v>
      </c>
      <c r="I177">
        <f>+'2014'!G10</f>
        <v>31.5</v>
      </c>
      <c r="J177" s="28">
        <f t="shared" si="8"/>
        <v>0.05</v>
      </c>
      <c r="K177" s="46">
        <f t="shared" si="9"/>
        <v>3.8013271108436497E-2</v>
      </c>
      <c r="L177" s="51">
        <f t="shared" si="10"/>
        <v>0.76026542216872994</v>
      </c>
      <c r="M177" s="28" t="str">
        <f>+IF(H177&gt;4,"DEJAR","DEPURAR")</f>
        <v>DEJAR</v>
      </c>
      <c r="N177" s="49" t="str">
        <f t="shared" si="11"/>
        <v>DEJAR</v>
      </c>
      <c r="O177" s="28">
        <f>+IF(E177=INICIO!$C$4,0.178*POWER(H177,2.47),IF(E177=INICIO!$C$5,0.1023*POWER(H177,2.5),IF(E177=INICIO!$C$6,0.14*POWER(H177,2.4),IF(E177=INICIO!$C$7,0.1023*POWER(H177,2.5),IF(E177=INICIO!$C$8,0,0)))))</f>
        <v>368.30195481414484</v>
      </c>
      <c r="P177" s="55">
        <f>+O177*1/J177</f>
        <v>7366.039096282896</v>
      </c>
      <c r="Q177" s="55">
        <f>+O177/1000*A_DESCRIPCION!$D$24</f>
        <v>0.17310191876264808</v>
      </c>
      <c r="R177" s="55">
        <f>+P177/1000*A_DESCRIPCION!$D$24</f>
        <v>3.4620383752529609</v>
      </c>
      <c r="S177" s="49" t="str">
        <f>+INICIO!$E$4</f>
        <v>Imbert and Rollet (1989)a</v>
      </c>
      <c r="T177" s="54">
        <f>0.13657*H177^2.38351</f>
        <v>216.2883827856152</v>
      </c>
      <c r="U177" s="55">
        <f>+T177*1/J177</f>
        <v>4325.7676557123041</v>
      </c>
      <c r="V177" s="55">
        <f>+T177/1000*A_DESCRIPCION!$D$24</f>
        <v>0.10165553990923913</v>
      </c>
      <c r="W177" s="55">
        <f>+U177/1000*A_DESCRIPCION!$D$24</f>
        <v>2.0331107981847829</v>
      </c>
      <c r="X177" s="28">
        <f>+IF(E177=INICIO!$C$4,0.199*(0.86^0.899)*(H177^2.22),IF(E177=INICIO!$C$5,0.199*(0.762^0.899)*(H177^2.22),IF(E177=INICIO!$C$6,0.199*(0.759^0.899)*(H177^2.22),IF(E177=INICIO!$C$7,0.199*(0.762^0.899)*(H177^2.22),0))))</f>
        <v>166.01431412811661</v>
      </c>
      <c r="Y177" s="28">
        <f>+X177*1/J177</f>
        <v>3320.286282562332</v>
      </c>
      <c r="Z177" s="55">
        <f>+X177/1000*A_DESCRIPCION!$D$24</f>
        <v>7.8026727640214802E-2</v>
      </c>
      <c r="AA177" s="55">
        <f>+Y177/1000*A_DESCRIPCION!$D$24</f>
        <v>1.560534552804296</v>
      </c>
      <c r="AB177" s="28">
        <f>+IF(E177=INICIO!$C$4,INICIO!$V$30*ARBOLES!R177,IF(E177=INICIO!$C$5,INICIO!$V$31*ARBOLES!R177,IF(E177=INICIO!$C$6,INICIO!$V$32*ARBOLES!R177,IF(E177=INICIO!$C$7,INICIO!#REF!*ARBOLES!R177,0))))</f>
        <v>2.4140214385132466</v>
      </c>
    </row>
    <row r="178" spans="1:28" x14ac:dyDescent="0.25">
      <c r="A178">
        <v>11</v>
      </c>
      <c r="B178" t="str">
        <f>+'2014'!A11</f>
        <v>0-2014-INAB/ESTEFFOR</v>
      </c>
      <c r="D178">
        <f>+'2014'!B11</f>
        <v>10</v>
      </c>
      <c r="E178" t="str">
        <f>+'2014'!C11</f>
        <v>Rhizophora mangle L.</v>
      </c>
      <c r="F178">
        <f>+'2014'!D11</f>
        <v>2015</v>
      </c>
      <c r="G178">
        <f>+'2014'!E11</f>
        <v>500</v>
      </c>
      <c r="H178">
        <f>+'2014'!F11</f>
        <v>25</v>
      </c>
      <c r="I178">
        <f>+'2014'!G11</f>
        <v>27.2</v>
      </c>
      <c r="J178" s="28">
        <f t="shared" si="8"/>
        <v>0.05</v>
      </c>
      <c r="K178" s="46">
        <f t="shared" si="9"/>
        <v>4.9087385212340517E-2</v>
      </c>
      <c r="L178" s="51">
        <f t="shared" si="10"/>
        <v>0.98174770424681035</v>
      </c>
      <c r="M178" s="28" t="str">
        <f>+IF(H178&gt;4,"DEJAR","DEPURAR")</f>
        <v>DEJAR</v>
      </c>
      <c r="N178" s="49" t="str">
        <f t="shared" si="11"/>
        <v>DEJAR</v>
      </c>
      <c r="O178" s="28">
        <f>+IF(E178=INICIO!$C$4,0.178*POWER(H178,2.47),IF(E178=INICIO!$C$5,0.1023*POWER(H178,2.5),IF(E178=INICIO!$C$6,0.14*POWER(H178,2.4),IF(E178=INICIO!$C$7,0.1023*POWER(H178,2.5),IF(E178=INICIO!$C$8,0,0)))))</f>
        <v>505.04703256684212</v>
      </c>
      <c r="P178" s="55">
        <f>+O178*1/J178</f>
        <v>10100.940651336841</v>
      </c>
      <c r="Q178" s="55">
        <f>+O178/1000*A_DESCRIPCION!$D$24</f>
        <v>0.23737210530641578</v>
      </c>
      <c r="R178" s="55">
        <f>+P178/1000*A_DESCRIPCION!$D$24</f>
        <v>4.7474421061283154</v>
      </c>
      <c r="S178" s="49" t="str">
        <f>+INICIO!$E$4</f>
        <v>Imbert and Rollet (1989)a</v>
      </c>
      <c r="T178" s="54">
        <f>0.13657*H178^2.38351</f>
        <v>293.3319028192812</v>
      </c>
      <c r="U178" s="55">
        <f>+T178*1/J178</f>
        <v>5866.6380563856237</v>
      </c>
      <c r="V178" s="55">
        <f>+T178/1000*A_DESCRIPCION!$D$24</f>
        <v>0.13786599432506214</v>
      </c>
      <c r="W178" s="55">
        <f>+U178/1000*A_DESCRIPCION!$D$24</f>
        <v>2.7573198865012429</v>
      </c>
      <c r="X178" s="28">
        <f>+IF(E178=INICIO!$C$4,0.199*(0.86^0.899)*(H178^2.22),IF(E178=INICIO!$C$5,0.199*(0.762^0.899)*(H178^2.22),IF(E178=INICIO!$C$6,0.199*(0.759^0.899)*(H178^2.22),IF(E178=INICIO!$C$7,0.199*(0.762^0.899)*(H178^2.22),0))))</f>
        <v>220.49259224865455</v>
      </c>
      <c r="Y178" s="28">
        <f>+X178*1/J178</f>
        <v>4409.8518449730909</v>
      </c>
      <c r="Z178" s="55">
        <f>+X178/1000*A_DESCRIPCION!$D$24</f>
        <v>0.10363151835686764</v>
      </c>
      <c r="AA178" s="55">
        <f>+Y178/1000*A_DESCRIPCION!$D$24</f>
        <v>2.0726303671373527</v>
      </c>
      <c r="AB178" s="28">
        <f>+IF(E178=INICIO!$C$4,INICIO!$V$30*ARBOLES!R178,IF(E178=INICIO!$C$5,INICIO!$V$31*ARBOLES!R178,IF(E178=INICIO!$C$6,INICIO!$V$32*ARBOLES!R178,IF(E178=INICIO!$C$7,INICIO!#REF!*ARBOLES!R178,0))))</f>
        <v>3.3103119550073892</v>
      </c>
    </row>
    <row r="179" spans="1:28" x14ac:dyDescent="0.25">
      <c r="A179">
        <v>12</v>
      </c>
      <c r="B179" t="str">
        <f>+'2014'!A12</f>
        <v>0-2014-INAB/ESTEFFOR</v>
      </c>
      <c r="D179">
        <f>+'2014'!B12</f>
        <v>11</v>
      </c>
      <c r="E179" t="str">
        <f>+'2014'!C12</f>
        <v>Rhizophora mangle L.</v>
      </c>
      <c r="F179">
        <f>+'2014'!D12</f>
        <v>2015</v>
      </c>
      <c r="G179">
        <f>+'2014'!E12</f>
        <v>500</v>
      </c>
      <c r="H179">
        <f>+'2014'!F12</f>
        <v>38.5</v>
      </c>
      <c r="I179">
        <f>+'2014'!G12</f>
        <v>26</v>
      </c>
      <c r="J179" s="28">
        <f t="shared" si="8"/>
        <v>0.05</v>
      </c>
      <c r="K179" s="46">
        <f t="shared" si="9"/>
        <v>0.11641564276958677</v>
      </c>
      <c r="L179" s="51">
        <f t="shared" si="10"/>
        <v>2.3283128553917352</v>
      </c>
      <c r="M179" s="28" t="str">
        <f>+IF(H179&gt;4,"DEJAR","DEPURAR")</f>
        <v>DEJAR</v>
      </c>
      <c r="N179" s="49" t="str">
        <f t="shared" si="11"/>
        <v>DEJAR</v>
      </c>
      <c r="O179" s="28">
        <f>+IF(E179=INICIO!$C$4,0.178*POWER(H179,2.47),IF(E179=INICIO!$C$5,0.1023*POWER(H179,2.5),IF(E179=INICIO!$C$6,0.14*POWER(H179,2.4),IF(E179=INICIO!$C$7,0.1023*POWER(H179,2.5),IF(E179=INICIO!$C$8,0,0)))))</f>
        <v>1467.2631288166517</v>
      </c>
      <c r="P179" s="55">
        <f>+O179*1/J179</f>
        <v>29345.262576333032</v>
      </c>
      <c r="Q179" s="55">
        <f>+O179/1000*A_DESCRIPCION!$D$24</f>
        <v>0.68961367054382627</v>
      </c>
      <c r="R179" s="55">
        <f>+P179/1000*A_DESCRIPCION!$D$24</f>
        <v>13.792273410876524</v>
      </c>
      <c r="S179" s="49" t="str">
        <f>+INICIO!$E$4</f>
        <v>Imbert and Rollet (1989)a</v>
      </c>
      <c r="T179" s="54">
        <f>0.13657*H179^2.38351</f>
        <v>820.9501996191043</v>
      </c>
      <c r="U179" s="55">
        <f>+T179*1/J179</f>
        <v>16419.003992382084</v>
      </c>
      <c r="V179" s="55">
        <f>+T179/1000*A_DESCRIPCION!$D$24</f>
        <v>0.38584659382097902</v>
      </c>
      <c r="W179" s="55">
        <f>+U179/1000*A_DESCRIPCION!$D$24</f>
        <v>7.7169318764195793</v>
      </c>
      <c r="X179" s="28">
        <f>+IF(E179=INICIO!$C$4,0.199*(0.86^0.899)*(H179^2.22),IF(E179=INICIO!$C$5,0.199*(0.762^0.899)*(H179^2.22),IF(E179=INICIO!$C$6,0.199*(0.759^0.899)*(H179^2.22),IF(E179=INICIO!$C$7,0.199*(0.762^0.899)*(H179^2.22),0))))</f>
        <v>575.02933882725335</v>
      </c>
      <c r="Y179" s="28">
        <f>+X179*1/J179</f>
        <v>11500.586776545066</v>
      </c>
      <c r="Z179" s="55">
        <f>+X179/1000*A_DESCRIPCION!$D$24</f>
        <v>0.27026378924880906</v>
      </c>
      <c r="AA179" s="55">
        <f>+Y179/1000*A_DESCRIPCION!$D$24</f>
        <v>5.4052757849761806</v>
      </c>
      <c r="AB179" s="28">
        <f>+IF(E179=INICIO!$C$4,INICIO!$V$30*ARBOLES!R179,IF(E179=INICIO!$C$5,INICIO!$V$31*ARBOLES!R179,IF(E179=INICIO!$C$6,INICIO!$V$32*ARBOLES!R179,IF(E179=INICIO!$C$7,INICIO!#REF!*ARBOLES!R179,0))))</f>
        <v>9.6171215020860057</v>
      </c>
    </row>
    <row r="180" spans="1:28" x14ac:dyDescent="0.25">
      <c r="A180">
        <v>13</v>
      </c>
      <c r="B180" t="str">
        <f>+'2014'!A13</f>
        <v>0-2014-INAB/ESTEFFOR</v>
      </c>
      <c r="D180">
        <f>+'2014'!B13</f>
        <v>12</v>
      </c>
      <c r="E180" t="str">
        <f>+'2014'!C13</f>
        <v>Rhizophora mangle L.</v>
      </c>
      <c r="F180">
        <f>+'2014'!D13</f>
        <v>2015</v>
      </c>
      <c r="G180">
        <f>+'2014'!E13</f>
        <v>500</v>
      </c>
      <c r="H180">
        <f>+'2014'!F13</f>
        <v>21</v>
      </c>
      <c r="I180">
        <f>+'2014'!G13</f>
        <v>24.8</v>
      </c>
      <c r="J180" s="28">
        <f t="shared" si="8"/>
        <v>0.05</v>
      </c>
      <c r="K180" s="46">
        <f t="shared" si="9"/>
        <v>3.4636059005827467E-2</v>
      </c>
      <c r="L180" s="51">
        <f t="shared" si="10"/>
        <v>0.69272118011654926</v>
      </c>
      <c r="M180" s="28" t="str">
        <f>+IF(H180&gt;4,"DEJAR","DEPURAR")</f>
        <v>DEJAR</v>
      </c>
      <c r="N180" s="49" t="str">
        <f t="shared" si="11"/>
        <v>DEJAR</v>
      </c>
      <c r="O180" s="28">
        <f>+IF(E180=INICIO!$C$4,0.178*POWER(H180,2.47),IF(E180=INICIO!$C$5,0.1023*POWER(H180,2.5),IF(E180=INICIO!$C$6,0.14*POWER(H180,2.4),IF(E180=INICIO!$C$7,0.1023*POWER(H180,2.5),IF(E180=INICIO!$C$8,0,0)))))</f>
        <v>328.32326678201525</v>
      </c>
      <c r="P180" s="55">
        <f>+O180*1/J180</f>
        <v>6566.4653356403051</v>
      </c>
      <c r="Q180" s="55">
        <f>+O180/1000*A_DESCRIPCION!$D$24</f>
        <v>0.15431193538754714</v>
      </c>
      <c r="R180" s="55">
        <f>+P180/1000*A_DESCRIPCION!$D$24</f>
        <v>3.086238707750943</v>
      </c>
      <c r="S180" s="49" t="str">
        <f>+INICIO!$E$4</f>
        <v>Imbert and Rollet (1989)a</v>
      </c>
      <c r="T180" s="54">
        <f>0.13657*H180^2.38351</f>
        <v>193.587905296</v>
      </c>
      <c r="U180" s="55">
        <f>+T180*1/J180</f>
        <v>3871.7581059199997</v>
      </c>
      <c r="V180" s="55">
        <f>+T180/1000*A_DESCRIPCION!$D$24</f>
        <v>9.0986315489119993E-2</v>
      </c>
      <c r="W180" s="55">
        <f>+U180/1000*A_DESCRIPCION!$D$24</f>
        <v>1.8197263097823997</v>
      </c>
      <c r="X180" s="28">
        <f>+IF(E180=INICIO!$C$4,0.199*(0.86^0.899)*(H180^2.22),IF(E180=INICIO!$C$5,0.199*(0.762^0.899)*(H180^2.22),IF(E180=INICIO!$C$6,0.199*(0.759^0.899)*(H180^2.22),IF(E180=INICIO!$C$7,0.199*(0.762^0.899)*(H180^2.22),0))))</f>
        <v>149.72489541209893</v>
      </c>
      <c r="Y180" s="28">
        <f>+X180*1/J180</f>
        <v>2994.4979082419786</v>
      </c>
      <c r="Z180" s="55">
        <f>+X180/1000*A_DESCRIPCION!$D$24</f>
        <v>7.037070084368649E-2</v>
      </c>
      <c r="AA180" s="55">
        <f>+Y180/1000*A_DESCRIPCION!$D$24</f>
        <v>1.4074140168737299</v>
      </c>
      <c r="AB180" s="28">
        <f>+IF(E180=INICIO!$C$4,INICIO!$V$30*ARBOLES!R180,IF(E180=INICIO!$C$5,INICIO!$V$31*ARBOLES!R180,IF(E180=INICIO!$C$6,INICIO!$V$32*ARBOLES!R180,IF(E180=INICIO!$C$7,INICIO!#REF!*ARBOLES!R180,0))))</f>
        <v>2.1519826175629344</v>
      </c>
    </row>
    <row r="181" spans="1:28" x14ac:dyDescent="0.25">
      <c r="A181">
        <v>14</v>
      </c>
      <c r="B181" t="str">
        <f>+'2014'!A14</f>
        <v>0-2014-INAB/ESTEFFOR</v>
      </c>
      <c r="D181">
        <f>+'2014'!B14</f>
        <v>13</v>
      </c>
      <c r="E181" t="str">
        <f>+'2014'!C14</f>
        <v>Rhizophora mangle L.</v>
      </c>
      <c r="F181">
        <f>+'2014'!D14</f>
        <v>2015</v>
      </c>
      <c r="G181">
        <f>+'2014'!E14</f>
        <v>500</v>
      </c>
      <c r="H181">
        <f>+'2014'!F14</f>
        <v>16</v>
      </c>
      <c r="I181">
        <f>+'2014'!G14</f>
        <v>24</v>
      </c>
      <c r="J181" s="28">
        <f t="shared" si="8"/>
        <v>0.05</v>
      </c>
      <c r="K181" s="46">
        <f t="shared" si="9"/>
        <v>2.0106192982974676E-2</v>
      </c>
      <c r="L181" s="51">
        <f t="shared" si="10"/>
        <v>0.40212385965949349</v>
      </c>
      <c r="M181" s="28" t="str">
        <f>+IF(H181&gt;4,"DEJAR","DEPURAR")</f>
        <v>DEJAR</v>
      </c>
      <c r="N181" s="49" t="str">
        <f t="shared" si="11"/>
        <v>DEJAR</v>
      </c>
      <c r="O181" s="28">
        <f>+IF(E181=INICIO!$C$4,0.178*POWER(H181,2.47),IF(E181=INICIO!$C$5,0.1023*POWER(H181,2.5),IF(E181=INICIO!$C$6,0.14*POWER(H181,2.4),IF(E181=INICIO!$C$7,0.1023*POWER(H181,2.5),IF(E181=INICIO!$C$8,0,0)))))</f>
        <v>167.72444345469728</v>
      </c>
      <c r="P181" s="55">
        <f>+O181*1/J181</f>
        <v>3354.4888690939456</v>
      </c>
      <c r="Q181" s="55">
        <f>+O181/1000*A_DESCRIPCION!$D$24</f>
        <v>7.8830488423707712E-2</v>
      </c>
      <c r="R181" s="55">
        <f>+P181/1000*A_DESCRIPCION!$D$24</f>
        <v>1.5766097684741542</v>
      </c>
      <c r="S181" s="49" t="str">
        <f>+INICIO!$E$4</f>
        <v>Imbert and Rollet (1989)a</v>
      </c>
      <c r="T181" s="54">
        <f>0.13657*H181^2.38351</f>
        <v>101.24820425273758</v>
      </c>
      <c r="U181" s="55">
        <f>+T181*1/J181</f>
        <v>2024.9640850547514</v>
      </c>
      <c r="V181" s="55">
        <f>+T181/1000*A_DESCRIPCION!$D$24</f>
        <v>4.7586655998786656E-2</v>
      </c>
      <c r="W181" s="55">
        <f>+U181/1000*A_DESCRIPCION!$D$24</f>
        <v>0.95173311997573318</v>
      </c>
      <c r="X181" s="28">
        <f>+IF(E181=INICIO!$C$4,0.199*(0.86^0.899)*(H181^2.22),IF(E181=INICIO!$C$5,0.199*(0.762^0.899)*(H181^2.22),IF(E181=INICIO!$C$6,0.199*(0.759^0.899)*(H181^2.22),IF(E181=INICIO!$C$7,0.199*(0.762^0.899)*(H181^2.22),0))))</f>
        <v>81.867880237525213</v>
      </c>
      <c r="Y181" s="28">
        <f>+X181*1/J181</f>
        <v>1637.3576047505042</v>
      </c>
      <c r="Z181" s="55">
        <f>+X181/1000*A_DESCRIPCION!$D$24</f>
        <v>3.8477903711636847E-2</v>
      </c>
      <c r="AA181" s="55">
        <f>+Y181/1000*A_DESCRIPCION!$D$24</f>
        <v>0.76955807423273692</v>
      </c>
      <c r="AB181" s="28">
        <f>+IF(E181=INICIO!$C$4,INICIO!$V$30*ARBOLES!R181,IF(E181=INICIO!$C$5,INICIO!$V$31*ARBOLES!R181,IF(E181=INICIO!$C$6,INICIO!$V$32*ARBOLES!R181,IF(E181=INICIO!$C$7,INICIO!#REF!*ARBOLES!R181,0))))</f>
        <v>1.0993436145802178</v>
      </c>
    </row>
    <row r="182" spans="1:28" x14ac:dyDescent="0.25">
      <c r="A182">
        <v>15</v>
      </c>
      <c r="B182" t="str">
        <f>+'2014'!A15</f>
        <v>0-2014-INAB/ESTEFFOR</v>
      </c>
      <c r="D182">
        <f>+'2014'!B15</f>
        <v>14</v>
      </c>
      <c r="E182" t="str">
        <f>+'2014'!C15</f>
        <v>Rhizophora mangle L.</v>
      </c>
      <c r="F182">
        <f>+'2014'!D15</f>
        <v>2015</v>
      </c>
      <c r="G182">
        <f>+'2014'!E15</f>
        <v>500</v>
      </c>
      <c r="H182">
        <f>+'2014'!F15</f>
        <v>34.1</v>
      </c>
      <c r="I182">
        <f>+'2014'!G15</f>
        <v>27</v>
      </c>
      <c r="J182" s="28">
        <f t="shared" si="8"/>
        <v>0.05</v>
      </c>
      <c r="K182" s="46">
        <f t="shared" si="9"/>
        <v>9.1326883838018708E-2</v>
      </c>
      <c r="L182" s="51">
        <f t="shared" si="10"/>
        <v>1.826537676760374</v>
      </c>
      <c r="M182" s="28" t="str">
        <f>+IF(H182&gt;4,"DEJAR","DEPURAR")</f>
        <v>DEJAR</v>
      </c>
      <c r="N182" s="49" t="str">
        <f t="shared" si="11"/>
        <v>DEJAR</v>
      </c>
      <c r="O182" s="28">
        <f>+IF(E182=INICIO!$C$4,0.178*POWER(H182,2.47),IF(E182=INICIO!$C$5,0.1023*POWER(H182,2.5),IF(E182=INICIO!$C$6,0.14*POWER(H182,2.4),IF(E182=INICIO!$C$7,0.1023*POWER(H182,2.5),IF(E182=INICIO!$C$8,0,0)))))</f>
        <v>1087.2347340594918</v>
      </c>
      <c r="P182" s="55">
        <f>+O182*1/J182</f>
        <v>21744.694681189834</v>
      </c>
      <c r="Q182" s="55">
        <f>+O182/1000*A_DESCRIPCION!$D$24</f>
        <v>0.51100032500796111</v>
      </c>
      <c r="R182" s="55">
        <f>+P182/1000*A_DESCRIPCION!$D$24</f>
        <v>10.220006500159222</v>
      </c>
      <c r="S182" s="49" t="str">
        <f>+INICIO!$E$4</f>
        <v>Imbert and Rollet (1989)a</v>
      </c>
      <c r="T182" s="54">
        <f>0.13657*H182^2.38351</f>
        <v>614.73890511652041</v>
      </c>
      <c r="U182" s="55">
        <f>+T182*1/J182</f>
        <v>12294.778102330407</v>
      </c>
      <c r="V182" s="55">
        <f>+T182/1000*A_DESCRIPCION!$D$24</f>
        <v>0.28892728540476459</v>
      </c>
      <c r="W182" s="55">
        <f>+U182/1000*A_DESCRIPCION!$D$24</f>
        <v>5.7785457080952902</v>
      </c>
      <c r="X182" s="28">
        <f>+IF(E182=INICIO!$C$4,0.199*(0.86^0.899)*(H182^2.22),IF(E182=INICIO!$C$5,0.199*(0.762^0.899)*(H182^2.22),IF(E182=INICIO!$C$6,0.199*(0.759^0.899)*(H182^2.22),IF(E182=INICIO!$C$7,0.199*(0.762^0.899)*(H182^2.22),0))))</f>
        <v>439.21979554069736</v>
      </c>
      <c r="Y182" s="28">
        <f>+X182*1/J182</f>
        <v>8784.3959108139461</v>
      </c>
      <c r="Z182" s="55">
        <f>+X182/1000*A_DESCRIPCION!$D$24</f>
        <v>0.20643330390412773</v>
      </c>
      <c r="AA182" s="55">
        <f>+Y182/1000*A_DESCRIPCION!$D$24</f>
        <v>4.1286660780825546</v>
      </c>
      <c r="AB182" s="28">
        <f>+IF(E182=INICIO!$C$4,INICIO!$V$30*ARBOLES!R182,IF(E182=INICIO!$C$5,INICIO!$V$31*ARBOLES!R182,IF(E182=INICIO!$C$6,INICIO!$V$32*ARBOLES!R182,IF(E182=INICIO!$C$7,INICIO!#REF!*ARBOLES!R182,0))))</f>
        <v>7.1262395499375248</v>
      </c>
    </row>
    <row r="183" spans="1:28" x14ac:dyDescent="0.25">
      <c r="A183">
        <v>16</v>
      </c>
      <c r="B183" t="str">
        <f>+'2014'!A16</f>
        <v>0-2014-INAB/ESTEFFOR</v>
      </c>
      <c r="D183">
        <f>+'2014'!B16</f>
        <v>15</v>
      </c>
      <c r="E183" t="str">
        <f>+'2014'!C16</f>
        <v>Rhizophora mangle L.</v>
      </c>
      <c r="F183">
        <f>+'2014'!D16</f>
        <v>2015</v>
      </c>
      <c r="G183">
        <f>+'2014'!E16</f>
        <v>500</v>
      </c>
      <c r="H183">
        <f>+'2014'!F16</f>
        <v>24.2</v>
      </c>
      <c r="I183">
        <f>+'2014'!G16</f>
        <v>26</v>
      </c>
      <c r="J183" s="28">
        <f t="shared" si="8"/>
        <v>0.05</v>
      </c>
      <c r="K183" s="46">
        <f t="shared" si="9"/>
        <v>4.5996058041208161E-2</v>
      </c>
      <c r="L183" s="51">
        <f t="shared" si="10"/>
        <v>0.9199211608241632</v>
      </c>
      <c r="M183" s="28" t="str">
        <f>+IF(H183&gt;4,"DEJAR","DEPURAR")</f>
        <v>DEJAR</v>
      </c>
      <c r="N183" s="49" t="str">
        <f t="shared" si="11"/>
        <v>DEJAR</v>
      </c>
      <c r="O183" s="28">
        <f>+IF(E183=INICIO!$C$4,0.178*POWER(H183,2.47),IF(E183=INICIO!$C$5,0.1023*POWER(H183,2.5),IF(E183=INICIO!$C$6,0.14*POWER(H183,2.4),IF(E183=INICIO!$C$7,0.1023*POWER(H183,2.5),IF(E183=INICIO!$C$8,0,0)))))</f>
        <v>466.06228091229985</v>
      </c>
      <c r="P183" s="55">
        <f>+O183*1/J183</f>
        <v>9321.2456182459973</v>
      </c>
      <c r="Q183" s="55">
        <f>+O183/1000*A_DESCRIPCION!$D$24</f>
        <v>0.21904927202878091</v>
      </c>
      <c r="R183" s="55">
        <f>+P183/1000*A_DESCRIPCION!$D$24</f>
        <v>4.3809854405756186</v>
      </c>
      <c r="S183" s="49" t="str">
        <f>+INICIO!$E$4</f>
        <v>Imbert and Rollet (1989)a</v>
      </c>
      <c r="T183" s="54">
        <f>0.13657*H183^2.38351</f>
        <v>271.45201661665863</v>
      </c>
      <c r="U183" s="55">
        <f>+T183*1/J183</f>
        <v>5429.040332333172</v>
      </c>
      <c r="V183" s="55">
        <f>+T183/1000*A_DESCRIPCION!$D$24</f>
        <v>0.12758244780982955</v>
      </c>
      <c r="W183" s="55">
        <f>+U183/1000*A_DESCRIPCION!$D$24</f>
        <v>2.5516489561965909</v>
      </c>
      <c r="X183" s="28">
        <f>+IF(E183=INICIO!$C$4,0.199*(0.86^0.899)*(H183^2.22),IF(E183=INICIO!$C$5,0.199*(0.762^0.899)*(H183^2.22),IF(E183=INICIO!$C$6,0.199*(0.759^0.899)*(H183^2.22),IF(E183=INICIO!$C$7,0.199*(0.762^0.899)*(H183^2.22),0))))</f>
        <v>205.13383370998002</v>
      </c>
      <c r="Y183" s="28">
        <f>+X183*1/J183</f>
        <v>4102.6766741995998</v>
      </c>
      <c r="Z183" s="55">
        <f>+X183/1000*A_DESCRIPCION!$D$24</f>
        <v>9.6412901843690613E-2</v>
      </c>
      <c r="AA183" s="55">
        <f>+Y183/1000*A_DESCRIPCION!$D$24</f>
        <v>1.9282580368738118</v>
      </c>
      <c r="AB183" s="28">
        <f>+IF(E183=INICIO!$C$4,INICIO!$V$30*ARBOLES!R183,IF(E183=INICIO!$C$5,INICIO!$V$31*ARBOLES!R183,IF(E183=INICIO!$C$6,INICIO!$V$32*ARBOLES!R183,IF(E183=INICIO!$C$7,INICIO!#REF!*ARBOLES!R183,0))))</f>
        <v>3.0547878530061654</v>
      </c>
    </row>
    <row r="184" spans="1:28" x14ac:dyDescent="0.25">
      <c r="A184">
        <v>17</v>
      </c>
      <c r="B184" t="str">
        <f>+'2014'!A17</f>
        <v>0-2014-INAB/ESTEFFOR</v>
      </c>
      <c r="D184">
        <f>+'2014'!B17</f>
        <v>16</v>
      </c>
      <c r="E184" t="str">
        <f>+'2014'!C17</f>
        <v>Rhizophora mangle L.</v>
      </c>
      <c r="F184">
        <f>+'2014'!D17</f>
        <v>2015</v>
      </c>
      <c r="G184">
        <f>+'2014'!E17</f>
        <v>500</v>
      </c>
      <c r="H184">
        <f>+'2014'!F17</f>
        <v>39.799999999999997</v>
      </c>
      <c r="I184">
        <f>+'2014'!G17</f>
        <v>31</v>
      </c>
      <c r="J184" s="28">
        <f t="shared" si="8"/>
        <v>0.05</v>
      </c>
      <c r="K184" s="46">
        <f t="shared" si="9"/>
        <v>0.12441021067480937</v>
      </c>
      <c r="L184" s="51">
        <f t="shared" si="10"/>
        <v>2.488204213496187</v>
      </c>
      <c r="M184" s="28" t="str">
        <f>+IF(H184&gt;4,"DEJAR","DEPURAR")</f>
        <v>DEJAR</v>
      </c>
      <c r="N184" s="49" t="str">
        <f t="shared" si="11"/>
        <v>DEJAR</v>
      </c>
      <c r="O184" s="28">
        <f>+IF(E184=INICIO!$C$4,0.178*POWER(H184,2.47),IF(E184=INICIO!$C$5,0.1023*POWER(H184,2.5),IF(E184=INICIO!$C$6,0.14*POWER(H184,2.4),IF(E184=INICIO!$C$7,0.1023*POWER(H184,2.5),IF(E184=INICIO!$C$8,0,0)))))</f>
        <v>1592.6897691802396</v>
      </c>
      <c r="P184" s="55">
        <f>+O184*1/J184</f>
        <v>31853.795383604793</v>
      </c>
      <c r="Q184" s="55">
        <f>+O184/1000*A_DESCRIPCION!$D$24</f>
        <v>0.74856419151471265</v>
      </c>
      <c r="R184" s="55">
        <f>+P184/1000*A_DESCRIPCION!$D$24</f>
        <v>14.971283830294253</v>
      </c>
      <c r="S184" s="49" t="str">
        <f>+INICIO!$E$4</f>
        <v>Imbert and Rollet (1989)a</v>
      </c>
      <c r="T184" s="54">
        <f>0.13657*H184^2.38351</f>
        <v>888.57197250486888</v>
      </c>
      <c r="U184" s="55">
        <f>+T184*1/J184</f>
        <v>17771.439450097376</v>
      </c>
      <c r="V184" s="55">
        <f>+T184/1000*A_DESCRIPCION!$D$24</f>
        <v>0.41762882707728832</v>
      </c>
      <c r="W184" s="55">
        <f>+U184/1000*A_DESCRIPCION!$D$24</f>
        <v>8.3525765415457656</v>
      </c>
      <c r="X184" s="28">
        <f>+IF(E184=INICIO!$C$4,0.199*(0.86^0.899)*(H184^2.22),IF(E184=INICIO!$C$5,0.199*(0.762^0.899)*(H184^2.22),IF(E184=INICIO!$C$6,0.199*(0.759^0.899)*(H184^2.22),IF(E184=INICIO!$C$7,0.199*(0.762^0.899)*(H184^2.22),0))))</f>
        <v>619.02416652330646</v>
      </c>
      <c r="Y184" s="28">
        <f>+X184*1/J184</f>
        <v>12380.483330466128</v>
      </c>
      <c r="Z184" s="55">
        <f>+X184/1000*A_DESCRIPCION!$D$24</f>
        <v>0.29094135826595402</v>
      </c>
      <c r="AA184" s="55">
        <f>+Y184/1000*A_DESCRIPCION!$D$24</f>
        <v>5.8188271653190791</v>
      </c>
      <c r="AB184" s="28">
        <f>+IF(E184=INICIO!$C$4,INICIO!$V$30*ARBOLES!R184,IF(E184=INICIO!$C$5,INICIO!$V$31*ARBOLES!R184,IF(E184=INICIO!$C$6,INICIO!$V$32*ARBOLES!R184,IF(E184=INICIO!$C$7,INICIO!#REF!*ARBOLES!R184,0))))</f>
        <v>10.43922574248078</v>
      </c>
    </row>
    <row r="185" spans="1:28" x14ac:dyDescent="0.25">
      <c r="A185">
        <v>18</v>
      </c>
      <c r="B185" t="str">
        <f>+'2014'!A18</f>
        <v>0-2014-INAB/ESTEFFOR</v>
      </c>
      <c r="D185">
        <f>+'2014'!B18</f>
        <v>17</v>
      </c>
      <c r="E185" t="str">
        <f>+'2014'!C18</f>
        <v>Rhizophora mangle L.</v>
      </c>
      <c r="F185">
        <f>+'2014'!D18</f>
        <v>2015</v>
      </c>
      <c r="G185">
        <f>+'2014'!E18</f>
        <v>500</v>
      </c>
      <c r="H185">
        <f>+'2014'!F18</f>
        <v>40.1</v>
      </c>
      <c r="I185">
        <f>+'2014'!G18</f>
        <v>28.4</v>
      </c>
      <c r="J185" s="28">
        <f t="shared" si="8"/>
        <v>0.05</v>
      </c>
      <c r="K185" s="46">
        <f t="shared" si="9"/>
        <v>0.12629281007247309</v>
      </c>
      <c r="L185" s="51">
        <f t="shared" si="10"/>
        <v>2.5258562014494617</v>
      </c>
      <c r="M185" s="28" t="str">
        <f>+IF(H185&gt;4,"DEJAR","DEPURAR")</f>
        <v>DEJAR</v>
      </c>
      <c r="N185" s="49" t="str">
        <f t="shared" si="11"/>
        <v>DEJAR</v>
      </c>
      <c r="O185" s="28">
        <f>+IF(E185=INICIO!$C$4,0.178*POWER(H185,2.47),IF(E185=INICIO!$C$5,0.1023*POWER(H185,2.5),IF(E185=INICIO!$C$6,0.14*POWER(H185,2.4),IF(E185=INICIO!$C$7,0.1023*POWER(H185,2.5),IF(E185=INICIO!$C$8,0,0)))))</f>
        <v>1622.507087880183</v>
      </c>
      <c r="P185" s="55">
        <f>+O185*1/J185</f>
        <v>32450.141757603658</v>
      </c>
      <c r="Q185" s="55">
        <f>+O185/1000*A_DESCRIPCION!$D$24</f>
        <v>0.76257833130368602</v>
      </c>
      <c r="R185" s="55">
        <f>+P185/1000*A_DESCRIPCION!$D$24</f>
        <v>15.251566626073719</v>
      </c>
      <c r="S185" s="49" t="str">
        <f>+INICIO!$E$4</f>
        <v>Imbert and Rollet (1989)a</v>
      </c>
      <c r="T185" s="54">
        <f>0.13657*H185^2.38351</f>
        <v>904.6195162876528</v>
      </c>
      <c r="U185" s="55">
        <f>+T185*1/J185</f>
        <v>18092.390325753055</v>
      </c>
      <c r="V185" s="55">
        <f>+T185/1000*A_DESCRIPCION!$D$24</f>
        <v>0.42517117265519677</v>
      </c>
      <c r="W185" s="55">
        <f>+U185/1000*A_DESCRIPCION!$D$24</f>
        <v>8.5034234531039345</v>
      </c>
      <c r="X185" s="28">
        <f>+IF(E185=INICIO!$C$4,0.199*(0.86^0.899)*(H185^2.22),IF(E185=INICIO!$C$5,0.199*(0.762^0.899)*(H185^2.22),IF(E185=INICIO!$C$6,0.199*(0.759^0.899)*(H185^2.22),IF(E185=INICIO!$C$7,0.199*(0.762^0.899)*(H185^2.22),0))))</f>
        <v>629.43036639637489</v>
      </c>
      <c r="Y185" s="28">
        <f>+X185*1/J185</f>
        <v>12588.607327927497</v>
      </c>
      <c r="Z185" s="55">
        <f>+X185/1000*A_DESCRIPCION!$D$24</f>
        <v>0.29583227220629615</v>
      </c>
      <c r="AA185" s="55">
        <f>+Y185/1000*A_DESCRIPCION!$D$24</f>
        <v>5.9166454441259226</v>
      </c>
      <c r="AB185" s="28">
        <f>+IF(E185=INICIO!$C$4,INICIO!$V$30*ARBOLES!R185,IF(E185=INICIO!$C$5,INICIO!$V$31*ARBOLES!R185,IF(E185=INICIO!$C$6,INICIO!$V$32*ARBOLES!R185,IF(E185=INICIO!$C$7,INICIO!#REF!*ARBOLES!R185,0))))</f>
        <v>10.634662246794116</v>
      </c>
    </row>
    <row r="186" spans="1:28" x14ac:dyDescent="0.25">
      <c r="A186">
        <v>19</v>
      </c>
      <c r="B186" t="str">
        <f>+'2014'!A19</f>
        <v>0-2014-INAB/ESTEFFOR</v>
      </c>
      <c r="D186">
        <f>+'2014'!B19</f>
        <v>18</v>
      </c>
      <c r="E186" t="str">
        <f>+'2014'!C19</f>
        <v>Rhizophora mangle L.</v>
      </c>
      <c r="F186">
        <f>+'2014'!D19</f>
        <v>2015</v>
      </c>
      <c r="G186">
        <f>+'2014'!E19</f>
        <v>500</v>
      </c>
      <c r="H186">
        <f>+'2014'!F19</f>
        <v>11.1</v>
      </c>
      <c r="I186">
        <f>+'2014'!G19</f>
        <v>14.8</v>
      </c>
      <c r="J186" s="28">
        <f t="shared" si="8"/>
        <v>0.05</v>
      </c>
      <c r="K186" s="46">
        <f t="shared" si="9"/>
        <v>9.6768907712199599E-3</v>
      </c>
      <c r="L186" s="51">
        <f t="shared" si="10"/>
        <v>0.19353781542439918</v>
      </c>
      <c r="M186" s="28" t="str">
        <f>+IF(H186&gt;4,"DEJAR","DEPURAR")</f>
        <v>DEJAR</v>
      </c>
      <c r="N186" s="49" t="str">
        <f t="shared" si="11"/>
        <v>DEJAR</v>
      </c>
      <c r="O186" s="28">
        <f>+IF(E186=INICIO!$C$4,0.178*POWER(H186,2.47),IF(E186=INICIO!$C$5,0.1023*POWER(H186,2.5),IF(E186=INICIO!$C$6,0.14*POWER(H186,2.4),IF(E186=INICIO!$C$7,0.1023*POWER(H186,2.5),IF(E186=INICIO!$C$8,0,0)))))</f>
        <v>67.977902481462593</v>
      </c>
      <c r="P186" s="55">
        <f>+O186*1/J186</f>
        <v>1359.5580496292519</v>
      </c>
      <c r="Q186" s="55">
        <f>+O186/1000*A_DESCRIPCION!$D$24</f>
        <v>3.1949614166287423E-2</v>
      </c>
      <c r="R186" s="55">
        <f>+P186/1000*A_DESCRIPCION!$D$24</f>
        <v>0.63899228332574831</v>
      </c>
      <c r="S186" s="49" t="str">
        <f>+INICIO!$E$4</f>
        <v>Imbert and Rollet (1989)a</v>
      </c>
      <c r="T186" s="54">
        <f>0.13657*H186^2.38351</f>
        <v>42.353868372211643</v>
      </c>
      <c r="U186" s="55">
        <f>+T186*1/J186</f>
        <v>847.07736744423278</v>
      </c>
      <c r="V186" s="55">
        <f>+T186/1000*A_DESCRIPCION!$D$24</f>
        <v>1.9906318134939472E-2</v>
      </c>
      <c r="W186" s="55">
        <f>+U186/1000*A_DESCRIPCION!$D$24</f>
        <v>0.39812636269878937</v>
      </c>
      <c r="X186" s="28">
        <f>+IF(E186=INICIO!$C$4,0.199*(0.86^0.899)*(H186^2.22),IF(E186=INICIO!$C$5,0.199*(0.762^0.899)*(H186^2.22),IF(E186=INICIO!$C$6,0.199*(0.759^0.899)*(H186^2.22),IF(E186=INICIO!$C$7,0.199*(0.762^0.899)*(H186^2.22),0))))</f>
        <v>36.356678266809226</v>
      </c>
      <c r="Y186" s="28">
        <f>+X186*1/J186</f>
        <v>727.13356533618446</v>
      </c>
      <c r="Z186" s="55">
        <f>+X186/1000*A_DESCRIPCION!$D$24</f>
        <v>1.7087638785400334E-2</v>
      </c>
      <c r="AA186" s="55">
        <f>+Y186/1000*A_DESCRIPCION!$D$24</f>
        <v>0.34175277570800666</v>
      </c>
      <c r="AB186" s="28">
        <f>+IF(E186=INICIO!$C$4,INICIO!$V$30*ARBOLES!R186,IF(E186=INICIO!$C$5,INICIO!$V$31*ARBOLES!R186,IF(E186=INICIO!$C$6,INICIO!$V$32*ARBOLES!R186,IF(E186=INICIO!$C$7,INICIO!#REF!*ARBOLES!R186,0))))</f>
        <v>0.44555862870242685</v>
      </c>
    </row>
    <row r="187" spans="1:28" x14ac:dyDescent="0.25">
      <c r="A187">
        <v>20</v>
      </c>
      <c r="B187" t="str">
        <f>+'2014'!A20</f>
        <v>1-2014-INAB/ESTEFFOR</v>
      </c>
      <c r="D187">
        <f>+'2014'!B20</f>
        <v>1</v>
      </c>
      <c r="E187" t="str">
        <f>+'2014'!C20</f>
        <v>Rhizophora mangle L.</v>
      </c>
      <c r="F187">
        <f>+'2014'!D20</f>
        <v>2015</v>
      </c>
      <c r="G187">
        <f>+'2014'!E20</f>
        <v>500</v>
      </c>
      <c r="H187">
        <f>+'2014'!F20</f>
        <v>51.3</v>
      </c>
      <c r="I187">
        <f>+'2014'!G20</f>
        <v>22.5</v>
      </c>
      <c r="J187" s="28">
        <f t="shared" si="8"/>
        <v>0.05</v>
      </c>
      <c r="K187" s="46">
        <f t="shared" si="9"/>
        <v>0.20669244926314306</v>
      </c>
      <c r="L187" s="51">
        <f t="shared" si="10"/>
        <v>4.133848985262861</v>
      </c>
      <c r="M187" s="28" t="str">
        <f>+IF(H187&gt;4,"DEJAR","DEPURAR")</f>
        <v>DEJAR</v>
      </c>
      <c r="N187" s="49" t="str">
        <f t="shared" si="11"/>
        <v>DEJAR</v>
      </c>
      <c r="O187" s="28">
        <f>+IF(E187=INICIO!$C$4,0.178*POWER(H187,2.47),IF(E187=INICIO!$C$5,0.1023*POWER(H187,2.5),IF(E187=INICIO!$C$6,0.14*POWER(H187,2.4),IF(E187=INICIO!$C$7,0.1023*POWER(H187,2.5),IF(E187=INICIO!$C$8,0,0)))))</f>
        <v>2981.328928296397</v>
      </c>
      <c r="P187" s="55">
        <f>+O187*1/J187</f>
        <v>59626.578565927935</v>
      </c>
      <c r="Q187" s="55">
        <f>+O187/1000*A_DESCRIPCION!$D$24</f>
        <v>1.4012245962993066</v>
      </c>
      <c r="R187" s="55">
        <f>+P187/1000*A_DESCRIPCION!$D$24</f>
        <v>28.02449192598613</v>
      </c>
      <c r="S187" s="49" t="str">
        <f>+INICIO!$E$4</f>
        <v>Imbert and Rollet (1989)a</v>
      </c>
      <c r="T187" s="54">
        <f>0.13657*H187^2.38351</f>
        <v>1627.1858176056971</v>
      </c>
      <c r="U187" s="55">
        <f>+T187*1/J187</f>
        <v>32543.716352113941</v>
      </c>
      <c r="V187" s="55">
        <f>+T187/1000*A_DESCRIPCION!$D$24</f>
        <v>0.76477733427467764</v>
      </c>
      <c r="W187" s="55">
        <f>+U187/1000*A_DESCRIPCION!$D$24</f>
        <v>15.295546685493552</v>
      </c>
      <c r="X187" s="28">
        <f>+IF(E187=INICIO!$C$4,0.199*(0.86^0.899)*(H187^2.22),IF(E187=INICIO!$C$5,0.199*(0.762^0.899)*(H187^2.22),IF(E187=INICIO!$C$6,0.199*(0.759^0.899)*(H187^2.22),IF(E187=INICIO!$C$7,0.199*(0.762^0.899)*(H187^2.22),0))))</f>
        <v>1087.4961662870007</v>
      </c>
      <c r="Y187" s="28">
        <f>+X187*1/J187</f>
        <v>21749.923325740012</v>
      </c>
      <c r="Z187" s="55">
        <f>+X187/1000*A_DESCRIPCION!$D$24</f>
        <v>0.51112319815489027</v>
      </c>
      <c r="AA187" s="55">
        <f>+Y187/1000*A_DESCRIPCION!$D$24</f>
        <v>10.222463963097805</v>
      </c>
      <c r="AB187" s="28">
        <f>+IF(E187=INICIO!$C$4,INICIO!$V$30*ARBOLES!R187,IF(E187=INICIO!$C$5,INICIO!$V$31*ARBOLES!R187,IF(E187=INICIO!$C$6,INICIO!$V$32*ARBOLES!R187,IF(E187=INICIO!$C$7,INICIO!#REF!*ARBOLES!R187,0))))</f>
        <v>19.541009364989723</v>
      </c>
    </row>
    <row r="188" spans="1:28" x14ac:dyDescent="0.25">
      <c r="A188">
        <v>21</v>
      </c>
      <c r="B188" t="str">
        <f>+'2014'!A21</f>
        <v>1-2014-INAB/ESTEFFOR</v>
      </c>
      <c r="D188">
        <f>+'2014'!B21</f>
        <v>2</v>
      </c>
      <c r="E188" t="str">
        <f>+'2014'!C21</f>
        <v>Rhizophora mangle L.</v>
      </c>
      <c r="F188">
        <f>+'2014'!D21</f>
        <v>2015</v>
      </c>
      <c r="G188">
        <f>+'2014'!E21</f>
        <v>500</v>
      </c>
      <c r="H188">
        <f>+'2014'!F21</f>
        <v>33.4</v>
      </c>
      <c r="I188">
        <f>+'2014'!G21</f>
        <v>23.97</v>
      </c>
      <c r="J188" s="28">
        <f t="shared" si="8"/>
        <v>0.05</v>
      </c>
      <c r="K188" s="46">
        <f t="shared" si="9"/>
        <v>8.7615877515965723E-2</v>
      </c>
      <c r="L188" s="51">
        <f t="shared" si="10"/>
        <v>1.7523175503193145</v>
      </c>
      <c r="M188" s="28" t="str">
        <f>+IF(H188&gt;4,"DEJAR","DEPURAR")</f>
        <v>DEJAR</v>
      </c>
      <c r="N188" s="49" t="str">
        <f t="shared" si="11"/>
        <v>DEJAR</v>
      </c>
      <c r="O188" s="28">
        <f>+IF(E188=INICIO!$C$4,0.178*POWER(H188,2.47),IF(E188=INICIO!$C$5,0.1023*POWER(H188,2.5),IF(E188=INICIO!$C$6,0.14*POWER(H188,2.4),IF(E188=INICIO!$C$7,0.1023*POWER(H188,2.5),IF(E188=INICIO!$C$8,0,0)))))</f>
        <v>1032.9368599570655</v>
      </c>
      <c r="P188" s="55">
        <f>+O188*1/J188</f>
        <v>20658.737199141309</v>
      </c>
      <c r="Q188" s="55">
        <f>+O188/1000*A_DESCRIPCION!$D$24</f>
        <v>0.48548032417982073</v>
      </c>
      <c r="R188" s="55">
        <f>+P188/1000*A_DESCRIPCION!$D$24</f>
        <v>9.7096064835964153</v>
      </c>
      <c r="S188" s="49" t="str">
        <f>+INICIO!$E$4</f>
        <v>Imbert and Rollet (1989)a</v>
      </c>
      <c r="T188" s="54">
        <f>0.13657*H188^2.38351</f>
        <v>585.08673305569403</v>
      </c>
      <c r="U188" s="55">
        <f>+T188*1/J188</f>
        <v>11701.73466111388</v>
      </c>
      <c r="V188" s="55">
        <f>+T188/1000*A_DESCRIPCION!$D$24</f>
        <v>0.27499076453617616</v>
      </c>
      <c r="W188" s="55">
        <f>+U188/1000*A_DESCRIPCION!$D$24</f>
        <v>5.4998152907235234</v>
      </c>
      <c r="X188" s="28">
        <f>+IF(E188=INICIO!$C$4,0.199*(0.86^0.899)*(H188^2.22),IF(E188=INICIO!$C$5,0.199*(0.762^0.899)*(H188^2.22),IF(E188=INICIO!$C$6,0.199*(0.759^0.899)*(H188^2.22),IF(E188=INICIO!$C$7,0.199*(0.762^0.899)*(H188^2.22),0))))</f>
        <v>419.45400012084161</v>
      </c>
      <c r="Y188" s="28">
        <f>+X188*1/J188</f>
        <v>8389.0800024168311</v>
      </c>
      <c r="Z188" s="55">
        <f>+X188/1000*A_DESCRIPCION!$D$24</f>
        <v>0.19714338005679555</v>
      </c>
      <c r="AA188" s="55">
        <f>+Y188/1000*A_DESCRIPCION!$D$24</f>
        <v>3.9428676011359105</v>
      </c>
      <c r="AB188" s="28">
        <f>+IF(E188=INICIO!$C$4,INICIO!$V$30*ARBOLES!R188,IF(E188=INICIO!$C$5,INICIO!$V$31*ARBOLES!R188,IF(E188=INICIO!$C$6,INICIO!$V$32*ARBOLES!R188,IF(E188=INICIO!$C$7,INICIO!#REF!*ARBOLES!R188,0))))</f>
        <v>6.7703461574761814</v>
      </c>
    </row>
    <row r="189" spans="1:28" x14ac:dyDescent="0.25">
      <c r="A189">
        <v>22</v>
      </c>
      <c r="B189" t="str">
        <f>+'2014'!A22</f>
        <v>1-2014-INAB/ESTEFFOR</v>
      </c>
      <c r="D189">
        <f>+'2014'!B22</f>
        <v>3</v>
      </c>
      <c r="E189" t="str">
        <f>+'2014'!C22</f>
        <v>Rhizophora mangle L.</v>
      </c>
      <c r="F189">
        <f>+'2014'!D22</f>
        <v>2015</v>
      </c>
      <c r="G189">
        <f>+'2014'!E22</f>
        <v>500</v>
      </c>
      <c r="H189">
        <f>+'2014'!F22</f>
        <v>25.1</v>
      </c>
      <c r="I189">
        <f>+'2014'!G22</f>
        <v>18.39</v>
      </c>
      <c r="J189" s="28">
        <f t="shared" si="8"/>
        <v>0.05</v>
      </c>
      <c r="K189" s="46">
        <f t="shared" si="9"/>
        <v>4.9480869692202639E-2</v>
      </c>
      <c r="L189" s="51">
        <f t="shared" si="10"/>
        <v>0.98961739384405278</v>
      </c>
      <c r="M189" s="28" t="str">
        <f>+IF(H189&gt;4,"DEJAR","DEPURAR")</f>
        <v>DEJAR</v>
      </c>
      <c r="N189" s="49" t="str">
        <f t="shared" si="11"/>
        <v>DEJAR</v>
      </c>
      <c r="O189" s="28">
        <f>+IF(E189=INICIO!$C$4,0.178*POWER(H189,2.47),IF(E189=INICIO!$C$5,0.1023*POWER(H189,2.5),IF(E189=INICIO!$C$6,0.14*POWER(H189,2.4),IF(E189=INICIO!$C$7,0.1023*POWER(H189,2.5),IF(E189=INICIO!$C$8,0,0)))))</f>
        <v>510.05157663922779</v>
      </c>
      <c r="P189" s="55">
        <f>+O189*1/J189</f>
        <v>10201.031532784555</v>
      </c>
      <c r="Q189" s="55">
        <f>+O189/1000*A_DESCRIPCION!$D$24</f>
        <v>0.23972424102043707</v>
      </c>
      <c r="R189" s="55">
        <f>+P189/1000*A_DESCRIPCION!$D$24</f>
        <v>4.7944848204087407</v>
      </c>
      <c r="S189" s="49" t="str">
        <f>+INICIO!$E$4</f>
        <v>Imbert and Rollet (1989)a</v>
      </c>
      <c r="T189" s="54">
        <f>0.13657*H189^2.38351</f>
        <v>296.13628322212236</v>
      </c>
      <c r="U189" s="55">
        <f>+T189*1/J189</f>
        <v>5922.7256644424469</v>
      </c>
      <c r="V189" s="55">
        <f>+T189/1000*A_DESCRIPCION!$D$24</f>
        <v>0.13918405311439752</v>
      </c>
      <c r="W189" s="55">
        <f>+U189/1000*A_DESCRIPCION!$D$24</f>
        <v>2.78368106228795</v>
      </c>
      <c r="X189" s="28">
        <f>+IF(E189=INICIO!$C$4,0.199*(0.86^0.899)*(H189^2.22),IF(E189=INICIO!$C$5,0.199*(0.762^0.899)*(H189^2.22),IF(E189=INICIO!$C$6,0.199*(0.759^0.899)*(H189^2.22),IF(E189=INICIO!$C$7,0.199*(0.762^0.899)*(H189^2.22),0))))</f>
        <v>222.45534532521347</v>
      </c>
      <c r="Y189" s="28">
        <f>+X189*1/J189</f>
        <v>4449.1069065042693</v>
      </c>
      <c r="Z189" s="55">
        <f>+X189/1000*A_DESCRIPCION!$D$24</f>
        <v>0.10455401230285033</v>
      </c>
      <c r="AA189" s="55">
        <f>+Y189/1000*A_DESCRIPCION!$D$24</f>
        <v>2.0910802460570066</v>
      </c>
      <c r="AB189" s="28">
        <f>+IF(E189=INICIO!$C$4,INICIO!$V$30*ARBOLES!R189,IF(E189=INICIO!$C$5,INICIO!$V$31*ARBOLES!R189,IF(E189=INICIO!$C$6,INICIO!$V$32*ARBOLES!R189,IF(E189=INICIO!$C$7,INICIO!#REF!*ARBOLES!R189,0))))</f>
        <v>3.343114052641706</v>
      </c>
    </row>
    <row r="190" spans="1:28" x14ac:dyDescent="0.25">
      <c r="A190">
        <v>23</v>
      </c>
      <c r="B190" t="str">
        <f>+'2014'!A23</f>
        <v>1-2014-INAB/ESTEFFOR</v>
      </c>
      <c r="D190">
        <f>+'2014'!B23</f>
        <v>4</v>
      </c>
      <c r="E190" t="str">
        <f>+'2014'!C23</f>
        <v>Rhizophora mangle L.</v>
      </c>
      <c r="F190">
        <f>+'2014'!D23</f>
        <v>2015</v>
      </c>
      <c r="G190">
        <f>+'2014'!E23</f>
        <v>500</v>
      </c>
      <c r="H190">
        <f>+'2014'!F23</f>
        <v>48.6</v>
      </c>
      <c r="I190">
        <f>+'2014'!G23</f>
        <v>22.81</v>
      </c>
      <c r="J190" s="28">
        <f t="shared" si="8"/>
        <v>0.05</v>
      </c>
      <c r="K190" s="46">
        <f t="shared" si="9"/>
        <v>0.18550790460182368</v>
      </c>
      <c r="L190" s="51">
        <f t="shared" si="10"/>
        <v>3.7101580920364734</v>
      </c>
      <c r="M190" s="28" t="str">
        <f>+IF(H190&gt;4,"DEJAR","DEPURAR")</f>
        <v>DEJAR</v>
      </c>
      <c r="N190" s="49" t="str">
        <f t="shared" si="11"/>
        <v>DEJAR</v>
      </c>
      <c r="O190" s="28">
        <f>+IF(E190=INICIO!$C$4,0.178*POWER(H190,2.47),IF(E190=INICIO!$C$5,0.1023*POWER(H190,2.5),IF(E190=INICIO!$C$6,0.14*POWER(H190,2.4),IF(E190=INICIO!$C$7,0.1023*POWER(H190,2.5),IF(E190=INICIO!$C$8,0,0)))))</f>
        <v>2608.6246115076315</v>
      </c>
      <c r="P190" s="55">
        <f>+O190*1/J190</f>
        <v>52172.492230152624</v>
      </c>
      <c r="Q190" s="55">
        <f>+O190/1000*A_DESCRIPCION!$D$24</f>
        <v>1.2260535674085866</v>
      </c>
      <c r="R190" s="55">
        <f>+P190/1000*A_DESCRIPCION!$D$24</f>
        <v>24.521071348171731</v>
      </c>
      <c r="S190" s="49" t="str">
        <f>+INICIO!$E$4</f>
        <v>Imbert and Rollet (1989)a</v>
      </c>
      <c r="T190" s="54">
        <f>0.13657*H190^2.38351</f>
        <v>1430.4402555122945</v>
      </c>
      <c r="U190" s="55">
        <f>+T190*1/J190</f>
        <v>28608.805110245888</v>
      </c>
      <c r="V190" s="55">
        <f>+T190/1000*A_DESCRIPCION!$D$24</f>
        <v>0.6723069200907783</v>
      </c>
      <c r="W190" s="55">
        <f>+U190/1000*A_DESCRIPCION!$D$24</f>
        <v>13.446138401815567</v>
      </c>
      <c r="X190" s="28">
        <f>+IF(E190=INICIO!$C$4,0.199*(0.86^0.899)*(H190^2.22),IF(E190=INICIO!$C$5,0.199*(0.762^0.899)*(H190^2.22),IF(E190=INICIO!$C$6,0.199*(0.759^0.899)*(H190^2.22),IF(E190=INICIO!$C$7,0.199*(0.762^0.899)*(H190^2.22),0))))</f>
        <v>964.49438097198299</v>
      </c>
      <c r="Y190" s="28">
        <f>+X190*1/J190</f>
        <v>19289.887619439658</v>
      </c>
      <c r="Z190" s="55">
        <f>+X190/1000*A_DESCRIPCION!$D$24</f>
        <v>0.45331235905683198</v>
      </c>
      <c r="AA190" s="55">
        <f>+Y190/1000*A_DESCRIPCION!$D$24</f>
        <v>9.0662471811366387</v>
      </c>
      <c r="AB190" s="28">
        <f>+IF(E190=INICIO!$C$4,INICIO!$V$30*ARBOLES!R190,IF(E190=INICIO!$C$5,INICIO!$V$31*ARBOLES!R190,IF(E190=INICIO!$C$6,INICIO!$V$32*ARBOLES!R190,IF(E190=INICIO!$C$7,INICIO!#REF!*ARBOLES!R190,0))))</f>
        <v>17.098132808962387</v>
      </c>
    </row>
    <row r="191" spans="1:28" x14ac:dyDescent="0.25">
      <c r="A191">
        <v>24</v>
      </c>
      <c r="B191" t="str">
        <f>+'2014'!A24</f>
        <v>1-2014-INAB/ESTEFFOR</v>
      </c>
      <c r="D191">
        <f>+'2014'!B24</f>
        <v>5</v>
      </c>
      <c r="E191" t="str">
        <f>+'2014'!C24</f>
        <v>Rhizophora mangle L.</v>
      </c>
      <c r="F191">
        <f>+'2014'!D24</f>
        <v>2015</v>
      </c>
      <c r="G191">
        <f>+'2014'!E24</f>
        <v>500</v>
      </c>
      <c r="H191">
        <f>+'2014'!F24</f>
        <v>40.700000000000003</v>
      </c>
      <c r="I191">
        <f>+'2014'!G24</f>
        <v>21.08</v>
      </c>
      <c r="J191" s="28">
        <f t="shared" si="8"/>
        <v>0.05</v>
      </c>
      <c r="K191" s="46">
        <f t="shared" si="9"/>
        <v>0.13010042036862393</v>
      </c>
      <c r="L191" s="51">
        <f t="shared" si="10"/>
        <v>2.6020084073724785</v>
      </c>
      <c r="M191" s="28" t="str">
        <f>+IF(H191&gt;4,"DEJAR","DEPURAR")</f>
        <v>DEJAR</v>
      </c>
      <c r="N191" s="49" t="str">
        <f t="shared" si="11"/>
        <v>DEJAR</v>
      </c>
      <c r="O191" s="28">
        <f>+IF(E191=INICIO!$C$4,0.178*POWER(H191,2.47),IF(E191=INICIO!$C$5,0.1023*POWER(H191,2.5),IF(E191=INICIO!$C$6,0.14*POWER(H191,2.4),IF(E191=INICIO!$C$7,0.1023*POWER(H191,2.5),IF(E191=INICIO!$C$8,0,0)))))</f>
        <v>1683.1320625621702</v>
      </c>
      <c r="P191" s="55">
        <f>+O191*1/J191</f>
        <v>33662.641251243404</v>
      </c>
      <c r="Q191" s="55">
        <f>+O191/1000*A_DESCRIPCION!$D$24</f>
        <v>0.79107206940421992</v>
      </c>
      <c r="R191" s="55">
        <f>+P191/1000*A_DESCRIPCION!$D$24</f>
        <v>15.821441388084397</v>
      </c>
      <c r="S191" s="49" t="str">
        <f>+INICIO!$E$4</f>
        <v>Imbert and Rollet (1989)a</v>
      </c>
      <c r="T191" s="54">
        <f>0.13657*H191^2.38351</f>
        <v>937.21596881186599</v>
      </c>
      <c r="U191" s="55">
        <f>+T191*1/J191</f>
        <v>18744.319376237319</v>
      </c>
      <c r="V191" s="55">
        <f>+T191/1000*A_DESCRIPCION!$D$24</f>
        <v>0.44049150534157699</v>
      </c>
      <c r="W191" s="55">
        <f>+U191/1000*A_DESCRIPCION!$D$24</f>
        <v>8.809830106831539</v>
      </c>
      <c r="X191" s="28">
        <f>+IF(E191=INICIO!$C$4,0.199*(0.86^0.899)*(H191^2.22),IF(E191=INICIO!$C$5,0.199*(0.762^0.899)*(H191^2.22),IF(E191=INICIO!$C$6,0.199*(0.759^0.899)*(H191^2.22),IF(E191=INICIO!$C$7,0.199*(0.762^0.899)*(H191^2.22),0))))</f>
        <v>650.52916592162251</v>
      </c>
      <c r="Y191" s="28">
        <f>+X191*1/J191</f>
        <v>13010.583318432449</v>
      </c>
      <c r="Z191" s="55">
        <f>+X191/1000*A_DESCRIPCION!$D$24</f>
        <v>0.30574870798316256</v>
      </c>
      <c r="AA191" s="55">
        <f>+Y191/1000*A_DESCRIPCION!$D$24</f>
        <v>6.1149741596632508</v>
      </c>
      <c r="AB191" s="28">
        <f>+IF(E191=INICIO!$C$4,INICIO!$V$30*ARBOLES!R191,IF(E191=INICIO!$C$5,INICIO!$V$31*ARBOLES!R191,IF(E191=INICIO!$C$6,INICIO!$V$32*ARBOLES!R191,IF(E191=INICIO!$C$7,INICIO!#REF!*ARBOLES!R191,0))))</f>
        <v>11.032026384232626</v>
      </c>
    </row>
    <row r="192" spans="1:28" x14ac:dyDescent="0.25">
      <c r="A192">
        <v>25</v>
      </c>
      <c r="B192" t="str">
        <f>+'2014'!A25</f>
        <v>1-2014-INAB/ESTEFFOR</v>
      </c>
      <c r="D192">
        <f>+'2014'!B25</f>
        <v>6</v>
      </c>
      <c r="E192" t="str">
        <f>+'2014'!C25</f>
        <v>Rhizophora mangle L.</v>
      </c>
      <c r="F192">
        <f>+'2014'!D25</f>
        <v>2015</v>
      </c>
      <c r="G192">
        <f>+'2014'!E25</f>
        <v>500</v>
      </c>
      <c r="H192">
        <f>+'2014'!F25</f>
        <v>38.200000000000003</v>
      </c>
      <c r="I192">
        <f>+'2014'!G25</f>
        <v>21.76</v>
      </c>
      <c r="J192" s="28">
        <f t="shared" si="8"/>
        <v>0.05</v>
      </c>
      <c r="K192" s="46">
        <f t="shared" si="9"/>
        <v>0.11460844159560925</v>
      </c>
      <c r="L192" s="51">
        <f t="shared" si="10"/>
        <v>2.2921688319121847</v>
      </c>
      <c r="M192" s="28" t="str">
        <f>+IF(H192&gt;4,"DEJAR","DEPURAR")</f>
        <v>DEJAR</v>
      </c>
      <c r="N192" s="49" t="str">
        <f t="shared" si="11"/>
        <v>DEJAR</v>
      </c>
      <c r="O192" s="28">
        <f>+IF(E192=INICIO!$C$4,0.178*POWER(H192,2.47),IF(E192=INICIO!$C$5,0.1023*POWER(H192,2.5),IF(E192=INICIO!$C$6,0.14*POWER(H192,2.4),IF(E192=INICIO!$C$7,0.1023*POWER(H192,2.5),IF(E192=INICIO!$C$8,0,0)))))</f>
        <v>1439.184618253073</v>
      </c>
      <c r="P192" s="55">
        <f>+O192*1/J192</f>
        <v>28783.692365061459</v>
      </c>
      <c r="Q192" s="55">
        <f>+O192/1000*A_DESCRIPCION!$D$24</f>
        <v>0.67641677057894423</v>
      </c>
      <c r="R192" s="55">
        <f>+P192/1000*A_DESCRIPCION!$D$24</f>
        <v>13.528335411578885</v>
      </c>
      <c r="S192" s="49" t="str">
        <f>+INICIO!$E$4</f>
        <v>Imbert and Rollet (1989)a</v>
      </c>
      <c r="T192" s="54">
        <f>0.13657*H192^2.38351</f>
        <v>805.78495727952361</v>
      </c>
      <c r="U192" s="55">
        <f>+T192*1/J192</f>
        <v>16115.699145590472</v>
      </c>
      <c r="V192" s="55">
        <f>+T192/1000*A_DESCRIPCION!$D$24</f>
        <v>0.37871892992137607</v>
      </c>
      <c r="W192" s="55">
        <f>+U192/1000*A_DESCRIPCION!$D$24</f>
        <v>7.5743785984275211</v>
      </c>
      <c r="X192" s="28">
        <f>+IF(E192=INICIO!$C$4,0.199*(0.86^0.899)*(H192^2.22),IF(E192=INICIO!$C$5,0.199*(0.762^0.899)*(H192^2.22),IF(E192=INICIO!$C$6,0.199*(0.759^0.899)*(H192^2.22),IF(E192=INICIO!$C$7,0.199*(0.762^0.899)*(H192^2.22),0))))</f>
        <v>565.12933278252058</v>
      </c>
      <c r="Y192" s="28">
        <f>+X192*1/J192</f>
        <v>11302.586655650412</v>
      </c>
      <c r="Z192" s="55">
        <f>+X192/1000*A_DESCRIPCION!$D$24</f>
        <v>0.26561078640778463</v>
      </c>
      <c r="AA192" s="55">
        <f>+Y192/1000*A_DESCRIPCION!$D$24</f>
        <v>5.3122157281556932</v>
      </c>
      <c r="AB192" s="28">
        <f>+IF(E192=INICIO!$C$4,INICIO!$V$30*ARBOLES!R192,IF(E192=INICIO!$C$5,INICIO!$V$31*ARBOLES!R192,IF(E192=INICIO!$C$6,INICIO!$V$32*ARBOLES!R192,IF(E192=INICIO!$C$7,INICIO!#REF!*ARBOLES!R192,0))))</f>
        <v>9.4330819509079404</v>
      </c>
    </row>
    <row r="193" spans="1:28" x14ac:dyDescent="0.25">
      <c r="A193">
        <v>26</v>
      </c>
      <c r="B193" t="str">
        <f>+'2014'!A26</f>
        <v>1-2014-INAB/ESTEFFOR</v>
      </c>
      <c r="D193">
        <f>+'2014'!B26</f>
        <v>7</v>
      </c>
      <c r="E193" t="str">
        <f>+'2014'!C26</f>
        <v>Rhizophora mangle L.</v>
      </c>
      <c r="F193">
        <f>+'2014'!D26</f>
        <v>2015</v>
      </c>
      <c r="G193">
        <f>+'2014'!E26</f>
        <v>500</v>
      </c>
      <c r="H193">
        <f>+'2014'!F26</f>
        <v>28.7</v>
      </c>
      <c r="I193">
        <f>+'2014'!G26</f>
        <v>22.76</v>
      </c>
      <c r="J193" s="28">
        <f t="shared" si="8"/>
        <v>0.05</v>
      </c>
      <c r="K193" s="46">
        <f t="shared" si="9"/>
        <v>6.4692461320884409E-2</v>
      </c>
      <c r="L193" s="51">
        <f t="shared" si="10"/>
        <v>1.2938492264176882</v>
      </c>
      <c r="M193" s="28" t="str">
        <f>+IF(H193&gt;4,"DEJAR","DEPURAR")</f>
        <v>DEJAR</v>
      </c>
      <c r="N193" s="49" t="str">
        <f t="shared" si="11"/>
        <v>DEJAR</v>
      </c>
      <c r="O193" s="28">
        <f>+IF(E193=INICIO!$C$4,0.178*POWER(H193,2.47),IF(E193=INICIO!$C$5,0.1023*POWER(H193,2.5),IF(E193=INICIO!$C$6,0.14*POWER(H193,2.4),IF(E193=INICIO!$C$7,0.1023*POWER(H193,2.5),IF(E193=INICIO!$C$8,0,0)))))</f>
        <v>710.21245988077612</v>
      </c>
      <c r="P193" s="55">
        <f>+O193*1/J193</f>
        <v>14204.249197615522</v>
      </c>
      <c r="Q193" s="55">
        <f>+O193/1000*A_DESCRIPCION!$D$24</f>
        <v>0.33379985614396473</v>
      </c>
      <c r="R193" s="55">
        <f>+P193/1000*A_DESCRIPCION!$D$24</f>
        <v>6.6759971228792949</v>
      </c>
      <c r="S193" s="49" t="str">
        <f>+INICIO!$E$4</f>
        <v>Imbert and Rollet (1989)a</v>
      </c>
      <c r="T193" s="54">
        <f>0.13657*H193^2.38351</f>
        <v>407.5973850271933</v>
      </c>
      <c r="U193" s="55">
        <f>+T193*1/J193</f>
        <v>8151.9477005438657</v>
      </c>
      <c r="V193" s="55">
        <f>+T193/1000*A_DESCRIPCION!$D$24</f>
        <v>0.19157077096278083</v>
      </c>
      <c r="W193" s="55">
        <f>+U193/1000*A_DESCRIPCION!$D$24</f>
        <v>3.8314154192556171</v>
      </c>
      <c r="X193" s="28">
        <f>+IF(E193=INICIO!$C$4,0.199*(0.86^0.899)*(H193^2.22),IF(E193=INICIO!$C$5,0.199*(0.762^0.899)*(H193^2.22),IF(E193=INICIO!$C$6,0.199*(0.759^0.899)*(H193^2.22),IF(E193=INICIO!$C$7,0.199*(0.762^0.899)*(H193^2.22),0))))</f>
        <v>299.54701406471844</v>
      </c>
      <c r="Y193" s="28">
        <f>+X193*1/J193</f>
        <v>5990.9402812943681</v>
      </c>
      <c r="Z193" s="55">
        <f>+X193/1000*A_DESCRIPCION!$D$24</f>
        <v>0.14078709661041766</v>
      </c>
      <c r="AA193" s="55">
        <f>+Y193/1000*A_DESCRIPCION!$D$24</f>
        <v>2.8157419322083528</v>
      </c>
      <c r="AB193" s="28">
        <f>+IF(E193=INICIO!$C$4,INICIO!$V$30*ARBOLES!R193,IF(E193=INICIO!$C$5,INICIO!$V$31*ARBOLES!R193,IF(E193=INICIO!$C$6,INICIO!$V$32*ARBOLES!R193,IF(E193=INICIO!$C$7,INICIO!#REF!*ARBOLES!R193,0))))</f>
        <v>4.6550611031010956</v>
      </c>
    </row>
    <row r="194" spans="1:28" x14ac:dyDescent="0.25">
      <c r="A194">
        <v>27</v>
      </c>
      <c r="B194" t="str">
        <f>+'2014'!A27</f>
        <v>1-2014-INAB/ESTEFFOR</v>
      </c>
      <c r="D194">
        <f>+'2014'!B27</f>
        <v>8</v>
      </c>
      <c r="E194" t="str">
        <f>+'2014'!C27</f>
        <v>Rhizophora mangle L.</v>
      </c>
      <c r="F194">
        <f>+'2014'!D27</f>
        <v>2015</v>
      </c>
      <c r="G194">
        <f>+'2014'!E27</f>
        <v>500</v>
      </c>
      <c r="H194">
        <f>+'2014'!F27</f>
        <v>23.1</v>
      </c>
      <c r="I194">
        <f>+'2014'!G27</f>
        <v>24.17</v>
      </c>
      <c r="J194" s="28">
        <f t="shared" ref="J194:J257" si="12">+G194/10000</f>
        <v>0.05</v>
      </c>
      <c r="K194" s="46">
        <f t="shared" si="9"/>
        <v>4.1909631397051242E-2</v>
      </c>
      <c r="L194" s="51">
        <f t="shared" si="10"/>
        <v>0.83819262794102478</v>
      </c>
      <c r="M194" s="28" t="str">
        <f>+IF(H194&gt;4,"DEJAR","DEPURAR")</f>
        <v>DEJAR</v>
      </c>
      <c r="N194" s="49" t="str">
        <f t="shared" si="11"/>
        <v>DEJAR</v>
      </c>
      <c r="O194" s="28">
        <f>+IF(E194=INICIO!$C$4,0.178*POWER(H194,2.47),IF(E194=INICIO!$C$5,0.1023*POWER(H194,2.5),IF(E194=INICIO!$C$6,0.14*POWER(H194,2.4),IF(E194=INICIO!$C$7,0.1023*POWER(H194,2.5),IF(E194=INICIO!$C$8,0,0)))))</f>
        <v>415.47183932331058</v>
      </c>
      <c r="P194" s="55">
        <f>+O194*1/J194</f>
        <v>8309.4367864662108</v>
      </c>
      <c r="Q194" s="55">
        <f>+O194/1000*A_DESCRIPCION!$D$24</f>
        <v>0.19527176448195596</v>
      </c>
      <c r="R194" s="55">
        <f>+P194/1000*A_DESCRIPCION!$D$24</f>
        <v>3.9054352896391191</v>
      </c>
      <c r="S194" s="49" t="str">
        <f>+INICIO!$E$4</f>
        <v>Imbert and Rollet (1989)a</v>
      </c>
      <c r="T194" s="54">
        <f>0.13657*H194^2.38351</f>
        <v>242.96185772160155</v>
      </c>
      <c r="U194" s="55">
        <f>+T194*1/J194</f>
        <v>4859.2371544320304</v>
      </c>
      <c r="V194" s="55">
        <f>+T194/1000*A_DESCRIPCION!$D$24</f>
        <v>0.11419207312915272</v>
      </c>
      <c r="W194" s="55">
        <f>+U194/1000*A_DESCRIPCION!$D$24</f>
        <v>2.2838414625830539</v>
      </c>
      <c r="X194" s="28">
        <f>+IF(E194=INICIO!$C$4,0.199*(0.86^0.899)*(H194^2.22),IF(E194=INICIO!$C$5,0.199*(0.762^0.899)*(H194^2.22),IF(E194=INICIO!$C$6,0.199*(0.759^0.899)*(H194^2.22),IF(E194=INICIO!$C$7,0.199*(0.762^0.899)*(H194^2.22),0))))</f>
        <v>185.00598553211108</v>
      </c>
      <c r="Y194" s="28">
        <f>+X194*1/J194</f>
        <v>3700.1197106422214</v>
      </c>
      <c r="Z194" s="55">
        <f>+X194/1000*A_DESCRIPCION!$D$24</f>
        <v>8.695281320009221E-2</v>
      </c>
      <c r="AA194" s="55">
        <f>+Y194/1000*A_DESCRIPCION!$D$24</f>
        <v>1.7390562640018439</v>
      </c>
      <c r="AB194" s="28">
        <f>+IF(E194=INICIO!$C$4,INICIO!$V$30*ARBOLES!R194,IF(E194=INICIO!$C$5,INICIO!$V$31*ARBOLES!R194,IF(E194=INICIO!$C$6,INICIO!$V$32*ARBOLES!R194,IF(E194=INICIO!$C$7,INICIO!#REF!*ARBOLES!R194,0))))</f>
        <v>2.7231946888012653</v>
      </c>
    </row>
    <row r="195" spans="1:28" x14ac:dyDescent="0.25">
      <c r="A195">
        <v>28</v>
      </c>
      <c r="B195" t="str">
        <f>+'2014'!A28</f>
        <v>1-2014-INAB/ESTEFFOR</v>
      </c>
      <c r="D195">
        <f>+'2014'!B28</f>
        <v>9</v>
      </c>
      <c r="E195" t="str">
        <f>+'2014'!C28</f>
        <v>Rhizophora mangle L.</v>
      </c>
      <c r="F195">
        <f>+'2014'!D28</f>
        <v>2015</v>
      </c>
      <c r="G195">
        <f>+'2014'!E28</f>
        <v>500</v>
      </c>
      <c r="H195">
        <f>+'2014'!F28</f>
        <v>40</v>
      </c>
      <c r="I195">
        <f>+'2014'!G28</f>
        <v>26.98</v>
      </c>
      <c r="J195" s="28">
        <f t="shared" si="12"/>
        <v>0.05</v>
      </c>
      <c r="K195" s="46">
        <f t="shared" ref="K195:K258" si="13">PI()/4*POWER((H195/100),2)</f>
        <v>0.12566370614359174</v>
      </c>
      <c r="L195" s="51">
        <f t="shared" ref="L195:L258" si="14">+K195/J195</f>
        <v>2.5132741228718345</v>
      </c>
      <c r="M195" s="28" t="str">
        <f>+IF(H195&gt;4,"DEJAR","DEPURAR")</f>
        <v>DEJAR</v>
      </c>
      <c r="N195" s="49" t="str">
        <f t="shared" ref="N195:N258" si="15">+M195</f>
        <v>DEJAR</v>
      </c>
      <c r="O195" s="28">
        <f>+IF(E195=INICIO!$C$4,0.178*POWER(H195,2.47),IF(E195=INICIO!$C$5,0.1023*POWER(H195,2.5),IF(E195=INICIO!$C$6,0.14*POWER(H195,2.4),IF(E195=INICIO!$C$7,0.1023*POWER(H195,2.5),IF(E195=INICIO!$C$8,0,0)))))</f>
        <v>1612.5314026168483</v>
      </c>
      <c r="P195" s="55">
        <f>+O195*1/J195</f>
        <v>32250.628052336964</v>
      </c>
      <c r="Q195" s="55">
        <f>+O195/1000*A_DESCRIPCION!$D$24</f>
        <v>0.75788975922991864</v>
      </c>
      <c r="R195" s="55">
        <f>+P195/1000*A_DESCRIPCION!$D$24</f>
        <v>15.157795184598372</v>
      </c>
      <c r="S195" s="49" t="str">
        <f>+INICIO!$E$4</f>
        <v>Imbert and Rollet (1989)a</v>
      </c>
      <c r="T195" s="54">
        <f>0.13657*H195^2.38351</f>
        <v>899.25180732127308</v>
      </c>
      <c r="U195" s="55">
        <f>+T195*1/J195</f>
        <v>17985.03614642546</v>
      </c>
      <c r="V195" s="55">
        <f>+T195/1000*A_DESCRIPCION!$D$24</f>
        <v>0.42264834944099833</v>
      </c>
      <c r="W195" s="55">
        <f>+U195/1000*A_DESCRIPCION!$D$24</f>
        <v>8.4529669888199663</v>
      </c>
      <c r="X195" s="28">
        <f>+IF(E195=INICIO!$C$4,0.199*(0.86^0.899)*(H195^2.22),IF(E195=INICIO!$C$5,0.199*(0.762^0.899)*(H195^2.22),IF(E195=INICIO!$C$6,0.199*(0.759^0.899)*(H195^2.22),IF(E195=INICIO!$C$7,0.199*(0.762^0.899)*(H195^2.22),0))))</f>
        <v>625.9510392645409</v>
      </c>
      <c r="Y195" s="28">
        <f>+X195*1/J195</f>
        <v>12519.020785290817</v>
      </c>
      <c r="Z195" s="55">
        <f>+X195/1000*A_DESCRIPCION!$D$24</f>
        <v>0.29419698845433417</v>
      </c>
      <c r="AA195" s="55">
        <f>+Y195/1000*A_DESCRIPCION!$D$24</f>
        <v>5.8839397690866839</v>
      </c>
      <c r="AB195" s="28">
        <f>+IF(E195=INICIO!$C$4,INICIO!$V$30*ARBOLES!R195,IF(E195=INICIO!$C$5,INICIO!$V$31*ARBOLES!R195,IF(E195=INICIO!$C$6,INICIO!$V$32*ARBOLES!R195,IF(E195=INICIO!$C$7,INICIO!#REF!*ARBOLES!R195,0))))</f>
        <v>10.569276989467141</v>
      </c>
    </row>
    <row r="196" spans="1:28" x14ac:dyDescent="0.25">
      <c r="A196">
        <v>29</v>
      </c>
      <c r="B196" t="str">
        <f>+'2014'!A29</f>
        <v>1-2014-INAB/ESTEFFOR</v>
      </c>
      <c r="D196">
        <f>+'2014'!B29</f>
        <v>10</v>
      </c>
      <c r="E196" t="str">
        <f>+'2014'!C29</f>
        <v>Rhizophora mangle L.</v>
      </c>
      <c r="F196">
        <f>+'2014'!D29</f>
        <v>2015</v>
      </c>
      <c r="G196">
        <f>+'2014'!E29</f>
        <v>500</v>
      </c>
      <c r="H196">
        <f>+'2014'!F29</f>
        <v>22.9</v>
      </c>
      <c r="I196">
        <f>+'2014'!G29</f>
        <v>16.38</v>
      </c>
      <c r="J196" s="28">
        <f t="shared" si="12"/>
        <v>0.05</v>
      </c>
      <c r="K196" s="46">
        <f t="shared" si="13"/>
        <v>4.118706508672558E-2</v>
      </c>
      <c r="L196" s="51">
        <f t="shared" si="14"/>
        <v>0.82374130173451154</v>
      </c>
      <c r="M196" s="28" t="str">
        <f>+IF(H196&gt;4,"DEJAR","DEPURAR")</f>
        <v>DEJAR</v>
      </c>
      <c r="N196" s="49" t="str">
        <f t="shared" si="15"/>
        <v>DEJAR</v>
      </c>
      <c r="O196" s="28">
        <f>+IF(E196=INICIO!$C$4,0.178*POWER(H196,2.47),IF(E196=INICIO!$C$5,0.1023*POWER(H196,2.5),IF(E196=INICIO!$C$6,0.14*POWER(H196,2.4),IF(E196=INICIO!$C$7,0.1023*POWER(H196,2.5),IF(E196=INICIO!$C$8,0,0)))))</f>
        <v>406.64332114612779</v>
      </c>
      <c r="P196" s="55">
        <f>+O196*1/J196</f>
        <v>8132.8664229225551</v>
      </c>
      <c r="Q196" s="55">
        <f>+O196/1000*A_DESCRIPCION!$D$24</f>
        <v>0.19112236093868004</v>
      </c>
      <c r="R196" s="55">
        <f>+P196/1000*A_DESCRIPCION!$D$24</f>
        <v>3.8224472187736009</v>
      </c>
      <c r="S196" s="49" t="str">
        <f>+INICIO!$E$4</f>
        <v>Imbert and Rollet (1989)a</v>
      </c>
      <c r="T196" s="54">
        <f>0.13657*H196^2.38351</f>
        <v>237.97798333521024</v>
      </c>
      <c r="U196" s="55">
        <f>+T196*1/J196</f>
        <v>4759.5596667042046</v>
      </c>
      <c r="V196" s="55">
        <f>+T196/1000*A_DESCRIPCION!$D$24</f>
        <v>0.11184965216754882</v>
      </c>
      <c r="W196" s="55">
        <f>+U196/1000*A_DESCRIPCION!$D$24</f>
        <v>2.2369930433509757</v>
      </c>
      <c r="X196" s="28">
        <f>+IF(E196=INICIO!$C$4,0.199*(0.86^0.899)*(H196^2.22),IF(E196=INICIO!$C$5,0.199*(0.762^0.899)*(H196^2.22),IF(E196=INICIO!$C$6,0.199*(0.759^0.899)*(H196^2.22),IF(E196=INICIO!$C$7,0.199*(0.762^0.899)*(H196^2.22),0))))</f>
        <v>181.46879477601735</v>
      </c>
      <c r="Y196" s="28">
        <f>+X196*1/J196</f>
        <v>3629.3758955203466</v>
      </c>
      <c r="Z196" s="55">
        <f>+X196/1000*A_DESCRIPCION!$D$24</f>
        <v>8.5290333544728147E-2</v>
      </c>
      <c r="AA196" s="55">
        <f>+Y196/1000*A_DESCRIPCION!$D$24</f>
        <v>1.7058066708945629</v>
      </c>
      <c r="AB196" s="28">
        <f>+IF(E196=INICIO!$C$4,INICIO!$V$30*ARBOLES!R196,IF(E196=INICIO!$C$5,INICIO!$V$31*ARBOLES!R196,IF(E196=INICIO!$C$6,INICIO!$V$32*ARBOLES!R196,IF(E196=INICIO!$C$7,INICIO!#REF!*ARBOLES!R196,0))))</f>
        <v>2.6653284953927132</v>
      </c>
    </row>
    <row r="197" spans="1:28" x14ac:dyDescent="0.25">
      <c r="A197">
        <v>30</v>
      </c>
      <c r="B197" t="str">
        <f>+'2014'!A30</f>
        <v>2-2014-INAB/ESTEFFOR</v>
      </c>
      <c r="D197">
        <f>+'2014'!B30</f>
        <v>1</v>
      </c>
      <c r="E197" t="str">
        <f>+'2014'!C30</f>
        <v>Laguncularia racemosa (L.) Gaertn.f.</v>
      </c>
      <c r="F197">
        <f>+'2014'!D30</f>
        <v>2015</v>
      </c>
      <c r="G197">
        <f>+'2014'!E30</f>
        <v>500</v>
      </c>
      <c r="H197">
        <f>+'2014'!F30</f>
        <v>35.299999999999997</v>
      </c>
      <c r="I197">
        <f>+'2014'!G30</f>
        <v>32</v>
      </c>
      <c r="J197" s="28">
        <f t="shared" si="12"/>
        <v>0.05</v>
      </c>
      <c r="K197" s="46">
        <f t="shared" si="13"/>
        <v>9.7867679742792618E-2</v>
      </c>
      <c r="L197" s="51">
        <f t="shared" si="14"/>
        <v>1.9573535948558523</v>
      </c>
      <c r="M197" s="28" t="str">
        <f>+IF(H197&gt;4,"DEJAR","DEPURAR")</f>
        <v>DEJAR</v>
      </c>
      <c r="N197" s="49" t="str">
        <f t="shared" si="15"/>
        <v>DEJAR</v>
      </c>
      <c r="O197" s="28">
        <f>+IF(E197=INICIO!$C$4,0.178*POWER(H197,2.47),IF(E197=INICIO!$C$5,0.1023*POWER(H197,2.5),IF(E197=INICIO!$C$6,0.14*POWER(H197,2.4),IF(E197=INICIO!$C$7,0.1023*POWER(H197,2.5),IF(E197=INICIO!$C$8,0,0)))))</f>
        <v>757.37749673504766</v>
      </c>
      <c r="P197" s="55">
        <f>+O197*1/J197</f>
        <v>15147.549934700952</v>
      </c>
      <c r="Q197" s="55">
        <f>+O197/1000*A_DESCRIPCION!$D$24</f>
        <v>0.35596742346547233</v>
      </c>
      <c r="R197" s="55">
        <f>+P197/1000*A_DESCRIPCION!$D$24</f>
        <v>7.1193484693094469</v>
      </c>
      <c r="S197" s="49" t="str">
        <f>+INICIO!$E$4</f>
        <v>Imbert and Rollet (1989)a</v>
      </c>
      <c r="T197" s="54">
        <f>0.13657*H197^2.38351</f>
        <v>667.56229254639072</v>
      </c>
      <c r="U197" s="55">
        <f>+T197*1/J197</f>
        <v>13351.245850927813</v>
      </c>
      <c r="V197" s="55">
        <f>+T197/1000*A_DESCRIPCION!$D$24</f>
        <v>0.31375427749680362</v>
      </c>
      <c r="W197" s="55">
        <f>+U197/1000*A_DESCRIPCION!$D$24</f>
        <v>6.2750855499360716</v>
      </c>
      <c r="X197" s="28">
        <f>+IF(E197=INICIO!$C$4,0.199*(0.86^0.899)*(H197^2.22),IF(E197=INICIO!$C$5,0.199*(0.762^0.899)*(H197^2.22),IF(E197=INICIO!$C$6,0.199*(0.759^0.899)*(H197^2.22),IF(E197=INICIO!$C$7,0.199*(0.762^0.899)*(H197^2.22),0))))</f>
        <v>425.39310035667751</v>
      </c>
      <c r="Y197" s="28">
        <f>+X197*1/J197</f>
        <v>8507.8620071335499</v>
      </c>
      <c r="Z197" s="55">
        <f>+X197/1000*A_DESCRIPCION!$D$24</f>
        <v>0.19993475716763842</v>
      </c>
      <c r="AA197" s="55">
        <f>+Y197/1000*A_DESCRIPCION!$D$24</f>
        <v>3.9986951433527684</v>
      </c>
      <c r="AB197" s="28">
        <f>+IF(E197=INICIO!$C$4,INICIO!$V$30*ARBOLES!R197,IF(E197=INICIO!$C$5,INICIO!$V$31*ARBOLES!R197,IF(E197=INICIO!$C$6,INICIO!$V$32*ARBOLES!R197,IF(E197=INICIO!$C$7,INICIO!#REF!*ARBOLES!R197,0))))</f>
        <v>5.8064127217396395</v>
      </c>
    </row>
    <row r="198" spans="1:28" x14ac:dyDescent="0.25">
      <c r="A198">
        <v>31</v>
      </c>
      <c r="B198" t="str">
        <f>+'2014'!A31</f>
        <v>2-2014-INAB/ESTEFFOR</v>
      </c>
      <c r="D198">
        <f>+'2014'!B31</f>
        <v>2</v>
      </c>
      <c r="E198" t="str">
        <f>+'2014'!C31</f>
        <v>Laguncularia racemosa (L.) Gaertn.f.</v>
      </c>
      <c r="F198">
        <f>+'2014'!D31</f>
        <v>2015</v>
      </c>
      <c r="G198">
        <f>+'2014'!E31</f>
        <v>500</v>
      </c>
      <c r="H198">
        <f>+'2014'!F31</f>
        <v>34.4</v>
      </c>
      <c r="I198">
        <f>+'2014'!G31</f>
        <v>30.2</v>
      </c>
      <c r="J198" s="28">
        <f t="shared" si="12"/>
        <v>0.05</v>
      </c>
      <c r="K198" s="46">
        <f t="shared" si="13"/>
        <v>9.2940877063800428E-2</v>
      </c>
      <c r="L198" s="51">
        <f t="shared" si="14"/>
        <v>1.8588175412760084</v>
      </c>
      <c r="M198" s="28" t="str">
        <f>+IF(H198&gt;4,"DEJAR","DEPURAR")</f>
        <v>DEJAR</v>
      </c>
      <c r="N198" s="49" t="str">
        <f t="shared" si="15"/>
        <v>DEJAR</v>
      </c>
      <c r="O198" s="28">
        <f>+IF(E198=INICIO!$C$4,0.178*POWER(H198,2.47),IF(E198=INICIO!$C$5,0.1023*POWER(H198,2.5),IF(E198=INICIO!$C$6,0.14*POWER(H198,2.4),IF(E198=INICIO!$C$7,0.1023*POWER(H198,2.5),IF(E198=INICIO!$C$8,0,0)))))</f>
        <v>710.02189310834331</v>
      </c>
      <c r="P198" s="55">
        <f>+O198*1/J198</f>
        <v>14200.437862166866</v>
      </c>
      <c r="Q198" s="55">
        <f>+O198/1000*A_DESCRIPCION!$D$24</f>
        <v>0.33371028976092132</v>
      </c>
      <c r="R198" s="55">
        <f>+P198/1000*A_DESCRIPCION!$D$24</f>
        <v>6.6742057952184259</v>
      </c>
      <c r="S198" s="49" t="str">
        <f>+INICIO!$E$4</f>
        <v>Imbert and Rollet (1989)a</v>
      </c>
      <c r="T198" s="54">
        <f>0.13657*H198^2.38351</f>
        <v>627.70808554901419</v>
      </c>
      <c r="U198" s="55">
        <f>+T198*1/J198</f>
        <v>12554.161710980283</v>
      </c>
      <c r="V198" s="55">
        <f>+T198/1000*A_DESCRIPCION!$D$24</f>
        <v>0.29502280020803662</v>
      </c>
      <c r="W198" s="55">
        <f>+U198/1000*A_DESCRIPCION!$D$24</f>
        <v>5.9004560041607323</v>
      </c>
      <c r="X198" s="28">
        <f>+IF(E198=INICIO!$C$4,0.199*(0.86^0.899)*(H198^2.22),IF(E198=INICIO!$C$5,0.199*(0.762^0.899)*(H198^2.22),IF(E198=INICIO!$C$6,0.199*(0.759^0.899)*(H198^2.22),IF(E198=INICIO!$C$7,0.199*(0.762^0.899)*(H198^2.22),0))))</f>
        <v>401.68936917292342</v>
      </c>
      <c r="Y198" s="28">
        <f>+X198*1/J198</f>
        <v>8033.787383458468</v>
      </c>
      <c r="Z198" s="55">
        <f>+X198/1000*A_DESCRIPCION!$D$24</f>
        <v>0.18879400351127398</v>
      </c>
      <c r="AA198" s="55">
        <f>+Y198/1000*A_DESCRIPCION!$D$24</f>
        <v>3.77588007022548</v>
      </c>
      <c r="AB198" s="28">
        <f>+IF(E198=INICIO!$C$4,INICIO!$V$30*ARBOLES!R198,IF(E198=INICIO!$C$5,INICIO!$V$31*ARBOLES!R198,IF(E198=INICIO!$C$6,INICIO!$V$32*ARBOLES!R198,IF(E198=INICIO!$C$7,INICIO!#REF!*ARBOLES!R198,0))))</f>
        <v>5.443362353159773</v>
      </c>
    </row>
    <row r="199" spans="1:28" x14ac:dyDescent="0.25">
      <c r="A199">
        <v>32</v>
      </c>
      <c r="B199" t="str">
        <f>+'2014'!A32</f>
        <v>2-2014-INAB/ESTEFFOR</v>
      </c>
      <c r="D199">
        <f>+'2014'!B32</f>
        <v>3</v>
      </c>
      <c r="E199" t="str">
        <f>+'2014'!C32</f>
        <v>Rhizophora mangle L.</v>
      </c>
      <c r="F199">
        <f>+'2014'!D32</f>
        <v>2015</v>
      </c>
      <c r="G199">
        <f>+'2014'!E32</f>
        <v>500</v>
      </c>
      <c r="H199">
        <f>+'2014'!F32</f>
        <v>36.9</v>
      </c>
      <c r="I199">
        <f>+'2014'!G32</f>
        <v>30.4</v>
      </c>
      <c r="J199" s="28">
        <f t="shared" si="12"/>
        <v>0.05</v>
      </c>
      <c r="K199" s="46">
        <f t="shared" si="13"/>
        <v>0.10694059932635996</v>
      </c>
      <c r="L199" s="51">
        <f t="shared" si="14"/>
        <v>2.1388119865271991</v>
      </c>
      <c r="M199" s="28" t="str">
        <f>+IF(H199&gt;4,"DEJAR","DEPURAR")</f>
        <v>DEJAR</v>
      </c>
      <c r="N199" s="49" t="str">
        <f t="shared" si="15"/>
        <v>DEJAR</v>
      </c>
      <c r="O199" s="28">
        <f>+IF(E199=INICIO!$C$4,0.178*POWER(H199,2.47),IF(E199=INICIO!$C$5,0.1023*POWER(H199,2.5),IF(E199=INICIO!$C$6,0.14*POWER(H199,2.4),IF(E199=INICIO!$C$7,0.1023*POWER(H199,2.5),IF(E199=INICIO!$C$8,0,0)))))</f>
        <v>1321.2199620005795</v>
      </c>
      <c r="P199" s="55">
        <f>+O199*1/J199</f>
        <v>26424.399240011589</v>
      </c>
      <c r="Q199" s="55">
        <f>+O199/1000*A_DESCRIPCION!$D$24</f>
        <v>0.62097338214027231</v>
      </c>
      <c r="R199" s="55">
        <f>+P199/1000*A_DESCRIPCION!$D$24</f>
        <v>12.419467642805445</v>
      </c>
      <c r="S199" s="49" t="str">
        <f>+INICIO!$E$4</f>
        <v>Imbert and Rollet (1989)a</v>
      </c>
      <c r="T199" s="54">
        <f>0.13657*H199^2.38351</f>
        <v>741.95629420435068</v>
      </c>
      <c r="U199" s="55">
        <f>+T199*1/J199</f>
        <v>14839.125884087012</v>
      </c>
      <c r="V199" s="55">
        <f>+T199/1000*A_DESCRIPCION!$D$24</f>
        <v>0.34871945827604484</v>
      </c>
      <c r="W199" s="55">
        <f>+U199/1000*A_DESCRIPCION!$D$24</f>
        <v>6.9743891655208952</v>
      </c>
      <c r="X199" s="28">
        <f>+IF(E199=INICIO!$C$4,0.199*(0.86^0.899)*(H199^2.22),IF(E199=INICIO!$C$5,0.199*(0.762^0.899)*(H199^2.22),IF(E199=INICIO!$C$6,0.199*(0.759^0.899)*(H199^2.22),IF(E199=INICIO!$C$7,0.199*(0.762^0.899)*(H199^2.22),0))))</f>
        <v>523.31805301850147</v>
      </c>
      <c r="Y199" s="28">
        <f>+X199*1/J199</f>
        <v>10466.361060370029</v>
      </c>
      <c r="Z199" s="55">
        <f>+X199/1000*A_DESCRIPCION!$D$24</f>
        <v>0.24595948491869565</v>
      </c>
      <c r="AA199" s="55">
        <f>+Y199/1000*A_DESCRIPCION!$D$24</f>
        <v>4.9191896983739136</v>
      </c>
      <c r="AB199" s="28">
        <f>+IF(E199=INICIO!$C$4,INICIO!$V$30*ARBOLES!R199,IF(E199=INICIO!$C$5,INICIO!$V$31*ARBOLES!R199,IF(E199=INICIO!$C$6,INICIO!$V$32*ARBOLES!R199,IF(E199=INICIO!$C$7,INICIO!#REF!*ARBOLES!R199,0))))</f>
        <v>8.6598870073077432</v>
      </c>
    </row>
    <row r="200" spans="1:28" x14ac:dyDescent="0.25">
      <c r="A200">
        <v>33</v>
      </c>
      <c r="B200" t="str">
        <f>+'2014'!A33</f>
        <v>2-2014-INAB/ESTEFFOR</v>
      </c>
      <c r="D200">
        <f>+'2014'!B33</f>
        <v>4</v>
      </c>
      <c r="E200" t="str">
        <f>+'2014'!C33</f>
        <v>Rhizophora mangle L.</v>
      </c>
      <c r="F200">
        <f>+'2014'!D33</f>
        <v>2015</v>
      </c>
      <c r="G200">
        <f>+'2014'!E33</f>
        <v>500</v>
      </c>
      <c r="H200">
        <f>+'2014'!F33</f>
        <v>20.7</v>
      </c>
      <c r="I200">
        <f>+'2014'!G33</f>
        <v>26</v>
      </c>
      <c r="J200" s="28">
        <f t="shared" si="12"/>
        <v>0.05</v>
      </c>
      <c r="K200" s="46">
        <f t="shared" si="13"/>
        <v>3.3653525903417261E-2</v>
      </c>
      <c r="L200" s="51">
        <f t="shared" si="14"/>
        <v>0.67307051806834517</v>
      </c>
      <c r="M200" s="28" t="str">
        <f>+IF(H200&gt;4,"DEJAR","DEPURAR")</f>
        <v>DEJAR</v>
      </c>
      <c r="N200" s="49" t="str">
        <f t="shared" si="15"/>
        <v>DEJAR</v>
      </c>
      <c r="O200" s="28">
        <f>+IF(E200=INICIO!$C$4,0.178*POWER(H200,2.47),IF(E200=INICIO!$C$5,0.1023*POWER(H200,2.5),IF(E200=INICIO!$C$6,0.14*POWER(H200,2.4),IF(E200=INICIO!$C$7,0.1023*POWER(H200,2.5),IF(E200=INICIO!$C$8,0,0)))))</f>
        <v>316.85951679939478</v>
      </c>
      <c r="P200" s="55">
        <f>+O200*1/J200</f>
        <v>6337.1903359878952</v>
      </c>
      <c r="Q200" s="55">
        <f>+O200/1000*A_DESCRIPCION!$D$24</f>
        <v>0.14892397289571555</v>
      </c>
      <c r="R200" s="55">
        <f>+P200/1000*A_DESCRIPCION!$D$24</f>
        <v>2.9784794579143106</v>
      </c>
      <c r="S200" s="49" t="str">
        <f>+INICIO!$E$4</f>
        <v>Imbert and Rollet (1989)a</v>
      </c>
      <c r="T200" s="54">
        <f>0.13657*H200^2.38351</f>
        <v>187.06123079066424</v>
      </c>
      <c r="U200" s="55">
        <f>+T200*1/J200</f>
        <v>3741.2246158132848</v>
      </c>
      <c r="V200" s="55">
        <f>+T200/1000*A_DESCRIPCION!$D$24</f>
        <v>8.7918778471612197E-2</v>
      </c>
      <c r="W200" s="55">
        <f>+U200/1000*A_DESCRIPCION!$D$24</f>
        <v>1.7583755694322436</v>
      </c>
      <c r="X200" s="28">
        <f>+IF(E200=INICIO!$C$4,0.199*(0.86^0.899)*(H200^2.22),IF(E200=INICIO!$C$5,0.199*(0.762^0.899)*(H200^2.22),IF(E200=INICIO!$C$6,0.199*(0.759^0.899)*(H200^2.22),IF(E200=INICIO!$C$7,0.199*(0.762^0.899)*(H200^2.22),0))))</f>
        <v>145.01781290169217</v>
      </c>
      <c r="Y200" s="28">
        <f>+X200*1/J200</f>
        <v>2900.356258033843</v>
      </c>
      <c r="Z200" s="55">
        <f>+X200/1000*A_DESCRIPCION!$D$24</f>
        <v>6.8158372063795311E-2</v>
      </c>
      <c r="AA200" s="55">
        <f>+Y200/1000*A_DESCRIPCION!$D$24</f>
        <v>1.3631674412759063</v>
      </c>
      <c r="AB200" s="28">
        <f>+IF(E200=INICIO!$C$4,INICIO!$V$30*ARBOLES!R200,IF(E200=INICIO!$C$5,INICIO!$V$31*ARBOLES!R200,IF(E200=INICIO!$C$6,INICIO!$V$32*ARBOLES!R200,IF(E200=INICIO!$C$7,INICIO!#REF!*ARBOLES!R200,0))))</f>
        <v>2.0768438954842896</v>
      </c>
    </row>
    <row r="201" spans="1:28" x14ac:dyDescent="0.25">
      <c r="A201">
        <v>34</v>
      </c>
      <c r="B201" t="str">
        <f>+'2014'!A34</f>
        <v>2-2014-INAB/ESTEFFOR</v>
      </c>
      <c r="D201">
        <f>+'2014'!B34</f>
        <v>5</v>
      </c>
      <c r="E201" t="str">
        <f>+'2014'!C34</f>
        <v>Rhizophora mangle L.</v>
      </c>
      <c r="F201">
        <f>+'2014'!D34</f>
        <v>2015</v>
      </c>
      <c r="G201">
        <f>+'2014'!E34</f>
        <v>500</v>
      </c>
      <c r="H201">
        <f>+'2014'!F34</f>
        <v>16.899999999999999</v>
      </c>
      <c r="I201">
        <f>+'2014'!G34</f>
        <v>23.6</v>
      </c>
      <c r="J201" s="28">
        <f t="shared" si="12"/>
        <v>0.05</v>
      </c>
      <c r="K201" s="46">
        <f t="shared" si="13"/>
        <v>2.2431756944794518E-2</v>
      </c>
      <c r="L201" s="51">
        <f t="shared" si="14"/>
        <v>0.44863513889589035</v>
      </c>
      <c r="M201" s="28" t="str">
        <f>+IF(H201&gt;4,"DEJAR","DEPURAR")</f>
        <v>DEJAR</v>
      </c>
      <c r="N201" s="49" t="str">
        <f t="shared" si="15"/>
        <v>DEJAR</v>
      </c>
      <c r="O201" s="28">
        <f>+IF(E201=INICIO!$C$4,0.178*POWER(H201,2.47),IF(E201=INICIO!$C$5,0.1023*POWER(H201,2.5),IF(E201=INICIO!$C$6,0.14*POWER(H201,2.4),IF(E201=INICIO!$C$7,0.1023*POWER(H201,2.5),IF(E201=INICIO!$C$8,0,0)))))</f>
        <v>191.99952872637641</v>
      </c>
      <c r="P201" s="55">
        <f>+O201*1/J201</f>
        <v>3839.9905745275282</v>
      </c>
      <c r="Q201" s="55">
        <f>+O201/1000*A_DESCRIPCION!$D$24</f>
        <v>9.0239778501396903E-2</v>
      </c>
      <c r="R201" s="55">
        <f>+P201/1000*A_DESCRIPCION!$D$24</f>
        <v>1.8047955700279381</v>
      </c>
      <c r="S201" s="49" t="str">
        <f>+INICIO!$E$4</f>
        <v>Imbert and Rollet (1989)a</v>
      </c>
      <c r="T201" s="54">
        <f>0.13657*H201^2.38351</f>
        <v>115.35476764004389</v>
      </c>
      <c r="U201" s="55">
        <f>+T201*1/J201</f>
        <v>2307.0953528008777</v>
      </c>
      <c r="V201" s="55">
        <f>+T201/1000*A_DESCRIPCION!$D$24</f>
        <v>5.4216740790820624E-2</v>
      </c>
      <c r="W201" s="55">
        <f>+U201/1000*A_DESCRIPCION!$D$24</f>
        <v>1.0843348158164126</v>
      </c>
      <c r="X201" s="28">
        <f>+IF(E201=INICIO!$C$4,0.199*(0.86^0.899)*(H201^2.22),IF(E201=INICIO!$C$5,0.199*(0.762^0.899)*(H201^2.22),IF(E201=INICIO!$C$6,0.199*(0.759^0.899)*(H201^2.22),IF(E201=INICIO!$C$7,0.199*(0.762^0.899)*(H201^2.22),0))))</f>
        <v>92.443348528376376</v>
      </c>
      <c r="Y201" s="28">
        <f>+X201*1/J201</f>
        <v>1848.8669705675275</v>
      </c>
      <c r="Z201" s="55">
        <f>+X201/1000*A_DESCRIPCION!$D$24</f>
        <v>4.3448373808336896E-2</v>
      </c>
      <c r="AA201" s="55">
        <f>+Y201/1000*A_DESCRIPCION!$D$24</f>
        <v>0.86896747616673786</v>
      </c>
      <c r="AB201" s="28">
        <f>+IF(E201=INICIO!$C$4,INICIO!$V$30*ARBOLES!R201,IF(E201=INICIO!$C$5,INICIO!$V$31*ARBOLES!R201,IF(E201=INICIO!$C$6,INICIO!$V$32*ARBOLES!R201,IF(E201=INICIO!$C$7,INICIO!#REF!*ARBOLES!R201,0))))</f>
        <v>1.25845375641246</v>
      </c>
    </row>
    <row r="202" spans="1:28" x14ac:dyDescent="0.25">
      <c r="A202">
        <v>35</v>
      </c>
      <c r="B202" t="str">
        <f>+'2014'!A35</f>
        <v>2-2014-INAB/ESTEFFOR</v>
      </c>
      <c r="D202">
        <f>+'2014'!B35</f>
        <v>6</v>
      </c>
      <c r="E202" t="str">
        <f>+'2014'!C35</f>
        <v>Rhizophora mangle L.</v>
      </c>
      <c r="F202">
        <f>+'2014'!D35</f>
        <v>2015</v>
      </c>
      <c r="G202">
        <f>+'2014'!E35</f>
        <v>500</v>
      </c>
      <c r="H202">
        <f>+'2014'!F35</f>
        <v>13.7</v>
      </c>
      <c r="I202">
        <f>+'2014'!G35</f>
        <v>16</v>
      </c>
      <c r="J202" s="28">
        <f t="shared" si="12"/>
        <v>0.05</v>
      </c>
      <c r="K202" s="46">
        <f t="shared" si="13"/>
        <v>1.4741138128806702E-2</v>
      </c>
      <c r="L202" s="51">
        <f t="shared" si="14"/>
        <v>0.29482276257613405</v>
      </c>
      <c r="M202" s="28" t="str">
        <f>+IF(H202&gt;4,"DEJAR","DEPURAR")</f>
        <v>DEJAR</v>
      </c>
      <c r="N202" s="49" t="str">
        <f t="shared" si="15"/>
        <v>DEJAR</v>
      </c>
      <c r="O202" s="28">
        <f>+IF(E202=INICIO!$C$4,0.178*POWER(H202,2.47),IF(E202=INICIO!$C$5,0.1023*POWER(H202,2.5),IF(E202=INICIO!$C$6,0.14*POWER(H202,2.4),IF(E202=INICIO!$C$7,0.1023*POWER(H202,2.5),IF(E202=INICIO!$C$8,0,0)))))</f>
        <v>114.3193649299867</v>
      </c>
      <c r="P202" s="55">
        <f>+O202*1/J202</f>
        <v>2286.3872985997341</v>
      </c>
      <c r="Q202" s="55">
        <f>+O202/1000*A_DESCRIPCION!$D$24</f>
        <v>5.3730101517093745E-2</v>
      </c>
      <c r="R202" s="55">
        <f>+P202/1000*A_DESCRIPCION!$D$24</f>
        <v>1.0746020303418751</v>
      </c>
      <c r="S202" s="49" t="str">
        <f>+INICIO!$E$4</f>
        <v>Imbert and Rollet (1989)a</v>
      </c>
      <c r="T202" s="54">
        <f>0.13657*H202^2.38351</f>
        <v>69.942338454409466</v>
      </c>
      <c r="U202" s="55">
        <f>+T202*1/J202</f>
        <v>1398.8467690881891</v>
      </c>
      <c r="V202" s="55">
        <f>+T202/1000*A_DESCRIPCION!$D$24</f>
        <v>3.2872899073572444E-2</v>
      </c>
      <c r="W202" s="55">
        <f>+U202/1000*A_DESCRIPCION!$D$24</f>
        <v>0.65745798147144885</v>
      </c>
      <c r="X202" s="28">
        <f>+IF(E202=INICIO!$C$4,0.199*(0.86^0.899)*(H202^2.22),IF(E202=INICIO!$C$5,0.199*(0.762^0.899)*(H202^2.22),IF(E202=INICIO!$C$6,0.199*(0.759^0.899)*(H202^2.22),IF(E202=INICIO!$C$7,0.199*(0.762^0.899)*(H202^2.22),0))))</f>
        <v>58.007859893059837</v>
      </c>
      <c r="Y202" s="28">
        <f>+X202*1/J202</f>
        <v>1160.1571978611967</v>
      </c>
      <c r="Z202" s="55">
        <f>+X202/1000*A_DESCRIPCION!$D$24</f>
        <v>2.7263694149738123E-2</v>
      </c>
      <c r="AA202" s="55">
        <f>+Y202/1000*A_DESCRIPCION!$D$24</f>
        <v>0.54527388299476243</v>
      </c>
      <c r="AB202" s="28">
        <f>+IF(E202=INICIO!$C$4,INICIO!$V$30*ARBOLES!R202,IF(E202=INICIO!$C$5,INICIO!$V$31*ARBOLES!R202,IF(E202=INICIO!$C$6,INICIO!$V$32*ARBOLES!R202,IF(E202=INICIO!$C$7,INICIO!#REF!*ARBOLES!R202,0))))</f>
        <v>0.74930201746409142</v>
      </c>
    </row>
    <row r="203" spans="1:28" x14ac:dyDescent="0.25">
      <c r="A203">
        <v>36</v>
      </c>
      <c r="B203" t="str">
        <f>+'2014'!A36</f>
        <v>2-2014-INAB/ESTEFFOR</v>
      </c>
      <c r="D203">
        <f>+'2014'!B36</f>
        <v>7</v>
      </c>
      <c r="E203" t="str">
        <f>+'2014'!C36</f>
        <v>Rhizophora mangle L.</v>
      </c>
      <c r="F203">
        <f>+'2014'!D36</f>
        <v>2015</v>
      </c>
      <c r="G203">
        <f>+'2014'!E36</f>
        <v>500</v>
      </c>
      <c r="H203">
        <f>+'2014'!F36</f>
        <v>29.3</v>
      </c>
      <c r="I203">
        <f>+'2014'!G36</f>
        <v>24.2</v>
      </c>
      <c r="J203" s="28">
        <f t="shared" si="12"/>
        <v>0.05</v>
      </c>
      <c r="K203" s="46">
        <f t="shared" si="13"/>
        <v>6.7425646929507532E-2</v>
      </c>
      <c r="L203" s="51">
        <f t="shared" si="14"/>
        <v>1.3485129385901506</v>
      </c>
      <c r="M203" s="28" t="str">
        <f>+IF(H203&gt;4,"DEJAR","DEPURAR")</f>
        <v>DEJAR</v>
      </c>
      <c r="N203" s="49" t="str">
        <f t="shared" si="15"/>
        <v>DEJAR</v>
      </c>
      <c r="O203" s="28">
        <f>+IF(E203=INICIO!$C$4,0.178*POWER(H203,2.47),IF(E203=INICIO!$C$5,0.1023*POWER(H203,2.5),IF(E203=INICIO!$C$6,0.14*POWER(H203,2.4),IF(E203=INICIO!$C$7,0.1023*POWER(H203,2.5),IF(E203=INICIO!$C$8,0,0)))))</f>
        <v>747.45151171264285</v>
      </c>
      <c r="P203" s="55">
        <f>+O203*1/J203</f>
        <v>14949.030234252856</v>
      </c>
      <c r="Q203" s="55">
        <f>+O203/1000*A_DESCRIPCION!$D$24</f>
        <v>0.35130221050494215</v>
      </c>
      <c r="R203" s="55">
        <f>+P203/1000*A_DESCRIPCION!$D$24</f>
        <v>7.0260442100988421</v>
      </c>
      <c r="S203" s="49" t="str">
        <f>+INICIO!$E$4</f>
        <v>Imbert and Rollet (1989)a</v>
      </c>
      <c r="T203" s="54">
        <f>0.13657*H203^2.38351</f>
        <v>428.20225613549763</v>
      </c>
      <c r="U203" s="55">
        <f>+T203*1/J203</f>
        <v>8564.0451227099529</v>
      </c>
      <c r="V203" s="55">
        <f>+T203/1000*A_DESCRIPCION!$D$24</f>
        <v>0.20125506038368388</v>
      </c>
      <c r="W203" s="55">
        <f>+U203/1000*A_DESCRIPCION!$D$24</f>
        <v>4.0251012076736776</v>
      </c>
      <c r="X203" s="28">
        <f>+IF(E203=INICIO!$C$4,0.199*(0.86^0.899)*(H203^2.22),IF(E203=INICIO!$C$5,0.199*(0.762^0.899)*(H203^2.22),IF(E203=INICIO!$C$6,0.199*(0.759^0.899)*(H203^2.22),IF(E203=INICIO!$C$7,0.199*(0.762^0.899)*(H203^2.22),0))))</f>
        <v>313.62689704667696</v>
      </c>
      <c r="Y203" s="28">
        <f>+X203*1/J203</f>
        <v>6272.5379409335392</v>
      </c>
      <c r="Z203" s="55">
        <f>+X203/1000*A_DESCRIPCION!$D$24</f>
        <v>0.14740464161193817</v>
      </c>
      <c r="AA203" s="55">
        <f>+Y203/1000*A_DESCRIPCION!$D$24</f>
        <v>2.9480928322387632</v>
      </c>
      <c r="AB203" s="28">
        <f>+IF(E203=INICIO!$C$4,INICIO!$V$30*ARBOLES!R203,IF(E203=INICIO!$C$5,INICIO!$V$31*ARBOLES!R203,IF(E203=INICIO!$C$6,INICIO!$V$32*ARBOLES!R203,IF(E203=INICIO!$C$7,INICIO!#REF!*ARBOLES!R203,0))))</f>
        <v>4.899143080665934</v>
      </c>
    </row>
    <row r="204" spans="1:28" x14ac:dyDescent="0.25">
      <c r="A204">
        <v>37</v>
      </c>
      <c r="B204" t="str">
        <f>+'2014'!A37</f>
        <v>2-2014-INAB/ESTEFFOR</v>
      </c>
      <c r="D204">
        <f>+'2014'!B37</f>
        <v>8</v>
      </c>
      <c r="E204" t="str">
        <f>+'2014'!C37</f>
        <v>Rhizophora mangle L.</v>
      </c>
      <c r="F204">
        <f>+'2014'!D37</f>
        <v>2015</v>
      </c>
      <c r="G204">
        <f>+'2014'!E37</f>
        <v>500</v>
      </c>
      <c r="H204">
        <f>+'2014'!F37</f>
        <v>13.1</v>
      </c>
      <c r="I204">
        <f>+'2014'!G37</f>
        <v>18.2</v>
      </c>
      <c r="J204" s="28">
        <f t="shared" si="12"/>
        <v>0.05</v>
      </c>
      <c r="K204" s="46">
        <f t="shared" si="13"/>
        <v>1.3478217882063612E-2</v>
      </c>
      <c r="L204" s="51">
        <f t="shared" si="14"/>
        <v>0.26956435764127223</v>
      </c>
      <c r="M204" s="28" t="str">
        <f>+IF(H204&gt;4,"DEJAR","DEPURAR")</f>
        <v>DEJAR</v>
      </c>
      <c r="N204" s="49" t="str">
        <f t="shared" si="15"/>
        <v>DEJAR</v>
      </c>
      <c r="O204" s="28">
        <f>+IF(E204=INICIO!$C$4,0.178*POWER(H204,2.47),IF(E204=INICIO!$C$5,0.1023*POWER(H204,2.5),IF(E204=INICIO!$C$6,0.14*POWER(H204,2.4),IF(E204=INICIO!$C$7,0.1023*POWER(H204,2.5),IF(E204=INICIO!$C$8,0,0)))))</f>
        <v>102.34817489205636</v>
      </c>
      <c r="P204" s="55">
        <f>+O204*1/J204</f>
        <v>2046.9634978411273</v>
      </c>
      <c r="Q204" s="55">
        <f>+O204/1000*A_DESCRIPCION!$D$24</f>
        <v>4.8103642199266487E-2</v>
      </c>
      <c r="R204" s="55">
        <f>+P204/1000*A_DESCRIPCION!$D$24</f>
        <v>0.96207284398532977</v>
      </c>
      <c r="S204" s="49" t="str">
        <f>+INICIO!$E$4</f>
        <v>Imbert and Rollet (1989)a</v>
      </c>
      <c r="T204" s="54">
        <f>0.13657*H204^2.38351</f>
        <v>62.861192475550233</v>
      </c>
      <c r="U204" s="55">
        <f>+T204*1/J204</f>
        <v>1257.2238495110046</v>
      </c>
      <c r="V204" s="55">
        <f>+T204/1000*A_DESCRIPCION!$D$24</f>
        <v>2.954476046350861E-2</v>
      </c>
      <c r="W204" s="55">
        <f>+U204/1000*A_DESCRIPCION!$D$24</f>
        <v>0.59089520927017214</v>
      </c>
      <c r="X204" s="28">
        <f>+IF(E204=INICIO!$C$4,0.199*(0.86^0.899)*(H204^2.22),IF(E204=INICIO!$C$5,0.199*(0.762^0.899)*(H204^2.22),IF(E204=INICIO!$C$6,0.199*(0.759^0.899)*(H204^2.22),IF(E204=INICIO!$C$7,0.199*(0.762^0.899)*(H204^2.22),0))))</f>
        <v>52.518154978345954</v>
      </c>
      <c r="Y204" s="28">
        <f>+X204*1/J204</f>
        <v>1050.3630995669191</v>
      </c>
      <c r="Z204" s="55">
        <f>+X204/1000*A_DESCRIPCION!$D$24</f>
        <v>2.4683532839822598E-2</v>
      </c>
      <c r="AA204" s="55">
        <f>+Y204/1000*A_DESCRIPCION!$D$24</f>
        <v>0.49367065679645195</v>
      </c>
      <c r="AB204" s="28">
        <f>+IF(E204=INICIO!$C$4,INICIO!$V$30*ARBOLES!R204,IF(E204=INICIO!$C$5,INICIO!$V$31*ARBOLES!R204,IF(E204=INICIO!$C$6,INICIO!$V$32*ARBOLES!R204,IF(E204=INICIO!$C$7,INICIO!#REF!*ARBOLES!R204,0))))</f>
        <v>0.67083729845204287</v>
      </c>
    </row>
    <row r="205" spans="1:28" x14ac:dyDescent="0.25">
      <c r="A205">
        <v>38</v>
      </c>
      <c r="B205" t="str">
        <f>+'2014'!A38</f>
        <v>2-2014-INAB/ESTEFFOR</v>
      </c>
      <c r="D205">
        <f>+'2014'!B38</f>
        <v>9</v>
      </c>
      <c r="E205" t="str">
        <f>+'2014'!C38</f>
        <v>Rhizophora mangle L.</v>
      </c>
      <c r="F205">
        <f>+'2014'!D38</f>
        <v>2015</v>
      </c>
      <c r="G205">
        <f>+'2014'!E38</f>
        <v>500</v>
      </c>
      <c r="H205">
        <f>+'2014'!F38</f>
        <v>23.6</v>
      </c>
      <c r="I205">
        <f>+'2014'!G38</f>
        <v>26.9</v>
      </c>
      <c r="J205" s="28">
        <f t="shared" si="12"/>
        <v>0.05</v>
      </c>
      <c r="K205" s="46">
        <f t="shared" si="13"/>
        <v>4.3743536108584287E-2</v>
      </c>
      <c r="L205" s="51">
        <f t="shared" si="14"/>
        <v>0.87487072217168571</v>
      </c>
      <c r="M205" s="28" t="str">
        <f>+IF(H205&gt;4,"DEJAR","DEPURAR")</f>
        <v>DEJAR</v>
      </c>
      <c r="N205" s="49" t="str">
        <f t="shared" si="15"/>
        <v>DEJAR</v>
      </c>
      <c r="O205" s="28">
        <f>+IF(E205=INICIO!$C$4,0.178*POWER(H205,2.47),IF(E205=INICIO!$C$5,0.1023*POWER(H205,2.5),IF(E205=INICIO!$C$6,0.14*POWER(H205,2.4),IF(E205=INICIO!$C$7,0.1023*POWER(H205,2.5),IF(E205=INICIO!$C$8,0,0)))))</f>
        <v>438.03886969195855</v>
      </c>
      <c r="P205" s="55">
        <f>+O205*1/J205</f>
        <v>8760.7773938391711</v>
      </c>
      <c r="Q205" s="55">
        <f>+O205/1000*A_DESCRIPCION!$D$24</f>
        <v>0.2058782687552205</v>
      </c>
      <c r="R205" s="55">
        <f>+P205/1000*A_DESCRIPCION!$D$24</f>
        <v>4.1175653751044097</v>
      </c>
      <c r="S205" s="49" t="str">
        <f>+INICIO!$E$4</f>
        <v>Imbert and Rollet (1989)a</v>
      </c>
      <c r="T205" s="54">
        <f>0.13657*H205^2.38351</f>
        <v>255.68473337724961</v>
      </c>
      <c r="U205" s="55">
        <f>+T205*1/J205</f>
        <v>5113.6946675449917</v>
      </c>
      <c r="V205" s="55">
        <f>+T205/1000*A_DESCRIPCION!$D$24</f>
        <v>0.12017182468730732</v>
      </c>
      <c r="W205" s="55">
        <f>+U205/1000*A_DESCRIPCION!$D$24</f>
        <v>2.4034364937461459</v>
      </c>
      <c r="X205" s="28">
        <f>+IF(E205=INICIO!$C$4,0.199*(0.86^0.899)*(H205^2.22),IF(E205=INICIO!$C$5,0.199*(0.762^0.899)*(H205^2.22),IF(E205=INICIO!$C$6,0.199*(0.759^0.899)*(H205^2.22),IF(E205=INICIO!$C$7,0.199*(0.762^0.899)*(H205^2.22),0))))</f>
        <v>194.01344651241601</v>
      </c>
      <c r="Y205" s="28">
        <f>+X205*1/J205</f>
        <v>3880.26893024832</v>
      </c>
      <c r="Z205" s="55">
        <f>+X205/1000*A_DESCRIPCION!$D$24</f>
        <v>9.1186319860835516E-2</v>
      </c>
      <c r="AA205" s="55">
        <f>+Y205/1000*A_DESCRIPCION!$D$24</f>
        <v>1.8237263972167101</v>
      </c>
      <c r="AB205" s="28">
        <f>+IF(E205=INICIO!$C$4,INICIO!$V$30*ARBOLES!R205,IF(E205=INICIO!$C$5,INICIO!$V$31*ARBOLES!R205,IF(E205=INICIO!$C$6,INICIO!$V$32*ARBOLES!R205,IF(E205=INICIO!$C$7,INICIO!#REF!*ARBOLES!R205,0))))</f>
        <v>2.8711094484201394</v>
      </c>
    </row>
    <row r="206" spans="1:28" x14ac:dyDescent="0.25">
      <c r="A206">
        <v>39</v>
      </c>
      <c r="B206" t="str">
        <f>+'2014'!A39</f>
        <v>2-2014-INAB/ESTEFFOR</v>
      </c>
      <c r="D206">
        <f>+'2014'!B39</f>
        <v>10</v>
      </c>
      <c r="E206" t="str">
        <f>+'2014'!C39</f>
        <v>Laguncularia racemosa (L.) Gaertn.f.</v>
      </c>
      <c r="F206">
        <f>+'2014'!D39</f>
        <v>2015</v>
      </c>
      <c r="G206">
        <f>+'2014'!E39</f>
        <v>500</v>
      </c>
      <c r="H206">
        <f>+'2014'!F39</f>
        <v>21.8</v>
      </c>
      <c r="I206">
        <f>+'2014'!G39</f>
        <v>24.8</v>
      </c>
      <c r="J206" s="28">
        <f t="shared" si="12"/>
        <v>0.05</v>
      </c>
      <c r="K206" s="46">
        <f t="shared" si="13"/>
        <v>3.732526231730033E-2</v>
      </c>
      <c r="L206" s="51">
        <f t="shared" si="14"/>
        <v>0.74650524634600657</v>
      </c>
      <c r="M206" s="28" t="str">
        <f>+IF(H206&gt;4,"DEJAR","DEPURAR")</f>
        <v>DEJAR</v>
      </c>
      <c r="N206" s="49" t="str">
        <f t="shared" si="15"/>
        <v>DEJAR</v>
      </c>
      <c r="O206" s="28">
        <f>+IF(E206=INICIO!$C$4,0.178*POWER(H206,2.47),IF(E206=INICIO!$C$5,0.1023*POWER(H206,2.5),IF(E206=INICIO!$C$6,0.14*POWER(H206,2.4),IF(E206=INICIO!$C$7,0.1023*POWER(H206,2.5),IF(E206=INICIO!$C$8,0,0)))))</f>
        <v>226.99530137146317</v>
      </c>
      <c r="P206" s="55">
        <f>+O206*1/J206</f>
        <v>4539.9060274292633</v>
      </c>
      <c r="Q206" s="55">
        <f>+O206/1000*A_DESCRIPCION!$D$24</f>
        <v>0.10668779164458769</v>
      </c>
      <c r="R206" s="55">
        <f>+P206/1000*A_DESCRIPCION!$D$24</f>
        <v>2.1337558328917536</v>
      </c>
      <c r="S206" s="49" t="str">
        <f>+INICIO!$E$4</f>
        <v>Imbert and Rollet (1989)a</v>
      </c>
      <c r="T206" s="54">
        <f>0.13657*H206^2.38351</f>
        <v>211.63122532897629</v>
      </c>
      <c r="U206" s="55">
        <f>+T206*1/J206</f>
        <v>4232.6245065795256</v>
      </c>
      <c r="V206" s="55">
        <f>+T206/1000*A_DESCRIPCION!$D$24</f>
        <v>9.9466675904618856E-2</v>
      </c>
      <c r="W206" s="55">
        <f>+U206/1000*A_DESCRIPCION!$D$24</f>
        <v>1.9893335180923768</v>
      </c>
      <c r="X206" s="28">
        <f>+IF(E206=INICIO!$C$4,0.199*(0.86^0.899)*(H206^2.22),IF(E206=INICIO!$C$5,0.199*(0.762^0.899)*(H206^2.22),IF(E206=INICIO!$C$6,0.199*(0.759^0.899)*(H206^2.22),IF(E206=INICIO!$C$7,0.199*(0.762^0.899)*(H206^2.22),0))))</f>
        <v>145.91636811371725</v>
      </c>
      <c r="Y206" s="28">
        <f>+X206*1/J206</f>
        <v>2918.327362274345</v>
      </c>
      <c r="Z206" s="55">
        <f>+X206/1000*A_DESCRIPCION!$D$24</f>
        <v>6.8580693013447103E-2</v>
      </c>
      <c r="AA206" s="55">
        <f>+Y206/1000*A_DESCRIPCION!$D$24</f>
        <v>1.3716138602689421</v>
      </c>
      <c r="AB206" s="28">
        <f>+IF(E206=INICIO!$C$4,INICIO!$V$30*ARBOLES!R206,IF(E206=INICIO!$C$5,INICIO!$V$31*ARBOLES!R206,IF(E206=INICIO!$C$6,INICIO!$V$32*ARBOLES!R206,IF(E206=INICIO!$C$7,INICIO!#REF!*ARBOLES!R206,0))))</f>
        <v>1.7402529271601417</v>
      </c>
    </row>
    <row r="207" spans="1:28" x14ac:dyDescent="0.25">
      <c r="A207">
        <v>40</v>
      </c>
      <c r="B207" t="str">
        <f>+'2014'!A40</f>
        <v>2-2014-INAB/ESTEFFOR</v>
      </c>
      <c r="D207">
        <f>+'2014'!B40</f>
        <v>11</v>
      </c>
      <c r="E207" t="str">
        <f>+'2014'!C40</f>
        <v>Laguncularia racemosa (L.) Gaertn.f.</v>
      </c>
      <c r="F207">
        <f>+'2014'!D40</f>
        <v>2015</v>
      </c>
      <c r="G207">
        <f>+'2014'!E40</f>
        <v>500</v>
      </c>
      <c r="H207">
        <f>+'2014'!F40</f>
        <v>33.700000000000003</v>
      </c>
      <c r="I207">
        <f>+'2014'!G40</f>
        <v>26.4</v>
      </c>
      <c r="J207" s="28">
        <f t="shared" si="12"/>
        <v>0.05</v>
      </c>
      <c r="K207" s="46">
        <f t="shared" si="13"/>
        <v>8.9196884018884814E-2</v>
      </c>
      <c r="L207" s="51">
        <f t="shared" si="14"/>
        <v>1.7839376803776963</v>
      </c>
      <c r="M207" s="28" t="str">
        <f>+IF(H207&gt;4,"DEJAR","DEPURAR")</f>
        <v>DEJAR</v>
      </c>
      <c r="N207" s="49" t="str">
        <f t="shared" si="15"/>
        <v>DEJAR</v>
      </c>
      <c r="O207" s="28">
        <f>+IF(E207=INICIO!$C$4,0.178*POWER(H207,2.47),IF(E207=INICIO!$C$5,0.1023*POWER(H207,2.5),IF(E207=INICIO!$C$6,0.14*POWER(H207,2.4),IF(E207=INICIO!$C$7,0.1023*POWER(H207,2.5),IF(E207=INICIO!$C$8,0,0)))))</f>
        <v>674.45097353929475</v>
      </c>
      <c r="P207" s="55">
        <f>+O207*1/J207</f>
        <v>13489.019470785894</v>
      </c>
      <c r="Q207" s="55">
        <f>+O207/1000*A_DESCRIPCION!$D$24</f>
        <v>0.31699195756346848</v>
      </c>
      <c r="R207" s="55">
        <f>+P207/1000*A_DESCRIPCION!$D$24</f>
        <v>6.339839151269369</v>
      </c>
      <c r="S207" s="49" t="str">
        <f>+INICIO!$E$4</f>
        <v>Imbert and Rollet (1989)a</v>
      </c>
      <c r="T207" s="54">
        <f>0.13657*H207^2.38351</f>
        <v>597.69063961308018</v>
      </c>
      <c r="U207" s="55">
        <f>+T207*1/J207</f>
        <v>11953.812792261602</v>
      </c>
      <c r="V207" s="55">
        <f>+T207/1000*A_DESCRIPCION!$D$24</f>
        <v>0.28091460061814771</v>
      </c>
      <c r="W207" s="55">
        <f>+U207/1000*A_DESCRIPCION!$D$24</f>
        <v>5.6182920123629527</v>
      </c>
      <c r="X207" s="28">
        <f>+IF(E207=INICIO!$C$4,0.199*(0.86^0.899)*(H207^2.22),IF(E207=INICIO!$C$5,0.199*(0.762^0.899)*(H207^2.22),IF(E207=INICIO!$C$6,0.199*(0.759^0.899)*(H207^2.22),IF(E207=INICIO!$C$7,0.199*(0.762^0.899)*(H207^2.22),0))))</f>
        <v>383.7681915372504</v>
      </c>
      <c r="Y207" s="28">
        <f>+X207*1/J207</f>
        <v>7675.3638307450074</v>
      </c>
      <c r="Z207" s="55">
        <f>+X207/1000*A_DESCRIPCION!$D$24</f>
        <v>0.18037105002250767</v>
      </c>
      <c r="AA207" s="55">
        <f>+Y207/1000*A_DESCRIPCION!$D$24</f>
        <v>3.6074210004501532</v>
      </c>
      <c r="AB207" s="28">
        <f>+IF(E207=INICIO!$C$4,INICIO!$V$30*ARBOLES!R207,IF(E207=INICIO!$C$5,INICIO!$V$31*ARBOLES!R207,IF(E207=INICIO!$C$6,INICIO!$V$32*ARBOLES!R207,IF(E207=INICIO!$C$7,INICIO!#REF!*ARBOLES!R207,0))))</f>
        <v>5.1706589248164896</v>
      </c>
    </row>
    <row r="208" spans="1:28" x14ac:dyDescent="0.25">
      <c r="A208">
        <v>41</v>
      </c>
      <c r="B208" t="str">
        <f>+'2014'!A41</f>
        <v>2-2014-INAB/ESTEFFOR</v>
      </c>
      <c r="D208">
        <f>+'2014'!B41</f>
        <v>12</v>
      </c>
      <c r="E208" t="str">
        <f>+'2014'!C41</f>
        <v>Rhizophora mangle L.</v>
      </c>
      <c r="F208">
        <f>+'2014'!D41</f>
        <v>2015</v>
      </c>
      <c r="G208">
        <f>+'2014'!E41</f>
        <v>500</v>
      </c>
      <c r="H208">
        <f>+'2014'!F41</f>
        <v>15.3</v>
      </c>
      <c r="I208">
        <f>+'2014'!G41</f>
        <v>21</v>
      </c>
      <c r="J208" s="28">
        <f t="shared" si="12"/>
        <v>0.05</v>
      </c>
      <c r="K208" s="46">
        <f t="shared" si="13"/>
        <v>1.8385385606970867E-2</v>
      </c>
      <c r="L208" s="51">
        <f t="shared" si="14"/>
        <v>0.36770771213941733</v>
      </c>
      <c r="M208" s="28" t="str">
        <f>+IF(H208&gt;4,"DEJAR","DEPURAR")</f>
        <v>DEJAR</v>
      </c>
      <c r="N208" s="49" t="str">
        <f t="shared" si="15"/>
        <v>DEJAR</v>
      </c>
      <c r="O208" s="28">
        <f>+IF(E208=INICIO!$C$4,0.178*POWER(H208,2.47),IF(E208=INICIO!$C$5,0.1023*POWER(H208,2.5),IF(E208=INICIO!$C$6,0.14*POWER(H208,2.4),IF(E208=INICIO!$C$7,0.1023*POWER(H208,2.5),IF(E208=INICIO!$C$8,0,0)))))</f>
        <v>150.17852565747279</v>
      </c>
      <c r="P208" s="55">
        <f>+O208*1/J208</f>
        <v>3003.5705131494556</v>
      </c>
      <c r="Q208" s="55">
        <f>+O208/1000*A_DESCRIPCION!$D$24</f>
        <v>7.0583907059012199E-2</v>
      </c>
      <c r="R208" s="55">
        <f>+P208/1000*A_DESCRIPCION!$D$24</f>
        <v>1.4116781411802442</v>
      </c>
      <c r="S208" s="49" t="str">
        <f>+INICIO!$E$4</f>
        <v>Imbert and Rollet (1989)a</v>
      </c>
      <c r="T208" s="54">
        <f>0.13657*H208^2.38351</f>
        <v>91.007918546358496</v>
      </c>
      <c r="U208" s="55">
        <f>+T208*1/J208</f>
        <v>1820.1583709271699</v>
      </c>
      <c r="V208" s="55">
        <f>+T208/1000*A_DESCRIPCION!$D$24</f>
        <v>4.277372171678849E-2</v>
      </c>
      <c r="W208" s="55">
        <f>+U208/1000*A_DESCRIPCION!$D$24</f>
        <v>0.85547443433576986</v>
      </c>
      <c r="X208" s="28">
        <f>+IF(E208=INICIO!$C$4,0.199*(0.86^0.899)*(H208^2.22),IF(E208=INICIO!$C$5,0.199*(0.762^0.899)*(H208^2.22),IF(E208=INICIO!$C$6,0.199*(0.759^0.899)*(H208^2.22),IF(E208=INICIO!$C$7,0.199*(0.762^0.899)*(H208^2.22),0))))</f>
        <v>74.127979113779034</v>
      </c>
      <c r="Y208" s="28">
        <f>+X208*1/J208</f>
        <v>1482.5595822755806</v>
      </c>
      <c r="Z208" s="55">
        <f>+X208/1000*A_DESCRIPCION!$D$24</f>
        <v>3.4840150183476144E-2</v>
      </c>
      <c r="AA208" s="55">
        <f>+Y208/1000*A_DESCRIPCION!$D$24</f>
        <v>0.69680300366952286</v>
      </c>
      <c r="AB208" s="28">
        <f>+IF(E208=INICIO!$C$4,INICIO!$V$30*ARBOLES!R208,IF(E208=INICIO!$C$5,INICIO!$V$31*ARBOLES!R208,IF(E208=INICIO!$C$6,INICIO!$V$32*ARBOLES!R208,IF(E208=INICIO!$C$7,INICIO!#REF!*ARBOLES!R208,0))))</f>
        <v>0.98433955020519948</v>
      </c>
    </row>
    <row r="209" spans="1:28" x14ac:dyDescent="0.25">
      <c r="A209">
        <v>42</v>
      </c>
      <c r="B209" t="str">
        <f>+'2014'!A42</f>
        <v>2-2014-INAB/ESTEFFOR</v>
      </c>
      <c r="D209">
        <f>+'2014'!B42</f>
        <v>13</v>
      </c>
      <c r="E209" t="str">
        <f>+'2014'!C42</f>
        <v>Rhizophora mangle L.</v>
      </c>
      <c r="F209">
        <f>+'2014'!D42</f>
        <v>2015</v>
      </c>
      <c r="G209">
        <f>+'2014'!E42</f>
        <v>500</v>
      </c>
      <c r="H209">
        <f>+'2014'!F42</f>
        <v>19.100000000000001</v>
      </c>
      <c r="I209">
        <f>+'2014'!G42</f>
        <v>21</v>
      </c>
      <c r="J209" s="28">
        <f t="shared" si="12"/>
        <v>0.05</v>
      </c>
      <c r="K209" s="46">
        <f t="shared" si="13"/>
        <v>2.8652110398902312E-2</v>
      </c>
      <c r="L209" s="51">
        <f t="shared" si="14"/>
        <v>0.57304220797804617</v>
      </c>
      <c r="M209" s="28" t="str">
        <f>+IF(H209&gt;4,"DEJAR","DEPURAR")</f>
        <v>DEJAR</v>
      </c>
      <c r="N209" s="49" t="str">
        <f t="shared" si="15"/>
        <v>DEJAR</v>
      </c>
      <c r="O209" s="28">
        <f>+IF(E209=INICIO!$C$4,0.178*POWER(H209,2.47),IF(E209=INICIO!$C$5,0.1023*POWER(H209,2.5),IF(E209=INICIO!$C$6,0.14*POWER(H209,2.4),IF(E209=INICIO!$C$7,0.1023*POWER(H209,2.5),IF(E209=INICIO!$C$8,0,0)))))</f>
        <v>259.76008600531418</v>
      </c>
      <c r="P209" s="55">
        <f>+O209*1/J209</f>
        <v>5195.2017201062836</v>
      </c>
      <c r="Q209" s="55">
        <f>+O209/1000*A_DESCRIPCION!$D$24</f>
        <v>0.12208724042249766</v>
      </c>
      <c r="R209" s="55">
        <f>+P209/1000*A_DESCRIPCION!$D$24</f>
        <v>2.4417448084499531</v>
      </c>
      <c r="S209" s="49" t="str">
        <f>+INICIO!$E$4</f>
        <v>Imbert and Rollet (1989)a</v>
      </c>
      <c r="T209" s="54">
        <f>0.13657*H209^2.38351</f>
        <v>154.42270319343129</v>
      </c>
      <c r="U209" s="55">
        <f>+T209*1/J209</f>
        <v>3088.4540638686258</v>
      </c>
      <c r="V209" s="55">
        <f>+T209/1000*A_DESCRIPCION!$D$24</f>
        <v>7.2578670500912698E-2</v>
      </c>
      <c r="W209" s="55">
        <f>+U209/1000*A_DESCRIPCION!$D$24</f>
        <v>1.451573410018254</v>
      </c>
      <c r="X209" s="28">
        <f>+IF(E209=INICIO!$C$4,0.199*(0.86^0.899)*(H209^2.22),IF(E209=INICIO!$C$5,0.199*(0.762^0.899)*(H209^2.22),IF(E209=INICIO!$C$6,0.199*(0.759^0.899)*(H209^2.22),IF(E209=INICIO!$C$7,0.199*(0.762^0.899)*(H209^2.22),0))))</f>
        <v>121.30012806105037</v>
      </c>
      <c r="Y209" s="28">
        <f>+X209*1/J209</f>
        <v>2426.0025612210075</v>
      </c>
      <c r="Z209" s="55">
        <f>+X209/1000*A_DESCRIPCION!$D$24</f>
        <v>5.7011060188693667E-2</v>
      </c>
      <c r="AA209" s="55">
        <f>+Y209/1000*A_DESCRIPCION!$D$24</f>
        <v>1.1402212037738735</v>
      </c>
      <c r="AB209" s="28">
        <f>+IF(E209=INICIO!$C$4,INICIO!$V$30*ARBOLES!R209,IF(E209=INICIO!$C$5,INICIO!$V$31*ARBOLES!R209,IF(E209=INICIO!$C$6,INICIO!$V$32*ARBOLES!R209,IF(E209=INICIO!$C$7,INICIO!#REF!*ARBOLES!R209,0))))</f>
        <v>1.7025878040840376</v>
      </c>
    </row>
    <row r="210" spans="1:28" x14ac:dyDescent="0.25">
      <c r="A210">
        <v>43</v>
      </c>
      <c r="B210" t="str">
        <f>+'2014'!A43</f>
        <v>2-2014-INAB/ESTEFFOR</v>
      </c>
      <c r="D210">
        <f>+'2014'!B43</f>
        <v>14</v>
      </c>
      <c r="E210" t="str">
        <f>+'2014'!C43</f>
        <v>Laguncularia racemosa (L.) Gaertn.f.</v>
      </c>
      <c r="F210">
        <f>+'2014'!D43</f>
        <v>2015</v>
      </c>
      <c r="G210">
        <f>+'2014'!E43</f>
        <v>500</v>
      </c>
      <c r="H210">
        <f>+'2014'!F43</f>
        <v>36.6</v>
      </c>
      <c r="I210">
        <f>+'2014'!G43</f>
        <v>28</v>
      </c>
      <c r="J210" s="28">
        <f t="shared" si="12"/>
        <v>0.05</v>
      </c>
      <c r="K210" s="46">
        <f t="shared" si="13"/>
        <v>0.10520879637606857</v>
      </c>
      <c r="L210" s="51">
        <f t="shared" si="14"/>
        <v>2.1041759275213714</v>
      </c>
      <c r="M210" s="28" t="str">
        <f>+IF(H210&gt;4,"DEJAR","DEPURAR")</f>
        <v>DEJAR</v>
      </c>
      <c r="N210" s="49" t="str">
        <f t="shared" si="15"/>
        <v>DEJAR</v>
      </c>
      <c r="O210" s="28">
        <f>+IF(E210=INICIO!$C$4,0.178*POWER(H210,2.47),IF(E210=INICIO!$C$5,0.1023*POWER(H210,2.5),IF(E210=INICIO!$C$6,0.14*POWER(H210,2.4),IF(E210=INICIO!$C$7,0.1023*POWER(H210,2.5),IF(E210=INICIO!$C$8,0,0)))))</f>
        <v>829.04546348924896</v>
      </c>
      <c r="P210" s="55">
        <f>+O210*1/J210</f>
        <v>16580.909269784977</v>
      </c>
      <c r="Q210" s="55">
        <f>+O210/1000*A_DESCRIPCION!$D$24</f>
        <v>0.38965136783994703</v>
      </c>
      <c r="R210" s="55">
        <f>+P210/1000*A_DESCRIPCION!$D$24</f>
        <v>7.7930273567989392</v>
      </c>
      <c r="S210" s="49" t="str">
        <f>+INICIO!$E$4</f>
        <v>Imbert and Rollet (1989)a</v>
      </c>
      <c r="T210" s="54">
        <f>0.13657*H210^2.38351</f>
        <v>727.65934515407184</v>
      </c>
      <c r="U210" s="55">
        <f>+T210*1/J210</f>
        <v>14553.186903081436</v>
      </c>
      <c r="V210" s="55">
        <f>+T210/1000*A_DESCRIPCION!$D$24</f>
        <v>0.34199989222241373</v>
      </c>
      <c r="W210" s="55">
        <f>+U210/1000*A_DESCRIPCION!$D$24</f>
        <v>6.8399978444482743</v>
      </c>
      <c r="X210" s="28">
        <f>+IF(E210=INICIO!$C$4,0.199*(0.86^0.899)*(H210^2.22),IF(E210=INICIO!$C$5,0.199*(0.762^0.899)*(H210^2.22),IF(E210=INICIO!$C$6,0.199*(0.759^0.899)*(H210^2.22),IF(E210=INICIO!$C$7,0.199*(0.762^0.899)*(H210^2.22),0))))</f>
        <v>460.95507967825495</v>
      </c>
      <c r="Y210" s="28">
        <f>+X210*1/J210</f>
        <v>9219.1015935650976</v>
      </c>
      <c r="Z210" s="55">
        <f>+X210/1000*A_DESCRIPCION!$D$24</f>
        <v>0.2166488874487798</v>
      </c>
      <c r="AA210" s="55">
        <f>+Y210/1000*A_DESCRIPCION!$D$24</f>
        <v>4.3329777489755958</v>
      </c>
      <c r="AB210" s="28">
        <f>+IF(E210=INICIO!$C$4,INICIO!$V$30*ARBOLES!R210,IF(E210=INICIO!$C$5,INICIO!$V$31*ARBOLES!R210,IF(E210=INICIO!$C$6,INICIO!$V$32*ARBOLES!R210,IF(E210=INICIO!$C$7,INICIO!#REF!*ARBOLES!R210,0))))</f>
        <v>6.3558531206116751</v>
      </c>
    </row>
    <row r="211" spans="1:28" x14ac:dyDescent="0.25">
      <c r="A211">
        <v>44</v>
      </c>
      <c r="B211" t="str">
        <f>+'2014'!A44</f>
        <v>2-2014-INAB/ESTEFFOR</v>
      </c>
      <c r="D211">
        <f>+'2014'!B44</f>
        <v>15</v>
      </c>
      <c r="E211" t="str">
        <f>+'2014'!C44</f>
        <v>Rhizophora mangle L.</v>
      </c>
      <c r="F211">
        <f>+'2014'!D44</f>
        <v>2015</v>
      </c>
      <c r="G211">
        <f>+'2014'!E44</f>
        <v>500</v>
      </c>
      <c r="H211">
        <f>+'2014'!F44</f>
        <v>16.600000000000001</v>
      </c>
      <c r="I211">
        <f>+'2014'!G44</f>
        <v>24.8</v>
      </c>
      <c r="J211" s="28">
        <f t="shared" si="12"/>
        <v>0.05</v>
      </c>
      <c r="K211" s="46">
        <f t="shared" si="13"/>
        <v>2.1642431790580088E-2</v>
      </c>
      <c r="L211" s="51">
        <f t="shared" si="14"/>
        <v>0.43284863581160171</v>
      </c>
      <c r="M211" s="28" t="str">
        <f>+IF(H211&gt;4,"DEJAR","DEPURAR")</f>
        <v>DEJAR</v>
      </c>
      <c r="N211" s="49" t="str">
        <f t="shared" si="15"/>
        <v>DEJAR</v>
      </c>
      <c r="O211" s="28">
        <f>+IF(E211=INICIO!$C$4,0.178*POWER(H211,2.47),IF(E211=INICIO!$C$5,0.1023*POWER(H211,2.5),IF(E211=INICIO!$C$6,0.14*POWER(H211,2.4),IF(E211=INICIO!$C$7,0.1023*POWER(H211,2.5),IF(E211=INICIO!$C$8,0,0)))))</f>
        <v>183.69061989920141</v>
      </c>
      <c r="P211" s="55">
        <f>+O211*1/J211</f>
        <v>3673.8123979840279</v>
      </c>
      <c r="Q211" s="55">
        <f>+O211/1000*A_DESCRIPCION!$D$24</f>
        <v>8.6334591352624654E-2</v>
      </c>
      <c r="R211" s="55">
        <f>+P211/1000*A_DESCRIPCION!$D$24</f>
        <v>1.7266918270524929</v>
      </c>
      <c r="S211" s="49" t="str">
        <f>+INICIO!$E$4</f>
        <v>Imbert and Rollet (1989)a</v>
      </c>
      <c r="T211" s="54">
        <f>0.13657*H211^2.38351</f>
        <v>110.53380957149615</v>
      </c>
      <c r="U211" s="55">
        <f>+T211*1/J211</f>
        <v>2210.6761914299227</v>
      </c>
      <c r="V211" s="55">
        <f>+T211/1000*A_DESCRIPCION!$D$24</f>
        <v>5.1950890498603186E-2</v>
      </c>
      <c r="W211" s="55">
        <f>+U211/1000*A_DESCRIPCION!$D$24</f>
        <v>1.0390178099720637</v>
      </c>
      <c r="X211" s="28">
        <f>+IF(E211=INICIO!$C$4,0.199*(0.86^0.899)*(H211^2.22),IF(E211=INICIO!$C$5,0.199*(0.762^0.899)*(H211^2.22),IF(E211=INICIO!$C$6,0.199*(0.759^0.899)*(H211^2.22),IF(E211=INICIO!$C$7,0.199*(0.762^0.899)*(H211^2.22),0))))</f>
        <v>88.83971149696454</v>
      </c>
      <c r="Y211" s="28">
        <f>+X211*1/J211</f>
        <v>1776.7942299392907</v>
      </c>
      <c r="Z211" s="55">
        <f>+X211/1000*A_DESCRIPCION!$D$24</f>
        <v>4.1754664403573331E-2</v>
      </c>
      <c r="AA211" s="55">
        <f>+Y211/1000*A_DESCRIPCION!$D$24</f>
        <v>0.83509328807146654</v>
      </c>
      <c r="AB211" s="28">
        <f>+IF(E211=INICIO!$C$4,INICIO!$V$30*ARBOLES!R211,IF(E211=INICIO!$C$5,INICIO!$V$31*ARBOLES!R211,IF(E211=INICIO!$C$6,INICIO!$V$32*ARBOLES!R211,IF(E211=INICIO!$C$7,INICIO!#REF!*ARBOLES!R211,0))))</f>
        <v>1.203993323125935</v>
      </c>
    </row>
    <row r="212" spans="1:28" x14ac:dyDescent="0.25">
      <c r="A212">
        <v>45</v>
      </c>
      <c r="B212" t="str">
        <f>+'2014'!A45</f>
        <v>2-2014-INAB/ESTEFFOR</v>
      </c>
      <c r="D212">
        <f>+'2014'!B45</f>
        <v>16</v>
      </c>
      <c r="E212" t="str">
        <f>+'2014'!C45</f>
        <v>Rhizophora mangle L.</v>
      </c>
      <c r="F212">
        <f>+'2014'!D45</f>
        <v>2015</v>
      </c>
      <c r="G212">
        <f>+'2014'!E45</f>
        <v>500</v>
      </c>
      <c r="H212">
        <f>+'2014'!F45</f>
        <v>30.6</v>
      </c>
      <c r="I212">
        <f>+'2014'!G45</f>
        <v>27</v>
      </c>
      <c r="J212" s="28">
        <f t="shared" si="12"/>
        <v>0.05</v>
      </c>
      <c r="K212" s="46">
        <f t="shared" si="13"/>
        <v>7.3541542427883466E-2</v>
      </c>
      <c r="L212" s="51">
        <f t="shared" si="14"/>
        <v>1.4708308485576693</v>
      </c>
      <c r="M212" s="28" t="str">
        <f>+IF(H212&gt;4,"DEJAR","DEPURAR")</f>
        <v>DEJAR</v>
      </c>
      <c r="N212" s="49" t="str">
        <f t="shared" si="15"/>
        <v>DEJAR</v>
      </c>
      <c r="O212" s="28">
        <f>+IF(E212=INICIO!$C$4,0.178*POWER(H212,2.47),IF(E212=INICIO!$C$5,0.1023*POWER(H212,2.5),IF(E212=INICIO!$C$6,0.14*POWER(H212,2.4),IF(E212=INICIO!$C$7,0.1023*POWER(H212,2.5),IF(E212=INICIO!$C$8,0,0)))))</f>
        <v>832.05479118042035</v>
      </c>
      <c r="P212" s="55">
        <f>+O212*1/J212</f>
        <v>16641.095823608404</v>
      </c>
      <c r="Q212" s="55">
        <f>+O212/1000*A_DESCRIPCION!$D$24</f>
        <v>0.39106575185479753</v>
      </c>
      <c r="R212" s="55">
        <f>+P212/1000*A_DESCRIPCION!$D$24</f>
        <v>7.8213150370959488</v>
      </c>
      <c r="S212" s="49" t="str">
        <f>+INICIO!$E$4</f>
        <v>Imbert and Rollet (1989)a</v>
      </c>
      <c r="T212" s="54">
        <f>0.13657*H212^2.38351</f>
        <v>474.88361647262815</v>
      </c>
      <c r="U212" s="55">
        <f>+T212*1/J212</f>
        <v>9497.6723294525618</v>
      </c>
      <c r="V212" s="55">
        <f>+T212/1000*A_DESCRIPCION!$D$24</f>
        <v>0.22319529974213523</v>
      </c>
      <c r="W212" s="55">
        <f>+U212/1000*A_DESCRIPCION!$D$24</f>
        <v>4.4639059948427038</v>
      </c>
      <c r="X212" s="28">
        <f>+IF(E212=INICIO!$C$4,0.199*(0.86^0.899)*(H212^2.22),IF(E212=INICIO!$C$5,0.199*(0.762^0.899)*(H212^2.22),IF(E212=INICIO!$C$6,0.199*(0.759^0.899)*(H212^2.22),IF(E212=INICIO!$C$7,0.199*(0.762^0.899)*(H212^2.22),0))))</f>
        <v>345.35738788340279</v>
      </c>
      <c r="Y212" s="28">
        <f>+X212*1/J212</f>
        <v>6907.1477576680554</v>
      </c>
      <c r="Z212" s="55">
        <f>+X212/1000*A_DESCRIPCION!$D$24</f>
        <v>0.16231797230519932</v>
      </c>
      <c r="AA212" s="55">
        <f>+Y212/1000*A_DESCRIPCION!$D$24</f>
        <v>3.2463594461039857</v>
      </c>
      <c r="AB212" s="28">
        <f>+IF(E212=INICIO!$C$4,INICIO!$V$30*ARBOLES!R212,IF(E212=INICIO!$C$5,INICIO!$V$31*ARBOLES!R212,IF(E212=INICIO!$C$6,INICIO!$V$32*ARBOLES!R212,IF(E212=INICIO!$C$7,INICIO!#REF!*ARBOLES!R212,0))))</f>
        <v>5.4536721233010841</v>
      </c>
    </row>
    <row r="213" spans="1:28" x14ac:dyDescent="0.25">
      <c r="A213">
        <v>46</v>
      </c>
      <c r="B213" t="str">
        <f>+'2014'!A46</f>
        <v>2-2014-INAB/ESTEFFOR</v>
      </c>
      <c r="D213">
        <f>+'2014'!B46</f>
        <v>17</v>
      </c>
      <c r="E213" t="str">
        <f>+'2014'!C46</f>
        <v>Rhizophora mangle L.</v>
      </c>
      <c r="F213">
        <f>+'2014'!D46</f>
        <v>2015</v>
      </c>
      <c r="G213">
        <f>+'2014'!E46</f>
        <v>500</v>
      </c>
      <c r="H213">
        <f>+'2014'!F46</f>
        <v>16.2</v>
      </c>
      <c r="I213">
        <f>+'2014'!G46</f>
        <v>21.4</v>
      </c>
      <c r="J213" s="28">
        <f t="shared" si="12"/>
        <v>0.05</v>
      </c>
      <c r="K213" s="46">
        <f t="shared" si="13"/>
        <v>2.0611989400202632E-2</v>
      </c>
      <c r="L213" s="51">
        <f t="shared" si="14"/>
        <v>0.41223978800405264</v>
      </c>
      <c r="M213" s="28" t="str">
        <f>+IF(H213&gt;4,"DEJAR","DEPURAR")</f>
        <v>DEJAR</v>
      </c>
      <c r="N213" s="49" t="str">
        <f t="shared" si="15"/>
        <v>DEJAR</v>
      </c>
      <c r="O213" s="28">
        <f>+IF(E213=INICIO!$C$4,0.178*POWER(H213,2.47),IF(E213=INICIO!$C$5,0.1023*POWER(H213,2.5),IF(E213=INICIO!$C$6,0.14*POWER(H213,2.4),IF(E213=INICIO!$C$7,0.1023*POWER(H213,2.5),IF(E213=INICIO!$C$8,0,0)))))</f>
        <v>172.95060606204473</v>
      </c>
      <c r="P213" s="55">
        <f>+O213*1/J213</f>
        <v>3459.0121212408944</v>
      </c>
      <c r="Q213" s="55">
        <f>+O213/1000*A_DESCRIPCION!$D$24</f>
        <v>8.128678484916102E-2</v>
      </c>
      <c r="R213" s="55">
        <f>+P213/1000*A_DESCRIPCION!$D$24</f>
        <v>1.6257356969832204</v>
      </c>
      <c r="S213" s="49" t="str">
        <f>+INICIO!$E$4</f>
        <v>Imbert and Rollet (1989)a</v>
      </c>
      <c r="T213" s="54">
        <f>0.13657*H213^2.38351</f>
        <v>104.29090634270933</v>
      </c>
      <c r="U213" s="55">
        <f>+T213*1/J213</f>
        <v>2085.8181268541866</v>
      </c>
      <c r="V213" s="55">
        <f>+T213/1000*A_DESCRIPCION!$D$24</f>
        <v>4.9016725981073386E-2</v>
      </c>
      <c r="W213" s="55">
        <f>+U213/1000*A_DESCRIPCION!$D$24</f>
        <v>0.98033451962146756</v>
      </c>
      <c r="X213" s="28">
        <f>+IF(E213=INICIO!$C$4,0.199*(0.86^0.899)*(H213^2.22),IF(E213=INICIO!$C$5,0.199*(0.762^0.899)*(H213^2.22),IF(E213=INICIO!$C$6,0.199*(0.759^0.899)*(H213^2.22),IF(E213=INICIO!$C$7,0.199*(0.762^0.899)*(H213^2.22),0))))</f>
        <v>84.157052486537125</v>
      </c>
      <c r="Y213" s="28">
        <f>+X213*1/J213</f>
        <v>1683.1410497307425</v>
      </c>
      <c r="Z213" s="55">
        <f>+X213/1000*A_DESCRIPCION!$D$24</f>
        <v>3.955381466867245E-2</v>
      </c>
      <c r="AA213" s="55">
        <f>+Y213/1000*A_DESCRIPCION!$D$24</f>
        <v>0.79107629337344887</v>
      </c>
      <c r="AB213" s="28">
        <f>+IF(E213=INICIO!$C$4,INICIO!$V$30*ARBOLES!R213,IF(E213=INICIO!$C$5,INICIO!$V$31*ARBOLES!R213,IF(E213=INICIO!$C$6,INICIO!$V$32*ARBOLES!R213,IF(E213=INICIO!$C$7,INICIO!#REF!*ARBOLES!R213,0))))</f>
        <v>1.1335983026436018</v>
      </c>
    </row>
    <row r="214" spans="1:28" x14ac:dyDescent="0.25">
      <c r="A214">
        <v>47</v>
      </c>
      <c r="B214" t="str">
        <f>+'2014'!A47</f>
        <v>2-2014-INAB/ESTEFFOR</v>
      </c>
      <c r="D214">
        <f>+'2014'!B47</f>
        <v>18</v>
      </c>
      <c r="E214" t="str">
        <f>+'2014'!C47</f>
        <v>Laguncularia racemosa (L.) Gaertn.f.</v>
      </c>
      <c r="F214">
        <f>+'2014'!D47</f>
        <v>2015</v>
      </c>
      <c r="G214">
        <f>+'2014'!E47</f>
        <v>500</v>
      </c>
      <c r="H214">
        <f>+'2014'!F47</f>
        <v>30.2</v>
      </c>
      <c r="I214">
        <f>+'2014'!G47</f>
        <v>26.2</v>
      </c>
      <c r="J214" s="28">
        <f t="shared" si="12"/>
        <v>0.05</v>
      </c>
      <c r="K214" s="46">
        <f t="shared" si="13"/>
        <v>7.1631454094500863E-2</v>
      </c>
      <c r="L214" s="51">
        <f t="shared" si="14"/>
        <v>1.4326290818900171</v>
      </c>
      <c r="M214" s="28" t="str">
        <f>+IF(H214&gt;4,"DEJAR","DEPURAR")</f>
        <v>DEJAR</v>
      </c>
      <c r="N214" s="49" t="str">
        <f t="shared" si="15"/>
        <v>DEJAR</v>
      </c>
      <c r="O214" s="28">
        <f>+IF(E214=INICIO!$C$4,0.178*POWER(H214,2.47),IF(E214=INICIO!$C$5,0.1023*POWER(H214,2.5),IF(E214=INICIO!$C$6,0.14*POWER(H214,2.4),IF(E214=INICIO!$C$7,0.1023*POWER(H214,2.5),IF(E214=INICIO!$C$8,0,0)))))</f>
        <v>512.73503200766254</v>
      </c>
      <c r="P214" s="55">
        <f>+O214*1/J214</f>
        <v>10254.700640153251</v>
      </c>
      <c r="Q214" s="55">
        <f>+O214/1000*A_DESCRIPCION!$D$24</f>
        <v>0.24098546504360138</v>
      </c>
      <c r="R214" s="55">
        <f>+P214/1000*A_DESCRIPCION!$D$24</f>
        <v>4.8197093008720273</v>
      </c>
      <c r="S214" s="49" t="str">
        <f>+INICIO!$E$4</f>
        <v>Imbert and Rollet (1989)a</v>
      </c>
      <c r="T214" s="54">
        <f>0.13657*H214^2.38351</f>
        <v>460.22123977300441</v>
      </c>
      <c r="U214" s="55">
        <f>+T214*1/J214</f>
        <v>9204.4247954600869</v>
      </c>
      <c r="V214" s="55">
        <f>+T214/1000*A_DESCRIPCION!$D$24</f>
        <v>0.21630398269331205</v>
      </c>
      <c r="W214" s="55">
        <f>+U214/1000*A_DESCRIPCION!$D$24</f>
        <v>4.3260796538662403</v>
      </c>
      <c r="X214" s="28">
        <f>+IF(E214=INICIO!$C$4,0.199*(0.86^0.899)*(H214^2.22),IF(E214=INICIO!$C$5,0.199*(0.762^0.899)*(H214^2.22),IF(E214=INICIO!$C$6,0.199*(0.759^0.899)*(H214^2.22),IF(E214=INICIO!$C$7,0.199*(0.762^0.899)*(H214^2.22),0))))</f>
        <v>300.84722435830258</v>
      </c>
      <c r="Y214" s="28">
        <f>+X214*1/J214</f>
        <v>6016.9444871660517</v>
      </c>
      <c r="Z214" s="55">
        <f>+X214/1000*A_DESCRIPCION!$D$24</f>
        <v>0.14139819544840221</v>
      </c>
      <c r="AA214" s="55">
        <f>+Y214/1000*A_DESCRIPCION!$D$24</f>
        <v>2.8279639089680444</v>
      </c>
      <c r="AB214" s="28">
        <f>+IF(E214=INICIO!$C$4,INICIO!$V$30*ARBOLES!R214,IF(E214=INICIO!$C$5,INICIO!$V$31*ARBOLES!R214,IF(E214=INICIO!$C$6,INICIO!$V$32*ARBOLES!R214,IF(E214=INICIO!$C$7,INICIO!#REF!*ARBOLES!R214,0))))</f>
        <v>3.9308683259866726</v>
      </c>
    </row>
    <row r="215" spans="1:28" x14ac:dyDescent="0.25">
      <c r="A215">
        <v>48</v>
      </c>
      <c r="B215" t="str">
        <f>+'2014'!A48</f>
        <v>2-2014-INAB/ESTEFFOR</v>
      </c>
      <c r="D215">
        <f>+'2014'!B48</f>
        <v>19</v>
      </c>
      <c r="E215" t="str">
        <f>+'2014'!C48</f>
        <v>Rhizophora mangle L.</v>
      </c>
      <c r="F215">
        <f>+'2014'!D48</f>
        <v>2015</v>
      </c>
      <c r="G215">
        <f>+'2014'!E48</f>
        <v>500</v>
      </c>
      <c r="H215">
        <f>+'2014'!F48</f>
        <v>28.4</v>
      </c>
      <c r="I215">
        <f>+'2014'!G48</f>
        <v>0</v>
      </c>
      <c r="J215" s="28">
        <f t="shared" si="12"/>
        <v>0.05</v>
      </c>
      <c r="K215" s="46">
        <f t="shared" si="13"/>
        <v>6.3347074266984577E-2</v>
      </c>
      <c r="L215" s="51">
        <f t="shared" si="14"/>
        <v>1.2669414853396914</v>
      </c>
      <c r="M215" s="28" t="str">
        <f>+IF(H215&gt;4,"DEJAR","DEPURAR")</f>
        <v>DEJAR</v>
      </c>
      <c r="N215" s="49" t="str">
        <f t="shared" si="15"/>
        <v>DEJAR</v>
      </c>
      <c r="O215" s="28">
        <f>+IF(E215=INICIO!$C$4,0.178*POWER(H215,2.47),IF(E215=INICIO!$C$5,0.1023*POWER(H215,2.5),IF(E215=INICIO!$C$6,0.14*POWER(H215,2.4),IF(E215=INICIO!$C$7,0.1023*POWER(H215,2.5),IF(E215=INICIO!$C$8,0,0)))))</f>
        <v>692.01626513572387</v>
      </c>
      <c r="P215" s="55">
        <f>+O215*1/J215</f>
        <v>13840.325302714476</v>
      </c>
      <c r="Q215" s="55">
        <f>+O215/1000*A_DESCRIPCION!$D$24</f>
        <v>0.32524764461379019</v>
      </c>
      <c r="R215" s="55">
        <f>+P215/1000*A_DESCRIPCION!$D$24</f>
        <v>6.5049528922758029</v>
      </c>
      <c r="S215" s="49" t="str">
        <f>+INICIO!$E$4</f>
        <v>Imbert and Rollet (1989)a</v>
      </c>
      <c r="T215" s="54">
        <f>0.13657*H215^2.38351</f>
        <v>397.51553540302217</v>
      </c>
      <c r="U215" s="55">
        <f>+T215*1/J215</f>
        <v>7950.3107080604432</v>
      </c>
      <c r="V215" s="55">
        <f>+T215/1000*A_DESCRIPCION!$D$24</f>
        <v>0.18683230163942041</v>
      </c>
      <c r="W215" s="55">
        <f>+U215/1000*A_DESCRIPCION!$D$24</f>
        <v>3.7366460327884079</v>
      </c>
      <c r="X215" s="28">
        <f>+IF(E215=INICIO!$C$4,0.199*(0.86^0.899)*(H215^2.22),IF(E215=INICIO!$C$5,0.199*(0.762^0.899)*(H215^2.22),IF(E215=INICIO!$C$6,0.199*(0.759^0.899)*(H215^2.22),IF(E215=INICIO!$C$7,0.199*(0.762^0.899)*(H215^2.22),0))))</f>
        <v>292.64014207660983</v>
      </c>
      <c r="Y215" s="28">
        <f>+X215*1/J215</f>
        <v>5852.802841532196</v>
      </c>
      <c r="Z215" s="55">
        <f>+X215/1000*A_DESCRIPCION!$D$24</f>
        <v>0.1375408667760066</v>
      </c>
      <c r="AA215" s="55">
        <f>+Y215/1000*A_DESCRIPCION!$D$24</f>
        <v>2.7508173355201322</v>
      </c>
      <c r="AB215" s="28">
        <f>+IF(E215=INICIO!$C$4,INICIO!$V$30*ARBOLES!R215,IF(E215=INICIO!$C$5,INICIO!$V$31*ARBOLES!R215,IF(E215=INICIO!$C$6,INICIO!$V$32*ARBOLES!R215,IF(E215=INICIO!$C$7,INICIO!#REF!*ARBOLES!R215,0))))</f>
        <v>4.5357948227033038</v>
      </c>
    </row>
    <row r="216" spans="1:28" x14ac:dyDescent="0.25">
      <c r="A216">
        <v>49</v>
      </c>
      <c r="B216" t="str">
        <f>+'2014'!A49</f>
        <v>2-2014-INAB/ESTEFFOR</v>
      </c>
      <c r="D216">
        <f>+'2014'!B49</f>
        <v>20</v>
      </c>
      <c r="E216" t="str">
        <f>+'2014'!C49</f>
        <v>Rhizophora mangle L.</v>
      </c>
      <c r="F216">
        <f>+'2014'!D49</f>
        <v>2015</v>
      </c>
      <c r="G216">
        <f>+'2014'!E49</f>
        <v>500</v>
      </c>
      <c r="H216">
        <f>+'2014'!F49</f>
        <v>22.9</v>
      </c>
      <c r="I216">
        <f>+'2014'!G49</f>
        <v>20.6</v>
      </c>
      <c r="J216" s="28">
        <f t="shared" si="12"/>
        <v>0.05</v>
      </c>
      <c r="K216" s="46">
        <f t="shared" si="13"/>
        <v>4.118706508672558E-2</v>
      </c>
      <c r="L216" s="51">
        <f t="shared" si="14"/>
        <v>0.82374130173451154</v>
      </c>
      <c r="M216" s="28" t="str">
        <f>+IF(H216&gt;4,"DEJAR","DEPURAR")</f>
        <v>DEJAR</v>
      </c>
      <c r="N216" s="49" t="str">
        <f t="shared" si="15"/>
        <v>DEJAR</v>
      </c>
      <c r="O216" s="28">
        <f>+IF(E216=INICIO!$C$4,0.178*POWER(H216,2.47),IF(E216=INICIO!$C$5,0.1023*POWER(H216,2.5),IF(E216=INICIO!$C$6,0.14*POWER(H216,2.4),IF(E216=INICIO!$C$7,0.1023*POWER(H216,2.5),IF(E216=INICIO!$C$8,0,0)))))</f>
        <v>406.64332114612779</v>
      </c>
      <c r="P216" s="55">
        <f>+O216*1/J216</f>
        <v>8132.8664229225551</v>
      </c>
      <c r="Q216" s="55">
        <f>+O216/1000*A_DESCRIPCION!$D$24</f>
        <v>0.19112236093868004</v>
      </c>
      <c r="R216" s="55">
        <f>+P216/1000*A_DESCRIPCION!$D$24</f>
        <v>3.8224472187736009</v>
      </c>
      <c r="S216" s="49" t="str">
        <f>+INICIO!$E$4</f>
        <v>Imbert and Rollet (1989)a</v>
      </c>
      <c r="T216" s="54">
        <f>0.13657*H216^2.38351</f>
        <v>237.97798333521024</v>
      </c>
      <c r="U216" s="55">
        <f>+T216*1/J216</f>
        <v>4759.5596667042046</v>
      </c>
      <c r="V216" s="55">
        <f>+T216/1000*A_DESCRIPCION!$D$24</f>
        <v>0.11184965216754882</v>
      </c>
      <c r="W216" s="55">
        <f>+U216/1000*A_DESCRIPCION!$D$24</f>
        <v>2.2369930433509757</v>
      </c>
      <c r="X216" s="28">
        <f>+IF(E216=INICIO!$C$4,0.199*(0.86^0.899)*(H216^2.22),IF(E216=INICIO!$C$5,0.199*(0.762^0.899)*(H216^2.22),IF(E216=INICIO!$C$6,0.199*(0.759^0.899)*(H216^2.22),IF(E216=INICIO!$C$7,0.199*(0.762^0.899)*(H216^2.22),0))))</f>
        <v>181.46879477601735</v>
      </c>
      <c r="Y216" s="28">
        <f>+X216*1/J216</f>
        <v>3629.3758955203466</v>
      </c>
      <c r="Z216" s="55">
        <f>+X216/1000*A_DESCRIPCION!$D$24</f>
        <v>8.5290333544728147E-2</v>
      </c>
      <c r="AA216" s="55">
        <f>+Y216/1000*A_DESCRIPCION!$D$24</f>
        <v>1.7058066708945629</v>
      </c>
      <c r="AB216" s="28">
        <f>+IF(E216=INICIO!$C$4,INICIO!$V$30*ARBOLES!R216,IF(E216=INICIO!$C$5,INICIO!$V$31*ARBOLES!R216,IF(E216=INICIO!$C$6,INICIO!$V$32*ARBOLES!R216,IF(E216=INICIO!$C$7,INICIO!#REF!*ARBOLES!R216,0))))</f>
        <v>2.6653284953927132</v>
      </c>
    </row>
    <row r="217" spans="1:28" x14ac:dyDescent="0.25">
      <c r="A217">
        <v>50</v>
      </c>
      <c r="B217" t="str">
        <f>+'2014'!A50</f>
        <v>2-2014-INAB/ESTEFFOR</v>
      </c>
      <c r="D217">
        <f>+'2014'!B50</f>
        <v>21</v>
      </c>
      <c r="E217" t="str">
        <f>+'2014'!C50</f>
        <v>Laguncularia racemosa (L.) Gaertn.f.</v>
      </c>
      <c r="F217">
        <f>+'2014'!D50</f>
        <v>2015</v>
      </c>
      <c r="G217">
        <f>+'2014'!E50</f>
        <v>500</v>
      </c>
      <c r="H217">
        <f>+'2014'!F50</f>
        <v>22.9</v>
      </c>
      <c r="I217">
        <f>+'2014'!G50</f>
        <v>23.6</v>
      </c>
      <c r="J217" s="28">
        <f t="shared" si="12"/>
        <v>0.05</v>
      </c>
      <c r="K217" s="46">
        <f t="shared" si="13"/>
        <v>4.118706508672558E-2</v>
      </c>
      <c r="L217" s="51">
        <f t="shared" si="14"/>
        <v>0.82374130173451154</v>
      </c>
      <c r="M217" s="28" t="str">
        <f>+IF(H217&gt;4,"DEJAR","DEPURAR")</f>
        <v>DEJAR</v>
      </c>
      <c r="N217" s="49" t="str">
        <f t="shared" si="15"/>
        <v>DEJAR</v>
      </c>
      <c r="O217" s="28">
        <f>+IF(E217=INICIO!$C$4,0.178*POWER(H217,2.47),IF(E217=INICIO!$C$5,0.1023*POWER(H217,2.5),IF(E217=INICIO!$C$6,0.14*POWER(H217,2.4),IF(E217=INICIO!$C$7,0.1023*POWER(H217,2.5),IF(E217=INICIO!$C$8,0,0)))))</f>
        <v>256.72274013462481</v>
      </c>
      <c r="P217" s="55">
        <f>+O217*1/J217</f>
        <v>5134.4548026924958</v>
      </c>
      <c r="Q217" s="55">
        <f>+O217/1000*A_DESCRIPCION!$D$24</f>
        <v>0.12065968786327366</v>
      </c>
      <c r="R217" s="55">
        <f>+P217/1000*A_DESCRIPCION!$D$24</f>
        <v>2.4131937572654727</v>
      </c>
      <c r="S217" s="49" t="str">
        <f>+INICIO!$E$4</f>
        <v>Imbert and Rollet (1989)a</v>
      </c>
      <c r="T217" s="54">
        <f>0.13657*H217^2.38351</f>
        <v>237.97798333521024</v>
      </c>
      <c r="U217" s="55">
        <f>+T217*1/J217</f>
        <v>4759.5596667042046</v>
      </c>
      <c r="V217" s="55">
        <f>+T217/1000*A_DESCRIPCION!$D$24</f>
        <v>0.11184965216754882</v>
      </c>
      <c r="W217" s="55">
        <f>+U217/1000*A_DESCRIPCION!$D$24</f>
        <v>2.2369930433509757</v>
      </c>
      <c r="X217" s="28">
        <f>+IF(E217=INICIO!$C$4,0.199*(0.86^0.899)*(H217^2.22),IF(E217=INICIO!$C$5,0.199*(0.762^0.899)*(H217^2.22),IF(E217=INICIO!$C$6,0.199*(0.759^0.899)*(H217^2.22),IF(E217=INICIO!$C$7,0.199*(0.762^0.899)*(H217^2.22),0))))</f>
        <v>162.76662801672293</v>
      </c>
      <c r="Y217" s="28">
        <f>+X217*1/J217</f>
        <v>3255.3325603344583</v>
      </c>
      <c r="Z217" s="55">
        <f>+X217/1000*A_DESCRIPCION!$D$24</f>
        <v>7.6500315167859767E-2</v>
      </c>
      <c r="AA217" s="55">
        <f>+Y217/1000*A_DESCRIPCION!$D$24</f>
        <v>1.5300063033571953</v>
      </c>
      <c r="AB217" s="28">
        <f>+IF(E217=INICIO!$C$4,INICIO!$V$30*ARBOLES!R217,IF(E217=INICIO!$C$5,INICIO!$V$31*ARBOLES!R217,IF(E217=INICIO!$C$6,INICIO!$V$32*ARBOLES!R217,IF(E217=INICIO!$C$7,INICIO!#REF!*ARBOLES!R217,0))))</f>
        <v>1.9681574785407348</v>
      </c>
    </row>
    <row r="218" spans="1:28" x14ac:dyDescent="0.25">
      <c r="A218">
        <v>51</v>
      </c>
      <c r="B218" t="str">
        <f>+'2014'!A51</f>
        <v>2-2014-INAB/ESTEFFOR</v>
      </c>
      <c r="D218">
        <f>+'2014'!B51</f>
        <v>22</v>
      </c>
      <c r="E218" t="str">
        <f>+'2014'!C51</f>
        <v>Rhizophora mangle L.</v>
      </c>
      <c r="F218">
        <f>+'2014'!D51</f>
        <v>2015</v>
      </c>
      <c r="G218">
        <f>+'2014'!E51</f>
        <v>500</v>
      </c>
      <c r="H218">
        <f>+'2014'!F51</f>
        <v>0</v>
      </c>
      <c r="I218">
        <f>+'2014'!G51</f>
        <v>0</v>
      </c>
      <c r="J218" s="28">
        <f t="shared" si="12"/>
        <v>0.05</v>
      </c>
      <c r="K218" s="46">
        <f t="shared" si="13"/>
        <v>0</v>
      </c>
      <c r="L218" s="51">
        <f t="shared" si="14"/>
        <v>0</v>
      </c>
      <c r="M218" s="28" t="str">
        <f>+IF(H218&gt;4,"DEJAR","DEPURAR")</f>
        <v>DEPURAR</v>
      </c>
      <c r="N218" s="49" t="str">
        <f t="shared" si="15"/>
        <v>DEPURAR</v>
      </c>
      <c r="O218" s="28">
        <f>+IF(E218=INICIO!$C$4,0.178*POWER(H218,2.47),IF(E218=INICIO!$C$5,0.1023*POWER(H218,2.5),IF(E218=INICIO!$C$6,0.14*POWER(H218,2.4),IF(E218=INICIO!$C$7,0.1023*POWER(H218,2.5),IF(E218=INICIO!$C$8,0,0)))))</f>
        <v>0</v>
      </c>
      <c r="P218" s="55">
        <f>+O218*1/J218</f>
        <v>0</v>
      </c>
      <c r="Q218" s="55">
        <f>+O218/1000*A_DESCRIPCION!$D$24</f>
        <v>0</v>
      </c>
      <c r="R218" s="55">
        <f>+P218/1000*A_DESCRIPCION!$D$24</f>
        <v>0</v>
      </c>
      <c r="S218" s="49" t="str">
        <f>+INICIO!$E$4</f>
        <v>Imbert and Rollet (1989)a</v>
      </c>
      <c r="T218" s="54">
        <f>0.13657*H218^2.38351</f>
        <v>0</v>
      </c>
      <c r="U218" s="55">
        <f>+T218*1/J218</f>
        <v>0</v>
      </c>
      <c r="V218" s="55">
        <f>+T218/1000*A_DESCRIPCION!$D$24</f>
        <v>0</v>
      </c>
      <c r="W218" s="55">
        <f>+U218/1000*A_DESCRIPCION!$D$24</f>
        <v>0</v>
      </c>
      <c r="X218" s="28">
        <f>+IF(E218=INICIO!$C$4,0.199*(0.86^0.899)*(H218^2.22),IF(E218=INICIO!$C$5,0.199*(0.762^0.899)*(H218^2.22),IF(E218=INICIO!$C$6,0.199*(0.759^0.899)*(H218^2.22),IF(E218=INICIO!$C$7,0.199*(0.762^0.899)*(H218^2.22),0))))</f>
        <v>0</v>
      </c>
      <c r="Y218" s="28">
        <f>+X218*1/J218</f>
        <v>0</v>
      </c>
      <c r="Z218" s="55">
        <f>+X218/1000*A_DESCRIPCION!$D$24</f>
        <v>0</v>
      </c>
      <c r="AA218" s="55">
        <f>+Y218/1000*A_DESCRIPCION!$D$24</f>
        <v>0</v>
      </c>
      <c r="AB218" s="28">
        <f>+IF(E218=INICIO!$C$4,INICIO!$V$30*ARBOLES!R218,IF(E218=INICIO!$C$5,INICIO!$V$31*ARBOLES!R218,IF(E218=INICIO!$C$6,INICIO!$V$32*ARBOLES!R218,IF(E218=INICIO!$C$7,INICIO!#REF!*ARBOLES!R218,0))))</f>
        <v>0</v>
      </c>
    </row>
    <row r="219" spans="1:28" x14ac:dyDescent="0.25">
      <c r="A219">
        <v>52</v>
      </c>
      <c r="B219" t="str">
        <f>+'2014'!A52</f>
        <v>2-2014-INAB/ESTEFFOR</v>
      </c>
      <c r="D219">
        <f>+'2014'!B52</f>
        <v>23</v>
      </c>
      <c r="E219" t="str">
        <f>+'2014'!C52</f>
        <v>Laguncularia racemosa (L.) Gaertn.f.</v>
      </c>
      <c r="F219">
        <f>+'2014'!D52</f>
        <v>2015</v>
      </c>
      <c r="G219">
        <f>+'2014'!E52</f>
        <v>500</v>
      </c>
      <c r="H219">
        <f>+'2014'!F52</f>
        <v>27.7</v>
      </c>
      <c r="I219">
        <f>+'2014'!G52</f>
        <v>23.2</v>
      </c>
      <c r="J219" s="28">
        <f t="shared" si="12"/>
        <v>0.05</v>
      </c>
      <c r="K219" s="46">
        <f t="shared" si="13"/>
        <v>6.026281567932279E-2</v>
      </c>
      <c r="L219" s="51">
        <f t="shared" si="14"/>
        <v>1.2052563135864558</v>
      </c>
      <c r="M219" s="28" t="str">
        <f>+IF(H219&gt;4,"DEJAR","DEPURAR")</f>
        <v>DEJAR</v>
      </c>
      <c r="N219" s="49" t="str">
        <f t="shared" si="15"/>
        <v>DEJAR</v>
      </c>
      <c r="O219" s="28">
        <f>+IF(E219=INICIO!$C$4,0.178*POWER(H219,2.47),IF(E219=INICIO!$C$5,0.1023*POWER(H219,2.5),IF(E219=INICIO!$C$6,0.14*POWER(H219,2.4),IF(E219=INICIO!$C$7,0.1023*POWER(H219,2.5),IF(E219=INICIO!$C$8,0,0)))))</f>
        <v>413.1188925508647</v>
      </c>
      <c r="P219" s="55">
        <f>+O219*1/J219</f>
        <v>8262.3778510172942</v>
      </c>
      <c r="Q219" s="55">
        <f>+O219/1000*A_DESCRIPCION!$D$24</f>
        <v>0.1941658794989064</v>
      </c>
      <c r="R219" s="55">
        <f>+P219/1000*A_DESCRIPCION!$D$24</f>
        <v>3.8833175899781285</v>
      </c>
      <c r="S219" s="49" t="str">
        <f>+INICIO!$E$4</f>
        <v>Imbert and Rollet (1989)a</v>
      </c>
      <c r="T219" s="54">
        <f>0.13657*H219^2.38351</f>
        <v>374.55902319971142</v>
      </c>
      <c r="U219" s="55">
        <f>+T219*1/J219</f>
        <v>7491.1804639942284</v>
      </c>
      <c r="V219" s="55">
        <f>+T219/1000*A_DESCRIPCION!$D$24</f>
        <v>0.17604274090386435</v>
      </c>
      <c r="W219" s="55">
        <f>+U219/1000*A_DESCRIPCION!$D$24</f>
        <v>3.5208548180772872</v>
      </c>
      <c r="X219" s="28">
        <f>+IF(E219=INICIO!$C$4,0.199*(0.86^0.899)*(H219^2.22),IF(E219=INICIO!$C$5,0.199*(0.762^0.899)*(H219^2.22),IF(E219=INICIO!$C$6,0.199*(0.759^0.899)*(H219^2.22),IF(E219=INICIO!$C$7,0.199*(0.762^0.899)*(H219^2.22),0))))</f>
        <v>248.33371355117126</v>
      </c>
      <c r="Y219" s="28">
        <f>+X219*1/J219</f>
        <v>4966.6742710234248</v>
      </c>
      <c r="Z219" s="55">
        <f>+X219/1000*A_DESCRIPCION!$D$24</f>
        <v>0.11671684536905048</v>
      </c>
      <c r="AA219" s="55">
        <f>+Y219/1000*A_DESCRIPCION!$D$24</f>
        <v>2.3343369073810094</v>
      </c>
      <c r="AB219" s="28">
        <f>+IF(E219=INICIO!$C$4,INICIO!$V$30*ARBOLES!R219,IF(E219=INICIO!$C$5,INICIO!$V$31*ARBOLES!R219,IF(E219=INICIO!$C$6,INICIO!$V$32*ARBOLES!R219,IF(E219=INICIO!$C$7,INICIO!#REF!*ARBOLES!R219,0))))</f>
        <v>3.1671640676399448</v>
      </c>
    </row>
    <row r="220" spans="1:28" x14ac:dyDescent="0.25">
      <c r="A220">
        <v>53</v>
      </c>
      <c r="B220" t="str">
        <f>+'2014'!A53</f>
        <v>2-2014-INAB/ESTEFFOR</v>
      </c>
      <c r="D220">
        <f>+'2014'!B53</f>
        <v>24</v>
      </c>
      <c r="E220" t="str">
        <f>+'2014'!C53</f>
        <v>Rhizophora mangle L.</v>
      </c>
      <c r="F220">
        <f>+'2014'!D53</f>
        <v>2015</v>
      </c>
      <c r="G220">
        <f>+'2014'!E53</f>
        <v>500</v>
      </c>
      <c r="H220">
        <f>+'2014'!F53</f>
        <v>28</v>
      </c>
      <c r="I220">
        <f>+'2014'!G53</f>
        <v>22.8</v>
      </c>
      <c r="J220" s="28">
        <f t="shared" si="12"/>
        <v>0.05</v>
      </c>
      <c r="K220" s="46">
        <f t="shared" si="13"/>
        <v>6.1575216010359951E-2</v>
      </c>
      <c r="L220" s="51">
        <f t="shared" si="14"/>
        <v>1.2315043202071989</v>
      </c>
      <c r="M220" s="28" t="str">
        <f>+IF(H220&gt;4,"DEJAR","DEPURAR")</f>
        <v>DEJAR</v>
      </c>
      <c r="N220" s="49" t="str">
        <f t="shared" si="15"/>
        <v>DEJAR</v>
      </c>
      <c r="O220" s="28">
        <f>+IF(E220=INICIO!$C$4,0.178*POWER(H220,2.47),IF(E220=INICIO!$C$5,0.1023*POWER(H220,2.5),IF(E220=INICIO!$C$6,0.14*POWER(H220,2.4),IF(E220=INICIO!$C$7,0.1023*POWER(H220,2.5),IF(E220=INICIO!$C$8,0,0)))))</f>
        <v>668.19056609829136</v>
      </c>
      <c r="P220" s="55">
        <f>+O220*1/J220</f>
        <v>13363.811321965826</v>
      </c>
      <c r="Q220" s="55">
        <f>+O220/1000*A_DESCRIPCION!$D$24</f>
        <v>0.31404956606619688</v>
      </c>
      <c r="R220" s="55">
        <f>+P220/1000*A_DESCRIPCION!$D$24</f>
        <v>6.2809913213239383</v>
      </c>
      <c r="S220" s="49" t="str">
        <f>+INICIO!$E$4</f>
        <v>Imbert and Rollet (1989)a</v>
      </c>
      <c r="T220" s="54">
        <f>0.13657*H220^2.38351</f>
        <v>384.30049927715726</v>
      </c>
      <c r="U220" s="55">
        <f>+T220*1/J220</f>
        <v>7686.0099855431445</v>
      </c>
      <c r="V220" s="55">
        <f>+T220/1000*A_DESCRIPCION!$D$24</f>
        <v>0.18062123466026389</v>
      </c>
      <c r="W220" s="55">
        <f>+U220/1000*A_DESCRIPCION!$D$24</f>
        <v>3.6124246932052775</v>
      </c>
      <c r="X220" s="28">
        <f>+IF(E220=INICIO!$C$4,0.199*(0.86^0.899)*(H220^2.22),IF(E220=INICIO!$C$5,0.199*(0.762^0.899)*(H220^2.22),IF(E220=INICIO!$C$6,0.199*(0.759^0.899)*(H220^2.22),IF(E220=INICIO!$C$7,0.199*(0.762^0.899)*(H220^2.22),0))))</f>
        <v>283.56851812093174</v>
      </c>
      <c r="Y220" s="28">
        <f>+X220*1/J220</f>
        <v>5671.3703624186346</v>
      </c>
      <c r="Z220" s="55">
        <f>+X220/1000*A_DESCRIPCION!$D$24</f>
        <v>0.13327720351683792</v>
      </c>
      <c r="AA220" s="55">
        <f>+Y220/1000*A_DESCRIPCION!$D$24</f>
        <v>2.6655440703367579</v>
      </c>
      <c r="AB220" s="28">
        <f>+IF(E220=INICIO!$C$4,INICIO!$V$30*ARBOLES!R220,IF(E220=INICIO!$C$5,INICIO!$V$31*ARBOLES!R220,IF(E220=INICIO!$C$6,INICIO!$V$32*ARBOLES!R220,IF(E220=INICIO!$C$7,INICIO!#REF!*ARBOLES!R220,0))))</f>
        <v>4.3796301661976109</v>
      </c>
    </row>
    <row r="221" spans="1:28" x14ac:dyDescent="0.25">
      <c r="A221">
        <v>54</v>
      </c>
      <c r="B221" t="str">
        <f>+'2014'!A54</f>
        <v>2-2014-INAB/ESTEFFOR</v>
      </c>
      <c r="D221">
        <f>+'2014'!B54</f>
        <v>25</v>
      </c>
      <c r="E221" t="str">
        <f>+'2014'!C54</f>
        <v>Laguncularia racemosa (L.) Gaertn.f.</v>
      </c>
      <c r="F221">
        <f>+'2014'!D54</f>
        <v>2015</v>
      </c>
      <c r="G221">
        <f>+'2014'!E54</f>
        <v>500</v>
      </c>
      <c r="H221">
        <f>+'2014'!F54</f>
        <v>19.7</v>
      </c>
      <c r="I221">
        <f>+'2014'!G54</f>
        <v>19</v>
      </c>
      <c r="J221" s="28">
        <f t="shared" si="12"/>
        <v>0.05</v>
      </c>
      <c r="K221" s="46">
        <f t="shared" si="13"/>
        <v>3.0480517323291562E-2</v>
      </c>
      <c r="L221" s="51">
        <f t="shared" si="14"/>
        <v>0.60961034646583123</v>
      </c>
      <c r="M221" s="28" t="str">
        <f>+IF(H221&gt;4,"DEJAR","DEPURAR")</f>
        <v>DEJAR</v>
      </c>
      <c r="N221" s="49" t="str">
        <f t="shared" si="15"/>
        <v>DEJAR</v>
      </c>
      <c r="O221" s="28">
        <f>+IF(E221=INICIO!$C$4,0.178*POWER(H221,2.47),IF(E221=INICIO!$C$5,0.1023*POWER(H221,2.5),IF(E221=INICIO!$C$6,0.14*POWER(H221,2.4),IF(E221=INICIO!$C$7,0.1023*POWER(H221,2.5),IF(E221=INICIO!$C$8,0,0)))))</f>
        <v>176.21432032651094</v>
      </c>
      <c r="P221" s="55">
        <f>+O221*1/J221</f>
        <v>3524.2864065302188</v>
      </c>
      <c r="Q221" s="55">
        <f>+O221/1000*A_DESCRIPCION!$D$24</f>
        <v>8.2820730553460134E-2</v>
      </c>
      <c r="R221" s="55">
        <f>+P221/1000*A_DESCRIPCION!$D$24</f>
        <v>1.6564146110692028</v>
      </c>
      <c r="S221" s="49" t="str">
        <f>+INICIO!$E$4</f>
        <v>Imbert and Rollet (1989)a</v>
      </c>
      <c r="T221" s="54">
        <f>0.13657*H221^2.38351</f>
        <v>166.2373105643241</v>
      </c>
      <c r="U221" s="55">
        <f>+T221*1/J221</f>
        <v>3324.7462112864819</v>
      </c>
      <c r="V221" s="55">
        <f>+T221/1000*A_DESCRIPCION!$D$24</f>
        <v>7.8131535965232327E-2</v>
      </c>
      <c r="W221" s="55">
        <f>+U221/1000*A_DESCRIPCION!$D$24</f>
        <v>1.5626307193046465</v>
      </c>
      <c r="X221" s="28">
        <f>+IF(E221=INICIO!$C$4,0.199*(0.86^0.899)*(H221^2.22),IF(E221=INICIO!$C$5,0.199*(0.762^0.899)*(H221^2.22),IF(E221=INICIO!$C$6,0.199*(0.759^0.899)*(H221^2.22),IF(E221=INICIO!$C$7,0.199*(0.762^0.899)*(H221^2.22),0))))</f>
        <v>116.532112039867</v>
      </c>
      <c r="Y221" s="28">
        <f>+X221*1/J221</f>
        <v>2330.64224079734</v>
      </c>
      <c r="Z221" s="55">
        <f>+X221/1000*A_DESCRIPCION!$D$24</f>
        <v>5.4770092658737488E-2</v>
      </c>
      <c r="AA221" s="55">
        <f>+Y221/1000*A_DESCRIPCION!$D$24</f>
        <v>1.0954018531747498</v>
      </c>
      <c r="AB221" s="28">
        <f>+IF(E221=INICIO!$C$4,INICIO!$V$30*ARBOLES!R221,IF(E221=INICIO!$C$5,INICIO!$V$31*ARBOLES!R221,IF(E221=INICIO!$C$6,INICIO!$V$32*ARBOLES!R221,IF(E221=INICIO!$C$7,INICIO!#REF!*ARBOLES!R221,0))))</f>
        <v>1.3509420014554414</v>
      </c>
    </row>
    <row r="222" spans="1:28" x14ac:dyDescent="0.25">
      <c r="A222">
        <v>55</v>
      </c>
      <c r="B222" t="str">
        <f>+'2014'!A55</f>
        <v>2-2014-INAB/ESTEFFOR</v>
      </c>
      <c r="D222">
        <f>+'2014'!B55</f>
        <v>26</v>
      </c>
      <c r="E222" t="str">
        <f>+'2014'!C55</f>
        <v>Rhizophora mangle L.</v>
      </c>
      <c r="F222">
        <f>+'2014'!D55</f>
        <v>2015</v>
      </c>
      <c r="G222">
        <f>+'2014'!E55</f>
        <v>500</v>
      </c>
      <c r="H222">
        <f>+'2014'!F55</f>
        <v>19.100000000000001</v>
      </c>
      <c r="I222">
        <f>+'2014'!G55</f>
        <v>23.8</v>
      </c>
      <c r="J222" s="28">
        <f t="shared" si="12"/>
        <v>0.05</v>
      </c>
      <c r="K222" s="46">
        <f t="shared" si="13"/>
        <v>2.8652110398902312E-2</v>
      </c>
      <c r="L222" s="51">
        <f t="shared" si="14"/>
        <v>0.57304220797804617</v>
      </c>
      <c r="M222" s="28" t="str">
        <f>+IF(H222&gt;4,"DEJAR","DEPURAR")</f>
        <v>DEJAR</v>
      </c>
      <c r="N222" s="49" t="str">
        <f t="shared" si="15"/>
        <v>DEJAR</v>
      </c>
      <c r="O222" s="28">
        <f>+IF(E222=INICIO!$C$4,0.178*POWER(H222,2.47),IF(E222=INICIO!$C$5,0.1023*POWER(H222,2.5),IF(E222=INICIO!$C$6,0.14*POWER(H222,2.4),IF(E222=INICIO!$C$7,0.1023*POWER(H222,2.5),IF(E222=INICIO!$C$8,0,0)))))</f>
        <v>259.76008600531418</v>
      </c>
      <c r="P222" s="55">
        <f>+O222*1/J222</f>
        <v>5195.2017201062836</v>
      </c>
      <c r="Q222" s="55">
        <f>+O222/1000*A_DESCRIPCION!$D$24</f>
        <v>0.12208724042249766</v>
      </c>
      <c r="R222" s="55">
        <f>+P222/1000*A_DESCRIPCION!$D$24</f>
        <v>2.4417448084499531</v>
      </c>
      <c r="S222" s="49" t="str">
        <f>+INICIO!$E$4</f>
        <v>Imbert and Rollet (1989)a</v>
      </c>
      <c r="T222" s="54">
        <f>0.13657*H222^2.38351</f>
        <v>154.42270319343129</v>
      </c>
      <c r="U222" s="55">
        <f>+T222*1/J222</f>
        <v>3088.4540638686258</v>
      </c>
      <c r="V222" s="55">
        <f>+T222/1000*A_DESCRIPCION!$D$24</f>
        <v>7.2578670500912698E-2</v>
      </c>
      <c r="W222" s="55">
        <f>+U222/1000*A_DESCRIPCION!$D$24</f>
        <v>1.451573410018254</v>
      </c>
      <c r="X222" s="28">
        <f>+IF(E222=INICIO!$C$4,0.199*(0.86^0.899)*(H222^2.22),IF(E222=INICIO!$C$5,0.199*(0.762^0.899)*(H222^2.22),IF(E222=INICIO!$C$6,0.199*(0.759^0.899)*(H222^2.22),IF(E222=INICIO!$C$7,0.199*(0.762^0.899)*(H222^2.22),0))))</f>
        <v>121.30012806105037</v>
      </c>
      <c r="Y222" s="28">
        <f>+X222*1/J222</f>
        <v>2426.0025612210075</v>
      </c>
      <c r="Z222" s="55">
        <f>+X222/1000*A_DESCRIPCION!$D$24</f>
        <v>5.7011060188693667E-2</v>
      </c>
      <c r="AA222" s="55">
        <f>+Y222/1000*A_DESCRIPCION!$D$24</f>
        <v>1.1402212037738735</v>
      </c>
      <c r="AB222" s="28">
        <f>+IF(E222=INICIO!$C$4,INICIO!$V$30*ARBOLES!R222,IF(E222=INICIO!$C$5,INICIO!$V$31*ARBOLES!R222,IF(E222=INICIO!$C$6,INICIO!$V$32*ARBOLES!R222,IF(E222=INICIO!$C$7,INICIO!#REF!*ARBOLES!R222,0))))</f>
        <v>1.7025878040840376</v>
      </c>
    </row>
    <row r="223" spans="1:28" x14ac:dyDescent="0.25">
      <c r="A223">
        <v>56</v>
      </c>
      <c r="B223" t="str">
        <f>+'2014'!A56</f>
        <v>2-2014-INAB/ESTEFFOR</v>
      </c>
      <c r="D223">
        <f>+'2014'!B56</f>
        <v>27</v>
      </c>
      <c r="E223" t="str">
        <f>+'2014'!C56</f>
        <v>Rhizophora mangle L.</v>
      </c>
      <c r="F223">
        <f>+'2014'!D56</f>
        <v>2015</v>
      </c>
      <c r="G223">
        <f>+'2014'!E56</f>
        <v>500</v>
      </c>
      <c r="H223">
        <f>+'2014'!F56</f>
        <v>28.6</v>
      </c>
      <c r="I223">
        <f>+'2014'!G56</f>
        <v>25.6</v>
      </c>
      <c r="J223" s="28">
        <f t="shared" si="12"/>
        <v>0.05</v>
      </c>
      <c r="K223" s="46">
        <f t="shared" si="13"/>
        <v>6.424242817325769E-2</v>
      </c>
      <c r="L223" s="51">
        <f t="shared" si="14"/>
        <v>1.2848485634651536</v>
      </c>
      <c r="M223" s="28" t="str">
        <f>+IF(H223&gt;4,"DEJAR","DEPURAR")</f>
        <v>DEJAR</v>
      </c>
      <c r="N223" s="49" t="str">
        <f t="shared" si="15"/>
        <v>DEJAR</v>
      </c>
      <c r="O223" s="28">
        <f>+IF(E223=INICIO!$C$4,0.178*POWER(H223,2.47),IF(E223=INICIO!$C$5,0.1023*POWER(H223,2.5),IF(E223=INICIO!$C$6,0.14*POWER(H223,2.4),IF(E223=INICIO!$C$7,0.1023*POWER(H223,2.5),IF(E223=INICIO!$C$8,0,0)))))</f>
        <v>704.11582328655948</v>
      </c>
      <c r="P223" s="55">
        <f>+O223*1/J223</f>
        <v>14082.316465731188</v>
      </c>
      <c r="Q223" s="55">
        <f>+O223/1000*A_DESCRIPCION!$D$24</f>
        <v>0.33093443694468294</v>
      </c>
      <c r="R223" s="55">
        <f>+P223/1000*A_DESCRIPCION!$D$24</f>
        <v>6.6186887388936579</v>
      </c>
      <c r="S223" s="49" t="str">
        <f>+INICIO!$E$4</f>
        <v>Imbert and Rollet (1989)a</v>
      </c>
      <c r="T223" s="54">
        <f>0.13657*H223^2.38351</f>
        <v>404.22047961239207</v>
      </c>
      <c r="U223" s="55">
        <f>+T223*1/J223</f>
        <v>8084.4095922478409</v>
      </c>
      <c r="V223" s="55">
        <f>+T223/1000*A_DESCRIPCION!$D$24</f>
        <v>0.18998362541782426</v>
      </c>
      <c r="W223" s="55">
        <f>+U223/1000*A_DESCRIPCION!$D$24</f>
        <v>3.7996725083564851</v>
      </c>
      <c r="X223" s="28">
        <f>+IF(E223=INICIO!$C$4,0.199*(0.86^0.899)*(H223^2.22),IF(E223=INICIO!$C$5,0.199*(0.762^0.899)*(H223^2.22),IF(E223=INICIO!$C$6,0.199*(0.759^0.899)*(H223^2.22),IF(E223=INICIO!$C$7,0.199*(0.762^0.899)*(H223^2.22),0))))</f>
        <v>297.23488399521671</v>
      </c>
      <c r="Y223" s="28">
        <f>+X223*1/J223</f>
        <v>5944.6976799043341</v>
      </c>
      <c r="Z223" s="55">
        <f>+X223/1000*A_DESCRIPCION!$D$24</f>
        <v>0.13970039547775184</v>
      </c>
      <c r="AA223" s="55">
        <f>+Y223/1000*A_DESCRIPCION!$D$24</f>
        <v>2.7940079095550368</v>
      </c>
      <c r="AB223" s="28">
        <f>+IF(E223=INICIO!$C$4,INICIO!$V$30*ARBOLES!R223,IF(E223=INICIO!$C$5,INICIO!$V$31*ARBOLES!R223,IF(E223=INICIO!$C$6,INICIO!$V$32*ARBOLES!R223,IF(E223=INICIO!$C$7,INICIO!#REF!*ARBOLES!R223,0))))</f>
        <v>4.6151009257279121</v>
      </c>
    </row>
    <row r="224" spans="1:28" x14ac:dyDescent="0.25">
      <c r="A224">
        <v>57</v>
      </c>
      <c r="B224" t="str">
        <f>+'2014'!A57</f>
        <v>2-2014-INAB/ESTEFFOR</v>
      </c>
      <c r="D224">
        <f>+'2014'!B57</f>
        <v>28</v>
      </c>
      <c r="E224" t="str">
        <f>+'2014'!C57</f>
        <v>Rhizophora mangle L.</v>
      </c>
      <c r="F224">
        <f>+'2014'!D57</f>
        <v>2015</v>
      </c>
      <c r="G224">
        <f>+'2014'!E57</f>
        <v>500</v>
      </c>
      <c r="H224">
        <f>+'2014'!F57</f>
        <v>16.600000000000001</v>
      </c>
      <c r="I224">
        <f>+'2014'!G57</f>
        <v>25.6</v>
      </c>
      <c r="J224" s="28">
        <f t="shared" si="12"/>
        <v>0.05</v>
      </c>
      <c r="K224" s="46">
        <f t="shared" si="13"/>
        <v>2.1642431790580088E-2</v>
      </c>
      <c r="L224" s="51">
        <f t="shared" si="14"/>
        <v>0.43284863581160171</v>
      </c>
      <c r="M224" s="28" t="str">
        <f>+IF(H224&gt;4,"DEJAR","DEPURAR")</f>
        <v>DEJAR</v>
      </c>
      <c r="N224" s="49" t="str">
        <f t="shared" si="15"/>
        <v>DEJAR</v>
      </c>
      <c r="O224" s="28">
        <f>+IF(E224=INICIO!$C$4,0.178*POWER(H224,2.47),IF(E224=INICIO!$C$5,0.1023*POWER(H224,2.5),IF(E224=INICIO!$C$6,0.14*POWER(H224,2.4),IF(E224=INICIO!$C$7,0.1023*POWER(H224,2.5),IF(E224=INICIO!$C$8,0,0)))))</f>
        <v>183.69061989920141</v>
      </c>
      <c r="P224" s="55">
        <f>+O224*1/J224</f>
        <v>3673.8123979840279</v>
      </c>
      <c r="Q224" s="55">
        <f>+O224/1000*A_DESCRIPCION!$D$24</f>
        <v>8.6334591352624654E-2</v>
      </c>
      <c r="R224" s="55">
        <f>+P224/1000*A_DESCRIPCION!$D$24</f>
        <v>1.7266918270524929</v>
      </c>
      <c r="S224" s="49" t="str">
        <f>+INICIO!$E$4</f>
        <v>Imbert and Rollet (1989)a</v>
      </c>
      <c r="T224" s="54">
        <f>0.13657*H224^2.38351</f>
        <v>110.53380957149615</v>
      </c>
      <c r="U224" s="55">
        <f>+T224*1/J224</f>
        <v>2210.6761914299227</v>
      </c>
      <c r="V224" s="55">
        <f>+T224/1000*A_DESCRIPCION!$D$24</f>
        <v>5.1950890498603186E-2</v>
      </c>
      <c r="W224" s="55">
        <f>+U224/1000*A_DESCRIPCION!$D$24</f>
        <v>1.0390178099720637</v>
      </c>
      <c r="X224" s="28">
        <f>+IF(E224=INICIO!$C$4,0.199*(0.86^0.899)*(H224^2.22),IF(E224=INICIO!$C$5,0.199*(0.762^0.899)*(H224^2.22),IF(E224=INICIO!$C$6,0.199*(0.759^0.899)*(H224^2.22),IF(E224=INICIO!$C$7,0.199*(0.762^0.899)*(H224^2.22),0))))</f>
        <v>88.83971149696454</v>
      </c>
      <c r="Y224" s="28">
        <f>+X224*1/J224</f>
        <v>1776.7942299392907</v>
      </c>
      <c r="Z224" s="55">
        <f>+X224/1000*A_DESCRIPCION!$D$24</f>
        <v>4.1754664403573331E-2</v>
      </c>
      <c r="AA224" s="55">
        <f>+Y224/1000*A_DESCRIPCION!$D$24</f>
        <v>0.83509328807146654</v>
      </c>
      <c r="AB224" s="28">
        <f>+IF(E224=INICIO!$C$4,INICIO!$V$30*ARBOLES!R224,IF(E224=INICIO!$C$5,INICIO!$V$31*ARBOLES!R224,IF(E224=INICIO!$C$6,INICIO!$V$32*ARBOLES!R224,IF(E224=INICIO!$C$7,INICIO!#REF!*ARBOLES!R224,0))))</f>
        <v>1.203993323125935</v>
      </c>
    </row>
    <row r="225" spans="1:28" x14ac:dyDescent="0.25">
      <c r="A225">
        <v>58</v>
      </c>
      <c r="B225" t="str">
        <f>+'2014'!A58</f>
        <v>2-2014-INAB/ESTEFFOR</v>
      </c>
      <c r="D225">
        <f>+'2014'!B58</f>
        <v>29</v>
      </c>
      <c r="E225" t="str">
        <f>+'2014'!C58</f>
        <v>Rhizophora mangle L.</v>
      </c>
      <c r="F225">
        <f>+'2014'!D58</f>
        <v>2015</v>
      </c>
      <c r="G225">
        <f>+'2014'!E58</f>
        <v>500</v>
      </c>
      <c r="H225">
        <f>+'2014'!F58</f>
        <v>8.9</v>
      </c>
      <c r="I225">
        <f>+'2014'!G58</f>
        <v>12.2</v>
      </c>
      <c r="J225" s="28">
        <f t="shared" si="12"/>
        <v>0.05</v>
      </c>
      <c r="K225" s="46">
        <f t="shared" si="13"/>
        <v>6.2211388522711887E-3</v>
      </c>
      <c r="L225" s="51">
        <f t="shared" si="14"/>
        <v>0.12442277704542377</v>
      </c>
      <c r="M225" s="28" t="str">
        <f>+IF(H225&gt;4,"DEJAR","DEPURAR")</f>
        <v>DEJAR</v>
      </c>
      <c r="N225" s="49" t="str">
        <f t="shared" si="15"/>
        <v>DEJAR</v>
      </c>
      <c r="O225" s="28">
        <f>+IF(E225=INICIO!$C$4,0.178*POWER(H225,2.47),IF(E225=INICIO!$C$5,0.1023*POWER(H225,2.5),IF(E225=INICIO!$C$6,0.14*POWER(H225,2.4),IF(E225=INICIO!$C$7,0.1023*POWER(H225,2.5),IF(E225=INICIO!$C$8,0,0)))))</f>
        <v>39.39247959465002</v>
      </c>
      <c r="P225" s="55">
        <f>+O225*1/J225</f>
        <v>787.84959189300037</v>
      </c>
      <c r="Q225" s="55">
        <f>+O225/1000*A_DESCRIPCION!$D$24</f>
        <v>1.8514465409485509E-2</v>
      </c>
      <c r="R225" s="55">
        <f>+P225/1000*A_DESCRIPCION!$D$24</f>
        <v>0.37028930818971018</v>
      </c>
      <c r="S225" s="49" t="str">
        <f>+INICIO!$E$4</f>
        <v>Imbert and Rollet (1989)a</v>
      </c>
      <c r="T225" s="54">
        <f>0.13657*H225^2.38351</f>
        <v>25.017037764522215</v>
      </c>
      <c r="U225" s="55">
        <f>+T225*1/J225</f>
        <v>500.34075529044429</v>
      </c>
      <c r="V225" s="55">
        <f>+T225/1000*A_DESCRIPCION!$D$24</f>
        <v>1.1758007749325441E-2</v>
      </c>
      <c r="W225" s="55">
        <f>+U225/1000*A_DESCRIPCION!$D$24</f>
        <v>0.2351601549865088</v>
      </c>
      <c r="X225" s="28">
        <f>+IF(E225=INICIO!$C$4,0.199*(0.86^0.899)*(H225^2.22),IF(E225=INICIO!$C$5,0.199*(0.762^0.899)*(H225^2.22),IF(E225=INICIO!$C$6,0.199*(0.759^0.899)*(H225^2.22),IF(E225=INICIO!$C$7,0.199*(0.762^0.899)*(H225^2.22),0))))</f>
        <v>22.264502682399115</v>
      </c>
      <c r="Y225" s="28">
        <f>+X225*1/J225</f>
        <v>445.29005364798229</v>
      </c>
      <c r="Z225" s="55">
        <f>+X225/1000*A_DESCRIPCION!$D$24</f>
        <v>1.0464316260727583E-2</v>
      </c>
      <c r="AA225" s="55">
        <f>+Y225/1000*A_DESCRIPCION!$D$24</f>
        <v>0.20928632521455168</v>
      </c>
      <c r="AB225" s="28">
        <f>+IF(E225=INICIO!$C$4,INICIO!$V$30*ARBOLES!R225,IF(E225=INICIO!$C$5,INICIO!$V$31*ARBOLES!R225,IF(E225=INICIO!$C$6,INICIO!$V$32*ARBOLES!R225,IF(E225=INICIO!$C$7,INICIO!#REF!*ARBOLES!R225,0))))</f>
        <v>0.25819653959118394</v>
      </c>
    </row>
    <row r="226" spans="1:28" x14ac:dyDescent="0.25">
      <c r="A226">
        <v>59</v>
      </c>
      <c r="B226" t="str">
        <f>+'2014'!A59</f>
        <v>2-2014-INAB/ESTEFFOR</v>
      </c>
      <c r="D226">
        <f>+'2014'!B59</f>
        <v>30</v>
      </c>
      <c r="E226" t="str">
        <f>+'2014'!C59</f>
        <v>Rhizophora mangle L.</v>
      </c>
      <c r="F226">
        <f>+'2014'!D59</f>
        <v>2015</v>
      </c>
      <c r="G226">
        <f>+'2014'!E59</f>
        <v>500</v>
      </c>
      <c r="H226">
        <f>+'2014'!F59</f>
        <v>5.4</v>
      </c>
      <c r="I226">
        <f>+'2014'!G59</f>
        <v>6.45</v>
      </c>
      <c r="J226" s="28">
        <f t="shared" si="12"/>
        <v>0.05</v>
      </c>
      <c r="K226" s="46">
        <f t="shared" si="13"/>
        <v>2.2902210444669595E-3</v>
      </c>
      <c r="L226" s="51">
        <f t="shared" si="14"/>
        <v>4.5804420889339184E-2</v>
      </c>
      <c r="M226" s="28" t="str">
        <f>+IF(H226&gt;4,"DEJAR","DEPURAR")</f>
        <v>DEJAR</v>
      </c>
      <c r="N226" s="49" t="str">
        <f t="shared" si="15"/>
        <v>DEJAR</v>
      </c>
      <c r="O226" s="28">
        <f>+IF(E226=INICIO!$C$4,0.178*POWER(H226,2.47),IF(E226=INICIO!$C$5,0.1023*POWER(H226,2.5),IF(E226=INICIO!$C$6,0.14*POWER(H226,2.4),IF(E226=INICIO!$C$7,0.1023*POWER(H226,2.5),IF(E226=INICIO!$C$8,0,0)))))</f>
        <v>11.466545245826426</v>
      </c>
      <c r="P226" s="55">
        <f>+O226*1/J226</f>
        <v>229.33090491652851</v>
      </c>
      <c r="Q226" s="55">
        <f>+O226/1000*A_DESCRIPCION!$D$24</f>
        <v>5.3892762655384195E-3</v>
      </c>
      <c r="R226" s="55">
        <f>+P226/1000*A_DESCRIPCION!$D$24</f>
        <v>0.1077855253107684</v>
      </c>
      <c r="S226" s="49" t="str">
        <f>+INICIO!$E$4</f>
        <v>Imbert and Rollet (1989)a</v>
      </c>
      <c r="T226" s="54">
        <f>0.13657*H226^2.38351</f>
        <v>7.6036682440039849</v>
      </c>
      <c r="U226" s="55">
        <f>+T226*1/J226</f>
        <v>152.07336488007968</v>
      </c>
      <c r="V226" s="55">
        <f>+T226/1000*A_DESCRIPCION!$D$24</f>
        <v>3.5737240746818726E-3</v>
      </c>
      <c r="W226" s="55">
        <f>+U226/1000*A_DESCRIPCION!$D$24</f>
        <v>7.1474481493637457E-2</v>
      </c>
      <c r="X226" s="28">
        <f>+IF(E226=INICIO!$C$4,0.199*(0.86^0.899)*(H226^2.22),IF(E226=INICIO!$C$5,0.199*(0.762^0.899)*(H226^2.22),IF(E226=INICIO!$C$6,0.199*(0.759^0.899)*(H226^2.22),IF(E226=INICIO!$C$7,0.199*(0.762^0.899)*(H226^2.22),0))))</f>
        <v>7.3431319279272209</v>
      </c>
      <c r="Y226" s="28">
        <f>+X226*1/J226</f>
        <v>146.8626385585444</v>
      </c>
      <c r="Z226" s="55">
        <f>+X226/1000*A_DESCRIPCION!$D$24</f>
        <v>3.4512720061257939E-3</v>
      </c>
      <c r="AA226" s="55">
        <f>+Y226/1000*A_DESCRIPCION!$D$24</f>
        <v>6.9025440122515866E-2</v>
      </c>
      <c r="AB226" s="28">
        <f>+IF(E226=INICIO!$C$4,INICIO!$V$30*ARBOLES!R226,IF(E226=INICIO!$C$5,INICIO!$V$31*ARBOLES!R226,IF(E226=INICIO!$C$6,INICIO!$V$32*ARBOLES!R226,IF(E226=INICIO!$C$7,INICIO!#REF!*ARBOLES!R226,0))))</f>
        <v>7.5157043527166373E-2</v>
      </c>
    </row>
    <row r="227" spans="1:28" x14ac:dyDescent="0.25">
      <c r="A227">
        <v>60</v>
      </c>
      <c r="B227" t="str">
        <f>+'2014'!A60</f>
        <v>2-2014-INAB/ESTEFFOR</v>
      </c>
      <c r="D227">
        <f>+'2014'!B60</f>
        <v>31</v>
      </c>
      <c r="E227" t="str">
        <f>+'2014'!C60</f>
        <v>Rhizophora mangle L.</v>
      </c>
      <c r="F227">
        <f>+'2014'!D60</f>
        <v>2015</v>
      </c>
      <c r="G227">
        <f>+'2014'!E60</f>
        <v>500</v>
      </c>
      <c r="H227">
        <f>+'2014'!F60</f>
        <v>7</v>
      </c>
      <c r="I227">
        <f>+'2014'!G60</f>
        <v>7.4</v>
      </c>
      <c r="J227" s="28">
        <f t="shared" si="12"/>
        <v>0.05</v>
      </c>
      <c r="K227" s="46">
        <f t="shared" si="13"/>
        <v>3.8484510006474969E-3</v>
      </c>
      <c r="L227" s="51">
        <f t="shared" si="14"/>
        <v>7.6969020012949932E-2</v>
      </c>
      <c r="M227" s="28" t="str">
        <f>+IF(H227&gt;4,"DEJAR","DEPURAR")</f>
        <v>DEJAR</v>
      </c>
      <c r="N227" s="49" t="str">
        <f t="shared" si="15"/>
        <v>DEJAR</v>
      </c>
      <c r="O227" s="28">
        <f>+IF(E227=INICIO!$C$4,0.178*POWER(H227,2.47),IF(E227=INICIO!$C$5,0.1023*POWER(H227,2.5),IF(E227=INICIO!$C$6,0.14*POWER(H227,2.4),IF(E227=INICIO!$C$7,0.1023*POWER(H227,2.5),IF(E227=INICIO!$C$8,0,0)))))</f>
        <v>21.767680839828575</v>
      </c>
      <c r="P227" s="55">
        <f>+O227*1/J227</f>
        <v>435.35361679657149</v>
      </c>
      <c r="Q227" s="55">
        <f>+O227/1000*A_DESCRIPCION!$D$24</f>
        <v>1.0230809994719431E-2</v>
      </c>
      <c r="R227" s="55">
        <f>+P227/1000*A_DESCRIPCION!$D$24</f>
        <v>0.20461619989438859</v>
      </c>
      <c r="S227" s="49" t="str">
        <f>+INICIO!$E$4</f>
        <v>Imbert and Rollet (1989)a</v>
      </c>
      <c r="T227" s="54">
        <f>0.13657*H227^2.38351</f>
        <v>14.114156828644211</v>
      </c>
      <c r="U227" s="55">
        <f>+T227*1/J227</f>
        <v>282.28313657288419</v>
      </c>
      <c r="V227" s="55">
        <f>+T227/1000*A_DESCRIPCION!$D$24</f>
        <v>6.6336537094627782E-3</v>
      </c>
      <c r="W227" s="55">
        <f>+U227/1000*A_DESCRIPCION!$D$24</f>
        <v>0.13267307418925556</v>
      </c>
      <c r="X227" s="28">
        <f>+IF(E227=INICIO!$C$4,0.199*(0.86^0.899)*(H227^2.22),IF(E227=INICIO!$C$5,0.199*(0.762^0.899)*(H227^2.22),IF(E227=INICIO!$C$6,0.199*(0.759^0.899)*(H227^2.22),IF(E227=INICIO!$C$7,0.199*(0.762^0.899)*(H227^2.22),0))))</f>
        <v>13.06426053932949</v>
      </c>
      <c r="Y227" s="28">
        <f>+X227*1/J227</f>
        <v>261.2852107865898</v>
      </c>
      <c r="Z227" s="55">
        <f>+X227/1000*A_DESCRIPCION!$D$24</f>
        <v>6.1402024534848599E-3</v>
      </c>
      <c r="AA227" s="55">
        <f>+Y227/1000*A_DESCRIPCION!$D$24</f>
        <v>0.12280404906969719</v>
      </c>
      <c r="AB227" s="28">
        <f>+IF(E227=INICIO!$C$4,INICIO!$V$30*ARBOLES!R227,IF(E227=INICIO!$C$5,INICIO!$V$31*ARBOLES!R227,IF(E227=INICIO!$C$6,INICIO!$V$32*ARBOLES!R227,IF(E227=INICIO!$C$7,INICIO!#REF!*ARBOLES!R227,0))))</f>
        <v>0.14267545291899739</v>
      </c>
    </row>
    <row r="228" spans="1:28" x14ac:dyDescent="0.25">
      <c r="A228">
        <v>61</v>
      </c>
      <c r="B228" t="str">
        <f>+'2014'!A61</f>
        <v>2-2014-INAB/ESTEFFOR</v>
      </c>
      <c r="D228">
        <f>+'2014'!B61</f>
        <v>32</v>
      </c>
      <c r="E228" t="str">
        <f>+'2014'!C61</f>
        <v>Rhizophora mangle L.</v>
      </c>
      <c r="F228">
        <f>+'2014'!D61</f>
        <v>2015</v>
      </c>
      <c r="G228">
        <f>+'2014'!E61</f>
        <v>500</v>
      </c>
      <c r="H228">
        <f>+'2014'!F61</f>
        <v>6</v>
      </c>
      <c r="I228">
        <f>+'2014'!G61</f>
        <v>7.3</v>
      </c>
      <c r="J228" s="28">
        <f t="shared" si="12"/>
        <v>0.05</v>
      </c>
      <c r="K228" s="46">
        <f t="shared" si="13"/>
        <v>2.8274333882308137E-3</v>
      </c>
      <c r="L228" s="51">
        <f t="shared" si="14"/>
        <v>5.654866776461627E-2</v>
      </c>
      <c r="M228" s="28" t="str">
        <f>+IF(H228&gt;4,"DEJAR","DEPURAR")</f>
        <v>DEJAR</v>
      </c>
      <c r="N228" s="49" t="str">
        <f t="shared" si="15"/>
        <v>DEJAR</v>
      </c>
      <c r="O228" s="28">
        <f>+IF(E228=INICIO!$C$4,0.178*POWER(H228,2.47),IF(E228=INICIO!$C$5,0.1023*POWER(H228,2.5),IF(E228=INICIO!$C$6,0.14*POWER(H228,2.4),IF(E228=INICIO!$C$7,0.1023*POWER(H228,2.5),IF(E228=INICIO!$C$8,0,0)))))</f>
        <v>14.874884107415786</v>
      </c>
      <c r="P228" s="55">
        <f>+O228*1/J228</f>
        <v>297.49768214831573</v>
      </c>
      <c r="Q228" s="55">
        <f>+O228/1000*A_DESCRIPCION!$D$24</f>
        <v>6.991195530485419E-3</v>
      </c>
      <c r="R228" s="55">
        <f>+P228/1000*A_DESCRIPCION!$D$24</f>
        <v>0.13982391060970839</v>
      </c>
      <c r="S228" s="49" t="str">
        <f>+INICIO!$E$4</f>
        <v>Imbert and Rollet (1989)a</v>
      </c>
      <c r="T228" s="54">
        <f>0.13657*H228^2.38351</f>
        <v>9.7743209674005751</v>
      </c>
      <c r="U228" s="55">
        <f>+T228*1/J228</f>
        <v>195.48641934801148</v>
      </c>
      <c r="V228" s="55">
        <f>+T228/1000*A_DESCRIPCION!$D$24</f>
        <v>4.5939308546782704E-3</v>
      </c>
      <c r="W228" s="55">
        <f>+U228/1000*A_DESCRIPCION!$D$24</f>
        <v>9.1878617093565387E-2</v>
      </c>
      <c r="X228" s="28">
        <f>+IF(E228=INICIO!$C$4,0.199*(0.86^0.899)*(H228^2.22),IF(E228=INICIO!$C$5,0.199*(0.762^0.899)*(H228^2.22),IF(E228=INICIO!$C$6,0.199*(0.759^0.899)*(H228^2.22),IF(E228=INICIO!$C$7,0.199*(0.762^0.899)*(H228^2.22),0))))</f>
        <v>9.2781835506021615</v>
      </c>
      <c r="Y228" s="28">
        <f>+X228*1/J228</f>
        <v>185.56367101204322</v>
      </c>
      <c r="Z228" s="55">
        <f>+X228/1000*A_DESCRIPCION!$D$24</f>
        <v>4.3607462687830154E-3</v>
      </c>
      <c r="AA228" s="55">
        <f>+Y228/1000*A_DESCRIPCION!$D$24</f>
        <v>8.7214925375660307E-2</v>
      </c>
      <c r="AB228" s="28">
        <f>+IF(E228=INICIO!$C$4,INICIO!$V$30*ARBOLES!R228,IF(E228=INICIO!$C$5,INICIO!$V$31*ARBOLES!R228,IF(E228=INICIO!$C$6,INICIO!$V$32*ARBOLES!R228,IF(E228=INICIO!$C$7,INICIO!#REF!*ARBOLES!R228,0))))</f>
        <v>9.7496873587928662E-2</v>
      </c>
    </row>
    <row r="229" spans="1:28" x14ac:dyDescent="0.25">
      <c r="A229">
        <v>62</v>
      </c>
      <c r="B229" t="str">
        <f>+'2014'!A62</f>
        <v>2-2014-INAB/ESTEFFOR</v>
      </c>
      <c r="D229">
        <f>+'2014'!B62</f>
        <v>33</v>
      </c>
      <c r="E229" t="str">
        <f>+'2014'!C62</f>
        <v>Rhizophora mangle L.</v>
      </c>
      <c r="F229">
        <f>+'2014'!D62</f>
        <v>2015</v>
      </c>
      <c r="G229">
        <f>+'2014'!E62</f>
        <v>500</v>
      </c>
      <c r="H229">
        <f>+'2014'!F62</f>
        <v>7.3</v>
      </c>
      <c r="I229">
        <f>+'2014'!G62</f>
        <v>12.15</v>
      </c>
      <c r="J229" s="28">
        <f t="shared" si="12"/>
        <v>0.05</v>
      </c>
      <c r="K229" s="46">
        <f t="shared" si="13"/>
        <v>4.1853868127450016E-3</v>
      </c>
      <c r="L229" s="51">
        <f t="shared" si="14"/>
        <v>8.3707736254900023E-2</v>
      </c>
      <c r="M229" s="28" t="str">
        <f>+IF(H229&gt;4,"DEJAR","DEPURAR")</f>
        <v>DEJAR</v>
      </c>
      <c r="N229" s="49" t="str">
        <f t="shared" si="15"/>
        <v>DEJAR</v>
      </c>
      <c r="O229" s="28">
        <f>+IF(E229=INICIO!$C$4,0.178*POWER(H229,2.47),IF(E229=INICIO!$C$5,0.1023*POWER(H229,2.5),IF(E229=INICIO!$C$6,0.14*POWER(H229,2.4),IF(E229=INICIO!$C$7,0.1023*POWER(H229,2.5),IF(E229=INICIO!$C$8,0,0)))))</f>
        <v>24.145014292049698</v>
      </c>
      <c r="P229" s="55">
        <f>+O229*1/J229</f>
        <v>482.90028584099394</v>
      </c>
      <c r="Q229" s="55">
        <f>+O229/1000*A_DESCRIPCION!$D$24</f>
        <v>1.1348156717263356E-2</v>
      </c>
      <c r="R229" s="55">
        <f>+P229/1000*A_DESCRIPCION!$D$24</f>
        <v>0.22696313434526713</v>
      </c>
      <c r="S229" s="49" t="str">
        <f>+INICIO!$E$4</f>
        <v>Imbert and Rollet (1989)a</v>
      </c>
      <c r="T229" s="54">
        <f>0.13657*H229^2.38351</f>
        <v>15.598900207913475</v>
      </c>
      <c r="U229" s="55">
        <f>+T229*1/J229</f>
        <v>311.97800415826947</v>
      </c>
      <c r="V229" s="55">
        <f>+T229/1000*A_DESCRIPCION!$D$24</f>
        <v>7.3314830977193332E-3</v>
      </c>
      <c r="W229" s="55">
        <f>+U229/1000*A_DESCRIPCION!$D$24</f>
        <v>0.14662966195438665</v>
      </c>
      <c r="X229" s="28">
        <f>+IF(E229=INICIO!$C$4,0.199*(0.86^0.899)*(H229^2.22),IF(E229=INICIO!$C$5,0.199*(0.762^0.899)*(H229^2.22),IF(E229=INICIO!$C$6,0.199*(0.759^0.899)*(H229^2.22),IF(E229=INICIO!$C$7,0.199*(0.762^0.899)*(H229^2.22),0))))</f>
        <v>14.339827714569612</v>
      </c>
      <c r="Y229" s="28">
        <f>+X229*1/J229</f>
        <v>286.79655429139223</v>
      </c>
      <c r="Z229" s="55">
        <f>+X229/1000*A_DESCRIPCION!$D$24</f>
        <v>6.7397190258477171E-3</v>
      </c>
      <c r="AA229" s="55">
        <f>+Y229/1000*A_DESCRIPCION!$D$24</f>
        <v>0.13479438051695433</v>
      </c>
      <c r="AB229" s="28">
        <f>+IF(E229=INICIO!$C$4,INICIO!$V$30*ARBOLES!R229,IF(E229=INICIO!$C$5,INICIO!$V$31*ARBOLES!R229,IF(E229=INICIO!$C$6,INICIO!$V$32*ARBOLES!R229,IF(E229=INICIO!$C$7,INICIO!#REF!*ARBOLES!R229,0))))</f>
        <v>0.15825759644319484</v>
      </c>
    </row>
    <row r="230" spans="1:28" x14ac:dyDescent="0.25">
      <c r="A230">
        <v>63</v>
      </c>
      <c r="B230" t="str">
        <f>+'2014'!A63</f>
        <v>2-2014-INAB/ESTEFFOR</v>
      </c>
      <c r="D230">
        <f>+'2014'!B63</f>
        <v>34</v>
      </c>
      <c r="E230" t="str">
        <f>+'2014'!C63</f>
        <v>Rhizophora mangle L.</v>
      </c>
      <c r="F230">
        <f>+'2014'!D63</f>
        <v>2015</v>
      </c>
      <c r="G230">
        <f>+'2014'!E63</f>
        <v>500</v>
      </c>
      <c r="H230">
        <f>+'2014'!F63</f>
        <v>9.9</v>
      </c>
      <c r="I230">
        <f>+'2014'!G63</f>
        <v>13.7</v>
      </c>
      <c r="J230" s="28">
        <f t="shared" si="12"/>
        <v>0.05</v>
      </c>
      <c r="K230" s="46">
        <f t="shared" si="13"/>
        <v>7.6976873994583908E-3</v>
      </c>
      <c r="L230" s="51">
        <f t="shared" si="14"/>
        <v>0.15395374798916781</v>
      </c>
      <c r="M230" s="28" t="str">
        <f>+IF(H230&gt;4,"DEJAR","DEPURAR")</f>
        <v>DEJAR</v>
      </c>
      <c r="N230" s="49" t="str">
        <f t="shared" si="15"/>
        <v>DEJAR</v>
      </c>
      <c r="O230" s="28">
        <f>+IF(E230=INICIO!$C$4,0.178*POWER(H230,2.47),IF(E230=INICIO!$C$5,0.1023*POWER(H230,2.5),IF(E230=INICIO!$C$6,0.14*POWER(H230,2.4),IF(E230=INICIO!$C$7,0.1023*POWER(H230,2.5),IF(E230=INICIO!$C$8,0,0)))))</f>
        <v>51.243517460732612</v>
      </c>
      <c r="P230" s="55">
        <f>+O230*1/J230</f>
        <v>1024.8703492146522</v>
      </c>
      <c r="Q230" s="55">
        <f>+O230/1000*A_DESCRIPCION!$D$24</f>
        <v>2.4084453206544329E-2</v>
      </c>
      <c r="R230" s="55">
        <f>+P230/1000*A_DESCRIPCION!$D$24</f>
        <v>0.48168906413088652</v>
      </c>
      <c r="S230" s="49" t="str">
        <f>+INICIO!$E$4</f>
        <v>Imbert and Rollet (1989)a</v>
      </c>
      <c r="T230" s="54">
        <f>0.13657*H230^2.38351</f>
        <v>32.244953284700372</v>
      </c>
      <c r="U230" s="55">
        <f>+T230*1/J230</f>
        <v>644.89906569400739</v>
      </c>
      <c r="V230" s="55">
        <f>+T230/1000*A_DESCRIPCION!$D$24</f>
        <v>1.5155128043809175E-2</v>
      </c>
      <c r="W230" s="55">
        <f>+U230/1000*A_DESCRIPCION!$D$24</f>
        <v>0.30310256087618342</v>
      </c>
      <c r="X230" s="28">
        <f>+IF(E230=INICIO!$C$4,0.199*(0.86^0.899)*(H230^2.22),IF(E230=INICIO!$C$5,0.199*(0.762^0.899)*(H230^2.22),IF(E230=INICIO!$C$6,0.199*(0.759^0.899)*(H230^2.22),IF(E230=INICIO!$C$7,0.199*(0.762^0.899)*(H230^2.22),0))))</f>
        <v>28.20183167144873</v>
      </c>
      <c r="Y230" s="28">
        <f>+X230*1/J230</f>
        <v>564.0366334289746</v>
      </c>
      <c r="Z230" s="55">
        <f>+X230/1000*A_DESCRIPCION!$D$24</f>
        <v>1.3254860885580902E-2</v>
      </c>
      <c r="AA230" s="55">
        <f>+Y230/1000*A_DESCRIPCION!$D$24</f>
        <v>0.26509721771161804</v>
      </c>
      <c r="AB230" s="28">
        <f>+IF(E230=INICIO!$C$4,INICIO!$V$30*ARBOLES!R230,IF(E230=INICIO!$C$5,INICIO!$V$31*ARBOLES!R230,IF(E230=INICIO!$C$6,INICIO!$V$32*ARBOLES!R230,IF(E230=INICIO!$C$7,INICIO!#REF!*ARBOLES!R230,0))))</f>
        <v>0.33587372567017815</v>
      </c>
    </row>
    <row r="231" spans="1:28" x14ac:dyDescent="0.25">
      <c r="A231">
        <v>64</v>
      </c>
      <c r="B231" t="str">
        <f>+'2014'!A64</f>
        <v>2-2014-INAB/ESTEFFOR</v>
      </c>
      <c r="D231">
        <f>+'2014'!B64</f>
        <v>35</v>
      </c>
      <c r="E231" t="str">
        <f>+'2014'!C64</f>
        <v>Rhizophora mangle L.</v>
      </c>
      <c r="F231">
        <f>+'2014'!D64</f>
        <v>2015</v>
      </c>
      <c r="G231">
        <f>+'2014'!E64</f>
        <v>500</v>
      </c>
      <c r="H231">
        <f>+'2014'!F64</f>
        <v>8.9</v>
      </c>
      <c r="I231">
        <f>+'2014'!G64</f>
        <v>13.59</v>
      </c>
      <c r="J231" s="28">
        <f t="shared" si="12"/>
        <v>0.05</v>
      </c>
      <c r="K231" s="46">
        <f t="shared" si="13"/>
        <v>6.2211388522711887E-3</v>
      </c>
      <c r="L231" s="51">
        <f t="shared" si="14"/>
        <v>0.12442277704542377</v>
      </c>
      <c r="M231" s="28" t="str">
        <f>+IF(H231&gt;4,"DEJAR","DEPURAR")</f>
        <v>DEJAR</v>
      </c>
      <c r="N231" s="49" t="str">
        <f t="shared" si="15"/>
        <v>DEJAR</v>
      </c>
      <c r="O231" s="28">
        <f>+IF(E231=INICIO!$C$4,0.178*POWER(H231,2.47),IF(E231=INICIO!$C$5,0.1023*POWER(H231,2.5),IF(E231=INICIO!$C$6,0.14*POWER(H231,2.4),IF(E231=INICIO!$C$7,0.1023*POWER(H231,2.5),IF(E231=INICIO!$C$8,0,0)))))</f>
        <v>39.39247959465002</v>
      </c>
      <c r="P231" s="55">
        <f>+O231*1/J231</f>
        <v>787.84959189300037</v>
      </c>
      <c r="Q231" s="55">
        <f>+O231/1000*A_DESCRIPCION!$D$24</f>
        <v>1.8514465409485509E-2</v>
      </c>
      <c r="R231" s="55">
        <f>+P231/1000*A_DESCRIPCION!$D$24</f>
        <v>0.37028930818971018</v>
      </c>
      <c r="S231" s="49" t="str">
        <f>+INICIO!$E$4</f>
        <v>Imbert and Rollet (1989)a</v>
      </c>
      <c r="T231" s="54">
        <f>0.13657*H231^2.38351</f>
        <v>25.017037764522215</v>
      </c>
      <c r="U231" s="55">
        <f>+T231*1/J231</f>
        <v>500.34075529044429</v>
      </c>
      <c r="V231" s="55">
        <f>+T231/1000*A_DESCRIPCION!$D$24</f>
        <v>1.1758007749325441E-2</v>
      </c>
      <c r="W231" s="55">
        <f>+U231/1000*A_DESCRIPCION!$D$24</f>
        <v>0.2351601549865088</v>
      </c>
      <c r="X231" s="28">
        <f>+IF(E231=INICIO!$C$4,0.199*(0.86^0.899)*(H231^2.22),IF(E231=INICIO!$C$5,0.199*(0.762^0.899)*(H231^2.22),IF(E231=INICIO!$C$6,0.199*(0.759^0.899)*(H231^2.22),IF(E231=INICIO!$C$7,0.199*(0.762^0.899)*(H231^2.22),0))))</f>
        <v>22.264502682399115</v>
      </c>
      <c r="Y231" s="28">
        <f>+X231*1/J231</f>
        <v>445.29005364798229</v>
      </c>
      <c r="Z231" s="55">
        <f>+X231/1000*A_DESCRIPCION!$D$24</f>
        <v>1.0464316260727583E-2</v>
      </c>
      <c r="AA231" s="55">
        <f>+Y231/1000*A_DESCRIPCION!$D$24</f>
        <v>0.20928632521455168</v>
      </c>
      <c r="AB231" s="28">
        <f>+IF(E231=INICIO!$C$4,INICIO!$V$30*ARBOLES!R231,IF(E231=INICIO!$C$5,INICIO!$V$31*ARBOLES!R231,IF(E231=INICIO!$C$6,INICIO!$V$32*ARBOLES!R231,IF(E231=INICIO!$C$7,INICIO!#REF!*ARBOLES!R231,0))))</f>
        <v>0.25819653959118394</v>
      </c>
    </row>
    <row r="232" spans="1:28" x14ac:dyDescent="0.25">
      <c r="A232">
        <v>65</v>
      </c>
      <c r="B232" t="str">
        <f>+'2014'!A65</f>
        <v>3-2014-INAB/ESTEFFOR</v>
      </c>
      <c r="D232">
        <f>+'2014'!B65</f>
        <v>1</v>
      </c>
      <c r="E232" t="str">
        <f>+'2014'!C65</f>
        <v>Rhizophora mangle L.</v>
      </c>
      <c r="F232">
        <f>+'2014'!D65</f>
        <v>2015</v>
      </c>
      <c r="G232">
        <f>+'2014'!E65</f>
        <v>500</v>
      </c>
      <c r="H232">
        <f>+'2014'!F65</f>
        <v>23</v>
      </c>
      <c r="I232">
        <f>+'2014'!G65</f>
        <v>19.600000000000001</v>
      </c>
      <c r="J232" s="28">
        <f t="shared" si="12"/>
        <v>0.05</v>
      </c>
      <c r="K232" s="46">
        <f t="shared" si="13"/>
        <v>4.1547562843725017E-2</v>
      </c>
      <c r="L232" s="51">
        <f t="shared" si="14"/>
        <v>0.83095125687450033</v>
      </c>
      <c r="M232" s="28" t="str">
        <f>+IF(H232&gt;4,"DEJAR","DEPURAR")</f>
        <v>DEJAR</v>
      </c>
      <c r="N232" s="49" t="str">
        <f t="shared" si="15"/>
        <v>DEJAR</v>
      </c>
      <c r="O232" s="28">
        <f>+IF(E232=INICIO!$C$4,0.178*POWER(H232,2.47),IF(E232=INICIO!$C$5,0.1023*POWER(H232,2.5),IF(E232=INICIO!$C$6,0.14*POWER(H232,2.4),IF(E232=INICIO!$C$7,0.1023*POWER(H232,2.5),IF(E232=INICIO!$C$8,0,0)))))</f>
        <v>411.04347383430786</v>
      </c>
      <c r="P232" s="55">
        <f>+O232*1/J232</f>
        <v>8220.8694766861572</v>
      </c>
      <c r="Q232" s="55">
        <f>+O232/1000*A_DESCRIPCION!$D$24</f>
        <v>0.19319043270212466</v>
      </c>
      <c r="R232" s="55">
        <f>+P232/1000*A_DESCRIPCION!$D$24</f>
        <v>3.8638086540424941</v>
      </c>
      <c r="S232" s="49" t="str">
        <f>+INICIO!$E$4</f>
        <v>Imbert and Rollet (1989)a</v>
      </c>
      <c r="T232" s="54">
        <f>0.13657*H232^2.38351</f>
        <v>240.46242571758225</v>
      </c>
      <c r="U232" s="55">
        <f>+T232*1/J232</f>
        <v>4809.2485143516451</v>
      </c>
      <c r="V232" s="55">
        <f>+T232/1000*A_DESCRIPCION!$D$24</f>
        <v>0.11301734008726365</v>
      </c>
      <c r="W232" s="55">
        <f>+U232/1000*A_DESCRIPCION!$D$24</f>
        <v>2.260346801745273</v>
      </c>
      <c r="X232" s="28">
        <f>+IF(E232=INICIO!$C$4,0.199*(0.86^0.899)*(H232^2.22),IF(E232=INICIO!$C$5,0.199*(0.762^0.899)*(H232^2.22),IF(E232=INICIO!$C$6,0.199*(0.759^0.899)*(H232^2.22),IF(E232=INICIO!$C$7,0.199*(0.762^0.899)*(H232^2.22),0))))</f>
        <v>183.23269953677422</v>
      </c>
      <c r="Y232" s="28">
        <f>+X232*1/J232</f>
        <v>3664.6539907354841</v>
      </c>
      <c r="Z232" s="55">
        <f>+X232/1000*A_DESCRIPCION!$D$24</f>
        <v>8.6119368782283878E-2</v>
      </c>
      <c r="AA232" s="55">
        <f>+Y232/1000*A_DESCRIPCION!$D$24</f>
        <v>1.7223873756456776</v>
      </c>
      <c r="AB232" s="28">
        <f>+IF(E232=INICIO!$C$4,INICIO!$V$30*ARBOLES!R232,IF(E232=INICIO!$C$5,INICIO!$V$31*ARBOLES!R232,IF(E232=INICIO!$C$6,INICIO!$V$32*ARBOLES!R232,IF(E232=INICIO!$C$7,INICIO!#REF!*ARBOLES!R232,0))))</f>
        <v>2.694169132221151</v>
      </c>
    </row>
    <row r="233" spans="1:28" x14ac:dyDescent="0.25">
      <c r="A233">
        <v>66</v>
      </c>
      <c r="B233" t="str">
        <f>+'2014'!A66</f>
        <v>3-2014-INAB/ESTEFFOR</v>
      </c>
      <c r="D233">
        <f>+'2014'!B66</f>
        <v>2</v>
      </c>
      <c r="E233" t="str">
        <f>+'2014'!C66</f>
        <v>Rhizophora mangle L.</v>
      </c>
      <c r="F233">
        <f>+'2014'!D66</f>
        <v>2015</v>
      </c>
      <c r="G233">
        <f>+'2014'!E66</f>
        <v>500</v>
      </c>
      <c r="H233">
        <f>+'2014'!F66</f>
        <v>51</v>
      </c>
      <c r="I233">
        <f>+'2014'!G66</f>
        <v>23.1</v>
      </c>
      <c r="J233" s="28">
        <f t="shared" si="12"/>
        <v>0.05</v>
      </c>
      <c r="K233" s="46">
        <f t="shared" si="13"/>
        <v>0.2042820622996763</v>
      </c>
      <c r="L233" s="51">
        <f t="shared" si="14"/>
        <v>4.0856412459935258</v>
      </c>
      <c r="M233" s="28" t="str">
        <f>+IF(H233&gt;4,"DEJAR","DEPURAR")</f>
        <v>DEJAR</v>
      </c>
      <c r="N233" s="49" t="str">
        <f t="shared" si="15"/>
        <v>DEJAR</v>
      </c>
      <c r="O233" s="28">
        <f>+IF(E233=INICIO!$C$4,0.178*POWER(H233,2.47),IF(E233=INICIO!$C$5,0.1023*POWER(H233,2.5),IF(E233=INICIO!$C$6,0.14*POWER(H233,2.4),IF(E233=INICIO!$C$7,0.1023*POWER(H233,2.5),IF(E233=INICIO!$C$8,0,0)))))</f>
        <v>2938.4502166083871</v>
      </c>
      <c r="P233" s="55">
        <f>+O233*1/J233</f>
        <v>58769.004332167737</v>
      </c>
      <c r="Q233" s="55">
        <f>+O233/1000*A_DESCRIPCION!$D$24</f>
        <v>1.3810716018059419</v>
      </c>
      <c r="R233" s="55">
        <f>+P233/1000*A_DESCRIPCION!$D$24</f>
        <v>27.621432036118836</v>
      </c>
      <c r="S233" s="49" t="str">
        <f>+INICIO!$E$4</f>
        <v>Imbert and Rollet (1989)a</v>
      </c>
      <c r="T233" s="54">
        <f>0.13657*H233^2.38351</f>
        <v>1604.5967189869084</v>
      </c>
      <c r="U233" s="55">
        <f>+T233*1/J233</f>
        <v>32091.934379738166</v>
      </c>
      <c r="V233" s="55">
        <f>+T233/1000*A_DESCRIPCION!$D$24</f>
        <v>0.75416045792384689</v>
      </c>
      <c r="W233" s="55">
        <f>+U233/1000*A_DESCRIPCION!$D$24</f>
        <v>15.083209158476937</v>
      </c>
      <c r="X233" s="28">
        <f>+IF(E233=INICIO!$C$4,0.199*(0.86^0.899)*(H233^2.22),IF(E233=INICIO!$C$5,0.199*(0.762^0.899)*(H233^2.22),IF(E233=INICIO!$C$6,0.199*(0.759^0.899)*(H233^2.22),IF(E233=INICIO!$C$7,0.199*(0.762^0.899)*(H233^2.22),0))))</f>
        <v>1073.4281371627901</v>
      </c>
      <c r="Y233" s="28">
        <f>+X233*1/J233</f>
        <v>21468.562743255799</v>
      </c>
      <c r="Z233" s="55">
        <f>+X233/1000*A_DESCRIPCION!$D$24</f>
        <v>0.50451122446651131</v>
      </c>
      <c r="AA233" s="55">
        <f>+Y233/1000*A_DESCRIPCION!$D$24</f>
        <v>10.090224489330225</v>
      </c>
      <c r="AB233" s="28">
        <f>+IF(E233=INICIO!$C$4,INICIO!$V$30*ARBOLES!R233,IF(E233=INICIO!$C$5,INICIO!$V$31*ARBOLES!R233,IF(E233=INICIO!$C$6,INICIO!$V$32*ARBOLES!R233,IF(E233=INICIO!$C$7,INICIO!#REF!*ARBOLES!R233,0))))</f>
        <v>19.259962447052729</v>
      </c>
    </row>
    <row r="234" spans="1:28" x14ac:dyDescent="0.25">
      <c r="A234">
        <v>67</v>
      </c>
      <c r="B234" t="str">
        <f>+'2014'!A67</f>
        <v>3-2014-INAB/ESTEFFOR</v>
      </c>
      <c r="D234">
        <f>+'2014'!B67</f>
        <v>3</v>
      </c>
      <c r="E234" t="str">
        <f>+'2014'!C67</f>
        <v>Rhizophora mangle L.</v>
      </c>
      <c r="F234">
        <f>+'2014'!D67</f>
        <v>2015</v>
      </c>
      <c r="G234">
        <f>+'2014'!E67</f>
        <v>500</v>
      </c>
      <c r="H234">
        <f>+'2014'!F67</f>
        <v>0</v>
      </c>
      <c r="I234">
        <f>+'2014'!G67</f>
        <v>0</v>
      </c>
      <c r="J234" s="28">
        <f t="shared" si="12"/>
        <v>0.05</v>
      </c>
      <c r="K234" s="46">
        <f t="shared" si="13"/>
        <v>0</v>
      </c>
      <c r="L234" s="51">
        <f t="shared" si="14"/>
        <v>0</v>
      </c>
      <c r="M234" s="28" t="str">
        <f>+IF(H234&gt;4,"DEJAR","DEPURAR")</f>
        <v>DEPURAR</v>
      </c>
      <c r="N234" s="49" t="str">
        <f t="shared" si="15"/>
        <v>DEPURAR</v>
      </c>
      <c r="O234" s="28">
        <f>+IF(E234=INICIO!$C$4,0.178*POWER(H234,2.47),IF(E234=INICIO!$C$5,0.1023*POWER(H234,2.5),IF(E234=INICIO!$C$6,0.14*POWER(H234,2.4),IF(E234=INICIO!$C$7,0.1023*POWER(H234,2.5),IF(E234=INICIO!$C$8,0,0)))))</f>
        <v>0</v>
      </c>
      <c r="P234" s="55">
        <f>+O234*1/J234</f>
        <v>0</v>
      </c>
      <c r="Q234" s="55">
        <f>+O234/1000*A_DESCRIPCION!$D$24</f>
        <v>0</v>
      </c>
      <c r="R234" s="55">
        <f>+P234/1000*A_DESCRIPCION!$D$24</f>
        <v>0</v>
      </c>
      <c r="S234" s="49" t="str">
        <f>+INICIO!$E$4</f>
        <v>Imbert and Rollet (1989)a</v>
      </c>
      <c r="T234" s="54">
        <f>0.13657*H234^2.38351</f>
        <v>0</v>
      </c>
      <c r="U234" s="55">
        <f>+T234*1/J234</f>
        <v>0</v>
      </c>
      <c r="V234" s="55">
        <f>+T234/1000*A_DESCRIPCION!$D$24</f>
        <v>0</v>
      </c>
      <c r="W234" s="55">
        <f>+U234/1000*A_DESCRIPCION!$D$24</f>
        <v>0</v>
      </c>
      <c r="X234" s="28">
        <f>+IF(E234=INICIO!$C$4,0.199*(0.86^0.899)*(H234^2.22),IF(E234=INICIO!$C$5,0.199*(0.762^0.899)*(H234^2.22),IF(E234=INICIO!$C$6,0.199*(0.759^0.899)*(H234^2.22),IF(E234=INICIO!$C$7,0.199*(0.762^0.899)*(H234^2.22),0))))</f>
        <v>0</v>
      </c>
      <c r="Y234" s="28">
        <f>+X234*1/J234</f>
        <v>0</v>
      </c>
      <c r="Z234" s="55">
        <f>+X234/1000*A_DESCRIPCION!$D$24</f>
        <v>0</v>
      </c>
      <c r="AA234" s="55">
        <f>+Y234/1000*A_DESCRIPCION!$D$24</f>
        <v>0</v>
      </c>
      <c r="AB234" s="28">
        <f>+IF(E234=INICIO!$C$4,INICIO!$V$30*ARBOLES!R234,IF(E234=INICIO!$C$5,INICIO!$V$31*ARBOLES!R234,IF(E234=INICIO!$C$6,INICIO!$V$32*ARBOLES!R234,IF(E234=INICIO!$C$7,INICIO!#REF!*ARBOLES!R234,0))))</f>
        <v>0</v>
      </c>
    </row>
    <row r="235" spans="1:28" x14ac:dyDescent="0.25">
      <c r="A235">
        <v>68</v>
      </c>
      <c r="B235" t="str">
        <f>+'2014'!A68</f>
        <v>3-2014-INAB/ESTEFFOR</v>
      </c>
      <c r="D235">
        <f>+'2014'!B68</f>
        <v>4</v>
      </c>
      <c r="E235" t="str">
        <f>+'2014'!C68</f>
        <v>Rhizophora mangle L.</v>
      </c>
      <c r="F235">
        <f>+'2014'!D68</f>
        <v>2015</v>
      </c>
      <c r="G235">
        <f>+'2014'!E68</f>
        <v>500</v>
      </c>
      <c r="H235">
        <f>+'2014'!F68</f>
        <v>19.5</v>
      </c>
      <c r="I235">
        <f>+'2014'!G68</f>
        <v>14.25</v>
      </c>
      <c r="J235" s="28">
        <f t="shared" si="12"/>
        <v>0.05</v>
      </c>
      <c r="K235" s="46">
        <f t="shared" si="13"/>
        <v>2.9864765163187975E-2</v>
      </c>
      <c r="L235" s="51">
        <f t="shared" si="14"/>
        <v>0.59729530326375946</v>
      </c>
      <c r="M235" s="28" t="str">
        <f>+IF(H235&gt;4,"DEJAR","DEPURAR")</f>
        <v>DEJAR</v>
      </c>
      <c r="N235" s="49" t="str">
        <f t="shared" si="15"/>
        <v>DEJAR</v>
      </c>
      <c r="O235" s="28">
        <f>+IF(E235=INICIO!$C$4,0.178*POWER(H235,2.47),IF(E235=INICIO!$C$5,0.1023*POWER(H235,2.5),IF(E235=INICIO!$C$6,0.14*POWER(H235,2.4),IF(E235=INICIO!$C$7,0.1023*POWER(H235,2.5),IF(E235=INICIO!$C$8,0,0)))))</f>
        <v>273.40439548091604</v>
      </c>
      <c r="P235" s="55">
        <f>+O235*1/J235</f>
        <v>5468.0879096183207</v>
      </c>
      <c r="Q235" s="55">
        <f>+O235/1000*A_DESCRIPCION!$D$24</f>
        <v>0.12850006587603055</v>
      </c>
      <c r="R235" s="55">
        <f>+P235/1000*A_DESCRIPCION!$D$24</f>
        <v>2.5700013175206107</v>
      </c>
      <c r="S235" s="49" t="str">
        <f>+INICIO!$E$4</f>
        <v>Imbert and Rollet (1989)a</v>
      </c>
      <c r="T235" s="54">
        <f>0.13657*H235^2.38351</f>
        <v>162.24290203480425</v>
      </c>
      <c r="U235" s="55">
        <f>+T235*1/J235</f>
        <v>3244.8580406960846</v>
      </c>
      <c r="V235" s="55">
        <f>+T235/1000*A_DESCRIPCION!$D$24</f>
        <v>7.6254163956357993E-2</v>
      </c>
      <c r="W235" s="55">
        <f>+U235/1000*A_DESCRIPCION!$D$24</f>
        <v>1.5250832791271596</v>
      </c>
      <c r="X235" s="28">
        <f>+IF(E235=INICIO!$C$4,0.199*(0.86^0.899)*(H235^2.22),IF(E235=INICIO!$C$5,0.199*(0.762^0.899)*(H235^2.22),IF(E235=INICIO!$C$6,0.199*(0.759^0.899)*(H235^2.22),IF(E235=INICIO!$C$7,0.199*(0.762^0.899)*(H235^2.22),0))))</f>
        <v>127.01178550890255</v>
      </c>
      <c r="Y235" s="28">
        <f>+X235*1/J235</f>
        <v>2540.2357101780508</v>
      </c>
      <c r="Z235" s="55">
        <f>+X235/1000*A_DESCRIPCION!$D$24</f>
        <v>5.9695539189184195E-2</v>
      </c>
      <c r="AA235" s="55">
        <f>+Y235/1000*A_DESCRIPCION!$D$24</f>
        <v>1.1939107837836838</v>
      </c>
      <c r="AB235" s="28">
        <f>+IF(E235=INICIO!$C$4,INICIO!$V$30*ARBOLES!R235,IF(E235=INICIO!$C$5,INICIO!$V$31*ARBOLES!R235,IF(E235=INICIO!$C$6,INICIO!$V$32*ARBOLES!R235,IF(E235=INICIO!$C$7,INICIO!#REF!*ARBOLES!R235,0))))</f>
        <v>1.7920189221035812</v>
      </c>
    </row>
    <row r="236" spans="1:28" x14ac:dyDescent="0.25">
      <c r="A236">
        <v>69</v>
      </c>
      <c r="B236" t="str">
        <f>+'2014'!A69</f>
        <v>3-2014-INAB/ESTEFFOR</v>
      </c>
      <c r="D236">
        <f>+'2014'!B69</f>
        <v>5</v>
      </c>
      <c r="E236" t="str">
        <f>+'2014'!C69</f>
        <v>Rhizophora mangle L.</v>
      </c>
      <c r="F236">
        <f>+'2014'!D69</f>
        <v>2015</v>
      </c>
      <c r="G236">
        <f>+'2014'!E69</f>
        <v>500</v>
      </c>
      <c r="H236">
        <f>+'2014'!F69</f>
        <v>34</v>
      </c>
      <c r="I236">
        <f>+'2014'!G69</f>
        <v>25</v>
      </c>
      <c r="J236" s="28">
        <f t="shared" si="12"/>
        <v>0.05</v>
      </c>
      <c r="K236" s="46">
        <f t="shared" si="13"/>
        <v>9.0792027688745044E-2</v>
      </c>
      <c r="L236" s="51">
        <f t="shared" si="14"/>
        <v>1.8158405537749007</v>
      </c>
      <c r="M236" s="28" t="str">
        <f>+IF(H236&gt;4,"DEJAR","DEPURAR")</f>
        <v>DEJAR</v>
      </c>
      <c r="N236" s="49" t="str">
        <f t="shared" si="15"/>
        <v>DEJAR</v>
      </c>
      <c r="O236" s="28">
        <f>+IF(E236=INICIO!$C$4,0.178*POWER(H236,2.47),IF(E236=INICIO!$C$5,0.1023*POWER(H236,2.5),IF(E236=INICIO!$C$6,0.14*POWER(H236,2.4),IF(E236=INICIO!$C$7,0.1023*POWER(H236,2.5),IF(E236=INICIO!$C$8,0,0)))))</f>
        <v>1079.3764228448538</v>
      </c>
      <c r="P236" s="55">
        <f>+O236*1/J236</f>
        <v>21587.528456897075</v>
      </c>
      <c r="Q236" s="55">
        <f>+O236/1000*A_DESCRIPCION!$D$24</f>
        <v>0.50730691873708122</v>
      </c>
      <c r="R236" s="55">
        <f>+P236/1000*A_DESCRIPCION!$D$24</f>
        <v>10.146138374741625</v>
      </c>
      <c r="S236" s="49" t="str">
        <f>+INICIO!$E$4</f>
        <v>Imbert and Rollet (1989)a</v>
      </c>
      <c r="T236" s="54">
        <f>0.13657*H236^2.38351</f>
        <v>610.45073780325674</v>
      </c>
      <c r="U236" s="55">
        <f>+T236*1/J236</f>
        <v>12209.014756065135</v>
      </c>
      <c r="V236" s="55">
        <f>+T236/1000*A_DESCRIPCION!$D$24</f>
        <v>0.28691184676753068</v>
      </c>
      <c r="W236" s="55">
        <f>+U236/1000*A_DESCRIPCION!$D$24</f>
        <v>5.7382369353506135</v>
      </c>
      <c r="X236" s="28">
        <f>+IF(E236=INICIO!$C$4,0.199*(0.86^0.899)*(H236^2.22),IF(E236=INICIO!$C$5,0.199*(0.762^0.899)*(H236^2.22),IF(E236=INICIO!$C$6,0.199*(0.759^0.899)*(H236^2.22),IF(E236=INICIO!$C$7,0.199*(0.762^0.899)*(H236^2.22),0))))</f>
        <v>436.36547276949267</v>
      </c>
      <c r="Y236" s="28">
        <f>+X236*1/J236</f>
        <v>8727.3094553898536</v>
      </c>
      <c r="Z236" s="55">
        <f>+X236/1000*A_DESCRIPCION!$D$24</f>
        <v>0.20509177220166155</v>
      </c>
      <c r="AA236" s="55">
        <f>+Y236/1000*A_DESCRIPCION!$D$24</f>
        <v>4.101835444033231</v>
      </c>
      <c r="AB236" s="28">
        <f>+IF(E236=INICIO!$C$4,INICIO!$V$30*ARBOLES!R236,IF(E236=INICIO!$C$5,INICIO!$V$31*ARBOLES!R236,IF(E236=INICIO!$C$6,INICIO!$V$32*ARBOLES!R236,IF(E236=INICIO!$C$7,INICIO!#REF!*ARBOLES!R236,0))))</f>
        <v>7.0747325419114118</v>
      </c>
    </row>
    <row r="237" spans="1:28" x14ac:dyDescent="0.25">
      <c r="A237">
        <v>70</v>
      </c>
      <c r="B237" t="str">
        <f>+'2014'!A70</f>
        <v>3-2014-INAB/ESTEFFOR</v>
      </c>
      <c r="D237">
        <f>+'2014'!B70</f>
        <v>6</v>
      </c>
      <c r="E237" t="str">
        <f>+'2014'!C70</f>
        <v>Rhizophora mangle L.</v>
      </c>
      <c r="F237">
        <f>+'2014'!D70</f>
        <v>2015</v>
      </c>
      <c r="G237">
        <f>+'2014'!E70</f>
        <v>500</v>
      </c>
      <c r="H237">
        <f>+'2014'!F70</f>
        <v>29</v>
      </c>
      <c r="I237">
        <f>+'2014'!G70</f>
        <v>25.6</v>
      </c>
      <c r="J237" s="28">
        <f t="shared" si="12"/>
        <v>0.05</v>
      </c>
      <c r="K237" s="46">
        <f t="shared" si="13"/>
        <v>6.6051985541725394E-2</v>
      </c>
      <c r="L237" s="51">
        <f t="shared" si="14"/>
        <v>1.3210397108345078</v>
      </c>
      <c r="M237" s="28" t="str">
        <f>+IF(H237&gt;4,"DEJAR","DEPURAR")</f>
        <v>DEJAR</v>
      </c>
      <c r="N237" s="49" t="str">
        <f t="shared" si="15"/>
        <v>DEJAR</v>
      </c>
      <c r="O237" s="28">
        <f>+IF(E237=INICIO!$C$4,0.178*POWER(H237,2.47),IF(E237=INICIO!$C$5,0.1023*POWER(H237,2.5),IF(E237=INICIO!$C$6,0.14*POWER(H237,2.4),IF(E237=INICIO!$C$7,0.1023*POWER(H237,2.5),IF(E237=INICIO!$C$8,0,0)))))</f>
        <v>728.69041525354692</v>
      </c>
      <c r="P237" s="55">
        <f>+O237*1/J237</f>
        <v>14573.808305070937</v>
      </c>
      <c r="Q237" s="55">
        <f>+O237/1000*A_DESCRIPCION!$D$24</f>
        <v>0.34248449516916707</v>
      </c>
      <c r="R237" s="55">
        <f>+P237/1000*A_DESCRIPCION!$D$24</f>
        <v>6.8496899033833403</v>
      </c>
      <c r="S237" s="49" t="str">
        <f>+INICIO!$E$4</f>
        <v>Imbert and Rollet (1989)a</v>
      </c>
      <c r="T237" s="54">
        <f>0.13657*H237^2.38351</f>
        <v>417.82609631752575</v>
      </c>
      <c r="U237" s="55">
        <f>+T237*1/J237</f>
        <v>8356.5219263505151</v>
      </c>
      <c r="V237" s="55">
        <f>+T237/1000*A_DESCRIPCION!$D$24</f>
        <v>0.1963782652692371</v>
      </c>
      <c r="W237" s="55">
        <f>+U237/1000*A_DESCRIPCION!$D$24</f>
        <v>3.9275653053847419</v>
      </c>
      <c r="X237" s="28">
        <f>+IF(E237=INICIO!$C$4,0.199*(0.86^0.899)*(H237^2.22),IF(E237=INICIO!$C$5,0.199*(0.762^0.899)*(H237^2.22),IF(E237=INICIO!$C$6,0.199*(0.759^0.899)*(H237^2.22),IF(E237=INICIO!$C$7,0.199*(0.762^0.899)*(H237^2.22),0))))</f>
        <v>306.54253137797576</v>
      </c>
      <c r="Y237" s="28">
        <f>+X237*1/J237</f>
        <v>6130.8506275595146</v>
      </c>
      <c r="Z237" s="55">
        <f>+X237/1000*A_DESCRIPCION!$D$24</f>
        <v>0.1440749897476486</v>
      </c>
      <c r="AA237" s="55">
        <f>+Y237/1000*A_DESCRIPCION!$D$24</f>
        <v>2.8814997949529717</v>
      </c>
      <c r="AB237" s="28">
        <f>+IF(E237=INICIO!$C$4,INICIO!$V$30*ARBOLES!R237,IF(E237=INICIO!$C$5,INICIO!$V$31*ARBOLES!R237,IF(E237=INICIO!$C$6,INICIO!$V$32*ARBOLES!R237,IF(E237=INICIO!$C$7,INICIO!#REF!*ARBOLES!R237,0))))</f>
        <v>4.7761741730338061</v>
      </c>
    </row>
    <row r="238" spans="1:28" x14ac:dyDescent="0.25">
      <c r="A238">
        <v>71</v>
      </c>
      <c r="B238" t="str">
        <f>+'2014'!A71</f>
        <v>3-2014-INAB/ESTEFFOR</v>
      </c>
      <c r="D238">
        <f>+'2014'!B71</f>
        <v>7</v>
      </c>
      <c r="E238" t="str">
        <f>+'2014'!C71</f>
        <v>Rhizophora mangle L.</v>
      </c>
      <c r="F238">
        <f>+'2014'!D71</f>
        <v>2015</v>
      </c>
      <c r="G238">
        <f>+'2014'!E71</f>
        <v>500</v>
      </c>
      <c r="H238">
        <f>+'2014'!F71</f>
        <v>45</v>
      </c>
      <c r="I238">
        <f>+'2014'!G71</f>
        <v>29.6</v>
      </c>
      <c r="J238" s="28">
        <f t="shared" si="12"/>
        <v>0.05</v>
      </c>
      <c r="K238" s="46">
        <f t="shared" si="13"/>
        <v>0.15904312808798329</v>
      </c>
      <c r="L238" s="51">
        <f t="shared" si="14"/>
        <v>3.1808625617596658</v>
      </c>
      <c r="M238" s="28" t="str">
        <f>+IF(H238&gt;4,"DEJAR","DEPURAR")</f>
        <v>DEJAR</v>
      </c>
      <c r="N238" s="49" t="str">
        <f t="shared" si="15"/>
        <v>DEJAR</v>
      </c>
      <c r="O238" s="28">
        <f>+IF(E238=INICIO!$C$4,0.178*POWER(H238,2.47),IF(E238=INICIO!$C$5,0.1023*POWER(H238,2.5),IF(E238=INICIO!$C$6,0.14*POWER(H238,2.4),IF(E238=INICIO!$C$7,0.1023*POWER(H238,2.5),IF(E238=INICIO!$C$8,0,0)))))</f>
        <v>2157.0236724574579</v>
      </c>
      <c r="P238" s="55">
        <f>+O238*1/J238</f>
        <v>43140.473449149154</v>
      </c>
      <c r="Q238" s="55">
        <f>+O238/1000*A_DESCRIPCION!$D$24</f>
        <v>1.0138011260550051</v>
      </c>
      <c r="R238" s="55">
        <f>+P238/1000*A_DESCRIPCION!$D$24</f>
        <v>20.276022521100103</v>
      </c>
      <c r="S238" s="49" t="str">
        <f>+INICIO!$E$4</f>
        <v>Imbert and Rollet (1989)a</v>
      </c>
      <c r="T238" s="54">
        <f>0.13657*H238^2.38351</f>
        <v>1190.7041522680991</v>
      </c>
      <c r="U238" s="55">
        <f>+T238*1/J238</f>
        <v>23814.083045361978</v>
      </c>
      <c r="V238" s="55">
        <f>+T238/1000*A_DESCRIPCION!$D$24</f>
        <v>0.55963095156600651</v>
      </c>
      <c r="W238" s="55">
        <f>+U238/1000*A_DESCRIPCION!$D$24</f>
        <v>11.192619031320129</v>
      </c>
      <c r="X238" s="28">
        <f>+IF(E238=INICIO!$C$4,0.199*(0.86^0.899)*(H238^2.22),IF(E238=INICIO!$C$5,0.199*(0.762^0.899)*(H238^2.22),IF(E238=INICIO!$C$6,0.199*(0.759^0.899)*(H238^2.22),IF(E238=INICIO!$C$7,0.199*(0.762^0.899)*(H238^2.22),0))))</f>
        <v>813.01576065634845</v>
      </c>
      <c r="Y238" s="28">
        <f>+X238*1/J238</f>
        <v>16260.315213126969</v>
      </c>
      <c r="Z238" s="55">
        <f>+X238/1000*A_DESCRIPCION!$D$24</f>
        <v>0.38211740750848372</v>
      </c>
      <c r="AA238" s="55">
        <f>+Y238/1000*A_DESCRIPCION!$D$24</f>
        <v>7.6423481501696751</v>
      </c>
      <c r="AB238" s="28">
        <f>+IF(E238=INICIO!$C$4,INICIO!$V$30*ARBOLES!R238,IF(E238=INICIO!$C$5,INICIO!$V$31*ARBOLES!R238,IF(E238=INICIO!$C$6,INICIO!$V$32*ARBOLES!R238,IF(E238=INICIO!$C$7,INICIO!#REF!*ARBOLES!R238,0))))</f>
        <v>14.13813128230754</v>
      </c>
    </row>
    <row r="239" spans="1:28" x14ac:dyDescent="0.25">
      <c r="A239">
        <v>72</v>
      </c>
      <c r="B239" t="str">
        <f>+'2014'!A72</f>
        <v>3-2014-INAB/ESTEFFOR</v>
      </c>
      <c r="D239">
        <f>+'2014'!B72</f>
        <v>8</v>
      </c>
      <c r="E239" t="str">
        <f>+'2014'!C72</f>
        <v>Rhizophora mangle L.</v>
      </c>
      <c r="F239">
        <f>+'2014'!D72</f>
        <v>2015</v>
      </c>
      <c r="G239">
        <f>+'2014'!E72</f>
        <v>500</v>
      </c>
      <c r="H239">
        <f>+'2014'!F72</f>
        <v>28</v>
      </c>
      <c r="I239">
        <f>+'2014'!G72</f>
        <v>26.6</v>
      </c>
      <c r="J239" s="28">
        <f t="shared" si="12"/>
        <v>0.05</v>
      </c>
      <c r="K239" s="46">
        <f t="shared" si="13"/>
        <v>6.1575216010359951E-2</v>
      </c>
      <c r="L239" s="51">
        <f t="shared" si="14"/>
        <v>1.2315043202071989</v>
      </c>
      <c r="M239" s="28" t="str">
        <f>+IF(H239&gt;4,"DEJAR","DEPURAR")</f>
        <v>DEJAR</v>
      </c>
      <c r="N239" s="49" t="str">
        <f t="shared" si="15"/>
        <v>DEJAR</v>
      </c>
      <c r="O239" s="28">
        <f>+IF(E239=INICIO!$C$4,0.178*POWER(H239,2.47),IF(E239=INICIO!$C$5,0.1023*POWER(H239,2.5),IF(E239=INICIO!$C$6,0.14*POWER(H239,2.4),IF(E239=INICIO!$C$7,0.1023*POWER(H239,2.5),IF(E239=INICIO!$C$8,0,0)))))</f>
        <v>668.19056609829136</v>
      </c>
      <c r="P239" s="55">
        <f>+O239*1/J239</f>
        <v>13363.811321965826</v>
      </c>
      <c r="Q239" s="55">
        <f>+O239/1000*A_DESCRIPCION!$D$24</f>
        <v>0.31404956606619688</v>
      </c>
      <c r="R239" s="55">
        <f>+P239/1000*A_DESCRIPCION!$D$24</f>
        <v>6.2809913213239383</v>
      </c>
      <c r="S239" s="49" t="str">
        <f>+INICIO!$E$4</f>
        <v>Imbert and Rollet (1989)a</v>
      </c>
      <c r="T239" s="54">
        <f>0.13657*H239^2.38351</f>
        <v>384.30049927715726</v>
      </c>
      <c r="U239" s="55">
        <f>+T239*1/J239</f>
        <v>7686.0099855431445</v>
      </c>
      <c r="V239" s="55">
        <f>+T239/1000*A_DESCRIPCION!$D$24</f>
        <v>0.18062123466026389</v>
      </c>
      <c r="W239" s="55">
        <f>+U239/1000*A_DESCRIPCION!$D$24</f>
        <v>3.6124246932052775</v>
      </c>
      <c r="X239" s="28">
        <f>+IF(E239=INICIO!$C$4,0.199*(0.86^0.899)*(H239^2.22),IF(E239=INICIO!$C$5,0.199*(0.762^0.899)*(H239^2.22),IF(E239=INICIO!$C$6,0.199*(0.759^0.899)*(H239^2.22),IF(E239=INICIO!$C$7,0.199*(0.762^0.899)*(H239^2.22),0))))</f>
        <v>283.56851812093174</v>
      </c>
      <c r="Y239" s="28">
        <f>+X239*1/J239</f>
        <v>5671.3703624186346</v>
      </c>
      <c r="Z239" s="55">
        <f>+X239/1000*A_DESCRIPCION!$D$24</f>
        <v>0.13327720351683792</v>
      </c>
      <c r="AA239" s="55">
        <f>+Y239/1000*A_DESCRIPCION!$D$24</f>
        <v>2.6655440703367579</v>
      </c>
      <c r="AB239" s="28">
        <f>+IF(E239=INICIO!$C$4,INICIO!$V$30*ARBOLES!R239,IF(E239=INICIO!$C$5,INICIO!$V$31*ARBOLES!R239,IF(E239=INICIO!$C$6,INICIO!$V$32*ARBOLES!R239,IF(E239=INICIO!$C$7,INICIO!#REF!*ARBOLES!R239,0))))</f>
        <v>4.3796301661976109</v>
      </c>
    </row>
    <row r="240" spans="1:28" x14ac:dyDescent="0.25">
      <c r="A240">
        <v>73</v>
      </c>
      <c r="B240" t="str">
        <f>+'2014'!A73</f>
        <v>3-2014-INAB/ESTEFFOR</v>
      </c>
      <c r="D240">
        <f>+'2014'!B73</f>
        <v>9</v>
      </c>
      <c r="E240" t="str">
        <f>+'2014'!C73</f>
        <v>Rhizophora mangle L.</v>
      </c>
      <c r="F240">
        <f>+'2014'!D73</f>
        <v>2015</v>
      </c>
      <c r="G240">
        <f>+'2014'!E73</f>
        <v>500</v>
      </c>
      <c r="H240">
        <f>+'2014'!F73</f>
        <v>21.5</v>
      </c>
      <c r="I240">
        <f>+'2014'!G73</f>
        <v>25.2</v>
      </c>
      <c r="J240" s="28">
        <f t="shared" si="12"/>
        <v>0.05</v>
      </c>
      <c r="K240" s="46">
        <f t="shared" si="13"/>
        <v>3.6305030103047045E-2</v>
      </c>
      <c r="L240" s="51">
        <f t="shared" si="14"/>
        <v>0.72610060206094085</v>
      </c>
      <c r="M240" s="28" t="str">
        <f>+IF(H240&gt;4,"DEJAR","DEPURAR")</f>
        <v>DEJAR</v>
      </c>
      <c r="N240" s="49" t="str">
        <f t="shared" si="15"/>
        <v>DEJAR</v>
      </c>
      <c r="O240" s="28">
        <f>+IF(E240=INICIO!$C$4,0.178*POWER(H240,2.47),IF(E240=INICIO!$C$5,0.1023*POWER(H240,2.5),IF(E240=INICIO!$C$6,0.14*POWER(H240,2.4),IF(E240=INICIO!$C$7,0.1023*POWER(H240,2.5),IF(E240=INICIO!$C$8,0,0)))))</f>
        <v>347.97095758973455</v>
      </c>
      <c r="P240" s="55">
        <f>+O240*1/J240</f>
        <v>6959.4191517946911</v>
      </c>
      <c r="Q240" s="55">
        <f>+O240/1000*A_DESCRIPCION!$D$24</f>
        <v>0.16354635006717524</v>
      </c>
      <c r="R240" s="55">
        <f>+P240/1000*A_DESCRIPCION!$D$24</f>
        <v>3.2709270013435048</v>
      </c>
      <c r="S240" s="49" t="str">
        <f>+INICIO!$E$4</f>
        <v>Imbert and Rollet (1989)a</v>
      </c>
      <c r="T240" s="54">
        <f>0.13657*H240^2.38351</f>
        <v>204.75555973317921</v>
      </c>
      <c r="U240" s="55">
        <f>+T240*1/J240</f>
        <v>4095.1111946635842</v>
      </c>
      <c r="V240" s="55">
        <f>+T240/1000*A_DESCRIPCION!$D$24</f>
        <v>9.6235113074594231E-2</v>
      </c>
      <c r="W240" s="55">
        <f>+U240/1000*A_DESCRIPCION!$D$24</f>
        <v>1.9247022614918845</v>
      </c>
      <c r="X240" s="28">
        <f>+IF(E240=INICIO!$C$4,0.199*(0.86^0.899)*(H240^2.22),IF(E240=INICIO!$C$5,0.199*(0.762^0.899)*(H240^2.22),IF(E240=INICIO!$C$6,0.199*(0.759^0.899)*(H240^2.22),IF(E240=INICIO!$C$7,0.199*(0.762^0.899)*(H240^2.22),0))))</f>
        <v>157.75406723333086</v>
      </c>
      <c r="Y240" s="28">
        <f>+X240*1/J240</f>
        <v>3155.081344666617</v>
      </c>
      <c r="Z240" s="55">
        <f>+X240/1000*A_DESCRIPCION!$D$24</f>
        <v>7.4144411599665491E-2</v>
      </c>
      <c r="AA240" s="55">
        <f>+Y240/1000*A_DESCRIPCION!$D$24</f>
        <v>1.4828882319933099</v>
      </c>
      <c r="AB240" s="28">
        <f>+IF(E240=INICIO!$C$4,INICIO!$V$30*ARBOLES!R240,IF(E240=INICIO!$C$5,INICIO!$V$31*ARBOLES!R240,IF(E240=INICIO!$C$6,INICIO!$V$32*ARBOLES!R240,IF(E240=INICIO!$C$7,INICIO!#REF!*ARBOLES!R240,0))))</f>
        <v>2.2807626748152741</v>
      </c>
    </row>
    <row r="241" spans="1:28" x14ac:dyDescent="0.25">
      <c r="A241">
        <v>74</v>
      </c>
      <c r="B241" t="str">
        <f>+'2014'!A74</f>
        <v>3-2014-INAB/ESTEFFOR</v>
      </c>
      <c r="D241">
        <f>+'2014'!B74</f>
        <v>10</v>
      </c>
      <c r="E241" t="str">
        <f>+'2014'!C74</f>
        <v>Rhizophora mangle L.</v>
      </c>
      <c r="F241">
        <f>+'2014'!D74</f>
        <v>2015</v>
      </c>
      <c r="G241">
        <f>+'2014'!E74</f>
        <v>500</v>
      </c>
      <c r="H241">
        <f>+'2014'!F74</f>
        <v>9</v>
      </c>
      <c r="I241">
        <f>+'2014'!G74</f>
        <v>9.6</v>
      </c>
      <c r="J241" s="28">
        <f t="shared" si="12"/>
        <v>0.05</v>
      </c>
      <c r="K241" s="46">
        <f t="shared" si="13"/>
        <v>6.3617251235193305E-3</v>
      </c>
      <c r="L241" s="51">
        <f t="shared" si="14"/>
        <v>0.12723450247038659</v>
      </c>
      <c r="M241" s="28" t="str">
        <f>+IF(H241&gt;4,"DEJAR","DEPURAR")</f>
        <v>DEJAR</v>
      </c>
      <c r="N241" s="49" t="str">
        <f t="shared" si="15"/>
        <v>DEJAR</v>
      </c>
      <c r="O241" s="28">
        <f>+IF(E241=INICIO!$C$4,0.178*POWER(H241,2.47),IF(E241=INICIO!$C$5,0.1023*POWER(H241,2.5),IF(E241=INICIO!$C$6,0.14*POWER(H241,2.4),IF(E241=INICIO!$C$7,0.1023*POWER(H241,2.5),IF(E241=INICIO!$C$8,0,0)))))</f>
        <v>40.494775967274599</v>
      </c>
      <c r="P241" s="55">
        <f>+O241*1/J241</f>
        <v>809.89551934549195</v>
      </c>
      <c r="Q241" s="55">
        <f>+O241/1000*A_DESCRIPCION!$D$24</f>
        <v>1.9032544704619059E-2</v>
      </c>
      <c r="R241" s="55">
        <f>+P241/1000*A_DESCRIPCION!$D$24</f>
        <v>0.38065089409238123</v>
      </c>
      <c r="S241" s="49" t="str">
        <f>+INICIO!$E$4</f>
        <v>Imbert and Rollet (1989)a</v>
      </c>
      <c r="T241" s="54">
        <f>0.13657*H241^2.38351</f>
        <v>25.692234251456867</v>
      </c>
      <c r="U241" s="55">
        <f>+T241*1/J241</f>
        <v>513.84468502913728</v>
      </c>
      <c r="V241" s="55">
        <f>+T241/1000*A_DESCRIPCION!$D$24</f>
        <v>1.2075350098184726E-2</v>
      </c>
      <c r="W241" s="55">
        <f>+U241/1000*A_DESCRIPCION!$D$24</f>
        <v>0.24150700196369451</v>
      </c>
      <c r="X241" s="28">
        <f>+IF(E241=INICIO!$C$4,0.199*(0.86^0.899)*(H241^2.22),IF(E241=INICIO!$C$5,0.199*(0.762^0.899)*(H241^2.22),IF(E241=INICIO!$C$6,0.199*(0.759^0.899)*(H241^2.22),IF(E241=INICIO!$C$7,0.199*(0.762^0.899)*(H241^2.22),0))))</f>
        <v>22.823673976236798</v>
      </c>
      <c r="Y241" s="28">
        <f>+X241*1/J241</f>
        <v>456.47347952473592</v>
      </c>
      <c r="Z241" s="55">
        <f>+X241/1000*A_DESCRIPCION!$D$24</f>
        <v>1.0727126768831296E-2</v>
      </c>
      <c r="AA241" s="55">
        <f>+Y241/1000*A_DESCRIPCION!$D$24</f>
        <v>0.21454253537662588</v>
      </c>
      <c r="AB241" s="28">
        <f>+IF(E241=INICIO!$C$4,INICIO!$V$30*ARBOLES!R241,IF(E241=INICIO!$C$5,INICIO!$V$31*ARBOLES!R241,IF(E241=INICIO!$C$6,INICIO!$V$32*ARBOLES!R241,IF(E241=INICIO!$C$7,INICIO!#REF!*ARBOLES!R241,0))))</f>
        <v>0.265421500089843</v>
      </c>
    </row>
    <row r="242" spans="1:28" x14ac:dyDescent="0.25">
      <c r="A242">
        <v>75</v>
      </c>
      <c r="B242" t="str">
        <f>+'2014'!A75</f>
        <v>3-2014-INAB/ESTEFFOR</v>
      </c>
      <c r="D242">
        <f>+'2014'!B75</f>
        <v>11</v>
      </c>
      <c r="E242" t="str">
        <f>+'2014'!C75</f>
        <v>Rhizophora mangle L.</v>
      </c>
      <c r="F242">
        <f>+'2014'!D75</f>
        <v>2015</v>
      </c>
      <c r="G242">
        <f>+'2014'!E75</f>
        <v>500</v>
      </c>
      <c r="H242">
        <f>+'2014'!F75</f>
        <v>8</v>
      </c>
      <c r="I242">
        <f>+'2014'!G75</f>
        <v>14.72</v>
      </c>
      <c r="J242" s="28">
        <f t="shared" si="12"/>
        <v>0.05</v>
      </c>
      <c r="K242" s="46">
        <f t="shared" si="13"/>
        <v>5.0265482457436689E-3</v>
      </c>
      <c r="L242" s="51">
        <f t="shared" si="14"/>
        <v>0.10053096491487337</v>
      </c>
      <c r="M242" s="28" t="str">
        <f>+IF(H242&gt;4,"DEJAR","DEPURAR")</f>
        <v>DEJAR</v>
      </c>
      <c r="N242" s="49" t="str">
        <f t="shared" si="15"/>
        <v>DEJAR</v>
      </c>
      <c r="O242" s="28">
        <f>+IF(E242=INICIO!$C$4,0.178*POWER(H242,2.47),IF(E242=INICIO!$C$5,0.1023*POWER(H242,2.5),IF(E242=INICIO!$C$6,0.14*POWER(H242,2.4),IF(E242=INICIO!$C$7,0.1023*POWER(H242,2.5),IF(E242=INICIO!$C$8,0,0)))))</f>
        <v>30.272777588374922</v>
      </c>
      <c r="P242" s="55">
        <f>+O242*1/J242</f>
        <v>605.45555176749838</v>
      </c>
      <c r="Q242" s="55">
        <f>+O242/1000*A_DESCRIPCION!$D$24</f>
        <v>1.4228205466536213E-2</v>
      </c>
      <c r="R242" s="55">
        <f>+P242/1000*A_DESCRIPCION!$D$24</f>
        <v>0.28456410933072418</v>
      </c>
      <c r="S242" s="49" t="str">
        <f>+INICIO!$E$4</f>
        <v>Imbert and Rollet (1989)a</v>
      </c>
      <c r="T242" s="54">
        <f>0.13657*H242^2.38351</f>
        <v>19.403466462038534</v>
      </c>
      <c r="U242" s="55">
        <f>+T242*1/J242</f>
        <v>388.06932924077063</v>
      </c>
      <c r="V242" s="55">
        <f>+T242/1000*A_DESCRIPCION!$D$24</f>
        <v>9.1196292371581097E-3</v>
      </c>
      <c r="W242" s="55">
        <f>+U242/1000*A_DESCRIPCION!$D$24</f>
        <v>0.18239258474316219</v>
      </c>
      <c r="X242" s="28">
        <f>+IF(E242=INICIO!$C$4,0.199*(0.86^0.899)*(H242^2.22),IF(E242=INICIO!$C$5,0.199*(0.762^0.899)*(H242^2.22),IF(E242=INICIO!$C$6,0.199*(0.759^0.899)*(H242^2.22),IF(E242=INICIO!$C$7,0.199*(0.762^0.899)*(H242^2.22),0))))</f>
        <v>17.57223308159115</v>
      </c>
      <c r="Y242" s="28">
        <f>+X242*1/J242</f>
        <v>351.44466163182301</v>
      </c>
      <c r="Z242" s="55">
        <f>+X242/1000*A_DESCRIPCION!$D$24</f>
        <v>8.2589495483478409E-3</v>
      </c>
      <c r="AA242" s="55">
        <f>+Y242/1000*A_DESCRIPCION!$D$24</f>
        <v>0.16517899096695682</v>
      </c>
      <c r="AB242" s="28">
        <f>+IF(E242=INICIO!$C$4,INICIO!$V$30*ARBOLES!R242,IF(E242=INICIO!$C$5,INICIO!$V$31*ARBOLES!R242,IF(E242=INICIO!$C$6,INICIO!$V$32*ARBOLES!R242,IF(E242=INICIO!$C$7,INICIO!#REF!*ARBOLES!R242,0))))</f>
        <v>0.19842179262545079</v>
      </c>
    </row>
    <row r="243" spans="1:28" x14ac:dyDescent="0.25">
      <c r="A243">
        <v>76</v>
      </c>
      <c r="B243" t="str">
        <f>+'2014'!A76</f>
        <v>3-2014-INAB/ESTEFFOR</v>
      </c>
      <c r="D243">
        <f>+'2014'!B76</f>
        <v>12</v>
      </c>
      <c r="E243" t="str">
        <f>+'2014'!C76</f>
        <v>Rhizophora mangle L.</v>
      </c>
      <c r="F243">
        <f>+'2014'!D76</f>
        <v>2015</v>
      </c>
      <c r="G243">
        <f>+'2014'!E76</f>
        <v>500</v>
      </c>
      <c r="H243">
        <f>+'2014'!F76</f>
        <v>7</v>
      </c>
      <c r="I243">
        <f>+'2014'!G76</f>
        <v>12.48</v>
      </c>
      <c r="J243" s="28">
        <f t="shared" si="12"/>
        <v>0.05</v>
      </c>
      <c r="K243" s="46">
        <f t="shared" si="13"/>
        <v>3.8484510006474969E-3</v>
      </c>
      <c r="L243" s="51">
        <f t="shared" si="14"/>
        <v>7.6969020012949932E-2</v>
      </c>
      <c r="M243" s="28" t="str">
        <f>+IF(H243&gt;4,"DEJAR","DEPURAR")</f>
        <v>DEJAR</v>
      </c>
      <c r="N243" s="49" t="str">
        <f t="shared" si="15"/>
        <v>DEJAR</v>
      </c>
      <c r="O243" s="28">
        <f>+IF(E243=INICIO!$C$4,0.178*POWER(H243,2.47),IF(E243=INICIO!$C$5,0.1023*POWER(H243,2.5),IF(E243=INICIO!$C$6,0.14*POWER(H243,2.4),IF(E243=INICIO!$C$7,0.1023*POWER(H243,2.5),IF(E243=INICIO!$C$8,0,0)))))</f>
        <v>21.767680839828575</v>
      </c>
      <c r="P243" s="55">
        <f>+O243*1/J243</f>
        <v>435.35361679657149</v>
      </c>
      <c r="Q243" s="55">
        <f>+O243/1000*A_DESCRIPCION!$D$24</f>
        <v>1.0230809994719431E-2</v>
      </c>
      <c r="R243" s="55">
        <f>+P243/1000*A_DESCRIPCION!$D$24</f>
        <v>0.20461619989438859</v>
      </c>
      <c r="S243" s="49" t="str">
        <f>+INICIO!$E$4</f>
        <v>Imbert and Rollet (1989)a</v>
      </c>
      <c r="T243" s="54">
        <f>0.13657*H243^2.38351</f>
        <v>14.114156828644211</v>
      </c>
      <c r="U243" s="55">
        <f>+T243*1/J243</f>
        <v>282.28313657288419</v>
      </c>
      <c r="V243" s="55">
        <f>+T243/1000*A_DESCRIPCION!$D$24</f>
        <v>6.6336537094627782E-3</v>
      </c>
      <c r="W243" s="55">
        <f>+U243/1000*A_DESCRIPCION!$D$24</f>
        <v>0.13267307418925556</v>
      </c>
      <c r="X243" s="28">
        <f>+IF(E243=INICIO!$C$4,0.199*(0.86^0.899)*(H243^2.22),IF(E243=INICIO!$C$5,0.199*(0.762^0.899)*(H243^2.22),IF(E243=INICIO!$C$6,0.199*(0.759^0.899)*(H243^2.22),IF(E243=INICIO!$C$7,0.199*(0.762^0.899)*(H243^2.22),0))))</f>
        <v>13.06426053932949</v>
      </c>
      <c r="Y243" s="28">
        <f>+X243*1/J243</f>
        <v>261.2852107865898</v>
      </c>
      <c r="Z243" s="55">
        <f>+X243/1000*A_DESCRIPCION!$D$24</f>
        <v>6.1402024534848599E-3</v>
      </c>
      <c r="AA243" s="55">
        <f>+Y243/1000*A_DESCRIPCION!$D$24</f>
        <v>0.12280404906969719</v>
      </c>
      <c r="AB243" s="28">
        <f>+IF(E243=INICIO!$C$4,INICIO!$V$30*ARBOLES!R243,IF(E243=INICIO!$C$5,INICIO!$V$31*ARBOLES!R243,IF(E243=INICIO!$C$6,INICIO!$V$32*ARBOLES!R243,IF(E243=INICIO!$C$7,INICIO!#REF!*ARBOLES!R243,0))))</f>
        <v>0.14267545291899739</v>
      </c>
    </row>
    <row r="244" spans="1:28" x14ac:dyDescent="0.25">
      <c r="A244">
        <v>77</v>
      </c>
      <c r="B244" t="str">
        <f>+'2014'!A77</f>
        <v>3-2014-INAB/ESTEFFOR</v>
      </c>
      <c r="D244">
        <f>+'2014'!B77</f>
        <v>13</v>
      </c>
      <c r="E244" t="str">
        <f>+'2014'!C77</f>
        <v>Rhizophora mangle L.</v>
      </c>
      <c r="F244">
        <f>+'2014'!D77</f>
        <v>2015</v>
      </c>
      <c r="G244">
        <f>+'2014'!E77</f>
        <v>500</v>
      </c>
      <c r="H244">
        <f>+'2014'!F77</f>
        <v>7.32</v>
      </c>
      <c r="I244">
        <f>+'2014'!G77</f>
        <v>14.11</v>
      </c>
      <c r="J244" s="28">
        <f t="shared" si="12"/>
        <v>0.05</v>
      </c>
      <c r="K244" s="46">
        <f t="shared" si="13"/>
        <v>4.2083518550427431E-3</v>
      </c>
      <c r="L244" s="51">
        <f t="shared" si="14"/>
        <v>8.4167037100854852E-2</v>
      </c>
      <c r="M244" s="28" t="str">
        <f>+IF(H244&gt;4,"DEJAR","DEPURAR")</f>
        <v>DEJAR</v>
      </c>
      <c r="N244" s="49" t="str">
        <f t="shared" si="15"/>
        <v>DEJAR</v>
      </c>
      <c r="O244" s="28">
        <f>+IF(E244=INICIO!$C$4,0.178*POWER(H244,2.47),IF(E244=INICIO!$C$5,0.1023*POWER(H244,2.5),IF(E244=INICIO!$C$6,0.14*POWER(H244,2.4),IF(E244=INICIO!$C$7,0.1023*POWER(H244,2.5),IF(E244=INICIO!$C$8,0,0)))))</f>
        <v>24.308735744547267</v>
      </c>
      <c r="P244" s="55">
        <f>+O244*1/J244</f>
        <v>486.17471489094532</v>
      </c>
      <c r="Q244" s="55">
        <f>+O244/1000*A_DESCRIPCION!$D$24</f>
        <v>1.1425105799937213E-2</v>
      </c>
      <c r="R244" s="55">
        <f>+P244/1000*A_DESCRIPCION!$D$24</f>
        <v>0.22850211599874429</v>
      </c>
      <c r="S244" s="49" t="str">
        <f>+INICIO!$E$4</f>
        <v>Imbert and Rollet (1989)a</v>
      </c>
      <c r="T244" s="54">
        <f>0.13657*H244^2.38351</f>
        <v>15.700956711496113</v>
      </c>
      <c r="U244" s="55">
        <f>+T244*1/J244</f>
        <v>314.01913422992226</v>
      </c>
      <c r="V244" s="55">
        <f>+T244/1000*A_DESCRIPCION!$D$24</f>
        <v>7.3794496544031729E-3</v>
      </c>
      <c r="W244" s="55">
        <f>+U244/1000*A_DESCRIPCION!$D$24</f>
        <v>0.14758899308806347</v>
      </c>
      <c r="X244" s="28">
        <f>+IF(E244=INICIO!$C$4,0.199*(0.86^0.899)*(H244^2.22),IF(E244=INICIO!$C$5,0.199*(0.762^0.899)*(H244^2.22),IF(E244=INICIO!$C$6,0.199*(0.759^0.899)*(H244^2.22),IF(E244=INICIO!$C$7,0.199*(0.762^0.899)*(H244^2.22),0))))</f>
        <v>14.427191086994133</v>
      </c>
      <c r="Y244" s="28">
        <f>+X244*1/J244</f>
        <v>288.54382173988267</v>
      </c>
      <c r="Z244" s="55">
        <f>+X244/1000*A_DESCRIPCION!$D$24</f>
        <v>6.7807798108872426E-3</v>
      </c>
      <c r="AA244" s="55">
        <f>+Y244/1000*A_DESCRIPCION!$D$24</f>
        <v>0.13561559621774485</v>
      </c>
      <c r="AB244" s="28">
        <f>+IF(E244=INICIO!$C$4,INICIO!$V$30*ARBOLES!R244,IF(E244=INICIO!$C$5,INICIO!$V$31*ARBOLES!R244,IF(E244=INICIO!$C$6,INICIO!$V$32*ARBOLES!R244,IF(E244=INICIO!$C$7,INICIO!#REF!*ARBOLES!R244,0))))</f>
        <v>0.15933070260271306</v>
      </c>
    </row>
    <row r="245" spans="1:28" x14ac:dyDescent="0.25">
      <c r="A245">
        <v>78</v>
      </c>
      <c r="B245" t="str">
        <f>+'2014'!A78</f>
        <v>3-2014-INAB/ESTEFFOR</v>
      </c>
      <c r="D245">
        <f>+'2014'!B78</f>
        <v>14</v>
      </c>
      <c r="E245" t="str">
        <f>+'2014'!C78</f>
        <v>Rhizophora mangle L.</v>
      </c>
      <c r="F245">
        <f>+'2014'!D78</f>
        <v>2015</v>
      </c>
      <c r="G245">
        <f>+'2014'!E78</f>
        <v>500</v>
      </c>
      <c r="H245">
        <f>+'2014'!F78</f>
        <v>6.02</v>
      </c>
      <c r="I245">
        <f>+'2014'!G78</f>
        <v>14.62</v>
      </c>
      <c r="J245" s="28">
        <f t="shared" si="12"/>
        <v>0.05</v>
      </c>
      <c r="K245" s="46">
        <f t="shared" si="13"/>
        <v>2.8463143600788881E-3</v>
      </c>
      <c r="L245" s="51">
        <f t="shared" si="14"/>
        <v>5.692628720157776E-2</v>
      </c>
      <c r="M245" s="28" t="str">
        <f>+IF(H245&gt;4,"DEJAR","DEPURAR")</f>
        <v>DEJAR</v>
      </c>
      <c r="N245" s="49" t="str">
        <f t="shared" si="15"/>
        <v>DEJAR</v>
      </c>
      <c r="O245" s="28">
        <f>+IF(E245=INICIO!$C$4,0.178*POWER(H245,2.47),IF(E245=INICIO!$C$5,0.1023*POWER(H245,2.5),IF(E245=INICIO!$C$6,0.14*POWER(H245,2.4),IF(E245=INICIO!$C$7,0.1023*POWER(H245,2.5),IF(E245=INICIO!$C$8,0,0)))))</f>
        <v>14.997654194395039</v>
      </c>
      <c r="P245" s="55">
        <f>+O245*1/J245</f>
        <v>299.95308388790079</v>
      </c>
      <c r="Q245" s="55">
        <f>+O245/1000*A_DESCRIPCION!$D$24</f>
        <v>7.048897471365668E-3</v>
      </c>
      <c r="R245" s="55">
        <f>+P245/1000*A_DESCRIPCION!$D$24</f>
        <v>0.14097794942731334</v>
      </c>
      <c r="S245" s="49" t="str">
        <f>+INICIO!$E$4</f>
        <v>Imbert and Rollet (1989)a</v>
      </c>
      <c r="T245" s="54">
        <f>0.13657*H245^2.38351</f>
        <v>9.8521574156609599</v>
      </c>
      <c r="U245" s="55">
        <f>+T245*1/J245</f>
        <v>197.04314831321918</v>
      </c>
      <c r="V245" s="55">
        <f>+T245/1000*A_DESCRIPCION!$D$24</f>
        <v>4.6305139853606509E-3</v>
      </c>
      <c r="W245" s="55">
        <f>+U245/1000*A_DESCRIPCION!$D$24</f>
        <v>9.2610279707213E-2</v>
      </c>
      <c r="X245" s="28">
        <f>+IF(E245=INICIO!$C$4,0.199*(0.86^0.899)*(H245^2.22),IF(E245=INICIO!$C$5,0.199*(0.762^0.899)*(H245^2.22),IF(E245=INICIO!$C$6,0.199*(0.759^0.899)*(H245^2.22),IF(E245=INICIO!$C$7,0.199*(0.762^0.899)*(H245^2.22),0))))</f>
        <v>9.3469817487154678</v>
      </c>
      <c r="Y245" s="28">
        <f>+X245*1/J245</f>
        <v>186.93963497430934</v>
      </c>
      <c r="Z245" s="55">
        <f>+X245/1000*A_DESCRIPCION!$D$24</f>
        <v>4.3930814218962689E-3</v>
      </c>
      <c r="AA245" s="55">
        <f>+Y245/1000*A_DESCRIPCION!$D$24</f>
        <v>8.7861628437925388E-2</v>
      </c>
      <c r="AB245" s="28">
        <f>+IF(E245=INICIO!$C$4,INICIO!$V$30*ARBOLES!R245,IF(E245=INICIO!$C$5,INICIO!$V$31*ARBOLES!R245,IF(E245=INICIO!$C$6,INICIO!$V$32*ARBOLES!R245,IF(E245=INICIO!$C$7,INICIO!#REF!*ARBOLES!R245,0))))</f>
        <v>9.830156554815897E-2</v>
      </c>
    </row>
    <row r="246" spans="1:28" x14ac:dyDescent="0.25">
      <c r="A246">
        <v>79</v>
      </c>
      <c r="B246" t="str">
        <f>+'2014'!A79</f>
        <v>4-2014-INAB/ESTEFFOR</v>
      </c>
      <c r="D246">
        <f>+'2014'!B79</f>
        <v>1</v>
      </c>
      <c r="E246" t="str">
        <f>+'2014'!C79</f>
        <v>Rhizophora mangle L.</v>
      </c>
      <c r="F246">
        <f>+'2014'!D79</f>
        <v>2015</v>
      </c>
      <c r="G246">
        <f>+'2014'!E79</f>
        <v>500</v>
      </c>
      <c r="H246">
        <f>+'2014'!F79</f>
        <v>37</v>
      </c>
      <c r="I246">
        <f>+'2014'!G79</f>
        <v>29.6</v>
      </c>
      <c r="J246" s="28">
        <f t="shared" si="12"/>
        <v>0.05</v>
      </c>
      <c r="K246" s="46">
        <f t="shared" si="13"/>
        <v>0.10752100856911066</v>
      </c>
      <c r="L246" s="51">
        <f t="shared" si="14"/>
        <v>2.1504201713822133</v>
      </c>
      <c r="M246" s="28" t="str">
        <f>+IF(H246&gt;4,"DEJAR","DEPURAR")</f>
        <v>DEJAR</v>
      </c>
      <c r="N246" s="49" t="str">
        <f t="shared" si="15"/>
        <v>DEJAR</v>
      </c>
      <c r="O246" s="28">
        <f>+IF(E246=INICIO!$C$4,0.178*POWER(H246,2.47),IF(E246=INICIO!$C$5,0.1023*POWER(H246,2.5),IF(E246=INICIO!$C$6,0.14*POWER(H246,2.4),IF(E246=INICIO!$C$7,0.1023*POWER(H246,2.5),IF(E246=INICIO!$C$8,0,0)))))</f>
        <v>1330.0815239512119</v>
      </c>
      <c r="P246" s="55">
        <f>+O246*1/J246</f>
        <v>26601.630479024236</v>
      </c>
      <c r="Q246" s="55">
        <f>+O246/1000*A_DESCRIPCION!$D$24</f>
        <v>0.6251383162570695</v>
      </c>
      <c r="R246" s="55">
        <f>+P246/1000*A_DESCRIPCION!$D$24</f>
        <v>12.502766325141391</v>
      </c>
      <c r="S246" s="49" t="str">
        <f>+INICIO!$E$4</f>
        <v>Imbert and Rollet (1989)a</v>
      </c>
      <c r="T246" s="54">
        <f>0.13657*H246^2.38351</f>
        <v>746.75785703016243</v>
      </c>
      <c r="U246" s="55">
        <f>+T246*1/J246</f>
        <v>14935.157140603247</v>
      </c>
      <c r="V246" s="55">
        <f>+T246/1000*A_DESCRIPCION!$D$24</f>
        <v>0.3509761928041763</v>
      </c>
      <c r="W246" s="55">
        <f>+U246/1000*A_DESCRIPCION!$D$24</f>
        <v>7.0195238560835254</v>
      </c>
      <c r="X246" s="28">
        <f>+IF(E246=INICIO!$C$4,0.199*(0.86^0.899)*(H246^2.22),IF(E246=INICIO!$C$5,0.199*(0.762^0.899)*(H246^2.22),IF(E246=INICIO!$C$6,0.199*(0.759^0.899)*(H246^2.22),IF(E246=INICIO!$C$7,0.199*(0.762^0.899)*(H246^2.22),0))))</f>
        <v>526.47167630816546</v>
      </c>
      <c r="Y246" s="28">
        <f>+X246*1/J246</f>
        <v>10529.433526163308</v>
      </c>
      <c r="Z246" s="55">
        <f>+X246/1000*A_DESCRIPCION!$D$24</f>
        <v>0.24744168786483778</v>
      </c>
      <c r="AA246" s="55">
        <f>+Y246/1000*A_DESCRIPCION!$D$24</f>
        <v>4.9488337572967547</v>
      </c>
      <c r="AB246" s="28">
        <f>+IF(E246=INICIO!$C$4,INICIO!$V$30*ARBOLES!R246,IF(E246=INICIO!$C$5,INICIO!$V$31*ARBOLES!R246,IF(E246=INICIO!$C$6,INICIO!$V$32*ARBOLES!R246,IF(E246=INICIO!$C$7,INICIO!#REF!*ARBOLES!R246,0))))</f>
        <v>8.7179697848980346</v>
      </c>
    </row>
    <row r="247" spans="1:28" x14ac:dyDescent="0.25">
      <c r="A247">
        <v>80</v>
      </c>
      <c r="B247" t="str">
        <f>+'2014'!A80</f>
        <v>4-2014-INAB/ESTEFFOR</v>
      </c>
      <c r="D247">
        <f>+'2014'!B80</f>
        <v>2</v>
      </c>
      <c r="E247" t="str">
        <f>+'2014'!C80</f>
        <v>Rhizophora mangle L.</v>
      </c>
      <c r="F247">
        <f>+'2014'!D80</f>
        <v>2015</v>
      </c>
      <c r="G247">
        <f>+'2014'!E80</f>
        <v>500</v>
      </c>
      <c r="H247">
        <f>+'2014'!F80</f>
        <v>33</v>
      </c>
      <c r="I247">
        <f>+'2014'!G80</f>
        <v>30.6</v>
      </c>
      <c r="J247" s="28">
        <f t="shared" si="12"/>
        <v>0.05</v>
      </c>
      <c r="K247" s="46">
        <f t="shared" si="13"/>
        <v>8.5529859993982132E-2</v>
      </c>
      <c r="L247" s="51">
        <f t="shared" si="14"/>
        <v>1.7105971998796425</v>
      </c>
      <c r="M247" s="28" t="str">
        <f>+IF(H247&gt;4,"DEJAR","DEPURAR")</f>
        <v>DEJAR</v>
      </c>
      <c r="N247" s="49" t="str">
        <f t="shared" si="15"/>
        <v>DEJAR</v>
      </c>
      <c r="O247" s="28">
        <f>+IF(E247=INICIO!$C$4,0.178*POWER(H247,2.47),IF(E247=INICIO!$C$5,0.1023*POWER(H247,2.5),IF(E247=INICIO!$C$6,0.14*POWER(H247,2.4),IF(E247=INICIO!$C$7,0.1023*POWER(H247,2.5),IF(E247=INICIO!$C$8,0,0)))))</f>
        <v>1002.650174670781</v>
      </c>
      <c r="P247" s="55">
        <f>+O247*1/J247</f>
        <v>20053.003493415617</v>
      </c>
      <c r="Q247" s="55">
        <f>+O247/1000*A_DESCRIPCION!$D$24</f>
        <v>0.47124558209526701</v>
      </c>
      <c r="R247" s="55">
        <f>+P247/1000*A_DESCRIPCION!$D$24</f>
        <v>9.4249116419053394</v>
      </c>
      <c r="S247" s="49" t="str">
        <f>+INICIO!$E$4</f>
        <v>Imbert and Rollet (1989)a</v>
      </c>
      <c r="T247" s="54">
        <f>0.13657*H247^2.38351</f>
        <v>568.52356444302654</v>
      </c>
      <c r="U247" s="55">
        <f>+T247*1/J247</f>
        <v>11370.47128886053</v>
      </c>
      <c r="V247" s="55">
        <f>+T247/1000*A_DESCRIPCION!$D$24</f>
        <v>0.26720607528822243</v>
      </c>
      <c r="W247" s="55">
        <f>+U247/1000*A_DESCRIPCION!$D$24</f>
        <v>5.3441215057644493</v>
      </c>
      <c r="X247" s="28">
        <f>+IF(E247=INICIO!$C$4,0.199*(0.86^0.899)*(H247^2.22),IF(E247=INICIO!$C$5,0.199*(0.762^0.899)*(H247^2.22),IF(E247=INICIO!$C$6,0.199*(0.759^0.899)*(H247^2.22),IF(E247=INICIO!$C$7,0.199*(0.762^0.899)*(H247^2.22),0))))</f>
        <v>408.38344708138266</v>
      </c>
      <c r="Y247" s="28">
        <f>+X247*1/J247</f>
        <v>8167.6689416276531</v>
      </c>
      <c r="Z247" s="55">
        <f>+X247/1000*A_DESCRIPCION!$D$24</f>
        <v>0.19194022012824982</v>
      </c>
      <c r="AA247" s="55">
        <f>+Y247/1000*A_DESCRIPCION!$D$24</f>
        <v>3.8388044025649966</v>
      </c>
      <c r="AB247" s="28">
        <f>+IF(E247=INICIO!$C$4,INICIO!$V$30*ARBOLES!R247,IF(E247=INICIO!$C$5,INICIO!$V$31*ARBOLES!R247,IF(E247=INICIO!$C$6,INICIO!$V$32*ARBOLES!R247,IF(E247=INICIO!$C$7,INICIO!#REF!*ARBOLES!R247,0))))</f>
        <v>6.5718332073630341</v>
      </c>
    </row>
    <row r="248" spans="1:28" x14ac:dyDescent="0.25">
      <c r="A248">
        <v>81</v>
      </c>
      <c r="B248" t="str">
        <f>+'2014'!A81</f>
        <v>4-2014-INAB/ESTEFFOR</v>
      </c>
      <c r="D248">
        <f>+'2014'!B81</f>
        <v>3</v>
      </c>
      <c r="E248" t="str">
        <f>+'2014'!C81</f>
        <v>Rhizophora mangle L.</v>
      </c>
      <c r="F248">
        <f>+'2014'!D81</f>
        <v>2015</v>
      </c>
      <c r="G248">
        <f>+'2014'!E81</f>
        <v>500</v>
      </c>
      <c r="H248">
        <f>+'2014'!F81</f>
        <v>12</v>
      </c>
      <c r="I248">
        <f>+'2014'!G81</f>
        <v>12.29</v>
      </c>
      <c r="J248" s="28">
        <f t="shared" si="12"/>
        <v>0.05</v>
      </c>
      <c r="K248" s="46">
        <f t="shared" si="13"/>
        <v>1.1309733552923255E-2</v>
      </c>
      <c r="L248" s="51">
        <f t="shared" si="14"/>
        <v>0.22619467105846508</v>
      </c>
      <c r="M248" s="28" t="str">
        <f>+IF(H248&gt;4,"DEJAR","DEPURAR")</f>
        <v>DEJAR</v>
      </c>
      <c r="N248" s="49" t="str">
        <f t="shared" si="15"/>
        <v>DEJAR</v>
      </c>
      <c r="O248" s="28">
        <f>+IF(E248=INICIO!$C$4,0.178*POWER(H248,2.47),IF(E248=INICIO!$C$5,0.1023*POWER(H248,2.5),IF(E248=INICIO!$C$6,0.14*POWER(H248,2.4),IF(E248=INICIO!$C$7,0.1023*POWER(H248,2.5),IF(E248=INICIO!$C$8,0,0)))))</f>
        <v>82.413371256937324</v>
      </c>
      <c r="P248" s="55">
        <f>+O248*1/J248</f>
        <v>1648.2674251387464</v>
      </c>
      <c r="Q248" s="55">
        <f>+O248/1000*A_DESCRIPCION!$D$24</f>
        <v>3.8734284490760537E-2</v>
      </c>
      <c r="R248" s="55">
        <f>+P248/1000*A_DESCRIPCION!$D$24</f>
        <v>0.7746856898152108</v>
      </c>
      <c r="S248" s="49" t="str">
        <f>+INICIO!$E$4</f>
        <v>Imbert and Rollet (1989)a</v>
      </c>
      <c r="T248" s="54">
        <f>0.13657*H248^2.38351</f>
        <v>51.002868362482175</v>
      </c>
      <c r="U248" s="55">
        <f>+T248*1/J248</f>
        <v>1020.0573672496434</v>
      </c>
      <c r="V248" s="55">
        <f>+T248/1000*A_DESCRIPCION!$D$24</f>
        <v>2.397134813036662E-2</v>
      </c>
      <c r="W248" s="55">
        <f>+U248/1000*A_DESCRIPCION!$D$24</f>
        <v>0.47942696260733236</v>
      </c>
      <c r="X248" s="28">
        <f>+IF(E248=INICIO!$C$4,0.199*(0.86^0.899)*(H248^2.22),IF(E248=INICIO!$C$5,0.199*(0.762^0.899)*(H248^2.22),IF(E248=INICIO!$C$6,0.199*(0.759^0.899)*(H248^2.22),IF(E248=INICIO!$C$7,0.199*(0.762^0.899)*(H248^2.22),0))))</f>
        <v>43.22644801122194</v>
      </c>
      <c r="Y248" s="28">
        <f>+X248*1/J248</f>
        <v>864.52896022443872</v>
      </c>
      <c r="Z248" s="55">
        <f>+X248/1000*A_DESCRIPCION!$D$24</f>
        <v>2.031643056527431E-2</v>
      </c>
      <c r="AA248" s="55">
        <f>+Y248/1000*A_DESCRIPCION!$D$24</f>
        <v>0.40632861130548614</v>
      </c>
      <c r="AB248" s="28">
        <f>+IF(E248=INICIO!$C$4,INICIO!$V$30*ARBOLES!R248,IF(E248=INICIO!$C$5,INICIO!$V$31*ARBOLES!R248,IF(E248=INICIO!$C$6,INICIO!$V$32*ARBOLES!R248,IF(E248=INICIO!$C$7,INICIO!#REF!*ARBOLES!R248,0))))</f>
        <v>0.54017537087141587</v>
      </c>
    </row>
    <row r="249" spans="1:28" x14ac:dyDescent="0.25">
      <c r="A249">
        <v>82</v>
      </c>
      <c r="B249" t="str">
        <f>+'2014'!A82</f>
        <v>4-2014-INAB/ESTEFFOR</v>
      </c>
      <c r="D249">
        <f>+'2014'!B82</f>
        <v>4</v>
      </c>
      <c r="E249" t="str">
        <f>+'2014'!C82</f>
        <v>Rhizophora mangle L.</v>
      </c>
      <c r="F249">
        <f>+'2014'!D82</f>
        <v>2015</v>
      </c>
      <c r="G249">
        <f>+'2014'!E82</f>
        <v>500</v>
      </c>
      <c r="H249">
        <f>+'2014'!F82</f>
        <v>27</v>
      </c>
      <c r="I249">
        <f>+'2014'!G82</f>
        <v>25.56</v>
      </c>
      <c r="J249" s="28">
        <f t="shared" si="12"/>
        <v>0.05</v>
      </c>
      <c r="K249" s="46">
        <f t="shared" si="13"/>
        <v>5.7255526111673984E-2</v>
      </c>
      <c r="L249" s="51">
        <f t="shared" si="14"/>
        <v>1.1451105222334796</v>
      </c>
      <c r="M249" s="28" t="str">
        <f>+IF(H249&gt;4,"DEJAR","DEPURAR")</f>
        <v>DEJAR</v>
      </c>
      <c r="N249" s="49" t="str">
        <f t="shared" si="15"/>
        <v>DEJAR</v>
      </c>
      <c r="O249" s="28">
        <f>+IF(E249=INICIO!$C$4,0.178*POWER(H249,2.47),IF(E249=INICIO!$C$5,0.1023*POWER(H249,2.5),IF(E249=INICIO!$C$6,0.14*POWER(H249,2.4),IF(E249=INICIO!$C$7,0.1023*POWER(H249,2.5),IF(E249=INICIO!$C$8,0,0)))))</f>
        <v>610.78519255274637</v>
      </c>
      <c r="P249" s="55">
        <f>+O249*1/J249</f>
        <v>12215.703851054926</v>
      </c>
      <c r="Q249" s="55">
        <f>+O249/1000*A_DESCRIPCION!$D$24</f>
        <v>0.28706904049979076</v>
      </c>
      <c r="R249" s="55">
        <f>+P249/1000*A_DESCRIPCION!$D$24</f>
        <v>5.7413808099958148</v>
      </c>
      <c r="S249" s="49" t="str">
        <f>+INICIO!$E$4</f>
        <v>Imbert and Rollet (1989)a</v>
      </c>
      <c r="T249" s="54">
        <f>0.13657*H249^2.38351</f>
        <v>352.39128142743209</v>
      </c>
      <c r="U249" s="55">
        <f>+T249*1/J249</f>
        <v>7047.8256285486414</v>
      </c>
      <c r="V249" s="55">
        <f>+T249/1000*A_DESCRIPCION!$D$24</f>
        <v>0.16562390227089308</v>
      </c>
      <c r="W249" s="55">
        <f>+U249/1000*A_DESCRIPCION!$D$24</f>
        <v>3.3124780454178611</v>
      </c>
      <c r="X249" s="28">
        <f>+IF(E249=INICIO!$C$4,0.199*(0.86^0.899)*(H249^2.22),IF(E249=INICIO!$C$5,0.199*(0.762^0.899)*(H249^2.22),IF(E249=INICIO!$C$6,0.199*(0.759^0.899)*(H249^2.22),IF(E249=INICIO!$C$7,0.199*(0.762^0.899)*(H249^2.22),0))))</f>
        <v>261.57410048003277</v>
      </c>
      <c r="Y249" s="28">
        <f>+X249*1/J249</f>
        <v>5231.4820096006551</v>
      </c>
      <c r="Z249" s="55">
        <f>+X249/1000*A_DESCRIPCION!$D$24</f>
        <v>0.12293982722561539</v>
      </c>
      <c r="AA249" s="55">
        <f>+Y249/1000*A_DESCRIPCION!$D$24</f>
        <v>2.4587965445123077</v>
      </c>
      <c r="AB249" s="28">
        <f>+IF(E249=INICIO!$C$4,INICIO!$V$30*ARBOLES!R249,IF(E249=INICIO!$C$5,INICIO!$V$31*ARBOLES!R249,IF(E249=INICIO!$C$6,INICIO!$V$32*ARBOLES!R249,IF(E249=INICIO!$C$7,INICIO!#REF!*ARBOLES!R249,0))))</f>
        <v>4.0033687844334631</v>
      </c>
    </row>
    <row r="250" spans="1:28" x14ac:dyDescent="0.25">
      <c r="A250">
        <v>83</v>
      </c>
      <c r="B250" t="str">
        <f>+'2014'!A83</f>
        <v>4-2014-INAB/ESTEFFOR</v>
      </c>
      <c r="D250">
        <f>+'2014'!B83</f>
        <v>5</v>
      </c>
      <c r="E250" t="str">
        <f>+'2014'!C83</f>
        <v>Rhizophora mangle L.</v>
      </c>
      <c r="F250">
        <f>+'2014'!D83</f>
        <v>2015</v>
      </c>
      <c r="G250">
        <f>+'2014'!E83</f>
        <v>500</v>
      </c>
      <c r="H250">
        <f>+'2014'!F83</f>
        <v>23</v>
      </c>
      <c r="I250">
        <f>+'2014'!G83</f>
        <v>27.18</v>
      </c>
      <c r="J250" s="28">
        <f t="shared" si="12"/>
        <v>0.05</v>
      </c>
      <c r="K250" s="46">
        <f t="shared" si="13"/>
        <v>4.1547562843725017E-2</v>
      </c>
      <c r="L250" s="51">
        <f t="shared" si="14"/>
        <v>0.83095125687450033</v>
      </c>
      <c r="M250" s="28" t="str">
        <f>+IF(H250&gt;4,"DEJAR","DEPURAR")</f>
        <v>DEJAR</v>
      </c>
      <c r="N250" s="49" t="str">
        <f t="shared" si="15"/>
        <v>DEJAR</v>
      </c>
      <c r="O250" s="28">
        <f>+IF(E250=INICIO!$C$4,0.178*POWER(H250,2.47),IF(E250=INICIO!$C$5,0.1023*POWER(H250,2.5),IF(E250=INICIO!$C$6,0.14*POWER(H250,2.4),IF(E250=INICIO!$C$7,0.1023*POWER(H250,2.5),IF(E250=INICIO!$C$8,0,0)))))</f>
        <v>411.04347383430786</v>
      </c>
      <c r="P250" s="55">
        <f>+O250*1/J250</f>
        <v>8220.8694766861572</v>
      </c>
      <c r="Q250" s="55">
        <f>+O250/1000*A_DESCRIPCION!$D$24</f>
        <v>0.19319043270212466</v>
      </c>
      <c r="R250" s="55">
        <f>+P250/1000*A_DESCRIPCION!$D$24</f>
        <v>3.8638086540424941</v>
      </c>
      <c r="S250" s="49" t="str">
        <f>+INICIO!$E$4</f>
        <v>Imbert and Rollet (1989)a</v>
      </c>
      <c r="T250" s="54">
        <f>0.13657*H250^2.38351</f>
        <v>240.46242571758225</v>
      </c>
      <c r="U250" s="55">
        <f>+T250*1/J250</f>
        <v>4809.2485143516451</v>
      </c>
      <c r="V250" s="55">
        <f>+T250/1000*A_DESCRIPCION!$D$24</f>
        <v>0.11301734008726365</v>
      </c>
      <c r="W250" s="55">
        <f>+U250/1000*A_DESCRIPCION!$D$24</f>
        <v>2.260346801745273</v>
      </c>
      <c r="X250" s="28">
        <f>+IF(E250=INICIO!$C$4,0.199*(0.86^0.899)*(H250^2.22),IF(E250=INICIO!$C$5,0.199*(0.762^0.899)*(H250^2.22),IF(E250=INICIO!$C$6,0.199*(0.759^0.899)*(H250^2.22),IF(E250=INICIO!$C$7,0.199*(0.762^0.899)*(H250^2.22),0))))</f>
        <v>183.23269953677422</v>
      </c>
      <c r="Y250" s="28">
        <f>+X250*1/J250</f>
        <v>3664.6539907354841</v>
      </c>
      <c r="Z250" s="55">
        <f>+X250/1000*A_DESCRIPCION!$D$24</f>
        <v>8.6119368782283878E-2</v>
      </c>
      <c r="AA250" s="55">
        <f>+Y250/1000*A_DESCRIPCION!$D$24</f>
        <v>1.7223873756456776</v>
      </c>
      <c r="AB250" s="28">
        <f>+IF(E250=INICIO!$C$4,INICIO!$V$30*ARBOLES!R250,IF(E250=INICIO!$C$5,INICIO!$V$31*ARBOLES!R250,IF(E250=INICIO!$C$6,INICIO!$V$32*ARBOLES!R250,IF(E250=INICIO!$C$7,INICIO!#REF!*ARBOLES!R250,0))))</f>
        <v>2.694169132221151</v>
      </c>
    </row>
    <row r="251" spans="1:28" x14ac:dyDescent="0.25">
      <c r="A251">
        <v>84</v>
      </c>
      <c r="B251" t="str">
        <f>+'2014'!A84</f>
        <v>4-2014-INAB/ESTEFFOR</v>
      </c>
      <c r="D251">
        <f>+'2014'!B84</f>
        <v>6</v>
      </c>
      <c r="E251" t="str">
        <f>+'2014'!C84</f>
        <v>Rhizophora mangle L.</v>
      </c>
      <c r="F251">
        <f>+'2014'!D84</f>
        <v>2015</v>
      </c>
      <c r="G251">
        <f>+'2014'!E84</f>
        <v>500</v>
      </c>
      <c r="H251">
        <f>+'2014'!F84</f>
        <v>23</v>
      </c>
      <c r="I251">
        <f>+'2014'!G84</f>
        <v>28.86</v>
      </c>
      <c r="J251" s="28">
        <f t="shared" si="12"/>
        <v>0.05</v>
      </c>
      <c r="K251" s="46">
        <f t="shared" si="13"/>
        <v>4.1547562843725017E-2</v>
      </c>
      <c r="L251" s="51">
        <f t="shared" si="14"/>
        <v>0.83095125687450033</v>
      </c>
      <c r="M251" s="28" t="str">
        <f>+IF(H251&gt;4,"DEJAR","DEPURAR")</f>
        <v>DEJAR</v>
      </c>
      <c r="N251" s="49" t="str">
        <f t="shared" si="15"/>
        <v>DEJAR</v>
      </c>
      <c r="O251" s="28">
        <f>+IF(E251=INICIO!$C$4,0.178*POWER(H251,2.47),IF(E251=INICIO!$C$5,0.1023*POWER(H251,2.5),IF(E251=INICIO!$C$6,0.14*POWER(H251,2.4),IF(E251=INICIO!$C$7,0.1023*POWER(H251,2.5),IF(E251=INICIO!$C$8,0,0)))))</f>
        <v>411.04347383430786</v>
      </c>
      <c r="P251" s="55">
        <f>+O251*1/J251</f>
        <v>8220.8694766861572</v>
      </c>
      <c r="Q251" s="55">
        <f>+O251/1000*A_DESCRIPCION!$D$24</f>
        <v>0.19319043270212466</v>
      </c>
      <c r="R251" s="55">
        <f>+P251/1000*A_DESCRIPCION!$D$24</f>
        <v>3.8638086540424941</v>
      </c>
      <c r="S251" s="49" t="str">
        <f>+INICIO!$E$4</f>
        <v>Imbert and Rollet (1989)a</v>
      </c>
      <c r="T251" s="54">
        <f>0.13657*H251^2.38351</f>
        <v>240.46242571758225</v>
      </c>
      <c r="U251" s="55">
        <f>+T251*1/J251</f>
        <v>4809.2485143516451</v>
      </c>
      <c r="V251" s="55">
        <f>+T251/1000*A_DESCRIPCION!$D$24</f>
        <v>0.11301734008726365</v>
      </c>
      <c r="W251" s="55">
        <f>+U251/1000*A_DESCRIPCION!$D$24</f>
        <v>2.260346801745273</v>
      </c>
      <c r="X251" s="28">
        <f>+IF(E251=INICIO!$C$4,0.199*(0.86^0.899)*(H251^2.22),IF(E251=INICIO!$C$5,0.199*(0.762^0.899)*(H251^2.22),IF(E251=INICIO!$C$6,0.199*(0.759^0.899)*(H251^2.22),IF(E251=INICIO!$C$7,0.199*(0.762^0.899)*(H251^2.22),0))))</f>
        <v>183.23269953677422</v>
      </c>
      <c r="Y251" s="28">
        <f>+X251*1/J251</f>
        <v>3664.6539907354841</v>
      </c>
      <c r="Z251" s="55">
        <f>+X251/1000*A_DESCRIPCION!$D$24</f>
        <v>8.6119368782283878E-2</v>
      </c>
      <c r="AA251" s="55">
        <f>+Y251/1000*A_DESCRIPCION!$D$24</f>
        <v>1.7223873756456776</v>
      </c>
      <c r="AB251" s="28">
        <f>+IF(E251=INICIO!$C$4,INICIO!$V$30*ARBOLES!R251,IF(E251=INICIO!$C$5,INICIO!$V$31*ARBOLES!R251,IF(E251=INICIO!$C$6,INICIO!$V$32*ARBOLES!R251,IF(E251=INICIO!$C$7,INICIO!#REF!*ARBOLES!R251,0))))</f>
        <v>2.694169132221151</v>
      </c>
    </row>
    <row r="252" spans="1:28" x14ac:dyDescent="0.25">
      <c r="A252">
        <v>85</v>
      </c>
      <c r="B252" t="str">
        <f>+'2014'!A85</f>
        <v>4-2014-INAB/ESTEFFOR</v>
      </c>
      <c r="D252">
        <f>+'2014'!B85</f>
        <v>7</v>
      </c>
      <c r="E252" t="str">
        <f>+'2014'!C85</f>
        <v>Rhizophora mangle L.</v>
      </c>
      <c r="F252">
        <f>+'2014'!D85</f>
        <v>2015</v>
      </c>
      <c r="G252">
        <f>+'2014'!E85</f>
        <v>500</v>
      </c>
      <c r="H252">
        <f>+'2014'!F85</f>
        <v>48.5</v>
      </c>
      <c r="I252">
        <f>+'2014'!G85</f>
        <v>23.97</v>
      </c>
      <c r="J252" s="28">
        <f t="shared" si="12"/>
        <v>0.05</v>
      </c>
      <c r="K252" s="46">
        <f t="shared" si="13"/>
        <v>0.18474528298516477</v>
      </c>
      <c r="L252" s="51">
        <f t="shared" si="14"/>
        <v>3.694905659703295</v>
      </c>
      <c r="M252" s="28" t="str">
        <f>+IF(H252&gt;4,"DEJAR","DEPURAR")</f>
        <v>DEJAR</v>
      </c>
      <c r="N252" s="49" t="str">
        <f t="shared" si="15"/>
        <v>DEJAR</v>
      </c>
      <c r="O252" s="28">
        <f>+IF(E252=INICIO!$C$4,0.178*POWER(H252,2.47),IF(E252=INICIO!$C$5,0.1023*POWER(H252,2.5),IF(E252=INICIO!$C$6,0.14*POWER(H252,2.4),IF(E252=INICIO!$C$7,0.1023*POWER(H252,2.5),IF(E252=INICIO!$C$8,0,0)))))</f>
        <v>2595.3868307846315</v>
      </c>
      <c r="P252" s="55">
        <f>+O252*1/J252</f>
        <v>51907.736615692629</v>
      </c>
      <c r="Q252" s="55">
        <f>+O252/1000*A_DESCRIPCION!$D$24</f>
        <v>1.2198318104687766</v>
      </c>
      <c r="R252" s="55">
        <f>+P252/1000*A_DESCRIPCION!$D$24</f>
        <v>24.396636209375533</v>
      </c>
      <c r="S252" s="49" t="str">
        <f>+INICIO!$E$4</f>
        <v>Imbert and Rollet (1989)a</v>
      </c>
      <c r="T252" s="54">
        <f>0.13657*H252^2.38351</f>
        <v>1423.4348707083625</v>
      </c>
      <c r="U252" s="55">
        <f>+T252*1/J252</f>
        <v>28468.697414167247</v>
      </c>
      <c r="V252" s="55">
        <f>+T252/1000*A_DESCRIPCION!$D$24</f>
        <v>0.66901438923293033</v>
      </c>
      <c r="W252" s="55">
        <f>+U252/1000*A_DESCRIPCION!$D$24</f>
        <v>13.380287784658606</v>
      </c>
      <c r="X252" s="28">
        <f>+IF(E252=INICIO!$C$4,0.199*(0.86^0.899)*(H252^2.22),IF(E252=INICIO!$C$5,0.199*(0.762^0.899)*(H252^2.22),IF(E252=INICIO!$C$6,0.199*(0.759^0.899)*(H252^2.22),IF(E252=INICIO!$C$7,0.199*(0.762^0.899)*(H252^2.22),0))))</f>
        <v>960.0941948706552</v>
      </c>
      <c r="Y252" s="28">
        <f>+X252*1/J252</f>
        <v>19201.883897413103</v>
      </c>
      <c r="Z252" s="55">
        <f>+X252/1000*A_DESCRIPCION!$D$24</f>
        <v>0.45124427158920788</v>
      </c>
      <c r="AA252" s="55">
        <f>+Y252/1000*A_DESCRIPCION!$D$24</f>
        <v>9.024885431784158</v>
      </c>
      <c r="AB252" s="28">
        <f>+IF(E252=INICIO!$C$4,INICIO!$V$30*ARBOLES!R252,IF(E252=INICIO!$C$5,INICIO!$V$31*ARBOLES!R252,IF(E252=INICIO!$C$6,INICIO!$V$32*ARBOLES!R252,IF(E252=INICIO!$C$7,INICIO!#REF!*ARBOLES!R252,0))))</f>
        <v>17.011366268502982</v>
      </c>
    </row>
    <row r="253" spans="1:28" x14ac:dyDescent="0.25">
      <c r="A253">
        <v>86</v>
      </c>
      <c r="B253" t="str">
        <f>+'2014'!A86</f>
        <v>4-2014-INAB/ESTEFFOR</v>
      </c>
      <c r="D253">
        <f>+'2014'!B86</f>
        <v>8</v>
      </c>
      <c r="E253" t="str">
        <f>+'2014'!C86</f>
        <v>Rhizophora mangle L.</v>
      </c>
      <c r="F253">
        <f>+'2014'!D86</f>
        <v>2015</v>
      </c>
      <c r="G253">
        <f>+'2014'!E86</f>
        <v>500</v>
      </c>
      <c r="H253">
        <f>+'2014'!F86</f>
        <v>46</v>
      </c>
      <c r="I253">
        <f>+'2014'!G86</f>
        <v>29.26</v>
      </c>
      <c r="J253" s="28">
        <f t="shared" si="12"/>
        <v>0.05</v>
      </c>
      <c r="K253" s="46">
        <f t="shared" si="13"/>
        <v>0.16619025137490007</v>
      </c>
      <c r="L253" s="51">
        <f t="shared" si="14"/>
        <v>3.3238050274980013</v>
      </c>
      <c r="M253" s="28" t="str">
        <f>+IF(H253&gt;4,"DEJAR","DEPURAR")</f>
        <v>DEJAR</v>
      </c>
      <c r="N253" s="49" t="str">
        <f t="shared" si="15"/>
        <v>DEJAR</v>
      </c>
      <c r="O253" s="28">
        <f>+IF(E253=INICIO!$C$4,0.178*POWER(H253,2.47),IF(E253=INICIO!$C$5,0.1023*POWER(H253,2.5),IF(E253=INICIO!$C$6,0.14*POWER(H253,2.4),IF(E253=INICIO!$C$7,0.1023*POWER(H253,2.5),IF(E253=INICIO!$C$8,0,0)))))</f>
        <v>2277.360829652423</v>
      </c>
      <c r="P253" s="55">
        <f>+O253*1/J253</f>
        <v>45547.216593048455</v>
      </c>
      <c r="Q253" s="55">
        <f>+O253/1000*A_DESCRIPCION!$D$24</f>
        <v>1.0703595899366387</v>
      </c>
      <c r="R253" s="55">
        <f>+P253/1000*A_DESCRIPCION!$D$24</f>
        <v>21.407191798732772</v>
      </c>
      <c r="S253" s="49" t="str">
        <f>+INICIO!$E$4</f>
        <v>Imbert and Rollet (1989)a</v>
      </c>
      <c r="T253" s="54">
        <f>0.13657*H253^2.38351</f>
        <v>1254.7442923043911</v>
      </c>
      <c r="U253" s="55">
        <f>+T253*1/J253</f>
        <v>25094.885846087822</v>
      </c>
      <c r="V253" s="55">
        <f>+T253/1000*A_DESCRIPCION!$D$24</f>
        <v>0.58972981738306385</v>
      </c>
      <c r="W253" s="55">
        <f>+U253/1000*A_DESCRIPCION!$D$24</f>
        <v>11.794596347661276</v>
      </c>
      <c r="X253" s="28">
        <f>+IF(E253=INICIO!$C$4,0.199*(0.86^0.899)*(H253^2.22),IF(E253=INICIO!$C$5,0.199*(0.762^0.899)*(H253^2.22),IF(E253=INICIO!$C$6,0.199*(0.759^0.899)*(H253^2.22),IF(E253=INICIO!$C$7,0.199*(0.762^0.899)*(H253^2.22),0))))</f>
        <v>853.66911715905655</v>
      </c>
      <c r="Y253" s="28">
        <f>+X253*1/J253</f>
        <v>17073.382343181129</v>
      </c>
      <c r="Z253" s="55">
        <f>+X253/1000*A_DESCRIPCION!$D$24</f>
        <v>0.40122448506475655</v>
      </c>
      <c r="AA253" s="55">
        <f>+Y253/1000*A_DESCRIPCION!$D$24</f>
        <v>8.0244897012951313</v>
      </c>
      <c r="AB253" s="28">
        <f>+IF(E253=INICIO!$C$4,INICIO!$V$30*ARBOLES!R253,IF(E253=INICIO!$C$5,INICIO!$V$31*ARBOLES!R253,IF(E253=INICIO!$C$6,INICIO!$V$32*ARBOLES!R253,IF(E253=INICIO!$C$7,INICIO!#REF!*ARBOLES!R253,0))))</f>
        <v>14.926876694926857</v>
      </c>
    </row>
    <row r="254" spans="1:28" x14ac:dyDescent="0.25">
      <c r="A254">
        <v>87</v>
      </c>
      <c r="B254" t="str">
        <f>+'2014'!A87</f>
        <v>4-2014-INAB/ESTEFFOR</v>
      </c>
      <c r="D254">
        <f>+'2014'!B87</f>
        <v>9</v>
      </c>
      <c r="E254" t="str">
        <f>+'2014'!C87</f>
        <v>Rhizophora mangle L.</v>
      </c>
      <c r="F254">
        <f>+'2014'!D87</f>
        <v>2015</v>
      </c>
      <c r="G254">
        <f>+'2014'!E87</f>
        <v>500</v>
      </c>
      <c r="H254">
        <f>+'2014'!F87</f>
        <v>45.5</v>
      </c>
      <c r="I254">
        <f>+'2014'!G87</f>
        <v>28.46</v>
      </c>
      <c r="J254" s="28">
        <f t="shared" si="12"/>
        <v>0.05</v>
      </c>
      <c r="K254" s="46">
        <f t="shared" si="13"/>
        <v>0.16259705477735675</v>
      </c>
      <c r="L254" s="51">
        <f t="shared" si="14"/>
        <v>3.2519410955471351</v>
      </c>
      <c r="M254" s="28" t="str">
        <f>+IF(H254&gt;4,"DEJAR","DEPURAR")</f>
        <v>DEJAR</v>
      </c>
      <c r="N254" s="49" t="str">
        <f t="shared" si="15"/>
        <v>DEJAR</v>
      </c>
      <c r="O254" s="28">
        <f>+IF(E254=INICIO!$C$4,0.178*POWER(H254,2.47),IF(E254=INICIO!$C$5,0.1023*POWER(H254,2.5),IF(E254=INICIO!$C$6,0.14*POWER(H254,2.4),IF(E254=INICIO!$C$7,0.1023*POWER(H254,2.5),IF(E254=INICIO!$C$8,0,0)))))</f>
        <v>2216.7062820497899</v>
      </c>
      <c r="P254" s="55">
        <f>+O254*1/J254</f>
        <v>44334.125640995793</v>
      </c>
      <c r="Q254" s="55">
        <f>+O254/1000*A_DESCRIPCION!$D$24</f>
        <v>1.0418519525634014</v>
      </c>
      <c r="R254" s="55">
        <f>+P254/1000*A_DESCRIPCION!$D$24</f>
        <v>20.837039051268022</v>
      </c>
      <c r="S254" s="49" t="str">
        <f>+INICIO!$E$4</f>
        <v>Imbert and Rollet (1989)a</v>
      </c>
      <c r="T254" s="54">
        <f>0.13657*H254^2.38351</f>
        <v>1222.4808183928546</v>
      </c>
      <c r="U254" s="55">
        <f>+T254*1/J254</f>
        <v>24449.616367857092</v>
      </c>
      <c r="V254" s="55">
        <f>+T254/1000*A_DESCRIPCION!$D$24</f>
        <v>0.57456598464464159</v>
      </c>
      <c r="W254" s="55">
        <f>+U254/1000*A_DESCRIPCION!$D$24</f>
        <v>11.491319692892834</v>
      </c>
      <c r="X254" s="28">
        <f>+IF(E254=INICIO!$C$4,0.199*(0.86^0.899)*(H254^2.22),IF(E254=INICIO!$C$5,0.199*(0.762^0.899)*(H254^2.22),IF(E254=INICIO!$C$6,0.199*(0.759^0.899)*(H254^2.22),IF(E254=INICIO!$C$7,0.199*(0.762^0.899)*(H254^2.22),0))))</f>
        <v>833.20618412373312</v>
      </c>
      <c r="Y254" s="28">
        <f>+X254*1/J254</f>
        <v>16664.123682474663</v>
      </c>
      <c r="Z254" s="55">
        <f>+X254/1000*A_DESCRIPCION!$D$24</f>
        <v>0.39160690653815455</v>
      </c>
      <c r="AA254" s="55">
        <f>+Y254/1000*A_DESCRIPCION!$D$24</f>
        <v>7.8321381307630915</v>
      </c>
      <c r="AB254" s="28">
        <f>+IF(E254=INICIO!$C$4,INICIO!$V$30*ARBOLES!R254,IF(E254=INICIO!$C$5,INICIO!$V$31*ARBOLES!R254,IF(E254=INICIO!$C$6,INICIO!$V$32*ARBOLES!R254,IF(E254=INICIO!$C$7,INICIO!#REF!*ARBOLES!R254,0))))</f>
        <v>14.529318722881973</v>
      </c>
    </row>
    <row r="255" spans="1:28" x14ac:dyDescent="0.25">
      <c r="A255">
        <v>88</v>
      </c>
      <c r="B255" t="str">
        <f>+'2014'!A88</f>
        <v>4-2014-INAB/ESTEFFOR</v>
      </c>
      <c r="D255">
        <f>+'2014'!B88</f>
        <v>10</v>
      </c>
      <c r="E255" t="str">
        <f>+'2014'!C88</f>
        <v>Rhizophora mangle L.</v>
      </c>
      <c r="F255">
        <f>+'2014'!D88</f>
        <v>2015</v>
      </c>
      <c r="G255">
        <f>+'2014'!E88</f>
        <v>500</v>
      </c>
      <c r="H255">
        <f>+'2014'!F88</f>
        <v>39.5</v>
      </c>
      <c r="I255">
        <f>+'2014'!G88</f>
        <v>31.6</v>
      </c>
      <c r="J255" s="28">
        <f t="shared" si="12"/>
        <v>0.05</v>
      </c>
      <c r="K255" s="46">
        <f t="shared" si="13"/>
        <v>0.12254174844408688</v>
      </c>
      <c r="L255" s="51">
        <f t="shared" si="14"/>
        <v>2.4508349688817375</v>
      </c>
      <c r="M255" s="28" t="str">
        <f>+IF(H255&gt;4,"DEJAR","DEPURAR")</f>
        <v>DEJAR</v>
      </c>
      <c r="N255" s="49" t="str">
        <f t="shared" si="15"/>
        <v>DEJAR</v>
      </c>
      <c r="O255" s="28">
        <f>+IF(E255=INICIO!$C$4,0.178*POWER(H255,2.47),IF(E255=INICIO!$C$5,0.1023*POWER(H255,2.5),IF(E255=INICIO!$C$6,0.14*POWER(H255,2.4),IF(E255=INICIO!$C$7,0.1023*POWER(H255,2.5),IF(E255=INICIO!$C$8,0,0)))))</f>
        <v>1563.2010155049295</v>
      </c>
      <c r="P255" s="55">
        <f>+O255*1/J255</f>
        <v>31264.020310098589</v>
      </c>
      <c r="Q255" s="55">
        <f>+O255/1000*A_DESCRIPCION!$D$24</f>
        <v>0.7347044772873168</v>
      </c>
      <c r="R255" s="55">
        <f>+P255/1000*A_DESCRIPCION!$D$24</f>
        <v>14.694089545746337</v>
      </c>
      <c r="S255" s="49" t="str">
        <f>+INICIO!$E$4</f>
        <v>Imbert and Rollet (1989)a</v>
      </c>
      <c r="T255" s="54">
        <f>0.13657*H255^2.38351</f>
        <v>872.69091090839277</v>
      </c>
      <c r="U255" s="55">
        <f>+T255*1/J255</f>
        <v>17453.818218167853</v>
      </c>
      <c r="V255" s="55">
        <f>+T255/1000*A_DESCRIPCION!$D$24</f>
        <v>0.4101647281269446</v>
      </c>
      <c r="W255" s="55">
        <f>+U255/1000*A_DESCRIPCION!$D$24</f>
        <v>8.2032945625388916</v>
      </c>
      <c r="X255" s="28">
        <f>+IF(E255=INICIO!$C$4,0.199*(0.86^0.899)*(H255^2.22),IF(E255=INICIO!$C$5,0.199*(0.762^0.899)*(H255^2.22),IF(E255=INICIO!$C$6,0.199*(0.759^0.899)*(H255^2.22),IF(E255=INICIO!$C$7,0.199*(0.762^0.899)*(H255^2.22),0))))</f>
        <v>608.71322354535243</v>
      </c>
      <c r="Y255" s="28">
        <f>+X255*1/J255</f>
        <v>12174.264470907048</v>
      </c>
      <c r="Z255" s="55">
        <f>+X255/1000*A_DESCRIPCION!$D$24</f>
        <v>0.28609521506631563</v>
      </c>
      <c r="AA255" s="55">
        <f>+Y255/1000*A_DESCRIPCION!$D$24</f>
        <v>5.7219043013263118</v>
      </c>
      <c r="AB255" s="28">
        <f>+IF(E255=INICIO!$C$4,INICIO!$V$30*ARBOLES!R255,IF(E255=INICIO!$C$5,INICIO!$V$31*ARBOLES!R255,IF(E255=INICIO!$C$6,INICIO!$V$32*ARBOLES!R255,IF(E255=INICIO!$C$7,INICIO!#REF!*ARBOLES!R255,0))))</f>
        <v>10.245942805377831</v>
      </c>
    </row>
    <row r="256" spans="1:28" x14ac:dyDescent="0.25">
      <c r="A256">
        <v>89</v>
      </c>
      <c r="B256" t="str">
        <f>+'2014'!A89</f>
        <v>5-2014-INAB/ESTEFFOR</v>
      </c>
      <c r="D256">
        <f>+'2014'!B89</f>
        <v>1</v>
      </c>
      <c r="E256" t="str">
        <f>+'2014'!C89</f>
        <v>Rhizophora mangle L.</v>
      </c>
      <c r="F256">
        <f>+'2014'!D89</f>
        <v>2015</v>
      </c>
      <c r="G256">
        <f>+'2014'!E89</f>
        <v>500</v>
      </c>
      <c r="H256">
        <f>+'2014'!F89</f>
        <v>10.82</v>
      </c>
      <c r="I256">
        <f>+'2014'!G89</f>
        <v>13.03</v>
      </c>
      <c r="J256" s="28">
        <f t="shared" si="12"/>
        <v>0.05</v>
      </c>
      <c r="K256" s="46">
        <f t="shared" si="13"/>
        <v>9.1948447944531428E-3</v>
      </c>
      <c r="L256" s="51">
        <f t="shared" si="14"/>
        <v>0.18389689588906286</v>
      </c>
      <c r="M256" s="28" t="str">
        <f>+IF(H256&gt;4,"DEJAR","DEPURAR")</f>
        <v>DEJAR</v>
      </c>
      <c r="N256" s="49" t="str">
        <f t="shared" si="15"/>
        <v>DEJAR</v>
      </c>
      <c r="O256" s="28">
        <f>+IF(E256=INICIO!$C$4,0.178*POWER(H256,2.47),IF(E256=INICIO!$C$5,0.1023*POWER(H256,2.5),IF(E256=INICIO!$C$6,0.14*POWER(H256,2.4),IF(E256=INICIO!$C$7,0.1023*POWER(H256,2.5),IF(E256=INICIO!$C$8,0,0)))))</f>
        <v>63.820666654638245</v>
      </c>
      <c r="P256" s="55">
        <f>+O256*1/J256</f>
        <v>1276.4133330927648</v>
      </c>
      <c r="Q256" s="55">
        <f>+O256/1000*A_DESCRIPCION!$D$24</f>
        <v>2.9995713327679974E-2</v>
      </c>
      <c r="R256" s="55">
        <f>+P256/1000*A_DESCRIPCION!$D$24</f>
        <v>0.59991426655359936</v>
      </c>
      <c r="S256" s="49" t="str">
        <f>+INICIO!$E$4</f>
        <v>Imbert and Rollet (1989)a</v>
      </c>
      <c r="T256" s="54">
        <f>0.13657*H256^2.38351</f>
        <v>39.851651861658773</v>
      </c>
      <c r="U256" s="55">
        <f>+T256*1/J256</f>
        <v>797.03303723317538</v>
      </c>
      <c r="V256" s="55">
        <f>+T256/1000*A_DESCRIPCION!$D$24</f>
        <v>1.8730276374979624E-2</v>
      </c>
      <c r="W256" s="55">
        <f>+U256/1000*A_DESCRIPCION!$D$24</f>
        <v>0.37460552749959242</v>
      </c>
      <c r="X256" s="28">
        <f>+IF(E256=INICIO!$C$4,0.199*(0.86^0.899)*(H256^2.22),IF(E256=INICIO!$C$5,0.199*(0.762^0.899)*(H256^2.22),IF(E256=INICIO!$C$6,0.199*(0.759^0.899)*(H256^2.22),IF(E256=INICIO!$C$7,0.199*(0.762^0.899)*(H256^2.22),0))))</f>
        <v>34.351974363910472</v>
      </c>
      <c r="Y256" s="28">
        <f>+X256*1/J256</f>
        <v>687.03948727820944</v>
      </c>
      <c r="Z256" s="55">
        <f>+X256/1000*A_DESCRIPCION!$D$24</f>
        <v>1.6145427951037922E-2</v>
      </c>
      <c r="AA256" s="55">
        <f>+Y256/1000*A_DESCRIPCION!$D$24</f>
        <v>0.32290855902075838</v>
      </c>
      <c r="AB256" s="28">
        <f>+IF(E256=INICIO!$C$4,INICIO!$V$30*ARBOLES!R256,IF(E256=INICIO!$C$5,INICIO!$V$31*ARBOLES!R256,IF(E256=INICIO!$C$6,INICIO!$V$32*ARBOLES!R256,IF(E256=INICIO!$C$7,INICIO!#REF!*ARBOLES!R256,0))))</f>
        <v>0.4183101813897494</v>
      </c>
    </row>
    <row r="257" spans="1:28" x14ac:dyDescent="0.25">
      <c r="A257">
        <v>90</v>
      </c>
      <c r="B257" t="str">
        <f>+'2014'!A90</f>
        <v>5-2014-INAB/ESTEFFOR</v>
      </c>
      <c r="D257">
        <f>+'2014'!B90</f>
        <v>2</v>
      </c>
      <c r="E257" t="str">
        <f>+'2014'!C90</f>
        <v>Rhizophora mangle L.</v>
      </c>
      <c r="F257">
        <f>+'2014'!D90</f>
        <v>2015</v>
      </c>
      <c r="G257">
        <f>+'2014'!E90</f>
        <v>500</v>
      </c>
      <c r="H257">
        <f>+'2014'!F90</f>
        <v>16.809999999999999</v>
      </c>
      <c r="I257">
        <f>+'2014'!G90</f>
        <v>20.93</v>
      </c>
      <c r="J257" s="28">
        <f t="shared" si="12"/>
        <v>0.05</v>
      </c>
      <c r="K257" s="46">
        <f t="shared" si="13"/>
        <v>2.2193474996001366E-2</v>
      </c>
      <c r="L257" s="51">
        <f t="shared" si="14"/>
        <v>0.44386949992002728</v>
      </c>
      <c r="M257" s="28" t="str">
        <f>+IF(H257&gt;4,"DEJAR","DEPURAR")</f>
        <v>DEJAR</v>
      </c>
      <c r="N257" s="49" t="str">
        <f t="shared" si="15"/>
        <v>DEJAR</v>
      </c>
      <c r="O257" s="28">
        <f>+IF(E257=INICIO!$C$4,0.178*POWER(H257,2.47),IF(E257=INICIO!$C$5,0.1023*POWER(H257,2.5),IF(E257=INICIO!$C$6,0.14*POWER(H257,2.4),IF(E257=INICIO!$C$7,0.1023*POWER(H257,2.5),IF(E257=INICIO!$C$8,0,0)))))</f>
        <v>189.48387365182339</v>
      </c>
      <c r="P257" s="55">
        <f>+O257*1/J257</f>
        <v>3789.6774730364677</v>
      </c>
      <c r="Q257" s="55">
        <f>+O257/1000*A_DESCRIPCION!$D$24</f>
        <v>8.9057420616356991E-2</v>
      </c>
      <c r="R257" s="55">
        <f>+P257/1000*A_DESCRIPCION!$D$24</f>
        <v>1.7811484123271399</v>
      </c>
      <c r="S257" s="49" t="str">
        <f>+INICIO!$E$4</f>
        <v>Imbert and Rollet (1989)a</v>
      </c>
      <c r="T257" s="54">
        <f>0.13657*H257^2.38351</f>
        <v>113.89593129943923</v>
      </c>
      <c r="U257" s="55">
        <f>+T257*1/J257</f>
        <v>2277.9186259887842</v>
      </c>
      <c r="V257" s="55">
        <f>+T257/1000*A_DESCRIPCION!$D$24</f>
        <v>5.3531087710736433E-2</v>
      </c>
      <c r="W257" s="55">
        <f>+U257/1000*A_DESCRIPCION!$D$24</f>
        <v>1.0706217542147285</v>
      </c>
      <c r="X257" s="28">
        <f>+IF(E257=INICIO!$C$4,0.199*(0.86^0.899)*(H257^2.22),IF(E257=INICIO!$C$5,0.199*(0.762^0.899)*(H257^2.22),IF(E257=INICIO!$C$6,0.199*(0.759^0.899)*(H257^2.22),IF(E257=INICIO!$C$7,0.199*(0.762^0.899)*(H257^2.22),0))))</f>
        <v>91.353987361099001</v>
      </c>
      <c r="Y257" s="28">
        <f>+X257*1/J257</f>
        <v>1827.0797472219799</v>
      </c>
      <c r="Z257" s="55">
        <f>+X257/1000*A_DESCRIPCION!$D$24</f>
        <v>4.2936374059716523E-2</v>
      </c>
      <c r="AA257" s="55">
        <f>+Y257/1000*A_DESCRIPCION!$D$24</f>
        <v>0.85872748119433051</v>
      </c>
      <c r="AB257" s="28">
        <f>+IF(E257=INICIO!$C$4,INICIO!$V$30*ARBOLES!R257,IF(E257=INICIO!$C$5,INICIO!$V$31*ARBOLES!R257,IF(E257=INICIO!$C$6,INICIO!$V$32*ARBOLES!R257,IF(E257=INICIO!$C$7,INICIO!#REF!*ARBOLES!R257,0))))</f>
        <v>1.241964988969072</v>
      </c>
    </row>
    <row r="258" spans="1:28" x14ac:dyDescent="0.25">
      <c r="A258">
        <v>91</v>
      </c>
      <c r="B258" t="str">
        <f>+'2014'!A91</f>
        <v>5-2014-INAB/ESTEFFOR</v>
      </c>
      <c r="D258">
        <f>+'2014'!B91</f>
        <v>3</v>
      </c>
      <c r="E258" t="str">
        <f>+'2014'!C91</f>
        <v>Rhizophora mangle L.</v>
      </c>
      <c r="F258">
        <f>+'2014'!D91</f>
        <v>2015</v>
      </c>
      <c r="G258">
        <f>+'2014'!E91</f>
        <v>500</v>
      </c>
      <c r="H258">
        <f>+'2014'!F91</f>
        <v>7.54</v>
      </c>
      <c r="I258">
        <f>+'2014'!G91</f>
        <v>18.22</v>
      </c>
      <c r="J258" s="28">
        <f t="shared" ref="J258:J321" si="16">+G258/10000</f>
        <v>0.05</v>
      </c>
      <c r="K258" s="46">
        <f t="shared" si="13"/>
        <v>4.4651142226206364E-3</v>
      </c>
      <c r="L258" s="51">
        <f t="shared" si="14"/>
        <v>8.9302284452412728E-2</v>
      </c>
      <c r="M258" s="28" t="str">
        <f>+IF(H258&gt;4,"DEJAR","DEPURAR")</f>
        <v>DEJAR</v>
      </c>
      <c r="N258" s="49" t="str">
        <f t="shared" si="15"/>
        <v>DEJAR</v>
      </c>
      <c r="O258" s="28">
        <f>+IF(E258=INICIO!$C$4,0.178*POWER(H258,2.47),IF(E258=INICIO!$C$5,0.1023*POWER(H258,2.5),IF(E258=INICIO!$C$6,0.14*POWER(H258,2.4),IF(E258=INICIO!$C$7,0.1023*POWER(H258,2.5),IF(E258=INICIO!$C$8,0,0)))))</f>
        <v>26.153344024444671</v>
      </c>
      <c r="P258" s="55">
        <f>+O258*1/J258</f>
        <v>523.06688048889339</v>
      </c>
      <c r="Q258" s="55">
        <f>+O258/1000*A_DESCRIPCION!$D$24</f>
        <v>1.2292071691488994E-2</v>
      </c>
      <c r="R258" s="55">
        <f>+P258/1000*A_DESCRIPCION!$D$24</f>
        <v>0.24584143382977988</v>
      </c>
      <c r="S258" s="49" t="str">
        <f>+INICIO!$E$4</f>
        <v>Imbert and Rollet (1989)a</v>
      </c>
      <c r="T258" s="54">
        <f>0.13657*H258^2.38351</f>
        <v>16.849176745557347</v>
      </c>
      <c r="U258" s="55">
        <f>+T258*1/J258</f>
        <v>336.98353491114693</v>
      </c>
      <c r="V258" s="55">
        <f>+T258/1000*A_DESCRIPCION!$D$24</f>
        <v>7.9191130704119542E-3</v>
      </c>
      <c r="W258" s="55">
        <f>+U258/1000*A_DESCRIPCION!$D$24</f>
        <v>0.15838226140823905</v>
      </c>
      <c r="X258" s="28">
        <f>+IF(E258=INICIO!$C$4,0.199*(0.86^0.899)*(H258^2.22),IF(E258=INICIO!$C$5,0.199*(0.762^0.899)*(H258^2.22),IF(E258=INICIO!$C$6,0.199*(0.759^0.899)*(H258^2.22),IF(E258=INICIO!$C$7,0.199*(0.762^0.899)*(H258^2.22),0))))</f>
        <v>15.407478554328069</v>
      </c>
      <c r="Y258" s="28">
        <f>+X258*1/J258</f>
        <v>308.14957108656137</v>
      </c>
      <c r="Z258" s="55">
        <f>+X258/1000*A_DESCRIPCION!$D$24</f>
        <v>7.2415149205341915E-3</v>
      </c>
      <c r="AA258" s="55">
        <f>+Y258/1000*A_DESCRIPCION!$D$24</f>
        <v>0.14483029841068384</v>
      </c>
      <c r="AB258" s="28">
        <f>+IF(E258=INICIO!$C$4,INICIO!$V$30*ARBOLES!R258,IF(E258=INICIO!$C$5,INICIO!$V$31*ARBOLES!R258,IF(E258=INICIO!$C$6,INICIO!$V$32*ARBOLES!R258,IF(E258=INICIO!$C$7,INICIO!#REF!*ARBOLES!R258,0))))</f>
        <v>0.1714211188362583</v>
      </c>
    </row>
    <row r="259" spans="1:28" x14ac:dyDescent="0.25">
      <c r="A259">
        <v>92</v>
      </c>
      <c r="B259" t="str">
        <f>+'2014'!A92</f>
        <v>5-2014-INAB/ESTEFFOR</v>
      </c>
      <c r="D259">
        <f>+'2014'!B92</f>
        <v>4</v>
      </c>
      <c r="E259" t="str">
        <f>+'2014'!C92</f>
        <v>Rhizophora mangle L.</v>
      </c>
      <c r="F259">
        <f>+'2014'!D92</f>
        <v>2015</v>
      </c>
      <c r="G259">
        <f>+'2014'!E92</f>
        <v>500</v>
      </c>
      <c r="H259">
        <f>+'2014'!F92</f>
        <v>12.73</v>
      </c>
      <c r="I259">
        <f>+'2014'!G92</f>
        <v>20.170000000000002</v>
      </c>
      <c r="J259" s="28">
        <f t="shared" si="16"/>
        <v>0.05</v>
      </c>
      <c r="K259" s="46">
        <f t="shared" ref="K259:K322" si="17">PI()/4*POWER((H259/100),2)</f>
        <v>1.2727605003323036E-2</v>
      </c>
      <c r="L259" s="51">
        <f t="shared" ref="L259:L322" si="18">+K259/J259</f>
        <v>0.25455210006646067</v>
      </c>
      <c r="M259" s="28" t="str">
        <f>+IF(H259&gt;4,"DEJAR","DEPURAR")</f>
        <v>DEJAR</v>
      </c>
      <c r="N259" s="49" t="str">
        <f t="shared" ref="N259:N322" si="19">+M259</f>
        <v>DEJAR</v>
      </c>
      <c r="O259" s="28">
        <f>+IF(E259=INICIO!$C$4,0.178*POWER(H259,2.47),IF(E259=INICIO!$C$5,0.1023*POWER(H259,2.5),IF(E259=INICIO!$C$6,0.14*POWER(H259,2.4),IF(E259=INICIO!$C$7,0.1023*POWER(H259,2.5),IF(E259=INICIO!$C$8,0,0)))))</f>
        <v>95.355590373208102</v>
      </c>
      <c r="P259" s="55">
        <f>+O259*1/J259</f>
        <v>1907.111807464162</v>
      </c>
      <c r="Q259" s="55">
        <f>+O259/1000*A_DESCRIPCION!$D$24</f>
        <v>4.4817127475407809E-2</v>
      </c>
      <c r="R259" s="55">
        <f>+P259/1000*A_DESCRIPCION!$D$24</f>
        <v>0.89634254950815606</v>
      </c>
      <c r="S259" s="49" t="str">
        <f>+INICIO!$E$4</f>
        <v>Imbert and Rollet (1989)a</v>
      </c>
      <c r="T259" s="54">
        <f>0.13657*H259^2.38351</f>
        <v>58.711727338495656</v>
      </c>
      <c r="U259" s="55">
        <f>+T259*1/J259</f>
        <v>1174.2345467699131</v>
      </c>
      <c r="V259" s="55">
        <f>+T259/1000*A_DESCRIPCION!$D$24</f>
        <v>2.7594511849092954E-2</v>
      </c>
      <c r="W259" s="55">
        <f>+U259/1000*A_DESCRIPCION!$D$24</f>
        <v>0.55189023698185913</v>
      </c>
      <c r="X259" s="28">
        <f>+IF(E259=INICIO!$C$4,0.199*(0.86^0.899)*(H259^2.22),IF(E259=INICIO!$C$5,0.199*(0.762^0.899)*(H259^2.22),IF(E259=INICIO!$C$6,0.199*(0.759^0.899)*(H259^2.22),IF(E259=INICIO!$C$7,0.199*(0.762^0.899)*(H259^2.22),0))))</f>
        <v>49.281763494156031</v>
      </c>
      <c r="Y259" s="28">
        <f>+X259*1/J259</f>
        <v>985.6352698831206</v>
      </c>
      <c r="Z259" s="55">
        <f>+X259/1000*A_DESCRIPCION!$D$24</f>
        <v>2.3162428842253335E-2</v>
      </c>
      <c r="AA259" s="55">
        <f>+Y259/1000*A_DESCRIPCION!$D$24</f>
        <v>0.46324857684506665</v>
      </c>
      <c r="AB259" s="28">
        <f>+IF(E259=INICIO!$C$4,INICIO!$V$30*ARBOLES!R259,IF(E259=INICIO!$C$5,INICIO!$V$31*ARBOLES!R259,IF(E259=INICIO!$C$6,INICIO!$V$32*ARBOLES!R259,IF(E259=INICIO!$C$7,INICIO!#REF!*ARBOLES!R259,0))))</f>
        <v>0.62500466379325104</v>
      </c>
    </row>
    <row r="260" spans="1:28" x14ac:dyDescent="0.25">
      <c r="A260">
        <v>93</v>
      </c>
      <c r="B260" t="str">
        <f>+'2014'!A93</f>
        <v>5-2014-INAB/ESTEFFOR</v>
      </c>
      <c r="D260">
        <f>+'2014'!B93</f>
        <v>5</v>
      </c>
      <c r="E260" t="str">
        <f>+'2014'!C93</f>
        <v>Rhizophora mangle L.</v>
      </c>
      <c r="F260">
        <f>+'2014'!D93</f>
        <v>2015</v>
      </c>
      <c r="G260">
        <f>+'2014'!E93</f>
        <v>500</v>
      </c>
      <c r="H260">
        <f>+'2014'!F93</f>
        <v>0</v>
      </c>
      <c r="I260">
        <f>+'2014'!G93</f>
        <v>0</v>
      </c>
      <c r="J260" s="28">
        <f t="shared" si="16"/>
        <v>0.05</v>
      </c>
      <c r="K260" s="46">
        <f t="shared" si="17"/>
        <v>0</v>
      </c>
      <c r="L260" s="51">
        <f t="shared" si="18"/>
        <v>0</v>
      </c>
      <c r="M260" s="28" t="str">
        <f>+IF(H260&gt;4,"DEJAR","DEPURAR")</f>
        <v>DEPURAR</v>
      </c>
      <c r="N260" s="49" t="str">
        <f t="shared" si="19"/>
        <v>DEPURAR</v>
      </c>
      <c r="O260" s="28">
        <f>+IF(E260=INICIO!$C$4,0.178*POWER(H260,2.47),IF(E260=INICIO!$C$5,0.1023*POWER(H260,2.5),IF(E260=INICIO!$C$6,0.14*POWER(H260,2.4),IF(E260=INICIO!$C$7,0.1023*POWER(H260,2.5),IF(E260=INICIO!$C$8,0,0)))))</f>
        <v>0</v>
      </c>
      <c r="P260" s="55">
        <f>+O260*1/J260</f>
        <v>0</v>
      </c>
      <c r="Q260" s="55">
        <f>+O260/1000*A_DESCRIPCION!$D$24</f>
        <v>0</v>
      </c>
      <c r="R260" s="55">
        <f>+P260/1000*A_DESCRIPCION!$D$24</f>
        <v>0</v>
      </c>
      <c r="S260" s="49" t="str">
        <f>+INICIO!$E$4</f>
        <v>Imbert and Rollet (1989)a</v>
      </c>
      <c r="T260" s="54">
        <f>0.13657*H260^2.38351</f>
        <v>0</v>
      </c>
      <c r="U260" s="55">
        <f>+T260*1/J260</f>
        <v>0</v>
      </c>
      <c r="V260" s="55">
        <f>+T260/1000*A_DESCRIPCION!$D$24</f>
        <v>0</v>
      </c>
      <c r="W260" s="55">
        <f>+U260/1000*A_DESCRIPCION!$D$24</f>
        <v>0</v>
      </c>
      <c r="X260" s="28">
        <f>+IF(E260=INICIO!$C$4,0.199*(0.86^0.899)*(H260^2.22),IF(E260=INICIO!$C$5,0.199*(0.762^0.899)*(H260^2.22),IF(E260=INICIO!$C$6,0.199*(0.759^0.899)*(H260^2.22),IF(E260=INICIO!$C$7,0.199*(0.762^0.899)*(H260^2.22),0))))</f>
        <v>0</v>
      </c>
      <c r="Y260" s="28">
        <f>+X260*1/J260</f>
        <v>0</v>
      </c>
      <c r="Z260" s="55">
        <f>+X260/1000*A_DESCRIPCION!$D$24</f>
        <v>0</v>
      </c>
      <c r="AA260" s="55">
        <f>+Y260/1000*A_DESCRIPCION!$D$24</f>
        <v>0</v>
      </c>
      <c r="AB260" s="28">
        <f>+IF(E260=INICIO!$C$4,INICIO!$V$30*ARBOLES!R260,IF(E260=INICIO!$C$5,INICIO!$V$31*ARBOLES!R260,IF(E260=INICIO!$C$6,INICIO!$V$32*ARBOLES!R260,IF(E260=INICIO!$C$7,INICIO!#REF!*ARBOLES!R260,0))))</f>
        <v>0</v>
      </c>
    </row>
    <row r="261" spans="1:28" x14ac:dyDescent="0.25">
      <c r="A261">
        <v>94</v>
      </c>
      <c r="B261" t="str">
        <f>+'2014'!A94</f>
        <v>5-2014-INAB/ESTEFFOR</v>
      </c>
      <c r="D261">
        <f>+'2014'!B94</f>
        <v>6</v>
      </c>
      <c r="E261" t="str">
        <f>+'2014'!C94</f>
        <v>Rhizophora mangle L.</v>
      </c>
      <c r="F261">
        <f>+'2014'!D94</f>
        <v>2015</v>
      </c>
      <c r="G261">
        <f>+'2014'!E94</f>
        <v>500</v>
      </c>
      <c r="H261">
        <f>+'2014'!F94</f>
        <v>15.66</v>
      </c>
      <c r="I261">
        <f>+'2014'!G94</f>
        <v>14.84</v>
      </c>
      <c r="J261" s="28">
        <f t="shared" si="16"/>
        <v>0.05</v>
      </c>
      <c r="K261" s="46">
        <f t="shared" si="17"/>
        <v>1.9260758983967122E-2</v>
      </c>
      <c r="L261" s="51">
        <f t="shared" si="18"/>
        <v>0.38521517967934243</v>
      </c>
      <c r="M261" s="28" t="str">
        <f>+IF(H261&gt;4,"DEJAR","DEPURAR")</f>
        <v>DEJAR</v>
      </c>
      <c r="N261" s="49" t="str">
        <f t="shared" si="19"/>
        <v>DEJAR</v>
      </c>
      <c r="O261" s="28">
        <f>+IF(E261=INICIO!$C$4,0.178*POWER(H261,2.47),IF(E261=INICIO!$C$5,0.1023*POWER(H261,2.5),IF(E261=INICIO!$C$6,0.14*POWER(H261,2.4),IF(E261=INICIO!$C$7,0.1023*POWER(H261,2.5),IF(E261=INICIO!$C$8,0,0)))))</f>
        <v>159.05804635289087</v>
      </c>
      <c r="P261" s="55">
        <f>+O261*1/J261</f>
        <v>3181.1609270578174</v>
      </c>
      <c r="Q261" s="55">
        <f>+O261/1000*A_DESCRIPCION!$D$24</f>
        <v>7.4757281785858706E-2</v>
      </c>
      <c r="R261" s="55">
        <f>+P261/1000*A_DESCRIPCION!$D$24</f>
        <v>1.4951456357171742</v>
      </c>
      <c r="S261" s="49" t="str">
        <f>+INICIO!$E$4</f>
        <v>Imbert and Rollet (1989)a</v>
      </c>
      <c r="T261" s="54">
        <f>0.13657*H261^2.38351</f>
        <v>96.195202201357731</v>
      </c>
      <c r="U261" s="55">
        <f>+T261*1/J261</f>
        <v>1923.9040440271544</v>
      </c>
      <c r="V261" s="55">
        <f>+T261/1000*A_DESCRIPCION!$D$24</f>
        <v>4.521174503463813E-2</v>
      </c>
      <c r="W261" s="55">
        <f>+U261/1000*A_DESCRIPCION!$D$24</f>
        <v>0.90423490069276258</v>
      </c>
      <c r="X261" s="28">
        <f>+IF(E261=INICIO!$C$4,0.199*(0.86^0.899)*(H261^2.22),IF(E261=INICIO!$C$5,0.199*(0.762^0.899)*(H261^2.22),IF(E261=INICIO!$C$6,0.199*(0.759^0.899)*(H261^2.22),IF(E261=INICIO!$C$7,0.199*(0.762^0.899)*(H261^2.22),0))))</f>
        <v>78.055747342067619</v>
      </c>
      <c r="Y261" s="28">
        <f>+X261*1/J261</f>
        <v>1561.1149468413523</v>
      </c>
      <c r="Z261" s="55">
        <f>+X261/1000*A_DESCRIPCION!$D$24</f>
        <v>3.668620125077178E-2</v>
      </c>
      <c r="AA261" s="55">
        <f>+Y261/1000*A_DESCRIPCION!$D$24</f>
        <v>0.73372402501543554</v>
      </c>
      <c r="AB261" s="28">
        <f>+IF(E261=INICIO!$C$4,INICIO!$V$30*ARBOLES!R261,IF(E261=INICIO!$C$5,INICIO!$V$31*ARBOLES!R261,IF(E261=INICIO!$C$6,INICIO!$V$32*ARBOLES!R261,IF(E261=INICIO!$C$7,INICIO!#REF!*ARBOLES!R261,0))))</f>
        <v>1.0425400377189793</v>
      </c>
    </row>
    <row r="262" spans="1:28" x14ac:dyDescent="0.25">
      <c r="A262">
        <v>95</v>
      </c>
      <c r="B262" t="str">
        <f>+'2014'!A95</f>
        <v>5-2014-INAB/ESTEFFOR</v>
      </c>
      <c r="D262">
        <f>+'2014'!B95</f>
        <v>7</v>
      </c>
      <c r="E262" t="str">
        <f>+'2014'!C95</f>
        <v>Rhizophora mangle L.</v>
      </c>
      <c r="F262">
        <f>+'2014'!D95</f>
        <v>2015</v>
      </c>
      <c r="G262">
        <f>+'2014'!E95</f>
        <v>500</v>
      </c>
      <c r="H262">
        <f>+'2014'!F95</f>
        <v>17.97</v>
      </c>
      <c r="I262">
        <f>+'2014'!G95</f>
        <v>27.5</v>
      </c>
      <c r="J262" s="28">
        <f t="shared" si="16"/>
        <v>0.05</v>
      </c>
      <c r="K262" s="46">
        <f t="shared" si="17"/>
        <v>2.5362148178265109E-2</v>
      </c>
      <c r="L262" s="51">
        <f t="shared" si="18"/>
        <v>0.50724296356530219</v>
      </c>
      <c r="M262" s="28" t="str">
        <f>+IF(H262&gt;4,"DEJAR","DEPURAR")</f>
        <v>DEJAR</v>
      </c>
      <c r="N262" s="49" t="str">
        <f t="shared" si="19"/>
        <v>DEJAR</v>
      </c>
      <c r="O262" s="28">
        <f>+IF(E262=INICIO!$C$4,0.178*POWER(H262,2.47),IF(E262=INICIO!$C$5,0.1023*POWER(H262,2.5),IF(E262=INICIO!$C$6,0.14*POWER(H262,2.4),IF(E262=INICIO!$C$7,0.1023*POWER(H262,2.5),IF(E262=INICIO!$C$8,0,0)))))</f>
        <v>223.43631117856734</v>
      </c>
      <c r="P262" s="55">
        <f>+O262*1/J262</f>
        <v>4468.7262235713461</v>
      </c>
      <c r="Q262" s="55">
        <f>+O262/1000*A_DESCRIPCION!$D$24</f>
        <v>0.10501506625392663</v>
      </c>
      <c r="R262" s="55">
        <f>+P262/1000*A_DESCRIPCION!$D$24</f>
        <v>2.1003013250785325</v>
      </c>
      <c r="S262" s="49" t="str">
        <f>+INICIO!$E$4</f>
        <v>Imbert and Rollet (1989)a</v>
      </c>
      <c r="T262" s="54">
        <f>0.13657*H262^2.38351</f>
        <v>133.5313367615442</v>
      </c>
      <c r="U262" s="55">
        <f>+T262*1/J262</f>
        <v>2670.6267352308837</v>
      </c>
      <c r="V262" s="55">
        <f>+T262/1000*A_DESCRIPCION!$D$24</f>
        <v>6.2759728277925766E-2</v>
      </c>
      <c r="W262" s="55">
        <f>+U262/1000*A_DESCRIPCION!$D$24</f>
        <v>1.2551945655585153</v>
      </c>
      <c r="X262" s="28">
        <f>+IF(E262=INICIO!$C$4,0.199*(0.86^0.899)*(H262^2.22),IF(E262=INICIO!$C$5,0.199*(0.762^0.899)*(H262^2.22),IF(E262=INICIO!$C$6,0.199*(0.759^0.899)*(H262^2.22),IF(E262=INICIO!$C$7,0.199*(0.762^0.899)*(H262^2.22),0))))</f>
        <v>105.94096273629859</v>
      </c>
      <c r="Y262" s="28">
        <f>+X262*1/J262</f>
        <v>2118.8192547259714</v>
      </c>
      <c r="Z262" s="55">
        <f>+X262/1000*A_DESCRIPCION!$D$24</f>
        <v>4.9792252486060333E-2</v>
      </c>
      <c r="AA262" s="55">
        <f>+Y262/1000*A_DESCRIPCION!$D$24</f>
        <v>0.99584504972120647</v>
      </c>
      <c r="AB262" s="28">
        <f>+IF(E262=INICIO!$C$4,INICIO!$V$30*ARBOLES!R262,IF(E262=INICIO!$C$5,INICIO!$V$31*ARBOLES!R262,IF(E262=INICIO!$C$6,INICIO!$V$32*ARBOLES!R262,IF(E262=INICIO!$C$7,INICIO!#REF!*ARBOLES!R262,0))))</f>
        <v>1.4645049755425934</v>
      </c>
    </row>
    <row r="263" spans="1:28" x14ac:dyDescent="0.25">
      <c r="A263">
        <v>96</v>
      </c>
      <c r="B263" t="str">
        <f>+'2014'!A96</f>
        <v>5-2014-INAB/ESTEFFOR</v>
      </c>
      <c r="D263">
        <f>+'2014'!B96</f>
        <v>8</v>
      </c>
      <c r="E263" t="str">
        <f>+'2014'!C96</f>
        <v>Rhizophora mangle L.</v>
      </c>
      <c r="F263">
        <f>+'2014'!D96</f>
        <v>2015</v>
      </c>
      <c r="G263">
        <f>+'2014'!E96</f>
        <v>500</v>
      </c>
      <c r="H263">
        <f>+'2014'!F96</f>
        <v>18.96</v>
      </c>
      <c r="I263">
        <f>+'2014'!G96</f>
        <v>23.5</v>
      </c>
      <c r="J263" s="28">
        <f t="shared" si="16"/>
        <v>0.05</v>
      </c>
      <c r="K263" s="46">
        <f t="shared" si="17"/>
        <v>2.8233618841517618E-2</v>
      </c>
      <c r="L263" s="51">
        <f t="shared" si="18"/>
        <v>0.56467237683035232</v>
      </c>
      <c r="M263" s="28" t="str">
        <f>+IF(H263&gt;4,"DEJAR","DEPURAR")</f>
        <v>DEJAR</v>
      </c>
      <c r="N263" s="49" t="str">
        <f t="shared" si="19"/>
        <v>DEJAR</v>
      </c>
      <c r="O263" s="28">
        <f>+IF(E263=INICIO!$C$4,0.178*POWER(H263,2.47),IF(E263=INICIO!$C$5,0.1023*POWER(H263,2.5),IF(E263=INICIO!$C$6,0.14*POWER(H263,2.4),IF(E263=INICIO!$C$7,0.1023*POWER(H263,2.5),IF(E263=INICIO!$C$8,0,0)))))</f>
        <v>255.08251179157051</v>
      </c>
      <c r="P263" s="55">
        <f>+O263*1/J263</f>
        <v>5101.6502358314101</v>
      </c>
      <c r="Q263" s="55">
        <f>+O263/1000*A_DESCRIPCION!$D$24</f>
        <v>0.11988878054203812</v>
      </c>
      <c r="R263" s="55">
        <f>+P263/1000*A_DESCRIPCION!$D$24</f>
        <v>2.3977756108407626</v>
      </c>
      <c r="S263" s="49" t="str">
        <f>+INICIO!$E$4</f>
        <v>Imbert and Rollet (1989)a</v>
      </c>
      <c r="T263" s="54">
        <f>0.13657*H263^2.38351</f>
        <v>151.73848879853145</v>
      </c>
      <c r="U263" s="55">
        <f>+T263*1/J263</f>
        <v>3034.7697759706289</v>
      </c>
      <c r="V263" s="55">
        <f>+T263/1000*A_DESCRIPCION!$D$24</f>
        <v>7.1317089735309772E-2</v>
      </c>
      <c r="W263" s="55">
        <f>+U263/1000*A_DESCRIPCION!$D$24</f>
        <v>1.4263417947061956</v>
      </c>
      <c r="X263" s="28">
        <f>+IF(E263=INICIO!$C$4,0.199*(0.86^0.899)*(H263^2.22),IF(E263=INICIO!$C$5,0.199*(0.762^0.899)*(H263^2.22),IF(E263=INICIO!$C$6,0.199*(0.759^0.899)*(H263^2.22),IF(E263=INICIO!$C$7,0.199*(0.762^0.899)*(H263^2.22),0))))</f>
        <v>119.33512252263468</v>
      </c>
      <c r="Y263" s="28">
        <f>+X263*1/J263</f>
        <v>2386.7024504526935</v>
      </c>
      <c r="Z263" s="55">
        <f>+X263/1000*A_DESCRIPCION!$D$24</f>
        <v>5.6087507585638297E-2</v>
      </c>
      <c r="AA263" s="55">
        <f>+Y263/1000*A_DESCRIPCION!$D$24</f>
        <v>1.1217501517127659</v>
      </c>
      <c r="AB263" s="28">
        <f>+IF(E263=INICIO!$C$4,INICIO!$V$30*ARBOLES!R263,IF(E263=INICIO!$C$5,INICIO!$V$31*ARBOLES!R263,IF(E263=INICIO!$C$6,INICIO!$V$32*ARBOLES!R263,IF(E263=INICIO!$C$7,INICIO!#REF!*ARBOLES!R263,0))))</f>
        <v>1.6719288182040628</v>
      </c>
    </row>
    <row r="264" spans="1:28" x14ac:dyDescent="0.25">
      <c r="A264">
        <v>97</v>
      </c>
      <c r="B264" t="str">
        <f>+'2014'!A97</f>
        <v>5-2014-INAB/ESTEFFOR</v>
      </c>
      <c r="D264">
        <f>+'2014'!B97</f>
        <v>9</v>
      </c>
      <c r="E264" t="str">
        <f>+'2014'!C97</f>
        <v>Rhizophora mangle L.</v>
      </c>
      <c r="F264">
        <f>+'2014'!D97</f>
        <v>2015</v>
      </c>
      <c r="G264">
        <f>+'2014'!E97</f>
        <v>500</v>
      </c>
      <c r="H264">
        <f>+'2014'!F97</f>
        <v>7.64</v>
      </c>
      <c r="I264">
        <f>+'2014'!G97</f>
        <v>22.3</v>
      </c>
      <c r="J264" s="28">
        <f t="shared" si="16"/>
        <v>0.05</v>
      </c>
      <c r="K264" s="46">
        <f t="shared" si="17"/>
        <v>4.5843376638243696E-3</v>
      </c>
      <c r="L264" s="51">
        <f t="shared" si="18"/>
        <v>9.1686753276487384E-2</v>
      </c>
      <c r="M264" s="28" t="str">
        <f>+IF(H264&gt;4,"DEJAR","DEPURAR")</f>
        <v>DEJAR</v>
      </c>
      <c r="N264" s="49" t="str">
        <f t="shared" si="19"/>
        <v>DEJAR</v>
      </c>
      <c r="O264" s="28">
        <f>+IF(E264=INICIO!$C$4,0.178*POWER(H264,2.47),IF(E264=INICIO!$C$5,0.1023*POWER(H264,2.5),IF(E264=INICIO!$C$6,0.14*POWER(H264,2.4),IF(E264=INICIO!$C$7,0.1023*POWER(H264,2.5),IF(E264=INICIO!$C$8,0,0)))))</f>
        <v>27.018460407209645</v>
      </c>
      <c r="P264" s="55">
        <f>+O264*1/J264</f>
        <v>540.36920814419284</v>
      </c>
      <c r="Q264" s="55">
        <f>+O264/1000*A_DESCRIPCION!$D$24</f>
        <v>1.2698676391388533E-2</v>
      </c>
      <c r="R264" s="55">
        <f>+P264/1000*A_DESCRIPCION!$D$24</f>
        <v>0.25397352782777066</v>
      </c>
      <c r="S264" s="49" t="str">
        <f>+INICIO!$E$4</f>
        <v>Imbert and Rollet (1989)a</v>
      </c>
      <c r="T264" s="54">
        <f>0.13657*H264^2.38351</f>
        <v>17.386699995369032</v>
      </c>
      <c r="U264" s="55">
        <f>+T264*1/J264</f>
        <v>347.73399990738062</v>
      </c>
      <c r="V264" s="55">
        <f>+T264/1000*A_DESCRIPCION!$D$24</f>
        <v>8.1717489978234449E-3</v>
      </c>
      <c r="W264" s="55">
        <f>+U264/1000*A_DESCRIPCION!$D$24</f>
        <v>0.16343497995646888</v>
      </c>
      <c r="X264" s="28">
        <f>+IF(E264=INICIO!$C$4,0.199*(0.86^0.899)*(H264^2.22),IF(E264=INICIO!$C$5,0.199*(0.762^0.899)*(H264^2.22),IF(E264=INICIO!$C$6,0.199*(0.759^0.899)*(H264^2.22),IF(E264=INICIO!$C$7,0.199*(0.762^0.899)*(H264^2.22),0))))</f>
        <v>15.864794103651356</v>
      </c>
      <c r="Y264" s="28">
        <f>+X264*1/J264</f>
        <v>317.29588207302709</v>
      </c>
      <c r="Z264" s="55">
        <f>+X264/1000*A_DESCRIPCION!$D$24</f>
        <v>7.4564532287161372E-3</v>
      </c>
      <c r="AA264" s="55">
        <f>+Y264/1000*A_DESCRIPCION!$D$24</f>
        <v>0.14912906457432273</v>
      </c>
      <c r="AB264" s="28">
        <f>+IF(E264=INICIO!$C$4,INICIO!$V$30*ARBOLES!R264,IF(E264=INICIO!$C$5,INICIO!$V$31*ARBOLES!R264,IF(E264=INICIO!$C$6,INICIO!$V$32*ARBOLES!R264,IF(E264=INICIO!$C$7,INICIO!#REF!*ARBOLES!R264,0))))</f>
        <v>0.17709149192960111</v>
      </c>
    </row>
    <row r="265" spans="1:28" x14ac:dyDescent="0.25">
      <c r="A265">
        <v>98</v>
      </c>
      <c r="B265" t="str">
        <f>+'2014'!A98</f>
        <v>5-2014-INAB/ESTEFFOR</v>
      </c>
      <c r="D265">
        <f>+'2014'!B98</f>
        <v>10</v>
      </c>
      <c r="E265" t="str">
        <f>+'2014'!C98</f>
        <v>Rhizophora mangle L.</v>
      </c>
      <c r="F265">
        <f>+'2014'!D98</f>
        <v>2015</v>
      </c>
      <c r="G265">
        <f>+'2014'!E98</f>
        <v>500</v>
      </c>
      <c r="H265">
        <f>+'2014'!F98</f>
        <v>10.25</v>
      </c>
      <c r="I265">
        <f>+'2014'!G98</f>
        <v>20.69</v>
      </c>
      <c r="J265" s="28">
        <f t="shared" si="16"/>
        <v>0.05</v>
      </c>
      <c r="K265" s="46">
        <f t="shared" si="17"/>
        <v>8.2515894541944391E-3</v>
      </c>
      <c r="L265" s="51">
        <f t="shared" si="18"/>
        <v>0.16503178908388877</v>
      </c>
      <c r="M265" s="28" t="str">
        <f>+IF(H265&gt;4,"DEJAR","DEPURAR")</f>
        <v>DEJAR</v>
      </c>
      <c r="N265" s="49" t="str">
        <f t="shared" si="19"/>
        <v>DEJAR</v>
      </c>
      <c r="O265" s="28">
        <f>+IF(E265=INICIO!$C$4,0.178*POWER(H265,2.47),IF(E265=INICIO!$C$5,0.1023*POWER(H265,2.5),IF(E265=INICIO!$C$6,0.14*POWER(H265,2.4),IF(E265=INICIO!$C$7,0.1023*POWER(H265,2.5),IF(E265=INICIO!$C$8,0,0)))))</f>
        <v>55.835183764772864</v>
      </c>
      <c r="P265" s="55">
        <f>+O265*1/J265</f>
        <v>1116.7036752954573</v>
      </c>
      <c r="Q265" s="55">
        <f>+O265/1000*A_DESCRIPCION!$D$24</f>
        <v>2.6242536369443247E-2</v>
      </c>
      <c r="R265" s="55">
        <f>+P265/1000*A_DESCRIPCION!$D$24</f>
        <v>0.52485072738886496</v>
      </c>
      <c r="S265" s="49" t="str">
        <f>+INICIO!$E$4</f>
        <v>Imbert and Rollet (1989)a</v>
      </c>
      <c r="T265" s="54">
        <f>0.13657*H265^2.38351</f>
        <v>35.028839529139503</v>
      </c>
      <c r="U265" s="55">
        <f>+T265*1/J265</f>
        <v>700.57679058279007</v>
      </c>
      <c r="V265" s="55">
        <f>+T265/1000*A_DESCRIPCION!$D$24</f>
        <v>1.6463554578695565E-2</v>
      </c>
      <c r="W265" s="55">
        <f>+U265/1000*A_DESCRIPCION!$D$24</f>
        <v>0.32927109157391132</v>
      </c>
      <c r="X265" s="28">
        <f>+IF(E265=INICIO!$C$4,0.199*(0.86^0.899)*(H265^2.22),IF(E265=INICIO!$C$5,0.199*(0.762^0.899)*(H265^2.22),IF(E265=INICIO!$C$6,0.199*(0.759^0.899)*(H265^2.22),IF(E265=INICIO!$C$7,0.199*(0.762^0.899)*(H265^2.22),0))))</f>
        <v>30.463104848600242</v>
      </c>
      <c r="Y265" s="28">
        <f>+X265*1/J265</f>
        <v>609.26209697200477</v>
      </c>
      <c r="Z265" s="55">
        <f>+X265/1000*A_DESCRIPCION!$D$24</f>
        <v>1.4317659278842114E-2</v>
      </c>
      <c r="AA265" s="55">
        <f>+Y265/1000*A_DESCRIPCION!$D$24</f>
        <v>0.2863531855768422</v>
      </c>
      <c r="AB265" s="28">
        <f>+IF(E265=INICIO!$C$4,INICIO!$V$30*ARBOLES!R265,IF(E265=INICIO!$C$5,INICIO!$V$31*ARBOLES!R265,IF(E265=INICIO!$C$6,INICIO!$V$32*ARBOLES!R265,IF(E265=INICIO!$C$7,INICIO!#REF!*ARBOLES!R265,0))))</f>
        <v>0.36596963135725374</v>
      </c>
    </row>
    <row r="266" spans="1:28" x14ac:dyDescent="0.25">
      <c r="A266">
        <v>99</v>
      </c>
      <c r="B266" t="str">
        <f>+'2014'!A99</f>
        <v>5-2014-INAB/ESTEFFOR</v>
      </c>
      <c r="D266">
        <f>+'2014'!B99</f>
        <v>11</v>
      </c>
      <c r="E266" t="str">
        <f>+'2014'!C99</f>
        <v>Rhizophora mangle L.</v>
      </c>
      <c r="F266">
        <f>+'2014'!D99</f>
        <v>2015</v>
      </c>
      <c r="G266">
        <f>+'2014'!E99</f>
        <v>500</v>
      </c>
      <c r="H266">
        <f>+'2014'!F99</f>
        <v>0</v>
      </c>
      <c r="I266">
        <f>+'2014'!G99</f>
        <v>0</v>
      </c>
      <c r="J266" s="28">
        <f t="shared" si="16"/>
        <v>0.05</v>
      </c>
      <c r="K266" s="46">
        <f t="shared" si="17"/>
        <v>0</v>
      </c>
      <c r="L266" s="51">
        <f t="shared" si="18"/>
        <v>0</v>
      </c>
      <c r="M266" s="28" t="str">
        <f>+IF(H266&gt;4,"DEJAR","DEPURAR")</f>
        <v>DEPURAR</v>
      </c>
      <c r="N266" s="49" t="str">
        <f t="shared" si="19"/>
        <v>DEPURAR</v>
      </c>
      <c r="O266" s="28">
        <f>+IF(E266=INICIO!$C$4,0.178*POWER(H266,2.47),IF(E266=INICIO!$C$5,0.1023*POWER(H266,2.5),IF(E266=INICIO!$C$6,0.14*POWER(H266,2.4),IF(E266=INICIO!$C$7,0.1023*POWER(H266,2.5),IF(E266=INICIO!$C$8,0,0)))))</f>
        <v>0</v>
      </c>
      <c r="P266" s="55">
        <f>+O266*1/J266</f>
        <v>0</v>
      </c>
      <c r="Q266" s="55">
        <f>+O266/1000*A_DESCRIPCION!$D$24</f>
        <v>0</v>
      </c>
      <c r="R266" s="55">
        <f>+P266/1000*A_DESCRIPCION!$D$24</f>
        <v>0</v>
      </c>
      <c r="S266" s="49" t="str">
        <f>+INICIO!$E$4</f>
        <v>Imbert and Rollet (1989)a</v>
      </c>
      <c r="T266" s="54">
        <f>0.13657*H266^2.38351</f>
        <v>0</v>
      </c>
      <c r="U266" s="55">
        <f>+T266*1/J266</f>
        <v>0</v>
      </c>
      <c r="V266" s="55">
        <f>+T266/1000*A_DESCRIPCION!$D$24</f>
        <v>0</v>
      </c>
      <c r="W266" s="55">
        <f>+U266/1000*A_DESCRIPCION!$D$24</f>
        <v>0</v>
      </c>
      <c r="X266" s="28">
        <f>+IF(E266=INICIO!$C$4,0.199*(0.86^0.899)*(H266^2.22),IF(E266=INICIO!$C$5,0.199*(0.762^0.899)*(H266^2.22),IF(E266=INICIO!$C$6,0.199*(0.759^0.899)*(H266^2.22),IF(E266=INICIO!$C$7,0.199*(0.762^0.899)*(H266^2.22),0))))</f>
        <v>0</v>
      </c>
      <c r="Y266" s="28">
        <f>+X266*1/J266</f>
        <v>0</v>
      </c>
      <c r="Z266" s="55">
        <f>+X266/1000*A_DESCRIPCION!$D$24</f>
        <v>0</v>
      </c>
      <c r="AA266" s="55">
        <f>+Y266/1000*A_DESCRIPCION!$D$24</f>
        <v>0</v>
      </c>
      <c r="AB266" s="28">
        <f>+IF(E266=INICIO!$C$4,INICIO!$V$30*ARBOLES!R266,IF(E266=INICIO!$C$5,INICIO!$V$31*ARBOLES!R266,IF(E266=INICIO!$C$6,INICIO!$V$32*ARBOLES!R266,IF(E266=INICIO!$C$7,INICIO!#REF!*ARBOLES!R266,0))))</f>
        <v>0</v>
      </c>
    </row>
    <row r="267" spans="1:28" x14ac:dyDescent="0.25">
      <c r="A267">
        <v>100</v>
      </c>
      <c r="B267" t="str">
        <f>+'2014'!A100</f>
        <v>5-2014-INAB/ESTEFFOR</v>
      </c>
      <c r="D267">
        <f>+'2014'!B100</f>
        <v>12</v>
      </c>
      <c r="E267" t="str">
        <f>+'2014'!C100</f>
        <v>Rhizophora mangle L.</v>
      </c>
      <c r="F267">
        <f>+'2014'!D100</f>
        <v>2015</v>
      </c>
      <c r="G267">
        <f>+'2014'!E100</f>
        <v>500</v>
      </c>
      <c r="H267">
        <f>+'2014'!F100</f>
        <v>0</v>
      </c>
      <c r="I267">
        <f>+'2014'!G100</f>
        <v>0</v>
      </c>
      <c r="J267" s="28">
        <f t="shared" si="16"/>
        <v>0.05</v>
      </c>
      <c r="K267" s="46">
        <f t="shared" si="17"/>
        <v>0</v>
      </c>
      <c r="L267" s="51">
        <f t="shared" si="18"/>
        <v>0</v>
      </c>
      <c r="M267" s="28" t="str">
        <f>+IF(H267&gt;4,"DEJAR","DEPURAR")</f>
        <v>DEPURAR</v>
      </c>
      <c r="N267" s="49" t="str">
        <f t="shared" si="19"/>
        <v>DEPURAR</v>
      </c>
      <c r="O267" s="28">
        <f>+IF(E267=INICIO!$C$4,0.178*POWER(H267,2.47),IF(E267=INICIO!$C$5,0.1023*POWER(H267,2.5),IF(E267=INICIO!$C$6,0.14*POWER(H267,2.4),IF(E267=INICIO!$C$7,0.1023*POWER(H267,2.5),IF(E267=INICIO!$C$8,0,0)))))</f>
        <v>0</v>
      </c>
      <c r="P267" s="55">
        <f>+O267*1/J267</f>
        <v>0</v>
      </c>
      <c r="Q267" s="55">
        <f>+O267/1000*A_DESCRIPCION!$D$24</f>
        <v>0</v>
      </c>
      <c r="R267" s="55">
        <f>+P267/1000*A_DESCRIPCION!$D$24</f>
        <v>0</v>
      </c>
      <c r="S267" s="49" t="str">
        <f>+INICIO!$E$4</f>
        <v>Imbert and Rollet (1989)a</v>
      </c>
      <c r="T267" s="54">
        <f>0.13657*H267^2.38351</f>
        <v>0</v>
      </c>
      <c r="U267" s="55">
        <f>+T267*1/J267</f>
        <v>0</v>
      </c>
      <c r="V267" s="55">
        <f>+T267/1000*A_DESCRIPCION!$D$24</f>
        <v>0</v>
      </c>
      <c r="W267" s="55">
        <f>+U267/1000*A_DESCRIPCION!$D$24</f>
        <v>0</v>
      </c>
      <c r="X267" s="28">
        <f>+IF(E267=INICIO!$C$4,0.199*(0.86^0.899)*(H267^2.22),IF(E267=INICIO!$C$5,0.199*(0.762^0.899)*(H267^2.22),IF(E267=INICIO!$C$6,0.199*(0.759^0.899)*(H267^2.22),IF(E267=INICIO!$C$7,0.199*(0.762^0.899)*(H267^2.22),0))))</f>
        <v>0</v>
      </c>
      <c r="Y267" s="28">
        <f>+X267*1/J267</f>
        <v>0</v>
      </c>
      <c r="Z267" s="55">
        <f>+X267/1000*A_DESCRIPCION!$D$24</f>
        <v>0</v>
      </c>
      <c r="AA267" s="55">
        <f>+Y267/1000*A_DESCRIPCION!$D$24</f>
        <v>0</v>
      </c>
      <c r="AB267" s="28">
        <f>+IF(E267=INICIO!$C$4,INICIO!$V$30*ARBOLES!R267,IF(E267=INICIO!$C$5,INICIO!$V$31*ARBOLES!R267,IF(E267=INICIO!$C$6,INICIO!$V$32*ARBOLES!R267,IF(E267=INICIO!$C$7,INICIO!#REF!*ARBOLES!R267,0))))</f>
        <v>0</v>
      </c>
    </row>
    <row r="268" spans="1:28" x14ac:dyDescent="0.25">
      <c r="A268">
        <v>101</v>
      </c>
      <c r="B268" t="str">
        <f>+'2014'!A101</f>
        <v>5-2014-INAB/ESTEFFOR</v>
      </c>
      <c r="D268">
        <f>+'2014'!B101</f>
        <v>13</v>
      </c>
      <c r="E268" t="str">
        <f>+'2014'!C101</f>
        <v>Rhizophora mangle L.</v>
      </c>
      <c r="F268">
        <f>+'2014'!D101</f>
        <v>2015</v>
      </c>
      <c r="G268">
        <f>+'2014'!E101</f>
        <v>500</v>
      </c>
      <c r="H268">
        <f>+'2014'!F101</f>
        <v>7</v>
      </c>
      <c r="I268">
        <f>+'2014'!G101</f>
        <v>9.4700000000000006</v>
      </c>
      <c r="J268" s="28">
        <f t="shared" si="16"/>
        <v>0.05</v>
      </c>
      <c r="K268" s="46">
        <f t="shared" si="17"/>
        <v>3.8484510006474969E-3</v>
      </c>
      <c r="L268" s="51">
        <f t="shared" si="18"/>
        <v>7.6969020012949932E-2</v>
      </c>
      <c r="M268" s="28" t="str">
        <f>+IF(H268&gt;4,"DEJAR","DEPURAR")</f>
        <v>DEJAR</v>
      </c>
      <c r="N268" s="49" t="str">
        <f t="shared" si="19"/>
        <v>DEJAR</v>
      </c>
      <c r="O268" s="28">
        <f>+IF(E268=INICIO!$C$4,0.178*POWER(H268,2.47),IF(E268=INICIO!$C$5,0.1023*POWER(H268,2.5),IF(E268=INICIO!$C$6,0.14*POWER(H268,2.4),IF(E268=INICIO!$C$7,0.1023*POWER(H268,2.5),IF(E268=INICIO!$C$8,0,0)))))</f>
        <v>21.767680839828575</v>
      </c>
      <c r="P268" s="55">
        <f>+O268*1/J268</f>
        <v>435.35361679657149</v>
      </c>
      <c r="Q268" s="55">
        <f>+O268/1000*A_DESCRIPCION!$D$24</f>
        <v>1.0230809994719431E-2</v>
      </c>
      <c r="R268" s="55">
        <f>+P268/1000*A_DESCRIPCION!$D$24</f>
        <v>0.20461619989438859</v>
      </c>
      <c r="S268" s="49" t="str">
        <f>+INICIO!$E$4</f>
        <v>Imbert and Rollet (1989)a</v>
      </c>
      <c r="T268" s="54">
        <f>0.13657*H268^2.38351</f>
        <v>14.114156828644211</v>
      </c>
      <c r="U268" s="55">
        <f>+T268*1/J268</f>
        <v>282.28313657288419</v>
      </c>
      <c r="V268" s="55">
        <f>+T268/1000*A_DESCRIPCION!$D$24</f>
        <v>6.6336537094627782E-3</v>
      </c>
      <c r="W268" s="55">
        <f>+U268/1000*A_DESCRIPCION!$D$24</f>
        <v>0.13267307418925556</v>
      </c>
      <c r="X268" s="28">
        <f>+IF(E268=INICIO!$C$4,0.199*(0.86^0.899)*(H268^2.22),IF(E268=INICIO!$C$5,0.199*(0.762^0.899)*(H268^2.22),IF(E268=INICIO!$C$6,0.199*(0.759^0.899)*(H268^2.22),IF(E268=INICIO!$C$7,0.199*(0.762^0.899)*(H268^2.22),0))))</f>
        <v>13.06426053932949</v>
      </c>
      <c r="Y268" s="28">
        <f>+X268*1/J268</f>
        <v>261.2852107865898</v>
      </c>
      <c r="Z268" s="55">
        <f>+X268/1000*A_DESCRIPCION!$D$24</f>
        <v>6.1402024534848599E-3</v>
      </c>
      <c r="AA268" s="55">
        <f>+Y268/1000*A_DESCRIPCION!$D$24</f>
        <v>0.12280404906969719</v>
      </c>
      <c r="AB268" s="28">
        <f>+IF(E268=INICIO!$C$4,INICIO!$V$30*ARBOLES!R268,IF(E268=INICIO!$C$5,INICIO!$V$31*ARBOLES!R268,IF(E268=INICIO!$C$6,INICIO!$V$32*ARBOLES!R268,IF(E268=INICIO!$C$7,INICIO!#REF!*ARBOLES!R268,0))))</f>
        <v>0.14267545291899739</v>
      </c>
    </row>
    <row r="269" spans="1:28" x14ac:dyDescent="0.25">
      <c r="A269">
        <v>102</v>
      </c>
      <c r="B269" t="str">
        <f>+'2014'!A102</f>
        <v>5-2014-INAB/ESTEFFOR</v>
      </c>
      <c r="D269">
        <f>+'2014'!B102</f>
        <v>14</v>
      </c>
      <c r="E269" t="str">
        <f>+'2014'!C102</f>
        <v>Rhizophora mangle L.</v>
      </c>
      <c r="F269">
        <f>+'2014'!D102</f>
        <v>2015</v>
      </c>
      <c r="G269">
        <f>+'2014'!E102</f>
        <v>500</v>
      </c>
      <c r="H269">
        <f>+'2014'!F102</f>
        <v>5.73</v>
      </c>
      <c r="I269">
        <f>+'2014'!G102</f>
        <v>9.4700000000000006</v>
      </c>
      <c r="J269" s="28">
        <f t="shared" si="16"/>
        <v>0.05</v>
      </c>
      <c r="K269" s="46">
        <f t="shared" si="17"/>
        <v>2.5786899359012084E-3</v>
      </c>
      <c r="L269" s="51">
        <f t="shared" si="18"/>
        <v>5.1573798718024165E-2</v>
      </c>
      <c r="M269" s="28" t="str">
        <f>+IF(H269&gt;4,"DEJAR","DEPURAR")</f>
        <v>DEJAR</v>
      </c>
      <c r="N269" s="49" t="str">
        <f t="shared" si="19"/>
        <v>DEJAR</v>
      </c>
      <c r="O269" s="28">
        <f>+IF(E269=INICIO!$C$4,0.178*POWER(H269,2.47),IF(E269=INICIO!$C$5,0.1023*POWER(H269,2.5),IF(E269=INICIO!$C$6,0.14*POWER(H269,2.4),IF(E269=INICIO!$C$7,0.1023*POWER(H269,2.5),IF(E269=INICIO!$C$8,0,0)))))</f>
        <v>13.275837215293333</v>
      </c>
      <c r="P269" s="55">
        <f>+O269*1/J269</f>
        <v>265.51674430586661</v>
      </c>
      <c r="Q269" s="55">
        <f>+O269/1000*A_DESCRIPCION!$D$24</f>
        <v>6.239643491187866E-3</v>
      </c>
      <c r="R269" s="55">
        <f>+P269/1000*A_DESCRIPCION!$D$24</f>
        <v>0.12479286982375731</v>
      </c>
      <c r="S269" s="49" t="str">
        <f>+INICIO!$E$4</f>
        <v>Imbert and Rollet (1989)a</v>
      </c>
      <c r="T269" s="54">
        <f>0.13657*H269^2.38351</f>
        <v>8.7583930763670743</v>
      </c>
      <c r="U269" s="55">
        <f>+T269*1/J269</f>
        <v>175.16786152734147</v>
      </c>
      <c r="V269" s="55">
        <f>+T269/1000*A_DESCRIPCION!$D$24</f>
        <v>4.1164447458925243E-3</v>
      </c>
      <c r="W269" s="55">
        <f>+U269/1000*A_DESCRIPCION!$D$24</f>
        <v>8.232889491785049E-2</v>
      </c>
      <c r="X269" s="28">
        <f>+IF(E269=INICIO!$C$4,0.199*(0.86^0.899)*(H269^2.22),IF(E269=INICIO!$C$5,0.199*(0.762^0.899)*(H269^2.22),IF(E269=INICIO!$C$6,0.199*(0.759^0.899)*(H269^2.22),IF(E269=INICIO!$C$7,0.199*(0.762^0.899)*(H269^2.22),0))))</f>
        <v>8.3766514479251253</v>
      </c>
      <c r="Y269" s="28">
        <f>+X269*1/J269</f>
        <v>167.53302895850248</v>
      </c>
      <c r="Z269" s="55">
        <f>+X269/1000*A_DESCRIPCION!$D$24</f>
        <v>3.9370261805248084E-3</v>
      </c>
      <c r="AA269" s="55">
        <f>+Y269/1000*A_DESCRIPCION!$D$24</f>
        <v>7.874052361049616E-2</v>
      </c>
      <c r="AB269" s="28">
        <f>+IF(E269=INICIO!$C$4,INICIO!$V$30*ARBOLES!R269,IF(E269=INICIO!$C$5,INICIO!$V$31*ARBOLES!R269,IF(E269=INICIO!$C$6,INICIO!$V$32*ARBOLES!R269,IF(E269=INICIO!$C$7,INICIO!#REF!*ARBOLES!R269,0))))</f>
        <v>8.7015980320013453E-2</v>
      </c>
    </row>
    <row r="270" spans="1:28" x14ac:dyDescent="0.25">
      <c r="A270">
        <v>103</v>
      </c>
      <c r="B270" t="str">
        <f>+'2014'!A103</f>
        <v>5-2014-INAB/ESTEFFOR</v>
      </c>
      <c r="D270">
        <f>+'2014'!B103</f>
        <v>15</v>
      </c>
      <c r="E270" t="str">
        <f>+'2014'!C103</f>
        <v>Rhizophora mangle L.</v>
      </c>
      <c r="F270">
        <f>+'2014'!D103</f>
        <v>2015</v>
      </c>
      <c r="G270">
        <f>+'2014'!E103</f>
        <v>500</v>
      </c>
      <c r="H270">
        <f>+'2014'!F103</f>
        <v>13.5</v>
      </c>
      <c r="I270">
        <f>+'2014'!G103</f>
        <v>16.260000000000002</v>
      </c>
      <c r="J270" s="28">
        <f t="shared" si="16"/>
        <v>0.05</v>
      </c>
      <c r="K270" s="46">
        <f t="shared" si="17"/>
        <v>1.4313881527918496E-2</v>
      </c>
      <c r="L270" s="51">
        <f t="shared" si="18"/>
        <v>0.28627763055836991</v>
      </c>
      <c r="M270" s="28" t="str">
        <f>+IF(H270&gt;4,"DEJAR","DEPURAR")</f>
        <v>DEJAR</v>
      </c>
      <c r="N270" s="49" t="str">
        <f t="shared" si="19"/>
        <v>DEJAR</v>
      </c>
      <c r="O270" s="28">
        <f>+IF(E270=INICIO!$C$4,0.178*POWER(H270,2.47),IF(E270=INICIO!$C$5,0.1023*POWER(H270,2.5),IF(E270=INICIO!$C$6,0.14*POWER(H270,2.4),IF(E270=INICIO!$C$7,0.1023*POWER(H270,2.5),IF(E270=INICIO!$C$8,0,0)))))</f>
        <v>110.24132146496746</v>
      </c>
      <c r="P270" s="55">
        <f>+O270*1/J270</f>
        <v>2204.826429299349</v>
      </c>
      <c r="Q270" s="55">
        <f>+O270/1000*A_DESCRIPCION!$D$24</f>
        <v>5.1813421088534699E-2</v>
      </c>
      <c r="R270" s="55">
        <f>+P270/1000*A_DESCRIPCION!$D$24</f>
        <v>1.0362684217706941</v>
      </c>
      <c r="S270" s="49" t="str">
        <f>+INICIO!$E$4</f>
        <v>Imbert and Rollet (1989)a</v>
      </c>
      <c r="T270" s="54">
        <f>0.13657*H270^2.38351</f>
        <v>67.533172179763213</v>
      </c>
      <c r="U270" s="55">
        <f>+T270*1/J270</f>
        <v>1350.6634435952642</v>
      </c>
      <c r="V270" s="55">
        <f>+T270/1000*A_DESCRIPCION!$D$24</f>
        <v>3.1740590924488707E-2</v>
      </c>
      <c r="W270" s="55">
        <f>+U270/1000*A_DESCRIPCION!$D$24</f>
        <v>0.63481181848977419</v>
      </c>
      <c r="X270" s="28">
        <f>+IF(E270=INICIO!$C$4,0.199*(0.86^0.899)*(H270^2.22),IF(E270=INICIO!$C$5,0.199*(0.762^0.899)*(H270^2.22),IF(E270=INICIO!$C$6,0.199*(0.759^0.899)*(H270^2.22),IF(E270=INICIO!$C$7,0.199*(0.762^0.899)*(H270^2.22),0))))</f>
        <v>56.144620434863008</v>
      </c>
      <c r="Y270" s="28">
        <f>+X270*1/J270</f>
        <v>1122.8924086972602</v>
      </c>
      <c r="Z270" s="55">
        <f>+X270/1000*A_DESCRIPCION!$D$24</f>
        <v>2.6387971604385611E-2</v>
      </c>
      <c r="AA270" s="55">
        <f>+Y270/1000*A_DESCRIPCION!$D$24</f>
        <v>0.52775943208771225</v>
      </c>
      <c r="AB270" s="28">
        <f>+IF(E270=INICIO!$C$4,INICIO!$V$30*ARBOLES!R270,IF(E270=INICIO!$C$5,INICIO!$V$31*ARBOLES!R270,IF(E270=INICIO!$C$6,INICIO!$V$32*ARBOLES!R270,IF(E270=INICIO!$C$7,INICIO!#REF!*ARBOLES!R270,0))))</f>
        <v>0.72257263353586032</v>
      </c>
    </row>
    <row r="271" spans="1:28" x14ac:dyDescent="0.25">
      <c r="A271">
        <v>104</v>
      </c>
      <c r="B271" t="str">
        <f>+'2014'!A104</f>
        <v>5-2014-INAB/ESTEFFOR</v>
      </c>
      <c r="D271">
        <f>+'2014'!B104</f>
        <v>16</v>
      </c>
      <c r="E271" t="str">
        <f>+'2014'!C104</f>
        <v>Rhizophora mangle L.</v>
      </c>
      <c r="F271">
        <f>+'2014'!D104</f>
        <v>2015</v>
      </c>
      <c r="G271">
        <f>+'2014'!E104</f>
        <v>500</v>
      </c>
      <c r="H271">
        <f>+'2014'!F104</f>
        <v>19.82</v>
      </c>
      <c r="I271">
        <f>+'2014'!G104</f>
        <v>11.59</v>
      </c>
      <c r="J271" s="28">
        <f t="shared" si="16"/>
        <v>0.05</v>
      </c>
      <c r="K271" s="46">
        <f t="shared" si="17"/>
        <v>3.0852984548301179E-2</v>
      </c>
      <c r="L271" s="51">
        <f t="shared" si="18"/>
        <v>0.61705969096602353</v>
      </c>
      <c r="M271" s="28" t="str">
        <f>+IF(H271&gt;4,"DEJAR","DEPURAR")</f>
        <v>DEJAR</v>
      </c>
      <c r="N271" s="49" t="str">
        <f t="shared" si="19"/>
        <v>DEJAR</v>
      </c>
      <c r="O271" s="28">
        <f>+IF(E271=INICIO!$C$4,0.178*POWER(H271,2.47),IF(E271=INICIO!$C$5,0.1023*POWER(H271,2.5),IF(E271=INICIO!$C$6,0.14*POWER(H271,2.4),IF(E271=INICIO!$C$7,0.1023*POWER(H271,2.5),IF(E271=INICIO!$C$8,0,0)))))</f>
        <v>284.62039574787275</v>
      </c>
      <c r="P271" s="55">
        <f>+O271*1/J271</f>
        <v>5692.4079149574545</v>
      </c>
      <c r="Q271" s="55">
        <f>+O271/1000*A_DESCRIPCION!$D$24</f>
        <v>0.13377158600150019</v>
      </c>
      <c r="R271" s="55">
        <f>+P271/1000*A_DESCRIPCION!$D$24</f>
        <v>2.6754317200300037</v>
      </c>
      <c r="S271" s="49" t="str">
        <f>+INICIO!$E$4</f>
        <v>Imbert and Rollet (1989)a</v>
      </c>
      <c r="T271" s="54">
        <f>0.13657*H271^2.38351</f>
        <v>168.66106199034991</v>
      </c>
      <c r="U271" s="55">
        <f>+T271*1/J271</f>
        <v>3373.2212398069978</v>
      </c>
      <c r="V271" s="55">
        <f>+T271/1000*A_DESCRIPCION!$D$24</f>
        <v>7.9270699135464459E-2</v>
      </c>
      <c r="W271" s="55">
        <f>+U271/1000*A_DESCRIPCION!$D$24</f>
        <v>1.5854139827092888</v>
      </c>
      <c r="X271" s="28">
        <f>+IF(E271=INICIO!$C$4,0.199*(0.86^0.899)*(H271^2.22),IF(E271=INICIO!$C$5,0.199*(0.762^0.899)*(H271^2.22),IF(E271=INICIO!$C$6,0.199*(0.759^0.899)*(H271^2.22),IF(E271=INICIO!$C$7,0.199*(0.762^0.899)*(H271^2.22),0))))</f>
        <v>131.68529694826793</v>
      </c>
      <c r="Y271" s="28">
        <f>+X271*1/J271</f>
        <v>2633.7059389653587</v>
      </c>
      <c r="Z271" s="55">
        <f>+X271/1000*A_DESCRIPCION!$D$24</f>
        <v>6.1892089565685933E-2</v>
      </c>
      <c r="AA271" s="55">
        <f>+Y271/1000*A_DESCRIPCION!$D$24</f>
        <v>1.2378417913137185</v>
      </c>
      <c r="AB271" s="28">
        <f>+IF(E271=INICIO!$C$4,INICIO!$V$30*ARBOLES!R271,IF(E271=INICIO!$C$5,INICIO!$V$31*ARBOLES!R271,IF(E271=INICIO!$C$6,INICIO!$V$32*ARBOLES!R271,IF(E271=INICIO!$C$7,INICIO!#REF!*ARBOLES!R271,0))))</f>
        <v>1.8655337779029941</v>
      </c>
    </row>
    <row r="272" spans="1:28" x14ac:dyDescent="0.25">
      <c r="A272">
        <v>105</v>
      </c>
      <c r="B272" t="str">
        <f>+'2014'!A105</f>
        <v>5-2014-INAB/ESTEFFOR</v>
      </c>
      <c r="D272">
        <f>+'2014'!B105</f>
        <v>17</v>
      </c>
      <c r="E272" t="str">
        <f>+'2014'!C105</f>
        <v>Rhizophora mangle L.</v>
      </c>
      <c r="F272">
        <f>+'2014'!D105</f>
        <v>2015</v>
      </c>
      <c r="G272">
        <f>+'2014'!E105</f>
        <v>500</v>
      </c>
      <c r="H272">
        <f>+'2014'!F105</f>
        <v>8.91</v>
      </c>
      <c r="I272">
        <f>+'2014'!G105</f>
        <v>16.96</v>
      </c>
      <c r="J272" s="28">
        <f t="shared" si="16"/>
        <v>0.05</v>
      </c>
      <c r="K272" s="46">
        <f t="shared" si="17"/>
        <v>6.2351267935612962E-3</v>
      </c>
      <c r="L272" s="51">
        <f t="shared" si="18"/>
        <v>0.12470253587122591</v>
      </c>
      <c r="M272" s="28" t="str">
        <f>+IF(H272&gt;4,"DEJAR","DEPURAR")</f>
        <v>DEJAR</v>
      </c>
      <c r="N272" s="49" t="str">
        <f t="shared" si="19"/>
        <v>DEJAR</v>
      </c>
      <c r="O272" s="28">
        <f>+IF(E272=INICIO!$C$4,0.178*POWER(H272,2.47),IF(E272=INICIO!$C$5,0.1023*POWER(H272,2.5),IF(E272=INICIO!$C$6,0.14*POWER(H272,2.4),IF(E272=INICIO!$C$7,0.1023*POWER(H272,2.5),IF(E272=INICIO!$C$8,0,0)))))</f>
        <v>39.501895092133829</v>
      </c>
      <c r="P272" s="55">
        <f>+O272*1/J272</f>
        <v>790.03790184267655</v>
      </c>
      <c r="Q272" s="55">
        <f>+O272/1000*A_DESCRIPCION!$D$24</f>
        <v>1.8565890693302899E-2</v>
      </c>
      <c r="R272" s="55">
        <f>+P272/1000*A_DESCRIPCION!$D$24</f>
        <v>0.37131781386605794</v>
      </c>
      <c r="S272" s="49" t="str">
        <f>+INICIO!$E$4</f>
        <v>Imbert and Rollet (1989)a</v>
      </c>
      <c r="T272" s="54">
        <f>0.13657*H272^2.38351</f>
        <v>25.084088003452624</v>
      </c>
      <c r="U272" s="55">
        <f>+T272*1/J272</f>
        <v>501.68176006905247</v>
      </c>
      <c r="V272" s="55">
        <f>+T272/1000*A_DESCRIPCION!$D$24</f>
        <v>1.1789521361622732E-2</v>
      </c>
      <c r="W272" s="55">
        <f>+U272/1000*A_DESCRIPCION!$D$24</f>
        <v>0.23579042723245466</v>
      </c>
      <c r="X272" s="28">
        <f>+IF(E272=INICIO!$C$4,0.199*(0.86^0.899)*(H272^2.22),IF(E272=INICIO!$C$5,0.199*(0.762^0.899)*(H272^2.22),IF(E272=INICIO!$C$6,0.199*(0.759^0.899)*(H272^2.22),IF(E272=INICIO!$C$7,0.199*(0.762^0.899)*(H272^2.22),0))))</f>
        <v>22.32007692488515</v>
      </c>
      <c r="Y272" s="28">
        <f>+X272*1/J272</f>
        <v>446.40153849770297</v>
      </c>
      <c r="Z272" s="55">
        <f>+X272/1000*A_DESCRIPCION!$D$24</f>
        <v>1.0490436154696019E-2</v>
      </c>
      <c r="AA272" s="55">
        <f>+Y272/1000*A_DESCRIPCION!$D$24</f>
        <v>0.20980872309392037</v>
      </c>
      <c r="AB272" s="28">
        <f>+IF(E272=INICIO!$C$4,INICIO!$V$30*ARBOLES!R272,IF(E272=INICIO!$C$5,INICIO!$V$31*ARBOLES!R272,IF(E272=INICIO!$C$6,INICIO!$V$32*ARBOLES!R272,IF(E272=INICIO!$C$7,INICIO!#REF!*ARBOLES!R272,0))))</f>
        <v>0.25891369939220854</v>
      </c>
    </row>
    <row r="273" spans="1:28" x14ac:dyDescent="0.25">
      <c r="A273">
        <v>106</v>
      </c>
      <c r="B273" t="str">
        <f>+'2014'!A106</f>
        <v>5-2014-INAB/ESTEFFOR</v>
      </c>
      <c r="D273">
        <f>+'2014'!B106</f>
        <v>18</v>
      </c>
      <c r="E273" t="str">
        <f>+'2014'!C106</f>
        <v>Rhizophora mangle L.</v>
      </c>
      <c r="F273">
        <f>+'2014'!D106</f>
        <v>2015</v>
      </c>
      <c r="G273">
        <f>+'2014'!E106</f>
        <v>500</v>
      </c>
      <c r="H273">
        <f>+'2014'!F106</f>
        <v>7.88</v>
      </c>
      <c r="I273">
        <f>+'2014'!G106</f>
        <v>16.59</v>
      </c>
      <c r="J273" s="28">
        <f t="shared" si="16"/>
        <v>0.05</v>
      </c>
      <c r="K273" s="46">
        <f t="shared" si="17"/>
        <v>4.8768827717266504E-3</v>
      </c>
      <c r="L273" s="51">
        <f t="shared" si="18"/>
        <v>9.7537655434533008E-2</v>
      </c>
      <c r="M273" s="28" t="str">
        <f>+IF(H273&gt;4,"DEJAR","DEPURAR")</f>
        <v>DEJAR</v>
      </c>
      <c r="N273" s="49" t="str">
        <f t="shared" si="19"/>
        <v>DEJAR</v>
      </c>
      <c r="O273" s="28">
        <f>+IF(E273=INICIO!$C$4,0.178*POWER(H273,2.47),IF(E273=INICIO!$C$5,0.1023*POWER(H273,2.5),IF(E273=INICIO!$C$6,0.14*POWER(H273,2.4),IF(E273=INICIO!$C$7,0.1023*POWER(H273,2.5),IF(E273=INICIO!$C$8,0,0)))))</f>
        <v>29.163507771949572</v>
      </c>
      <c r="P273" s="55">
        <f>+O273*1/J273</f>
        <v>583.27015543899142</v>
      </c>
      <c r="Q273" s="55">
        <f>+O273/1000*A_DESCRIPCION!$D$24</f>
        <v>1.3706848652816298E-2</v>
      </c>
      <c r="R273" s="55">
        <f>+P273/1000*A_DESCRIPCION!$D$24</f>
        <v>0.27413697305632595</v>
      </c>
      <c r="S273" s="49" t="str">
        <f>+INICIO!$E$4</f>
        <v>Imbert and Rollet (1989)a</v>
      </c>
      <c r="T273" s="54">
        <f>0.13657*H273^2.38351</f>
        <v>18.716925601272909</v>
      </c>
      <c r="U273" s="55">
        <f>+T273*1/J273</f>
        <v>374.33851202545816</v>
      </c>
      <c r="V273" s="55">
        <f>+T273/1000*A_DESCRIPCION!$D$24</f>
        <v>8.7969550325982665E-3</v>
      </c>
      <c r="W273" s="55">
        <f>+U273/1000*A_DESCRIPCION!$D$24</f>
        <v>0.17593910065196533</v>
      </c>
      <c r="X273" s="28">
        <f>+IF(E273=INICIO!$C$4,0.199*(0.86^0.899)*(H273^2.22),IF(E273=INICIO!$C$5,0.199*(0.762^0.899)*(H273^2.22),IF(E273=INICIO!$C$6,0.199*(0.759^0.899)*(H273^2.22),IF(E273=INICIO!$C$7,0.199*(0.762^0.899)*(H273^2.22),0))))</f>
        <v>16.992425984624575</v>
      </c>
      <c r="Y273" s="28">
        <f>+X273*1/J273</f>
        <v>339.84851969249149</v>
      </c>
      <c r="Z273" s="55">
        <f>+X273/1000*A_DESCRIPCION!$D$24</f>
        <v>7.9864402127735497E-3</v>
      </c>
      <c r="AA273" s="55">
        <f>+Y273/1000*A_DESCRIPCION!$D$24</f>
        <v>0.15972880425547098</v>
      </c>
      <c r="AB273" s="28">
        <f>+IF(E273=INICIO!$C$4,INICIO!$V$30*ARBOLES!R273,IF(E273=INICIO!$C$5,INICIO!$V$31*ARBOLES!R273,IF(E273=INICIO!$C$6,INICIO!$V$32*ARBOLES!R273,IF(E273=INICIO!$C$7,INICIO!#REF!*ARBOLES!R273,0))))</f>
        <v>0.19115112494925635</v>
      </c>
    </row>
    <row r="274" spans="1:28" x14ac:dyDescent="0.25">
      <c r="A274">
        <v>107</v>
      </c>
      <c r="B274" t="str">
        <f>+'2014'!A107</f>
        <v>5-2014-INAB/ESTEFFOR</v>
      </c>
      <c r="D274">
        <f>+'2014'!B107</f>
        <v>19</v>
      </c>
      <c r="E274" t="str">
        <f>+'2014'!C107</f>
        <v>Rhizophora mangle L.</v>
      </c>
      <c r="F274">
        <f>+'2014'!D107</f>
        <v>2015</v>
      </c>
      <c r="G274">
        <f>+'2014'!E107</f>
        <v>500</v>
      </c>
      <c r="H274">
        <f>+'2014'!F107</f>
        <v>7.64</v>
      </c>
      <c r="I274">
        <f>+'2014'!G107</f>
        <v>13.03</v>
      </c>
      <c r="J274" s="28">
        <f t="shared" si="16"/>
        <v>0.05</v>
      </c>
      <c r="K274" s="46">
        <f t="shared" si="17"/>
        <v>4.5843376638243696E-3</v>
      </c>
      <c r="L274" s="51">
        <f t="shared" si="18"/>
        <v>9.1686753276487384E-2</v>
      </c>
      <c r="M274" s="28" t="str">
        <f>+IF(H274&gt;4,"DEJAR","DEPURAR")</f>
        <v>DEJAR</v>
      </c>
      <c r="N274" s="49" t="str">
        <f t="shared" si="19"/>
        <v>DEJAR</v>
      </c>
      <c r="O274" s="28">
        <f>+IF(E274=INICIO!$C$4,0.178*POWER(H274,2.47),IF(E274=INICIO!$C$5,0.1023*POWER(H274,2.5),IF(E274=INICIO!$C$6,0.14*POWER(H274,2.4),IF(E274=INICIO!$C$7,0.1023*POWER(H274,2.5),IF(E274=INICIO!$C$8,0,0)))))</f>
        <v>27.018460407209645</v>
      </c>
      <c r="P274" s="55">
        <f>+O274*1/J274</f>
        <v>540.36920814419284</v>
      </c>
      <c r="Q274" s="55">
        <f>+O274/1000*A_DESCRIPCION!$D$24</f>
        <v>1.2698676391388533E-2</v>
      </c>
      <c r="R274" s="55">
        <f>+P274/1000*A_DESCRIPCION!$D$24</f>
        <v>0.25397352782777066</v>
      </c>
      <c r="S274" s="49" t="str">
        <f>+INICIO!$E$4</f>
        <v>Imbert and Rollet (1989)a</v>
      </c>
      <c r="T274" s="54">
        <f>0.13657*H274^2.38351</f>
        <v>17.386699995369032</v>
      </c>
      <c r="U274" s="55">
        <f>+T274*1/J274</f>
        <v>347.73399990738062</v>
      </c>
      <c r="V274" s="55">
        <f>+T274/1000*A_DESCRIPCION!$D$24</f>
        <v>8.1717489978234449E-3</v>
      </c>
      <c r="W274" s="55">
        <f>+U274/1000*A_DESCRIPCION!$D$24</f>
        <v>0.16343497995646888</v>
      </c>
      <c r="X274" s="28">
        <f>+IF(E274=INICIO!$C$4,0.199*(0.86^0.899)*(H274^2.22),IF(E274=INICIO!$C$5,0.199*(0.762^0.899)*(H274^2.22),IF(E274=INICIO!$C$6,0.199*(0.759^0.899)*(H274^2.22),IF(E274=INICIO!$C$7,0.199*(0.762^0.899)*(H274^2.22),0))))</f>
        <v>15.864794103651356</v>
      </c>
      <c r="Y274" s="28">
        <f>+X274*1/J274</f>
        <v>317.29588207302709</v>
      </c>
      <c r="Z274" s="55">
        <f>+X274/1000*A_DESCRIPCION!$D$24</f>
        <v>7.4564532287161372E-3</v>
      </c>
      <c r="AA274" s="55">
        <f>+Y274/1000*A_DESCRIPCION!$D$24</f>
        <v>0.14912906457432273</v>
      </c>
      <c r="AB274" s="28">
        <f>+IF(E274=INICIO!$C$4,INICIO!$V$30*ARBOLES!R274,IF(E274=INICIO!$C$5,INICIO!$V$31*ARBOLES!R274,IF(E274=INICIO!$C$6,INICIO!$V$32*ARBOLES!R274,IF(E274=INICIO!$C$7,INICIO!#REF!*ARBOLES!R274,0))))</f>
        <v>0.17709149192960111</v>
      </c>
    </row>
    <row r="275" spans="1:28" x14ac:dyDescent="0.25">
      <c r="A275">
        <v>108</v>
      </c>
      <c r="B275" t="str">
        <f>+'2014'!A108</f>
        <v>5-2014-INAB/ESTEFFOR</v>
      </c>
      <c r="D275">
        <f>+'2014'!B108</f>
        <v>20</v>
      </c>
      <c r="E275" t="str">
        <f>+'2014'!C108</f>
        <v>Rhizophora mangle L.</v>
      </c>
      <c r="F275">
        <f>+'2014'!D108</f>
        <v>2015</v>
      </c>
      <c r="G275">
        <f>+'2014'!E108</f>
        <v>500</v>
      </c>
      <c r="H275">
        <f>+'2014'!F108</f>
        <v>7.37</v>
      </c>
      <c r="I275">
        <f>+'2014'!G108</f>
        <v>13.22</v>
      </c>
      <c r="J275" s="28">
        <f t="shared" si="16"/>
        <v>0.05</v>
      </c>
      <c r="K275" s="46">
        <f t="shared" si="17"/>
        <v>4.2660393501442861E-3</v>
      </c>
      <c r="L275" s="51">
        <f t="shared" si="18"/>
        <v>8.5320787002885715E-2</v>
      </c>
      <c r="M275" s="28" t="str">
        <f>+IF(H275&gt;4,"DEJAR","DEPURAR")</f>
        <v>DEJAR</v>
      </c>
      <c r="N275" s="49" t="str">
        <f t="shared" si="19"/>
        <v>DEJAR</v>
      </c>
      <c r="O275" s="28">
        <f>+IF(E275=INICIO!$C$4,0.178*POWER(H275,2.47),IF(E275=INICIO!$C$5,0.1023*POWER(H275,2.5),IF(E275=INICIO!$C$6,0.14*POWER(H275,2.4),IF(E275=INICIO!$C$7,0.1023*POWER(H275,2.5),IF(E275=INICIO!$C$8,0,0)))))</f>
        <v>24.720923878751815</v>
      </c>
      <c r="P275" s="55">
        <f>+O275*1/J275</f>
        <v>494.41847757503626</v>
      </c>
      <c r="Q275" s="55">
        <f>+O275/1000*A_DESCRIPCION!$D$24</f>
        <v>1.1618834223013352E-2</v>
      </c>
      <c r="R275" s="55">
        <f>+P275/1000*A_DESCRIPCION!$D$24</f>
        <v>0.23237668446026702</v>
      </c>
      <c r="S275" s="49" t="str">
        <f>+INICIO!$E$4</f>
        <v>Imbert and Rollet (1989)a</v>
      </c>
      <c r="T275" s="54">
        <f>0.13657*H275^2.38351</f>
        <v>15.957789846170524</v>
      </c>
      <c r="U275" s="55">
        <f>+T275*1/J275</f>
        <v>319.15579692341043</v>
      </c>
      <c r="V275" s="55">
        <f>+T275/1000*A_DESCRIPCION!$D$24</f>
        <v>7.5001612277001452E-3</v>
      </c>
      <c r="W275" s="55">
        <f>+U275/1000*A_DESCRIPCION!$D$24</f>
        <v>0.15000322455400289</v>
      </c>
      <c r="X275" s="28">
        <f>+IF(E275=INICIO!$C$4,0.199*(0.86^0.899)*(H275^2.22),IF(E275=INICIO!$C$5,0.199*(0.762^0.899)*(H275^2.22),IF(E275=INICIO!$C$6,0.199*(0.759^0.899)*(H275^2.22),IF(E275=INICIO!$C$7,0.199*(0.762^0.899)*(H275^2.22),0))))</f>
        <v>14.646876076674182</v>
      </c>
      <c r="Y275" s="28">
        <f>+X275*1/J275</f>
        <v>292.93752153348362</v>
      </c>
      <c r="Z275" s="55">
        <f>+X275/1000*A_DESCRIPCION!$D$24</f>
        <v>6.8840317560368656E-3</v>
      </c>
      <c r="AA275" s="55">
        <f>+Y275/1000*A_DESCRIPCION!$D$24</f>
        <v>0.1376806351207373</v>
      </c>
      <c r="AB275" s="28">
        <f>+IF(E275=INICIO!$C$4,INICIO!$V$30*ARBOLES!R275,IF(E275=INICIO!$C$5,INICIO!$V$31*ARBOLES!R275,IF(E275=INICIO!$C$6,INICIO!$V$32*ARBOLES!R275,IF(E275=INICIO!$C$7,INICIO!#REF!*ARBOLES!R275,0))))</f>
        <v>0.1620323743686766</v>
      </c>
    </row>
    <row r="276" spans="1:28" x14ac:dyDescent="0.25">
      <c r="A276">
        <v>109</v>
      </c>
      <c r="B276" t="str">
        <f>+'2014'!A109</f>
        <v>5-2014-INAB/ESTEFFOR</v>
      </c>
      <c r="D276">
        <f>+'2014'!B109</f>
        <v>21</v>
      </c>
      <c r="E276" t="str">
        <f>+'2014'!C109</f>
        <v>Rhizophora mangle L.</v>
      </c>
      <c r="F276">
        <f>+'2014'!D109</f>
        <v>2015</v>
      </c>
      <c r="G276">
        <f>+'2014'!E109</f>
        <v>500</v>
      </c>
      <c r="H276">
        <f>+'2014'!F109</f>
        <v>0</v>
      </c>
      <c r="I276">
        <f>+'2014'!G109</f>
        <v>0</v>
      </c>
      <c r="J276" s="28">
        <f t="shared" si="16"/>
        <v>0.05</v>
      </c>
      <c r="K276" s="46">
        <f t="shared" si="17"/>
        <v>0</v>
      </c>
      <c r="L276" s="51">
        <f t="shared" si="18"/>
        <v>0</v>
      </c>
      <c r="M276" s="28" t="str">
        <f>+IF(H276&gt;4,"DEJAR","DEPURAR")</f>
        <v>DEPURAR</v>
      </c>
      <c r="N276" s="49" t="str">
        <f t="shared" si="19"/>
        <v>DEPURAR</v>
      </c>
      <c r="O276" s="28">
        <f>+IF(E276=INICIO!$C$4,0.178*POWER(H276,2.47),IF(E276=INICIO!$C$5,0.1023*POWER(H276,2.5),IF(E276=INICIO!$C$6,0.14*POWER(H276,2.4),IF(E276=INICIO!$C$7,0.1023*POWER(H276,2.5),IF(E276=INICIO!$C$8,0,0)))))</f>
        <v>0</v>
      </c>
      <c r="P276" s="55">
        <f>+O276*1/J276</f>
        <v>0</v>
      </c>
      <c r="Q276" s="55">
        <f>+O276/1000*A_DESCRIPCION!$D$24</f>
        <v>0</v>
      </c>
      <c r="R276" s="55">
        <f>+P276/1000*A_DESCRIPCION!$D$24</f>
        <v>0</v>
      </c>
      <c r="S276" s="49" t="str">
        <f>+INICIO!$E$4</f>
        <v>Imbert and Rollet (1989)a</v>
      </c>
      <c r="T276" s="54">
        <f>0.13657*H276^2.38351</f>
        <v>0</v>
      </c>
      <c r="U276" s="55">
        <f>+T276*1/J276</f>
        <v>0</v>
      </c>
      <c r="V276" s="55">
        <f>+T276/1000*A_DESCRIPCION!$D$24</f>
        <v>0</v>
      </c>
      <c r="W276" s="55">
        <f>+U276/1000*A_DESCRIPCION!$D$24</f>
        <v>0</v>
      </c>
      <c r="X276" s="28">
        <f>+IF(E276=INICIO!$C$4,0.199*(0.86^0.899)*(H276^2.22),IF(E276=INICIO!$C$5,0.199*(0.762^0.899)*(H276^2.22),IF(E276=INICIO!$C$6,0.199*(0.759^0.899)*(H276^2.22),IF(E276=INICIO!$C$7,0.199*(0.762^0.899)*(H276^2.22),0))))</f>
        <v>0</v>
      </c>
      <c r="Y276" s="28">
        <f>+X276*1/J276</f>
        <v>0</v>
      </c>
      <c r="Z276" s="55">
        <f>+X276/1000*A_DESCRIPCION!$D$24</f>
        <v>0</v>
      </c>
      <c r="AA276" s="55">
        <f>+Y276/1000*A_DESCRIPCION!$D$24</f>
        <v>0</v>
      </c>
      <c r="AB276" s="28">
        <f>+IF(E276=INICIO!$C$4,INICIO!$V$30*ARBOLES!R276,IF(E276=INICIO!$C$5,INICIO!$V$31*ARBOLES!R276,IF(E276=INICIO!$C$6,INICIO!$V$32*ARBOLES!R276,IF(E276=INICIO!$C$7,INICIO!#REF!*ARBOLES!R276,0))))</f>
        <v>0</v>
      </c>
    </row>
    <row r="277" spans="1:28" x14ac:dyDescent="0.25">
      <c r="A277">
        <v>110</v>
      </c>
      <c r="B277" t="str">
        <f>+'2014'!A110</f>
        <v>5-2014-INAB/ESTEFFOR</v>
      </c>
      <c r="D277">
        <f>+'2014'!B110</f>
        <v>22</v>
      </c>
      <c r="E277" t="str">
        <f>+'2014'!C110</f>
        <v>Rhizophora mangle L.</v>
      </c>
      <c r="F277">
        <f>+'2014'!D110</f>
        <v>2015</v>
      </c>
      <c r="G277">
        <f>+'2014'!E110</f>
        <v>500</v>
      </c>
      <c r="H277">
        <f>+'2014'!F110</f>
        <v>19.010000000000002</v>
      </c>
      <c r="I277">
        <f>+'2014'!G110</f>
        <v>17.71</v>
      </c>
      <c r="J277" s="28">
        <f t="shared" si="16"/>
        <v>0.05</v>
      </c>
      <c r="K277" s="46">
        <f t="shared" si="17"/>
        <v>2.8382726682838623E-2</v>
      </c>
      <c r="L277" s="51">
        <f t="shared" si="18"/>
        <v>0.56765453365677243</v>
      </c>
      <c r="M277" s="28" t="str">
        <f>+IF(H277&gt;4,"DEJAR","DEPURAR")</f>
        <v>DEJAR</v>
      </c>
      <c r="N277" s="49" t="str">
        <f t="shared" si="19"/>
        <v>DEJAR</v>
      </c>
      <c r="O277" s="28">
        <f>+IF(E277=INICIO!$C$4,0.178*POWER(H277,2.47),IF(E277=INICIO!$C$5,0.1023*POWER(H277,2.5),IF(E277=INICIO!$C$6,0.14*POWER(H277,2.4),IF(E277=INICIO!$C$7,0.1023*POWER(H277,2.5),IF(E277=INICIO!$C$8,0,0)))))</f>
        <v>256.74726795245033</v>
      </c>
      <c r="P277" s="55">
        <f>+O277*1/J277</f>
        <v>5134.9453590490066</v>
      </c>
      <c r="Q277" s="55">
        <f>+O277/1000*A_DESCRIPCION!$D$24</f>
        <v>0.12067121593765165</v>
      </c>
      <c r="R277" s="55">
        <f>+P277/1000*A_DESCRIPCION!$D$24</f>
        <v>2.4134243187530329</v>
      </c>
      <c r="S277" s="49" t="str">
        <f>+INICIO!$E$4</f>
        <v>Imbert and Rollet (1989)a</v>
      </c>
      <c r="T277" s="54">
        <f>0.13657*H277^2.38351</f>
        <v>152.69400094006872</v>
      </c>
      <c r="U277" s="55">
        <f>+T277*1/J277</f>
        <v>3053.8800188013743</v>
      </c>
      <c r="V277" s="55">
        <f>+T277/1000*A_DESCRIPCION!$D$24</f>
        <v>7.1766180441832292E-2</v>
      </c>
      <c r="W277" s="55">
        <f>+U277/1000*A_DESCRIPCION!$D$24</f>
        <v>1.4353236088366457</v>
      </c>
      <c r="X277" s="28">
        <f>+IF(E277=INICIO!$C$4,0.199*(0.86^0.899)*(H277^2.22),IF(E277=INICIO!$C$5,0.199*(0.762^0.899)*(H277^2.22),IF(E277=INICIO!$C$6,0.199*(0.759^0.899)*(H277^2.22),IF(E277=INICIO!$C$7,0.199*(0.762^0.899)*(H277^2.22),0))))</f>
        <v>120.03488577228239</v>
      </c>
      <c r="Y277" s="28">
        <f>+X277*1/J277</f>
        <v>2400.6977154456476</v>
      </c>
      <c r="Z277" s="55">
        <f>+X277/1000*A_DESCRIPCION!$D$24</f>
        <v>5.6416396312972725E-2</v>
      </c>
      <c r="AA277" s="55">
        <f>+Y277/1000*A_DESCRIPCION!$D$24</f>
        <v>1.1283279262594543</v>
      </c>
      <c r="AB277" s="28">
        <f>+IF(E277=INICIO!$C$4,INICIO!$V$30*ARBOLES!R277,IF(E277=INICIO!$C$5,INICIO!$V$31*ARBOLES!R277,IF(E277=INICIO!$C$6,INICIO!$V$32*ARBOLES!R277,IF(E277=INICIO!$C$7,INICIO!#REF!*ARBOLES!R277,0))))</f>
        <v>1.6828404004254738</v>
      </c>
    </row>
    <row r="278" spans="1:28" x14ac:dyDescent="0.25">
      <c r="A278">
        <v>111</v>
      </c>
      <c r="B278" t="str">
        <f>+'2014'!A111</f>
        <v>5-2014-INAB/ESTEFFOR</v>
      </c>
      <c r="D278">
        <f>+'2014'!B111</f>
        <v>23</v>
      </c>
      <c r="E278" t="str">
        <f>+'2014'!C111</f>
        <v>Rhizophora mangle L.</v>
      </c>
      <c r="F278">
        <f>+'2014'!D111</f>
        <v>2015</v>
      </c>
      <c r="G278">
        <f>+'2014'!E111</f>
        <v>500</v>
      </c>
      <c r="H278">
        <f>+'2014'!F111</f>
        <v>14.2</v>
      </c>
      <c r="I278">
        <f>+'2014'!G111</f>
        <v>16.260000000000002</v>
      </c>
      <c r="J278" s="28">
        <f t="shared" si="16"/>
        <v>0.05</v>
      </c>
      <c r="K278" s="46">
        <f t="shared" si="17"/>
        <v>1.5836768566746144E-2</v>
      </c>
      <c r="L278" s="51">
        <f t="shared" si="18"/>
        <v>0.31673537133492286</v>
      </c>
      <c r="M278" s="28" t="str">
        <f>+IF(H278&gt;4,"DEJAR","DEPURAR")</f>
        <v>DEJAR</v>
      </c>
      <c r="N278" s="49" t="str">
        <f t="shared" si="19"/>
        <v>DEJAR</v>
      </c>
      <c r="O278" s="28">
        <f>+IF(E278=INICIO!$C$4,0.178*POWER(H278,2.47),IF(E278=INICIO!$C$5,0.1023*POWER(H278,2.5),IF(E278=INICIO!$C$6,0.14*POWER(H278,2.4),IF(E278=INICIO!$C$7,0.1023*POWER(H278,2.5),IF(E278=INICIO!$C$8,0,0)))))</f>
        <v>124.90281112573835</v>
      </c>
      <c r="P278" s="55">
        <f>+O278*1/J278</f>
        <v>2498.0562225147669</v>
      </c>
      <c r="Q278" s="55">
        <f>+O278/1000*A_DESCRIPCION!$D$24</f>
        <v>5.8704321229097023E-2</v>
      </c>
      <c r="R278" s="55">
        <f>+P278/1000*A_DESCRIPCION!$D$24</f>
        <v>1.1740864245819402</v>
      </c>
      <c r="S278" s="49" t="str">
        <f>+INICIO!$E$4</f>
        <v>Imbert and Rollet (1989)a</v>
      </c>
      <c r="T278" s="54">
        <f>0.13657*H278^2.38351</f>
        <v>76.180900355309561</v>
      </c>
      <c r="U278" s="55">
        <f>+T278*1/J278</f>
        <v>1523.618007106191</v>
      </c>
      <c r="V278" s="55">
        <f>+T278/1000*A_DESCRIPCION!$D$24</f>
        <v>3.5805023166995492E-2</v>
      </c>
      <c r="W278" s="55">
        <f>+U278/1000*A_DESCRIPCION!$D$24</f>
        <v>0.71610046333990973</v>
      </c>
      <c r="X278" s="28">
        <f>+IF(E278=INICIO!$C$4,0.199*(0.86^0.899)*(H278^2.22),IF(E278=INICIO!$C$5,0.199*(0.762^0.899)*(H278^2.22),IF(E278=INICIO!$C$6,0.199*(0.759^0.899)*(H278^2.22),IF(E278=INICIO!$C$7,0.199*(0.762^0.899)*(H278^2.22),0))))</f>
        <v>62.81267782530265</v>
      </c>
      <c r="Y278" s="28">
        <f>+X278*1/J278</f>
        <v>1256.253556506053</v>
      </c>
      <c r="Z278" s="55">
        <f>+X278/1000*A_DESCRIPCION!$D$24</f>
        <v>2.9521958577892245E-2</v>
      </c>
      <c r="AA278" s="55">
        <f>+Y278/1000*A_DESCRIPCION!$D$24</f>
        <v>0.59043917155784487</v>
      </c>
      <c r="AB278" s="28">
        <f>+IF(E278=INICIO!$C$4,INICIO!$V$30*ARBOLES!R278,IF(E278=INICIO!$C$5,INICIO!$V$31*ARBOLES!R278,IF(E278=INICIO!$C$6,INICIO!$V$32*ARBOLES!R278,IF(E278=INICIO!$C$7,INICIO!#REF!*ARBOLES!R278,0))))</f>
        <v>0.81867082117513457</v>
      </c>
    </row>
    <row r="279" spans="1:28" x14ac:dyDescent="0.25">
      <c r="A279">
        <v>112</v>
      </c>
      <c r="B279" t="str">
        <f>+'2014'!A112</f>
        <v>5-2014-INAB/ESTEFFOR</v>
      </c>
      <c r="D279">
        <f>+'2014'!B112</f>
        <v>24</v>
      </c>
      <c r="E279" t="str">
        <f>+'2014'!C112</f>
        <v>Rhizophora mangle L.</v>
      </c>
      <c r="F279">
        <f>+'2014'!D112</f>
        <v>2015</v>
      </c>
      <c r="G279">
        <f>+'2014'!E112</f>
        <v>500</v>
      </c>
      <c r="H279">
        <f>+'2014'!F112</f>
        <v>17.850000000000001</v>
      </c>
      <c r="I279">
        <f>+'2014'!G112</f>
        <v>15.37</v>
      </c>
      <c r="J279" s="28">
        <f t="shared" si="16"/>
        <v>0.05</v>
      </c>
      <c r="K279" s="46">
        <f t="shared" si="17"/>
        <v>2.5024552631710353E-2</v>
      </c>
      <c r="L279" s="51">
        <f t="shared" si="18"/>
        <v>0.50049105263420701</v>
      </c>
      <c r="M279" s="28" t="str">
        <f>+IF(H279&gt;4,"DEJAR","DEPURAR")</f>
        <v>DEJAR</v>
      </c>
      <c r="N279" s="49" t="str">
        <f t="shared" si="19"/>
        <v>DEJAR</v>
      </c>
      <c r="O279" s="28">
        <f>+IF(E279=INICIO!$C$4,0.178*POWER(H279,2.47),IF(E279=INICIO!$C$5,0.1023*POWER(H279,2.5),IF(E279=INICIO!$C$6,0.14*POWER(H279,2.4),IF(E279=INICIO!$C$7,0.1023*POWER(H279,2.5),IF(E279=INICIO!$C$8,0,0)))))</f>
        <v>219.76898723386478</v>
      </c>
      <c r="P279" s="55">
        <f>+O279*1/J279</f>
        <v>4395.3797446772951</v>
      </c>
      <c r="Q279" s="55">
        <f>+O279/1000*A_DESCRIPCION!$D$24</f>
        <v>0.10329142399991645</v>
      </c>
      <c r="R279" s="55">
        <f>+P279/1000*A_DESCRIPCION!$D$24</f>
        <v>2.0658284799983284</v>
      </c>
      <c r="S279" s="49" t="str">
        <f>+INICIO!$E$4</f>
        <v>Imbert and Rollet (1989)a</v>
      </c>
      <c r="T279" s="54">
        <f>0.13657*H279^2.38351</f>
        <v>131.41578215979013</v>
      </c>
      <c r="U279" s="55">
        <f>+T279*1/J279</f>
        <v>2628.3156431958023</v>
      </c>
      <c r="V279" s="55">
        <f>+T279/1000*A_DESCRIPCION!$D$24</f>
        <v>6.1765417615101362E-2</v>
      </c>
      <c r="W279" s="55">
        <f>+U279/1000*A_DESCRIPCION!$D$24</f>
        <v>1.235308352302027</v>
      </c>
      <c r="X279" s="28">
        <f>+IF(E279=INICIO!$C$4,0.199*(0.86^0.899)*(H279^2.22),IF(E279=INICIO!$C$5,0.199*(0.762^0.899)*(H279^2.22),IF(E279=INICIO!$C$6,0.199*(0.759^0.899)*(H279^2.22),IF(E279=INICIO!$C$7,0.199*(0.762^0.899)*(H279^2.22),0))))</f>
        <v>104.3768133185437</v>
      </c>
      <c r="Y279" s="28">
        <f>+X279*1/J279</f>
        <v>2087.5362663708738</v>
      </c>
      <c r="Z279" s="55">
        <f>+X279/1000*A_DESCRIPCION!$D$24</f>
        <v>4.9057102259715532E-2</v>
      </c>
      <c r="AA279" s="55">
        <f>+Y279/1000*A_DESCRIPCION!$D$24</f>
        <v>0.9811420451943107</v>
      </c>
      <c r="AB279" s="28">
        <f>+IF(E279=INICIO!$C$4,INICIO!$V$30*ARBOLES!R279,IF(E279=INICIO!$C$5,INICIO!$V$31*ARBOLES!R279,IF(E279=INICIO!$C$6,INICIO!$V$32*ARBOLES!R279,IF(E279=INICIO!$C$7,INICIO!#REF!*ARBOLES!R279,0))))</f>
        <v>1.440467637405324</v>
      </c>
    </row>
    <row r="280" spans="1:28" x14ac:dyDescent="0.25">
      <c r="A280">
        <v>113</v>
      </c>
      <c r="B280" t="str">
        <f>+'2014'!A113</f>
        <v>5-2014-INAB/ESTEFFOR</v>
      </c>
      <c r="D280">
        <f>+'2014'!B113</f>
        <v>25</v>
      </c>
      <c r="E280" t="str">
        <f>+'2014'!C113</f>
        <v>Rhizophora mangle L.</v>
      </c>
      <c r="F280">
        <f>+'2014'!D113</f>
        <v>2015</v>
      </c>
      <c r="G280">
        <f>+'2014'!E113</f>
        <v>500</v>
      </c>
      <c r="H280">
        <f>+'2014'!F113</f>
        <v>0</v>
      </c>
      <c r="I280">
        <f>+'2014'!G113</f>
        <v>0</v>
      </c>
      <c r="J280" s="28">
        <f t="shared" si="16"/>
        <v>0.05</v>
      </c>
      <c r="K280" s="46">
        <f t="shared" si="17"/>
        <v>0</v>
      </c>
      <c r="L280" s="51">
        <f t="shared" si="18"/>
        <v>0</v>
      </c>
      <c r="M280" s="28" t="str">
        <f>+IF(H280&gt;4,"DEJAR","DEPURAR")</f>
        <v>DEPURAR</v>
      </c>
      <c r="N280" s="49" t="str">
        <f t="shared" si="19"/>
        <v>DEPURAR</v>
      </c>
      <c r="O280" s="28">
        <f>+IF(E280=INICIO!$C$4,0.178*POWER(H280,2.47),IF(E280=INICIO!$C$5,0.1023*POWER(H280,2.5),IF(E280=INICIO!$C$6,0.14*POWER(H280,2.4),IF(E280=INICIO!$C$7,0.1023*POWER(H280,2.5),IF(E280=INICIO!$C$8,0,0)))))</f>
        <v>0</v>
      </c>
      <c r="P280" s="55">
        <f>+O280*1/J280</f>
        <v>0</v>
      </c>
      <c r="Q280" s="55">
        <f>+O280/1000*A_DESCRIPCION!$D$24</f>
        <v>0</v>
      </c>
      <c r="R280" s="55">
        <f>+P280/1000*A_DESCRIPCION!$D$24</f>
        <v>0</v>
      </c>
      <c r="S280" s="49" t="str">
        <f>+INICIO!$E$4</f>
        <v>Imbert and Rollet (1989)a</v>
      </c>
      <c r="T280" s="54">
        <f>0.13657*H280^2.38351</f>
        <v>0</v>
      </c>
      <c r="U280" s="55">
        <f>+T280*1/J280</f>
        <v>0</v>
      </c>
      <c r="V280" s="55">
        <f>+T280/1000*A_DESCRIPCION!$D$24</f>
        <v>0</v>
      </c>
      <c r="W280" s="55">
        <f>+U280/1000*A_DESCRIPCION!$D$24</f>
        <v>0</v>
      </c>
      <c r="X280" s="28">
        <f>+IF(E280=INICIO!$C$4,0.199*(0.86^0.899)*(H280^2.22),IF(E280=INICIO!$C$5,0.199*(0.762^0.899)*(H280^2.22),IF(E280=INICIO!$C$6,0.199*(0.759^0.899)*(H280^2.22),IF(E280=INICIO!$C$7,0.199*(0.762^0.899)*(H280^2.22),0))))</f>
        <v>0</v>
      </c>
      <c r="Y280" s="28">
        <f>+X280*1/J280</f>
        <v>0</v>
      </c>
      <c r="Z280" s="55">
        <f>+X280/1000*A_DESCRIPCION!$D$24</f>
        <v>0</v>
      </c>
      <c r="AA280" s="55">
        <f>+Y280/1000*A_DESCRIPCION!$D$24</f>
        <v>0</v>
      </c>
      <c r="AB280" s="28">
        <f>+IF(E280=INICIO!$C$4,INICIO!$V$30*ARBOLES!R280,IF(E280=INICIO!$C$5,INICIO!$V$31*ARBOLES!R280,IF(E280=INICIO!$C$6,INICIO!$V$32*ARBOLES!R280,IF(E280=INICIO!$C$7,INICIO!#REF!*ARBOLES!R280,0))))</f>
        <v>0</v>
      </c>
    </row>
    <row r="281" spans="1:28" x14ac:dyDescent="0.25">
      <c r="A281">
        <v>114</v>
      </c>
      <c r="B281" t="str">
        <f>+'2014'!A114</f>
        <v>8-2014-INAB/ESTEFFOR</v>
      </c>
      <c r="D281">
        <f>+'2014'!B114</f>
        <v>1</v>
      </c>
      <c r="E281" t="str">
        <f>+'2014'!C114</f>
        <v>Laguncularia racemosa (L.) Gaertn.f.</v>
      </c>
      <c r="F281">
        <f>+'2014'!D114</f>
        <v>2015</v>
      </c>
      <c r="G281">
        <f>+'2014'!E114</f>
        <v>500</v>
      </c>
      <c r="H281">
        <f>+'2014'!F114</f>
        <v>6.5</v>
      </c>
      <c r="I281">
        <f>+'2014'!G114</f>
        <v>6.26</v>
      </c>
      <c r="J281" s="28">
        <f t="shared" si="16"/>
        <v>0.05</v>
      </c>
      <c r="K281" s="46">
        <f t="shared" si="17"/>
        <v>3.3183072403542195E-3</v>
      </c>
      <c r="L281" s="51">
        <f t="shared" si="18"/>
        <v>6.6366144807084387E-2</v>
      </c>
      <c r="M281" s="28" t="str">
        <f>+IF(H281&gt;4,"DEJAR","DEPURAR")</f>
        <v>DEJAR</v>
      </c>
      <c r="N281" s="49" t="str">
        <f t="shared" si="19"/>
        <v>DEJAR</v>
      </c>
      <c r="O281" s="28">
        <f>+IF(E281=INICIO!$C$4,0.178*POWER(H281,2.47),IF(E281=INICIO!$C$5,0.1023*POWER(H281,2.5),IF(E281=INICIO!$C$6,0.14*POWER(H281,2.4),IF(E281=INICIO!$C$7,0.1023*POWER(H281,2.5),IF(E281=INICIO!$C$8,0,0)))))</f>
        <v>11.019427333081444</v>
      </c>
      <c r="P281" s="55">
        <f>+O281*1/J281</f>
        <v>220.38854666162885</v>
      </c>
      <c r="Q281" s="55">
        <f>+O281/1000*A_DESCRIPCION!$D$24</f>
        <v>5.1791308465482782E-3</v>
      </c>
      <c r="R281" s="55">
        <f>+P281/1000*A_DESCRIPCION!$D$24</f>
        <v>0.10358261693096556</v>
      </c>
      <c r="S281" s="49" t="str">
        <f>+INICIO!$E$4</f>
        <v>Imbert and Rollet (1989)a</v>
      </c>
      <c r="T281" s="54">
        <f>0.13657*H281^2.38351</f>
        <v>11.82884726270605</v>
      </c>
      <c r="U281" s="55">
        <f>+T281*1/J281</f>
        <v>236.576945254121</v>
      </c>
      <c r="V281" s="55">
        <f>+T281/1000*A_DESCRIPCION!$D$24</f>
        <v>5.5595582134718427E-3</v>
      </c>
      <c r="W281" s="55">
        <f>+U281/1000*A_DESCRIPCION!$D$24</f>
        <v>0.11119116426943687</v>
      </c>
      <c r="X281" s="28">
        <f>+IF(E281=INICIO!$C$4,0.199*(0.86^0.899)*(H281^2.22),IF(E281=INICIO!$C$5,0.199*(0.762^0.899)*(H281^2.22),IF(E281=INICIO!$C$6,0.199*(0.759^0.899)*(H281^2.22),IF(E281=INICIO!$C$7,0.199*(0.762^0.899)*(H281^2.22),0))))</f>
        <v>9.9402715203027743</v>
      </c>
      <c r="Y281" s="28">
        <f>+X281*1/J281</f>
        <v>198.80543040605548</v>
      </c>
      <c r="Z281" s="55">
        <f>+X281/1000*A_DESCRIPCION!$D$24</f>
        <v>4.6719276145423035E-3</v>
      </c>
      <c r="AA281" s="55">
        <f>+Y281/1000*A_DESCRIPCION!$D$24</f>
        <v>9.3438552290846064E-2</v>
      </c>
      <c r="AB281" s="28">
        <f>+IF(E281=INICIO!$C$4,INICIO!$V$30*ARBOLES!R281,IF(E281=INICIO!$C$5,INICIO!$V$31*ARBOLES!R281,IF(E281=INICIO!$C$6,INICIO!$V$32*ARBOLES!R281,IF(E281=INICIO!$C$7,INICIO!#REF!*ARBOLES!R281,0))))</f>
        <v>8.4480121641999098E-2</v>
      </c>
    </row>
    <row r="282" spans="1:28" x14ac:dyDescent="0.25">
      <c r="A282">
        <v>115</v>
      </c>
      <c r="B282" t="str">
        <f>+'2014'!A115</f>
        <v>8-2014-INAB/ESTEFFOR</v>
      </c>
      <c r="D282">
        <f>+'2014'!B115</f>
        <v>2</v>
      </c>
      <c r="E282" t="str">
        <f>+'2014'!C115</f>
        <v>Laguncularia racemosa (L.) Gaertn.f.</v>
      </c>
      <c r="F282">
        <f>+'2014'!D115</f>
        <v>2015</v>
      </c>
      <c r="G282">
        <f>+'2014'!E115</f>
        <v>500</v>
      </c>
      <c r="H282">
        <f>+'2014'!F115</f>
        <v>5.7</v>
      </c>
      <c r="I282">
        <f>+'2014'!G115</f>
        <v>5.66</v>
      </c>
      <c r="J282" s="28">
        <f t="shared" si="16"/>
        <v>0.05</v>
      </c>
      <c r="K282" s="46">
        <f t="shared" si="17"/>
        <v>2.5517586328783095E-3</v>
      </c>
      <c r="L282" s="51">
        <f t="shared" si="18"/>
        <v>5.1035172657566186E-2</v>
      </c>
      <c r="M282" s="28" t="str">
        <f>+IF(H282&gt;4,"DEJAR","DEPURAR")</f>
        <v>DEJAR</v>
      </c>
      <c r="N282" s="49" t="str">
        <f t="shared" si="19"/>
        <v>DEJAR</v>
      </c>
      <c r="O282" s="28">
        <f>+IF(E282=INICIO!$C$4,0.178*POWER(H282,2.47),IF(E282=INICIO!$C$5,0.1023*POWER(H282,2.5),IF(E282=INICIO!$C$6,0.14*POWER(H282,2.4),IF(E282=INICIO!$C$7,0.1023*POWER(H282,2.5),IF(E282=INICIO!$C$8,0,0)))))</f>
        <v>7.9352894510544081</v>
      </c>
      <c r="P282" s="55">
        <f>+O282*1/J282</f>
        <v>158.70578902108815</v>
      </c>
      <c r="Q282" s="55">
        <f>+O282/1000*A_DESCRIPCION!$D$24</f>
        <v>3.7295860419955711E-3</v>
      </c>
      <c r="R282" s="55">
        <f>+P282/1000*A_DESCRIPCION!$D$24</f>
        <v>7.4591720839911418E-2</v>
      </c>
      <c r="S282" s="49" t="str">
        <f>+INICIO!$E$4</f>
        <v>Imbert and Rollet (1989)a</v>
      </c>
      <c r="T282" s="54">
        <f>0.13657*H282^2.38351</f>
        <v>8.6494917077057671</v>
      </c>
      <c r="U282" s="55">
        <f>+T282*1/J282</f>
        <v>172.98983415411533</v>
      </c>
      <c r="V282" s="55">
        <f>+T282/1000*A_DESCRIPCION!$D$24</f>
        <v>4.0652611026217103E-3</v>
      </c>
      <c r="W282" s="55">
        <f>+U282/1000*A_DESCRIPCION!$D$24</f>
        <v>8.1305222052434206E-2</v>
      </c>
      <c r="X282" s="28">
        <f>+IF(E282=INICIO!$C$4,0.199*(0.86^0.899)*(H282^2.22),IF(E282=INICIO!$C$5,0.199*(0.762^0.899)*(H282^2.22),IF(E282=INICIO!$C$6,0.199*(0.759^0.899)*(H282^2.22),IF(E282=INICIO!$C$7,0.199*(0.762^0.899)*(H282^2.22),0))))</f>
        <v>7.4263048873033117</v>
      </c>
      <c r="Y282" s="28">
        <f>+X282*1/J282</f>
        <v>148.52609774606623</v>
      </c>
      <c r="Z282" s="55">
        <f>+X282/1000*A_DESCRIPCION!$D$24</f>
        <v>3.4903632970325563E-3</v>
      </c>
      <c r="AA282" s="55">
        <f>+Y282/1000*A_DESCRIPCION!$D$24</f>
        <v>6.980726594065112E-2</v>
      </c>
      <c r="AB282" s="28">
        <f>+IF(E282=INICIO!$C$4,INICIO!$V$30*ARBOLES!R282,IF(E282=INICIO!$C$5,INICIO!$V$31*ARBOLES!R282,IF(E282=INICIO!$C$6,INICIO!$V$32*ARBOLES!R282,IF(E282=INICIO!$C$7,INICIO!#REF!*ARBOLES!R282,0))))</f>
        <v>6.0835667573850859E-2</v>
      </c>
    </row>
    <row r="283" spans="1:28" x14ac:dyDescent="0.25">
      <c r="A283">
        <v>116</v>
      </c>
      <c r="B283" t="str">
        <f>+'2014'!A116</f>
        <v>8-2014-INAB/ESTEFFOR</v>
      </c>
      <c r="D283">
        <f>+'2014'!B116</f>
        <v>3</v>
      </c>
      <c r="E283" t="str">
        <f>+'2014'!C116</f>
        <v>Laguncularia racemosa (L.) Gaertn.f.</v>
      </c>
      <c r="F283">
        <f>+'2014'!D116</f>
        <v>2015</v>
      </c>
      <c r="G283">
        <f>+'2014'!E116</f>
        <v>500</v>
      </c>
      <c r="H283">
        <f>+'2014'!F116</f>
        <v>8.4</v>
      </c>
      <c r="I283">
        <f>+'2014'!G116</f>
        <v>6.26</v>
      </c>
      <c r="J283" s="28">
        <f t="shared" si="16"/>
        <v>0.05</v>
      </c>
      <c r="K283" s="46">
        <f t="shared" si="17"/>
        <v>5.5417694409323958E-3</v>
      </c>
      <c r="L283" s="51">
        <f t="shared" si="18"/>
        <v>0.11083538881864791</v>
      </c>
      <c r="M283" s="28" t="str">
        <f>+IF(H283&gt;4,"DEJAR","DEPURAR")</f>
        <v>DEJAR</v>
      </c>
      <c r="N283" s="49" t="str">
        <f t="shared" si="19"/>
        <v>DEJAR</v>
      </c>
      <c r="O283" s="28">
        <f>+IF(E283=INICIO!$C$4,0.178*POWER(H283,2.47),IF(E283=INICIO!$C$5,0.1023*POWER(H283,2.5),IF(E283=INICIO!$C$6,0.14*POWER(H283,2.4),IF(E283=INICIO!$C$7,0.1023*POWER(H283,2.5),IF(E283=INICIO!$C$8,0,0)))))</f>
        <v>20.920586174099657</v>
      </c>
      <c r="P283" s="55">
        <f>+O283*1/J283</f>
        <v>418.41172348199314</v>
      </c>
      <c r="Q283" s="55">
        <f>+O283/1000*A_DESCRIPCION!$D$24</f>
        <v>9.8326755018268378E-3</v>
      </c>
      <c r="R283" s="55">
        <f>+P283/1000*A_DESCRIPCION!$D$24</f>
        <v>0.19665351003653675</v>
      </c>
      <c r="S283" s="49" t="str">
        <f>+INICIO!$E$4</f>
        <v>Imbert and Rollet (1989)a</v>
      </c>
      <c r="T283" s="54">
        <f>0.13657*H283^2.38351</f>
        <v>21.796372958821777</v>
      </c>
      <c r="U283" s="55">
        <f>+T283*1/J283</f>
        <v>435.92745917643555</v>
      </c>
      <c r="V283" s="55">
        <f>+T283/1000*A_DESCRIPCION!$D$24</f>
        <v>1.0244295290646235E-2</v>
      </c>
      <c r="W283" s="55">
        <f>+U283/1000*A_DESCRIPCION!$D$24</f>
        <v>0.20488590581292471</v>
      </c>
      <c r="X283" s="28">
        <f>+IF(E283=INICIO!$C$4,0.199*(0.86^0.899)*(H283^2.22),IF(E283=INICIO!$C$5,0.199*(0.762^0.899)*(H283^2.22),IF(E283=INICIO!$C$6,0.199*(0.759^0.899)*(H283^2.22),IF(E283=INICIO!$C$7,0.199*(0.762^0.899)*(H283^2.22),0))))</f>
        <v>17.564290472068393</v>
      </c>
      <c r="Y283" s="28">
        <f>+X283*1/J283</f>
        <v>351.28580944136786</v>
      </c>
      <c r="Z283" s="55">
        <f>+X283/1000*A_DESCRIPCION!$D$24</f>
        <v>8.2552165218721454E-3</v>
      </c>
      <c r="AA283" s="55">
        <f>+Y283/1000*A_DESCRIPCION!$D$24</f>
        <v>0.16510433043744288</v>
      </c>
      <c r="AB283" s="28">
        <f>+IF(E283=INICIO!$C$4,INICIO!$V$30*ARBOLES!R283,IF(E283=INICIO!$C$5,INICIO!$V$31*ARBOLES!R283,IF(E283=INICIO!$C$6,INICIO!$V$32*ARBOLES!R283,IF(E283=INICIO!$C$7,INICIO!#REF!*ARBOLES!R283,0))))</f>
        <v>0.16038707016144368</v>
      </c>
    </row>
    <row r="284" spans="1:28" x14ac:dyDescent="0.25">
      <c r="A284">
        <v>117</v>
      </c>
      <c r="B284" t="str">
        <f>+'2014'!A117</f>
        <v>8-2014-INAB/ESTEFFOR</v>
      </c>
      <c r="D284">
        <f>+'2014'!B117</f>
        <v>4</v>
      </c>
      <c r="E284" t="str">
        <f>+'2014'!C117</f>
        <v>Avicennia germinans (L.)L.</v>
      </c>
      <c r="F284">
        <f>+'2014'!D117</f>
        <v>2015</v>
      </c>
      <c r="G284">
        <f>+'2014'!E117</f>
        <v>500</v>
      </c>
      <c r="H284">
        <f>+'2014'!F117</f>
        <v>5.8</v>
      </c>
      <c r="I284">
        <f>+'2014'!G117</f>
        <v>8.75</v>
      </c>
      <c r="J284" s="28">
        <f t="shared" si="16"/>
        <v>0.05</v>
      </c>
      <c r="K284" s="46">
        <f t="shared" si="17"/>
        <v>2.6420794216690155E-3</v>
      </c>
      <c r="L284" s="51">
        <f t="shared" si="18"/>
        <v>5.2841588433380306E-2</v>
      </c>
      <c r="M284" s="28" t="str">
        <f>+IF(H284&gt;4,"DEJAR","DEPURAR")</f>
        <v>DEJAR</v>
      </c>
      <c r="N284" s="49" t="str">
        <f t="shared" si="19"/>
        <v>DEJAR</v>
      </c>
      <c r="O284" s="28">
        <f>+IF(E284=INICIO!$C$4,0.178*POWER(H284,2.47),IF(E284=INICIO!$C$5,0.1023*POWER(H284,2.5),IF(E284=INICIO!$C$6,0.14*POWER(H284,2.4),IF(E284=INICIO!$C$7,0.1023*POWER(H284,2.5),IF(E284=INICIO!$C$8,0,0)))))</f>
        <v>9.513826349609511</v>
      </c>
      <c r="P284" s="55">
        <f>+O284*1/J284</f>
        <v>190.27652699219021</v>
      </c>
      <c r="Q284" s="55">
        <f>+O284/1000*A_DESCRIPCION!$D$24</f>
        <v>4.4714983843164701E-3</v>
      </c>
      <c r="R284" s="55">
        <f>+P284/1000*A_DESCRIPCION!$D$24</f>
        <v>8.9429967686329395E-2</v>
      </c>
      <c r="S284" s="49" t="str">
        <f>+INICIO!$E$4</f>
        <v>Imbert and Rollet (1989)a</v>
      </c>
      <c r="T284" s="54">
        <f>0.13657*H284^2.38351</f>
        <v>9.0155778179772081</v>
      </c>
      <c r="U284" s="55">
        <f>+T284*1/J284</f>
        <v>180.31155635954414</v>
      </c>
      <c r="V284" s="55">
        <f>+T284/1000*A_DESCRIPCION!$D$24</f>
        <v>4.2373215744492881E-3</v>
      </c>
      <c r="W284" s="55">
        <f>+U284/1000*A_DESCRIPCION!$D$24</f>
        <v>8.4746431488985738E-2</v>
      </c>
      <c r="X284" s="28">
        <f>+IF(E284=INICIO!$C$4,0.199*(0.86^0.899)*(H284^2.22),IF(E284=INICIO!$C$5,0.199*(0.762^0.899)*(H284^2.22),IF(E284=INICIO!$C$6,0.199*(0.759^0.899)*(H284^2.22),IF(E284=INICIO!$C$7,0.199*(0.762^0.899)*(H284^2.22),0))))</f>
        <v>7.6913146506871577</v>
      </c>
      <c r="Y284" s="28">
        <f>+X284*1/J284</f>
        <v>153.82629301374314</v>
      </c>
      <c r="Z284" s="55">
        <f>+X284/1000*A_DESCRIPCION!$D$24</f>
        <v>3.6149178858229641E-3</v>
      </c>
      <c r="AA284" s="55">
        <f>+Y284/1000*A_DESCRIPCION!$D$24</f>
        <v>7.2298357716459274E-2</v>
      </c>
      <c r="AB284" s="28">
        <f>+IF(E284=INICIO!$C$4,INICIO!$V$30*ARBOLES!R284,IF(E284=INICIO!$C$5,INICIO!$V$31*ARBOLES!R284,IF(E284=INICIO!$C$6,INICIO!$V$32*ARBOLES!R284,IF(E284=INICIO!$C$7,INICIO!#REF!*ARBOLES!R284,0))))</f>
        <v>8.351693001643154E-2</v>
      </c>
    </row>
    <row r="285" spans="1:28" x14ac:dyDescent="0.25">
      <c r="A285">
        <v>118</v>
      </c>
      <c r="B285" t="str">
        <f>+'2014'!A118</f>
        <v>8-2014-INAB/ESTEFFOR</v>
      </c>
      <c r="D285">
        <f>+'2014'!B118</f>
        <v>5</v>
      </c>
      <c r="E285" t="str">
        <f>+'2014'!C118</f>
        <v>Avicennia germinans (L.)L.</v>
      </c>
      <c r="F285">
        <f>+'2014'!D118</f>
        <v>2015</v>
      </c>
      <c r="G285">
        <f>+'2014'!E118</f>
        <v>500</v>
      </c>
      <c r="H285">
        <f>+'2014'!F118</f>
        <v>9.5</v>
      </c>
      <c r="I285">
        <f>+'2014'!G118</f>
        <v>9.3800000000000008</v>
      </c>
      <c r="J285" s="28">
        <f t="shared" si="16"/>
        <v>0.05</v>
      </c>
      <c r="K285" s="46">
        <f t="shared" si="17"/>
        <v>7.0882184246619708E-3</v>
      </c>
      <c r="L285" s="51">
        <f t="shared" si="18"/>
        <v>0.1417643684932394</v>
      </c>
      <c r="M285" s="28" t="str">
        <f>+IF(H285&gt;4,"DEJAR","DEPURAR")</f>
        <v>DEJAR</v>
      </c>
      <c r="N285" s="49" t="str">
        <f t="shared" si="19"/>
        <v>DEJAR</v>
      </c>
      <c r="O285" s="28">
        <f>+IF(E285=INICIO!$C$4,0.178*POWER(H285,2.47),IF(E285=INICIO!$C$5,0.1023*POWER(H285,2.5),IF(E285=INICIO!$C$6,0.14*POWER(H285,2.4),IF(E285=INICIO!$C$7,0.1023*POWER(H285,2.5),IF(E285=INICIO!$C$8,0,0)))))</f>
        <v>31.093147593156491</v>
      </c>
      <c r="P285" s="55">
        <f>+O285*1/J285</f>
        <v>621.86295186312975</v>
      </c>
      <c r="Q285" s="55">
        <f>+O285/1000*A_DESCRIPCION!$D$24</f>
        <v>1.4613779368783549E-2</v>
      </c>
      <c r="R285" s="55">
        <f>+P285/1000*A_DESCRIPCION!$D$24</f>
        <v>0.292275587375671</v>
      </c>
      <c r="S285" s="49" t="str">
        <f>+INICIO!$E$4</f>
        <v>Imbert and Rollet (1989)a</v>
      </c>
      <c r="T285" s="54">
        <f>0.13657*H285^2.38351</f>
        <v>29.225994609332087</v>
      </c>
      <c r="U285" s="55">
        <f>+T285*1/J285</f>
        <v>584.51989218664175</v>
      </c>
      <c r="V285" s="55">
        <f>+T285/1000*A_DESCRIPCION!$D$24</f>
        <v>1.3736217466386079E-2</v>
      </c>
      <c r="W285" s="55">
        <f>+U285/1000*A_DESCRIPCION!$D$24</f>
        <v>0.27472434932772161</v>
      </c>
      <c r="X285" s="28">
        <f>+IF(E285=INICIO!$C$4,0.199*(0.86^0.899)*(H285^2.22),IF(E285=INICIO!$C$5,0.199*(0.762^0.899)*(H285^2.22),IF(E285=INICIO!$C$6,0.199*(0.759^0.899)*(H285^2.22),IF(E285=INICIO!$C$7,0.199*(0.762^0.899)*(H285^2.22),0))))</f>
        <v>23.000476675186661</v>
      </c>
      <c r="Y285" s="28">
        <f>+X285*1/J285</f>
        <v>460.00953350373322</v>
      </c>
      <c r="Z285" s="55">
        <f>+X285/1000*A_DESCRIPCION!$D$24</f>
        <v>1.081022403733773E-2</v>
      </c>
      <c r="AA285" s="55">
        <f>+Y285/1000*A_DESCRIPCION!$D$24</f>
        <v>0.21620448074675461</v>
      </c>
      <c r="AB285" s="28">
        <f>+IF(E285=INICIO!$C$4,INICIO!$V$30*ARBOLES!R285,IF(E285=INICIO!$C$5,INICIO!$V$31*ARBOLES!R285,IF(E285=INICIO!$C$6,INICIO!$V$32*ARBOLES!R285,IF(E285=INICIO!$C$7,INICIO!#REF!*ARBOLES!R285,0))))</f>
        <v>0.2729505601744362</v>
      </c>
    </row>
    <row r="286" spans="1:28" x14ac:dyDescent="0.25">
      <c r="A286">
        <v>119</v>
      </c>
      <c r="B286" t="str">
        <f>+'2014'!A119</f>
        <v>8-2014-INAB/ESTEFFOR</v>
      </c>
      <c r="D286">
        <f>+'2014'!B119</f>
        <v>6</v>
      </c>
      <c r="E286" t="str">
        <f>+'2014'!C119</f>
        <v>Avicennia germinans (L.)L.</v>
      </c>
      <c r="F286">
        <f>+'2014'!D119</f>
        <v>2015</v>
      </c>
      <c r="G286">
        <f>+'2014'!E119</f>
        <v>500</v>
      </c>
      <c r="H286">
        <f>+'2014'!F119</f>
        <v>5.8</v>
      </c>
      <c r="I286">
        <f>+'2014'!G119</f>
        <v>9.3800000000000008</v>
      </c>
      <c r="J286" s="28">
        <f t="shared" si="16"/>
        <v>0.05</v>
      </c>
      <c r="K286" s="46">
        <f t="shared" si="17"/>
        <v>2.6420794216690155E-3</v>
      </c>
      <c r="L286" s="51">
        <f t="shared" si="18"/>
        <v>5.2841588433380306E-2</v>
      </c>
      <c r="M286" s="28" t="str">
        <f>+IF(H286&gt;4,"DEJAR","DEPURAR")</f>
        <v>DEJAR</v>
      </c>
      <c r="N286" s="49" t="str">
        <f t="shared" si="19"/>
        <v>DEJAR</v>
      </c>
      <c r="O286" s="28">
        <f>+IF(E286=INICIO!$C$4,0.178*POWER(H286,2.47),IF(E286=INICIO!$C$5,0.1023*POWER(H286,2.5),IF(E286=INICIO!$C$6,0.14*POWER(H286,2.4),IF(E286=INICIO!$C$7,0.1023*POWER(H286,2.5),IF(E286=INICIO!$C$8,0,0)))))</f>
        <v>9.513826349609511</v>
      </c>
      <c r="P286" s="55">
        <f>+O286*1/J286</f>
        <v>190.27652699219021</v>
      </c>
      <c r="Q286" s="55">
        <f>+O286/1000*A_DESCRIPCION!$D$24</f>
        <v>4.4714983843164701E-3</v>
      </c>
      <c r="R286" s="55">
        <f>+P286/1000*A_DESCRIPCION!$D$24</f>
        <v>8.9429967686329395E-2</v>
      </c>
      <c r="S286" s="49" t="str">
        <f>+INICIO!$E$4</f>
        <v>Imbert and Rollet (1989)a</v>
      </c>
      <c r="T286" s="54">
        <f>0.13657*H286^2.38351</f>
        <v>9.0155778179772081</v>
      </c>
      <c r="U286" s="55">
        <f>+T286*1/J286</f>
        <v>180.31155635954414</v>
      </c>
      <c r="V286" s="55">
        <f>+T286/1000*A_DESCRIPCION!$D$24</f>
        <v>4.2373215744492881E-3</v>
      </c>
      <c r="W286" s="55">
        <f>+U286/1000*A_DESCRIPCION!$D$24</f>
        <v>8.4746431488985738E-2</v>
      </c>
      <c r="X286" s="28">
        <f>+IF(E286=INICIO!$C$4,0.199*(0.86^0.899)*(H286^2.22),IF(E286=INICIO!$C$5,0.199*(0.762^0.899)*(H286^2.22),IF(E286=INICIO!$C$6,0.199*(0.759^0.899)*(H286^2.22),IF(E286=INICIO!$C$7,0.199*(0.762^0.899)*(H286^2.22),0))))</f>
        <v>7.6913146506871577</v>
      </c>
      <c r="Y286" s="28">
        <f>+X286*1/J286</f>
        <v>153.82629301374314</v>
      </c>
      <c r="Z286" s="55">
        <f>+X286/1000*A_DESCRIPCION!$D$24</f>
        <v>3.6149178858229641E-3</v>
      </c>
      <c r="AA286" s="55">
        <f>+Y286/1000*A_DESCRIPCION!$D$24</f>
        <v>7.2298357716459274E-2</v>
      </c>
      <c r="AB286" s="28">
        <f>+IF(E286=INICIO!$C$4,INICIO!$V$30*ARBOLES!R286,IF(E286=INICIO!$C$5,INICIO!$V$31*ARBOLES!R286,IF(E286=INICIO!$C$6,INICIO!$V$32*ARBOLES!R286,IF(E286=INICIO!$C$7,INICIO!#REF!*ARBOLES!R286,0))))</f>
        <v>8.351693001643154E-2</v>
      </c>
    </row>
    <row r="287" spans="1:28" x14ac:dyDescent="0.25">
      <c r="A287">
        <v>120</v>
      </c>
      <c r="B287" t="str">
        <f>+'2014'!A120</f>
        <v>8-2014-INAB/ESTEFFOR</v>
      </c>
      <c r="D287">
        <f>+'2014'!B120</f>
        <v>7</v>
      </c>
      <c r="E287" t="str">
        <f>+'2014'!C120</f>
        <v>Avicennia germinans (L.)L.</v>
      </c>
      <c r="F287">
        <f>+'2014'!D120</f>
        <v>2015</v>
      </c>
      <c r="G287">
        <f>+'2014'!E120</f>
        <v>500</v>
      </c>
      <c r="H287">
        <f>+'2014'!F120</f>
        <v>7.2</v>
      </c>
      <c r="I287">
        <f>+'2014'!G120</f>
        <v>10.63</v>
      </c>
      <c r="J287" s="28">
        <f t="shared" si="16"/>
        <v>0.05</v>
      </c>
      <c r="K287" s="46">
        <f t="shared" si="17"/>
        <v>4.0715040790523724E-3</v>
      </c>
      <c r="L287" s="51">
        <f t="shared" si="18"/>
        <v>8.1430081581047448E-2</v>
      </c>
      <c r="M287" s="28" t="str">
        <f>+IF(H287&gt;4,"DEJAR","DEPURAR")</f>
        <v>DEJAR</v>
      </c>
      <c r="N287" s="49" t="str">
        <f t="shared" si="19"/>
        <v>DEJAR</v>
      </c>
      <c r="O287" s="28">
        <f>+IF(E287=INICIO!$C$4,0.178*POWER(H287,2.47),IF(E287=INICIO!$C$5,0.1023*POWER(H287,2.5),IF(E287=INICIO!$C$6,0.14*POWER(H287,2.4),IF(E287=INICIO!$C$7,0.1023*POWER(H287,2.5),IF(E287=INICIO!$C$8,0,0)))))</f>
        <v>15.985492722331132</v>
      </c>
      <c r="P287" s="55">
        <f>+O287*1/J287</f>
        <v>319.70985444662261</v>
      </c>
      <c r="Q287" s="55">
        <f>+O287/1000*A_DESCRIPCION!$D$24</f>
        <v>7.5131815794956319E-3</v>
      </c>
      <c r="R287" s="55">
        <f>+P287/1000*A_DESCRIPCION!$D$24</f>
        <v>0.1502636315899126</v>
      </c>
      <c r="S287" s="49" t="str">
        <f>+INICIO!$E$4</f>
        <v>Imbert and Rollet (1989)a</v>
      </c>
      <c r="T287" s="54">
        <f>0.13657*H287^2.38351</f>
        <v>15.094401161274275</v>
      </c>
      <c r="U287" s="55">
        <f>+T287*1/J287</f>
        <v>301.88802322548548</v>
      </c>
      <c r="V287" s="55">
        <f>+T287/1000*A_DESCRIPCION!$D$24</f>
        <v>7.0943685457989089E-3</v>
      </c>
      <c r="W287" s="55">
        <f>+U287/1000*A_DESCRIPCION!$D$24</f>
        <v>0.14188737091597817</v>
      </c>
      <c r="X287" s="28">
        <f>+IF(E287=INICIO!$C$4,0.199*(0.86^0.899)*(H287^2.22),IF(E287=INICIO!$C$5,0.199*(0.762^0.899)*(H287^2.22),IF(E287=INICIO!$C$6,0.199*(0.759^0.899)*(H287^2.22),IF(E287=INICIO!$C$7,0.199*(0.762^0.899)*(H287^2.22),0))))</f>
        <v>12.429926912589607</v>
      </c>
      <c r="Y287" s="28">
        <f>+X287*1/J287</f>
        <v>248.59853825179215</v>
      </c>
      <c r="Z287" s="55">
        <f>+X287/1000*A_DESCRIPCION!$D$24</f>
        <v>5.8420656489171149E-3</v>
      </c>
      <c r="AA287" s="55">
        <f>+Y287/1000*A_DESCRIPCION!$D$24</f>
        <v>0.1168413129783423</v>
      </c>
      <c r="AB287" s="28">
        <f>+IF(E287=INICIO!$C$4,INICIO!$V$30*ARBOLES!R287,IF(E287=INICIO!$C$5,INICIO!$V$31*ARBOLES!R287,IF(E287=INICIO!$C$6,INICIO!$V$32*ARBOLES!R287,IF(E287=INICIO!$C$7,INICIO!#REF!*ARBOLES!R287,0))))</f>
        <v>0.14032832089939307</v>
      </c>
    </row>
    <row r="288" spans="1:28" x14ac:dyDescent="0.25">
      <c r="A288">
        <v>121</v>
      </c>
      <c r="B288" t="str">
        <f>+'2014'!A121</f>
        <v>8-2014-INAB/ESTEFFOR</v>
      </c>
      <c r="D288">
        <f>+'2014'!B121</f>
        <v>8</v>
      </c>
      <c r="E288" t="str">
        <f>+'2014'!C121</f>
        <v>Avicennia germinans (L.)L.</v>
      </c>
      <c r="F288">
        <f>+'2014'!D121</f>
        <v>2015</v>
      </c>
      <c r="G288">
        <f>+'2014'!E121</f>
        <v>500</v>
      </c>
      <c r="H288">
        <f>+'2014'!F121</f>
        <v>6.8</v>
      </c>
      <c r="I288">
        <f>+'2014'!G121</f>
        <v>9.51</v>
      </c>
      <c r="J288" s="28">
        <f t="shared" si="16"/>
        <v>0.05</v>
      </c>
      <c r="K288" s="46">
        <f t="shared" si="17"/>
        <v>3.6316811075498014E-3</v>
      </c>
      <c r="L288" s="51">
        <f t="shared" si="18"/>
        <v>7.263362215099603E-2</v>
      </c>
      <c r="M288" s="28" t="str">
        <f>+IF(H288&gt;4,"DEJAR","DEPURAR")</f>
        <v>DEJAR</v>
      </c>
      <c r="N288" s="49" t="str">
        <f t="shared" si="19"/>
        <v>DEJAR</v>
      </c>
      <c r="O288" s="28">
        <f>+IF(E288=INICIO!$C$4,0.178*POWER(H288,2.47),IF(E288=INICIO!$C$5,0.1023*POWER(H288,2.5),IF(E288=INICIO!$C$6,0.14*POWER(H288,2.4),IF(E288=INICIO!$C$7,0.1023*POWER(H288,2.5),IF(E288=INICIO!$C$8,0,0)))))</f>
        <v>13.936362239727069</v>
      </c>
      <c r="P288" s="55">
        <f>+O288*1/J288</f>
        <v>278.72724479454138</v>
      </c>
      <c r="Q288" s="55">
        <f>+O288/1000*A_DESCRIPCION!$D$24</f>
        <v>6.5500902526717218E-3</v>
      </c>
      <c r="R288" s="55">
        <f>+P288/1000*A_DESCRIPCION!$D$24</f>
        <v>0.13100180505343442</v>
      </c>
      <c r="S288" s="49" t="str">
        <f>+INICIO!$E$4</f>
        <v>Imbert and Rollet (1989)a</v>
      </c>
      <c r="T288" s="54">
        <f>0.13657*H288^2.38351</f>
        <v>13.171906157159793</v>
      </c>
      <c r="U288" s="55">
        <f>+T288*1/J288</f>
        <v>263.43812314319581</v>
      </c>
      <c r="V288" s="55">
        <f>+T288/1000*A_DESCRIPCION!$D$24</f>
        <v>6.1907958938651024E-3</v>
      </c>
      <c r="W288" s="55">
        <f>+U288/1000*A_DESCRIPCION!$D$24</f>
        <v>0.12381591787730202</v>
      </c>
      <c r="X288" s="28">
        <f>+IF(E288=INICIO!$C$4,0.199*(0.86^0.899)*(H288^2.22),IF(E288=INICIO!$C$5,0.199*(0.762^0.899)*(H288^2.22),IF(E288=INICIO!$C$6,0.199*(0.759^0.899)*(H288^2.22),IF(E288=INICIO!$C$7,0.199*(0.762^0.899)*(H288^2.22),0))))</f>
        <v>10.948641086374103</v>
      </c>
      <c r="Y288" s="28">
        <f>+X288*1/J288</f>
        <v>218.97282172748206</v>
      </c>
      <c r="Z288" s="55">
        <f>+X288/1000*A_DESCRIPCION!$D$24</f>
        <v>5.1458613105958275E-3</v>
      </c>
      <c r="AA288" s="55">
        <f>+Y288/1000*A_DESCRIPCION!$D$24</f>
        <v>0.10291722621191657</v>
      </c>
      <c r="AB288" s="28">
        <f>+IF(E288=INICIO!$C$4,INICIO!$V$30*ARBOLES!R288,IF(E288=INICIO!$C$5,INICIO!$V$31*ARBOLES!R288,IF(E288=INICIO!$C$6,INICIO!$V$32*ARBOLES!R288,IF(E288=INICIO!$C$7,INICIO!#REF!*ARBOLES!R288,0))))</f>
        <v>0.1223400708702968</v>
      </c>
    </row>
    <row r="289" spans="1:28" x14ac:dyDescent="0.25">
      <c r="A289">
        <v>122</v>
      </c>
      <c r="B289" t="str">
        <f>+'2014'!A122</f>
        <v>8-2014-INAB/ESTEFFOR</v>
      </c>
      <c r="D289">
        <f>+'2014'!B122</f>
        <v>9</v>
      </c>
      <c r="E289" t="str">
        <f>+'2014'!C122</f>
        <v>Avicennia germinans (L.)L.</v>
      </c>
      <c r="F289">
        <f>+'2014'!D122</f>
        <v>2015</v>
      </c>
      <c r="G289">
        <f>+'2014'!E122</f>
        <v>500</v>
      </c>
      <c r="H289">
        <f>+'2014'!F122</f>
        <v>5.12</v>
      </c>
      <c r="I289">
        <f>+'2014'!G122</f>
        <v>8.26</v>
      </c>
      <c r="J289" s="28">
        <f t="shared" si="16"/>
        <v>0.05</v>
      </c>
      <c r="K289" s="46">
        <f t="shared" si="17"/>
        <v>2.0588741614566068E-3</v>
      </c>
      <c r="L289" s="51">
        <f t="shared" si="18"/>
        <v>4.1177483229132131E-2</v>
      </c>
      <c r="M289" s="28" t="str">
        <f>+IF(H289&gt;4,"DEJAR","DEPURAR")</f>
        <v>DEJAR</v>
      </c>
      <c r="N289" s="49" t="str">
        <f t="shared" si="19"/>
        <v>DEJAR</v>
      </c>
      <c r="O289" s="28">
        <f>+IF(E289=INICIO!$C$4,0.178*POWER(H289,2.47),IF(E289=INICIO!$C$5,0.1023*POWER(H289,2.5),IF(E289=INICIO!$C$6,0.14*POWER(H289,2.4),IF(E289=INICIO!$C$7,0.1023*POWER(H289,2.5),IF(E289=INICIO!$C$8,0,0)))))</f>
        <v>7.0530334251244726</v>
      </c>
      <c r="P289" s="55">
        <f>+O289*1/J289</f>
        <v>141.06066850248945</v>
      </c>
      <c r="Q289" s="55">
        <f>+O289/1000*A_DESCRIPCION!$D$24</f>
        <v>3.3149257098085017E-3</v>
      </c>
      <c r="R289" s="55">
        <f>+P289/1000*A_DESCRIPCION!$D$24</f>
        <v>6.6298514196170028E-2</v>
      </c>
      <c r="S289" s="49" t="str">
        <f>+INICIO!$E$4</f>
        <v>Imbert and Rollet (1989)a</v>
      </c>
      <c r="T289" s="54">
        <f>0.13657*H289^2.38351</f>
        <v>6.6974172146899758</v>
      </c>
      <c r="U289" s="55">
        <f>+T289*1/J289</f>
        <v>133.94834429379949</v>
      </c>
      <c r="V289" s="55">
        <f>+T289/1000*A_DESCRIPCION!$D$24</f>
        <v>3.1477860909042885E-3</v>
      </c>
      <c r="W289" s="55">
        <f>+U289/1000*A_DESCRIPCION!$D$24</f>
        <v>6.2955721818085758E-2</v>
      </c>
      <c r="X289" s="28">
        <f>+IF(E289=INICIO!$C$4,0.199*(0.86^0.899)*(H289^2.22),IF(E289=INICIO!$C$5,0.199*(0.762^0.899)*(H289^2.22),IF(E289=INICIO!$C$6,0.199*(0.759^0.899)*(H289^2.22),IF(E289=INICIO!$C$7,0.199*(0.762^0.899)*(H289^2.22),0))))</f>
        <v>5.8313585607894876</v>
      </c>
      <c r="Y289" s="28">
        <f>+X289*1/J289</f>
        <v>116.62717121578974</v>
      </c>
      <c r="Z289" s="55">
        <f>+X289/1000*A_DESCRIPCION!$D$24</f>
        <v>2.7407385235710593E-3</v>
      </c>
      <c r="AA289" s="55">
        <f>+Y289/1000*A_DESCRIPCION!$D$24</f>
        <v>5.4814770471421179E-2</v>
      </c>
      <c r="AB289" s="28">
        <f>+IF(E289=INICIO!$C$4,INICIO!$V$30*ARBOLES!R289,IF(E289=INICIO!$C$5,INICIO!$V$31*ARBOLES!R289,IF(E289=INICIO!$C$6,INICIO!$V$32*ARBOLES!R289,IF(E289=INICIO!$C$7,INICIO!#REF!*ARBOLES!R289,0))))</f>
        <v>6.1914909661332014E-2</v>
      </c>
    </row>
    <row r="290" spans="1:28" x14ac:dyDescent="0.25">
      <c r="A290">
        <v>123</v>
      </c>
      <c r="B290" t="str">
        <f>+'2014'!A123</f>
        <v>8-2014-INAB/ESTEFFOR</v>
      </c>
      <c r="D290">
        <f>+'2014'!B123</f>
        <v>10</v>
      </c>
      <c r="E290" t="str">
        <f>+'2014'!C123</f>
        <v>Avicennia germinans (L.)L.</v>
      </c>
      <c r="F290">
        <f>+'2014'!D123</f>
        <v>2015</v>
      </c>
      <c r="G290">
        <f>+'2014'!E123</f>
        <v>500</v>
      </c>
      <c r="H290">
        <f>+'2014'!F123</f>
        <v>7.9</v>
      </c>
      <c r="I290">
        <f>+'2014'!G123</f>
        <v>10.130000000000001</v>
      </c>
      <c r="J290" s="28">
        <f t="shared" si="16"/>
        <v>0.05</v>
      </c>
      <c r="K290" s="46">
        <f t="shared" si="17"/>
        <v>4.9016699377634745E-3</v>
      </c>
      <c r="L290" s="51">
        <f t="shared" si="18"/>
        <v>9.803339875526948E-2</v>
      </c>
      <c r="M290" s="28" t="str">
        <f>+IF(H290&gt;4,"DEJAR","DEPURAR")</f>
        <v>DEJAR</v>
      </c>
      <c r="N290" s="49" t="str">
        <f t="shared" si="19"/>
        <v>DEJAR</v>
      </c>
      <c r="O290" s="28">
        <f>+IF(E290=INICIO!$C$4,0.178*POWER(H290,2.47),IF(E290=INICIO!$C$5,0.1023*POWER(H290,2.5),IF(E290=INICIO!$C$6,0.14*POWER(H290,2.4),IF(E290=INICIO!$C$7,0.1023*POWER(H290,2.5),IF(E290=INICIO!$C$8,0,0)))))</f>
        <v>19.972528740213502</v>
      </c>
      <c r="P290" s="55">
        <f>+O290*1/J290</f>
        <v>399.45057480426999</v>
      </c>
      <c r="Q290" s="55">
        <f>+O290/1000*A_DESCRIPCION!$D$24</f>
        <v>9.3870885079003451E-3</v>
      </c>
      <c r="R290" s="55">
        <f>+P290/1000*A_DESCRIPCION!$D$24</f>
        <v>0.18774177015800689</v>
      </c>
      <c r="S290" s="49" t="str">
        <f>+INICIO!$E$4</f>
        <v>Imbert and Rollet (1989)a</v>
      </c>
      <c r="T290" s="54">
        <f>0.13657*H290^2.38351</f>
        <v>18.830352837408498</v>
      </c>
      <c r="U290" s="55">
        <f>+T290*1/J290</f>
        <v>376.60705674816995</v>
      </c>
      <c r="V290" s="55">
        <f>+T290/1000*A_DESCRIPCION!$D$24</f>
        <v>8.8502658335819929E-3</v>
      </c>
      <c r="W290" s="55">
        <f>+U290/1000*A_DESCRIPCION!$D$24</f>
        <v>0.17700531667163988</v>
      </c>
      <c r="X290" s="28">
        <f>+IF(E290=INICIO!$C$4,0.199*(0.86^0.899)*(H290^2.22),IF(E290=INICIO!$C$5,0.199*(0.762^0.899)*(H290^2.22),IF(E290=INICIO!$C$6,0.199*(0.759^0.899)*(H290^2.22),IF(E290=INICIO!$C$7,0.199*(0.762^0.899)*(H290^2.22),0))))</f>
        <v>15.27293753749486</v>
      </c>
      <c r="Y290" s="28">
        <f>+X290*1/J290</f>
        <v>305.45875074989721</v>
      </c>
      <c r="Z290" s="55">
        <f>+X290/1000*A_DESCRIPCION!$D$24</f>
        <v>7.178280642622584E-3</v>
      </c>
      <c r="AA290" s="55">
        <f>+Y290/1000*A_DESCRIPCION!$D$24</f>
        <v>0.14356561285245167</v>
      </c>
      <c r="AB290" s="28">
        <f>+IF(E290=INICIO!$C$4,INICIO!$V$30*ARBOLES!R290,IF(E290=INICIO!$C$5,INICIO!$V$31*ARBOLES!R290,IF(E290=INICIO!$C$6,INICIO!$V$32*ARBOLES!R290,IF(E290=INICIO!$C$7,INICIO!#REF!*ARBOLES!R290,0))))</f>
        <v>0.17532843503245593</v>
      </c>
    </row>
    <row r="291" spans="1:28" x14ac:dyDescent="0.25">
      <c r="A291">
        <v>124</v>
      </c>
      <c r="B291" t="str">
        <f>+'2014'!A124</f>
        <v>8-2014-INAB/ESTEFFOR</v>
      </c>
      <c r="D291">
        <f>+'2014'!B124</f>
        <v>11</v>
      </c>
      <c r="E291" t="str">
        <f>+'2014'!C124</f>
        <v>Avicennia germinans (L.)L.</v>
      </c>
      <c r="F291">
        <f>+'2014'!D124</f>
        <v>2015</v>
      </c>
      <c r="G291">
        <f>+'2014'!E124</f>
        <v>500</v>
      </c>
      <c r="H291">
        <f>+'2014'!F124</f>
        <v>8.1999999999999993</v>
      </c>
      <c r="I291">
        <f>+'2014'!G124</f>
        <v>9.51</v>
      </c>
      <c r="J291" s="28">
        <f t="shared" si="16"/>
        <v>0.05</v>
      </c>
      <c r="K291" s="46">
        <f t="shared" si="17"/>
        <v>5.2810172506844409E-3</v>
      </c>
      <c r="L291" s="51">
        <f t="shared" si="18"/>
        <v>0.10562034501368882</v>
      </c>
      <c r="M291" s="28" t="str">
        <f>+IF(H291&gt;4,"DEJAR","DEPURAR")</f>
        <v>DEJAR</v>
      </c>
      <c r="N291" s="49" t="str">
        <f t="shared" si="19"/>
        <v>DEJAR</v>
      </c>
      <c r="O291" s="28">
        <f>+IF(E291=INICIO!$C$4,0.178*POWER(H291,2.47),IF(E291=INICIO!$C$5,0.1023*POWER(H291,2.5),IF(E291=INICIO!$C$6,0.14*POWER(H291,2.4),IF(E291=INICIO!$C$7,0.1023*POWER(H291,2.5),IF(E291=INICIO!$C$8,0,0)))))</f>
        <v>21.84144067941255</v>
      </c>
      <c r="P291" s="55">
        <f>+O291*1/J291</f>
        <v>436.82881358825097</v>
      </c>
      <c r="Q291" s="55">
        <f>+O291/1000*A_DESCRIPCION!$D$24</f>
        <v>1.0265477119323898E-2</v>
      </c>
      <c r="R291" s="55">
        <f>+P291/1000*A_DESCRIPCION!$D$24</f>
        <v>0.20530954238647794</v>
      </c>
      <c r="S291" s="49" t="str">
        <f>+INICIO!$E$4</f>
        <v>Imbert and Rollet (1989)a</v>
      </c>
      <c r="T291" s="54">
        <f>0.13657*H291^2.38351</f>
        <v>20.579734362213049</v>
      </c>
      <c r="U291" s="55">
        <f>+T291*1/J291</f>
        <v>411.59468724426097</v>
      </c>
      <c r="V291" s="55">
        <f>+T291/1000*A_DESCRIPCION!$D$24</f>
        <v>9.6724751502401327E-3</v>
      </c>
      <c r="W291" s="55">
        <f>+U291/1000*A_DESCRIPCION!$D$24</f>
        <v>0.19344950300480265</v>
      </c>
      <c r="X291" s="28">
        <f>+IF(E291=INICIO!$C$4,0.199*(0.86^0.899)*(H291^2.22),IF(E291=INICIO!$C$5,0.199*(0.762^0.899)*(H291^2.22),IF(E291=INICIO!$C$6,0.199*(0.759^0.899)*(H291^2.22),IF(E291=INICIO!$C$7,0.199*(0.762^0.899)*(H291^2.22),0))))</f>
        <v>16.590412533621748</v>
      </c>
      <c r="Y291" s="28">
        <f>+X291*1/J291</f>
        <v>331.80825067243495</v>
      </c>
      <c r="Z291" s="55">
        <f>+X291/1000*A_DESCRIPCION!$D$24</f>
        <v>7.7974938908022219E-3</v>
      </c>
      <c r="AA291" s="55">
        <f>+Y291/1000*A_DESCRIPCION!$D$24</f>
        <v>0.15594987781604441</v>
      </c>
      <c r="AB291" s="28">
        <f>+IF(E291=INICIO!$C$4,INICIO!$V$30*ARBOLES!R291,IF(E291=INICIO!$C$5,INICIO!$V$31*ARBOLES!R291,IF(E291=INICIO!$C$6,INICIO!$V$32*ARBOLES!R291,IF(E291=INICIO!$C$7,INICIO!#REF!*ARBOLES!R291,0))))</f>
        <v>0.19173464026441991</v>
      </c>
    </row>
    <row r="292" spans="1:28" x14ac:dyDescent="0.25">
      <c r="A292">
        <v>125</v>
      </c>
      <c r="B292" t="str">
        <f>+'2014'!A125</f>
        <v>8-2014-INAB/ESTEFFOR</v>
      </c>
      <c r="D292">
        <f>+'2014'!B125</f>
        <v>12</v>
      </c>
      <c r="E292" t="str">
        <f>+'2014'!C125</f>
        <v>Avicennia germinans (L.)L.</v>
      </c>
      <c r="F292">
        <f>+'2014'!D125</f>
        <v>2015</v>
      </c>
      <c r="G292">
        <f>+'2014'!E125</f>
        <v>500</v>
      </c>
      <c r="H292">
        <f>+'2014'!F125</f>
        <v>7.2</v>
      </c>
      <c r="I292">
        <f>+'2014'!G125</f>
        <v>7.63</v>
      </c>
      <c r="J292" s="28">
        <f t="shared" si="16"/>
        <v>0.05</v>
      </c>
      <c r="K292" s="46">
        <f t="shared" si="17"/>
        <v>4.0715040790523724E-3</v>
      </c>
      <c r="L292" s="51">
        <f t="shared" si="18"/>
        <v>8.1430081581047448E-2</v>
      </c>
      <c r="M292" s="28" t="str">
        <f>+IF(H292&gt;4,"DEJAR","DEPURAR")</f>
        <v>DEJAR</v>
      </c>
      <c r="N292" s="49" t="str">
        <f t="shared" si="19"/>
        <v>DEJAR</v>
      </c>
      <c r="O292" s="28">
        <f>+IF(E292=INICIO!$C$4,0.178*POWER(H292,2.47),IF(E292=INICIO!$C$5,0.1023*POWER(H292,2.5),IF(E292=INICIO!$C$6,0.14*POWER(H292,2.4),IF(E292=INICIO!$C$7,0.1023*POWER(H292,2.5),IF(E292=INICIO!$C$8,0,0)))))</f>
        <v>15.985492722331132</v>
      </c>
      <c r="P292" s="55">
        <f>+O292*1/J292</f>
        <v>319.70985444662261</v>
      </c>
      <c r="Q292" s="55">
        <f>+O292/1000*A_DESCRIPCION!$D$24</f>
        <v>7.5131815794956319E-3</v>
      </c>
      <c r="R292" s="55">
        <f>+P292/1000*A_DESCRIPCION!$D$24</f>
        <v>0.1502636315899126</v>
      </c>
      <c r="S292" s="49" t="str">
        <f>+INICIO!$E$4</f>
        <v>Imbert and Rollet (1989)a</v>
      </c>
      <c r="T292" s="54">
        <f>0.13657*H292^2.38351</f>
        <v>15.094401161274275</v>
      </c>
      <c r="U292" s="55">
        <f>+T292*1/J292</f>
        <v>301.88802322548548</v>
      </c>
      <c r="V292" s="55">
        <f>+T292/1000*A_DESCRIPCION!$D$24</f>
        <v>7.0943685457989089E-3</v>
      </c>
      <c r="W292" s="55">
        <f>+U292/1000*A_DESCRIPCION!$D$24</f>
        <v>0.14188737091597817</v>
      </c>
      <c r="X292" s="28">
        <f>+IF(E292=INICIO!$C$4,0.199*(0.86^0.899)*(H292^2.22),IF(E292=INICIO!$C$5,0.199*(0.762^0.899)*(H292^2.22),IF(E292=INICIO!$C$6,0.199*(0.759^0.899)*(H292^2.22),IF(E292=INICIO!$C$7,0.199*(0.762^0.899)*(H292^2.22),0))))</f>
        <v>12.429926912589607</v>
      </c>
      <c r="Y292" s="28">
        <f>+X292*1/J292</f>
        <v>248.59853825179215</v>
      </c>
      <c r="Z292" s="55">
        <f>+X292/1000*A_DESCRIPCION!$D$24</f>
        <v>5.8420656489171149E-3</v>
      </c>
      <c r="AA292" s="55">
        <f>+Y292/1000*A_DESCRIPCION!$D$24</f>
        <v>0.1168413129783423</v>
      </c>
      <c r="AB292" s="28">
        <f>+IF(E292=INICIO!$C$4,INICIO!$V$30*ARBOLES!R292,IF(E292=INICIO!$C$5,INICIO!$V$31*ARBOLES!R292,IF(E292=INICIO!$C$6,INICIO!$V$32*ARBOLES!R292,IF(E292=INICIO!$C$7,INICIO!#REF!*ARBOLES!R292,0))))</f>
        <v>0.14032832089939307</v>
      </c>
    </row>
    <row r="293" spans="1:28" x14ac:dyDescent="0.25">
      <c r="A293">
        <v>126</v>
      </c>
      <c r="B293" t="str">
        <f>+'2014'!A126</f>
        <v>8-2014-INAB/ESTEFFOR</v>
      </c>
      <c r="D293">
        <f>+'2014'!B126</f>
        <v>13</v>
      </c>
      <c r="E293" t="str">
        <f>+'2014'!C126</f>
        <v>Avicennia germinans (L.)L.</v>
      </c>
      <c r="F293">
        <f>+'2014'!D126</f>
        <v>2015</v>
      </c>
      <c r="G293">
        <f>+'2014'!E126</f>
        <v>500</v>
      </c>
      <c r="H293">
        <f>+'2014'!F126</f>
        <v>7.61</v>
      </c>
      <c r="I293">
        <f>+'2014'!G126</f>
        <v>5.76</v>
      </c>
      <c r="J293" s="28">
        <f t="shared" si="16"/>
        <v>0.05</v>
      </c>
      <c r="K293" s="46">
        <f t="shared" si="17"/>
        <v>4.5484056978489359E-3</v>
      </c>
      <c r="L293" s="51">
        <f t="shared" si="18"/>
        <v>9.0968113956978708E-2</v>
      </c>
      <c r="M293" s="28" t="str">
        <f>+IF(H293&gt;4,"DEJAR","DEPURAR")</f>
        <v>DEJAR</v>
      </c>
      <c r="N293" s="49" t="str">
        <f t="shared" si="19"/>
        <v>DEJAR</v>
      </c>
      <c r="O293" s="28">
        <f>+IF(E293=INICIO!$C$4,0.178*POWER(H293,2.47),IF(E293=INICIO!$C$5,0.1023*POWER(H293,2.5),IF(E293=INICIO!$C$6,0.14*POWER(H293,2.4),IF(E293=INICIO!$C$7,0.1023*POWER(H293,2.5),IF(E293=INICIO!$C$8,0,0)))))</f>
        <v>18.257916305171193</v>
      </c>
      <c r="P293" s="55">
        <f>+O293*1/J293</f>
        <v>365.15832610342386</v>
      </c>
      <c r="Q293" s="55">
        <f>+O293/1000*A_DESCRIPCION!$D$24</f>
        <v>8.5812206634304604E-3</v>
      </c>
      <c r="R293" s="55">
        <f>+P293/1000*A_DESCRIPCION!$D$24</f>
        <v>0.17162441326860919</v>
      </c>
      <c r="S293" s="49" t="str">
        <f>+INICIO!$E$4</f>
        <v>Imbert and Rollet (1989)a</v>
      </c>
      <c r="T293" s="54">
        <f>0.13657*H293^2.38351</f>
        <v>17.224413888022582</v>
      </c>
      <c r="U293" s="55">
        <f>+T293*1/J293</f>
        <v>344.48827776045164</v>
      </c>
      <c r="V293" s="55">
        <f>+T293/1000*A_DESCRIPCION!$D$24</f>
        <v>8.0954745273706143E-3</v>
      </c>
      <c r="W293" s="55">
        <f>+U293/1000*A_DESCRIPCION!$D$24</f>
        <v>0.16190949054741227</v>
      </c>
      <c r="X293" s="28">
        <f>+IF(E293=INICIO!$C$4,0.199*(0.86^0.899)*(H293^2.22),IF(E293=INICIO!$C$5,0.199*(0.762^0.899)*(H293^2.22),IF(E293=INICIO!$C$6,0.199*(0.759^0.899)*(H293^2.22),IF(E293=INICIO!$C$7,0.199*(0.762^0.899)*(H293^2.22),0))))</f>
        <v>14.056084877281123</v>
      </c>
      <c r="Y293" s="28">
        <f>+X293*1/J293</f>
        <v>281.12169754562245</v>
      </c>
      <c r="Z293" s="55">
        <f>+X293/1000*A_DESCRIPCION!$D$24</f>
        <v>6.6063598923221277E-3</v>
      </c>
      <c r="AA293" s="55">
        <f>+Y293/1000*A_DESCRIPCION!$D$24</f>
        <v>0.13212719784644253</v>
      </c>
      <c r="AB293" s="28">
        <f>+IF(E293=INICIO!$C$4,INICIO!$V$30*ARBOLES!R293,IF(E293=INICIO!$C$5,INICIO!$V$31*ARBOLES!R293,IF(E293=INICIO!$C$6,INICIO!$V$32*ARBOLES!R293,IF(E293=INICIO!$C$7,INICIO!#REF!*ARBOLES!R293,0))))</f>
        <v>0.16027674484172535</v>
      </c>
    </row>
    <row r="294" spans="1:28" x14ac:dyDescent="0.25">
      <c r="A294">
        <v>127</v>
      </c>
      <c r="B294" t="str">
        <f>+'2014'!A127</f>
        <v>8-2014-INAB/ESTEFFOR</v>
      </c>
      <c r="D294">
        <f>+'2014'!B127</f>
        <v>14</v>
      </c>
      <c r="E294" t="str">
        <f>+'2014'!C127</f>
        <v>Avicennia germinans (L.)L.</v>
      </c>
      <c r="F294">
        <f>+'2014'!D127</f>
        <v>2015</v>
      </c>
      <c r="G294">
        <f>+'2014'!E127</f>
        <v>500</v>
      </c>
      <c r="H294">
        <f>+'2014'!F127</f>
        <v>6.1</v>
      </c>
      <c r="I294">
        <f>+'2014'!G127</f>
        <v>9.35</v>
      </c>
      <c r="J294" s="28">
        <f t="shared" si="16"/>
        <v>0.05</v>
      </c>
      <c r="K294" s="46">
        <f t="shared" si="17"/>
        <v>2.9224665660019049E-3</v>
      </c>
      <c r="L294" s="51">
        <f t="shared" si="18"/>
        <v>5.8449331320038093E-2</v>
      </c>
      <c r="M294" s="28" t="str">
        <f>+IF(H294&gt;4,"DEJAR","DEPURAR")</f>
        <v>DEJAR</v>
      </c>
      <c r="N294" s="49" t="str">
        <f t="shared" si="19"/>
        <v>DEJAR</v>
      </c>
      <c r="O294" s="28">
        <f>+IF(E294=INICIO!$C$4,0.178*POWER(H294,2.47),IF(E294=INICIO!$C$5,0.1023*POWER(H294,2.5),IF(E294=INICIO!$C$6,0.14*POWER(H294,2.4),IF(E294=INICIO!$C$7,0.1023*POWER(H294,2.5),IF(E294=INICIO!$C$8,0,0)))))</f>
        <v>10.737907035705973</v>
      </c>
      <c r="P294" s="55">
        <f>+O294*1/J294</f>
        <v>214.75814071411946</v>
      </c>
      <c r="Q294" s="55">
        <f>+O294/1000*A_DESCRIPCION!$D$24</f>
        <v>5.0468163067818065E-3</v>
      </c>
      <c r="R294" s="55">
        <f>+P294/1000*A_DESCRIPCION!$D$24</f>
        <v>0.10093632613563615</v>
      </c>
      <c r="S294" s="49" t="str">
        <f>+INICIO!$E$4</f>
        <v>Imbert and Rollet (1989)a</v>
      </c>
      <c r="T294" s="54">
        <f>0.13657*H294^2.38351</f>
        <v>10.167093662990309</v>
      </c>
      <c r="U294" s="55">
        <f>+T294*1/J294</f>
        <v>203.34187325980616</v>
      </c>
      <c r="V294" s="55">
        <f>+T294/1000*A_DESCRIPCION!$D$24</f>
        <v>4.7785340216054449E-3</v>
      </c>
      <c r="W294" s="55">
        <f>+U294/1000*A_DESCRIPCION!$D$24</f>
        <v>9.5570680432108882E-2</v>
      </c>
      <c r="X294" s="28">
        <f>+IF(E294=INICIO!$C$4,0.199*(0.86^0.899)*(H294^2.22),IF(E294=INICIO!$C$5,0.199*(0.762^0.899)*(H294^2.22),IF(E294=INICIO!$C$6,0.199*(0.759^0.899)*(H294^2.22),IF(E294=INICIO!$C$7,0.199*(0.762^0.899)*(H294^2.22),0))))</f>
        <v>8.6024600943386087</v>
      </c>
      <c r="Y294" s="28">
        <f>+X294*1/J294</f>
        <v>172.04920188677215</v>
      </c>
      <c r="Z294" s="55">
        <f>+X294/1000*A_DESCRIPCION!$D$24</f>
        <v>4.0431562443391461E-3</v>
      </c>
      <c r="AA294" s="55">
        <f>+Y294/1000*A_DESCRIPCION!$D$24</f>
        <v>8.0863124886782906E-2</v>
      </c>
      <c r="AB294" s="28">
        <f>+IF(E294=INICIO!$C$4,INICIO!$V$30*ARBOLES!R294,IF(E294=INICIO!$C$5,INICIO!$V$31*ARBOLES!R294,IF(E294=INICIO!$C$6,INICIO!$V$32*ARBOLES!R294,IF(E294=INICIO!$C$7,INICIO!#REF!*ARBOLES!R294,0))))</f>
        <v>9.4262497282264587E-2</v>
      </c>
    </row>
    <row r="295" spans="1:28" x14ac:dyDescent="0.25">
      <c r="A295">
        <v>128</v>
      </c>
      <c r="B295" t="str">
        <f>+'2014'!A128</f>
        <v>8-2014-INAB/ESTEFFOR</v>
      </c>
      <c r="D295">
        <f>+'2014'!B128</f>
        <v>15</v>
      </c>
      <c r="E295" t="str">
        <f>+'2014'!C128</f>
        <v>Avicennia germinans (L.)L.</v>
      </c>
      <c r="F295">
        <f>+'2014'!D128</f>
        <v>2015</v>
      </c>
      <c r="G295">
        <f>+'2014'!E128</f>
        <v>500</v>
      </c>
      <c r="H295">
        <f>+'2014'!F128</f>
        <v>8.31</v>
      </c>
      <c r="I295">
        <f>+'2014'!G128</f>
        <v>8.1300000000000008</v>
      </c>
      <c r="J295" s="28">
        <f t="shared" si="16"/>
        <v>0.05</v>
      </c>
      <c r="K295" s="46">
        <f t="shared" si="17"/>
        <v>5.4236534111390539E-3</v>
      </c>
      <c r="L295" s="51">
        <f t="shared" si="18"/>
        <v>0.10847306822278108</v>
      </c>
      <c r="M295" s="28" t="str">
        <f>+IF(H295&gt;4,"DEJAR","DEPURAR")</f>
        <v>DEJAR</v>
      </c>
      <c r="N295" s="49" t="str">
        <f t="shared" si="19"/>
        <v>DEJAR</v>
      </c>
      <c r="O295" s="28">
        <f>+IF(E295=INICIO!$C$4,0.178*POWER(H295,2.47),IF(E295=INICIO!$C$5,0.1023*POWER(H295,2.5),IF(E295=INICIO!$C$6,0.14*POWER(H295,2.4),IF(E295=INICIO!$C$7,0.1023*POWER(H295,2.5),IF(E295=INICIO!$C$8,0,0)))))</f>
        <v>22.551243417831131</v>
      </c>
      <c r="P295" s="55">
        <f>+O295*1/J295</f>
        <v>451.02486835662262</v>
      </c>
      <c r="Q295" s="55">
        <f>+O295/1000*A_DESCRIPCION!$D$24</f>
        <v>1.059908440638063E-2</v>
      </c>
      <c r="R295" s="55">
        <f>+P295/1000*A_DESCRIPCION!$D$24</f>
        <v>0.21198168812761264</v>
      </c>
      <c r="S295" s="49" t="str">
        <f>+INICIO!$E$4</f>
        <v>Imbert and Rollet (1989)a</v>
      </c>
      <c r="T295" s="54">
        <f>0.13657*H295^2.38351</f>
        <v>21.243865621067012</v>
      </c>
      <c r="U295" s="55">
        <f>+T295*1/J295</f>
        <v>424.87731242134021</v>
      </c>
      <c r="V295" s="55">
        <f>+T295/1000*A_DESCRIPCION!$D$24</f>
        <v>9.9846168419014947E-3</v>
      </c>
      <c r="W295" s="55">
        <f>+U295/1000*A_DESCRIPCION!$D$24</f>
        <v>0.19969233683802987</v>
      </c>
      <c r="X295" s="28">
        <f>+IF(E295=INICIO!$C$4,0.199*(0.86^0.899)*(H295^2.22),IF(E295=INICIO!$C$5,0.199*(0.762^0.899)*(H295^2.22),IF(E295=INICIO!$C$6,0.199*(0.759^0.899)*(H295^2.22),IF(E295=INICIO!$C$7,0.199*(0.762^0.899)*(H295^2.22),0))))</f>
        <v>17.088530021996597</v>
      </c>
      <c r="Y295" s="28">
        <f>+X295*1/J295</f>
        <v>341.77060043993191</v>
      </c>
      <c r="Z295" s="55">
        <f>+X295/1000*A_DESCRIPCION!$D$24</f>
        <v>8.0316091103384002E-3</v>
      </c>
      <c r="AA295" s="55">
        <f>+Y295/1000*A_DESCRIPCION!$D$24</f>
        <v>0.16063218220676798</v>
      </c>
      <c r="AB295" s="28">
        <f>+IF(E295=INICIO!$C$4,INICIO!$V$30*ARBOLES!R295,IF(E295=INICIO!$C$5,INICIO!$V$31*ARBOLES!R295,IF(E295=INICIO!$C$6,INICIO!$V$32*ARBOLES!R295,IF(E295=INICIO!$C$7,INICIO!#REF!*ARBOLES!R295,0))))</f>
        <v>0.19796562908548554</v>
      </c>
    </row>
    <row r="296" spans="1:28" x14ac:dyDescent="0.25">
      <c r="A296">
        <v>129</v>
      </c>
      <c r="B296" t="str">
        <f>+'2014'!A129</f>
        <v>8-2014-INAB/ESTEFFOR</v>
      </c>
      <c r="D296">
        <f>+'2014'!B129</f>
        <v>16</v>
      </c>
      <c r="E296" t="str">
        <f>+'2014'!C129</f>
        <v>Avicennia germinans (L.)L.</v>
      </c>
      <c r="F296">
        <f>+'2014'!D129</f>
        <v>2015</v>
      </c>
      <c r="G296">
        <f>+'2014'!E129</f>
        <v>500</v>
      </c>
      <c r="H296">
        <f>+'2014'!F129</f>
        <v>7.6</v>
      </c>
      <c r="I296">
        <f>+'2014'!G129</f>
        <v>9.3800000000000008</v>
      </c>
      <c r="J296" s="28">
        <f t="shared" si="16"/>
        <v>0.05</v>
      </c>
      <c r="K296" s="46">
        <f t="shared" si="17"/>
        <v>4.5364597917836608E-3</v>
      </c>
      <c r="L296" s="51">
        <f t="shared" si="18"/>
        <v>9.072919583567321E-2</v>
      </c>
      <c r="M296" s="28" t="str">
        <f>+IF(H296&gt;4,"DEJAR","DEPURAR")</f>
        <v>DEJAR</v>
      </c>
      <c r="N296" s="49" t="str">
        <f t="shared" si="19"/>
        <v>DEJAR</v>
      </c>
      <c r="O296" s="28">
        <f>+IF(E296=INICIO!$C$4,0.178*POWER(H296,2.47),IF(E296=INICIO!$C$5,0.1023*POWER(H296,2.5),IF(E296=INICIO!$C$6,0.14*POWER(H296,2.4),IF(E296=INICIO!$C$7,0.1023*POWER(H296,2.5),IF(E296=INICIO!$C$8,0,0)))))</f>
        <v>18.200388447580728</v>
      </c>
      <c r="P296" s="55">
        <f>+O296*1/J296</f>
        <v>364.00776895161454</v>
      </c>
      <c r="Q296" s="55">
        <f>+O296/1000*A_DESCRIPCION!$D$24</f>
        <v>8.5541825703629414E-3</v>
      </c>
      <c r="R296" s="55">
        <f>+P296/1000*A_DESCRIPCION!$D$24</f>
        <v>0.17108365140725881</v>
      </c>
      <c r="S296" s="49" t="str">
        <f>+INICIO!$E$4</f>
        <v>Imbert and Rollet (1989)a</v>
      </c>
      <c r="T296" s="54">
        <f>0.13657*H296^2.38351</f>
        <v>17.170514742036609</v>
      </c>
      <c r="U296" s="55">
        <f>+T296*1/J296</f>
        <v>343.41029484073215</v>
      </c>
      <c r="V296" s="55">
        <f>+T296/1000*A_DESCRIPCION!$D$24</f>
        <v>8.070141928757206E-3</v>
      </c>
      <c r="W296" s="55">
        <f>+U296/1000*A_DESCRIPCION!$D$24</f>
        <v>0.16140283857514409</v>
      </c>
      <c r="X296" s="28">
        <f>+IF(E296=INICIO!$C$4,0.199*(0.86^0.899)*(H296^2.22),IF(E296=INICIO!$C$5,0.199*(0.762^0.899)*(H296^2.22),IF(E296=INICIO!$C$6,0.199*(0.759^0.899)*(H296^2.22),IF(E296=INICIO!$C$7,0.199*(0.762^0.899)*(H296^2.22),0))))</f>
        <v>14.015113132174342</v>
      </c>
      <c r="Y296" s="28">
        <f>+X296*1/J296</f>
        <v>280.30226264348681</v>
      </c>
      <c r="Z296" s="55">
        <f>+X296/1000*A_DESCRIPCION!$D$24</f>
        <v>6.5871031721219404E-3</v>
      </c>
      <c r="AA296" s="55">
        <f>+Y296/1000*A_DESCRIPCION!$D$24</f>
        <v>0.13174206344243877</v>
      </c>
      <c r="AB296" s="28">
        <f>+IF(E296=INICIO!$C$4,INICIO!$V$30*ARBOLES!R296,IF(E296=INICIO!$C$5,INICIO!$V$31*ARBOLES!R296,IF(E296=INICIO!$C$6,INICIO!$V$32*ARBOLES!R296,IF(E296=INICIO!$C$7,INICIO!#REF!*ARBOLES!R296,0))))</f>
        <v>0.15977173772052899</v>
      </c>
    </row>
    <row r="297" spans="1:28" x14ac:dyDescent="0.25">
      <c r="A297">
        <v>130</v>
      </c>
      <c r="B297" t="str">
        <f>+'2014'!A130</f>
        <v>8-2014-INAB/ESTEFFOR</v>
      </c>
      <c r="D297">
        <f>+'2014'!B130</f>
        <v>17</v>
      </c>
      <c r="E297" t="str">
        <f>+'2014'!C130</f>
        <v>Laguncularia racemosa (L.) Gaertn.f.</v>
      </c>
      <c r="F297">
        <f>+'2014'!D130</f>
        <v>2015</v>
      </c>
      <c r="G297">
        <f>+'2014'!E130</f>
        <v>500</v>
      </c>
      <c r="H297">
        <f>+'2014'!F130</f>
        <v>6.9</v>
      </c>
      <c r="I297">
        <f>+'2014'!G130</f>
        <v>9.3800000000000008</v>
      </c>
      <c r="J297" s="28">
        <f t="shared" si="16"/>
        <v>0.05</v>
      </c>
      <c r="K297" s="46">
        <f t="shared" si="17"/>
        <v>3.7392806559352516E-3</v>
      </c>
      <c r="L297" s="51">
        <f t="shared" si="18"/>
        <v>7.4785613118705033E-2</v>
      </c>
      <c r="M297" s="28" t="str">
        <f>+IF(H297&gt;4,"DEJAR","DEPURAR")</f>
        <v>DEJAR</v>
      </c>
      <c r="N297" s="49" t="str">
        <f t="shared" si="19"/>
        <v>DEJAR</v>
      </c>
      <c r="O297" s="28">
        <f>+IF(E297=INICIO!$C$4,0.178*POWER(H297,2.47),IF(E297=INICIO!$C$5,0.1023*POWER(H297,2.5),IF(E297=INICIO!$C$6,0.14*POWER(H297,2.4),IF(E297=INICIO!$C$7,0.1023*POWER(H297,2.5),IF(E297=INICIO!$C$8,0,0)))))</f>
        <v>12.793764745522022</v>
      </c>
      <c r="P297" s="55">
        <f>+O297*1/J297</f>
        <v>255.87529491044043</v>
      </c>
      <c r="Q297" s="55">
        <f>+O297/1000*A_DESCRIPCION!$D$24</f>
        <v>6.0130694303953498E-3</v>
      </c>
      <c r="R297" s="55">
        <f>+P297/1000*A_DESCRIPCION!$D$24</f>
        <v>0.12026138860790699</v>
      </c>
      <c r="S297" s="49" t="str">
        <f>+INICIO!$E$4</f>
        <v>Imbert and Rollet (1989)a</v>
      </c>
      <c r="T297" s="54">
        <f>0.13657*H297^2.38351</f>
        <v>13.638308363850042</v>
      </c>
      <c r="U297" s="55">
        <f>+T297*1/J297</f>
        <v>272.76616727700082</v>
      </c>
      <c r="V297" s="55">
        <f>+T297/1000*A_DESCRIPCION!$D$24</f>
        <v>6.4100049310095199E-3</v>
      </c>
      <c r="W297" s="55">
        <f>+U297/1000*A_DESCRIPCION!$D$24</f>
        <v>0.12820009862019038</v>
      </c>
      <c r="X297" s="28">
        <f>+IF(E297=INICIO!$C$4,0.199*(0.86^0.899)*(H297^2.22),IF(E297=INICIO!$C$5,0.199*(0.762^0.899)*(H297^2.22),IF(E297=INICIO!$C$6,0.199*(0.759^0.899)*(H297^2.22),IF(E297=INICIO!$C$7,0.199*(0.762^0.899)*(H297^2.22),0))))</f>
        <v>11.349469891691655</v>
      </c>
      <c r="Y297" s="28">
        <f>+X297*1/J297</f>
        <v>226.9893978338331</v>
      </c>
      <c r="Z297" s="55">
        <f>+X297/1000*A_DESCRIPCION!$D$24</f>
        <v>5.3342508490950777E-3</v>
      </c>
      <c r="AA297" s="55">
        <f>+Y297/1000*A_DESCRIPCION!$D$24</f>
        <v>0.10668501698190155</v>
      </c>
      <c r="AB297" s="28">
        <f>+IF(E297=INICIO!$C$4,INICIO!$V$30*ARBOLES!R297,IF(E297=INICIO!$C$5,INICIO!$V$31*ARBOLES!R297,IF(E297=INICIO!$C$6,INICIO!$V$32*ARBOLES!R297,IF(E297=INICIO!$C$7,INICIO!#REF!*ARBOLES!R297,0))))</f>
        <v>9.8083028209287423E-2</v>
      </c>
    </row>
    <row r="298" spans="1:28" x14ac:dyDescent="0.25">
      <c r="A298">
        <v>131</v>
      </c>
      <c r="B298" t="str">
        <f>+'2014'!A131</f>
        <v>8-2014-INAB/ESTEFFOR</v>
      </c>
      <c r="D298">
        <f>+'2014'!B131</f>
        <v>18</v>
      </c>
      <c r="E298" t="str">
        <f>+'2014'!C131</f>
        <v>Avicennia germinans (L.)L.</v>
      </c>
      <c r="F298">
        <f>+'2014'!D131</f>
        <v>2015</v>
      </c>
      <c r="G298">
        <f>+'2014'!E131</f>
        <v>500</v>
      </c>
      <c r="H298">
        <f>+'2014'!F131</f>
        <v>9.8000000000000007</v>
      </c>
      <c r="I298">
        <f>+'2014'!G131</f>
        <v>9</v>
      </c>
      <c r="J298" s="28">
        <f t="shared" si="16"/>
        <v>0.05</v>
      </c>
      <c r="K298" s="46">
        <f t="shared" si="17"/>
        <v>7.5429639612690945E-3</v>
      </c>
      <c r="L298" s="51">
        <f t="shared" si="18"/>
        <v>0.15085927922538189</v>
      </c>
      <c r="M298" s="28" t="str">
        <f>+IF(H298&gt;4,"DEJAR","DEPURAR")</f>
        <v>DEJAR</v>
      </c>
      <c r="N298" s="49" t="str">
        <f t="shared" si="19"/>
        <v>DEJAR</v>
      </c>
      <c r="O298" s="28">
        <f>+IF(E298=INICIO!$C$4,0.178*POWER(H298,2.47),IF(E298=INICIO!$C$5,0.1023*POWER(H298,2.5),IF(E298=INICIO!$C$6,0.14*POWER(H298,2.4),IF(E298=INICIO!$C$7,0.1023*POWER(H298,2.5),IF(E298=INICIO!$C$8,0,0)))))</f>
        <v>33.501990978225393</v>
      </c>
      <c r="P298" s="55">
        <f>+O298*1/J298</f>
        <v>670.03981956450787</v>
      </c>
      <c r="Q298" s="55">
        <f>+O298/1000*A_DESCRIPCION!$D$24</f>
        <v>1.5745935759765933E-2</v>
      </c>
      <c r="R298" s="55">
        <f>+P298/1000*A_DESCRIPCION!$D$24</f>
        <v>0.31491871519531867</v>
      </c>
      <c r="S298" s="49" t="str">
        <f>+INICIO!$E$4</f>
        <v>Imbert and Rollet (1989)a</v>
      </c>
      <c r="T298" s="54">
        <f>0.13657*H298^2.38351</f>
        <v>31.474045845482923</v>
      </c>
      <c r="U298" s="55">
        <f>+T298*1/J298</f>
        <v>629.48091690965839</v>
      </c>
      <c r="V298" s="55">
        <f>+T298/1000*A_DESCRIPCION!$D$24</f>
        <v>1.4792801547376975E-2</v>
      </c>
      <c r="W298" s="55">
        <f>+U298/1000*A_DESCRIPCION!$D$24</f>
        <v>0.29585603094753943</v>
      </c>
      <c r="X298" s="28">
        <f>+IF(E298=INICIO!$C$4,0.199*(0.86^0.899)*(H298^2.22),IF(E298=INICIO!$C$5,0.199*(0.762^0.899)*(H298^2.22),IF(E298=INICIO!$C$6,0.199*(0.759^0.899)*(H298^2.22),IF(E298=INICIO!$C$7,0.199*(0.762^0.899)*(H298^2.22),0))))</f>
        <v>24.644063602935166</v>
      </c>
      <c r="Y298" s="28">
        <f>+X298*1/J298</f>
        <v>492.8812720587033</v>
      </c>
      <c r="Z298" s="55">
        <f>+X298/1000*A_DESCRIPCION!$D$24</f>
        <v>1.1582709893379527E-2</v>
      </c>
      <c r="AA298" s="55">
        <f>+Y298/1000*A_DESCRIPCION!$D$24</f>
        <v>0.23165419786759053</v>
      </c>
      <c r="AB298" s="28">
        <f>+IF(E298=INICIO!$C$4,INICIO!$V$30*ARBOLES!R298,IF(E298=INICIO!$C$5,INICIO!$V$31*ARBOLES!R298,IF(E298=INICIO!$C$6,INICIO!$V$32*ARBOLES!R298,IF(E298=INICIO!$C$7,INICIO!#REF!*ARBOLES!R298,0))))</f>
        <v>0.29409654256033513</v>
      </c>
    </row>
    <row r="299" spans="1:28" x14ac:dyDescent="0.25">
      <c r="A299">
        <v>132</v>
      </c>
      <c r="B299" t="str">
        <f>+'2014'!A132</f>
        <v>8-2014-INAB/ESTEFFOR</v>
      </c>
      <c r="D299">
        <f>+'2014'!B132</f>
        <v>19</v>
      </c>
      <c r="E299" t="str">
        <f>+'2014'!C132</f>
        <v>Laguncularia racemosa (L.) Gaertn.f.</v>
      </c>
      <c r="F299">
        <f>+'2014'!D132</f>
        <v>2015</v>
      </c>
      <c r="G299">
        <f>+'2014'!E132</f>
        <v>500</v>
      </c>
      <c r="H299">
        <f>+'2014'!F132</f>
        <v>6.4</v>
      </c>
      <c r="I299">
        <f>+'2014'!G132</f>
        <v>10.26</v>
      </c>
      <c r="J299" s="28">
        <f t="shared" si="16"/>
        <v>0.05</v>
      </c>
      <c r="K299" s="46">
        <f t="shared" si="17"/>
        <v>3.2169908772759479E-3</v>
      </c>
      <c r="L299" s="51">
        <f t="shared" si="18"/>
        <v>6.4339817545518957E-2</v>
      </c>
      <c r="M299" s="28" t="str">
        <f>+IF(H299&gt;4,"DEJAR","DEPURAR")</f>
        <v>DEJAR</v>
      </c>
      <c r="N299" s="49" t="str">
        <f t="shared" si="19"/>
        <v>DEJAR</v>
      </c>
      <c r="O299" s="28">
        <f>+IF(E299=INICIO!$C$4,0.178*POWER(H299,2.47),IF(E299=INICIO!$C$5,0.1023*POWER(H299,2.5),IF(E299=INICIO!$C$6,0.14*POWER(H299,2.4),IF(E299=INICIO!$C$7,0.1023*POWER(H299,2.5),IF(E299=INICIO!$C$8,0,0)))))</f>
        <v>10.600480919887064</v>
      </c>
      <c r="P299" s="55">
        <f>+O299*1/J299</f>
        <v>212.00961839774126</v>
      </c>
      <c r="Q299" s="55">
        <f>+O299/1000*A_DESCRIPCION!$D$24</f>
        <v>4.9822260323469196E-3</v>
      </c>
      <c r="R299" s="55">
        <f>+P299/1000*A_DESCRIPCION!$D$24</f>
        <v>9.9644520646938392E-2</v>
      </c>
      <c r="S299" s="49" t="str">
        <f>+INICIO!$E$4</f>
        <v>Imbert and Rollet (1989)a</v>
      </c>
      <c r="T299" s="54">
        <f>0.13657*H299^2.38351</f>
        <v>11.399697816500069</v>
      </c>
      <c r="U299" s="55">
        <f>+T299*1/J299</f>
        <v>227.99395633000137</v>
      </c>
      <c r="V299" s="55">
        <f>+T299/1000*A_DESCRIPCION!$D$24</f>
        <v>5.3578579737550321E-3</v>
      </c>
      <c r="W299" s="55">
        <f>+U299/1000*A_DESCRIPCION!$D$24</f>
        <v>0.10715715947510063</v>
      </c>
      <c r="X299" s="28">
        <f>+IF(E299=INICIO!$C$4,0.199*(0.86^0.899)*(H299^2.22),IF(E299=INICIO!$C$5,0.199*(0.762^0.899)*(H299^2.22),IF(E299=INICIO!$C$6,0.199*(0.759^0.899)*(H299^2.22),IF(E299=INICIO!$C$7,0.199*(0.762^0.899)*(H299^2.22),0))))</f>
        <v>9.6039554735812018</v>
      </c>
      <c r="Y299" s="28">
        <f>+X299*1/J299</f>
        <v>192.07910947162404</v>
      </c>
      <c r="Z299" s="55">
        <f>+X299/1000*A_DESCRIPCION!$D$24</f>
        <v>4.5138590725831646E-3</v>
      </c>
      <c r="AA299" s="55">
        <f>+Y299/1000*A_DESCRIPCION!$D$24</f>
        <v>9.0277181451663302E-2</v>
      </c>
      <c r="AB299" s="28">
        <f>+IF(E299=INICIO!$C$4,INICIO!$V$30*ARBOLES!R299,IF(E299=INICIO!$C$5,INICIO!$V$31*ARBOLES!R299,IF(E299=INICIO!$C$6,INICIO!$V$32*ARBOLES!R299,IF(E299=INICIO!$C$7,INICIO!#REF!*ARBOLES!R299,0))))</f>
        <v>8.1268281055520711E-2</v>
      </c>
    </row>
    <row r="300" spans="1:28" x14ac:dyDescent="0.25">
      <c r="A300">
        <v>133</v>
      </c>
      <c r="B300" t="str">
        <f>+'2014'!A133</f>
        <v>8-2014-INAB/ESTEFFOR</v>
      </c>
      <c r="D300">
        <f>+'2014'!B133</f>
        <v>20</v>
      </c>
      <c r="E300" t="str">
        <f>+'2014'!C133</f>
        <v>Avicennia germinans (L.)L.</v>
      </c>
      <c r="F300">
        <f>+'2014'!D133</f>
        <v>2015</v>
      </c>
      <c r="G300">
        <f>+'2014'!E133</f>
        <v>500</v>
      </c>
      <c r="H300">
        <f>+'2014'!F133</f>
        <v>5.6</v>
      </c>
      <c r="I300">
        <f>+'2014'!G133</f>
        <v>5.38</v>
      </c>
      <c r="J300" s="28">
        <f t="shared" si="16"/>
        <v>0.05</v>
      </c>
      <c r="K300" s="46">
        <f t="shared" si="17"/>
        <v>2.4630086404143973E-3</v>
      </c>
      <c r="L300" s="51">
        <f t="shared" si="18"/>
        <v>4.9260172808287941E-2</v>
      </c>
      <c r="M300" s="28" t="str">
        <f>+IF(H300&gt;4,"DEJAR","DEPURAR")</f>
        <v>DEJAR</v>
      </c>
      <c r="N300" s="49" t="str">
        <f t="shared" si="19"/>
        <v>DEJAR</v>
      </c>
      <c r="O300" s="28">
        <f>+IF(E300=INICIO!$C$4,0.178*POWER(H300,2.47),IF(E300=INICIO!$C$5,0.1023*POWER(H300,2.5),IF(E300=INICIO!$C$6,0.14*POWER(H300,2.4),IF(E300=INICIO!$C$7,0.1023*POWER(H300,2.5),IF(E300=INICIO!$C$8,0,0)))))</f>
        <v>8.7453923946380154</v>
      </c>
      <c r="P300" s="55">
        <f>+O300*1/J300</f>
        <v>174.90784789276029</v>
      </c>
      <c r="Q300" s="55">
        <f>+O300/1000*A_DESCRIPCION!$D$24</f>
        <v>4.1103344254798677E-3</v>
      </c>
      <c r="R300" s="55">
        <f>+P300/1000*A_DESCRIPCION!$D$24</f>
        <v>8.2206688509597337E-2</v>
      </c>
      <c r="S300" s="49" t="str">
        <f>+INICIO!$E$4</f>
        <v>Imbert and Rollet (1989)a</v>
      </c>
      <c r="T300" s="54">
        <f>0.13657*H300^2.38351</f>
        <v>8.2921844452906619</v>
      </c>
      <c r="U300" s="55">
        <f>+T300*1/J300</f>
        <v>165.84368890581322</v>
      </c>
      <c r="V300" s="55">
        <f>+T300/1000*A_DESCRIPCION!$D$24</f>
        <v>3.8973266892866104E-3</v>
      </c>
      <c r="W300" s="55">
        <f>+U300/1000*A_DESCRIPCION!$D$24</f>
        <v>7.7946533785732214E-2</v>
      </c>
      <c r="X300" s="28">
        <f>+IF(E300=INICIO!$C$4,0.199*(0.86^0.899)*(H300^2.22),IF(E300=INICIO!$C$5,0.199*(0.762^0.899)*(H300^2.22),IF(E300=INICIO!$C$6,0.199*(0.759^0.899)*(H300^2.22),IF(E300=INICIO!$C$7,0.199*(0.762^0.899)*(H300^2.22),0))))</f>
        <v>7.1148844765293511</v>
      </c>
      <c r="Y300" s="28">
        <f>+X300*1/J300</f>
        <v>142.29768953058701</v>
      </c>
      <c r="Z300" s="55">
        <f>+X300/1000*A_DESCRIPCION!$D$24</f>
        <v>3.3439957039687945E-3</v>
      </c>
      <c r="AA300" s="55">
        <f>+Y300/1000*A_DESCRIPCION!$D$24</f>
        <v>6.687991407937588E-2</v>
      </c>
      <c r="AB300" s="28">
        <f>+IF(E300=INICIO!$C$4,INICIO!$V$30*ARBOLES!R300,IF(E300=INICIO!$C$5,INICIO!$V$31*ARBOLES!R300,IF(E300=INICIO!$C$6,INICIO!$V$32*ARBOLES!R300,IF(E300=INICIO!$C$7,INICIO!#REF!*ARBOLES!R300,0))))</f>
        <v>7.6771248260085606E-2</v>
      </c>
    </row>
    <row r="301" spans="1:28" x14ac:dyDescent="0.25">
      <c r="A301">
        <v>134</v>
      </c>
      <c r="B301" t="str">
        <f>+'2014'!A134</f>
        <v>8-2014-INAB/ESTEFFOR</v>
      </c>
      <c r="D301">
        <f>+'2014'!B134</f>
        <v>21</v>
      </c>
      <c r="E301" t="str">
        <f>+'2014'!C134</f>
        <v>Avicennia germinans (L.)L.</v>
      </c>
      <c r="F301">
        <f>+'2014'!D134</f>
        <v>2015</v>
      </c>
      <c r="G301">
        <f>+'2014'!E134</f>
        <v>500</v>
      </c>
      <c r="H301">
        <f>+'2014'!F134</f>
        <v>9.6999999999999993</v>
      </c>
      <c r="I301">
        <f>+'2014'!G134</f>
        <v>10.63</v>
      </c>
      <c r="J301" s="28">
        <f t="shared" si="16"/>
        <v>0.05</v>
      </c>
      <c r="K301" s="46">
        <f t="shared" si="17"/>
        <v>7.3898113194065885E-3</v>
      </c>
      <c r="L301" s="51">
        <f t="shared" si="18"/>
        <v>0.14779622638813175</v>
      </c>
      <c r="M301" s="28" t="str">
        <f>+IF(H301&gt;4,"DEJAR","DEPURAR")</f>
        <v>DEJAR</v>
      </c>
      <c r="N301" s="49" t="str">
        <f t="shared" si="19"/>
        <v>DEJAR</v>
      </c>
      <c r="O301" s="28">
        <f>+IF(E301=INICIO!$C$4,0.178*POWER(H301,2.47),IF(E301=INICIO!$C$5,0.1023*POWER(H301,2.5),IF(E301=INICIO!$C$6,0.14*POWER(H301,2.4),IF(E301=INICIO!$C$7,0.1023*POWER(H301,2.5),IF(E301=INICIO!$C$8,0,0)))))</f>
        <v>32.68738647730833</v>
      </c>
      <c r="P301" s="55">
        <f>+O301*1/J301</f>
        <v>653.74772954616651</v>
      </c>
      <c r="Q301" s="55">
        <f>+O301/1000*A_DESCRIPCION!$D$24</f>
        <v>1.5363071644334914E-2</v>
      </c>
      <c r="R301" s="55">
        <f>+P301/1000*A_DESCRIPCION!$D$24</f>
        <v>0.30726143288669827</v>
      </c>
      <c r="S301" s="49" t="str">
        <f>+INICIO!$E$4</f>
        <v>Imbert and Rollet (1989)a</v>
      </c>
      <c r="T301" s="54">
        <f>0.13657*H301^2.38351</f>
        <v>30.713945248506214</v>
      </c>
      <c r="U301" s="55">
        <f>+T301*1/J301</f>
        <v>614.27890497012424</v>
      </c>
      <c r="V301" s="55">
        <f>+T301/1000*A_DESCRIPCION!$D$24</f>
        <v>1.443555426679792E-2</v>
      </c>
      <c r="W301" s="55">
        <f>+U301/1000*A_DESCRIPCION!$D$24</f>
        <v>0.28871108533595841</v>
      </c>
      <c r="X301" s="28">
        <f>+IF(E301=INICIO!$C$4,0.199*(0.86^0.899)*(H301^2.22),IF(E301=INICIO!$C$5,0.199*(0.762^0.899)*(H301^2.22),IF(E301=INICIO!$C$6,0.199*(0.759^0.899)*(H301^2.22),IF(E301=INICIO!$C$7,0.199*(0.762^0.899)*(H301^2.22),0))))</f>
        <v>24.089272421200185</v>
      </c>
      <c r="Y301" s="28">
        <f>+X301*1/J301</f>
        <v>481.78544842400368</v>
      </c>
      <c r="Z301" s="55">
        <f>+X301/1000*A_DESCRIPCION!$D$24</f>
        <v>1.1321958037964087E-2</v>
      </c>
      <c r="AA301" s="55">
        <f>+Y301/1000*A_DESCRIPCION!$D$24</f>
        <v>0.22643916075928172</v>
      </c>
      <c r="AB301" s="28">
        <f>+IF(E301=INICIO!$C$4,INICIO!$V$30*ARBOLES!R301,IF(E301=INICIO!$C$5,INICIO!$V$31*ARBOLES!R301,IF(E301=INICIO!$C$6,INICIO!$V$32*ARBOLES!R301,IF(E301=INICIO!$C$7,INICIO!#REF!*ARBOLES!R301,0))))</f>
        <v>0.28694555361076773</v>
      </c>
    </row>
    <row r="302" spans="1:28" x14ac:dyDescent="0.25">
      <c r="A302">
        <v>135</v>
      </c>
      <c r="B302" t="str">
        <f>+'2014'!A135</f>
        <v>8-2014-INAB/ESTEFFOR</v>
      </c>
      <c r="D302">
        <f>+'2014'!B135</f>
        <v>22</v>
      </c>
      <c r="E302" t="str">
        <f>+'2014'!C135</f>
        <v>Avicennia germinans (L.)L.</v>
      </c>
      <c r="F302">
        <f>+'2014'!D135</f>
        <v>2015</v>
      </c>
      <c r="G302">
        <f>+'2014'!E135</f>
        <v>500</v>
      </c>
      <c r="H302">
        <f>+'2014'!F135</f>
        <v>9.89</v>
      </c>
      <c r="I302">
        <f>+'2014'!G135</f>
        <v>9.3800000000000008</v>
      </c>
      <c r="J302" s="28">
        <f t="shared" si="16"/>
        <v>0.05</v>
      </c>
      <c r="K302" s="46">
        <f t="shared" si="17"/>
        <v>7.6821443698047555E-3</v>
      </c>
      <c r="L302" s="51">
        <f t="shared" si="18"/>
        <v>0.15364288739609511</v>
      </c>
      <c r="M302" s="28" t="str">
        <f>+IF(H302&gt;4,"DEJAR","DEPURAR")</f>
        <v>DEJAR</v>
      </c>
      <c r="N302" s="49" t="str">
        <f t="shared" si="19"/>
        <v>DEJAR</v>
      </c>
      <c r="O302" s="28">
        <f>+IF(E302=INICIO!$C$4,0.178*POWER(H302,2.47),IF(E302=INICIO!$C$5,0.1023*POWER(H302,2.5),IF(E302=INICIO!$C$6,0.14*POWER(H302,2.4),IF(E302=INICIO!$C$7,0.1023*POWER(H302,2.5),IF(E302=INICIO!$C$8,0,0)))))</f>
        <v>34.245154941866311</v>
      </c>
      <c r="P302" s="55">
        <f>+O302*1/J302</f>
        <v>684.90309883732618</v>
      </c>
      <c r="Q302" s="55">
        <f>+O302/1000*A_DESCRIPCION!$D$24</f>
        <v>1.6095222822677165E-2</v>
      </c>
      <c r="R302" s="55">
        <f>+P302/1000*A_DESCRIPCION!$D$24</f>
        <v>0.32190445645354326</v>
      </c>
      <c r="S302" s="49" t="str">
        <f>+INICIO!$E$4</f>
        <v>Imbert and Rollet (1989)a</v>
      </c>
      <c r="T302" s="54">
        <f>0.13657*H302^2.38351</f>
        <v>32.167375029272449</v>
      </c>
      <c r="U302" s="55">
        <f>+T302*1/J302</f>
        <v>643.34750058544898</v>
      </c>
      <c r="V302" s="55">
        <f>+T302/1000*A_DESCRIPCION!$D$24</f>
        <v>1.5118666263758051E-2</v>
      </c>
      <c r="W302" s="55">
        <f>+U302/1000*A_DESCRIPCION!$D$24</f>
        <v>0.30237332527516103</v>
      </c>
      <c r="X302" s="28">
        <f>+IF(E302=INICIO!$C$4,0.199*(0.86^0.899)*(H302^2.22),IF(E302=INICIO!$C$5,0.199*(0.762^0.899)*(H302^2.22),IF(E302=INICIO!$C$6,0.199*(0.759^0.899)*(H302^2.22),IF(E302=INICIO!$C$7,0.199*(0.762^0.899)*(H302^2.22),0))))</f>
        <v>25.149317301932879</v>
      </c>
      <c r="Y302" s="28">
        <f>+X302*1/J302</f>
        <v>502.98634603865753</v>
      </c>
      <c r="Z302" s="55">
        <f>+X302/1000*A_DESCRIPCION!$D$24</f>
        <v>1.1820179131908453E-2</v>
      </c>
      <c r="AA302" s="55">
        <f>+Y302/1000*A_DESCRIPCION!$D$24</f>
        <v>0.23640358263816905</v>
      </c>
      <c r="AB302" s="28">
        <f>+IF(E302=INICIO!$C$4,INICIO!$V$30*ARBOLES!R302,IF(E302=INICIO!$C$5,INICIO!$V$31*ARBOLES!R302,IF(E302=INICIO!$C$6,INICIO!$V$32*ARBOLES!R302,IF(E302=INICIO!$C$7,INICIO!#REF!*ARBOLES!R302,0))))</f>
        <v>0.30062039221465214</v>
      </c>
    </row>
    <row r="303" spans="1:28" x14ac:dyDescent="0.25">
      <c r="A303">
        <v>136</v>
      </c>
      <c r="B303" t="str">
        <f>+'2014'!A136</f>
        <v>8-2014-INAB/ESTEFFOR</v>
      </c>
      <c r="D303">
        <f>+'2014'!B136</f>
        <v>23</v>
      </c>
      <c r="E303" t="str">
        <f>+'2014'!C136</f>
        <v>Avicennia germinans (L.)L.</v>
      </c>
      <c r="F303">
        <f>+'2014'!D136</f>
        <v>2015</v>
      </c>
      <c r="G303">
        <f>+'2014'!E136</f>
        <v>500</v>
      </c>
      <c r="H303">
        <f>+'2014'!F136</f>
        <v>9.75</v>
      </c>
      <c r="I303">
        <f>+'2014'!G136</f>
        <v>8.31</v>
      </c>
      <c r="J303" s="28">
        <f t="shared" si="16"/>
        <v>0.05</v>
      </c>
      <c r="K303" s="46">
        <f t="shared" si="17"/>
        <v>7.4661912907969938E-3</v>
      </c>
      <c r="L303" s="51">
        <f t="shared" si="18"/>
        <v>0.14932382581593986</v>
      </c>
      <c r="M303" s="28" t="str">
        <f>+IF(H303&gt;4,"DEJAR","DEPURAR")</f>
        <v>DEJAR</v>
      </c>
      <c r="N303" s="49" t="str">
        <f t="shared" si="19"/>
        <v>DEJAR</v>
      </c>
      <c r="O303" s="28">
        <f>+IF(E303=INICIO!$C$4,0.178*POWER(H303,2.47),IF(E303=INICIO!$C$5,0.1023*POWER(H303,2.5),IF(E303=INICIO!$C$6,0.14*POWER(H303,2.4),IF(E303=INICIO!$C$7,0.1023*POWER(H303,2.5),IF(E303=INICIO!$C$8,0,0)))))</f>
        <v>33.09322662148201</v>
      </c>
      <c r="P303" s="55">
        <f>+O303*1/J303</f>
        <v>661.86453242964012</v>
      </c>
      <c r="Q303" s="55">
        <f>+O303/1000*A_DESCRIPCION!$D$24</f>
        <v>1.5553816512096542E-2</v>
      </c>
      <c r="R303" s="55">
        <f>+P303/1000*A_DESCRIPCION!$D$24</f>
        <v>0.31107633024193088</v>
      </c>
      <c r="S303" s="49" t="str">
        <f>+INICIO!$E$4</f>
        <v>Imbert and Rollet (1989)a</v>
      </c>
      <c r="T303" s="54">
        <f>0.13657*H303^2.38351</f>
        <v>31.092647337012018</v>
      </c>
      <c r="U303" s="55">
        <f>+T303*1/J303</f>
        <v>621.85294674024033</v>
      </c>
      <c r="V303" s="55">
        <f>+T303/1000*A_DESCRIPCION!$D$24</f>
        <v>1.4613544248395647E-2</v>
      </c>
      <c r="W303" s="55">
        <f>+U303/1000*A_DESCRIPCION!$D$24</f>
        <v>0.29227088496791293</v>
      </c>
      <c r="X303" s="28">
        <f>+IF(E303=INICIO!$C$4,0.199*(0.86^0.899)*(H303^2.22),IF(E303=INICIO!$C$5,0.199*(0.762^0.899)*(H303^2.22),IF(E303=INICIO!$C$6,0.199*(0.759^0.899)*(H303^2.22),IF(E303=INICIO!$C$7,0.199*(0.762^0.899)*(H303^2.22),0))))</f>
        <v>24.365800263104965</v>
      </c>
      <c r="Y303" s="28">
        <f>+X303*1/J303</f>
        <v>487.31600526209928</v>
      </c>
      <c r="Z303" s="55">
        <f>+X303/1000*A_DESCRIPCION!$D$24</f>
        <v>1.1451926123659332E-2</v>
      </c>
      <c r="AA303" s="55">
        <f>+Y303/1000*A_DESCRIPCION!$D$24</f>
        <v>0.22903852247318665</v>
      </c>
      <c r="AB303" s="28">
        <f>+IF(E303=INICIO!$C$4,INICIO!$V$30*ARBOLES!R303,IF(E303=INICIO!$C$5,INICIO!$V$31*ARBOLES!R303,IF(E303=INICIO!$C$6,INICIO!$V$32*ARBOLES!R303,IF(E303=INICIO!$C$7,INICIO!#REF!*ARBOLES!R303,0))))</f>
        <v>0.29050821301543545</v>
      </c>
    </row>
    <row r="304" spans="1:28" x14ac:dyDescent="0.25">
      <c r="A304">
        <v>137</v>
      </c>
      <c r="B304" t="str">
        <f>+'2014'!A137</f>
        <v>8-2014-INAB/ESTEFFOR</v>
      </c>
      <c r="D304">
        <f>+'2014'!B137</f>
        <v>24</v>
      </c>
      <c r="E304" t="str">
        <f>+'2014'!C137</f>
        <v>Avicennia germinans (L.)L.</v>
      </c>
      <c r="F304">
        <f>+'2014'!D137</f>
        <v>2015</v>
      </c>
      <c r="G304">
        <f>+'2014'!E137</f>
        <v>500</v>
      </c>
      <c r="H304">
        <f>+'2014'!F137</f>
        <v>5.23</v>
      </c>
      <c r="I304">
        <f>+'2014'!G137</f>
        <v>6.9</v>
      </c>
      <c r="J304" s="28">
        <f t="shared" si="16"/>
        <v>0.05</v>
      </c>
      <c r="K304" s="46">
        <f t="shared" si="17"/>
        <v>2.1482917423594067E-3</v>
      </c>
      <c r="L304" s="51">
        <f t="shared" si="18"/>
        <v>4.2965834847188134E-2</v>
      </c>
      <c r="M304" s="28" t="str">
        <f>+IF(H304&gt;4,"DEJAR","DEPURAR")</f>
        <v>DEJAR</v>
      </c>
      <c r="N304" s="49" t="str">
        <f t="shared" si="19"/>
        <v>DEJAR</v>
      </c>
      <c r="O304" s="28">
        <f>+IF(E304=INICIO!$C$4,0.178*POWER(H304,2.47),IF(E304=INICIO!$C$5,0.1023*POWER(H304,2.5),IF(E304=INICIO!$C$6,0.14*POWER(H304,2.4),IF(E304=INICIO!$C$7,0.1023*POWER(H304,2.5),IF(E304=INICIO!$C$8,0,0)))))</f>
        <v>7.4221903646668359</v>
      </c>
      <c r="P304" s="55">
        <f>+O304*1/J304</f>
        <v>148.4438072933367</v>
      </c>
      <c r="Q304" s="55">
        <f>+O304/1000*A_DESCRIPCION!$D$24</f>
        <v>3.4884294713934129E-3</v>
      </c>
      <c r="R304" s="55">
        <f>+P304/1000*A_DESCRIPCION!$D$24</f>
        <v>6.9768589427868247E-2</v>
      </c>
      <c r="S304" s="49" t="str">
        <f>+INICIO!$E$4</f>
        <v>Imbert and Rollet (1989)a</v>
      </c>
      <c r="T304" s="54">
        <f>0.13657*H304^2.38351</f>
        <v>7.0454910871950807</v>
      </c>
      <c r="U304" s="55">
        <f>+T304*1/J304</f>
        <v>140.9098217439016</v>
      </c>
      <c r="V304" s="55">
        <f>+T304/1000*A_DESCRIPCION!$D$24</f>
        <v>3.3113808109816877E-3</v>
      </c>
      <c r="W304" s="55">
        <f>+U304/1000*A_DESCRIPCION!$D$24</f>
        <v>6.6227616219633745E-2</v>
      </c>
      <c r="X304" s="28">
        <f>+IF(E304=INICIO!$C$4,0.199*(0.86^0.899)*(H304^2.22),IF(E304=INICIO!$C$5,0.199*(0.762^0.899)*(H304^2.22),IF(E304=INICIO!$C$6,0.199*(0.759^0.899)*(H304^2.22),IF(E304=INICIO!$C$7,0.199*(0.762^0.899)*(H304^2.22),0))))</f>
        <v>6.1131377525057493</v>
      </c>
      <c r="Y304" s="28">
        <f>+X304*1/J304</f>
        <v>122.26275505011498</v>
      </c>
      <c r="Z304" s="55">
        <f>+X304/1000*A_DESCRIPCION!$D$24</f>
        <v>2.8731747436777019E-3</v>
      </c>
      <c r="AA304" s="55">
        <f>+Y304/1000*A_DESCRIPCION!$D$24</f>
        <v>5.7463494873554039E-2</v>
      </c>
      <c r="AB304" s="28">
        <f>+IF(E304=INICIO!$C$4,INICIO!$V$30*ARBOLES!R304,IF(E304=INICIO!$C$5,INICIO!$V$31*ARBOLES!R304,IF(E304=INICIO!$C$6,INICIO!$V$32*ARBOLES!R304,IF(E304=INICIO!$C$7,INICIO!#REF!*ARBOLES!R304,0))))</f>
        <v>6.5155546304453527E-2</v>
      </c>
    </row>
    <row r="305" spans="1:28" x14ac:dyDescent="0.25">
      <c r="A305">
        <v>138</v>
      </c>
      <c r="B305" t="str">
        <f>+'2014'!A138</f>
        <v>8-2014-INAB/ESTEFFOR</v>
      </c>
      <c r="D305">
        <f>+'2014'!B138</f>
        <v>25</v>
      </c>
      <c r="E305" t="str">
        <f>+'2014'!C138</f>
        <v>Avicennia germinans (L.)L.</v>
      </c>
      <c r="F305">
        <f>+'2014'!D138</f>
        <v>2015</v>
      </c>
      <c r="G305">
        <f>+'2014'!E138</f>
        <v>500</v>
      </c>
      <c r="H305">
        <f>+'2014'!F138</f>
        <v>13.43</v>
      </c>
      <c r="I305">
        <f>+'2014'!G138</f>
        <v>11.75</v>
      </c>
      <c r="J305" s="28">
        <f t="shared" si="16"/>
        <v>0.05</v>
      </c>
      <c r="K305" s="46">
        <f t="shared" si="17"/>
        <v>1.4165826120136444E-2</v>
      </c>
      <c r="L305" s="51">
        <f t="shared" si="18"/>
        <v>0.28331652240272887</v>
      </c>
      <c r="M305" s="28" t="str">
        <f>+IF(H305&gt;4,"DEJAR","DEPURAR")</f>
        <v>DEJAR</v>
      </c>
      <c r="N305" s="49" t="str">
        <f t="shared" si="19"/>
        <v>DEJAR</v>
      </c>
      <c r="O305" s="28">
        <f>+IF(E305=INICIO!$C$4,0.178*POWER(H305,2.47),IF(E305=INICIO!$C$5,0.1023*POWER(H305,2.5),IF(E305=INICIO!$C$6,0.14*POWER(H305,2.4),IF(E305=INICIO!$C$7,0.1023*POWER(H305,2.5),IF(E305=INICIO!$C$8,0,0)))))</f>
        <v>71.369140419796523</v>
      </c>
      <c r="P305" s="55">
        <f>+O305*1/J305</f>
        <v>1427.3828083959304</v>
      </c>
      <c r="Q305" s="55">
        <f>+O305/1000*A_DESCRIPCION!$D$24</f>
        <v>3.3543495997304364E-2</v>
      </c>
      <c r="R305" s="55">
        <f>+P305/1000*A_DESCRIPCION!$D$24</f>
        <v>0.67086991994608725</v>
      </c>
      <c r="S305" s="49" t="str">
        <f>+INICIO!$E$4</f>
        <v>Imbert and Rollet (1989)a</v>
      </c>
      <c r="T305" s="54">
        <f>0.13657*H305^2.38351</f>
        <v>66.701525466937071</v>
      </c>
      <c r="U305" s="55">
        <f>+T305*1/J305</f>
        <v>1334.0305093387412</v>
      </c>
      <c r="V305" s="55">
        <f>+T305/1000*A_DESCRIPCION!$D$24</f>
        <v>3.1349716969460421E-2</v>
      </c>
      <c r="W305" s="55">
        <f>+U305/1000*A_DESCRIPCION!$D$24</f>
        <v>0.62699433938920834</v>
      </c>
      <c r="X305" s="28">
        <f>+IF(E305=INICIO!$C$4,0.199*(0.86^0.899)*(H305^2.22),IF(E305=INICIO!$C$5,0.199*(0.762^0.899)*(H305^2.22),IF(E305=INICIO!$C$6,0.199*(0.759^0.899)*(H305^2.22),IF(E305=INICIO!$C$7,0.199*(0.762^0.899)*(H305^2.22),0))))</f>
        <v>49.604283515626285</v>
      </c>
      <c r="Y305" s="28">
        <f>+X305*1/J305</f>
        <v>992.08567031252562</v>
      </c>
      <c r="Z305" s="55">
        <f>+X305/1000*A_DESCRIPCION!$D$24</f>
        <v>2.3314013252344352E-2</v>
      </c>
      <c r="AA305" s="55">
        <f>+Y305/1000*A_DESCRIPCION!$D$24</f>
        <v>0.46628026504688702</v>
      </c>
      <c r="AB305" s="28">
        <f>+IF(E305=INICIO!$C$4,INICIO!$V$30*ARBOLES!R305,IF(E305=INICIO!$C$5,INICIO!$V$31*ARBOLES!R305,IF(E305=INICIO!$C$6,INICIO!$V$32*ARBOLES!R305,IF(E305=INICIO!$C$7,INICIO!#REF!*ARBOLES!R305,0))))</f>
        <v>0.62651253940720375</v>
      </c>
    </row>
    <row r="306" spans="1:28" x14ac:dyDescent="0.25">
      <c r="A306">
        <v>139</v>
      </c>
      <c r="B306" t="str">
        <f>+'2014'!A139</f>
        <v>8-2014-INAB/ESTEFFOR</v>
      </c>
      <c r="D306">
        <f>+'2014'!B139</f>
        <v>26</v>
      </c>
      <c r="E306" t="str">
        <f>+'2014'!C139</f>
        <v>Avicennia germinans (L.)L.</v>
      </c>
      <c r="F306">
        <f>+'2014'!D139</f>
        <v>2015</v>
      </c>
      <c r="G306">
        <f>+'2014'!E139</f>
        <v>500</v>
      </c>
      <c r="H306">
        <f>+'2014'!F139</f>
        <v>9.42</v>
      </c>
      <c r="I306">
        <f>+'2014'!G139</f>
        <v>10.1</v>
      </c>
      <c r="J306" s="28">
        <f t="shared" si="16"/>
        <v>0.05</v>
      </c>
      <c r="K306" s="46">
        <f t="shared" si="17"/>
        <v>6.9693405586501332E-3</v>
      </c>
      <c r="L306" s="51">
        <f t="shared" si="18"/>
        <v>0.13938681117300267</v>
      </c>
      <c r="M306" s="28" t="str">
        <f>+IF(H306&gt;4,"DEJAR","DEPURAR")</f>
        <v>DEJAR</v>
      </c>
      <c r="N306" s="49" t="str">
        <f t="shared" si="19"/>
        <v>DEJAR</v>
      </c>
      <c r="O306" s="28">
        <f>+IF(E306=INICIO!$C$4,0.178*POWER(H306,2.47),IF(E306=INICIO!$C$5,0.1023*POWER(H306,2.5),IF(E306=INICIO!$C$6,0.14*POWER(H306,2.4),IF(E306=INICIO!$C$7,0.1023*POWER(H306,2.5),IF(E306=INICIO!$C$8,0,0)))))</f>
        <v>30.468438855959825</v>
      </c>
      <c r="P306" s="55">
        <f>+O306*1/J306</f>
        <v>609.36877711919647</v>
      </c>
      <c r="Q306" s="55">
        <f>+O306/1000*A_DESCRIPCION!$D$24</f>
        <v>1.4320166262301117E-2</v>
      </c>
      <c r="R306" s="55">
        <f>+P306/1000*A_DESCRIPCION!$D$24</f>
        <v>0.2864033252460223</v>
      </c>
      <c r="S306" s="49" t="str">
        <f>+INICIO!$E$4</f>
        <v>Imbert and Rollet (1989)a</v>
      </c>
      <c r="T306" s="54">
        <f>0.13657*H306^2.38351</f>
        <v>28.642793814083195</v>
      </c>
      <c r="U306" s="55">
        <f>+T306*1/J306</f>
        <v>572.85587628166388</v>
      </c>
      <c r="V306" s="55">
        <f>+T306/1000*A_DESCRIPCION!$D$24</f>
        <v>1.3462113092619101E-2</v>
      </c>
      <c r="W306" s="55">
        <f>+U306/1000*A_DESCRIPCION!$D$24</f>
        <v>0.26924226185238204</v>
      </c>
      <c r="X306" s="28">
        <f>+IF(E306=INICIO!$C$4,0.199*(0.86^0.899)*(H306^2.22),IF(E306=INICIO!$C$5,0.199*(0.762^0.899)*(H306^2.22),IF(E306=INICIO!$C$6,0.199*(0.759^0.899)*(H306^2.22),IF(E306=INICIO!$C$7,0.199*(0.762^0.899)*(H306^2.22),0))))</f>
        <v>22.572696229973342</v>
      </c>
      <c r="Y306" s="28">
        <f>+X306*1/J306</f>
        <v>451.4539245994668</v>
      </c>
      <c r="Z306" s="55">
        <f>+X306/1000*A_DESCRIPCION!$D$24</f>
        <v>1.060916722808747E-2</v>
      </c>
      <c r="AA306" s="55">
        <f>+Y306/1000*A_DESCRIPCION!$D$24</f>
        <v>0.21218334456174939</v>
      </c>
      <c r="AB306" s="28">
        <f>+IF(E306=INICIO!$C$4,INICIO!$V$30*ARBOLES!R306,IF(E306=INICIO!$C$5,INICIO!$V$31*ARBOLES!R306,IF(E306=INICIO!$C$6,INICIO!$V$32*ARBOLES!R306,IF(E306=INICIO!$C$7,INICIO!#REF!*ARBOLES!R306,0))))</f>
        <v>0.26746656730260404</v>
      </c>
    </row>
    <row r="307" spans="1:28" x14ac:dyDescent="0.25">
      <c r="A307">
        <v>140</v>
      </c>
      <c r="B307" t="str">
        <f>+'2014'!A140</f>
        <v>8-2014-INAB/ESTEFFOR</v>
      </c>
      <c r="D307">
        <f>+'2014'!B140</f>
        <v>27</v>
      </c>
      <c r="E307" t="str">
        <f>+'2014'!C140</f>
        <v>Avicennia germinans (L.)L.</v>
      </c>
      <c r="F307">
        <f>+'2014'!D140</f>
        <v>2015</v>
      </c>
      <c r="G307">
        <f>+'2014'!E140</f>
        <v>500</v>
      </c>
      <c r="H307">
        <f>+'2014'!F140</f>
        <v>7.82</v>
      </c>
      <c r="I307">
        <f>+'2014'!G140</f>
        <v>8.6300000000000008</v>
      </c>
      <c r="J307" s="28">
        <f t="shared" si="16"/>
        <v>0.05</v>
      </c>
      <c r="K307" s="46">
        <f t="shared" si="17"/>
        <v>4.8028982647346126E-3</v>
      </c>
      <c r="L307" s="51">
        <f t="shared" si="18"/>
        <v>9.6057965294692252E-2</v>
      </c>
      <c r="M307" s="28" t="str">
        <f>+IF(H307&gt;4,"DEJAR","DEPURAR")</f>
        <v>DEJAR</v>
      </c>
      <c r="N307" s="49" t="str">
        <f t="shared" si="19"/>
        <v>DEJAR</v>
      </c>
      <c r="O307" s="28">
        <f>+IF(E307=INICIO!$C$4,0.178*POWER(H307,2.47),IF(E307=INICIO!$C$5,0.1023*POWER(H307,2.5),IF(E307=INICIO!$C$6,0.14*POWER(H307,2.4),IF(E307=INICIO!$C$7,0.1023*POWER(H307,2.5),IF(E307=INICIO!$C$8,0,0)))))</f>
        <v>19.490556662716948</v>
      </c>
      <c r="P307" s="55">
        <f>+O307*1/J307</f>
        <v>389.81113325433893</v>
      </c>
      <c r="Q307" s="55">
        <f>+O307/1000*A_DESCRIPCION!$D$24</f>
        <v>9.1605616314769638E-3</v>
      </c>
      <c r="R307" s="55">
        <f>+P307/1000*A_DESCRIPCION!$D$24</f>
        <v>0.18321123262953928</v>
      </c>
      <c r="S307" s="49" t="str">
        <f>+INICIO!$E$4</f>
        <v>Imbert and Rollet (1989)a</v>
      </c>
      <c r="T307" s="54">
        <f>0.13657*H307^2.38351</f>
        <v>18.37902791510389</v>
      </c>
      <c r="U307" s="55">
        <f>+T307*1/J307</f>
        <v>367.5805583020778</v>
      </c>
      <c r="V307" s="55">
        <f>+T307/1000*A_DESCRIPCION!$D$24</f>
        <v>8.6381431200988276E-3</v>
      </c>
      <c r="W307" s="55">
        <f>+U307/1000*A_DESCRIPCION!$D$24</f>
        <v>0.17276286240197655</v>
      </c>
      <c r="X307" s="28">
        <f>+IF(E307=INICIO!$C$4,0.199*(0.86^0.899)*(H307^2.22),IF(E307=INICIO!$C$5,0.199*(0.762^0.899)*(H307^2.22),IF(E307=INICIO!$C$6,0.199*(0.759^0.899)*(H307^2.22),IF(E307=INICIO!$C$7,0.199*(0.762^0.899)*(H307^2.22),0))))</f>
        <v>14.931705810853845</v>
      </c>
      <c r="Y307" s="28">
        <f>+X307*1/J307</f>
        <v>298.63411621707689</v>
      </c>
      <c r="Z307" s="55">
        <f>+X307/1000*A_DESCRIPCION!$D$24</f>
        <v>7.0179017311013071E-3</v>
      </c>
      <c r="AA307" s="55">
        <f>+Y307/1000*A_DESCRIPCION!$D$24</f>
        <v>0.14035803462202615</v>
      </c>
      <c r="AB307" s="28">
        <f>+IF(E307=INICIO!$C$4,INICIO!$V$30*ARBOLES!R307,IF(E307=INICIO!$C$5,INICIO!$V$31*ARBOLES!R307,IF(E307=INICIO!$C$6,INICIO!$V$32*ARBOLES!R307,IF(E307=INICIO!$C$7,INICIO!#REF!*ARBOLES!R307,0))))</f>
        <v>0.17109745300829846</v>
      </c>
    </row>
    <row r="308" spans="1:28" x14ac:dyDescent="0.25">
      <c r="A308">
        <v>141</v>
      </c>
      <c r="B308" t="str">
        <f>+'2014'!A141</f>
        <v>8-2014-INAB/ESTEFFOR</v>
      </c>
      <c r="D308">
        <f>+'2014'!B141</f>
        <v>28</v>
      </c>
      <c r="E308" t="str">
        <f>+'2014'!C141</f>
        <v>Avicennia germinans (L.)L.</v>
      </c>
      <c r="F308">
        <f>+'2014'!D141</f>
        <v>2015</v>
      </c>
      <c r="G308">
        <f>+'2014'!E141</f>
        <v>500</v>
      </c>
      <c r="H308">
        <f>+'2014'!F141</f>
        <v>7.2</v>
      </c>
      <c r="I308">
        <f>+'2014'!G141</f>
        <v>7.3</v>
      </c>
      <c r="J308" s="28">
        <f t="shared" si="16"/>
        <v>0.05</v>
      </c>
      <c r="K308" s="46">
        <f t="shared" si="17"/>
        <v>4.0715040790523724E-3</v>
      </c>
      <c r="L308" s="51">
        <f t="shared" si="18"/>
        <v>8.1430081581047448E-2</v>
      </c>
      <c r="M308" s="28" t="str">
        <f>+IF(H308&gt;4,"DEJAR","DEPURAR")</f>
        <v>DEJAR</v>
      </c>
      <c r="N308" s="49" t="str">
        <f t="shared" si="19"/>
        <v>DEJAR</v>
      </c>
      <c r="O308" s="28">
        <f>+IF(E308=INICIO!$C$4,0.178*POWER(H308,2.47),IF(E308=INICIO!$C$5,0.1023*POWER(H308,2.5),IF(E308=INICIO!$C$6,0.14*POWER(H308,2.4),IF(E308=INICIO!$C$7,0.1023*POWER(H308,2.5),IF(E308=INICIO!$C$8,0,0)))))</f>
        <v>15.985492722331132</v>
      </c>
      <c r="P308" s="55">
        <f>+O308*1/J308</f>
        <v>319.70985444662261</v>
      </c>
      <c r="Q308" s="55">
        <f>+O308/1000*A_DESCRIPCION!$D$24</f>
        <v>7.5131815794956319E-3</v>
      </c>
      <c r="R308" s="55">
        <f>+P308/1000*A_DESCRIPCION!$D$24</f>
        <v>0.1502636315899126</v>
      </c>
      <c r="S308" s="49" t="str">
        <f>+INICIO!$E$4</f>
        <v>Imbert and Rollet (1989)a</v>
      </c>
      <c r="T308" s="54">
        <f>0.13657*H308^2.38351</f>
        <v>15.094401161274275</v>
      </c>
      <c r="U308" s="55">
        <f>+T308*1/J308</f>
        <v>301.88802322548548</v>
      </c>
      <c r="V308" s="55">
        <f>+T308/1000*A_DESCRIPCION!$D$24</f>
        <v>7.0943685457989089E-3</v>
      </c>
      <c r="W308" s="55">
        <f>+U308/1000*A_DESCRIPCION!$D$24</f>
        <v>0.14188737091597817</v>
      </c>
      <c r="X308" s="28">
        <f>+IF(E308=INICIO!$C$4,0.199*(0.86^0.899)*(H308^2.22),IF(E308=INICIO!$C$5,0.199*(0.762^0.899)*(H308^2.22),IF(E308=INICIO!$C$6,0.199*(0.759^0.899)*(H308^2.22),IF(E308=INICIO!$C$7,0.199*(0.762^0.899)*(H308^2.22),0))))</f>
        <v>12.429926912589607</v>
      </c>
      <c r="Y308" s="28">
        <f>+X308*1/J308</f>
        <v>248.59853825179215</v>
      </c>
      <c r="Z308" s="55">
        <f>+X308/1000*A_DESCRIPCION!$D$24</f>
        <v>5.8420656489171149E-3</v>
      </c>
      <c r="AA308" s="55">
        <f>+Y308/1000*A_DESCRIPCION!$D$24</f>
        <v>0.1168413129783423</v>
      </c>
      <c r="AB308" s="28">
        <f>+IF(E308=INICIO!$C$4,INICIO!$V$30*ARBOLES!R308,IF(E308=INICIO!$C$5,INICIO!$V$31*ARBOLES!R308,IF(E308=INICIO!$C$6,INICIO!$V$32*ARBOLES!R308,IF(E308=INICIO!$C$7,INICIO!#REF!*ARBOLES!R308,0))))</f>
        <v>0.14032832089939307</v>
      </c>
    </row>
    <row r="309" spans="1:28" x14ac:dyDescent="0.25">
      <c r="A309">
        <v>142</v>
      </c>
      <c r="B309" t="str">
        <f>+'2014'!A142</f>
        <v>8-2014-INAB/ESTEFFOR</v>
      </c>
      <c r="D309">
        <f>+'2014'!B142</f>
        <v>29</v>
      </c>
      <c r="E309" t="str">
        <f>+'2014'!C142</f>
        <v>Avicennia germinans (L.)L.</v>
      </c>
      <c r="F309">
        <f>+'2014'!D142</f>
        <v>2015</v>
      </c>
      <c r="G309">
        <f>+'2014'!E142</f>
        <v>500</v>
      </c>
      <c r="H309">
        <f>+'2014'!F142</f>
        <v>7.3</v>
      </c>
      <c r="I309">
        <f>+'2014'!G142</f>
        <v>6.98</v>
      </c>
      <c r="J309" s="28">
        <f t="shared" si="16"/>
        <v>0.05</v>
      </c>
      <c r="K309" s="46">
        <f t="shared" si="17"/>
        <v>4.1853868127450016E-3</v>
      </c>
      <c r="L309" s="51">
        <f t="shared" si="18"/>
        <v>8.3707736254900023E-2</v>
      </c>
      <c r="M309" s="28" t="str">
        <f>+IF(H309&gt;4,"DEJAR","DEPURAR")</f>
        <v>DEJAR</v>
      </c>
      <c r="N309" s="49" t="str">
        <f t="shared" si="19"/>
        <v>DEJAR</v>
      </c>
      <c r="O309" s="28">
        <f>+IF(E309=INICIO!$C$4,0.178*POWER(H309,2.47),IF(E309=INICIO!$C$5,0.1023*POWER(H309,2.5),IF(E309=INICIO!$C$6,0.14*POWER(H309,2.4),IF(E309=INICIO!$C$7,0.1023*POWER(H309,2.5),IF(E309=INICIO!$C$8,0,0)))))</f>
        <v>16.523532537085085</v>
      </c>
      <c r="P309" s="55">
        <f>+O309*1/J309</f>
        <v>330.47065074170166</v>
      </c>
      <c r="Q309" s="55">
        <f>+O309/1000*A_DESCRIPCION!$D$24</f>
        <v>7.7660602924299899E-3</v>
      </c>
      <c r="R309" s="55">
        <f>+P309/1000*A_DESCRIPCION!$D$24</f>
        <v>0.15532120584859979</v>
      </c>
      <c r="S309" s="49" t="str">
        <f>+INICIO!$E$4</f>
        <v>Imbert and Rollet (1989)a</v>
      </c>
      <c r="T309" s="54">
        <f>0.13657*H309^2.38351</f>
        <v>15.598900207913475</v>
      </c>
      <c r="U309" s="55">
        <f>+T309*1/J309</f>
        <v>311.97800415826947</v>
      </c>
      <c r="V309" s="55">
        <f>+T309/1000*A_DESCRIPCION!$D$24</f>
        <v>7.3314830977193332E-3</v>
      </c>
      <c r="W309" s="55">
        <f>+U309/1000*A_DESCRIPCION!$D$24</f>
        <v>0.14662966195438665</v>
      </c>
      <c r="X309" s="28">
        <f>+IF(E309=INICIO!$C$4,0.199*(0.86^0.899)*(H309^2.22),IF(E309=INICIO!$C$5,0.199*(0.762^0.899)*(H309^2.22),IF(E309=INICIO!$C$6,0.199*(0.759^0.899)*(H309^2.22),IF(E309=INICIO!$C$7,0.199*(0.762^0.899)*(H309^2.22),0))))</f>
        <v>12.816433321318565</v>
      </c>
      <c r="Y309" s="28">
        <f>+X309*1/J309</f>
        <v>256.32866642637129</v>
      </c>
      <c r="Z309" s="55">
        <f>+X309/1000*A_DESCRIPCION!$D$24</f>
        <v>6.023723661019725E-3</v>
      </c>
      <c r="AA309" s="55">
        <f>+Y309/1000*A_DESCRIPCION!$D$24</f>
        <v>0.12047447322039451</v>
      </c>
      <c r="AB309" s="28">
        <f>+IF(E309=INICIO!$C$4,INICIO!$V$30*ARBOLES!R309,IF(E309=INICIO!$C$5,INICIO!$V$31*ARBOLES!R309,IF(E309=INICIO!$C$6,INICIO!$V$32*ARBOLES!R309,IF(E309=INICIO!$C$7,INICIO!#REF!*ARBOLES!R309,0))))</f>
        <v>0.14505149240826806</v>
      </c>
    </row>
    <row r="310" spans="1:28" x14ac:dyDescent="0.25">
      <c r="A310">
        <v>143</v>
      </c>
      <c r="B310" t="str">
        <f>+'2014'!A143</f>
        <v>8-2014-INAB/ESTEFFOR</v>
      </c>
      <c r="D310">
        <f>+'2014'!B143</f>
        <v>30</v>
      </c>
      <c r="E310" t="str">
        <f>+'2014'!C143</f>
        <v>Avicennia germinans (L.)L.</v>
      </c>
      <c r="F310">
        <f>+'2014'!D143</f>
        <v>2015</v>
      </c>
      <c r="G310">
        <f>+'2014'!E143</f>
        <v>500</v>
      </c>
      <c r="H310">
        <f>+'2014'!F143</f>
        <v>6.5</v>
      </c>
      <c r="I310">
        <f>+'2014'!G143</f>
        <v>7.01</v>
      </c>
      <c r="J310" s="28">
        <f t="shared" si="16"/>
        <v>0.05</v>
      </c>
      <c r="K310" s="46">
        <f t="shared" si="17"/>
        <v>3.3183072403542195E-3</v>
      </c>
      <c r="L310" s="51">
        <f t="shared" si="18"/>
        <v>6.6366144807084387E-2</v>
      </c>
      <c r="M310" s="28" t="str">
        <f>+IF(H310&gt;4,"DEJAR","DEPURAR")</f>
        <v>DEJAR</v>
      </c>
      <c r="N310" s="49" t="str">
        <f t="shared" si="19"/>
        <v>DEJAR</v>
      </c>
      <c r="O310" s="28">
        <f>+IF(E310=INICIO!$C$4,0.178*POWER(H310,2.47),IF(E310=INICIO!$C$5,0.1023*POWER(H310,2.5),IF(E310=INICIO!$C$6,0.14*POWER(H310,2.4),IF(E310=INICIO!$C$7,0.1023*POWER(H310,2.5),IF(E310=INICIO!$C$8,0,0)))))</f>
        <v>12.506048011199939</v>
      </c>
      <c r="P310" s="55">
        <f>+O310*1/J310</f>
        <v>250.12096022399876</v>
      </c>
      <c r="Q310" s="55">
        <f>+O310/1000*A_DESCRIPCION!$D$24</f>
        <v>5.8778425652639714E-3</v>
      </c>
      <c r="R310" s="55">
        <f>+P310/1000*A_DESCRIPCION!$D$24</f>
        <v>0.11755685130527942</v>
      </c>
      <c r="S310" s="49" t="str">
        <f>+INICIO!$E$4</f>
        <v>Imbert and Rollet (1989)a</v>
      </c>
      <c r="T310" s="54">
        <f>0.13657*H310^2.38351</f>
        <v>11.82884726270605</v>
      </c>
      <c r="U310" s="55">
        <f>+T310*1/J310</f>
        <v>236.576945254121</v>
      </c>
      <c r="V310" s="55">
        <f>+T310/1000*A_DESCRIPCION!$D$24</f>
        <v>5.5595582134718427E-3</v>
      </c>
      <c r="W310" s="55">
        <f>+U310/1000*A_DESCRIPCION!$D$24</f>
        <v>0.11119116426943687</v>
      </c>
      <c r="X310" s="28">
        <f>+IF(E310=INICIO!$C$4,0.199*(0.86^0.899)*(H310^2.22),IF(E310=INICIO!$C$5,0.199*(0.762^0.899)*(H310^2.22),IF(E310=INICIO!$C$6,0.199*(0.759^0.899)*(H310^2.22),IF(E310=INICIO!$C$7,0.199*(0.762^0.899)*(H310^2.22),0))))</f>
        <v>9.9050822156754776</v>
      </c>
      <c r="Y310" s="28">
        <f>+X310*1/J310</f>
        <v>198.10164431350955</v>
      </c>
      <c r="Z310" s="55">
        <f>+X310/1000*A_DESCRIPCION!$D$24</f>
        <v>4.6553886413674746E-3</v>
      </c>
      <c r="AA310" s="55">
        <f>+Y310/1000*A_DESCRIPCION!$D$24</f>
        <v>9.3107772827349486E-2</v>
      </c>
      <c r="AB310" s="28">
        <f>+IF(E310=INICIO!$C$4,INICIO!$V$30*ARBOLES!R310,IF(E310=INICIO!$C$5,INICIO!$V$31*ARBOLES!R310,IF(E310=INICIO!$C$6,INICIO!$V$32*ARBOLES!R310,IF(E310=INICIO!$C$7,INICIO!#REF!*ARBOLES!R310,0))))</f>
        <v>0.1097840866704896</v>
      </c>
    </row>
    <row r="311" spans="1:28" x14ac:dyDescent="0.25">
      <c r="A311">
        <v>144</v>
      </c>
      <c r="B311" t="str">
        <f>+'2014'!A144</f>
        <v>8-2014-INAB/ESTEFFOR</v>
      </c>
      <c r="D311">
        <f>+'2014'!B144</f>
        <v>31</v>
      </c>
      <c r="E311" t="str">
        <f>+'2014'!C144</f>
        <v>Laguncularia racemosa (L.) Gaertn.f.</v>
      </c>
      <c r="F311">
        <f>+'2014'!D144</f>
        <v>2015</v>
      </c>
      <c r="G311">
        <f>+'2014'!E144</f>
        <v>500</v>
      </c>
      <c r="H311">
        <f>+'2014'!F144</f>
        <v>6.68</v>
      </c>
      <c r="I311">
        <f>+'2014'!G144</f>
        <v>7.3</v>
      </c>
      <c r="J311" s="28">
        <f t="shared" si="16"/>
        <v>0.05</v>
      </c>
      <c r="K311" s="46">
        <f t="shared" si="17"/>
        <v>3.5046351006386297E-3</v>
      </c>
      <c r="L311" s="51">
        <f t="shared" si="18"/>
        <v>7.0092702012772595E-2</v>
      </c>
      <c r="M311" s="28" t="str">
        <f>+IF(H311&gt;4,"DEJAR","DEPURAR")</f>
        <v>DEJAR</v>
      </c>
      <c r="N311" s="49" t="str">
        <f t="shared" si="19"/>
        <v>DEJAR</v>
      </c>
      <c r="O311" s="28">
        <f>+IF(E311=INICIO!$C$4,0.178*POWER(H311,2.47),IF(E311=INICIO!$C$5,0.1023*POWER(H311,2.5),IF(E311=INICIO!$C$6,0.14*POWER(H311,2.4),IF(E311=INICIO!$C$7,0.1023*POWER(H311,2.5),IF(E311=INICIO!$C$8,0,0)))))</f>
        <v>11.798228143269457</v>
      </c>
      <c r="P311" s="55">
        <f>+O311*1/J311</f>
        <v>235.96456286538913</v>
      </c>
      <c r="Q311" s="55">
        <f>+O311/1000*A_DESCRIPCION!$D$24</f>
        <v>5.5451672273366445E-3</v>
      </c>
      <c r="R311" s="55">
        <f>+P311/1000*A_DESCRIPCION!$D$24</f>
        <v>0.11090334454673288</v>
      </c>
      <c r="S311" s="49" t="str">
        <f>+INICIO!$E$4</f>
        <v>Imbert and Rollet (1989)a</v>
      </c>
      <c r="T311" s="54">
        <f>0.13657*H311^2.38351</f>
        <v>12.624618276884821</v>
      </c>
      <c r="U311" s="55">
        <f>+T311*1/J311</f>
        <v>252.4923655376964</v>
      </c>
      <c r="V311" s="55">
        <f>+T311/1000*A_DESCRIPCION!$D$24</f>
        <v>5.9335705901358655E-3</v>
      </c>
      <c r="W311" s="55">
        <f>+U311/1000*A_DESCRIPCION!$D$24</f>
        <v>0.1186714118027173</v>
      </c>
      <c r="X311" s="28">
        <f>+IF(E311=INICIO!$C$4,0.199*(0.86^0.899)*(H311^2.22),IF(E311=INICIO!$C$5,0.199*(0.762^0.899)*(H311^2.22),IF(E311=INICIO!$C$6,0.199*(0.759^0.899)*(H311^2.22),IF(E311=INICIO!$C$7,0.199*(0.762^0.899)*(H311^2.22),0))))</f>
        <v>10.56171252288383</v>
      </c>
      <c r="Y311" s="28">
        <f>+X311*1/J311</f>
        <v>211.23425045767661</v>
      </c>
      <c r="Z311" s="55">
        <f>+X311/1000*A_DESCRIPCION!$D$24</f>
        <v>4.9640048857554006E-3</v>
      </c>
      <c r="AA311" s="55">
        <f>+Y311/1000*A_DESCRIPCION!$D$24</f>
        <v>9.9280097715107998E-2</v>
      </c>
      <c r="AB311" s="28">
        <f>+IF(E311=INICIO!$C$4,INICIO!$V$30*ARBOLES!R311,IF(E311=INICIO!$C$5,INICIO!$V$31*ARBOLES!R311,IF(E311=INICIO!$C$6,INICIO!$V$32*ARBOLES!R311,IF(E311=INICIO!$C$7,INICIO!#REF!*ARBOLES!R311,0))))</f>
        <v>9.0450775578075529E-2</v>
      </c>
    </row>
    <row r="312" spans="1:28" x14ac:dyDescent="0.25">
      <c r="A312">
        <v>145</v>
      </c>
      <c r="B312" t="str">
        <f>+'2014'!A145</f>
        <v>8-2014-INAB/ESTEFFOR</v>
      </c>
      <c r="D312">
        <f>+'2014'!B145</f>
        <v>32</v>
      </c>
      <c r="E312" t="str">
        <f>+'2014'!C145</f>
        <v>Avicennia germinans (L.)L.</v>
      </c>
      <c r="F312">
        <f>+'2014'!D145</f>
        <v>2015</v>
      </c>
      <c r="G312">
        <f>+'2014'!E145</f>
        <v>500</v>
      </c>
      <c r="H312">
        <f>+'2014'!F145</f>
        <v>10.5</v>
      </c>
      <c r="I312">
        <f>+'2014'!G145</f>
        <v>7.12</v>
      </c>
      <c r="J312" s="28">
        <f t="shared" si="16"/>
        <v>0.05</v>
      </c>
      <c r="K312" s="46">
        <f t="shared" si="17"/>
        <v>8.6590147514568668E-3</v>
      </c>
      <c r="L312" s="51">
        <f t="shared" si="18"/>
        <v>0.17318029502913732</v>
      </c>
      <c r="M312" s="28" t="str">
        <f>+IF(H312&gt;4,"DEJAR","DEPURAR")</f>
        <v>DEJAR</v>
      </c>
      <c r="N312" s="49" t="str">
        <f t="shared" si="19"/>
        <v>DEJAR</v>
      </c>
      <c r="O312" s="28">
        <f>+IF(E312=INICIO!$C$4,0.178*POWER(H312,2.47),IF(E312=INICIO!$C$5,0.1023*POWER(H312,2.5),IF(E312=INICIO!$C$6,0.14*POWER(H312,2.4),IF(E312=INICIO!$C$7,0.1023*POWER(H312,2.5),IF(E312=INICIO!$C$8,0,0)))))</f>
        <v>39.535055558441037</v>
      </c>
      <c r="P312" s="55">
        <f>+O312*1/J312</f>
        <v>790.70111116882072</v>
      </c>
      <c r="Q312" s="55">
        <f>+O312/1000*A_DESCRIPCION!$D$24</f>
        <v>1.8581476112467285E-2</v>
      </c>
      <c r="R312" s="55">
        <f>+P312/1000*A_DESCRIPCION!$D$24</f>
        <v>0.3716295222493457</v>
      </c>
      <c r="S312" s="49" t="str">
        <f>+INICIO!$E$4</f>
        <v>Imbert and Rollet (1989)a</v>
      </c>
      <c r="T312" s="54">
        <f>0.13657*H312^2.38351</f>
        <v>37.099684439743179</v>
      </c>
      <c r="U312" s="55">
        <f>+T312*1/J312</f>
        <v>741.99368879486349</v>
      </c>
      <c r="V312" s="55">
        <f>+T312/1000*A_DESCRIPCION!$D$24</f>
        <v>1.7436851686679293E-2</v>
      </c>
      <c r="W312" s="55">
        <f>+U312/1000*A_DESCRIPCION!$D$24</f>
        <v>0.34873703373358583</v>
      </c>
      <c r="X312" s="28">
        <f>+IF(E312=INICIO!$C$4,0.199*(0.86^0.899)*(H312^2.22),IF(E312=INICIO!$C$5,0.199*(0.762^0.899)*(H312^2.22),IF(E312=INICIO!$C$6,0.199*(0.759^0.899)*(H312^2.22),IF(E312=INICIO!$C$7,0.199*(0.762^0.899)*(H312^2.22),0))))</f>
        <v>28.723058111562214</v>
      </c>
      <c r="Y312" s="28">
        <f>+X312*1/J312</f>
        <v>574.4611622312442</v>
      </c>
      <c r="Z312" s="55">
        <f>+X312/1000*A_DESCRIPCION!$D$24</f>
        <v>1.3499837312434239E-2</v>
      </c>
      <c r="AA312" s="55">
        <f>+Y312/1000*A_DESCRIPCION!$D$24</f>
        <v>0.26999674624868475</v>
      </c>
      <c r="AB312" s="28">
        <f>+IF(E312=INICIO!$C$4,INICIO!$V$30*ARBOLES!R312,IF(E312=INICIO!$C$5,INICIO!$V$31*ARBOLES!R312,IF(E312=INICIO!$C$6,INICIO!$V$32*ARBOLES!R312,IF(E312=INICIO!$C$7,INICIO!#REF!*ARBOLES!R312,0))))</f>
        <v>0.34705767657884307</v>
      </c>
    </row>
    <row r="313" spans="1:28" x14ac:dyDescent="0.25">
      <c r="A313">
        <v>146</v>
      </c>
      <c r="B313" t="str">
        <f>+'2014'!A146</f>
        <v>8-2014-INAB/ESTEFFOR</v>
      </c>
      <c r="D313">
        <f>+'2014'!B146</f>
        <v>33</v>
      </c>
      <c r="E313" t="str">
        <f>+'2014'!C146</f>
        <v>Avicennia germinans (L.)L.</v>
      </c>
      <c r="F313">
        <f>+'2014'!D146</f>
        <v>2015</v>
      </c>
      <c r="G313">
        <f>+'2014'!E146</f>
        <v>500</v>
      </c>
      <c r="H313">
        <f>+'2014'!F146</f>
        <v>8.31</v>
      </c>
      <c r="I313">
        <f>+'2014'!G146</f>
        <v>9.6</v>
      </c>
      <c r="J313" s="28">
        <f t="shared" si="16"/>
        <v>0.05</v>
      </c>
      <c r="K313" s="46">
        <f t="shared" si="17"/>
        <v>5.4236534111390539E-3</v>
      </c>
      <c r="L313" s="51">
        <f t="shared" si="18"/>
        <v>0.10847306822278108</v>
      </c>
      <c r="M313" s="28" t="str">
        <f>+IF(H313&gt;4,"DEJAR","DEPURAR")</f>
        <v>DEJAR</v>
      </c>
      <c r="N313" s="49" t="str">
        <f t="shared" si="19"/>
        <v>DEJAR</v>
      </c>
      <c r="O313" s="28">
        <f>+IF(E313=INICIO!$C$4,0.178*POWER(H313,2.47),IF(E313=INICIO!$C$5,0.1023*POWER(H313,2.5),IF(E313=INICIO!$C$6,0.14*POWER(H313,2.4),IF(E313=INICIO!$C$7,0.1023*POWER(H313,2.5),IF(E313=INICIO!$C$8,0,0)))))</f>
        <v>22.551243417831131</v>
      </c>
      <c r="P313" s="55">
        <f>+O313*1/J313</f>
        <v>451.02486835662262</v>
      </c>
      <c r="Q313" s="55">
        <f>+O313/1000*A_DESCRIPCION!$D$24</f>
        <v>1.059908440638063E-2</v>
      </c>
      <c r="R313" s="55">
        <f>+P313/1000*A_DESCRIPCION!$D$24</f>
        <v>0.21198168812761264</v>
      </c>
      <c r="S313" s="49" t="str">
        <f>+INICIO!$E$4</f>
        <v>Imbert and Rollet (1989)a</v>
      </c>
      <c r="T313" s="54">
        <f>0.13657*H313^2.38351</f>
        <v>21.243865621067012</v>
      </c>
      <c r="U313" s="55">
        <f>+T313*1/J313</f>
        <v>424.87731242134021</v>
      </c>
      <c r="V313" s="55">
        <f>+T313/1000*A_DESCRIPCION!$D$24</f>
        <v>9.9846168419014947E-3</v>
      </c>
      <c r="W313" s="55">
        <f>+U313/1000*A_DESCRIPCION!$D$24</f>
        <v>0.19969233683802987</v>
      </c>
      <c r="X313" s="28">
        <f>+IF(E313=INICIO!$C$4,0.199*(0.86^0.899)*(H313^2.22),IF(E313=INICIO!$C$5,0.199*(0.762^0.899)*(H313^2.22),IF(E313=INICIO!$C$6,0.199*(0.759^0.899)*(H313^2.22),IF(E313=INICIO!$C$7,0.199*(0.762^0.899)*(H313^2.22),0))))</f>
        <v>17.088530021996597</v>
      </c>
      <c r="Y313" s="28">
        <f>+X313*1/J313</f>
        <v>341.77060043993191</v>
      </c>
      <c r="Z313" s="55">
        <f>+X313/1000*A_DESCRIPCION!$D$24</f>
        <v>8.0316091103384002E-3</v>
      </c>
      <c r="AA313" s="55">
        <f>+Y313/1000*A_DESCRIPCION!$D$24</f>
        <v>0.16063218220676798</v>
      </c>
      <c r="AB313" s="28">
        <f>+IF(E313=INICIO!$C$4,INICIO!$V$30*ARBOLES!R313,IF(E313=INICIO!$C$5,INICIO!$V$31*ARBOLES!R313,IF(E313=INICIO!$C$6,INICIO!$V$32*ARBOLES!R313,IF(E313=INICIO!$C$7,INICIO!#REF!*ARBOLES!R313,0))))</f>
        <v>0.19796562908548554</v>
      </c>
    </row>
    <row r="314" spans="1:28" x14ac:dyDescent="0.25">
      <c r="A314">
        <v>147</v>
      </c>
      <c r="B314" t="str">
        <f>+'2014'!A147</f>
        <v>8-2014-INAB/ESTEFFOR</v>
      </c>
      <c r="D314">
        <f>+'2014'!B147</f>
        <v>34</v>
      </c>
      <c r="E314" t="str">
        <f>+'2014'!C147</f>
        <v>Avicennia germinans (L.)L.</v>
      </c>
      <c r="F314">
        <f>+'2014'!D147</f>
        <v>2015</v>
      </c>
      <c r="G314">
        <f>+'2014'!E147</f>
        <v>500</v>
      </c>
      <c r="H314">
        <f>+'2014'!F147</f>
        <v>11.3</v>
      </c>
      <c r="I314">
        <f>+'2014'!G147</f>
        <v>9.5299999999999994</v>
      </c>
      <c r="J314" s="28">
        <f t="shared" si="16"/>
        <v>0.05</v>
      </c>
      <c r="K314" s="46">
        <f t="shared" si="17"/>
        <v>1.0028749148422018E-2</v>
      </c>
      <c r="L314" s="51">
        <f t="shared" si="18"/>
        <v>0.20057498296844034</v>
      </c>
      <c r="M314" s="28" t="str">
        <f>+IF(H314&gt;4,"DEJAR","DEPURAR")</f>
        <v>DEJAR</v>
      </c>
      <c r="N314" s="49" t="str">
        <f t="shared" si="19"/>
        <v>DEJAR</v>
      </c>
      <c r="O314" s="28">
        <f>+IF(E314=INICIO!$C$4,0.178*POWER(H314,2.47),IF(E314=INICIO!$C$5,0.1023*POWER(H314,2.5),IF(E314=INICIO!$C$6,0.14*POWER(H314,2.4),IF(E314=INICIO!$C$7,0.1023*POWER(H314,2.5),IF(E314=INICIO!$C$8,0,0)))))</f>
        <v>47.153756885871658</v>
      </c>
      <c r="P314" s="55">
        <f>+O314*1/J314</f>
        <v>943.07513771743311</v>
      </c>
      <c r="Q314" s="55">
        <f>+O314/1000*A_DESCRIPCION!$D$24</f>
        <v>2.2162265736359679E-2</v>
      </c>
      <c r="R314" s="55">
        <f>+P314/1000*A_DESCRIPCION!$D$24</f>
        <v>0.44324531472719353</v>
      </c>
      <c r="S314" s="49" t="str">
        <f>+INICIO!$E$4</f>
        <v>Imbert and Rollet (1989)a</v>
      </c>
      <c r="T314" s="54">
        <f>0.13657*H314^2.38351</f>
        <v>44.195526320155821</v>
      </c>
      <c r="U314" s="55">
        <f>+T314*1/J314</f>
        <v>883.91052640311636</v>
      </c>
      <c r="V314" s="55">
        <f>+T314/1000*A_DESCRIPCION!$D$24</f>
        <v>2.0771897370473236E-2</v>
      </c>
      <c r="W314" s="55">
        <f>+U314/1000*A_DESCRIPCION!$D$24</f>
        <v>0.41543794740946466</v>
      </c>
      <c r="X314" s="28">
        <f>+IF(E314=INICIO!$C$4,0.199*(0.86^0.899)*(H314^2.22),IF(E314=INICIO!$C$5,0.199*(0.762^0.899)*(H314^2.22),IF(E314=INICIO!$C$6,0.199*(0.759^0.899)*(H314^2.22),IF(E314=INICIO!$C$7,0.199*(0.762^0.899)*(H314^2.22),0))))</f>
        <v>33.808396841883962</v>
      </c>
      <c r="Y314" s="28">
        <f>+X314*1/J314</f>
        <v>676.16793683767924</v>
      </c>
      <c r="Z314" s="55">
        <f>+X314/1000*A_DESCRIPCION!$D$24</f>
        <v>1.5889946515685462E-2</v>
      </c>
      <c r="AA314" s="55">
        <f>+Y314/1000*A_DESCRIPCION!$D$24</f>
        <v>0.31779893031370926</v>
      </c>
      <c r="AB314" s="28">
        <f>+IF(E314=INICIO!$C$4,INICIO!$V$30*ARBOLES!R314,IF(E314=INICIO!$C$5,INICIO!$V$31*ARBOLES!R314,IF(E314=INICIO!$C$6,INICIO!$V$32*ARBOLES!R314,IF(E314=INICIO!$C$7,INICIO!#REF!*ARBOLES!R314,0))))</f>
        <v>0.41393829035052848</v>
      </c>
    </row>
    <row r="315" spans="1:28" x14ac:dyDescent="0.25">
      <c r="A315">
        <v>148</v>
      </c>
      <c r="B315" t="str">
        <f>+'2014'!A148</f>
        <v>8-2014-INAB/ESTEFFOR</v>
      </c>
      <c r="D315">
        <f>+'2014'!B148</f>
        <v>35</v>
      </c>
      <c r="E315" t="str">
        <f>+'2014'!C148</f>
        <v>Avicennia germinans (L.)L.</v>
      </c>
      <c r="F315">
        <f>+'2014'!D148</f>
        <v>2015</v>
      </c>
      <c r="G315">
        <f>+'2014'!E148</f>
        <v>500</v>
      </c>
      <c r="H315">
        <f>+'2014'!F148</f>
        <v>8</v>
      </c>
      <c r="I315">
        <f>+'2014'!G148</f>
        <v>7.26</v>
      </c>
      <c r="J315" s="28">
        <f t="shared" si="16"/>
        <v>0.05</v>
      </c>
      <c r="K315" s="46">
        <f t="shared" si="17"/>
        <v>5.0265482457436689E-3</v>
      </c>
      <c r="L315" s="51">
        <f t="shared" si="18"/>
        <v>0.10053096491487337</v>
      </c>
      <c r="M315" s="28" t="str">
        <f>+IF(H315&gt;4,"DEJAR","DEPURAR")</f>
        <v>DEJAR</v>
      </c>
      <c r="N315" s="49" t="str">
        <f t="shared" si="19"/>
        <v>DEJAR</v>
      </c>
      <c r="O315" s="28">
        <f>+IF(E315=INICIO!$C$4,0.178*POWER(H315,2.47),IF(E315=INICIO!$C$5,0.1023*POWER(H315,2.5),IF(E315=INICIO!$C$6,0.14*POWER(H315,2.4),IF(E315=INICIO!$C$7,0.1023*POWER(H315,2.5),IF(E315=INICIO!$C$8,0,0)))))</f>
        <v>20.584674521546862</v>
      </c>
      <c r="P315" s="55">
        <f>+O315*1/J315</f>
        <v>411.69349043093723</v>
      </c>
      <c r="Q315" s="55">
        <f>+O315/1000*A_DESCRIPCION!$D$24</f>
        <v>9.6747970251270243E-3</v>
      </c>
      <c r="R315" s="55">
        <f>+P315/1000*A_DESCRIPCION!$D$24</f>
        <v>0.19349594050254049</v>
      </c>
      <c r="S315" s="49" t="str">
        <f>+INICIO!$E$4</f>
        <v>Imbert and Rollet (1989)a</v>
      </c>
      <c r="T315" s="54">
        <f>0.13657*H315^2.38351</f>
        <v>19.403466462038534</v>
      </c>
      <c r="U315" s="55">
        <f>+T315*1/J315</f>
        <v>388.06932924077063</v>
      </c>
      <c r="V315" s="55">
        <f>+T315/1000*A_DESCRIPCION!$D$24</f>
        <v>9.1196292371581097E-3</v>
      </c>
      <c r="W315" s="55">
        <f>+U315/1000*A_DESCRIPCION!$D$24</f>
        <v>0.18239258474316219</v>
      </c>
      <c r="X315" s="28">
        <f>+IF(E315=INICIO!$C$4,0.199*(0.86^0.899)*(H315^2.22),IF(E315=INICIO!$C$5,0.199*(0.762^0.899)*(H315^2.22),IF(E315=INICIO!$C$6,0.199*(0.759^0.899)*(H315^2.22),IF(E315=INICIO!$C$7,0.199*(0.762^0.899)*(H315^2.22),0))))</f>
        <v>15.705443473916985</v>
      </c>
      <c r="Y315" s="28">
        <f>+X315*1/J315</f>
        <v>314.10886947833967</v>
      </c>
      <c r="Z315" s="55">
        <f>+X315/1000*A_DESCRIPCION!$D$24</f>
        <v>7.3815584327409827E-3</v>
      </c>
      <c r="AA315" s="55">
        <f>+Y315/1000*A_DESCRIPCION!$D$24</f>
        <v>0.14763116865481962</v>
      </c>
      <c r="AB315" s="28">
        <f>+IF(E315=INICIO!$C$4,INICIO!$V$30*ARBOLES!R315,IF(E315=INICIO!$C$5,INICIO!$V$31*ARBOLES!R315,IF(E315=INICIO!$C$6,INICIO!$V$32*ARBOLES!R315,IF(E315=INICIO!$C$7,INICIO!#REF!*ARBOLES!R315,0))))</f>
        <v>0.18070214425320186</v>
      </c>
    </row>
    <row r="316" spans="1:28" x14ac:dyDescent="0.25">
      <c r="A316">
        <v>149</v>
      </c>
      <c r="B316" t="str">
        <f>+'2014'!A149</f>
        <v>8-2014-INAB/ESTEFFOR</v>
      </c>
      <c r="D316">
        <f>+'2014'!B149</f>
        <v>36</v>
      </c>
      <c r="E316" t="str">
        <f>+'2014'!C149</f>
        <v>Avicennia germinans (L.)L.</v>
      </c>
      <c r="F316">
        <f>+'2014'!D149</f>
        <v>2015</v>
      </c>
      <c r="G316">
        <f>+'2014'!E149</f>
        <v>500</v>
      </c>
      <c r="H316">
        <f>+'2014'!F149</f>
        <v>10.3</v>
      </c>
      <c r="I316">
        <f>+'2014'!G149</f>
        <v>12.7</v>
      </c>
      <c r="J316" s="28">
        <f t="shared" si="16"/>
        <v>0.05</v>
      </c>
      <c r="K316" s="46">
        <f t="shared" si="17"/>
        <v>8.3322891154835304E-3</v>
      </c>
      <c r="L316" s="51">
        <f t="shared" si="18"/>
        <v>0.16664578230967059</v>
      </c>
      <c r="M316" s="28" t="str">
        <f>+IF(H316&gt;4,"DEJAR","DEPURAR")</f>
        <v>DEJAR</v>
      </c>
      <c r="N316" s="49" t="str">
        <f t="shared" si="19"/>
        <v>DEJAR</v>
      </c>
      <c r="O316" s="28">
        <f>+IF(E316=INICIO!$C$4,0.178*POWER(H316,2.47),IF(E316=INICIO!$C$5,0.1023*POWER(H316,2.5),IF(E316=INICIO!$C$6,0.14*POWER(H316,2.4),IF(E316=INICIO!$C$7,0.1023*POWER(H316,2.5),IF(E316=INICIO!$C$8,0,0)))))</f>
        <v>37.751774914507301</v>
      </c>
      <c r="P316" s="55">
        <f>+O316*1/J316</f>
        <v>755.03549829014594</v>
      </c>
      <c r="Q316" s="55">
        <f>+O316/1000*A_DESCRIPCION!$D$24</f>
        <v>1.7743334209818429E-2</v>
      </c>
      <c r="R316" s="55">
        <f>+P316/1000*A_DESCRIPCION!$D$24</f>
        <v>0.35486668419636858</v>
      </c>
      <c r="S316" s="49" t="str">
        <f>+INICIO!$E$4</f>
        <v>Imbert and Rollet (1989)a</v>
      </c>
      <c r="T316" s="54">
        <f>0.13657*H316^2.38351</f>
        <v>35.437490749155437</v>
      </c>
      <c r="U316" s="55">
        <f>+T316*1/J316</f>
        <v>708.74981498310865</v>
      </c>
      <c r="V316" s="55">
        <f>+T316/1000*A_DESCRIPCION!$D$24</f>
        <v>1.6655620652103052E-2</v>
      </c>
      <c r="W316" s="55">
        <f>+U316/1000*A_DESCRIPCION!$D$24</f>
        <v>0.33311241304206102</v>
      </c>
      <c r="X316" s="28">
        <f>+IF(E316=INICIO!$C$4,0.199*(0.86^0.899)*(H316^2.22),IF(E316=INICIO!$C$5,0.199*(0.762^0.899)*(H316^2.22),IF(E316=INICIO!$C$6,0.199*(0.759^0.899)*(H316^2.22),IF(E316=INICIO!$C$7,0.199*(0.762^0.899)*(H316^2.22),0))))</f>
        <v>27.522575501935826</v>
      </c>
      <c r="Y316" s="28">
        <f>+X316*1/J316</f>
        <v>550.45151003871649</v>
      </c>
      <c r="Z316" s="55">
        <f>+X316/1000*A_DESCRIPCION!$D$24</f>
        <v>1.2935610485909839E-2</v>
      </c>
      <c r="AA316" s="55">
        <f>+Y316/1000*A_DESCRIPCION!$D$24</f>
        <v>0.25871220971819675</v>
      </c>
      <c r="AB316" s="28">
        <f>+IF(E316=INICIO!$C$4,INICIO!$V$30*ARBOLES!R316,IF(E316=INICIO!$C$5,INICIO!$V$31*ARBOLES!R316,IF(E316=INICIO!$C$6,INICIO!$V$32*ARBOLES!R316,IF(E316=INICIO!$C$7,INICIO!#REF!*ARBOLES!R316,0))))</f>
        <v>0.3314031839208828</v>
      </c>
    </row>
    <row r="317" spans="1:28" x14ac:dyDescent="0.25">
      <c r="A317">
        <v>150</v>
      </c>
      <c r="B317" t="str">
        <f>+'2014'!A150</f>
        <v>8-2014-INAB/ESTEFFOR</v>
      </c>
      <c r="D317">
        <f>+'2014'!B150</f>
        <v>37</v>
      </c>
      <c r="E317" t="str">
        <f>+'2014'!C150</f>
        <v>Avicennia germinans (L.)L.</v>
      </c>
      <c r="F317">
        <f>+'2014'!D150</f>
        <v>2015</v>
      </c>
      <c r="G317">
        <f>+'2014'!E150</f>
        <v>500</v>
      </c>
      <c r="H317">
        <f>+'2014'!F150</f>
        <v>8.09</v>
      </c>
      <c r="I317">
        <f>+'2014'!G150</f>
        <v>8.6</v>
      </c>
      <c r="J317" s="28">
        <f t="shared" si="16"/>
        <v>0.05</v>
      </c>
      <c r="K317" s="46">
        <f t="shared" si="17"/>
        <v>5.140281753785253E-3</v>
      </c>
      <c r="L317" s="51">
        <f t="shared" si="18"/>
        <v>0.10280563507570506</v>
      </c>
      <c r="M317" s="28" t="str">
        <f>+IF(H317&gt;4,"DEJAR","DEPURAR")</f>
        <v>DEJAR</v>
      </c>
      <c r="N317" s="49" t="str">
        <f t="shared" si="19"/>
        <v>DEJAR</v>
      </c>
      <c r="O317" s="28">
        <f>+IF(E317=INICIO!$C$4,0.178*POWER(H317,2.47),IF(E317=INICIO!$C$5,0.1023*POWER(H317,2.5),IF(E317=INICIO!$C$6,0.14*POWER(H317,2.4),IF(E317=INICIO!$C$7,0.1023*POWER(H317,2.5),IF(E317=INICIO!$C$8,0,0)))))</f>
        <v>21.144844104234288</v>
      </c>
      <c r="P317" s="55">
        <f>+O317*1/J317</f>
        <v>422.89688208468573</v>
      </c>
      <c r="Q317" s="55">
        <f>+O317/1000*A_DESCRIPCION!$D$24</f>
        <v>9.9380767289901136E-3</v>
      </c>
      <c r="R317" s="55">
        <f>+P317/1000*A_DESCRIPCION!$D$24</f>
        <v>0.19876153457980228</v>
      </c>
      <c r="S317" s="49" t="str">
        <f>+INICIO!$E$4</f>
        <v>Imbert and Rollet (1989)a</v>
      </c>
      <c r="T317" s="54">
        <f>0.13657*H317^2.38351</f>
        <v>19.927815338879093</v>
      </c>
      <c r="U317" s="55">
        <f>+T317*1/J317</f>
        <v>398.55630677758182</v>
      </c>
      <c r="V317" s="55">
        <f>+T317/1000*A_DESCRIPCION!$D$24</f>
        <v>9.3660732092731725E-3</v>
      </c>
      <c r="W317" s="55">
        <f>+U317/1000*A_DESCRIPCION!$D$24</f>
        <v>0.18732146418546344</v>
      </c>
      <c r="X317" s="28">
        <f>+IF(E317=INICIO!$C$4,0.199*(0.86^0.899)*(H317^2.22),IF(E317=INICIO!$C$5,0.199*(0.762^0.899)*(H317^2.22),IF(E317=INICIO!$C$6,0.199*(0.759^0.899)*(H317^2.22),IF(E317=INICIO!$C$7,0.199*(0.762^0.899)*(H317^2.22),0))))</f>
        <v>16.100380911217442</v>
      </c>
      <c r="Y317" s="28">
        <f>+X317*1/J317</f>
        <v>322.00761822434885</v>
      </c>
      <c r="Z317" s="55">
        <f>+X317/1000*A_DESCRIPCION!$D$24</f>
        <v>7.5671790282721973E-3</v>
      </c>
      <c r="AA317" s="55">
        <f>+Y317/1000*A_DESCRIPCION!$D$24</f>
        <v>0.15134358056544395</v>
      </c>
      <c r="AB317" s="28">
        <f>+IF(E317=INICIO!$C$4,INICIO!$V$30*ARBOLES!R317,IF(E317=INICIO!$C$5,INICIO!$V$31*ARBOLES!R317,IF(E317=INICIO!$C$6,INICIO!$V$32*ARBOLES!R317,IF(E317=INICIO!$C$7,INICIO!#REF!*ARBOLES!R317,0))))</f>
        <v>0.18561958147724364</v>
      </c>
    </row>
    <row r="318" spans="1:28" x14ac:dyDescent="0.25">
      <c r="A318">
        <v>151</v>
      </c>
      <c r="B318" t="str">
        <f>+'2014'!A151</f>
        <v>8-2014-INAB/ESTEFFOR</v>
      </c>
      <c r="D318">
        <f>+'2014'!B151</f>
        <v>38</v>
      </c>
      <c r="E318" t="str">
        <f>+'2014'!C151</f>
        <v>Avicennia germinans (L.)L.</v>
      </c>
      <c r="F318">
        <f>+'2014'!D151</f>
        <v>2015</v>
      </c>
      <c r="G318">
        <f>+'2014'!E151</f>
        <v>500</v>
      </c>
      <c r="H318">
        <f>+'2014'!F151</f>
        <v>10.199999999999999</v>
      </c>
      <c r="I318">
        <f>+'2014'!G151</f>
        <v>12.5</v>
      </c>
      <c r="J318" s="28">
        <f t="shared" si="16"/>
        <v>0.05</v>
      </c>
      <c r="K318" s="46">
        <f t="shared" si="17"/>
        <v>8.1712824919870503E-3</v>
      </c>
      <c r="L318" s="51">
        <f t="shared" si="18"/>
        <v>0.16342564983974101</v>
      </c>
      <c r="M318" s="28" t="str">
        <f>+IF(H318&gt;4,"DEJAR","DEPURAR")</f>
        <v>DEJAR</v>
      </c>
      <c r="N318" s="49" t="str">
        <f t="shared" si="19"/>
        <v>DEJAR</v>
      </c>
      <c r="O318" s="28">
        <f>+IF(E318=INICIO!$C$4,0.178*POWER(H318,2.47),IF(E318=INICIO!$C$5,0.1023*POWER(H318,2.5),IF(E318=INICIO!$C$6,0.14*POWER(H318,2.4),IF(E318=INICIO!$C$7,0.1023*POWER(H318,2.5),IF(E318=INICIO!$C$8,0,0)))))</f>
        <v>36.878092381007917</v>
      </c>
      <c r="P318" s="55">
        <f>+O318*1/J318</f>
        <v>737.56184762015835</v>
      </c>
      <c r="Q318" s="55">
        <f>+O318/1000*A_DESCRIPCION!$D$24</f>
        <v>1.7332703419073718E-2</v>
      </c>
      <c r="R318" s="55">
        <f>+P318/1000*A_DESCRIPCION!$D$24</f>
        <v>0.34665406838147439</v>
      </c>
      <c r="S318" s="49" t="str">
        <f>+INICIO!$E$4</f>
        <v>Imbert and Rollet (1989)a</v>
      </c>
      <c r="T318" s="54">
        <f>0.13657*H318^2.38351</f>
        <v>34.622936944330348</v>
      </c>
      <c r="U318" s="55">
        <f>+T318*1/J318</f>
        <v>692.45873888660697</v>
      </c>
      <c r="V318" s="55">
        <f>+T318/1000*A_DESCRIPCION!$D$24</f>
        <v>1.6272780363835265E-2</v>
      </c>
      <c r="W318" s="55">
        <f>+U318/1000*A_DESCRIPCION!$D$24</f>
        <v>0.32545560727670525</v>
      </c>
      <c r="X318" s="28">
        <f>+IF(E318=INICIO!$C$4,0.199*(0.86^0.899)*(H318^2.22),IF(E318=INICIO!$C$5,0.199*(0.762^0.899)*(H318^2.22),IF(E318=INICIO!$C$6,0.199*(0.759^0.899)*(H318^2.22),IF(E318=INICIO!$C$7,0.199*(0.762^0.899)*(H318^2.22),0))))</f>
        <v>26.932881126501904</v>
      </c>
      <c r="Y318" s="28">
        <f>+X318*1/J318</f>
        <v>538.657622530038</v>
      </c>
      <c r="Z318" s="55">
        <f>+X318/1000*A_DESCRIPCION!$D$24</f>
        <v>1.2658454129455895E-2</v>
      </c>
      <c r="AA318" s="55">
        <f>+Y318/1000*A_DESCRIPCION!$D$24</f>
        <v>0.25316908258911786</v>
      </c>
      <c r="AB318" s="28">
        <f>+IF(E318=INICIO!$C$4,INICIO!$V$30*ARBOLES!R318,IF(E318=INICIO!$C$5,INICIO!$V$31*ARBOLES!R318,IF(E318=INICIO!$C$6,INICIO!$V$32*ARBOLES!R318,IF(E318=INICIO!$C$7,INICIO!#REF!*ARBOLES!R318,0))))</f>
        <v>0.32373357967066008</v>
      </c>
    </row>
    <row r="319" spans="1:28" x14ac:dyDescent="0.25">
      <c r="A319">
        <v>152</v>
      </c>
      <c r="B319" t="str">
        <f>+'2014'!A152</f>
        <v>8-2014-INAB/ESTEFFOR</v>
      </c>
      <c r="D319">
        <f>+'2014'!B152</f>
        <v>39</v>
      </c>
      <c r="E319" t="str">
        <f>+'2014'!C152</f>
        <v>Avicennia germinans (L.)L.</v>
      </c>
      <c r="F319">
        <f>+'2014'!D152</f>
        <v>2015</v>
      </c>
      <c r="G319">
        <f>+'2014'!E152</f>
        <v>500</v>
      </c>
      <c r="H319">
        <f>+'2014'!F152</f>
        <v>10.5</v>
      </c>
      <c r="I319">
        <f>+'2014'!G152</f>
        <v>11.1</v>
      </c>
      <c r="J319" s="28">
        <f t="shared" si="16"/>
        <v>0.05</v>
      </c>
      <c r="K319" s="46">
        <f t="shared" si="17"/>
        <v>8.6590147514568668E-3</v>
      </c>
      <c r="L319" s="51">
        <f t="shared" si="18"/>
        <v>0.17318029502913732</v>
      </c>
      <c r="M319" s="28" t="str">
        <f>+IF(H319&gt;4,"DEJAR","DEPURAR")</f>
        <v>DEJAR</v>
      </c>
      <c r="N319" s="49" t="str">
        <f t="shared" si="19"/>
        <v>DEJAR</v>
      </c>
      <c r="O319" s="28">
        <f>+IF(E319=INICIO!$C$4,0.178*POWER(H319,2.47),IF(E319=INICIO!$C$5,0.1023*POWER(H319,2.5),IF(E319=INICIO!$C$6,0.14*POWER(H319,2.4),IF(E319=INICIO!$C$7,0.1023*POWER(H319,2.5),IF(E319=INICIO!$C$8,0,0)))))</f>
        <v>39.535055558441037</v>
      </c>
      <c r="P319" s="55">
        <f>+O319*1/J319</f>
        <v>790.70111116882072</v>
      </c>
      <c r="Q319" s="55">
        <f>+O319/1000*A_DESCRIPCION!$D$24</f>
        <v>1.8581476112467285E-2</v>
      </c>
      <c r="R319" s="55">
        <f>+P319/1000*A_DESCRIPCION!$D$24</f>
        <v>0.3716295222493457</v>
      </c>
      <c r="S319" s="49" t="str">
        <f>+INICIO!$E$4</f>
        <v>Imbert and Rollet (1989)a</v>
      </c>
      <c r="T319" s="54">
        <f>0.13657*H319^2.38351</f>
        <v>37.099684439743179</v>
      </c>
      <c r="U319" s="55">
        <f>+T319*1/J319</f>
        <v>741.99368879486349</v>
      </c>
      <c r="V319" s="55">
        <f>+T319/1000*A_DESCRIPCION!$D$24</f>
        <v>1.7436851686679293E-2</v>
      </c>
      <c r="W319" s="55">
        <f>+U319/1000*A_DESCRIPCION!$D$24</f>
        <v>0.34873703373358583</v>
      </c>
      <c r="X319" s="28">
        <f>+IF(E319=INICIO!$C$4,0.199*(0.86^0.899)*(H319^2.22),IF(E319=INICIO!$C$5,0.199*(0.762^0.899)*(H319^2.22),IF(E319=INICIO!$C$6,0.199*(0.759^0.899)*(H319^2.22),IF(E319=INICIO!$C$7,0.199*(0.762^0.899)*(H319^2.22),0))))</f>
        <v>28.723058111562214</v>
      </c>
      <c r="Y319" s="28">
        <f>+X319*1/J319</f>
        <v>574.4611622312442</v>
      </c>
      <c r="Z319" s="55">
        <f>+X319/1000*A_DESCRIPCION!$D$24</f>
        <v>1.3499837312434239E-2</v>
      </c>
      <c r="AA319" s="55">
        <f>+Y319/1000*A_DESCRIPCION!$D$24</f>
        <v>0.26999674624868475</v>
      </c>
      <c r="AB319" s="28">
        <f>+IF(E319=INICIO!$C$4,INICIO!$V$30*ARBOLES!R319,IF(E319=INICIO!$C$5,INICIO!$V$31*ARBOLES!R319,IF(E319=INICIO!$C$6,INICIO!$V$32*ARBOLES!R319,IF(E319=INICIO!$C$7,INICIO!#REF!*ARBOLES!R319,0))))</f>
        <v>0.34705767657884307</v>
      </c>
    </row>
    <row r="320" spans="1:28" x14ac:dyDescent="0.25">
      <c r="A320">
        <v>153</v>
      </c>
      <c r="B320" t="str">
        <f>+'2014'!A153</f>
        <v>8-2014-INAB/ESTEFFOR</v>
      </c>
      <c r="D320">
        <f>+'2014'!B153</f>
        <v>40</v>
      </c>
      <c r="E320" t="str">
        <f>+'2014'!C153</f>
        <v>Avicennia germinans (L.)L.</v>
      </c>
      <c r="F320">
        <f>+'2014'!D153</f>
        <v>2015</v>
      </c>
      <c r="G320">
        <f>+'2014'!E153</f>
        <v>500</v>
      </c>
      <c r="H320">
        <f>+'2014'!F153</f>
        <v>6.15</v>
      </c>
      <c r="I320">
        <f>+'2014'!G153</f>
        <v>8.1</v>
      </c>
      <c r="J320" s="28">
        <f t="shared" si="16"/>
        <v>0.05</v>
      </c>
      <c r="K320" s="46">
        <f t="shared" si="17"/>
        <v>2.9705722035099995E-3</v>
      </c>
      <c r="L320" s="51">
        <f t="shared" si="18"/>
        <v>5.9411444070199985E-2</v>
      </c>
      <c r="M320" s="28" t="str">
        <f>+IF(H320&gt;4,"DEJAR","DEPURAR")</f>
        <v>DEJAR</v>
      </c>
      <c r="N320" s="49" t="str">
        <f t="shared" si="19"/>
        <v>DEJAR</v>
      </c>
      <c r="O320" s="28">
        <f>+IF(E320=INICIO!$C$4,0.178*POWER(H320,2.47),IF(E320=INICIO!$C$5,0.1023*POWER(H320,2.5),IF(E320=INICIO!$C$6,0.14*POWER(H320,2.4),IF(E320=INICIO!$C$7,0.1023*POWER(H320,2.5),IF(E320=INICIO!$C$8,0,0)))))</f>
        <v>10.950357892679856</v>
      </c>
      <c r="P320" s="55">
        <f>+O320*1/J320</f>
        <v>219.00715785359711</v>
      </c>
      <c r="Q320" s="55">
        <f>+O320/1000*A_DESCRIPCION!$D$24</f>
        <v>5.1466682095595321E-3</v>
      </c>
      <c r="R320" s="55">
        <f>+P320/1000*A_DESCRIPCION!$D$24</f>
        <v>0.10293336419119065</v>
      </c>
      <c r="S320" s="49" t="str">
        <f>+INICIO!$E$4</f>
        <v>Imbert and Rollet (1989)a</v>
      </c>
      <c r="T320" s="54">
        <f>0.13657*H320^2.38351</f>
        <v>10.366855297410602</v>
      </c>
      <c r="U320" s="55">
        <f>+T320*1/J320</f>
        <v>207.33710594821204</v>
      </c>
      <c r="V320" s="55">
        <f>+T320/1000*A_DESCRIPCION!$D$24</f>
        <v>4.872421989782983E-3</v>
      </c>
      <c r="W320" s="55">
        <f>+U320/1000*A_DESCRIPCION!$D$24</f>
        <v>9.7448439795659647E-2</v>
      </c>
      <c r="X320" s="28">
        <f>+IF(E320=INICIO!$C$4,0.199*(0.86^0.899)*(H320^2.22),IF(E320=INICIO!$C$5,0.199*(0.762^0.899)*(H320^2.22),IF(E320=INICIO!$C$6,0.199*(0.759^0.899)*(H320^2.22),IF(E320=INICIO!$C$7,0.199*(0.762^0.899)*(H320^2.22),0))))</f>
        <v>8.7597798158283418</v>
      </c>
      <c r="Y320" s="28">
        <f>+X320*1/J320</f>
        <v>175.19559631656682</v>
      </c>
      <c r="Z320" s="55">
        <f>+X320/1000*A_DESCRIPCION!$D$24</f>
        <v>4.1170965134393204E-3</v>
      </c>
      <c r="AA320" s="55">
        <f>+Y320/1000*A_DESCRIPCION!$D$24</f>
        <v>8.234193026878639E-2</v>
      </c>
      <c r="AB320" s="28">
        <f>+IF(E320=INICIO!$C$4,INICIO!$V$30*ARBOLES!R320,IF(E320=INICIO!$C$5,INICIO!$V$31*ARBOLES!R320,IF(E320=INICIO!$C$6,INICIO!$V$32*ARBOLES!R320,IF(E320=INICIO!$C$7,INICIO!#REF!*ARBOLES!R320,0))))</f>
        <v>9.6127492784788868E-2</v>
      </c>
    </row>
    <row r="321" spans="1:28" x14ac:dyDescent="0.25">
      <c r="A321">
        <v>154</v>
      </c>
      <c r="B321" t="str">
        <f>+'2014'!A154</f>
        <v>8-2014-INAB/ESTEFFOR</v>
      </c>
      <c r="D321">
        <f>+'2014'!B154</f>
        <v>41</v>
      </c>
      <c r="E321" t="str">
        <f>+'2014'!C154</f>
        <v>Avicennia germinans (L.)L.</v>
      </c>
      <c r="F321">
        <f>+'2014'!D154</f>
        <v>2015</v>
      </c>
      <c r="G321">
        <f>+'2014'!E154</f>
        <v>500</v>
      </c>
      <c r="H321">
        <f>+'2014'!F154</f>
        <v>7.2</v>
      </c>
      <c r="I321">
        <f>+'2014'!G154</f>
        <v>7.01</v>
      </c>
      <c r="J321" s="28">
        <f t="shared" si="16"/>
        <v>0.05</v>
      </c>
      <c r="K321" s="46">
        <f t="shared" si="17"/>
        <v>4.0715040790523724E-3</v>
      </c>
      <c r="L321" s="51">
        <f t="shared" si="18"/>
        <v>8.1430081581047448E-2</v>
      </c>
      <c r="M321" s="28" t="str">
        <f>+IF(H321&gt;4,"DEJAR","DEPURAR")</f>
        <v>DEJAR</v>
      </c>
      <c r="N321" s="49" t="str">
        <f t="shared" si="19"/>
        <v>DEJAR</v>
      </c>
      <c r="O321" s="28">
        <f>+IF(E321=INICIO!$C$4,0.178*POWER(H321,2.47),IF(E321=INICIO!$C$5,0.1023*POWER(H321,2.5),IF(E321=INICIO!$C$6,0.14*POWER(H321,2.4),IF(E321=INICIO!$C$7,0.1023*POWER(H321,2.5),IF(E321=INICIO!$C$8,0,0)))))</f>
        <v>15.985492722331132</v>
      </c>
      <c r="P321" s="55">
        <f>+O321*1/J321</f>
        <v>319.70985444662261</v>
      </c>
      <c r="Q321" s="55">
        <f>+O321/1000*A_DESCRIPCION!$D$24</f>
        <v>7.5131815794956319E-3</v>
      </c>
      <c r="R321" s="55">
        <f>+P321/1000*A_DESCRIPCION!$D$24</f>
        <v>0.1502636315899126</v>
      </c>
      <c r="S321" s="49" t="str">
        <f>+INICIO!$E$4</f>
        <v>Imbert and Rollet (1989)a</v>
      </c>
      <c r="T321" s="54">
        <f>0.13657*H321^2.38351</f>
        <v>15.094401161274275</v>
      </c>
      <c r="U321" s="55">
        <f>+T321*1/J321</f>
        <v>301.88802322548548</v>
      </c>
      <c r="V321" s="55">
        <f>+T321/1000*A_DESCRIPCION!$D$24</f>
        <v>7.0943685457989089E-3</v>
      </c>
      <c r="W321" s="55">
        <f>+U321/1000*A_DESCRIPCION!$D$24</f>
        <v>0.14188737091597817</v>
      </c>
      <c r="X321" s="28">
        <f>+IF(E321=INICIO!$C$4,0.199*(0.86^0.899)*(H321^2.22),IF(E321=INICIO!$C$5,0.199*(0.762^0.899)*(H321^2.22),IF(E321=INICIO!$C$6,0.199*(0.759^0.899)*(H321^2.22),IF(E321=INICIO!$C$7,0.199*(0.762^0.899)*(H321^2.22),0))))</f>
        <v>12.429926912589607</v>
      </c>
      <c r="Y321" s="28">
        <f>+X321*1/J321</f>
        <v>248.59853825179215</v>
      </c>
      <c r="Z321" s="55">
        <f>+X321/1000*A_DESCRIPCION!$D$24</f>
        <v>5.8420656489171149E-3</v>
      </c>
      <c r="AA321" s="55">
        <f>+Y321/1000*A_DESCRIPCION!$D$24</f>
        <v>0.1168413129783423</v>
      </c>
      <c r="AB321" s="28">
        <f>+IF(E321=INICIO!$C$4,INICIO!$V$30*ARBOLES!R321,IF(E321=INICIO!$C$5,INICIO!$V$31*ARBOLES!R321,IF(E321=INICIO!$C$6,INICIO!$V$32*ARBOLES!R321,IF(E321=INICIO!$C$7,INICIO!#REF!*ARBOLES!R321,0))))</f>
        <v>0.14032832089939307</v>
      </c>
    </row>
    <row r="322" spans="1:28" x14ac:dyDescent="0.25">
      <c r="A322">
        <v>155</v>
      </c>
      <c r="B322" t="str">
        <f>+'2014'!A155</f>
        <v>8-2014-INAB/ESTEFFOR</v>
      </c>
      <c r="D322">
        <f>+'2014'!B155</f>
        <v>42</v>
      </c>
      <c r="E322" t="str">
        <f>+'2014'!C155</f>
        <v>Avicennia germinans (L.)L.</v>
      </c>
      <c r="F322">
        <f>+'2014'!D155</f>
        <v>2015</v>
      </c>
      <c r="G322">
        <f>+'2014'!E155</f>
        <v>500</v>
      </c>
      <c r="H322">
        <f>+'2014'!F155</f>
        <v>7.31</v>
      </c>
      <c r="I322">
        <f>+'2014'!G155</f>
        <v>7.25</v>
      </c>
      <c r="J322" s="28">
        <f t="shared" ref="J322:J385" si="20">+G322/10000</f>
        <v>0.05</v>
      </c>
      <c r="K322" s="46">
        <f t="shared" si="17"/>
        <v>4.1968614799122381E-3</v>
      </c>
      <c r="L322" s="51">
        <f t="shared" si="18"/>
        <v>8.3937229598244761E-2</v>
      </c>
      <c r="M322" s="28" t="str">
        <f>+IF(H322&gt;4,"DEJAR","DEPURAR")</f>
        <v>DEJAR</v>
      </c>
      <c r="N322" s="49" t="str">
        <f t="shared" si="19"/>
        <v>DEJAR</v>
      </c>
      <c r="O322" s="28">
        <f>+IF(E322=INICIO!$C$4,0.178*POWER(H322,2.47),IF(E322=INICIO!$C$5,0.1023*POWER(H322,2.5),IF(E322=INICIO!$C$6,0.14*POWER(H322,2.4),IF(E322=INICIO!$C$7,0.1023*POWER(H322,2.5),IF(E322=INICIO!$C$8,0,0)))))</f>
        <v>16.577908580637022</v>
      </c>
      <c r="P322" s="55">
        <f>+O322*1/J322</f>
        <v>331.55817161274041</v>
      </c>
      <c r="Q322" s="55">
        <f>+O322/1000*A_DESCRIPCION!$D$24</f>
        <v>7.7916170328994009E-3</v>
      </c>
      <c r="R322" s="55">
        <f>+P322/1000*A_DESCRIPCION!$D$24</f>
        <v>0.15583234065798798</v>
      </c>
      <c r="S322" s="49" t="str">
        <f>+INICIO!$E$4</f>
        <v>Imbert and Rollet (1989)a</v>
      </c>
      <c r="T322" s="54">
        <f>0.13657*H322^2.38351</f>
        <v>15.649880171002778</v>
      </c>
      <c r="U322" s="55">
        <f>+T322*1/J322</f>
        <v>312.99760342005555</v>
      </c>
      <c r="V322" s="55">
        <f>+T322/1000*A_DESCRIPCION!$D$24</f>
        <v>7.3554436803713059E-3</v>
      </c>
      <c r="W322" s="55">
        <f>+U322/1000*A_DESCRIPCION!$D$24</f>
        <v>0.14710887360742611</v>
      </c>
      <c r="X322" s="28">
        <f>+IF(E322=INICIO!$C$4,0.199*(0.86^0.899)*(H322^2.22),IF(E322=INICIO!$C$5,0.199*(0.762^0.899)*(H322^2.22),IF(E322=INICIO!$C$6,0.199*(0.759^0.899)*(H322^2.22),IF(E322=INICIO!$C$7,0.199*(0.762^0.899)*(H322^2.22),0))))</f>
        <v>12.855441896281203</v>
      </c>
      <c r="Y322" s="28">
        <f>+X322*1/J322</f>
        <v>257.10883792562402</v>
      </c>
      <c r="Z322" s="55">
        <f>+X322/1000*A_DESCRIPCION!$D$24</f>
        <v>6.0420576912521649E-3</v>
      </c>
      <c r="AA322" s="55">
        <f>+Y322/1000*A_DESCRIPCION!$D$24</f>
        <v>0.12084115382504328</v>
      </c>
      <c r="AB322" s="28">
        <f>+IF(E322=INICIO!$C$4,INICIO!$V$30*ARBOLES!R322,IF(E322=INICIO!$C$5,INICIO!$V$31*ARBOLES!R322,IF(E322=INICIO!$C$6,INICIO!$V$32*ARBOLES!R322,IF(E322=INICIO!$C$7,INICIO!#REF!*ARBOLES!R322,0))))</f>
        <v>0.14552883139439365</v>
      </c>
    </row>
    <row r="323" spans="1:28" x14ac:dyDescent="0.25">
      <c r="A323">
        <v>156</v>
      </c>
      <c r="B323" t="str">
        <f>+'2014'!A156</f>
        <v>8-2014-INAB/ESTEFFOR</v>
      </c>
      <c r="D323">
        <f>+'2014'!B156</f>
        <v>43</v>
      </c>
      <c r="E323" t="str">
        <f>+'2014'!C156</f>
        <v>Avicennia germinans (L.)L.</v>
      </c>
      <c r="F323">
        <f>+'2014'!D156</f>
        <v>2015</v>
      </c>
      <c r="G323">
        <f>+'2014'!E156</f>
        <v>500</v>
      </c>
      <c r="H323">
        <f>+'2014'!F156</f>
        <v>8.2799999999999994</v>
      </c>
      <c r="I323">
        <f>+'2014'!G156</f>
        <v>7</v>
      </c>
      <c r="J323" s="28">
        <f t="shared" si="20"/>
        <v>0.05</v>
      </c>
      <c r="K323" s="46">
        <f t="shared" ref="K323:K386" si="21">PI()/4*POWER((H323/100),2)</f>
        <v>5.3845641445467623E-3</v>
      </c>
      <c r="L323" s="51">
        <f t="shared" ref="L323:L386" si="22">+K323/J323</f>
        <v>0.10769128289093524</v>
      </c>
      <c r="M323" s="28" t="str">
        <f>+IF(H323&gt;4,"DEJAR","DEPURAR")</f>
        <v>DEJAR</v>
      </c>
      <c r="N323" s="49" t="str">
        <f t="shared" ref="N323:N386" si="23">+M323</f>
        <v>DEJAR</v>
      </c>
      <c r="O323" s="28">
        <f>+IF(E323=INICIO!$C$4,0.178*POWER(H323,2.47),IF(E323=INICIO!$C$5,0.1023*POWER(H323,2.5),IF(E323=INICIO!$C$6,0.14*POWER(H323,2.4),IF(E323=INICIO!$C$7,0.1023*POWER(H323,2.5),IF(E323=INICIO!$C$8,0,0)))))</f>
        <v>22.356347110287661</v>
      </c>
      <c r="P323" s="55">
        <f>+O323*1/J323</f>
        <v>447.12694220575321</v>
      </c>
      <c r="Q323" s="55">
        <f>+O323/1000*A_DESCRIPCION!$D$24</f>
        <v>1.05074831418352E-2</v>
      </c>
      <c r="R323" s="55">
        <f>+P323/1000*A_DESCRIPCION!$D$24</f>
        <v>0.210149662836704</v>
      </c>
      <c r="S323" s="49" t="str">
        <f>+INICIO!$E$4</f>
        <v>Imbert and Rollet (1989)a</v>
      </c>
      <c r="T323" s="54">
        <f>0.13657*H323^2.38351</f>
        <v>21.061524201190885</v>
      </c>
      <c r="U323" s="55">
        <f>+T323*1/J323</f>
        <v>421.23048402381767</v>
      </c>
      <c r="V323" s="55">
        <f>+T323/1000*A_DESCRIPCION!$D$24</f>
        <v>9.8989163745597155E-3</v>
      </c>
      <c r="W323" s="55">
        <f>+U323/1000*A_DESCRIPCION!$D$24</f>
        <v>0.19797832749119429</v>
      </c>
      <c r="X323" s="28">
        <f>+IF(E323=INICIO!$C$4,0.199*(0.86^0.899)*(H323^2.22),IF(E323=INICIO!$C$5,0.199*(0.762^0.899)*(H323^2.22),IF(E323=INICIO!$C$6,0.199*(0.759^0.899)*(H323^2.22),IF(E323=INICIO!$C$7,0.199*(0.762^0.899)*(H323^2.22),0))))</f>
        <v>16.951876533809038</v>
      </c>
      <c r="Y323" s="28">
        <f>+X323*1/J323</f>
        <v>339.03753067618072</v>
      </c>
      <c r="Z323" s="55">
        <f>+X323/1000*A_DESCRIPCION!$D$24</f>
        <v>7.9673819708902475E-3</v>
      </c>
      <c r="AA323" s="55">
        <f>+Y323/1000*A_DESCRIPCION!$D$24</f>
        <v>0.15934763941780491</v>
      </c>
      <c r="AB323" s="28">
        <f>+IF(E323=INICIO!$C$4,INICIO!$V$30*ARBOLES!R323,IF(E323=INICIO!$C$5,INICIO!$V$31*ARBOLES!R323,IF(E323=INICIO!$C$6,INICIO!$V$32*ARBOLES!R323,IF(E323=INICIO!$C$7,INICIO!#REF!*ARBOLES!R323,0))))</f>
        <v>0.19625473583607941</v>
      </c>
    </row>
    <row r="324" spans="1:28" x14ac:dyDescent="0.25">
      <c r="A324">
        <v>157</v>
      </c>
      <c r="B324" t="str">
        <f>+'2014'!A157</f>
        <v>8-2014-INAB/ESTEFFOR</v>
      </c>
      <c r="D324">
        <f>+'2014'!B157</f>
        <v>44</v>
      </c>
      <c r="E324" t="str">
        <f>+'2014'!C157</f>
        <v>Avicennia germinans (L.)L.</v>
      </c>
      <c r="F324">
        <f>+'2014'!D157</f>
        <v>2015</v>
      </c>
      <c r="G324">
        <f>+'2014'!E157</f>
        <v>500</v>
      </c>
      <c r="H324">
        <f>+'2014'!F157</f>
        <v>7.2</v>
      </c>
      <c r="I324">
        <f>+'2014'!G157</f>
        <v>8.4</v>
      </c>
      <c r="J324" s="28">
        <f t="shared" si="20"/>
        <v>0.05</v>
      </c>
      <c r="K324" s="46">
        <f t="shared" si="21"/>
        <v>4.0715040790523724E-3</v>
      </c>
      <c r="L324" s="51">
        <f t="shared" si="22"/>
        <v>8.1430081581047448E-2</v>
      </c>
      <c r="M324" s="28" t="str">
        <f>+IF(H324&gt;4,"DEJAR","DEPURAR")</f>
        <v>DEJAR</v>
      </c>
      <c r="N324" s="49" t="str">
        <f t="shared" si="23"/>
        <v>DEJAR</v>
      </c>
      <c r="O324" s="28">
        <f>+IF(E324=INICIO!$C$4,0.178*POWER(H324,2.47),IF(E324=INICIO!$C$5,0.1023*POWER(H324,2.5),IF(E324=INICIO!$C$6,0.14*POWER(H324,2.4),IF(E324=INICIO!$C$7,0.1023*POWER(H324,2.5),IF(E324=INICIO!$C$8,0,0)))))</f>
        <v>15.985492722331132</v>
      </c>
      <c r="P324" s="55">
        <f>+O324*1/J324</f>
        <v>319.70985444662261</v>
      </c>
      <c r="Q324" s="55">
        <f>+O324/1000*A_DESCRIPCION!$D$24</f>
        <v>7.5131815794956319E-3</v>
      </c>
      <c r="R324" s="55">
        <f>+P324/1000*A_DESCRIPCION!$D$24</f>
        <v>0.1502636315899126</v>
      </c>
      <c r="S324" s="49" t="str">
        <f>+INICIO!$E$4</f>
        <v>Imbert and Rollet (1989)a</v>
      </c>
      <c r="T324" s="54">
        <f>0.13657*H324^2.38351</f>
        <v>15.094401161274275</v>
      </c>
      <c r="U324" s="55">
        <f>+T324*1/J324</f>
        <v>301.88802322548548</v>
      </c>
      <c r="V324" s="55">
        <f>+T324/1000*A_DESCRIPCION!$D$24</f>
        <v>7.0943685457989089E-3</v>
      </c>
      <c r="W324" s="55">
        <f>+U324/1000*A_DESCRIPCION!$D$24</f>
        <v>0.14188737091597817</v>
      </c>
      <c r="X324" s="28">
        <f>+IF(E324=INICIO!$C$4,0.199*(0.86^0.899)*(H324^2.22),IF(E324=INICIO!$C$5,0.199*(0.762^0.899)*(H324^2.22),IF(E324=INICIO!$C$6,0.199*(0.759^0.899)*(H324^2.22),IF(E324=INICIO!$C$7,0.199*(0.762^0.899)*(H324^2.22),0))))</f>
        <v>12.429926912589607</v>
      </c>
      <c r="Y324" s="28">
        <f>+X324*1/J324</f>
        <v>248.59853825179215</v>
      </c>
      <c r="Z324" s="55">
        <f>+X324/1000*A_DESCRIPCION!$D$24</f>
        <v>5.8420656489171149E-3</v>
      </c>
      <c r="AA324" s="55">
        <f>+Y324/1000*A_DESCRIPCION!$D$24</f>
        <v>0.1168413129783423</v>
      </c>
      <c r="AB324" s="28">
        <f>+IF(E324=INICIO!$C$4,INICIO!$V$30*ARBOLES!R324,IF(E324=INICIO!$C$5,INICIO!$V$31*ARBOLES!R324,IF(E324=INICIO!$C$6,INICIO!$V$32*ARBOLES!R324,IF(E324=INICIO!$C$7,INICIO!#REF!*ARBOLES!R324,0))))</f>
        <v>0.14032832089939307</v>
      </c>
    </row>
    <row r="325" spans="1:28" x14ac:dyDescent="0.25">
      <c r="A325">
        <v>158</v>
      </c>
      <c r="B325" t="str">
        <f>+'2014'!A158</f>
        <v>8-2014-INAB/ESTEFFOR</v>
      </c>
      <c r="D325">
        <f>+'2014'!B158</f>
        <v>45</v>
      </c>
      <c r="E325" t="str">
        <f>+'2014'!C158</f>
        <v>Avicennia germinans (L.)L.</v>
      </c>
      <c r="F325">
        <f>+'2014'!D158</f>
        <v>2015</v>
      </c>
      <c r="G325">
        <f>+'2014'!E158</f>
        <v>500</v>
      </c>
      <c r="H325">
        <f>+'2014'!F158</f>
        <v>8.1999999999999993</v>
      </c>
      <c r="I325">
        <f>+'2014'!G158</f>
        <v>8.6999999999999993</v>
      </c>
      <c r="J325" s="28">
        <f t="shared" si="20"/>
        <v>0.05</v>
      </c>
      <c r="K325" s="46">
        <f t="shared" si="21"/>
        <v>5.2810172506844409E-3</v>
      </c>
      <c r="L325" s="51">
        <f t="shared" si="22"/>
        <v>0.10562034501368882</v>
      </c>
      <c r="M325" s="28" t="str">
        <f>+IF(H325&gt;4,"DEJAR","DEPURAR")</f>
        <v>DEJAR</v>
      </c>
      <c r="N325" s="49" t="str">
        <f t="shared" si="23"/>
        <v>DEJAR</v>
      </c>
      <c r="O325" s="28">
        <f>+IF(E325=INICIO!$C$4,0.178*POWER(H325,2.47),IF(E325=INICIO!$C$5,0.1023*POWER(H325,2.5),IF(E325=INICIO!$C$6,0.14*POWER(H325,2.4),IF(E325=INICIO!$C$7,0.1023*POWER(H325,2.5),IF(E325=INICIO!$C$8,0,0)))))</f>
        <v>21.84144067941255</v>
      </c>
      <c r="P325" s="55">
        <f>+O325*1/J325</f>
        <v>436.82881358825097</v>
      </c>
      <c r="Q325" s="55">
        <f>+O325/1000*A_DESCRIPCION!$D$24</f>
        <v>1.0265477119323898E-2</v>
      </c>
      <c r="R325" s="55">
        <f>+P325/1000*A_DESCRIPCION!$D$24</f>
        <v>0.20530954238647794</v>
      </c>
      <c r="S325" s="49" t="str">
        <f>+INICIO!$E$4</f>
        <v>Imbert and Rollet (1989)a</v>
      </c>
      <c r="T325" s="54">
        <f>0.13657*H325^2.38351</f>
        <v>20.579734362213049</v>
      </c>
      <c r="U325" s="55">
        <f>+T325*1/J325</f>
        <v>411.59468724426097</v>
      </c>
      <c r="V325" s="55">
        <f>+T325/1000*A_DESCRIPCION!$D$24</f>
        <v>9.6724751502401327E-3</v>
      </c>
      <c r="W325" s="55">
        <f>+U325/1000*A_DESCRIPCION!$D$24</f>
        <v>0.19344950300480265</v>
      </c>
      <c r="X325" s="28">
        <f>+IF(E325=INICIO!$C$4,0.199*(0.86^0.899)*(H325^2.22),IF(E325=INICIO!$C$5,0.199*(0.762^0.899)*(H325^2.22),IF(E325=INICIO!$C$6,0.199*(0.759^0.899)*(H325^2.22),IF(E325=INICIO!$C$7,0.199*(0.762^0.899)*(H325^2.22),0))))</f>
        <v>16.590412533621748</v>
      </c>
      <c r="Y325" s="28">
        <f>+X325*1/J325</f>
        <v>331.80825067243495</v>
      </c>
      <c r="Z325" s="55">
        <f>+X325/1000*A_DESCRIPCION!$D$24</f>
        <v>7.7974938908022219E-3</v>
      </c>
      <c r="AA325" s="55">
        <f>+Y325/1000*A_DESCRIPCION!$D$24</f>
        <v>0.15594987781604441</v>
      </c>
      <c r="AB325" s="28">
        <f>+IF(E325=INICIO!$C$4,INICIO!$V$30*ARBOLES!R325,IF(E325=INICIO!$C$5,INICIO!$V$31*ARBOLES!R325,IF(E325=INICIO!$C$6,INICIO!$V$32*ARBOLES!R325,IF(E325=INICIO!$C$7,INICIO!#REF!*ARBOLES!R325,0))))</f>
        <v>0.19173464026441991</v>
      </c>
    </row>
    <row r="326" spans="1:28" x14ac:dyDescent="0.25">
      <c r="A326">
        <v>159</v>
      </c>
      <c r="B326" t="str">
        <f>+'2014'!A159</f>
        <v>8-2014-INAB/ESTEFFOR</v>
      </c>
      <c r="D326">
        <f>+'2014'!B159</f>
        <v>46</v>
      </c>
      <c r="E326" t="str">
        <f>+'2014'!C159</f>
        <v>Avicennia germinans (L.)L.</v>
      </c>
      <c r="F326">
        <f>+'2014'!D159</f>
        <v>2015</v>
      </c>
      <c r="G326">
        <f>+'2014'!E159</f>
        <v>500</v>
      </c>
      <c r="H326">
        <f>+'2014'!F159</f>
        <v>6.68</v>
      </c>
      <c r="I326">
        <f>+'2014'!G159</f>
        <v>9.6300000000000008</v>
      </c>
      <c r="J326" s="28">
        <f t="shared" si="20"/>
        <v>0.05</v>
      </c>
      <c r="K326" s="46">
        <f t="shared" si="21"/>
        <v>3.5046351006386297E-3</v>
      </c>
      <c r="L326" s="51">
        <f t="shared" si="22"/>
        <v>7.0092702012772595E-2</v>
      </c>
      <c r="M326" s="28" t="str">
        <f>+IF(H326&gt;4,"DEJAR","DEPURAR")</f>
        <v>DEJAR</v>
      </c>
      <c r="N326" s="49" t="str">
        <f t="shared" si="23"/>
        <v>DEJAR</v>
      </c>
      <c r="O326" s="28">
        <f>+IF(E326=INICIO!$C$4,0.178*POWER(H326,2.47),IF(E326=INICIO!$C$5,0.1023*POWER(H326,2.5),IF(E326=INICIO!$C$6,0.14*POWER(H326,2.4),IF(E326=INICIO!$C$7,0.1023*POWER(H326,2.5),IF(E326=INICIO!$C$8,0,0)))))</f>
        <v>13.353390381220473</v>
      </c>
      <c r="P326" s="55">
        <f>+O326*1/J326</f>
        <v>267.06780762440945</v>
      </c>
      <c r="Q326" s="55">
        <f>+O326/1000*A_DESCRIPCION!$D$24</f>
        <v>6.2760934791736217E-3</v>
      </c>
      <c r="R326" s="55">
        <f>+P326/1000*A_DESCRIPCION!$D$24</f>
        <v>0.12552186958347245</v>
      </c>
      <c r="S326" s="49" t="str">
        <f>+INICIO!$E$4</f>
        <v>Imbert and Rollet (1989)a</v>
      </c>
      <c r="T326" s="54">
        <f>0.13657*H326^2.38351</f>
        <v>12.624618276884821</v>
      </c>
      <c r="U326" s="55">
        <f>+T326*1/J326</f>
        <v>252.4923655376964</v>
      </c>
      <c r="V326" s="55">
        <f>+T326/1000*A_DESCRIPCION!$D$24</f>
        <v>5.9335705901358655E-3</v>
      </c>
      <c r="W326" s="55">
        <f>+U326/1000*A_DESCRIPCION!$D$24</f>
        <v>0.1186714118027173</v>
      </c>
      <c r="X326" s="28">
        <f>+IF(E326=INICIO!$C$4,0.199*(0.86^0.899)*(H326^2.22),IF(E326=INICIO!$C$5,0.199*(0.762^0.899)*(H326^2.22),IF(E326=INICIO!$C$6,0.199*(0.759^0.899)*(H326^2.22),IF(E326=INICIO!$C$7,0.199*(0.762^0.899)*(H326^2.22),0))))</f>
        <v>10.52432327062904</v>
      </c>
      <c r="Y326" s="28">
        <f>+X326*1/J326</f>
        <v>210.4864654125808</v>
      </c>
      <c r="Z326" s="55">
        <f>+X326/1000*A_DESCRIPCION!$D$24</f>
        <v>4.9464319371956486E-3</v>
      </c>
      <c r="AA326" s="55">
        <f>+Y326/1000*A_DESCRIPCION!$D$24</f>
        <v>9.8928638743912958E-2</v>
      </c>
      <c r="AB326" s="28">
        <f>+IF(E326=INICIO!$C$4,INICIO!$V$30*ARBOLES!R326,IF(E326=INICIO!$C$5,INICIO!$V$31*ARBOLES!R326,IF(E326=INICIO!$C$6,INICIO!$V$32*ARBOLES!R326,IF(E326=INICIO!$C$7,INICIO!#REF!*ARBOLES!R326,0))))</f>
        <v>0.11722246433436895</v>
      </c>
    </row>
    <row r="327" spans="1:28" x14ac:dyDescent="0.25">
      <c r="A327">
        <v>160</v>
      </c>
      <c r="B327" t="str">
        <f>+'2014'!A160</f>
        <v>8-2014-INAB/ESTEFFOR</v>
      </c>
      <c r="D327">
        <f>+'2014'!B160</f>
        <v>47</v>
      </c>
      <c r="E327" t="str">
        <f>+'2014'!C160</f>
        <v>Avicennia germinans (L.)L.</v>
      </c>
      <c r="F327">
        <f>+'2014'!D160</f>
        <v>2015</v>
      </c>
      <c r="G327">
        <f>+'2014'!E160</f>
        <v>500</v>
      </c>
      <c r="H327">
        <f>+'2014'!F160</f>
        <v>8.1</v>
      </c>
      <c r="I327">
        <f>+'2014'!G160</f>
        <v>9.32</v>
      </c>
      <c r="J327" s="28">
        <f t="shared" si="20"/>
        <v>0.05</v>
      </c>
      <c r="K327" s="46">
        <f t="shared" si="21"/>
        <v>5.152997350050658E-3</v>
      </c>
      <c r="L327" s="51">
        <f t="shared" si="22"/>
        <v>0.10305994700101316</v>
      </c>
      <c r="M327" s="28" t="str">
        <f>+IF(H327&gt;4,"DEJAR","DEPURAR")</f>
        <v>DEJAR</v>
      </c>
      <c r="N327" s="49" t="str">
        <f t="shared" si="23"/>
        <v>DEJAR</v>
      </c>
      <c r="O327" s="28">
        <f>+IF(E327=INICIO!$C$4,0.178*POWER(H327,2.47),IF(E327=INICIO!$C$5,0.1023*POWER(H327,2.5),IF(E327=INICIO!$C$6,0.14*POWER(H327,2.4),IF(E327=INICIO!$C$7,0.1023*POWER(H327,2.5),IF(E327=INICIO!$C$8,0,0)))))</f>
        <v>21.207627223231601</v>
      </c>
      <c r="P327" s="55">
        <f>+O327*1/J327</f>
        <v>424.152544464632</v>
      </c>
      <c r="Q327" s="55">
        <f>+O327/1000*A_DESCRIPCION!$D$24</f>
        <v>9.967584794918851E-3</v>
      </c>
      <c r="R327" s="55">
        <f>+P327/1000*A_DESCRIPCION!$D$24</f>
        <v>0.19935169589837703</v>
      </c>
      <c r="S327" s="49" t="str">
        <f>+INICIO!$E$4</f>
        <v>Imbert and Rollet (1989)a</v>
      </c>
      <c r="T327" s="54">
        <f>0.13657*H327^2.38351</f>
        <v>19.986577722060183</v>
      </c>
      <c r="U327" s="55">
        <f>+T327*1/J327</f>
        <v>399.73155444120363</v>
      </c>
      <c r="V327" s="55">
        <f>+T327/1000*A_DESCRIPCION!$D$24</f>
        <v>9.3936915293682862E-3</v>
      </c>
      <c r="W327" s="55">
        <f>+U327/1000*A_DESCRIPCION!$D$24</f>
        <v>0.1878738305873657</v>
      </c>
      <c r="X327" s="28">
        <f>+IF(E327=INICIO!$C$4,0.199*(0.86^0.899)*(H327^2.22),IF(E327=INICIO!$C$5,0.199*(0.762^0.899)*(H327^2.22),IF(E327=INICIO!$C$6,0.199*(0.759^0.899)*(H327^2.22),IF(E327=INICIO!$C$7,0.199*(0.762^0.899)*(H327^2.22),0))))</f>
        <v>16.144595742848416</v>
      </c>
      <c r="Y327" s="28">
        <f>+X327*1/J327</f>
        <v>322.8919148569683</v>
      </c>
      <c r="Z327" s="55">
        <f>+X327/1000*A_DESCRIPCION!$D$24</f>
        <v>7.5879599991387553E-3</v>
      </c>
      <c r="AA327" s="55">
        <f>+Y327/1000*A_DESCRIPCION!$D$24</f>
        <v>0.15175919998277509</v>
      </c>
      <c r="AB327" s="28">
        <f>+IF(E327=INICIO!$C$4,INICIO!$V$30*ARBOLES!R327,IF(E327=INICIO!$C$5,INICIO!$V$31*ARBOLES!R327,IF(E327=INICIO!$C$6,INICIO!$V$32*ARBOLES!R327,IF(E327=INICIO!$C$7,INICIO!#REF!*ARBOLES!R327,0))))</f>
        <v>0.18617072180321009</v>
      </c>
    </row>
    <row r="328" spans="1:28" x14ac:dyDescent="0.25">
      <c r="A328">
        <v>161</v>
      </c>
      <c r="B328" t="str">
        <f>+'2014'!A161</f>
        <v>8-2014-INAB/ESTEFFOR</v>
      </c>
      <c r="D328">
        <f>+'2014'!B161</f>
        <v>48</v>
      </c>
      <c r="E328" t="str">
        <f>+'2014'!C161</f>
        <v>Avicennia germinans (L.)L.</v>
      </c>
      <c r="F328">
        <f>+'2014'!D161</f>
        <v>2015</v>
      </c>
      <c r="G328">
        <f>+'2014'!E161</f>
        <v>500</v>
      </c>
      <c r="H328">
        <f>+'2014'!F161</f>
        <v>10</v>
      </c>
      <c r="I328">
        <f>+'2014'!G161</f>
        <v>9.3000000000000007</v>
      </c>
      <c r="J328" s="28">
        <f t="shared" si="20"/>
        <v>0.05</v>
      </c>
      <c r="K328" s="46">
        <f t="shared" si="21"/>
        <v>7.8539816339744835E-3</v>
      </c>
      <c r="L328" s="51">
        <f t="shared" si="22"/>
        <v>0.15707963267948966</v>
      </c>
      <c r="M328" s="28" t="str">
        <f>+IF(H328&gt;4,"DEJAR","DEPURAR")</f>
        <v>DEJAR</v>
      </c>
      <c r="N328" s="49" t="str">
        <f t="shared" si="23"/>
        <v>DEJAR</v>
      </c>
      <c r="O328" s="28">
        <f>+IF(E328=INICIO!$C$4,0.178*POWER(H328,2.47),IF(E328=INICIO!$C$5,0.1023*POWER(H328,2.5),IF(E328=INICIO!$C$6,0.14*POWER(H328,2.4),IF(E328=INICIO!$C$7,0.1023*POWER(H328,2.5),IF(E328=INICIO!$C$8,0,0)))))</f>
        <v>35.166410041134128</v>
      </c>
      <c r="P328" s="55">
        <f>+O328*1/J328</f>
        <v>703.32820082268256</v>
      </c>
      <c r="Q328" s="55">
        <f>+O328/1000*A_DESCRIPCION!$D$24</f>
        <v>1.6528212719333038E-2</v>
      </c>
      <c r="R328" s="55">
        <f>+P328/1000*A_DESCRIPCION!$D$24</f>
        <v>0.33056425438666076</v>
      </c>
      <c r="S328" s="49" t="str">
        <f>+INICIO!$E$4</f>
        <v>Imbert and Rollet (1989)a</v>
      </c>
      <c r="T328" s="54">
        <f>0.13657*H328^2.38351</f>
        <v>33.026709725455305</v>
      </c>
      <c r="U328" s="55">
        <f>+T328*1/J328</f>
        <v>660.5341945091061</v>
      </c>
      <c r="V328" s="55">
        <f>+T328/1000*A_DESCRIPCION!$D$24</f>
        <v>1.5522553570963995E-2</v>
      </c>
      <c r="W328" s="55">
        <f>+U328/1000*A_DESCRIPCION!$D$24</f>
        <v>0.31045107141927986</v>
      </c>
      <c r="X328" s="28">
        <f>+IF(E328=INICIO!$C$4,0.199*(0.86^0.899)*(H328^2.22),IF(E328=INICIO!$C$5,0.199*(0.762^0.899)*(H328^2.22),IF(E328=INICIO!$C$6,0.199*(0.759^0.899)*(H328^2.22),IF(E328=INICIO!$C$7,0.199*(0.762^0.899)*(H328^2.22),0))))</f>
        <v>25.77451090751542</v>
      </c>
      <c r="Y328" s="28">
        <f>+X328*1/J328</f>
        <v>515.49021815030835</v>
      </c>
      <c r="Z328" s="55">
        <f>+X328/1000*A_DESCRIPCION!$D$24</f>
        <v>1.2114020126532248E-2</v>
      </c>
      <c r="AA328" s="55">
        <f>+Y328/1000*A_DESCRIPCION!$D$24</f>
        <v>0.24228040253064492</v>
      </c>
      <c r="AB328" s="28">
        <f>+IF(E328=INICIO!$C$4,INICIO!$V$30*ARBOLES!R328,IF(E328=INICIO!$C$5,INICIO!$V$31*ARBOLES!R328,IF(E328=INICIO!$C$6,INICIO!$V$32*ARBOLES!R328,IF(E328=INICIO!$C$7,INICIO!#REF!*ARBOLES!R328,0))))</f>
        <v>0.30870761126043478</v>
      </c>
    </row>
    <row r="329" spans="1:28" x14ac:dyDescent="0.25">
      <c r="A329">
        <v>162</v>
      </c>
      <c r="B329" t="str">
        <f>+'2014'!A162</f>
        <v>8-2014-INAB/ESTEFFOR</v>
      </c>
      <c r="D329">
        <f>+'2014'!B162</f>
        <v>49</v>
      </c>
      <c r="E329" t="str">
        <f>+'2014'!C162</f>
        <v>Avicennia germinans (L.)L.</v>
      </c>
      <c r="F329">
        <f>+'2014'!D162</f>
        <v>2015</v>
      </c>
      <c r="G329">
        <f>+'2014'!E162</f>
        <v>500</v>
      </c>
      <c r="H329">
        <f>+'2014'!F162</f>
        <v>9.1</v>
      </c>
      <c r="I329">
        <f>+'2014'!G162</f>
        <v>7.2</v>
      </c>
      <c r="J329" s="28">
        <f t="shared" si="20"/>
        <v>0.05</v>
      </c>
      <c r="K329" s="46">
        <f t="shared" si="21"/>
        <v>6.5038821910942696E-3</v>
      </c>
      <c r="L329" s="51">
        <f t="shared" si="22"/>
        <v>0.13007764382188539</v>
      </c>
      <c r="M329" s="28" t="str">
        <f>+IF(H329&gt;4,"DEJAR","DEPURAR")</f>
        <v>DEJAR</v>
      </c>
      <c r="N329" s="49" t="str">
        <f t="shared" si="23"/>
        <v>DEJAR</v>
      </c>
      <c r="O329" s="28">
        <f>+IF(E329=INICIO!$C$4,0.178*POWER(H329,2.47),IF(E329=INICIO!$C$5,0.1023*POWER(H329,2.5),IF(E329=INICIO!$C$6,0.14*POWER(H329,2.4),IF(E329=INICIO!$C$7,0.1023*POWER(H329,2.5),IF(E329=INICIO!$C$8,0,0)))))</f>
        <v>28.043187597760774</v>
      </c>
      <c r="P329" s="55">
        <f>+O329*1/J329</f>
        <v>560.86375195521543</v>
      </c>
      <c r="Q329" s="55">
        <f>+O329/1000*A_DESCRIPCION!$D$24</f>
        <v>1.3180298170947563E-2</v>
      </c>
      <c r="R329" s="55">
        <f>+P329/1000*A_DESCRIPCION!$D$24</f>
        <v>0.26360596341895126</v>
      </c>
      <c r="S329" s="49" t="str">
        <f>+INICIO!$E$4</f>
        <v>Imbert and Rollet (1989)a</v>
      </c>
      <c r="T329" s="54">
        <f>0.13657*H329^2.38351</f>
        <v>26.377890338447372</v>
      </c>
      <c r="U329" s="55">
        <f>+T329*1/J329</f>
        <v>527.55780676894744</v>
      </c>
      <c r="V329" s="55">
        <f>+T329/1000*A_DESCRIPCION!$D$24</f>
        <v>1.2397608459070264E-2</v>
      </c>
      <c r="W329" s="55">
        <f>+U329/1000*A_DESCRIPCION!$D$24</f>
        <v>0.24795216918140531</v>
      </c>
      <c r="X329" s="28">
        <f>+IF(E329=INICIO!$C$4,0.199*(0.86^0.899)*(H329^2.22),IF(E329=INICIO!$C$5,0.199*(0.762^0.899)*(H329^2.22),IF(E329=INICIO!$C$6,0.199*(0.759^0.899)*(H329^2.22),IF(E329=INICIO!$C$7,0.199*(0.762^0.899)*(H329^2.22),0))))</f>
        <v>20.9055849515779</v>
      </c>
      <c r="Y329" s="28">
        <f>+X329*1/J329</f>
        <v>418.11169903155798</v>
      </c>
      <c r="Z329" s="55">
        <f>+X329/1000*A_DESCRIPCION!$D$24</f>
        <v>9.8256249272416132E-3</v>
      </c>
      <c r="AA329" s="55">
        <f>+Y329/1000*A_DESCRIPCION!$D$24</f>
        <v>0.19651249854483224</v>
      </c>
      <c r="AB329" s="28">
        <f>+IF(E329=INICIO!$C$4,INICIO!$V$30*ARBOLES!R329,IF(E329=INICIO!$C$5,INICIO!$V$31*ARBOLES!R329,IF(E329=INICIO!$C$6,INICIO!$V$32*ARBOLES!R329,IF(E329=INICIO!$C$7,INICIO!#REF!*ARBOLES!R329,0))))</f>
        <v>0.24617654873803504</v>
      </c>
    </row>
    <row r="330" spans="1:28" x14ac:dyDescent="0.25">
      <c r="A330">
        <v>163</v>
      </c>
      <c r="B330" t="str">
        <f>+'2014'!A163</f>
        <v>8-2014-INAB/ESTEFFOR</v>
      </c>
      <c r="D330">
        <f>+'2014'!B163</f>
        <v>50</v>
      </c>
      <c r="E330" t="str">
        <f>+'2014'!C163</f>
        <v>Avicennia germinans (L.)L.</v>
      </c>
      <c r="F330">
        <f>+'2014'!D163</f>
        <v>2015</v>
      </c>
      <c r="G330">
        <f>+'2014'!E163</f>
        <v>500</v>
      </c>
      <c r="H330">
        <f>+'2014'!F163</f>
        <v>7.31</v>
      </c>
      <c r="I330">
        <f>+'2014'!G163</f>
        <v>7.8</v>
      </c>
      <c r="J330" s="28">
        <f t="shared" si="20"/>
        <v>0.05</v>
      </c>
      <c r="K330" s="46">
        <f t="shared" si="21"/>
        <v>4.1968614799122381E-3</v>
      </c>
      <c r="L330" s="51">
        <f t="shared" si="22"/>
        <v>8.3937229598244761E-2</v>
      </c>
      <c r="M330" s="28" t="str">
        <f>+IF(H330&gt;4,"DEJAR","DEPURAR")</f>
        <v>DEJAR</v>
      </c>
      <c r="N330" s="49" t="str">
        <f t="shared" si="23"/>
        <v>DEJAR</v>
      </c>
      <c r="O330" s="28">
        <f>+IF(E330=INICIO!$C$4,0.178*POWER(H330,2.47),IF(E330=INICIO!$C$5,0.1023*POWER(H330,2.5),IF(E330=INICIO!$C$6,0.14*POWER(H330,2.4),IF(E330=INICIO!$C$7,0.1023*POWER(H330,2.5),IF(E330=INICIO!$C$8,0,0)))))</f>
        <v>16.577908580637022</v>
      </c>
      <c r="P330" s="55">
        <f>+O330*1/J330</f>
        <v>331.55817161274041</v>
      </c>
      <c r="Q330" s="55">
        <f>+O330/1000*A_DESCRIPCION!$D$24</f>
        <v>7.7916170328994009E-3</v>
      </c>
      <c r="R330" s="55">
        <f>+P330/1000*A_DESCRIPCION!$D$24</f>
        <v>0.15583234065798798</v>
      </c>
      <c r="S330" s="49" t="str">
        <f>+INICIO!$E$4</f>
        <v>Imbert and Rollet (1989)a</v>
      </c>
      <c r="T330" s="54">
        <f>0.13657*H330^2.38351</f>
        <v>15.649880171002778</v>
      </c>
      <c r="U330" s="55">
        <f>+T330*1/J330</f>
        <v>312.99760342005555</v>
      </c>
      <c r="V330" s="55">
        <f>+T330/1000*A_DESCRIPCION!$D$24</f>
        <v>7.3554436803713059E-3</v>
      </c>
      <c r="W330" s="55">
        <f>+U330/1000*A_DESCRIPCION!$D$24</f>
        <v>0.14710887360742611</v>
      </c>
      <c r="X330" s="28">
        <f>+IF(E330=INICIO!$C$4,0.199*(0.86^0.899)*(H330^2.22),IF(E330=INICIO!$C$5,0.199*(0.762^0.899)*(H330^2.22),IF(E330=INICIO!$C$6,0.199*(0.759^0.899)*(H330^2.22),IF(E330=INICIO!$C$7,0.199*(0.762^0.899)*(H330^2.22),0))))</f>
        <v>12.855441896281203</v>
      </c>
      <c r="Y330" s="28">
        <f>+X330*1/J330</f>
        <v>257.10883792562402</v>
      </c>
      <c r="Z330" s="55">
        <f>+X330/1000*A_DESCRIPCION!$D$24</f>
        <v>6.0420576912521649E-3</v>
      </c>
      <c r="AA330" s="55">
        <f>+Y330/1000*A_DESCRIPCION!$D$24</f>
        <v>0.12084115382504328</v>
      </c>
      <c r="AB330" s="28">
        <f>+IF(E330=INICIO!$C$4,INICIO!$V$30*ARBOLES!R330,IF(E330=INICIO!$C$5,INICIO!$V$31*ARBOLES!R330,IF(E330=INICIO!$C$6,INICIO!$V$32*ARBOLES!R330,IF(E330=INICIO!$C$7,INICIO!#REF!*ARBOLES!R330,0))))</f>
        <v>0.14552883139439365</v>
      </c>
    </row>
    <row r="331" spans="1:28" x14ac:dyDescent="0.25">
      <c r="A331">
        <v>164</v>
      </c>
      <c r="B331" t="str">
        <f>+'2014'!A164</f>
        <v>8-2014-INAB/ESTEFFOR</v>
      </c>
      <c r="D331">
        <f>+'2014'!B164</f>
        <v>51</v>
      </c>
      <c r="E331" t="str">
        <f>+'2014'!C164</f>
        <v>Avicennia germinans (L.)L.</v>
      </c>
      <c r="F331">
        <f>+'2014'!D164</f>
        <v>2015</v>
      </c>
      <c r="G331">
        <f>+'2014'!E164</f>
        <v>500</v>
      </c>
      <c r="H331">
        <f>+'2014'!F164</f>
        <v>13.2</v>
      </c>
      <c r="I331">
        <f>+'2014'!G164</f>
        <v>7.1</v>
      </c>
      <c r="J331" s="28">
        <f t="shared" si="20"/>
        <v>0.05</v>
      </c>
      <c r="K331" s="46">
        <f t="shared" si="21"/>
        <v>1.368477759903714E-2</v>
      </c>
      <c r="L331" s="51">
        <f t="shared" si="22"/>
        <v>0.2736955519807428</v>
      </c>
      <c r="M331" s="28" t="str">
        <f>+IF(H331&gt;4,"DEJAR","DEPURAR")</f>
        <v>DEJAR</v>
      </c>
      <c r="N331" s="49" t="str">
        <f t="shared" si="23"/>
        <v>DEJAR</v>
      </c>
      <c r="O331" s="28">
        <f>+IF(E331=INICIO!$C$4,0.178*POWER(H331,2.47),IF(E331=INICIO!$C$5,0.1023*POWER(H331,2.5),IF(E331=INICIO!$C$6,0.14*POWER(H331,2.4),IF(E331=INICIO!$C$7,0.1023*POWER(H331,2.5),IF(E331=INICIO!$C$8,0,0)))))</f>
        <v>68.470810793385709</v>
      </c>
      <c r="P331" s="55">
        <f>+O331*1/J331</f>
        <v>1369.4162158677141</v>
      </c>
      <c r="Q331" s="55">
        <f>+O331/1000*A_DESCRIPCION!$D$24</f>
        <v>3.2181281072891282E-2</v>
      </c>
      <c r="R331" s="55">
        <f>+P331/1000*A_DESCRIPCION!$D$24</f>
        <v>0.64362562145782565</v>
      </c>
      <c r="S331" s="49" t="str">
        <f>+INICIO!$E$4</f>
        <v>Imbert and Rollet (1989)a</v>
      </c>
      <c r="T331" s="54">
        <f>0.13657*H331^2.38351</f>
        <v>64.010980580278073</v>
      </c>
      <c r="U331" s="55">
        <f>+T331*1/J331</f>
        <v>1280.2196116055613</v>
      </c>
      <c r="V331" s="55">
        <f>+T331/1000*A_DESCRIPCION!$D$24</f>
        <v>3.0085160872730693E-2</v>
      </c>
      <c r="W331" s="55">
        <f>+U331/1000*A_DESCRIPCION!$D$24</f>
        <v>0.60170321745461375</v>
      </c>
      <c r="X331" s="28">
        <f>+IF(E331=INICIO!$C$4,0.199*(0.86^0.899)*(H331^2.22),IF(E331=INICIO!$C$5,0.199*(0.762^0.899)*(H331^2.22),IF(E331=INICIO!$C$6,0.199*(0.759^0.899)*(H331^2.22),IF(E331=INICIO!$C$7,0.199*(0.762^0.899)*(H331^2.22),0))))</f>
        <v>47.738037382124631</v>
      </c>
      <c r="Y331" s="28">
        <f>+X331*1/J331</f>
        <v>954.76074764249256</v>
      </c>
      <c r="Z331" s="55">
        <f>+X331/1000*A_DESCRIPCION!$D$24</f>
        <v>2.2436877569598574E-2</v>
      </c>
      <c r="AA331" s="55">
        <f>+Y331/1000*A_DESCRIPCION!$D$24</f>
        <v>0.44873755139197147</v>
      </c>
      <c r="AB331" s="28">
        <f>+IF(E331=INICIO!$C$4,INICIO!$V$30*ARBOLES!R331,IF(E331=INICIO!$C$5,INICIO!$V$31*ARBOLES!R331,IF(E331=INICIO!$C$6,INICIO!$V$32*ARBOLES!R331,IF(E331=INICIO!$C$7,INICIO!#REF!*ARBOLES!R331,0))))</f>
        <v>0.60106961206352383</v>
      </c>
    </row>
    <row r="332" spans="1:28" x14ac:dyDescent="0.25">
      <c r="A332">
        <v>165</v>
      </c>
      <c r="B332" t="str">
        <f>+'2014'!A165</f>
        <v>8-2014-INAB/ESTEFFOR</v>
      </c>
      <c r="D332">
        <f>+'2014'!B165</f>
        <v>52</v>
      </c>
      <c r="E332" t="str">
        <f>+'2014'!C165</f>
        <v>Avicennia germinans (L.)L.</v>
      </c>
      <c r="F332">
        <f>+'2014'!D165</f>
        <v>2015</v>
      </c>
      <c r="G332">
        <f>+'2014'!E165</f>
        <v>500</v>
      </c>
      <c r="H332">
        <f>+'2014'!F165</f>
        <v>7.15</v>
      </c>
      <c r="I332">
        <f>+'2014'!G165</f>
        <v>8.3000000000000007</v>
      </c>
      <c r="J332" s="28">
        <f t="shared" si="20"/>
        <v>0.05</v>
      </c>
      <c r="K332" s="46">
        <f t="shared" si="21"/>
        <v>4.0151517608286056E-3</v>
      </c>
      <c r="L332" s="51">
        <f t="shared" si="22"/>
        <v>8.0303035216572102E-2</v>
      </c>
      <c r="M332" s="28" t="str">
        <f>+IF(H332&gt;4,"DEJAR","DEPURAR")</f>
        <v>DEJAR</v>
      </c>
      <c r="N332" s="49" t="str">
        <f t="shared" si="23"/>
        <v>DEJAR</v>
      </c>
      <c r="O332" s="28">
        <f>+IF(E332=INICIO!$C$4,0.178*POWER(H332,2.47),IF(E332=INICIO!$C$5,0.1023*POWER(H332,2.5),IF(E332=INICIO!$C$6,0.14*POWER(H332,2.4),IF(E332=INICIO!$C$7,0.1023*POWER(H332,2.5),IF(E332=INICIO!$C$8,0,0)))))</f>
        <v>15.720361764125787</v>
      </c>
      <c r="P332" s="55">
        <f>+O332*1/J332</f>
        <v>314.40723528251573</v>
      </c>
      <c r="Q332" s="55">
        <f>+O332/1000*A_DESCRIPCION!$D$24</f>
        <v>7.3885700291391188E-3</v>
      </c>
      <c r="R332" s="55">
        <f>+P332/1000*A_DESCRIPCION!$D$24</f>
        <v>0.1477714005827824</v>
      </c>
      <c r="S332" s="49" t="str">
        <f>+INICIO!$E$4</f>
        <v>Imbert and Rollet (1989)a</v>
      </c>
      <c r="T332" s="54">
        <f>0.13657*H332^2.38351</f>
        <v>14.845755478668979</v>
      </c>
      <c r="U332" s="55">
        <f>+T332*1/J332</f>
        <v>296.91510957337954</v>
      </c>
      <c r="V332" s="55">
        <f>+T332/1000*A_DESCRIPCION!$D$24</f>
        <v>6.9775050749744192E-3</v>
      </c>
      <c r="W332" s="55">
        <f>+U332/1000*A_DESCRIPCION!$D$24</f>
        <v>0.13955010149948838</v>
      </c>
      <c r="X332" s="28">
        <f>+IF(E332=INICIO!$C$4,0.199*(0.86^0.899)*(H332^2.22),IF(E332=INICIO!$C$5,0.199*(0.762^0.899)*(H332^2.22),IF(E332=INICIO!$C$6,0.199*(0.759^0.899)*(H332^2.22),IF(E332=INICIO!$C$7,0.199*(0.762^0.899)*(H332^2.22),0))))</f>
        <v>12.239110216399906</v>
      </c>
      <c r="Y332" s="28">
        <f>+X332*1/J332</f>
        <v>244.7822043279981</v>
      </c>
      <c r="Z332" s="55">
        <f>+X332/1000*A_DESCRIPCION!$D$24</f>
        <v>5.7523818017079552E-3</v>
      </c>
      <c r="AA332" s="55">
        <f>+Y332/1000*A_DESCRIPCION!$D$24</f>
        <v>0.1150476360341591</v>
      </c>
      <c r="AB332" s="28">
        <f>+IF(E332=INICIO!$C$4,INICIO!$V$30*ARBOLES!R332,IF(E332=INICIO!$C$5,INICIO!$V$31*ARBOLES!R332,IF(E332=INICIO!$C$6,INICIO!$V$32*ARBOLES!R332,IF(E332=INICIO!$C$7,INICIO!#REF!*ARBOLES!R332,0))))</f>
        <v>0.13800087420571511</v>
      </c>
    </row>
    <row r="333" spans="1:28" x14ac:dyDescent="0.25">
      <c r="A333">
        <v>166</v>
      </c>
      <c r="B333" t="str">
        <f>+'2014'!A166</f>
        <v>8-2014-INAB/ESTEFFOR</v>
      </c>
      <c r="D333">
        <f>+'2014'!B166</f>
        <v>53</v>
      </c>
      <c r="E333" t="str">
        <f>+'2014'!C166</f>
        <v>Avicennia germinans (L.)L.</v>
      </c>
      <c r="F333">
        <f>+'2014'!D166</f>
        <v>2015</v>
      </c>
      <c r="G333">
        <f>+'2014'!E166</f>
        <v>500</v>
      </c>
      <c r="H333">
        <f>+'2014'!F166</f>
        <v>6.59</v>
      </c>
      <c r="I333">
        <f>+'2014'!G166</f>
        <v>9.1300000000000008</v>
      </c>
      <c r="J333" s="28">
        <f t="shared" si="20"/>
        <v>0.05</v>
      </c>
      <c r="K333" s="46">
        <f t="shared" si="21"/>
        <v>3.4108349979840723E-3</v>
      </c>
      <c r="L333" s="51">
        <f t="shared" si="22"/>
        <v>6.8216699959681437E-2</v>
      </c>
      <c r="M333" s="28" t="str">
        <f>+IF(H333&gt;4,"DEJAR","DEPURAR")</f>
        <v>DEJAR</v>
      </c>
      <c r="N333" s="49" t="str">
        <f t="shared" si="23"/>
        <v>DEJAR</v>
      </c>
      <c r="O333" s="28">
        <f>+IF(E333=INICIO!$C$4,0.178*POWER(H333,2.47),IF(E333=INICIO!$C$5,0.1023*POWER(H333,2.5),IF(E333=INICIO!$C$6,0.14*POWER(H333,2.4),IF(E333=INICIO!$C$7,0.1023*POWER(H333,2.5),IF(E333=INICIO!$C$8,0,0)))))</f>
        <v>12.925669011013236</v>
      </c>
      <c r="P333" s="55">
        <f>+O333*1/J333</f>
        <v>258.51338022026471</v>
      </c>
      <c r="Q333" s="55">
        <f>+O333/1000*A_DESCRIPCION!$D$24</f>
        <v>6.0750644351762204E-3</v>
      </c>
      <c r="R333" s="55">
        <f>+P333/1000*A_DESCRIPCION!$D$24</f>
        <v>0.1215012887035244</v>
      </c>
      <c r="S333" s="49" t="str">
        <f>+INICIO!$E$4</f>
        <v>Imbert and Rollet (1989)a</v>
      </c>
      <c r="T333" s="54">
        <f>0.13657*H333^2.38351</f>
        <v>12.222973887185514</v>
      </c>
      <c r="U333" s="55">
        <f>+T333*1/J333</f>
        <v>244.45947774371027</v>
      </c>
      <c r="V333" s="55">
        <f>+T333/1000*A_DESCRIPCION!$D$24</f>
        <v>5.7447977269771914E-3</v>
      </c>
      <c r="W333" s="55">
        <f>+U333/1000*A_DESCRIPCION!$D$24</f>
        <v>0.11489595453954382</v>
      </c>
      <c r="X333" s="28">
        <f>+IF(E333=INICIO!$C$4,0.199*(0.86^0.899)*(H333^2.22),IF(E333=INICIO!$C$5,0.199*(0.762^0.899)*(H333^2.22),IF(E333=INICIO!$C$6,0.199*(0.759^0.899)*(H333^2.22),IF(E333=INICIO!$C$7,0.199*(0.762^0.899)*(H333^2.22),0))))</f>
        <v>10.212123383547324</v>
      </c>
      <c r="Y333" s="28">
        <f>+X333*1/J333</f>
        <v>204.24246767094647</v>
      </c>
      <c r="Z333" s="55">
        <f>+X333/1000*A_DESCRIPCION!$D$24</f>
        <v>4.7996979902672418E-3</v>
      </c>
      <c r="AA333" s="55">
        <f>+Y333/1000*A_DESCRIPCION!$D$24</f>
        <v>9.5993959805344836E-2</v>
      </c>
      <c r="AB333" s="28">
        <f>+IF(E333=INICIO!$C$4,INICIO!$V$30*ARBOLES!R333,IF(E333=INICIO!$C$5,INICIO!$V$31*ARBOLES!R333,IF(E333=INICIO!$C$6,INICIO!$V$32*ARBOLES!R333,IF(E333=INICIO!$C$7,INICIO!#REF!*ARBOLES!R333,0))))</f>
        <v>0.11346772103451923</v>
      </c>
    </row>
    <row r="334" spans="1:28" x14ac:dyDescent="0.25">
      <c r="A334">
        <v>167</v>
      </c>
      <c r="B334" t="str">
        <f>+'2014'!A167</f>
        <v>8-2014-INAB/ESTEFFOR</v>
      </c>
      <c r="D334">
        <f>+'2014'!B167</f>
        <v>54</v>
      </c>
      <c r="E334" t="str">
        <f>+'2014'!C167</f>
        <v>Avicennia germinans (L.)L.</v>
      </c>
      <c r="F334">
        <f>+'2014'!D167</f>
        <v>2015</v>
      </c>
      <c r="G334">
        <f>+'2014'!E167</f>
        <v>500</v>
      </c>
      <c r="H334">
        <f>+'2014'!F167</f>
        <v>7.01</v>
      </c>
      <c r="I334">
        <f>+'2014'!G167</f>
        <v>8.15</v>
      </c>
      <c r="J334" s="28">
        <f t="shared" si="20"/>
        <v>0.05</v>
      </c>
      <c r="K334" s="46">
        <f t="shared" si="21"/>
        <v>3.8594544289166943E-3</v>
      </c>
      <c r="L334" s="51">
        <f t="shared" si="22"/>
        <v>7.7189088578333884E-2</v>
      </c>
      <c r="M334" s="28" t="str">
        <f>+IF(H334&gt;4,"DEJAR","DEPURAR")</f>
        <v>DEJAR</v>
      </c>
      <c r="N334" s="49" t="str">
        <f t="shared" si="23"/>
        <v>DEJAR</v>
      </c>
      <c r="O334" s="28">
        <f>+IF(E334=INICIO!$C$4,0.178*POWER(H334,2.47),IF(E334=INICIO!$C$5,0.1023*POWER(H334,2.5),IF(E334=INICIO!$C$6,0.14*POWER(H334,2.4),IF(E334=INICIO!$C$7,0.1023*POWER(H334,2.5),IF(E334=INICIO!$C$8,0,0)))))</f>
        <v>14.99171366516974</v>
      </c>
      <c r="P334" s="55">
        <f>+O334*1/J334</f>
        <v>299.83427330339481</v>
      </c>
      <c r="Q334" s="55">
        <f>+O334/1000*A_DESCRIPCION!$D$24</f>
        <v>7.046105422629778E-3</v>
      </c>
      <c r="R334" s="55">
        <f>+P334/1000*A_DESCRIPCION!$D$24</f>
        <v>0.14092210845259553</v>
      </c>
      <c r="S334" s="49" t="str">
        <f>+INICIO!$E$4</f>
        <v>Imbert and Rollet (1989)a</v>
      </c>
      <c r="T334" s="54">
        <f>0.13657*H334^2.38351</f>
        <v>14.162263235788361</v>
      </c>
      <c r="U334" s="55">
        <f>+T334*1/J334</f>
        <v>283.24526471576718</v>
      </c>
      <c r="V334" s="55">
        <f>+T334/1000*A_DESCRIPCION!$D$24</f>
        <v>6.6562637208205291E-3</v>
      </c>
      <c r="W334" s="55">
        <f>+U334/1000*A_DESCRIPCION!$D$24</f>
        <v>0.13312527441641056</v>
      </c>
      <c r="X334" s="28">
        <f>+IF(E334=INICIO!$C$4,0.199*(0.86^0.899)*(H334^2.22),IF(E334=INICIO!$C$5,0.199*(0.762^0.899)*(H334^2.22),IF(E334=INICIO!$C$6,0.199*(0.759^0.899)*(H334^2.22),IF(E334=INICIO!$C$7,0.199*(0.762^0.899)*(H334^2.22),0))))</f>
        <v>11.713439340047449</v>
      </c>
      <c r="Y334" s="28">
        <f>+X334*1/J334</f>
        <v>234.26878680094896</v>
      </c>
      <c r="Z334" s="55">
        <f>+X334/1000*A_DESCRIPCION!$D$24</f>
        <v>5.5053164898223005E-3</v>
      </c>
      <c r="AA334" s="55">
        <f>+Y334/1000*A_DESCRIPCION!$D$24</f>
        <v>0.110106329796446</v>
      </c>
      <c r="AB334" s="28">
        <f>+IF(E334=INICIO!$C$4,INICIO!$V$30*ARBOLES!R334,IF(E334=INICIO!$C$5,INICIO!$V$31*ARBOLES!R334,IF(E334=INICIO!$C$6,INICIO!$V$32*ARBOLES!R334,IF(E334=INICIO!$C$7,INICIO!#REF!*ARBOLES!R334,0))))</f>
        <v>0.13160445177263003</v>
      </c>
    </row>
    <row r="335" spans="1:28" x14ac:dyDescent="0.25">
      <c r="A335">
        <v>168</v>
      </c>
      <c r="B335" t="str">
        <f>+'2014'!A168</f>
        <v>8-2014-INAB/ESTEFFOR</v>
      </c>
      <c r="D335">
        <f>+'2014'!B168</f>
        <v>55</v>
      </c>
      <c r="E335" t="str">
        <f>+'2014'!C168</f>
        <v>Avicennia germinans (L.)L.</v>
      </c>
      <c r="F335">
        <f>+'2014'!D168</f>
        <v>2015</v>
      </c>
      <c r="G335">
        <f>+'2014'!E168</f>
        <v>500</v>
      </c>
      <c r="H335">
        <f>+'2014'!F168</f>
        <v>7.32</v>
      </c>
      <c r="I335">
        <f>+'2014'!G168</f>
        <v>10.11</v>
      </c>
      <c r="J335" s="28">
        <f t="shared" si="20"/>
        <v>0.05</v>
      </c>
      <c r="K335" s="46">
        <f t="shared" si="21"/>
        <v>4.2083518550427431E-3</v>
      </c>
      <c r="L335" s="51">
        <f t="shared" si="22"/>
        <v>8.4167037100854852E-2</v>
      </c>
      <c r="M335" s="28" t="str">
        <f>+IF(H335&gt;4,"DEJAR","DEPURAR")</f>
        <v>DEJAR</v>
      </c>
      <c r="N335" s="49" t="str">
        <f t="shared" si="23"/>
        <v>DEJAR</v>
      </c>
      <c r="O335" s="28">
        <f>+IF(E335=INICIO!$C$4,0.178*POWER(H335,2.47),IF(E335=INICIO!$C$5,0.1023*POWER(H335,2.5),IF(E335=INICIO!$C$6,0.14*POWER(H335,2.4),IF(E335=INICIO!$C$7,0.1023*POWER(H335,2.5),IF(E335=INICIO!$C$8,0,0)))))</f>
        <v>16.632388864151725</v>
      </c>
      <c r="P335" s="55">
        <f>+O335*1/J335</f>
        <v>332.64777728303449</v>
      </c>
      <c r="Q335" s="55">
        <f>+O335/1000*A_DESCRIPCION!$D$24</f>
        <v>7.8172227661513095E-3</v>
      </c>
      <c r="R335" s="55">
        <f>+P335/1000*A_DESCRIPCION!$D$24</f>
        <v>0.15634445532302618</v>
      </c>
      <c r="S335" s="49" t="str">
        <f>+INICIO!$E$4</f>
        <v>Imbert and Rollet (1989)a</v>
      </c>
      <c r="T335" s="54">
        <f>0.13657*H335^2.38351</f>
        <v>15.700956711496113</v>
      </c>
      <c r="U335" s="55">
        <f>+T335*1/J335</f>
        <v>314.01913422992226</v>
      </c>
      <c r="V335" s="55">
        <f>+T335/1000*A_DESCRIPCION!$D$24</f>
        <v>7.3794496544031729E-3</v>
      </c>
      <c r="W335" s="55">
        <f>+U335/1000*A_DESCRIPCION!$D$24</f>
        <v>0.14758899308806347</v>
      </c>
      <c r="X335" s="28">
        <f>+IF(E335=INICIO!$C$4,0.199*(0.86^0.899)*(H335^2.22),IF(E335=INICIO!$C$5,0.199*(0.762^0.899)*(H335^2.22),IF(E335=INICIO!$C$6,0.199*(0.759^0.899)*(H335^2.22),IF(E335=INICIO!$C$7,0.199*(0.762^0.899)*(H335^2.22),0))))</f>
        <v>12.89451562883937</v>
      </c>
      <c r="Y335" s="28">
        <f>+X335*1/J335</f>
        <v>257.89031257678738</v>
      </c>
      <c r="Z335" s="55">
        <f>+X335/1000*A_DESCRIPCION!$D$24</f>
        <v>6.0604223455545036E-3</v>
      </c>
      <c r="AA335" s="55">
        <f>+Y335/1000*A_DESCRIPCION!$D$24</f>
        <v>0.12120844691109008</v>
      </c>
      <c r="AB335" s="28">
        <f>+IF(E335=INICIO!$C$4,INICIO!$V$30*ARBOLES!R335,IF(E335=INICIO!$C$5,INICIO!$V$31*ARBOLES!R335,IF(E335=INICIO!$C$6,INICIO!$V$32*ARBOLES!R335,IF(E335=INICIO!$C$7,INICIO!#REF!*ARBOLES!R335,0))))</f>
        <v>0.14600708544890026</v>
      </c>
    </row>
    <row r="336" spans="1:28" x14ac:dyDescent="0.25">
      <c r="A336">
        <v>169</v>
      </c>
      <c r="B336" t="str">
        <f>+'2014'!A169</f>
        <v>8-2014-INAB/ESTEFFOR</v>
      </c>
      <c r="D336">
        <f>+'2014'!B169</f>
        <v>56</v>
      </c>
      <c r="E336" t="str">
        <f>+'2014'!C169</f>
        <v>Avicennia germinans (L.)L.</v>
      </c>
      <c r="F336">
        <f>+'2014'!D169</f>
        <v>2015</v>
      </c>
      <c r="G336">
        <f>+'2014'!E169</f>
        <v>500</v>
      </c>
      <c r="H336">
        <f>+'2014'!F169</f>
        <v>8.1300000000000008</v>
      </c>
      <c r="I336">
        <f>+'2014'!G169</f>
        <v>9.32</v>
      </c>
      <c r="J336" s="28">
        <f t="shared" si="20"/>
        <v>0.05</v>
      </c>
      <c r="K336" s="46">
        <f t="shared" si="21"/>
        <v>5.1912383866264808E-3</v>
      </c>
      <c r="L336" s="51">
        <f t="shared" si="22"/>
        <v>0.1038247677325296</v>
      </c>
      <c r="M336" s="28" t="str">
        <f>+IF(H336&gt;4,"DEJAR","DEPURAR")</f>
        <v>DEJAR</v>
      </c>
      <c r="N336" s="49" t="str">
        <f t="shared" si="23"/>
        <v>DEJAR</v>
      </c>
      <c r="O336" s="28">
        <f>+IF(E336=INICIO!$C$4,0.178*POWER(H336,2.47),IF(E336=INICIO!$C$5,0.1023*POWER(H336,2.5),IF(E336=INICIO!$C$6,0.14*POWER(H336,2.4),IF(E336=INICIO!$C$7,0.1023*POWER(H336,2.5),IF(E336=INICIO!$C$8,0,0)))))</f>
        <v>21.396628441874963</v>
      </c>
      <c r="P336" s="55">
        <f>+O336*1/J336</f>
        <v>427.93256883749922</v>
      </c>
      <c r="Q336" s="55">
        <f>+O336/1000*A_DESCRIPCION!$D$24</f>
        <v>1.0056415367681234E-2</v>
      </c>
      <c r="R336" s="55">
        <f>+P336/1000*A_DESCRIPCION!$D$24</f>
        <v>0.20112830735362461</v>
      </c>
      <c r="S336" s="49" t="str">
        <f>+INICIO!$E$4</f>
        <v>Imbert and Rollet (1989)a</v>
      </c>
      <c r="T336" s="54">
        <f>0.13657*H336^2.38351</f>
        <v>20.163467786342441</v>
      </c>
      <c r="U336" s="55">
        <f>+T336*1/J336</f>
        <v>403.2693557268488</v>
      </c>
      <c r="V336" s="55">
        <f>+T336/1000*A_DESCRIPCION!$D$24</f>
        <v>9.4768298595809455E-3</v>
      </c>
      <c r="W336" s="55">
        <f>+U336/1000*A_DESCRIPCION!$D$24</f>
        <v>0.18953659719161892</v>
      </c>
      <c r="X336" s="28">
        <f>+IF(E336=INICIO!$C$4,0.199*(0.86^0.899)*(H336^2.22),IF(E336=INICIO!$C$5,0.199*(0.762^0.899)*(H336^2.22),IF(E336=INICIO!$C$6,0.199*(0.759^0.899)*(H336^2.22),IF(E336=INICIO!$C$7,0.199*(0.762^0.899)*(H336^2.22),0))))</f>
        <v>16.277640182267305</v>
      </c>
      <c r="Y336" s="28">
        <f>+X336*1/J336</f>
        <v>325.5528036453461</v>
      </c>
      <c r="Z336" s="55">
        <f>+X336/1000*A_DESCRIPCION!$D$24</f>
        <v>7.6504908856656331E-3</v>
      </c>
      <c r="AA336" s="55">
        <f>+Y336/1000*A_DESCRIPCION!$D$24</f>
        <v>0.15300981771331265</v>
      </c>
      <c r="AB336" s="28">
        <f>+IF(E336=INICIO!$C$4,INICIO!$V$30*ARBOLES!R336,IF(E336=INICIO!$C$5,INICIO!$V$31*ARBOLES!R336,IF(E336=INICIO!$C$6,INICIO!$V$32*ARBOLES!R336,IF(E336=INICIO!$C$7,INICIO!#REF!*ARBOLES!R336,0))))</f>
        <v>0.18782986513528338</v>
      </c>
    </row>
    <row r="337" spans="1:28" x14ac:dyDescent="0.25">
      <c r="A337">
        <v>170</v>
      </c>
      <c r="B337" t="str">
        <f>+'2014'!A170</f>
        <v>8-2014-INAB/ESTEFFOR</v>
      </c>
      <c r="D337">
        <f>+'2014'!B170</f>
        <v>57</v>
      </c>
      <c r="E337" t="str">
        <f>+'2014'!C170</f>
        <v>Avicennia germinans (L.)L.</v>
      </c>
      <c r="F337">
        <f>+'2014'!D170</f>
        <v>2015</v>
      </c>
      <c r="G337">
        <f>+'2014'!E170</f>
        <v>500</v>
      </c>
      <c r="H337">
        <f>+'2014'!F170</f>
        <v>7.1</v>
      </c>
      <c r="I337">
        <f>+'2014'!G170</f>
        <v>8.1</v>
      </c>
      <c r="J337" s="28">
        <f t="shared" si="20"/>
        <v>0.05</v>
      </c>
      <c r="K337" s="46">
        <f t="shared" si="21"/>
        <v>3.959192141686536E-3</v>
      </c>
      <c r="L337" s="51">
        <f t="shared" si="22"/>
        <v>7.9183842833730714E-2</v>
      </c>
      <c r="M337" s="28" t="str">
        <f>+IF(H337&gt;4,"DEJAR","DEPURAR")</f>
        <v>DEJAR</v>
      </c>
      <c r="N337" s="49" t="str">
        <f t="shared" si="23"/>
        <v>DEJAR</v>
      </c>
      <c r="O337" s="28">
        <f>+IF(E337=INICIO!$C$4,0.178*POWER(H337,2.47),IF(E337=INICIO!$C$5,0.1023*POWER(H337,2.5),IF(E337=INICIO!$C$6,0.14*POWER(H337,2.4),IF(E337=INICIO!$C$7,0.1023*POWER(H337,2.5),IF(E337=INICIO!$C$8,0,0)))))</f>
        <v>15.457813835108476</v>
      </c>
      <c r="P337" s="55">
        <f>+O337*1/J337</f>
        <v>309.15627670216952</v>
      </c>
      <c r="Q337" s="55">
        <f>+O337/1000*A_DESCRIPCION!$D$24</f>
        <v>7.2651725025009838E-3</v>
      </c>
      <c r="R337" s="55">
        <f>+P337/1000*A_DESCRIPCION!$D$24</f>
        <v>0.14530345005001966</v>
      </c>
      <c r="S337" s="49" t="str">
        <f>+INICIO!$E$4</f>
        <v>Imbert and Rollet (1989)a</v>
      </c>
      <c r="T337" s="54">
        <f>0.13657*H337^2.38351</f>
        <v>14.599503823320228</v>
      </c>
      <c r="U337" s="55">
        <f>+T337*1/J337</f>
        <v>291.99007646640456</v>
      </c>
      <c r="V337" s="55">
        <f>+T337/1000*A_DESCRIPCION!$D$24</f>
        <v>6.8617667969605063E-3</v>
      </c>
      <c r="W337" s="55">
        <f>+U337/1000*A_DESCRIPCION!$D$24</f>
        <v>0.13723533593921014</v>
      </c>
      <c r="X337" s="28">
        <f>+IF(E337=INICIO!$C$4,0.199*(0.86^0.899)*(H337^2.22),IF(E337=INICIO!$C$5,0.199*(0.762^0.899)*(H337^2.22),IF(E337=INICIO!$C$6,0.199*(0.759^0.899)*(H337^2.22),IF(E337=INICIO!$C$7,0.199*(0.762^0.899)*(H337^2.22),0))))</f>
        <v>12.04991454729854</v>
      </c>
      <c r="Y337" s="28">
        <f>+X337*1/J337</f>
        <v>240.99829094597078</v>
      </c>
      <c r="Z337" s="55">
        <f>+X337/1000*A_DESCRIPCION!$D$24</f>
        <v>5.6634598372303138E-3</v>
      </c>
      <c r="AA337" s="55">
        <f>+Y337/1000*A_DESCRIPCION!$D$24</f>
        <v>0.11326919674460625</v>
      </c>
      <c r="AB337" s="28">
        <f>+IF(E337=INICIO!$C$4,INICIO!$V$30*ARBOLES!R337,IF(E337=INICIO!$C$5,INICIO!$V$31*ARBOLES!R337,IF(E337=INICIO!$C$6,INICIO!$V$32*ARBOLES!R337,IF(E337=INICIO!$C$7,INICIO!#REF!*ARBOLES!R337,0))))</f>
        <v>0.13569610258093157</v>
      </c>
    </row>
    <row r="338" spans="1:28" x14ac:dyDescent="0.25">
      <c r="A338">
        <v>171</v>
      </c>
      <c r="B338" t="str">
        <f>+'2014'!A171</f>
        <v>8-2014-INAB/ESTEFFOR</v>
      </c>
      <c r="D338">
        <f>+'2014'!B171</f>
        <v>58</v>
      </c>
      <c r="E338" t="str">
        <f>+'2014'!C171</f>
        <v>Avicennia germinans (L.)L.</v>
      </c>
      <c r="F338">
        <f>+'2014'!D171</f>
        <v>2015</v>
      </c>
      <c r="G338">
        <f>+'2014'!E171</f>
        <v>500</v>
      </c>
      <c r="H338">
        <f>+'2014'!F171</f>
        <v>9.3000000000000007</v>
      </c>
      <c r="I338">
        <f>+'2014'!G171</f>
        <v>10.1</v>
      </c>
      <c r="J338" s="28">
        <f t="shared" si="20"/>
        <v>0.05</v>
      </c>
      <c r="K338" s="46">
        <f t="shared" si="21"/>
        <v>6.7929087152245318E-3</v>
      </c>
      <c r="L338" s="51">
        <f t="shared" si="22"/>
        <v>0.13585817430449063</v>
      </c>
      <c r="M338" s="28" t="str">
        <f>+IF(H338&gt;4,"DEJAR","DEPURAR")</f>
        <v>DEJAR</v>
      </c>
      <c r="N338" s="49" t="str">
        <f t="shared" si="23"/>
        <v>DEJAR</v>
      </c>
      <c r="O338" s="28">
        <f>+IF(E338=INICIO!$C$4,0.178*POWER(H338,2.47),IF(E338=INICIO!$C$5,0.1023*POWER(H338,2.5),IF(E338=INICIO!$C$6,0.14*POWER(H338,2.4),IF(E338=INICIO!$C$7,0.1023*POWER(H338,2.5),IF(E338=INICIO!$C$8,0,0)))))</f>
        <v>29.545212110569128</v>
      </c>
      <c r="P338" s="55">
        <f>+O338*1/J338</f>
        <v>590.90424221138255</v>
      </c>
      <c r="Q338" s="55">
        <f>+O338/1000*A_DESCRIPCION!$D$24</f>
        <v>1.388624969196749E-2</v>
      </c>
      <c r="R338" s="55">
        <f>+P338/1000*A_DESCRIPCION!$D$24</f>
        <v>0.27772499383934979</v>
      </c>
      <c r="S338" s="49" t="str">
        <f>+INICIO!$E$4</f>
        <v>Imbert and Rollet (1989)a</v>
      </c>
      <c r="T338" s="54">
        <f>0.13657*H338^2.38351</f>
        <v>27.780758690646167</v>
      </c>
      <c r="U338" s="55">
        <f>+T338*1/J338</f>
        <v>555.61517381292333</v>
      </c>
      <c r="V338" s="55">
        <f>+T338/1000*A_DESCRIPCION!$D$24</f>
        <v>1.3056956584603699E-2</v>
      </c>
      <c r="W338" s="55">
        <f>+U338/1000*A_DESCRIPCION!$D$24</f>
        <v>0.26113913169207398</v>
      </c>
      <c r="X338" s="28">
        <f>+IF(E338=INICIO!$C$4,0.199*(0.86^0.899)*(H338^2.22),IF(E338=INICIO!$C$5,0.199*(0.762^0.899)*(H338^2.22),IF(E338=INICIO!$C$6,0.199*(0.759^0.899)*(H338^2.22),IF(E338=INICIO!$C$7,0.199*(0.762^0.899)*(H338^2.22),0))))</f>
        <v>21.939290500886724</v>
      </c>
      <c r="Y338" s="28">
        <f>+X338*1/J338</f>
        <v>438.78581001773443</v>
      </c>
      <c r="Z338" s="55">
        <f>+X338/1000*A_DESCRIPCION!$D$24</f>
        <v>1.031146653541676E-2</v>
      </c>
      <c r="AA338" s="55">
        <f>+Y338/1000*A_DESCRIPCION!$D$24</f>
        <v>0.20622933070833516</v>
      </c>
      <c r="AB338" s="28">
        <f>+IF(E338=INICIO!$C$4,INICIO!$V$30*ARBOLES!R338,IF(E338=INICIO!$C$5,INICIO!$V$31*ARBOLES!R338,IF(E338=INICIO!$C$6,INICIO!$V$32*ARBOLES!R338,IF(E338=INICIO!$C$7,INICIO!#REF!*ARBOLES!R338,0))))</f>
        <v>0.25936204020165932</v>
      </c>
    </row>
    <row r="339" spans="1:28" x14ac:dyDescent="0.25">
      <c r="A339">
        <v>172</v>
      </c>
      <c r="B339" t="str">
        <f>+'2014'!A172</f>
        <v>8-2014-INAB/ESTEFFOR</v>
      </c>
      <c r="D339">
        <f>+'2014'!B172</f>
        <v>59</v>
      </c>
      <c r="E339" t="str">
        <f>+'2014'!C172</f>
        <v>Avicennia germinans (L.)L.</v>
      </c>
      <c r="F339">
        <f>+'2014'!D172</f>
        <v>2015</v>
      </c>
      <c r="G339">
        <f>+'2014'!E172</f>
        <v>500</v>
      </c>
      <c r="H339">
        <f>+'2014'!F172</f>
        <v>7.4</v>
      </c>
      <c r="I339">
        <f>+'2014'!G172</f>
        <v>8.36</v>
      </c>
      <c r="J339" s="28">
        <f t="shared" si="20"/>
        <v>0.05</v>
      </c>
      <c r="K339" s="46">
        <f t="shared" si="21"/>
        <v>4.3008403427644282E-3</v>
      </c>
      <c r="L339" s="51">
        <f t="shared" si="22"/>
        <v>8.6016806855288563E-2</v>
      </c>
      <c r="M339" s="28" t="str">
        <f>+IF(H339&gt;4,"DEJAR","DEPURAR")</f>
        <v>DEJAR</v>
      </c>
      <c r="N339" s="49" t="str">
        <f t="shared" si="23"/>
        <v>DEJAR</v>
      </c>
      <c r="O339" s="28">
        <f>+IF(E339=INICIO!$C$4,0.178*POWER(H339,2.47),IF(E339=INICIO!$C$5,0.1023*POWER(H339,2.5),IF(E339=INICIO!$C$6,0.14*POWER(H339,2.4),IF(E339=INICIO!$C$7,0.1023*POWER(H339,2.5),IF(E339=INICIO!$C$8,0,0)))))</f>
        <v>17.071990603096925</v>
      </c>
      <c r="P339" s="55">
        <f>+O339*1/J339</f>
        <v>341.43981206193848</v>
      </c>
      <c r="Q339" s="55">
        <f>+O339/1000*A_DESCRIPCION!$D$24</f>
        <v>8.0238355834555547E-3</v>
      </c>
      <c r="R339" s="55">
        <f>+P339/1000*A_DESCRIPCION!$D$24</f>
        <v>0.16047671166911107</v>
      </c>
      <c r="S339" s="49" t="str">
        <f>+INICIO!$E$4</f>
        <v>Imbert and Rollet (1989)a</v>
      </c>
      <c r="T339" s="54">
        <f>0.13657*H339^2.38351</f>
        <v>16.113051890672299</v>
      </c>
      <c r="U339" s="55">
        <f>+T339*1/J339</f>
        <v>322.26103781344597</v>
      </c>
      <c r="V339" s="55">
        <f>+T339/1000*A_DESCRIPCION!$D$24</f>
        <v>7.5731343886159801E-3</v>
      </c>
      <c r="W339" s="55">
        <f>+U339/1000*A_DESCRIPCION!$D$24</f>
        <v>0.15146268777231958</v>
      </c>
      <c r="X339" s="28">
        <f>+IF(E339=INICIO!$C$4,0.199*(0.86^0.899)*(H339^2.22),IF(E339=INICIO!$C$5,0.199*(0.762^0.899)*(H339^2.22),IF(E339=INICIO!$C$6,0.199*(0.759^0.899)*(H339^2.22),IF(E339=INICIO!$C$7,0.199*(0.762^0.899)*(H339^2.22),0))))</f>
        <v>13.209453510279694</v>
      </c>
      <c r="Y339" s="28">
        <f>+X339*1/J339</f>
        <v>264.18907020559385</v>
      </c>
      <c r="Z339" s="55">
        <f>+X339/1000*A_DESCRIPCION!$D$24</f>
        <v>6.2084431498314564E-3</v>
      </c>
      <c r="AA339" s="55">
        <f>+Y339/1000*A_DESCRIPCION!$D$24</f>
        <v>0.1241688629966291</v>
      </c>
      <c r="AB339" s="28">
        <f>+IF(E339=INICIO!$C$4,INICIO!$V$30*ARBOLES!R339,IF(E339=INICIO!$C$5,INICIO!$V$31*ARBOLES!R339,IF(E339=INICIO!$C$6,INICIO!$V$32*ARBOLES!R339,IF(E339=INICIO!$C$7,INICIO!#REF!*ARBOLES!R339,0))))</f>
        <v>0.14986612032271787</v>
      </c>
    </row>
    <row r="340" spans="1:28" x14ac:dyDescent="0.25">
      <c r="A340">
        <v>173</v>
      </c>
      <c r="B340" t="str">
        <f>+'2014'!A173</f>
        <v>8-2014-INAB/ESTEFFOR</v>
      </c>
      <c r="D340">
        <f>+'2014'!B173</f>
        <v>60</v>
      </c>
      <c r="E340" t="str">
        <f>+'2014'!C173</f>
        <v>Avicennia germinans (L.)L.</v>
      </c>
      <c r="F340">
        <f>+'2014'!D173</f>
        <v>2015</v>
      </c>
      <c r="G340">
        <f>+'2014'!E173</f>
        <v>500</v>
      </c>
      <c r="H340">
        <f>+'2014'!F173</f>
        <v>9.3000000000000007</v>
      </c>
      <c r="I340">
        <f>+'2014'!G173</f>
        <v>8.61</v>
      </c>
      <c r="J340" s="28">
        <f t="shared" si="20"/>
        <v>0.05</v>
      </c>
      <c r="K340" s="46">
        <f t="shared" si="21"/>
        <v>6.7929087152245318E-3</v>
      </c>
      <c r="L340" s="51">
        <f t="shared" si="22"/>
        <v>0.13585817430449063</v>
      </c>
      <c r="M340" s="28" t="str">
        <f>+IF(H340&gt;4,"DEJAR","DEPURAR")</f>
        <v>DEJAR</v>
      </c>
      <c r="N340" s="49" t="str">
        <f t="shared" si="23"/>
        <v>DEJAR</v>
      </c>
      <c r="O340" s="28">
        <f>+IF(E340=INICIO!$C$4,0.178*POWER(H340,2.47),IF(E340=INICIO!$C$5,0.1023*POWER(H340,2.5),IF(E340=INICIO!$C$6,0.14*POWER(H340,2.4),IF(E340=INICIO!$C$7,0.1023*POWER(H340,2.5),IF(E340=INICIO!$C$8,0,0)))))</f>
        <v>29.545212110569128</v>
      </c>
      <c r="P340" s="55">
        <f>+O340*1/J340</f>
        <v>590.90424221138255</v>
      </c>
      <c r="Q340" s="55">
        <f>+O340/1000*A_DESCRIPCION!$D$24</f>
        <v>1.388624969196749E-2</v>
      </c>
      <c r="R340" s="55">
        <f>+P340/1000*A_DESCRIPCION!$D$24</f>
        <v>0.27772499383934979</v>
      </c>
      <c r="S340" s="49" t="str">
        <f>+INICIO!$E$4</f>
        <v>Imbert and Rollet (1989)a</v>
      </c>
      <c r="T340" s="54">
        <f>0.13657*H340^2.38351</f>
        <v>27.780758690646167</v>
      </c>
      <c r="U340" s="55">
        <f>+T340*1/J340</f>
        <v>555.61517381292333</v>
      </c>
      <c r="V340" s="55">
        <f>+T340/1000*A_DESCRIPCION!$D$24</f>
        <v>1.3056956584603699E-2</v>
      </c>
      <c r="W340" s="55">
        <f>+U340/1000*A_DESCRIPCION!$D$24</f>
        <v>0.26113913169207398</v>
      </c>
      <c r="X340" s="28">
        <f>+IF(E340=INICIO!$C$4,0.199*(0.86^0.899)*(H340^2.22),IF(E340=INICIO!$C$5,0.199*(0.762^0.899)*(H340^2.22),IF(E340=INICIO!$C$6,0.199*(0.759^0.899)*(H340^2.22),IF(E340=INICIO!$C$7,0.199*(0.762^0.899)*(H340^2.22),0))))</f>
        <v>21.939290500886724</v>
      </c>
      <c r="Y340" s="28">
        <f>+X340*1/J340</f>
        <v>438.78581001773443</v>
      </c>
      <c r="Z340" s="55">
        <f>+X340/1000*A_DESCRIPCION!$D$24</f>
        <v>1.031146653541676E-2</v>
      </c>
      <c r="AA340" s="55">
        <f>+Y340/1000*A_DESCRIPCION!$D$24</f>
        <v>0.20622933070833516</v>
      </c>
      <c r="AB340" s="28">
        <f>+IF(E340=INICIO!$C$4,INICIO!$V$30*ARBOLES!R340,IF(E340=INICIO!$C$5,INICIO!$V$31*ARBOLES!R340,IF(E340=INICIO!$C$6,INICIO!$V$32*ARBOLES!R340,IF(E340=INICIO!$C$7,INICIO!#REF!*ARBOLES!R340,0))))</f>
        <v>0.25936204020165932</v>
      </c>
    </row>
    <row r="341" spans="1:28" x14ac:dyDescent="0.25">
      <c r="A341">
        <v>174</v>
      </c>
      <c r="B341" t="str">
        <f>+'2014'!A174</f>
        <v>8-2014-INAB/ESTEFFOR</v>
      </c>
      <c r="D341">
        <f>+'2014'!B174</f>
        <v>61</v>
      </c>
      <c r="E341" t="str">
        <f>+'2014'!C174</f>
        <v>Avicennia germinans (L.)L.</v>
      </c>
      <c r="F341">
        <f>+'2014'!D174</f>
        <v>2015</v>
      </c>
      <c r="G341">
        <f>+'2014'!E174</f>
        <v>500</v>
      </c>
      <c r="H341">
        <f>+'2014'!F174</f>
        <v>11.31</v>
      </c>
      <c r="I341">
        <f>+'2014'!G174</f>
        <v>9.3000000000000007</v>
      </c>
      <c r="J341" s="28">
        <f t="shared" si="20"/>
        <v>0.05</v>
      </c>
      <c r="K341" s="46">
        <f t="shared" si="21"/>
        <v>1.0046507000896435E-2</v>
      </c>
      <c r="L341" s="51">
        <f t="shared" si="22"/>
        <v>0.20093014001792869</v>
      </c>
      <c r="M341" s="28" t="str">
        <f>+IF(H341&gt;4,"DEJAR","DEPURAR")</f>
        <v>DEJAR</v>
      </c>
      <c r="N341" s="49" t="str">
        <f t="shared" si="23"/>
        <v>DEJAR</v>
      </c>
      <c r="O341" s="28">
        <f>+IF(E341=INICIO!$C$4,0.178*POWER(H341,2.47),IF(E341=INICIO!$C$5,0.1023*POWER(H341,2.5),IF(E341=INICIO!$C$6,0.14*POWER(H341,2.4),IF(E341=INICIO!$C$7,0.1023*POWER(H341,2.5),IF(E341=INICIO!$C$8,0,0)))))</f>
        <v>47.253968504895965</v>
      </c>
      <c r="P341" s="55">
        <f>+O341*1/J341</f>
        <v>945.07937009791931</v>
      </c>
      <c r="Q341" s="55">
        <f>+O341/1000*A_DESCRIPCION!$D$24</f>
        <v>2.2209365197301104E-2</v>
      </c>
      <c r="R341" s="55">
        <f>+P341/1000*A_DESCRIPCION!$D$24</f>
        <v>0.44418730394602207</v>
      </c>
      <c r="S341" s="49" t="str">
        <f>+INICIO!$E$4</f>
        <v>Imbert and Rollet (1989)a</v>
      </c>
      <c r="T341" s="54">
        <f>0.13657*H341^2.38351</f>
        <v>44.288805057133708</v>
      </c>
      <c r="U341" s="55">
        <f>+T341*1/J341</f>
        <v>885.77610114267407</v>
      </c>
      <c r="V341" s="55">
        <f>+T341/1000*A_DESCRIPCION!$D$24</f>
        <v>2.0815738376852841E-2</v>
      </c>
      <c r="W341" s="55">
        <f>+U341/1000*A_DESCRIPCION!$D$24</f>
        <v>0.41631476753705676</v>
      </c>
      <c r="X341" s="28">
        <f>+IF(E341=INICIO!$C$4,0.199*(0.86^0.899)*(H341^2.22),IF(E341=INICIO!$C$5,0.199*(0.762^0.899)*(H341^2.22),IF(E341=INICIO!$C$6,0.199*(0.759^0.899)*(H341^2.22),IF(E341=INICIO!$C$7,0.199*(0.762^0.899)*(H341^2.22),0))))</f>
        <v>33.874852735547684</v>
      </c>
      <c r="Y341" s="28">
        <f>+X341*1/J341</f>
        <v>677.49705471095365</v>
      </c>
      <c r="Z341" s="55">
        <f>+X341/1000*A_DESCRIPCION!$D$24</f>
        <v>1.5921180785707409E-2</v>
      </c>
      <c r="AA341" s="55">
        <f>+Y341/1000*A_DESCRIPCION!$D$24</f>
        <v>0.31842361571414823</v>
      </c>
      <c r="AB341" s="28">
        <f>+IF(E341=INICIO!$C$4,INICIO!$V$30*ARBOLES!R341,IF(E341=INICIO!$C$5,INICIO!$V$31*ARBOLES!R341,IF(E341=INICIO!$C$6,INICIO!$V$32*ARBOLES!R341,IF(E341=INICIO!$C$7,INICIO!#REF!*ARBOLES!R341,0))))</f>
        <v>0.414817995998428</v>
      </c>
    </row>
    <row r="342" spans="1:28" x14ac:dyDescent="0.25">
      <c r="A342">
        <v>175</v>
      </c>
      <c r="B342" t="str">
        <f>+'2014'!A175</f>
        <v>8-2014-INAB/ESTEFFOR</v>
      </c>
      <c r="D342">
        <f>+'2014'!B175</f>
        <v>62</v>
      </c>
      <c r="E342" t="str">
        <f>+'2014'!C175</f>
        <v>Avicennia germinans (L.)L.</v>
      </c>
      <c r="F342">
        <f>+'2014'!D175</f>
        <v>2015</v>
      </c>
      <c r="G342">
        <f>+'2014'!E175</f>
        <v>500</v>
      </c>
      <c r="H342">
        <f>+'2014'!F175</f>
        <v>11.03</v>
      </c>
      <c r="I342">
        <f>+'2014'!G175</f>
        <v>8.48</v>
      </c>
      <c r="J342" s="28">
        <f t="shared" si="20"/>
        <v>0.05</v>
      </c>
      <c r="K342" s="46">
        <f t="shared" si="21"/>
        <v>9.5552247417280602E-3</v>
      </c>
      <c r="L342" s="51">
        <f t="shared" si="22"/>
        <v>0.19110449483456118</v>
      </c>
      <c r="M342" s="28" t="str">
        <f>+IF(H342&gt;4,"DEJAR","DEPURAR")</f>
        <v>DEJAR</v>
      </c>
      <c r="N342" s="49" t="str">
        <f t="shared" si="23"/>
        <v>DEJAR</v>
      </c>
      <c r="O342" s="28">
        <f>+IF(E342=INICIO!$C$4,0.178*POWER(H342,2.47),IF(E342=INICIO!$C$5,0.1023*POWER(H342,2.5),IF(E342=INICIO!$C$6,0.14*POWER(H342,2.4),IF(E342=INICIO!$C$7,0.1023*POWER(H342,2.5),IF(E342=INICIO!$C$8,0,0)))))</f>
        <v>44.494800669757815</v>
      </c>
      <c r="P342" s="55">
        <f>+O342*1/J342</f>
        <v>889.89601339515627</v>
      </c>
      <c r="Q342" s="55">
        <f>+O342/1000*A_DESCRIPCION!$D$24</f>
        <v>2.0912556314786172E-2</v>
      </c>
      <c r="R342" s="55">
        <f>+P342/1000*A_DESCRIPCION!$D$24</f>
        <v>0.41825112629572342</v>
      </c>
      <c r="S342" s="49" t="str">
        <f>+INICIO!$E$4</f>
        <v>Imbert and Rollet (1989)a</v>
      </c>
      <c r="T342" s="54">
        <f>0.13657*H342^2.38351</f>
        <v>41.720016264631269</v>
      </c>
      <c r="U342" s="55">
        <f>+T342*1/J342</f>
        <v>834.40032529262533</v>
      </c>
      <c r="V342" s="55">
        <f>+T342/1000*A_DESCRIPCION!$D$24</f>
        <v>1.9608407644376696E-2</v>
      </c>
      <c r="W342" s="55">
        <f>+U342/1000*A_DESCRIPCION!$D$24</f>
        <v>0.39216815288753387</v>
      </c>
      <c r="X342" s="28">
        <f>+IF(E342=INICIO!$C$4,0.199*(0.86^0.899)*(H342^2.22),IF(E342=INICIO!$C$5,0.199*(0.762^0.899)*(H342^2.22),IF(E342=INICIO!$C$6,0.199*(0.759^0.899)*(H342^2.22),IF(E342=INICIO!$C$7,0.199*(0.762^0.899)*(H342^2.22),0))))</f>
        <v>32.041148188875901</v>
      </c>
      <c r="Y342" s="28">
        <f>+X342*1/J342</f>
        <v>640.822963777518</v>
      </c>
      <c r="Z342" s="55">
        <f>+X342/1000*A_DESCRIPCION!$D$24</f>
        <v>1.5059339648771672E-2</v>
      </c>
      <c r="AA342" s="55">
        <f>+Y342/1000*A_DESCRIPCION!$D$24</f>
        <v>0.30118679297543344</v>
      </c>
      <c r="AB342" s="28">
        <f>+IF(E342=INICIO!$C$4,INICIO!$V$30*ARBOLES!R342,IF(E342=INICIO!$C$5,INICIO!$V$31*ARBOLES!R342,IF(E342=INICIO!$C$6,INICIO!$V$32*ARBOLES!R342,IF(E342=INICIO!$C$7,INICIO!#REF!*ARBOLES!R342,0))))</f>
        <v>0.39059669759305188</v>
      </c>
    </row>
    <row r="343" spans="1:28" x14ac:dyDescent="0.25">
      <c r="A343">
        <v>176</v>
      </c>
      <c r="B343" t="str">
        <f>+'2014'!A176</f>
        <v>8-2014-INAB/ESTEFFOR</v>
      </c>
      <c r="D343">
        <f>+'2014'!B176</f>
        <v>63</v>
      </c>
      <c r="E343" t="str">
        <f>+'2014'!C176</f>
        <v>Avicennia germinans (L.)L.</v>
      </c>
      <c r="F343">
        <f>+'2014'!D176</f>
        <v>2015</v>
      </c>
      <c r="G343">
        <f>+'2014'!E176</f>
        <v>500</v>
      </c>
      <c r="H343">
        <f>+'2014'!F176</f>
        <v>14.7</v>
      </c>
      <c r="I343">
        <f>+'2014'!G176</f>
        <v>7.18</v>
      </c>
      <c r="J343" s="28">
        <f t="shared" si="20"/>
        <v>0.05</v>
      </c>
      <c r="K343" s="46">
        <f t="shared" si="21"/>
        <v>1.6971668912855457E-2</v>
      </c>
      <c r="L343" s="51">
        <f t="shared" si="22"/>
        <v>0.33943337825710912</v>
      </c>
      <c r="M343" s="28" t="str">
        <f>+IF(H343&gt;4,"DEJAR","DEPURAR")</f>
        <v>DEJAR</v>
      </c>
      <c r="N343" s="49" t="str">
        <f t="shared" si="23"/>
        <v>DEJAR</v>
      </c>
      <c r="O343" s="28">
        <f>+IF(E343=INICIO!$C$4,0.178*POWER(H343,2.47),IF(E343=INICIO!$C$5,0.1023*POWER(H343,2.5),IF(E343=INICIO!$C$6,0.14*POWER(H343,2.4),IF(E343=INICIO!$C$7,0.1023*POWER(H343,2.5),IF(E343=INICIO!$C$8,0,0)))))</f>
        <v>88.652224805178847</v>
      </c>
      <c r="P343" s="55">
        <f>+O343*1/J343</f>
        <v>1773.0444961035769</v>
      </c>
      <c r="Q343" s="55">
        <f>+O343/1000*A_DESCRIPCION!$D$24</f>
        <v>4.1666545658434057E-2</v>
      </c>
      <c r="R343" s="55">
        <f>+P343/1000*A_DESCRIPCION!$D$24</f>
        <v>0.83333091316868113</v>
      </c>
      <c r="S343" s="49" t="str">
        <f>+INICIO!$E$4</f>
        <v>Imbert and Rollet (1989)a</v>
      </c>
      <c r="T343" s="54">
        <f>0.13657*H343^2.38351</f>
        <v>82.730919252623252</v>
      </c>
      <c r="U343" s="55">
        <f>+T343*1/J343</f>
        <v>1654.6183850524649</v>
      </c>
      <c r="V343" s="55">
        <f>+T343/1000*A_DESCRIPCION!$D$24</f>
        <v>3.8883532048732926E-2</v>
      </c>
      <c r="W343" s="55">
        <f>+U343/1000*A_DESCRIPCION!$D$24</f>
        <v>0.77767064097465843</v>
      </c>
      <c r="X343" s="28">
        <f>+IF(E343=INICIO!$C$4,0.199*(0.86^0.899)*(H343^2.22),IF(E343=INICIO!$C$5,0.199*(0.762^0.899)*(H343^2.22),IF(E343=INICIO!$C$6,0.199*(0.759^0.899)*(H343^2.22),IF(E343=INICIO!$C$7,0.199*(0.762^0.899)*(H343^2.22),0))))</f>
        <v>60.622649902903746</v>
      </c>
      <c r="Y343" s="28">
        <f>+X343*1/J343</f>
        <v>1212.4529980580749</v>
      </c>
      <c r="Z343" s="55">
        <f>+X343/1000*A_DESCRIPCION!$D$24</f>
        <v>2.8492645454364758E-2</v>
      </c>
      <c r="AA343" s="55">
        <f>+Y343/1000*A_DESCRIPCION!$D$24</f>
        <v>0.56985290908729513</v>
      </c>
      <c r="AB343" s="28">
        <f>+IF(E343=INICIO!$C$4,INICIO!$V$30*ARBOLES!R343,IF(E343=INICIO!$C$5,INICIO!$V$31*ARBOLES!R343,IF(E343=INICIO!$C$6,INICIO!$V$32*ARBOLES!R343,IF(E343=INICIO!$C$7,INICIO!#REF!*ARBOLES!R343,0))))</f>
        <v>0.77823174218005042</v>
      </c>
    </row>
    <row r="344" spans="1:28" x14ac:dyDescent="0.25">
      <c r="A344">
        <v>177</v>
      </c>
      <c r="B344" t="str">
        <f>+'2014'!A177</f>
        <v>8-2014-INAB/ESTEFFOR</v>
      </c>
      <c r="D344">
        <f>+'2014'!B177</f>
        <v>64</v>
      </c>
      <c r="E344" t="str">
        <f>+'2014'!C177</f>
        <v>Avicennia germinans (L.)L.</v>
      </c>
      <c r="F344">
        <f>+'2014'!D177</f>
        <v>2015</v>
      </c>
      <c r="G344">
        <f>+'2014'!E177</f>
        <v>500</v>
      </c>
      <c r="H344">
        <f>+'2014'!F177</f>
        <v>7.9</v>
      </c>
      <c r="I344">
        <f>+'2014'!G177</f>
        <v>8.6999999999999993</v>
      </c>
      <c r="J344" s="28">
        <f t="shared" si="20"/>
        <v>0.05</v>
      </c>
      <c r="K344" s="46">
        <f t="shared" si="21"/>
        <v>4.9016699377634745E-3</v>
      </c>
      <c r="L344" s="51">
        <f t="shared" si="22"/>
        <v>9.803339875526948E-2</v>
      </c>
      <c r="M344" s="28" t="str">
        <f>+IF(H344&gt;4,"DEJAR","DEPURAR")</f>
        <v>DEJAR</v>
      </c>
      <c r="N344" s="49" t="str">
        <f t="shared" si="23"/>
        <v>DEJAR</v>
      </c>
      <c r="O344" s="28">
        <f>+IF(E344=INICIO!$C$4,0.178*POWER(H344,2.47),IF(E344=INICIO!$C$5,0.1023*POWER(H344,2.5),IF(E344=INICIO!$C$6,0.14*POWER(H344,2.4),IF(E344=INICIO!$C$7,0.1023*POWER(H344,2.5),IF(E344=INICIO!$C$8,0,0)))))</f>
        <v>19.972528740213502</v>
      </c>
      <c r="P344" s="55">
        <f>+O344*1/J344</f>
        <v>399.45057480426999</v>
      </c>
      <c r="Q344" s="55">
        <f>+O344/1000*A_DESCRIPCION!$D$24</f>
        <v>9.3870885079003451E-3</v>
      </c>
      <c r="R344" s="55">
        <f>+P344/1000*A_DESCRIPCION!$D$24</f>
        <v>0.18774177015800689</v>
      </c>
      <c r="S344" s="49" t="str">
        <f>+INICIO!$E$4</f>
        <v>Imbert and Rollet (1989)a</v>
      </c>
      <c r="T344" s="54">
        <f>0.13657*H344^2.38351</f>
        <v>18.830352837408498</v>
      </c>
      <c r="U344" s="55">
        <f>+T344*1/J344</f>
        <v>376.60705674816995</v>
      </c>
      <c r="V344" s="55">
        <f>+T344/1000*A_DESCRIPCION!$D$24</f>
        <v>8.8502658335819929E-3</v>
      </c>
      <c r="W344" s="55">
        <f>+U344/1000*A_DESCRIPCION!$D$24</f>
        <v>0.17700531667163988</v>
      </c>
      <c r="X344" s="28">
        <f>+IF(E344=INICIO!$C$4,0.199*(0.86^0.899)*(H344^2.22),IF(E344=INICIO!$C$5,0.199*(0.762^0.899)*(H344^2.22),IF(E344=INICIO!$C$6,0.199*(0.759^0.899)*(H344^2.22),IF(E344=INICIO!$C$7,0.199*(0.762^0.899)*(H344^2.22),0))))</f>
        <v>15.27293753749486</v>
      </c>
      <c r="Y344" s="28">
        <f>+X344*1/J344</f>
        <v>305.45875074989721</v>
      </c>
      <c r="Z344" s="55">
        <f>+X344/1000*A_DESCRIPCION!$D$24</f>
        <v>7.178280642622584E-3</v>
      </c>
      <c r="AA344" s="55">
        <f>+Y344/1000*A_DESCRIPCION!$D$24</f>
        <v>0.14356561285245167</v>
      </c>
      <c r="AB344" s="28">
        <f>+IF(E344=INICIO!$C$4,INICIO!$V$30*ARBOLES!R344,IF(E344=INICIO!$C$5,INICIO!$V$31*ARBOLES!R344,IF(E344=INICIO!$C$6,INICIO!$V$32*ARBOLES!R344,IF(E344=INICIO!$C$7,INICIO!#REF!*ARBOLES!R344,0))))</f>
        <v>0.17532843503245593</v>
      </c>
    </row>
    <row r="345" spans="1:28" x14ac:dyDescent="0.25">
      <c r="A345">
        <v>178</v>
      </c>
      <c r="B345" t="str">
        <f>+'2014'!A178</f>
        <v>8-2014-INAB/ESTEFFOR</v>
      </c>
      <c r="D345">
        <f>+'2014'!B178</f>
        <v>65</v>
      </c>
      <c r="E345" t="str">
        <f>+'2014'!C178</f>
        <v>Avicennia germinans (L.)L.</v>
      </c>
      <c r="F345">
        <f>+'2014'!D178</f>
        <v>2015</v>
      </c>
      <c r="G345">
        <f>+'2014'!E178</f>
        <v>500</v>
      </c>
      <c r="H345">
        <f>+'2014'!F178</f>
        <v>6.13</v>
      </c>
      <c r="I345">
        <f>+'2014'!G178</f>
        <v>7.13</v>
      </c>
      <c r="J345" s="28">
        <f t="shared" si="20"/>
        <v>0.05</v>
      </c>
      <c r="K345" s="46">
        <f t="shared" si="21"/>
        <v>2.9512828246169576E-3</v>
      </c>
      <c r="L345" s="51">
        <f t="shared" si="22"/>
        <v>5.9025656492339151E-2</v>
      </c>
      <c r="M345" s="28" t="str">
        <f>+IF(H345&gt;4,"DEJAR","DEPURAR")</f>
        <v>DEJAR</v>
      </c>
      <c r="N345" s="49" t="str">
        <f t="shared" si="23"/>
        <v>DEJAR</v>
      </c>
      <c r="O345" s="28">
        <f>+IF(E345=INICIO!$C$4,0.178*POWER(H345,2.47),IF(E345=INICIO!$C$5,0.1023*POWER(H345,2.5),IF(E345=INICIO!$C$6,0.14*POWER(H345,2.4),IF(E345=INICIO!$C$7,0.1023*POWER(H345,2.5),IF(E345=INICIO!$C$8,0,0)))))</f>
        <v>10.865086157556268</v>
      </c>
      <c r="P345" s="55">
        <f>+O345*1/J345</f>
        <v>217.30172315112534</v>
      </c>
      <c r="Q345" s="55">
        <f>+O345/1000*A_DESCRIPCION!$D$24</f>
        <v>5.1065904940514458E-3</v>
      </c>
      <c r="R345" s="55">
        <f>+P345/1000*A_DESCRIPCION!$D$24</f>
        <v>0.10213180988102891</v>
      </c>
      <c r="S345" s="49" t="str">
        <f>+INICIO!$E$4</f>
        <v>Imbert and Rollet (1989)a</v>
      </c>
      <c r="T345" s="54">
        <f>0.13657*H345^2.38351</f>
        <v>10.286679883911674</v>
      </c>
      <c r="U345" s="55">
        <f>+T345*1/J345</f>
        <v>205.73359767823348</v>
      </c>
      <c r="V345" s="55">
        <f>+T345/1000*A_DESCRIPCION!$D$24</f>
        <v>4.8347395454384871E-3</v>
      </c>
      <c r="W345" s="55">
        <f>+U345/1000*A_DESCRIPCION!$D$24</f>
        <v>9.6694790908769729E-2</v>
      </c>
      <c r="X345" s="28">
        <f>+IF(E345=INICIO!$C$4,0.199*(0.86^0.899)*(H345^2.22),IF(E345=INICIO!$C$5,0.199*(0.762^0.899)*(H345^2.22),IF(E345=INICIO!$C$6,0.199*(0.759^0.899)*(H345^2.22),IF(E345=INICIO!$C$7,0.199*(0.762^0.899)*(H345^2.22),0))))</f>
        <v>8.6966639030437207</v>
      </c>
      <c r="Y345" s="28">
        <f>+X345*1/J345</f>
        <v>173.93327806087441</v>
      </c>
      <c r="Z345" s="55">
        <f>+X345/1000*A_DESCRIPCION!$D$24</f>
        <v>4.087432034430548E-3</v>
      </c>
      <c r="AA345" s="55">
        <f>+Y345/1000*A_DESCRIPCION!$D$24</f>
        <v>8.1748640688610971E-2</v>
      </c>
      <c r="AB345" s="28">
        <f>+IF(E345=INICIO!$C$4,INICIO!$V$30*ARBOLES!R345,IF(E345=INICIO!$C$5,INICIO!$V$31*ARBOLES!R345,IF(E345=INICIO!$C$6,INICIO!$V$32*ARBOLES!R345,IF(E345=INICIO!$C$7,INICIO!#REF!*ARBOLES!R345,0))))</f>
        <v>9.5378936602134881E-2</v>
      </c>
    </row>
    <row r="346" spans="1:28" x14ac:dyDescent="0.25">
      <c r="A346">
        <v>179</v>
      </c>
      <c r="B346" t="str">
        <f>+'2014'!A179</f>
        <v>8-2014-INAB/ESTEFFOR</v>
      </c>
      <c r="D346">
        <f>+'2014'!B179</f>
        <v>66</v>
      </c>
      <c r="E346" t="str">
        <f>+'2014'!C179</f>
        <v>Avicennia germinans (L.)L.</v>
      </c>
      <c r="F346">
        <f>+'2014'!D179</f>
        <v>2015</v>
      </c>
      <c r="G346">
        <f>+'2014'!E179</f>
        <v>500</v>
      </c>
      <c r="H346">
        <f>+'2014'!F179</f>
        <v>7.34</v>
      </c>
      <c r="I346">
        <f>+'2014'!G179</f>
        <v>8.15</v>
      </c>
      <c r="J346" s="28">
        <f t="shared" si="20"/>
        <v>0.05</v>
      </c>
      <c r="K346" s="46">
        <f t="shared" si="21"/>
        <v>4.2313797291935558E-3</v>
      </c>
      <c r="L346" s="51">
        <f t="shared" si="22"/>
        <v>8.4627594583871105E-2</v>
      </c>
      <c r="M346" s="28" t="str">
        <f>+IF(H346&gt;4,"DEJAR","DEPURAR")</f>
        <v>DEJAR</v>
      </c>
      <c r="N346" s="49" t="str">
        <f t="shared" si="23"/>
        <v>DEJAR</v>
      </c>
      <c r="O346" s="28">
        <f>+IF(E346=INICIO!$C$4,0.178*POWER(H346,2.47),IF(E346=INICIO!$C$5,0.1023*POWER(H346,2.5),IF(E346=INICIO!$C$6,0.14*POWER(H346,2.4),IF(E346=INICIO!$C$7,0.1023*POWER(H346,2.5),IF(E346=INICIO!$C$8,0,0)))))</f>
        <v>16.741662379087828</v>
      </c>
      <c r="P346" s="55">
        <f>+O346*1/J346</f>
        <v>334.83324758175655</v>
      </c>
      <c r="Q346" s="55">
        <f>+O346/1000*A_DESCRIPCION!$D$24</f>
        <v>7.8685813181712787E-3</v>
      </c>
      <c r="R346" s="55">
        <f>+P346/1000*A_DESCRIPCION!$D$24</f>
        <v>0.15737162636342555</v>
      </c>
      <c r="S346" s="49" t="str">
        <f>+INICIO!$E$4</f>
        <v>Imbert and Rollet (1989)a</v>
      </c>
      <c r="T346" s="54">
        <f>0.13657*H346^2.38351</f>
        <v>15.803399727239398</v>
      </c>
      <c r="U346" s="55">
        <f>+T346*1/J346</f>
        <v>316.06799454478795</v>
      </c>
      <c r="V346" s="55">
        <f>+T346/1000*A_DESCRIPCION!$D$24</f>
        <v>7.4275978718025175E-3</v>
      </c>
      <c r="W346" s="55">
        <f>+U346/1000*A_DESCRIPCION!$D$24</f>
        <v>0.14855195743605032</v>
      </c>
      <c r="X346" s="28">
        <f>+IF(E346=INICIO!$C$4,0.199*(0.86^0.899)*(H346^2.22),IF(E346=INICIO!$C$5,0.199*(0.762^0.899)*(H346^2.22),IF(E346=INICIO!$C$6,0.199*(0.759^0.899)*(H346^2.22),IF(E346=INICIO!$C$7,0.199*(0.762^0.899)*(H346^2.22),0))))</f>
        <v>12.97285864511829</v>
      </c>
      <c r="Y346" s="28">
        <f>+X346*1/J346</f>
        <v>259.45717290236576</v>
      </c>
      <c r="Z346" s="55">
        <f>+X346/1000*A_DESCRIPCION!$D$24</f>
        <v>6.0972435632055963E-3</v>
      </c>
      <c r="AA346" s="55">
        <f>+Y346/1000*A_DESCRIPCION!$D$24</f>
        <v>0.1219448712641119</v>
      </c>
      <c r="AB346" s="28">
        <f>+IF(E346=INICIO!$C$4,INICIO!$V$30*ARBOLES!R346,IF(E346=INICIO!$C$5,INICIO!$V$31*ARBOLES!R346,IF(E346=INICIO!$C$6,INICIO!$V$32*ARBOLES!R346,IF(E346=INICIO!$C$7,INICIO!#REF!*ARBOLES!R346,0))))</f>
        <v>0.14696634076471152</v>
      </c>
    </row>
    <row r="347" spans="1:28" x14ac:dyDescent="0.25">
      <c r="A347">
        <v>180</v>
      </c>
      <c r="B347" t="str">
        <f>+'2014'!A180</f>
        <v>8-2014-INAB/ESTEFFOR</v>
      </c>
      <c r="D347">
        <f>+'2014'!B180</f>
        <v>67</v>
      </c>
      <c r="E347" t="str">
        <f>+'2014'!C180</f>
        <v>Avicennia germinans (L.)L.</v>
      </c>
      <c r="F347">
        <f>+'2014'!D180</f>
        <v>2015</v>
      </c>
      <c r="G347">
        <f>+'2014'!E180</f>
        <v>500</v>
      </c>
      <c r="H347">
        <f>+'2014'!F180</f>
        <v>8.4</v>
      </c>
      <c r="I347">
        <f>+'2014'!G180</f>
        <v>6.89</v>
      </c>
      <c r="J347" s="28">
        <f t="shared" si="20"/>
        <v>0.05</v>
      </c>
      <c r="K347" s="46">
        <f t="shared" si="21"/>
        <v>5.5417694409323958E-3</v>
      </c>
      <c r="L347" s="51">
        <f t="shared" si="22"/>
        <v>0.11083538881864791</v>
      </c>
      <c r="M347" s="28" t="str">
        <f>+IF(H347&gt;4,"DEJAR","DEPURAR")</f>
        <v>DEJAR</v>
      </c>
      <c r="N347" s="49" t="str">
        <f t="shared" si="23"/>
        <v>DEJAR</v>
      </c>
      <c r="O347" s="28">
        <f>+IF(E347=INICIO!$C$4,0.178*POWER(H347,2.47),IF(E347=INICIO!$C$5,0.1023*POWER(H347,2.5),IF(E347=INICIO!$C$6,0.14*POWER(H347,2.4),IF(E347=INICIO!$C$7,0.1023*POWER(H347,2.5),IF(E347=INICIO!$C$8,0,0)))))</f>
        <v>23.141863212931352</v>
      </c>
      <c r="P347" s="55">
        <f>+O347*1/J347</f>
        <v>462.83726425862699</v>
      </c>
      <c r="Q347" s="55">
        <f>+O347/1000*A_DESCRIPCION!$D$24</f>
        <v>1.0876675710077735E-2</v>
      </c>
      <c r="R347" s="55">
        <f>+P347/1000*A_DESCRIPCION!$D$24</f>
        <v>0.21753351420155467</v>
      </c>
      <c r="S347" s="49" t="str">
        <f>+INICIO!$E$4</f>
        <v>Imbert and Rollet (1989)a</v>
      </c>
      <c r="T347" s="54">
        <f>0.13657*H347^2.38351</f>
        <v>21.796372958821777</v>
      </c>
      <c r="U347" s="55">
        <f>+T347*1/J347</f>
        <v>435.92745917643555</v>
      </c>
      <c r="V347" s="55">
        <f>+T347/1000*A_DESCRIPCION!$D$24</f>
        <v>1.0244295290646235E-2</v>
      </c>
      <c r="W347" s="55">
        <f>+U347/1000*A_DESCRIPCION!$D$24</f>
        <v>0.20488590581292471</v>
      </c>
      <c r="X347" s="28">
        <f>+IF(E347=INICIO!$C$4,0.199*(0.86^0.899)*(H347^2.22),IF(E347=INICIO!$C$5,0.199*(0.762^0.899)*(H347^2.22),IF(E347=INICIO!$C$6,0.199*(0.759^0.899)*(H347^2.22),IF(E347=INICIO!$C$7,0.199*(0.762^0.899)*(H347^2.22),0))))</f>
        <v>17.502111570141867</v>
      </c>
      <c r="Y347" s="28">
        <f>+X347*1/J347</f>
        <v>350.04223140283733</v>
      </c>
      <c r="Z347" s="55">
        <f>+X347/1000*A_DESCRIPCION!$D$24</f>
        <v>8.2259924379666782E-3</v>
      </c>
      <c r="AA347" s="55">
        <f>+Y347/1000*A_DESCRIPCION!$D$24</f>
        <v>0.16451984875933354</v>
      </c>
      <c r="AB347" s="28">
        <f>+IF(E347=INICIO!$C$4,INICIO!$V$30*ARBOLES!R347,IF(E347=INICIO!$C$5,INICIO!$V$31*ARBOLES!R347,IF(E347=INICIO!$C$6,INICIO!$V$32*ARBOLES!R347,IF(E347=INICIO!$C$7,INICIO!#REF!*ARBOLES!R347,0))))</f>
        <v>0.20315037287637136</v>
      </c>
    </row>
    <row r="348" spans="1:28" x14ac:dyDescent="0.25">
      <c r="A348">
        <v>181</v>
      </c>
      <c r="B348" t="str">
        <f>+'2014'!A181</f>
        <v>8-2014-INAB/ESTEFFOR</v>
      </c>
      <c r="D348">
        <f>+'2014'!B181</f>
        <v>68</v>
      </c>
      <c r="E348" t="str">
        <f>+'2014'!C181</f>
        <v>Avicennia germinans (L.)L.</v>
      </c>
      <c r="F348">
        <f>+'2014'!D181</f>
        <v>2015</v>
      </c>
      <c r="G348">
        <f>+'2014'!E181</f>
        <v>500</v>
      </c>
      <c r="H348">
        <f>+'2014'!F181</f>
        <v>6.9</v>
      </c>
      <c r="I348">
        <f>+'2014'!G181</f>
        <v>7.92</v>
      </c>
      <c r="J348" s="28">
        <f t="shared" si="20"/>
        <v>0.05</v>
      </c>
      <c r="K348" s="46">
        <f t="shared" si="21"/>
        <v>3.7392806559352516E-3</v>
      </c>
      <c r="L348" s="51">
        <f t="shared" si="22"/>
        <v>7.4785613118705033E-2</v>
      </c>
      <c r="M348" s="28" t="str">
        <f>+IF(H348&gt;4,"DEJAR","DEPURAR")</f>
        <v>DEJAR</v>
      </c>
      <c r="N348" s="49" t="str">
        <f t="shared" si="23"/>
        <v>DEJAR</v>
      </c>
      <c r="O348" s="28">
        <f>+IF(E348=INICIO!$C$4,0.178*POWER(H348,2.47),IF(E348=INICIO!$C$5,0.1023*POWER(H348,2.5),IF(E348=INICIO!$C$6,0.14*POWER(H348,2.4),IF(E348=INICIO!$C$7,0.1023*POWER(H348,2.5),IF(E348=INICIO!$C$8,0,0)))))</f>
        <v>14.433307138799051</v>
      </c>
      <c r="P348" s="55">
        <f>+O348*1/J348</f>
        <v>288.66614277598103</v>
      </c>
      <c r="Q348" s="55">
        <f>+O348/1000*A_DESCRIPCION!$D$24</f>
        <v>6.7836543552355537E-3</v>
      </c>
      <c r="R348" s="55">
        <f>+P348/1000*A_DESCRIPCION!$D$24</f>
        <v>0.13567308710471107</v>
      </c>
      <c r="S348" s="49" t="str">
        <f>+INICIO!$E$4</f>
        <v>Imbert and Rollet (1989)a</v>
      </c>
      <c r="T348" s="54">
        <f>0.13657*H348^2.38351</f>
        <v>13.638308363850042</v>
      </c>
      <c r="U348" s="55">
        <f>+T348*1/J348</f>
        <v>272.76616727700082</v>
      </c>
      <c r="V348" s="55">
        <f>+T348/1000*A_DESCRIPCION!$D$24</f>
        <v>6.4100049310095199E-3</v>
      </c>
      <c r="W348" s="55">
        <f>+U348/1000*A_DESCRIPCION!$D$24</f>
        <v>0.12820009862019038</v>
      </c>
      <c r="X348" s="28">
        <f>+IF(E348=INICIO!$C$4,0.199*(0.86^0.899)*(H348^2.22),IF(E348=INICIO!$C$5,0.199*(0.762^0.899)*(H348^2.22),IF(E348=INICIO!$C$6,0.199*(0.759^0.899)*(H348^2.22),IF(E348=INICIO!$C$7,0.199*(0.762^0.899)*(H348^2.22),0))))</f>
        <v>11.309291919433919</v>
      </c>
      <c r="Y348" s="28">
        <f>+X348*1/J348</f>
        <v>226.18583838867838</v>
      </c>
      <c r="Z348" s="55">
        <f>+X348/1000*A_DESCRIPCION!$D$24</f>
        <v>5.3153672021339412E-3</v>
      </c>
      <c r="AA348" s="55">
        <f>+Y348/1000*A_DESCRIPCION!$D$24</f>
        <v>0.10630734404267883</v>
      </c>
      <c r="AB348" s="28">
        <f>+IF(E348=INICIO!$C$4,INICIO!$V$30*ARBOLES!R348,IF(E348=INICIO!$C$5,INICIO!$V$31*ARBOLES!R348,IF(E348=INICIO!$C$6,INICIO!$V$32*ARBOLES!R348,IF(E348=INICIO!$C$7,INICIO!#REF!*ARBOLES!R348,0))))</f>
        <v>0.12670249150240356</v>
      </c>
    </row>
    <row r="349" spans="1:28" x14ac:dyDescent="0.25">
      <c r="A349">
        <v>182</v>
      </c>
      <c r="B349" t="str">
        <f>+'2014'!A182</f>
        <v>8-2014-INAB/ESTEFFOR</v>
      </c>
      <c r="D349">
        <f>+'2014'!B182</f>
        <v>69</v>
      </c>
      <c r="E349" t="str">
        <f>+'2014'!C182</f>
        <v>Avicennia germinans (L.)L.</v>
      </c>
      <c r="F349">
        <f>+'2014'!D182</f>
        <v>2015</v>
      </c>
      <c r="G349">
        <f>+'2014'!E182</f>
        <v>500</v>
      </c>
      <c r="H349">
        <f>+'2014'!F182</f>
        <v>8.1</v>
      </c>
      <c r="I349">
        <f>+'2014'!G182</f>
        <v>9.3000000000000007</v>
      </c>
      <c r="J349" s="28">
        <f t="shared" si="20"/>
        <v>0.05</v>
      </c>
      <c r="K349" s="46">
        <f t="shared" si="21"/>
        <v>5.152997350050658E-3</v>
      </c>
      <c r="L349" s="51">
        <f t="shared" si="22"/>
        <v>0.10305994700101316</v>
      </c>
      <c r="M349" s="28" t="str">
        <f>+IF(H349&gt;4,"DEJAR","DEPURAR")</f>
        <v>DEJAR</v>
      </c>
      <c r="N349" s="49" t="str">
        <f t="shared" si="23"/>
        <v>DEJAR</v>
      </c>
      <c r="O349" s="28">
        <f>+IF(E349=INICIO!$C$4,0.178*POWER(H349,2.47),IF(E349=INICIO!$C$5,0.1023*POWER(H349,2.5),IF(E349=INICIO!$C$6,0.14*POWER(H349,2.4),IF(E349=INICIO!$C$7,0.1023*POWER(H349,2.5),IF(E349=INICIO!$C$8,0,0)))))</f>
        <v>21.207627223231601</v>
      </c>
      <c r="P349" s="55">
        <f>+O349*1/J349</f>
        <v>424.152544464632</v>
      </c>
      <c r="Q349" s="55">
        <f>+O349/1000*A_DESCRIPCION!$D$24</f>
        <v>9.967584794918851E-3</v>
      </c>
      <c r="R349" s="55">
        <f>+P349/1000*A_DESCRIPCION!$D$24</f>
        <v>0.19935169589837703</v>
      </c>
      <c r="S349" s="49" t="str">
        <f>+INICIO!$E$4</f>
        <v>Imbert and Rollet (1989)a</v>
      </c>
      <c r="T349" s="54">
        <f>0.13657*H349^2.38351</f>
        <v>19.986577722060183</v>
      </c>
      <c r="U349" s="55">
        <f>+T349*1/J349</f>
        <v>399.73155444120363</v>
      </c>
      <c r="V349" s="55">
        <f>+T349/1000*A_DESCRIPCION!$D$24</f>
        <v>9.3936915293682862E-3</v>
      </c>
      <c r="W349" s="55">
        <f>+U349/1000*A_DESCRIPCION!$D$24</f>
        <v>0.1878738305873657</v>
      </c>
      <c r="X349" s="28">
        <f>+IF(E349=INICIO!$C$4,0.199*(0.86^0.899)*(H349^2.22),IF(E349=INICIO!$C$5,0.199*(0.762^0.899)*(H349^2.22),IF(E349=INICIO!$C$6,0.199*(0.759^0.899)*(H349^2.22),IF(E349=INICIO!$C$7,0.199*(0.762^0.899)*(H349^2.22),0))))</f>
        <v>16.144595742848416</v>
      </c>
      <c r="Y349" s="28">
        <f>+X349*1/J349</f>
        <v>322.8919148569683</v>
      </c>
      <c r="Z349" s="55">
        <f>+X349/1000*A_DESCRIPCION!$D$24</f>
        <v>7.5879599991387553E-3</v>
      </c>
      <c r="AA349" s="55">
        <f>+Y349/1000*A_DESCRIPCION!$D$24</f>
        <v>0.15175919998277509</v>
      </c>
      <c r="AB349" s="28">
        <f>+IF(E349=INICIO!$C$4,INICIO!$V$30*ARBOLES!R349,IF(E349=INICIO!$C$5,INICIO!$V$31*ARBOLES!R349,IF(E349=INICIO!$C$6,INICIO!$V$32*ARBOLES!R349,IF(E349=INICIO!$C$7,INICIO!#REF!*ARBOLES!R349,0))))</f>
        <v>0.18617072180321009</v>
      </c>
    </row>
    <row r="350" spans="1:28" x14ac:dyDescent="0.25">
      <c r="A350">
        <v>183</v>
      </c>
      <c r="B350" t="str">
        <f>+'2014'!A183</f>
        <v>8-2014-INAB/ESTEFFOR</v>
      </c>
      <c r="D350">
        <f>+'2014'!B183</f>
        <v>70</v>
      </c>
      <c r="E350" t="str">
        <f>+'2014'!C183</f>
        <v>Avicennia germinans (L.)L.</v>
      </c>
      <c r="F350">
        <f>+'2014'!D183</f>
        <v>2015</v>
      </c>
      <c r="G350">
        <f>+'2014'!E183</f>
        <v>500</v>
      </c>
      <c r="H350">
        <f>+'2014'!F183</f>
        <v>7.31</v>
      </c>
      <c r="I350">
        <f>+'2014'!G183</f>
        <v>8.49</v>
      </c>
      <c r="J350" s="28">
        <f t="shared" si="20"/>
        <v>0.05</v>
      </c>
      <c r="K350" s="46">
        <f t="shared" si="21"/>
        <v>4.1968614799122381E-3</v>
      </c>
      <c r="L350" s="51">
        <f t="shared" si="22"/>
        <v>8.3937229598244761E-2</v>
      </c>
      <c r="M350" s="28" t="str">
        <f>+IF(H350&gt;4,"DEJAR","DEPURAR")</f>
        <v>DEJAR</v>
      </c>
      <c r="N350" s="49" t="str">
        <f t="shared" si="23"/>
        <v>DEJAR</v>
      </c>
      <c r="O350" s="28">
        <f>+IF(E350=INICIO!$C$4,0.178*POWER(H350,2.47),IF(E350=INICIO!$C$5,0.1023*POWER(H350,2.5),IF(E350=INICIO!$C$6,0.14*POWER(H350,2.4),IF(E350=INICIO!$C$7,0.1023*POWER(H350,2.5),IF(E350=INICIO!$C$8,0,0)))))</f>
        <v>16.577908580637022</v>
      </c>
      <c r="P350" s="55">
        <f>+O350*1/J350</f>
        <v>331.55817161274041</v>
      </c>
      <c r="Q350" s="55">
        <f>+O350/1000*A_DESCRIPCION!$D$24</f>
        <v>7.7916170328994009E-3</v>
      </c>
      <c r="R350" s="55">
        <f>+P350/1000*A_DESCRIPCION!$D$24</f>
        <v>0.15583234065798798</v>
      </c>
      <c r="S350" s="49" t="str">
        <f>+INICIO!$E$4</f>
        <v>Imbert and Rollet (1989)a</v>
      </c>
      <c r="T350" s="54">
        <f>0.13657*H350^2.38351</f>
        <v>15.649880171002778</v>
      </c>
      <c r="U350" s="55">
        <f>+T350*1/J350</f>
        <v>312.99760342005555</v>
      </c>
      <c r="V350" s="55">
        <f>+T350/1000*A_DESCRIPCION!$D$24</f>
        <v>7.3554436803713059E-3</v>
      </c>
      <c r="W350" s="55">
        <f>+U350/1000*A_DESCRIPCION!$D$24</f>
        <v>0.14710887360742611</v>
      </c>
      <c r="X350" s="28">
        <f>+IF(E350=INICIO!$C$4,0.199*(0.86^0.899)*(H350^2.22),IF(E350=INICIO!$C$5,0.199*(0.762^0.899)*(H350^2.22),IF(E350=INICIO!$C$6,0.199*(0.759^0.899)*(H350^2.22),IF(E350=INICIO!$C$7,0.199*(0.762^0.899)*(H350^2.22),0))))</f>
        <v>12.855441896281203</v>
      </c>
      <c r="Y350" s="28">
        <f>+X350*1/J350</f>
        <v>257.10883792562402</v>
      </c>
      <c r="Z350" s="55">
        <f>+X350/1000*A_DESCRIPCION!$D$24</f>
        <v>6.0420576912521649E-3</v>
      </c>
      <c r="AA350" s="55">
        <f>+Y350/1000*A_DESCRIPCION!$D$24</f>
        <v>0.12084115382504328</v>
      </c>
      <c r="AB350" s="28">
        <f>+IF(E350=INICIO!$C$4,INICIO!$V$30*ARBOLES!R350,IF(E350=INICIO!$C$5,INICIO!$V$31*ARBOLES!R350,IF(E350=INICIO!$C$6,INICIO!$V$32*ARBOLES!R350,IF(E350=INICIO!$C$7,INICIO!#REF!*ARBOLES!R350,0))))</f>
        <v>0.14552883139439365</v>
      </c>
    </row>
    <row r="351" spans="1:28" x14ac:dyDescent="0.25">
      <c r="A351">
        <v>184</v>
      </c>
      <c r="B351" t="str">
        <f>+'2014'!A184</f>
        <v>8-2014-INAB/ESTEFFOR</v>
      </c>
      <c r="D351">
        <f>+'2014'!B184</f>
        <v>71</v>
      </c>
      <c r="E351" t="str">
        <f>+'2014'!C184</f>
        <v>Avicennia germinans (L.)L.</v>
      </c>
      <c r="F351">
        <f>+'2014'!D184</f>
        <v>2015</v>
      </c>
      <c r="G351">
        <f>+'2014'!E184</f>
        <v>500</v>
      </c>
      <c r="H351">
        <f>+'2014'!F184</f>
        <v>13.2</v>
      </c>
      <c r="I351">
        <f>+'2014'!G184</f>
        <v>9.15</v>
      </c>
      <c r="J351" s="28">
        <f t="shared" si="20"/>
        <v>0.05</v>
      </c>
      <c r="K351" s="46">
        <f t="shared" si="21"/>
        <v>1.368477759903714E-2</v>
      </c>
      <c r="L351" s="51">
        <f t="shared" si="22"/>
        <v>0.2736955519807428</v>
      </c>
      <c r="M351" s="28" t="str">
        <f>+IF(H351&gt;4,"DEJAR","DEPURAR")</f>
        <v>DEJAR</v>
      </c>
      <c r="N351" s="49" t="str">
        <f t="shared" si="23"/>
        <v>DEJAR</v>
      </c>
      <c r="O351" s="28">
        <f>+IF(E351=INICIO!$C$4,0.178*POWER(H351,2.47),IF(E351=INICIO!$C$5,0.1023*POWER(H351,2.5),IF(E351=INICIO!$C$6,0.14*POWER(H351,2.4),IF(E351=INICIO!$C$7,0.1023*POWER(H351,2.5),IF(E351=INICIO!$C$8,0,0)))))</f>
        <v>68.470810793385709</v>
      </c>
      <c r="P351" s="55">
        <f>+O351*1/J351</f>
        <v>1369.4162158677141</v>
      </c>
      <c r="Q351" s="55">
        <f>+O351/1000*A_DESCRIPCION!$D$24</f>
        <v>3.2181281072891282E-2</v>
      </c>
      <c r="R351" s="55">
        <f>+P351/1000*A_DESCRIPCION!$D$24</f>
        <v>0.64362562145782565</v>
      </c>
      <c r="S351" s="49" t="str">
        <f>+INICIO!$E$4</f>
        <v>Imbert and Rollet (1989)a</v>
      </c>
      <c r="T351" s="54">
        <f>0.13657*H351^2.38351</f>
        <v>64.010980580278073</v>
      </c>
      <c r="U351" s="55">
        <f>+T351*1/J351</f>
        <v>1280.2196116055613</v>
      </c>
      <c r="V351" s="55">
        <f>+T351/1000*A_DESCRIPCION!$D$24</f>
        <v>3.0085160872730693E-2</v>
      </c>
      <c r="W351" s="55">
        <f>+U351/1000*A_DESCRIPCION!$D$24</f>
        <v>0.60170321745461375</v>
      </c>
      <c r="X351" s="28">
        <f>+IF(E351=INICIO!$C$4,0.199*(0.86^0.899)*(H351^2.22),IF(E351=INICIO!$C$5,0.199*(0.762^0.899)*(H351^2.22),IF(E351=INICIO!$C$6,0.199*(0.759^0.899)*(H351^2.22),IF(E351=INICIO!$C$7,0.199*(0.762^0.899)*(H351^2.22),0))))</f>
        <v>47.738037382124631</v>
      </c>
      <c r="Y351" s="28">
        <f>+X351*1/J351</f>
        <v>954.76074764249256</v>
      </c>
      <c r="Z351" s="55">
        <f>+X351/1000*A_DESCRIPCION!$D$24</f>
        <v>2.2436877569598574E-2</v>
      </c>
      <c r="AA351" s="55">
        <f>+Y351/1000*A_DESCRIPCION!$D$24</f>
        <v>0.44873755139197147</v>
      </c>
      <c r="AB351" s="28">
        <f>+IF(E351=INICIO!$C$4,INICIO!$V$30*ARBOLES!R351,IF(E351=INICIO!$C$5,INICIO!$V$31*ARBOLES!R351,IF(E351=INICIO!$C$6,INICIO!$V$32*ARBOLES!R351,IF(E351=INICIO!$C$7,INICIO!#REF!*ARBOLES!R351,0))))</f>
        <v>0.60106961206352383</v>
      </c>
    </row>
    <row r="352" spans="1:28" x14ac:dyDescent="0.25">
      <c r="A352">
        <v>185</v>
      </c>
      <c r="B352" t="str">
        <f>+'2014'!A185</f>
        <v>8-2014-INAB/ESTEFFOR</v>
      </c>
      <c r="D352">
        <f>+'2014'!B185</f>
        <v>72</v>
      </c>
      <c r="E352" t="str">
        <f>+'2014'!C185</f>
        <v>Avicennia germinans (L.)L.</v>
      </c>
      <c r="F352">
        <f>+'2014'!D185</f>
        <v>2015</v>
      </c>
      <c r="G352">
        <f>+'2014'!E185</f>
        <v>500</v>
      </c>
      <c r="H352">
        <f>+'2014'!F185</f>
        <v>13.1</v>
      </c>
      <c r="I352">
        <f>+'2014'!G185</f>
        <v>8.3000000000000007</v>
      </c>
      <c r="J352" s="28">
        <f t="shared" si="20"/>
        <v>0.05</v>
      </c>
      <c r="K352" s="46">
        <f t="shared" si="21"/>
        <v>1.3478217882063612E-2</v>
      </c>
      <c r="L352" s="51">
        <f t="shared" si="22"/>
        <v>0.26956435764127223</v>
      </c>
      <c r="M352" s="28" t="str">
        <f>+IF(H352&gt;4,"DEJAR","DEPURAR")</f>
        <v>DEJAR</v>
      </c>
      <c r="N352" s="49" t="str">
        <f t="shared" si="23"/>
        <v>DEJAR</v>
      </c>
      <c r="O352" s="28">
        <f>+IF(E352=INICIO!$C$4,0.178*POWER(H352,2.47),IF(E352=INICIO!$C$5,0.1023*POWER(H352,2.5),IF(E352=INICIO!$C$6,0.14*POWER(H352,2.4),IF(E352=INICIO!$C$7,0.1023*POWER(H352,2.5),IF(E352=INICIO!$C$8,0,0)))))</f>
        <v>67.232482153437246</v>
      </c>
      <c r="P352" s="55">
        <f>+O352*1/J352</f>
        <v>1344.6496430687448</v>
      </c>
      <c r="Q352" s="55">
        <f>+O352/1000*A_DESCRIPCION!$D$24</f>
        <v>3.1599266612115505E-2</v>
      </c>
      <c r="R352" s="55">
        <f>+P352/1000*A_DESCRIPCION!$D$24</f>
        <v>0.63198533224231002</v>
      </c>
      <c r="S352" s="49" t="str">
        <f>+INICIO!$E$4</f>
        <v>Imbert and Rollet (1989)a</v>
      </c>
      <c r="T352" s="54">
        <f>0.13657*H352^2.38351</f>
        <v>62.861192475550233</v>
      </c>
      <c r="U352" s="55">
        <f>+T352*1/J352</f>
        <v>1257.2238495110046</v>
      </c>
      <c r="V352" s="55">
        <f>+T352/1000*A_DESCRIPCION!$D$24</f>
        <v>2.954476046350861E-2</v>
      </c>
      <c r="W352" s="55">
        <f>+U352/1000*A_DESCRIPCION!$D$24</f>
        <v>0.59089520927017214</v>
      </c>
      <c r="X352" s="28">
        <f>+IF(E352=INICIO!$C$4,0.199*(0.86^0.899)*(H352^2.22),IF(E352=INICIO!$C$5,0.199*(0.762^0.899)*(H352^2.22),IF(E352=INICIO!$C$6,0.199*(0.759^0.899)*(H352^2.22),IF(E352=INICIO!$C$7,0.199*(0.762^0.899)*(H352^2.22),0))))</f>
        <v>46.938878544179737</v>
      </c>
      <c r="Y352" s="28">
        <f>+X352*1/J352</f>
        <v>938.77757088359465</v>
      </c>
      <c r="Z352" s="55">
        <f>+X352/1000*A_DESCRIPCION!$D$24</f>
        <v>2.2061272915764474E-2</v>
      </c>
      <c r="AA352" s="55">
        <f>+Y352/1000*A_DESCRIPCION!$D$24</f>
        <v>0.44122545831528948</v>
      </c>
      <c r="AB352" s="28">
        <f>+IF(E352=INICIO!$C$4,INICIO!$V$30*ARBOLES!R352,IF(E352=INICIO!$C$5,INICIO!$V$31*ARBOLES!R352,IF(E352=INICIO!$C$6,INICIO!$V$32*ARBOLES!R352,IF(E352=INICIO!$C$7,INICIO!#REF!*ARBOLES!R352,0))))</f>
        <v>0.59019896942622541</v>
      </c>
    </row>
    <row r="353" spans="1:28" x14ac:dyDescent="0.25">
      <c r="A353">
        <v>186</v>
      </c>
      <c r="B353" t="str">
        <f>+'2014'!A186</f>
        <v>8-2014-INAB/ESTEFFOR</v>
      </c>
      <c r="D353">
        <f>+'2014'!B186</f>
        <v>73</v>
      </c>
      <c r="E353" t="str">
        <f>+'2014'!C186</f>
        <v>Avicennia germinans (L.)L.</v>
      </c>
      <c r="F353">
        <f>+'2014'!D186</f>
        <v>2015</v>
      </c>
      <c r="G353">
        <f>+'2014'!E186</f>
        <v>500</v>
      </c>
      <c r="H353">
        <f>+'2014'!F186</f>
        <v>12.31</v>
      </c>
      <c r="I353">
        <f>+'2014'!G186</f>
        <v>9.15</v>
      </c>
      <c r="J353" s="28">
        <f t="shared" si="20"/>
        <v>0.05</v>
      </c>
      <c r="K353" s="46">
        <f t="shared" si="21"/>
        <v>1.1901617462841206E-2</v>
      </c>
      <c r="L353" s="51">
        <f t="shared" si="22"/>
        <v>0.23803234925682412</v>
      </c>
      <c r="M353" s="28" t="str">
        <f>+IF(H353&gt;4,"DEJAR","DEPURAR")</f>
        <v>DEJAR</v>
      </c>
      <c r="N353" s="49" t="str">
        <f t="shared" si="23"/>
        <v>DEJAR</v>
      </c>
      <c r="O353" s="28">
        <f>+IF(E353=INICIO!$C$4,0.178*POWER(H353,2.47),IF(E353=INICIO!$C$5,0.1023*POWER(H353,2.5),IF(E353=INICIO!$C$6,0.14*POWER(H353,2.4),IF(E353=INICIO!$C$7,0.1023*POWER(H353,2.5),IF(E353=INICIO!$C$8,0,0)))))</f>
        <v>57.909172985130695</v>
      </c>
      <c r="P353" s="55">
        <f>+O353*1/J353</f>
        <v>1158.1834597026138</v>
      </c>
      <c r="Q353" s="55">
        <f>+O353/1000*A_DESCRIPCION!$D$24</f>
        <v>2.7217311303011426E-2</v>
      </c>
      <c r="R353" s="55">
        <f>+P353/1000*A_DESCRIPCION!$D$24</f>
        <v>0.54434622606022853</v>
      </c>
      <c r="S353" s="49" t="str">
        <f>+INICIO!$E$4</f>
        <v>Imbert and Rollet (1989)a</v>
      </c>
      <c r="T353" s="54">
        <f>0.13657*H353^2.38351</f>
        <v>54.199624928627159</v>
      </c>
      <c r="U353" s="55">
        <f>+T353*1/J353</f>
        <v>1083.9924985725431</v>
      </c>
      <c r="V353" s="55">
        <f>+T353/1000*A_DESCRIPCION!$D$24</f>
        <v>2.5473823716454763E-2</v>
      </c>
      <c r="W353" s="55">
        <f>+U353/1000*A_DESCRIPCION!$D$24</f>
        <v>0.50947647432909526</v>
      </c>
      <c r="X353" s="28">
        <f>+IF(E353=INICIO!$C$4,0.199*(0.86^0.899)*(H353^2.22),IF(E353=INICIO!$C$5,0.199*(0.762^0.899)*(H353^2.22),IF(E353=INICIO!$C$6,0.199*(0.759^0.899)*(H353^2.22),IF(E353=INICIO!$C$7,0.199*(0.762^0.899)*(H353^2.22),0))))</f>
        <v>40.884934888157282</v>
      </c>
      <c r="Y353" s="28">
        <f>+X353*1/J353</f>
        <v>817.69869776314556</v>
      </c>
      <c r="Z353" s="55">
        <f>+X353/1000*A_DESCRIPCION!$D$24</f>
        <v>1.9215919397433921E-2</v>
      </c>
      <c r="AA353" s="55">
        <f>+Y353/1000*A_DESCRIPCION!$D$24</f>
        <v>0.3843183879486784</v>
      </c>
      <c r="AB353" s="28">
        <f>+IF(E353=INICIO!$C$4,INICIO!$V$30*ARBOLES!R353,IF(E353=INICIO!$C$5,INICIO!$V$31*ARBOLES!R353,IF(E353=INICIO!$C$6,INICIO!$V$32*ARBOLES!R353,IF(E353=INICIO!$C$7,INICIO!#REF!*ARBOLES!R353,0))))</f>
        <v>0.50835449058906734</v>
      </c>
    </row>
    <row r="354" spans="1:28" x14ac:dyDescent="0.25">
      <c r="A354">
        <v>187</v>
      </c>
      <c r="B354" t="str">
        <f>+'2014'!A187</f>
        <v>8-2014-INAB/ESTEFFOR</v>
      </c>
      <c r="D354">
        <f>+'2014'!B187</f>
        <v>74</v>
      </c>
      <c r="E354" t="str">
        <f>+'2014'!C187</f>
        <v>Avicennia germinans (L.)L.</v>
      </c>
      <c r="F354">
        <f>+'2014'!D187</f>
        <v>2015</v>
      </c>
      <c r="G354">
        <f>+'2014'!E187</f>
        <v>500</v>
      </c>
      <c r="H354">
        <f>+'2014'!F187</f>
        <v>11.5</v>
      </c>
      <c r="I354">
        <f>+'2014'!G187</f>
        <v>7.61</v>
      </c>
      <c r="J354" s="28">
        <f t="shared" si="20"/>
        <v>0.05</v>
      </c>
      <c r="K354" s="46">
        <f t="shared" si="21"/>
        <v>1.0386890710931254E-2</v>
      </c>
      <c r="L354" s="51">
        <f t="shared" si="22"/>
        <v>0.20773781421862508</v>
      </c>
      <c r="M354" s="28" t="str">
        <f>+IF(H354&gt;4,"DEJAR","DEPURAR")</f>
        <v>DEJAR</v>
      </c>
      <c r="N354" s="49" t="str">
        <f t="shared" si="23"/>
        <v>DEJAR</v>
      </c>
      <c r="O354" s="28">
        <f>+IF(E354=INICIO!$C$4,0.178*POWER(H354,2.47),IF(E354=INICIO!$C$5,0.1023*POWER(H354,2.5),IF(E354=INICIO!$C$6,0.14*POWER(H354,2.4),IF(E354=INICIO!$C$7,0.1023*POWER(H354,2.5),IF(E354=INICIO!$C$8,0,0)))))</f>
        <v>49.181622559811238</v>
      </c>
      <c r="P354" s="55">
        <f>+O354*1/J354</f>
        <v>983.63245119622468</v>
      </c>
      <c r="Q354" s="55">
        <f>+O354/1000*A_DESCRIPCION!$D$24</f>
        <v>2.311536260311128E-2</v>
      </c>
      <c r="R354" s="55">
        <f>+P354/1000*A_DESCRIPCION!$D$24</f>
        <v>0.46230725206222556</v>
      </c>
      <c r="S354" s="49" t="str">
        <f>+INICIO!$E$4</f>
        <v>Imbert and Rollet (1989)a</v>
      </c>
      <c r="T354" s="54">
        <f>0.13657*H354^2.38351</f>
        <v>46.082838181946165</v>
      </c>
      <c r="U354" s="55">
        <f>+T354*1/J354</f>
        <v>921.65676363892328</v>
      </c>
      <c r="V354" s="55">
        <f>+T354/1000*A_DESCRIPCION!$D$24</f>
        <v>2.1658933945514696E-2</v>
      </c>
      <c r="W354" s="55">
        <f>+U354/1000*A_DESCRIPCION!$D$24</f>
        <v>0.43317867891029388</v>
      </c>
      <c r="X354" s="28">
        <f>+IF(E354=INICIO!$C$4,0.199*(0.86^0.899)*(H354^2.22),IF(E354=INICIO!$C$5,0.199*(0.762^0.899)*(H354^2.22),IF(E354=INICIO!$C$6,0.199*(0.759^0.899)*(H354^2.22),IF(E354=INICIO!$C$7,0.199*(0.762^0.899)*(H354^2.22),0))))</f>
        <v>35.151158144057668</v>
      </c>
      <c r="Y354" s="28">
        <f>+X354*1/J354</f>
        <v>703.02316288115333</v>
      </c>
      <c r="Z354" s="55">
        <f>+X354/1000*A_DESCRIPCION!$D$24</f>
        <v>1.6521044327707103E-2</v>
      </c>
      <c r="AA354" s="55">
        <f>+Y354/1000*A_DESCRIPCION!$D$24</f>
        <v>0.33042088655414203</v>
      </c>
      <c r="AB354" s="28">
        <f>+IF(E354=INICIO!$C$4,INICIO!$V$30*ARBOLES!R354,IF(E354=INICIO!$C$5,INICIO!$V$31*ARBOLES!R354,IF(E354=INICIO!$C$6,INICIO!$V$32*ARBOLES!R354,IF(E354=INICIO!$C$7,INICIO!#REF!*ARBOLES!R354,0))))</f>
        <v>0.43173986769170908</v>
      </c>
    </row>
    <row r="355" spans="1:28" x14ac:dyDescent="0.25">
      <c r="A355">
        <v>188</v>
      </c>
      <c r="B355" t="str">
        <f>+'2014'!A188</f>
        <v>8-2014-INAB/ESTEFFOR</v>
      </c>
      <c r="D355">
        <f>+'2014'!B188</f>
        <v>75</v>
      </c>
      <c r="E355" t="str">
        <f>+'2014'!C188</f>
        <v>Avicennia germinans (L.)L.</v>
      </c>
      <c r="F355">
        <f>+'2014'!D188</f>
        <v>2015</v>
      </c>
      <c r="G355">
        <f>+'2014'!E188</f>
        <v>500</v>
      </c>
      <c r="H355">
        <f>+'2014'!F188</f>
        <v>8.2100000000000009</v>
      </c>
      <c r="I355">
        <f>+'2014'!G188</f>
        <v>9.11</v>
      </c>
      <c r="J355" s="28">
        <f t="shared" si="20"/>
        <v>0.05</v>
      </c>
      <c r="K355" s="46">
        <f t="shared" si="21"/>
        <v>5.293905634545795E-3</v>
      </c>
      <c r="L355" s="51">
        <f t="shared" si="22"/>
        <v>0.10587811269091589</v>
      </c>
      <c r="M355" s="28" t="str">
        <f>+IF(H355&gt;4,"DEJAR","DEPURAR")</f>
        <v>DEJAR</v>
      </c>
      <c r="N355" s="49" t="str">
        <f t="shared" si="23"/>
        <v>DEJAR</v>
      </c>
      <c r="O355" s="28">
        <f>+IF(E355=INICIO!$C$4,0.178*POWER(H355,2.47),IF(E355=INICIO!$C$5,0.1023*POWER(H355,2.5),IF(E355=INICIO!$C$6,0.14*POWER(H355,2.4),IF(E355=INICIO!$C$7,0.1023*POWER(H355,2.5),IF(E355=INICIO!$C$8,0,0)))))</f>
        <v>21.905421427245351</v>
      </c>
      <c r="P355" s="55">
        <f>+O355*1/J355</f>
        <v>438.10842854490699</v>
      </c>
      <c r="Q355" s="55">
        <f>+O355/1000*A_DESCRIPCION!$D$24</f>
        <v>1.0295548070805315E-2</v>
      </c>
      <c r="R355" s="55">
        <f>+P355/1000*A_DESCRIPCION!$D$24</f>
        <v>0.20591096141610629</v>
      </c>
      <c r="S355" s="49" t="str">
        <f>+INICIO!$E$4</f>
        <v>Imbert and Rollet (1989)a</v>
      </c>
      <c r="T355" s="54">
        <f>0.13657*H355^2.38351</f>
        <v>20.639604349467341</v>
      </c>
      <c r="U355" s="55">
        <f>+T355*1/J355</f>
        <v>412.79208698934679</v>
      </c>
      <c r="V355" s="55">
        <f>+T355/1000*A_DESCRIPCION!$D$24</f>
        <v>9.7006140442496488E-3</v>
      </c>
      <c r="W355" s="55">
        <f>+U355/1000*A_DESCRIPCION!$D$24</f>
        <v>0.19401228088499298</v>
      </c>
      <c r="X355" s="28">
        <f>+IF(E355=INICIO!$C$4,0.199*(0.86^0.899)*(H355^2.22),IF(E355=INICIO!$C$5,0.199*(0.762^0.899)*(H355^2.22),IF(E355=INICIO!$C$6,0.199*(0.759^0.899)*(H355^2.22),IF(E355=INICIO!$C$7,0.199*(0.762^0.899)*(H355^2.22),0))))</f>
        <v>16.63536145646767</v>
      </c>
      <c r="Y355" s="28">
        <f>+X355*1/J355</f>
        <v>332.70722912935338</v>
      </c>
      <c r="Z355" s="55">
        <f>+X355/1000*A_DESCRIPCION!$D$24</f>
        <v>7.8186198845398049E-3</v>
      </c>
      <c r="AA355" s="55">
        <f>+Y355/1000*A_DESCRIPCION!$D$24</f>
        <v>0.15637239769079606</v>
      </c>
      <c r="AB355" s="28">
        <f>+IF(E355=INICIO!$C$4,INICIO!$V$30*ARBOLES!R355,IF(E355=INICIO!$C$5,INICIO!$V$31*ARBOLES!R355,IF(E355=INICIO!$C$6,INICIO!$V$32*ARBOLES!R355,IF(E355=INICIO!$C$7,INICIO!#REF!*ARBOLES!R355,0))))</f>
        <v>0.19229629395062267</v>
      </c>
    </row>
    <row r="356" spans="1:28" x14ac:dyDescent="0.25">
      <c r="A356">
        <v>189</v>
      </c>
      <c r="B356" t="str">
        <f>+'2014'!A189</f>
        <v>8-2014-INAB/ESTEFFOR</v>
      </c>
      <c r="D356">
        <f>+'2014'!B189</f>
        <v>76</v>
      </c>
      <c r="E356" t="str">
        <f>+'2014'!C189</f>
        <v>Avicennia germinans (L.)L.</v>
      </c>
      <c r="F356">
        <f>+'2014'!D189</f>
        <v>2015</v>
      </c>
      <c r="G356">
        <f>+'2014'!E189</f>
        <v>500</v>
      </c>
      <c r="H356">
        <f>+'2014'!F189</f>
        <v>18.399999999999999</v>
      </c>
      <c r="I356">
        <f>+'2014'!G189</f>
        <v>13.21</v>
      </c>
      <c r="J356" s="28">
        <f t="shared" si="20"/>
        <v>0.05</v>
      </c>
      <c r="K356" s="46">
        <f t="shared" si="21"/>
        <v>2.6590440219984007E-2</v>
      </c>
      <c r="L356" s="51">
        <f t="shared" si="22"/>
        <v>0.53180880439968015</v>
      </c>
      <c r="M356" s="28" t="str">
        <f>+IF(H356&gt;4,"DEJAR","DEPURAR")</f>
        <v>DEJAR</v>
      </c>
      <c r="N356" s="49" t="str">
        <f t="shared" si="23"/>
        <v>DEJAR</v>
      </c>
      <c r="O356" s="28">
        <f>+IF(E356=INICIO!$C$4,0.178*POWER(H356,2.47),IF(E356=INICIO!$C$5,0.1023*POWER(H356,2.5),IF(E356=INICIO!$C$6,0.14*POWER(H356,2.4),IF(E356=INICIO!$C$7,0.1023*POWER(H356,2.5),IF(E356=INICIO!$C$8,0,0)))))</f>
        <v>151.94653851817418</v>
      </c>
      <c r="P356" s="55">
        <f>+O356*1/J356</f>
        <v>3038.9307703634836</v>
      </c>
      <c r="Q356" s="55">
        <f>+O356/1000*A_DESCRIPCION!$D$24</f>
        <v>7.1414873103541859E-2</v>
      </c>
      <c r="R356" s="55">
        <f>+P356/1000*A_DESCRIPCION!$D$24</f>
        <v>1.4282974620708373</v>
      </c>
      <c r="S356" s="49" t="str">
        <f>+INICIO!$E$4</f>
        <v>Imbert and Rollet (1989)a</v>
      </c>
      <c r="T356" s="54">
        <f>0.13657*H356^2.38351</f>
        <v>141.27367368949197</v>
      </c>
      <c r="U356" s="55">
        <f>+T356*1/J356</f>
        <v>2825.4734737898393</v>
      </c>
      <c r="V356" s="55">
        <f>+T356/1000*A_DESCRIPCION!$D$24</f>
        <v>6.6398626634061222E-2</v>
      </c>
      <c r="W356" s="55">
        <f>+U356/1000*A_DESCRIPCION!$D$24</f>
        <v>1.3279725326812244</v>
      </c>
      <c r="X356" s="28">
        <f>+IF(E356=INICIO!$C$4,0.199*(0.86^0.899)*(H356^2.22),IF(E356=INICIO!$C$5,0.199*(0.762^0.899)*(H356^2.22),IF(E356=INICIO!$C$6,0.199*(0.759^0.899)*(H356^2.22),IF(E356=INICIO!$C$7,0.199*(0.762^0.899)*(H356^2.22),0))))</f>
        <v>99.789765031253154</v>
      </c>
      <c r="Y356" s="28">
        <f>+X356*1/J356</f>
        <v>1995.795300625063</v>
      </c>
      <c r="Z356" s="55">
        <f>+X356/1000*A_DESCRIPCION!$D$24</f>
        <v>4.6901189564688979E-2</v>
      </c>
      <c r="AA356" s="55">
        <f>+Y356/1000*A_DESCRIPCION!$D$24</f>
        <v>0.93802379129377955</v>
      </c>
      <c r="AB356" s="28">
        <f>+IF(E356=INICIO!$C$4,INICIO!$V$30*ARBOLES!R356,IF(E356=INICIO!$C$5,INICIO!$V$31*ARBOLES!R356,IF(E356=INICIO!$C$6,INICIO!$V$32*ARBOLES!R356,IF(E356=INICIO!$C$7,INICIO!#REF!*ARBOLES!R356,0))))</f>
        <v>1.333859580502248</v>
      </c>
    </row>
    <row r="357" spans="1:28" x14ac:dyDescent="0.25">
      <c r="A357">
        <v>190</v>
      </c>
      <c r="B357" t="str">
        <f>+'2014'!A190</f>
        <v>8-2014-INAB/ESTEFFOR</v>
      </c>
      <c r="D357">
        <f>+'2014'!B190</f>
        <v>77</v>
      </c>
      <c r="E357" t="str">
        <f>+'2014'!C190</f>
        <v>Avicennia germinans (L.)L.</v>
      </c>
      <c r="F357">
        <f>+'2014'!D190</f>
        <v>2015</v>
      </c>
      <c r="G357">
        <f>+'2014'!E190</f>
        <v>500</v>
      </c>
      <c r="H357">
        <f>+'2014'!F190</f>
        <v>8.19</v>
      </c>
      <c r="I357">
        <f>+'2014'!G190</f>
        <v>9.32</v>
      </c>
      <c r="J357" s="28">
        <f t="shared" si="20"/>
        <v>0.05</v>
      </c>
      <c r="K357" s="46">
        <f t="shared" si="21"/>
        <v>5.268144574786358E-3</v>
      </c>
      <c r="L357" s="51">
        <f t="shared" si="22"/>
        <v>0.10536289149572715</v>
      </c>
      <c r="M357" s="28" t="str">
        <f>+IF(H357&gt;4,"DEJAR","DEPURAR")</f>
        <v>DEJAR</v>
      </c>
      <c r="N357" s="49" t="str">
        <f t="shared" si="23"/>
        <v>DEJAR</v>
      </c>
      <c r="O357" s="28">
        <f>+IF(E357=INICIO!$C$4,0.178*POWER(H357,2.47),IF(E357=INICIO!$C$5,0.1023*POWER(H357,2.5),IF(E357=INICIO!$C$6,0.14*POWER(H357,2.4),IF(E357=INICIO!$C$7,0.1023*POWER(H357,2.5),IF(E357=INICIO!$C$8,0,0)))))</f>
        <v>21.777569073814274</v>
      </c>
      <c r="P357" s="55">
        <f>+O357*1/J357</f>
        <v>435.55138147628543</v>
      </c>
      <c r="Q357" s="55">
        <f>+O357/1000*A_DESCRIPCION!$D$24</f>
        <v>1.0235457464692708E-2</v>
      </c>
      <c r="R357" s="55">
        <f>+P357/1000*A_DESCRIPCION!$D$24</f>
        <v>0.20470914929385414</v>
      </c>
      <c r="S357" s="49" t="str">
        <f>+INICIO!$E$4</f>
        <v>Imbert and Rollet (1989)a</v>
      </c>
      <c r="T357" s="54">
        <f>0.13657*H357^2.38351</f>
        <v>20.519965302879953</v>
      </c>
      <c r="U357" s="55">
        <f>+T357*1/J357</f>
        <v>410.39930605759906</v>
      </c>
      <c r="V357" s="55">
        <f>+T357/1000*A_DESCRIPCION!$D$24</f>
        <v>9.6443836923535767E-3</v>
      </c>
      <c r="W357" s="55">
        <f>+U357/1000*A_DESCRIPCION!$D$24</f>
        <v>0.19288767384707153</v>
      </c>
      <c r="X357" s="28">
        <f>+IF(E357=INICIO!$C$4,0.199*(0.86^0.899)*(H357^2.22),IF(E357=INICIO!$C$5,0.199*(0.762^0.899)*(H357^2.22),IF(E357=INICIO!$C$6,0.199*(0.759^0.899)*(H357^2.22),IF(E357=INICIO!$C$7,0.199*(0.762^0.899)*(H357^2.22),0))))</f>
        <v>16.54553043628496</v>
      </c>
      <c r="Y357" s="28">
        <f>+X357*1/J357</f>
        <v>330.91060872569915</v>
      </c>
      <c r="Z357" s="55">
        <f>+X357/1000*A_DESCRIPCION!$D$24</f>
        <v>7.7763993050539298E-3</v>
      </c>
      <c r="AA357" s="55">
        <f>+Y357/1000*A_DESCRIPCION!$D$24</f>
        <v>0.1555279861010786</v>
      </c>
      <c r="AB357" s="28">
        <f>+IF(E357=INICIO!$C$4,INICIO!$V$30*ARBOLES!R357,IF(E357=INICIO!$C$5,INICIO!$V$31*ARBOLES!R357,IF(E357=INICIO!$C$6,INICIO!$V$32*ARBOLES!R357,IF(E357=INICIO!$C$7,INICIO!#REF!*ARBOLES!R357,0))))</f>
        <v>0.19117394468109059</v>
      </c>
    </row>
    <row r="358" spans="1:28" x14ac:dyDescent="0.25">
      <c r="A358">
        <v>191</v>
      </c>
      <c r="B358" t="str">
        <f>+'2014'!A191</f>
        <v>8-2014-INAB/ESTEFFOR</v>
      </c>
      <c r="D358">
        <f>+'2014'!B191</f>
        <v>78</v>
      </c>
      <c r="E358" t="str">
        <f>+'2014'!C191</f>
        <v>Avicennia germinans (L.)L.</v>
      </c>
      <c r="F358">
        <f>+'2014'!D191</f>
        <v>2015</v>
      </c>
      <c r="G358">
        <f>+'2014'!E191</f>
        <v>500</v>
      </c>
      <c r="H358">
        <f>+'2014'!F191</f>
        <v>7.9</v>
      </c>
      <c r="I358">
        <f>+'2014'!G191</f>
        <v>8.31</v>
      </c>
      <c r="J358" s="28">
        <f t="shared" si="20"/>
        <v>0.05</v>
      </c>
      <c r="K358" s="46">
        <f t="shared" si="21"/>
        <v>4.9016699377634745E-3</v>
      </c>
      <c r="L358" s="51">
        <f t="shared" si="22"/>
        <v>9.803339875526948E-2</v>
      </c>
      <c r="M358" s="28" t="str">
        <f>+IF(H358&gt;4,"DEJAR","DEPURAR")</f>
        <v>DEJAR</v>
      </c>
      <c r="N358" s="49" t="str">
        <f t="shared" si="23"/>
        <v>DEJAR</v>
      </c>
      <c r="O358" s="28">
        <f>+IF(E358=INICIO!$C$4,0.178*POWER(H358,2.47),IF(E358=INICIO!$C$5,0.1023*POWER(H358,2.5),IF(E358=INICIO!$C$6,0.14*POWER(H358,2.4),IF(E358=INICIO!$C$7,0.1023*POWER(H358,2.5),IF(E358=INICIO!$C$8,0,0)))))</f>
        <v>19.972528740213502</v>
      </c>
      <c r="P358" s="55">
        <f>+O358*1/J358</f>
        <v>399.45057480426999</v>
      </c>
      <c r="Q358" s="55">
        <f>+O358/1000*A_DESCRIPCION!$D$24</f>
        <v>9.3870885079003451E-3</v>
      </c>
      <c r="R358" s="55">
        <f>+P358/1000*A_DESCRIPCION!$D$24</f>
        <v>0.18774177015800689</v>
      </c>
      <c r="S358" s="49" t="str">
        <f>+INICIO!$E$4</f>
        <v>Imbert and Rollet (1989)a</v>
      </c>
      <c r="T358" s="54">
        <f>0.13657*H358^2.38351</f>
        <v>18.830352837408498</v>
      </c>
      <c r="U358" s="55">
        <f>+T358*1/J358</f>
        <v>376.60705674816995</v>
      </c>
      <c r="V358" s="55">
        <f>+T358/1000*A_DESCRIPCION!$D$24</f>
        <v>8.8502658335819929E-3</v>
      </c>
      <c r="W358" s="55">
        <f>+U358/1000*A_DESCRIPCION!$D$24</f>
        <v>0.17700531667163988</v>
      </c>
      <c r="X358" s="28">
        <f>+IF(E358=INICIO!$C$4,0.199*(0.86^0.899)*(H358^2.22),IF(E358=INICIO!$C$5,0.199*(0.762^0.899)*(H358^2.22),IF(E358=INICIO!$C$6,0.199*(0.759^0.899)*(H358^2.22),IF(E358=INICIO!$C$7,0.199*(0.762^0.899)*(H358^2.22),0))))</f>
        <v>15.27293753749486</v>
      </c>
      <c r="Y358" s="28">
        <f>+X358*1/J358</f>
        <v>305.45875074989721</v>
      </c>
      <c r="Z358" s="55">
        <f>+X358/1000*A_DESCRIPCION!$D$24</f>
        <v>7.178280642622584E-3</v>
      </c>
      <c r="AA358" s="55">
        <f>+Y358/1000*A_DESCRIPCION!$D$24</f>
        <v>0.14356561285245167</v>
      </c>
      <c r="AB358" s="28">
        <f>+IF(E358=INICIO!$C$4,INICIO!$V$30*ARBOLES!R358,IF(E358=INICIO!$C$5,INICIO!$V$31*ARBOLES!R358,IF(E358=INICIO!$C$6,INICIO!$V$32*ARBOLES!R358,IF(E358=INICIO!$C$7,INICIO!#REF!*ARBOLES!R358,0))))</f>
        <v>0.17532843503245593</v>
      </c>
    </row>
    <row r="359" spans="1:28" x14ac:dyDescent="0.25">
      <c r="A359">
        <v>192</v>
      </c>
      <c r="B359" t="str">
        <f>+'2014'!A192</f>
        <v>8-2014-INAB/ESTEFFOR</v>
      </c>
      <c r="D359">
        <f>+'2014'!B192</f>
        <v>79</v>
      </c>
      <c r="E359" t="str">
        <f>+'2014'!C192</f>
        <v>Avicennia germinans (L.)L.</v>
      </c>
      <c r="F359">
        <f>+'2014'!D192</f>
        <v>2015</v>
      </c>
      <c r="G359">
        <f>+'2014'!E192</f>
        <v>500</v>
      </c>
      <c r="H359">
        <f>+'2014'!F192</f>
        <v>8.3000000000000007</v>
      </c>
      <c r="I359">
        <f>+'2014'!G192</f>
        <v>7.41</v>
      </c>
      <c r="J359" s="28">
        <f t="shared" si="20"/>
        <v>0.05</v>
      </c>
      <c r="K359" s="46">
        <f t="shared" si="21"/>
        <v>5.4106079476450219E-3</v>
      </c>
      <c r="L359" s="51">
        <f t="shared" si="22"/>
        <v>0.10821215895290043</v>
      </c>
      <c r="M359" s="28" t="str">
        <f>+IF(H359&gt;4,"DEJAR","DEPURAR")</f>
        <v>DEJAR</v>
      </c>
      <c r="N359" s="49" t="str">
        <f t="shared" si="23"/>
        <v>DEJAR</v>
      </c>
      <c r="O359" s="28">
        <f>+IF(E359=INICIO!$C$4,0.178*POWER(H359,2.47),IF(E359=INICIO!$C$5,0.1023*POWER(H359,2.5),IF(E359=INICIO!$C$6,0.14*POWER(H359,2.4),IF(E359=INICIO!$C$7,0.1023*POWER(H359,2.5),IF(E359=INICIO!$C$8,0,0)))))</f>
        <v>22.486168326907283</v>
      </c>
      <c r="P359" s="55">
        <f>+O359*1/J359</f>
        <v>449.72336653814563</v>
      </c>
      <c r="Q359" s="55">
        <f>+O359/1000*A_DESCRIPCION!$D$24</f>
        <v>1.0568499113646422E-2</v>
      </c>
      <c r="R359" s="55">
        <f>+P359/1000*A_DESCRIPCION!$D$24</f>
        <v>0.21136998227292844</v>
      </c>
      <c r="S359" s="49" t="str">
        <f>+INICIO!$E$4</f>
        <v>Imbert and Rollet (1989)a</v>
      </c>
      <c r="T359" s="54">
        <f>0.13657*H359^2.38351</f>
        <v>21.182983765204792</v>
      </c>
      <c r="U359" s="55">
        <f>+T359*1/J359</f>
        <v>423.6596753040958</v>
      </c>
      <c r="V359" s="55">
        <f>+T359/1000*A_DESCRIPCION!$D$24</f>
        <v>9.9560023696462514E-3</v>
      </c>
      <c r="W359" s="55">
        <f>+U359/1000*A_DESCRIPCION!$D$24</f>
        <v>0.19912004739292502</v>
      </c>
      <c r="X359" s="28">
        <f>+IF(E359=INICIO!$C$4,0.199*(0.86^0.899)*(H359^2.22),IF(E359=INICIO!$C$5,0.199*(0.762^0.899)*(H359^2.22),IF(E359=INICIO!$C$6,0.199*(0.759^0.899)*(H359^2.22),IF(E359=INICIO!$C$7,0.199*(0.762^0.899)*(H359^2.22),0))))</f>
        <v>17.042911861239695</v>
      </c>
      <c r="Y359" s="28">
        <f>+X359*1/J359</f>
        <v>340.85823722479387</v>
      </c>
      <c r="Z359" s="55">
        <f>+X359/1000*A_DESCRIPCION!$D$24</f>
        <v>8.010168574782657E-3</v>
      </c>
      <c r="AA359" s="55">
        <f>+Y359/1000*A_DESCRIPCION!$D$24</f>
        <v>0.16020337149565311</v>
      </c>
      <c r="AB359" s="28">
        <f>+IF(E359=INICIO!$C$4,INICIO!$V$30*ARBOLES!R359,IF(E359=INICIO!$C$5,INICIO!$V$31*ARBOLES!R359,IF(E359=INICIO!$C$6,INICIO!$V$32*ARBOLES!R359,IF(E359=INICIO!$C$7,INICIO!#REF!*ARBOLES!R359,0))))</f>
        <v>0.19739436873084146</v>
      </c>
    </row>
    <row r="360" spans="1:28" x14ac:dyDescent="0.25">
      <c r="A360">
        <v>193</v>
      </c>
      <c r="B360" t="str">
        <f>+'2014'!A193</f>
        <v>8-2014-INAB/ESTEFFOR</v>
      </c>
      <c r="D360">
        <f>+'2014'!B193</f>
        <v>80</v>
      </c>
      <c r="E360" t="str">
        <f>+'2014'!C193</f>
        <v>Avicennia germinans (L.)L.</v>
      </c>
      <c r="F360">
        <f>+'2014'!D193</f>
        <v>2015</v>
      </c>
      <c r="G360">
        <f>+'2014'!E193</f>
        <v>500</v>
      </c>
      <c r="H360">
        <f>+'2014'!F193</f>
        <v>8.19</v>
      </c>
      <c r="I360">
        <f>+'2014'!G193</f>
        <v>7.32</v>
      </c>
      <c r="J360" s="28">
        <f t="shared" si="20"/>
        <v>0.05</v>
      </c>
      <c r="K360" s="46">
        <f t="shared" si="21"/>
        <v>5.268144574786358E-3</v>
      </c>
      <c r="L360" s="51">
        <f t="shared" si="22"/>
        <v>0.10536289149572715</v>
      </c>
      <c r="M360" s="28" t="str">
        <f>+IF(H360&gt;4,"DEJAR","DEPURAR")</f>
        <v>DEJAR</v>
      </c>
      <c r="N360" s="49" t="str">
        <f t="shared" si="23"/>
        <v>DEJAR</v>
      </c>
      <c r="O360" s="28">
        <f>+IF(E360=INICIO!$C$4,0.178*POWER(H360,2.47),IF(E360=INICIO!$C$5,0.1023*POWER(H360,2.5),IF(E360=INICIO!$C$6,0.14*POWER(H360,2.4),IF(E360=INICIO!$C$7,0.1023*POWER(H360,2.5),IF(E360=INICIO!$C$8,0,0)))))</f>
        <v>21.777569073814274</v>
      </c>
      <c r="P360" s="55">
        <f>+O360*1/J360</f>
        <v>435.55138147628543</v>
      </c>
      <c r="Q360" s="55">
        <f>+O360/1000*A_DESCRIPCION!$D$24</f>
        <v>1.0235457464692708E-2</v>
      </c>
      <c r="R360" s="55">
        <f>+P360/1000*A_DESCRIPCION!$D$24</f>
        <v>0.20470914929385414</v>
      </c>
      <c r="S360" s="49" t="str">
        <f>+INICIO!$E$4</f>
        <v>Imbert and Rollet (1989)a</v>
      </c>
      <c r="T360" s="54">
        <f>0.13657*H360^2.38351</f>
        <v>20.519965302879953</v>
      </c>
      <c r="U360" s="55">
        <f>+T360*1/J360</f>
        <v>410.39930605759906</v>
      </c>
      <c r="V360" s="55">
        <f>+T360/1000*A_DESCRIPCION!$D$24</f>
        <v>9.6443836923535767E-3</v>
      </c>
      <c r="W360" s="55">
        <f>+U360/1000*A_DESCRIPCION!$D$24</f>
        <v>0.19288767384707153</v>
      </c>
      <c r="X360" s="28">
        <f>+IF(E360=INICIO!$C$4,0.199*(0.86^0.899)*(H360^2.22),IF(E360=INICIO!$C$5,0.199*(0.762^0.899)*(H360^2.22),IF(E360=INICIO!$C$6,0.199*(0.759^0.899)*(H360^2.22),IF(E360=INICIO!$C$7,0.199*(0.762^0.899)*(H360^2.22),0))))</f>
        <v>16.54553043628496</v>
      </c>
      <c r="Y360" s="28">
        <f>+X360*1/J360</f>
        <v>330.91060872569915</v>
      </c>
      <c r="Z360" s="55">
        <f>+X360/1000*A_DESCRIPCION!$D$24</f>
        <v>7.7763993050539298E-3</v>
      </c>
      <c r="AA360" s="55">
        <f>+Y360/1000*A_DESCRIPCION!$D$24</f>
        <v>0.1555279861010786</v>
      </c>
      <c r="AB360" s="28">
        <f>+IF(E360=INICIO!$C$4,INICIO!$V$30*ARBOLES!R360,IF(E360=INICIO!$C$5,INICIO!$V$31*ARBOLES!R360,IF(E360=INICIO!$C$6,INICIO!$V$32*ARBOLES!R360,IF(E360=INICIO!$C$7,INICIO!#REF!*ARBOLES!R360,0))))</f>
        <v>0.19117394468109059</v>
      </c>
    </row>
    <row r="361" spans="1:28" x14ac:dyDescent="0.25">
      <c r="A361">
        <v>194</v>
      </c>
      <c r="B361" t="str">
        <f>+'2014'!A194</f>
        <v>8-2014-INAB/ESTEFFOR</v>
      </c>
      <c r="D361">
        <f>+'2014'!B194</f>
        <v>81</v>
      </c>
      <c r="E361" t="str">
        <f>+'2014'!C194</f>
        <v>Avicennia germinans (L.)L.</v>
      </c>
      <c r="F361">
        <f>+'2014'!D194</f>
        <v>2015</v>
      </c>
      <c r="G361">
        <f>+'2014'!E194</f>
        <v>500</v>
      </c>
      <c r="H361">
        <f>+'2014'!F194</f>
        <v>9.77</v>
      </c>
      <c r="I361">
        <f>+'2014'!G194</f>
        <v>8.69</v>
      </c>
      <c r="J361" s="28">
        <f t="shared" si="20"/>
        <v>0.05</v>
      </c>
      <c r="K361" s="46">
        <f t="shared" si="21"/>
        <v>7.496853235096029E-3</v>
      </c>
      <c r="L361" s="51">
        <f t="shared" si="22"/>
        <v>0.14993706470192056</v>
      </c>
      <c r="M361" s="28" t="str">
        <f>+IF(H361&gt;4,"DEJAR","DEPURAR")</f>
        <v>DEJAR</v>
      </c>
      <c r="N361" s="49" t="str">
        <f t="shared" si="23"/>
        <v>DEJAR</v>
      </c>
      <c r="O361" s="28">
        <f>+IF(E361=INICIO!$C$4,0.178*POWER(H361,2.47),IF(E361=INICIO!$C$5,0.1023*POWER(H361,2.5),IF(E361=INICIO!$C$6,0.14*POWER(H361,2.4),IF(E361=INICIO!$C$7,0.1023*POWER(H361,2.5),IF(E361=INICIO!$C$8,0,0)))))</f>
        <v>33.256381122864113</v>
      </c>
      <c r="P361" s="55">
        <f>+O361*1/J361</f>
        <v>665.1276224572822</v>
      </c>
      <c r="Q361" s="55">
        <f>+O361/1000*A_DESCRIPCION!$D$24</f>
        <v>1.5630499127746132E-2</v>
      </c>
      <c r="R361" s="55">
        <f>+P361/1000*A_DESCRIPCION!$D$24</f>
        <v>0.31260998255492262</v>
      </c>
      <c r="S361" s="49" t="str">
        <f>+INICIO!$E$4</f>
        <v>Imbert and Rollet (1989)a</v>
      </c>
      <c r="T361" s="54">
        <f>0.13657*H361^2.38351</f>
        <v>31.244882873124386</v>
      </c>
      <c r="U361" s="55">
        <f>+T361*1/J361</f>
        <v>624.8976574624877</v>
      </c>
      <c r="V361" s="55">
        <f>+T361/1000*A_DESCRIPCION!$D$24</f>
        <v>1.468509495036846E-2</v>
      </c>
      <c r="W361" s="55">
        <f>+U361/1000*A_DESCRIPCION!$D$24</f>
        <v>0.2937018990073692</v>
      </c>
      <c r="X361" s="28">
        <f>+IF(E361=INICIO!$C$4,0.199*(0.86^0.899)*(H361^2.22),IF(E361=INICIO!$C$5,0.199*(0.762^0.899)*(H361^2.22),IF(E361=INICIO!$C$6,0.199*(0.759^0.899)*(H361^2.22),IF(E361=INICIO!$C$7,0.199*(0.762^0.899)*(H361^2.22),0))))</f>
        <v>24.476897229681693</v>
      </c>
      <c r="Y361" s="28">
        <f>+X361*1/J361</f>
        <v>489.53794459363382</v>
      </c>
      <c r="Z361" s="55">
        <f>+X361/1000*A_DESCRIPCION!$D$24</f>
        <v>1.1504141697950396E-2</v>
      </c>
      <c r="AA361" s="55">
        <f>+Y361/1000*A_DESCRIPCION!$D$24</f>
        <v>0.23008283395900789</v>
      </c>
      <c r="AB361" s="28">
        <f>+IF(E361=INICIO!$C$4,INICIO!$V$30*ARBOLES!R361,IF(E361=INICIO!$C$5,INICIO!$V$31*ARBOLES!R361,IF(E361=INICIO!$C$6,INICIO!$V$32*ARBOLES!R361,IF(E361=INICIO!$C$7,INICIO!#REF!*ARBOLES!R361,0))))</f>
        <v>0.29194046146869357</v>
      </c>
    </row>
    <row r="362" spans="1:28" x14ac:dyDescent="0.25">
      <c r="A362">
        <v>195</v>
      </c>
      <c r="B362" t="str">
        <f>+'2014'!A195</f>
        <v>1-2014-ICC/INAB</v>
      </c>
      <c r="D362">
        <f>+'2014'!B195</f>
        <v>1</v>
      </c>
      <c r="E362" t="str">
        <f>+'2014'!C195</f>
        <v>Rhizophora mangle L.</v>
      </c>
      <c r="F362">
        <f>+'2014'!D195</f>
        <v>2015</v>
      </c>
      <c r="G362">
        <f>+'2014'!E195</f>
        <v>500</v>
      </c>
      <c r="H362">
        <f>+'2014'!F195</f>
        <v>0</v>
      </c>
      <c r="I362">
        <f>+'2014'!G195</f>
        <v>0</v>
      </c>
      <c r="J362" s="28">
        <f t="shared" si="20"/>
        <v>0.05</v>
      </c>
      <c r="K362" s="46">
        <f t="shared" si="21"/>
        <v>0</v>
      </c>
      <c r="L362" s="51">
        <f t="shared" si="22"/>
        <v>0</v>
      </c>
      <c r="M362" s="28" t="str">
        <f>+IF(H362&gt;4,"DEJAR","DEPURAR")</f>
        <v>DEPURAR</v>
      </c>
      <c r="N362" s="49" t="str">
        <f t="shared" si="23"/>
        <v>DEPURAR</v>
      </c>
      <c r="O362" s="28">
        <f>+IF(E362=INICIO!$C$4,0.178*POWER(H362,2.47),IF(E362=INICIO!$C$5,0.1023*POWER(H362,2.5),IF(E362=INICIO!$C$6,0.14*POWER(H362,2.4),IF(E362=INICIO!$C$7,0.1023*POWER(H362,2.5),IF(E362=INICIO!$C$8,0,0)))))</f>
        <v>0</v>
      </c>
      <c r="P362" s="55">
        <f>+O362*1/J362</f>
        <v>0</v>
      </c>
      <c r="Q362" s="55">
        <f>+O362/1000*A_DESCRIPCION!$D$24</f>
        <v>0</v>
      </c>
      <c r="R362" s="55">
        <f>+P362/1000*A_DESCRIPCION!$D$24</f>
        <v>0</v>
      </c>
      <c r="S362" s="49" t="str">
        <f>+INICIO!$E$4</f>
        <v>Imbert and Rollet (1989)a</v>
      </c>
      <c r="T362" s="54">
        <f>0.13657*H362^2.38351</f>
        <v>0</v>
      </c>
      <c r="U362" s="55">
        <f>+T362*1/J362</f>
        <v>0</v>
      </c>
      <c r="V362" s="55">
        <f>+T362/1000*A_DESCRIPCION!$D$24</f>
        <v>0</v>
      </c>
      <c r="W362" s="55">
        <f>+U362/1000*A_DESCRIPCION!$D$24</f>
        <v>0</v>
      </c>
      <c r="X362" s="28">
        <f>+IF(E362=INICIO!$C$4,0.199*(0.86^0.899)*(H362^2.22),IF(E362=INICIO!$C$5,0.199*(0.762^0.899)*(H362^2.22),IF(E362=INICIO!$C$6,0.199*(0.759^0.899)*(H362^2.22),IF(E362=INICIO!$C$7,0.199*(0.762^0.899)*(H362^2.22),0))))</f>
        <v>0</v>
      </c>
      <c r="Y362" s="28">
        <f>+X362*1/J362</f>
        <v>0</v>
      </c>
      <c r="Z362" s="55">
        <f>+X362/1000*A_DESCRIPCION!$D$24</f>
        <v>0</v>
      </c>
      <c r="AA362" s="55">
        <f>+Y362/1000*A_DESCRIPCION!$D$24</f>
        <v>0</v>
      </c>
      <c r="AB362" s="28">
        <f>+IF(E362=INICIO!$C$4,INICIO!$V$30*ARBOLES!R362,IF(E362=INICIO!$C$5,INICIO!$V$31*ARBOLES!R362,IF(E362=INICIO!$C$6,INICIO!$V$32*ARBOLES!R362,IF(E362=INICIO!$C$7,INICIO!#REF!*ARBOLES!R362,0))))</f>
        <v>0</v>
      </c>
    </row>
    <row r="363" spans="1:28" x14ac:dyDescent="0.25">
      <c r="A363">
        <v>196</v>
      </c>
      <c r="B363" t="str">
        <f>+'2014'!A196</f>
        <v>1-2014-ICC/INAB</v>
      </c>
      <c r="D363">
        <f>+'2014'!B196</f>
        <v>2</v>
      </c>
      <c r="E363" t="str">
        <f>+'2014'!C196</f>
        <v>Rhizophora mangle L.</v>
      </c>
      <c r="F363">
        <f>+'2014'!D196</f>
        <v>2015</v>
      </c>
      <c r="G363">
        <f>+'2014'!E196</f>
        <v>500</v>
      </c>
      <c r="H363">
        <f>+'2014'!F196</f>
        <v>20</v>
      </c>
      <c r="I363">
        <f>+'2014'!G196</f>
        <v>16.5</v>
      </c>
      <c r="J363" s="28">
        <f t="shared" si="20"/>
        <v>0.05</v>
      </c>
      <c r="K363" s="46">
        <f t="shared" si="21"/>
        <v>3.1415926535897934E-2</v>
      </c>
      <c r="L363" s="51">
        <f t="shared" si="22"/>
        <v>0.62831853071795862</v>
      </c>
      <c r="M363" s="28" t="str">
        <f>+IF(H363&gt;4,"DEJAR","DEPURAR")</f>
        <v>DEJAR</v>
      </c>
      <c r="N363" s="49" t="str">
        <f t="shared" si="23"/>
        <v>DEJAR</v>
      </c>
      <c r="O363" s="28">
        <f>+IF(E363=INICIO!$C$4,0.178*POWER(H363,2.47),IF(E363=INICIO!$C$5,0.1023*POWER(H363,2.5),IF(E363=INICIO!$C$6,0.14*POWER(H363,2.4),IF(E363=INICIO!$C$7,0.1023*POWER(H363,2.5),IF(E363=INICIO!$C$8,0,0)))))</f>
        <v>291.0476463669134</v>
      </c>
      <c r="P363" s="55">
        <f>+O363*1/J363</f>
        <v>5820.9529273382677</v>
      </c>
      <c r="Q363" s="55">
        <f>+O363/1000*A_DESCRIPCION!$D$24</f>
        <v>0.13679239379244928</v>
      </c>
      <c r="R363" s="55">
        <f>+P363/1000*A_DESCRIPCION!$D$24</f>
        <v>2.7358478758489855</v>
      </c>
      <c r="S363" s="49" t="str">
        <f>+INICIO!$E$4</f>
        <v>Imbert and Rollet (1989)a</v>
      </c>
      <c r="T363" s="54">
        <f>0.13657*H363^2.38351</f>
        <v>172.33493090633354</v>
      </c>
      <c r="U363" s="55">
        <f>+T363*1/J363</f>
        <v>3446.6986181266707</v>
      </c>
      <c r="V363" s="55">
        <f>+T363/1000*A_DESCRIPCION!$D$24</f>
        <v>8.099741752597675E-2</v>
      </c>
      <c r="W363" s="55">
        <f>+U363/1000*A_DESCRIPCION!$D$24</f>
        <v>1.6199483505195351</v>
      </c>
      <c r="X363" s="28">
        <f>+IF(E363=INICIO!$C$4,0.199*(0.86^0.899)*(H363^2.22),IF(E363=INICIO!$C$5,0.199*(0.762^0.899)*(H363^2.22),IF(E363=INICIO!$C$6,0.199*(0.759^0.899)*(H363^2.22),IF(E363=INICIO!$C$7,0.199*(0.762^0.899)*(H363^2.22),0))))</f>
        <v>134.35498180370652</v>
      </c>
      <c r="Y363" s="28">
        <f>+X363*1/J363</f>
        <v>2687.0996360741301</v>
      </c>
      <c r="Z363" s="55">
        <f>+X363/1000*A_DESCRIPCION!$D$24</f>
        <v>6.3146841447742061E-2</v>
      </c>
      <c r="AA363" s="55">
        <f>+Y363/1000*A_DESCRIPCION!$D$24</f>
        <v>1.2629368289548411</v>
      </c>
      <c r="AB363" s="28">
        <f>+IF(E363=INICIO!$C$4,INICIO!$V$30*ARBOLES!R363,IF(E363=INICIO!$C$5,INICIO!$V$31*ARBOLES!R363,IF(E363=INICIO!$C$6,INICIO!$V$32*ARBOLES!R363,IF(E363=INICIO!$C$7,INICIO!#REF!*ARBOLES!R363,0))))</f>
        <v>1.9076609525819641</v>
      </c>
    </row>
    <row r="364" spans="1:28" x14ac:dyDescent="0.25">
      <c r="A364">
        <v>197</v>
      </c>
      <c r="B364" t="str">
        <f>+'2014'!A197</f>
        <v>1-2014-ICC/INAB</v>
      </c>
      <c r="D364">
        <f>+'2014'!B197</f>
        <v>3</v>
      </c>
      <c r="E364" t="str">
        <f>+'2014'!C197</f>
        <v>Rhizophora mangle L.</v>
      </c>
      <c r="F364">
        <f>+'2014'!D197</f>
        <v>2015</v>
      </c>
      <c r="G364">
        <f>+'2014'!E197</f>
        <v>500</v>
      </c>
      <c r="H364">
        <f>+'2014'!F197</f>
        <v>29.6</v>
      </c>
      <c r="I364">
        <f>+'2014'!G197</f>
        <v>17.5</v>
      </c>
      <c r="J364" s="28">
        <f t="shared" si="20"/>
        <v>0.05</v>
      </c>
      <c r="K364" s="46">
        <f t="shared" si="21"/>
        <v>6.8813445484230851E-2</v>
      </c>
      <c r="L364" s="51">
        <f t="shared" si="22"/>
        <v>1.376268909684617</v>
      </c>
      <c r="M364" s="28" t="str">
        <f>+IF(H364&gt;4,"DEJAR","DEPURAR")</f>
        <v>DEJAR</v>
      </c>
      <c r="N364" s="49" t="str">
        <f t="shared" si="23"/>
        <v>DEJAR</v>
      </c>
      <c r="O364" s="28">
        <f>+IF(E364=INICIO!$C$4,0.178*POWER(H364,2.47),IF(E364=INICIO!$C$5,0.1023*POWER(H364,2.5),IF(E364=INICIO!$C$6,0.14*POWER(H364,2.4),IF(E364=INICIO!$C$7,0.1023*POWER(H364,2.5),IF(E364=INICIO!$C$8,0,0)))))</f>
        <v>766.49712216828777</v>
      </c>
      <c r="P364" s="55">
        <f>+O364*1/J364</f>
        <v>15329.942443365755</v>
      </c>
      <c r="Q364" s="55">
        <f>+O364/1000*A_DESCRIPCION!$D$24</f>
        <v>0.36025364741909527</v>
      </c>
      <c r="R364" s="55">
        <f>+P364/1000*A_DESCRIPCION!$D$24</f>
        <v>7.2050729483819049</v>
      </c>
      <c r="S364" s="49" t="str">
        <f>+INICIO!$E$4</f>
        <v>Imbert and Rollet (1989)a</v>
      </c>
      <c r="T364" s="54">
        <f>0.13657*H364^2.38351</f>
        <v>438.72644761160109</v>
      </c>
      <c r="U364" s="55">
        <f>+T364*1/J364</f>
        <v>8774.5289522320218</v>
      </c>
      <c r="V364" s="55">
        <f>+T364/1000*A_DESCRIPCION!$D$24</f>
        <v>0.20620143037745248</v>
      </c>
      <c r="W364" s="55">
        <f>+U364/1000*A_DESCRIPCION!$D$24</f>
        <v>4.1240286075490502</v>
      </c>
      <c r="X364" s="28">
        <f>+IF(E364=INICIO!$C$4,0.199*(0.86^0.899)*(H364^2.22),IF(E364=INICIO!$C$5,0.199*(0.762^0.899)*(H364^2.22),IF(E364=INICIO!$C$6,0.199*(0.759^0.899)*(H364^2.22),IF(E364=INICIO!$C$7,0.199*(0.762^0.899)*(H364^2.22),0))))</f>
        <v>320.80031246937335</v>
      </c>
      <c r="Y364" s="28">
        <f>+X364*1/J364</f>
        <v>6416.0062493874666</v>
      </c>
      <c r="Z364" s="55">
        <f>+X364/1000*A_DESCRIPCION!$D$24</f>
        <v>0.15077614686060548</v>
      </c>
      <c r="AA364" s="55">
        <f>+Y364/1000*A_DESCRIPCION!$D$24</f>
        <v>3.0155229372121091</v>
      </c>
      <c r="AB364" s="28">
        <f>+IF(E364=INICIO!$C$4,INICIO!$V$30*ARBOLES!R364,IF(E364=INICIO!$C$5,INICIO!$V$31*ARBOLES!R364,IF(E364=INICIO!$C$6,INICIO!$V$32*ARBOLES!R364,IF(E364=INICIO!$C$7,INICIO!#REF!*ARBOLES!R364,0))))</f>
        <v>5.0239768246863807</v>
      </c>
    </row>
    <row r="365" spans="1:28" x14ac:dyDescent="0.25">
      <c r="A365">
        <v>198</v>
      </c>
      <c r="B365" t="str">
        <f>+'2014'!A198</f>
        <v>1-2014-ICC/INAB</v>
      </c>
      <c r="D365">
        <f>+'2014'!B198</f>
        <v>4</v>
      </c>
      <c r="E365" t="str">
        <f>+'2014'!C198</f>
        <v>Laguncularia racemosa (L.) Gaertn.f.</v>
      </c>
      <c r="F365">
        <f>+'2014'!D198</f>
        <v>2015</v>
      </c>
      <c r="G365">
        <f>+'2014'!E198</f>
        <v>500</v>
      </c>
      <c r="H365">
        <f>+'2014'!F198</f>
        <v>8.5</v>
      </c>
      <c r="I365">
        <f>+'2014'!G198</f>
        <v>14.5</v>
      </c>
      <c r="J365" s="28">
        <f t="shared" si="20"/>
        <v>0.05</v>
      </c>
      <c r="K365" s="46">
        <f t="shared" si="21"/>
        <v>5.6745017305465653E-3</v>
      </c>
      <c r="L365" s="51">
        <f t="shared" si="22"/>
        <v>0.1134900346109313</v>
      </c>
      <c r="M365" s="28" t="str">
        <f>+IF(H365&gt;4,"DEJAR","DEPURAR")</f>
        <v>DEJAR</v>
      </c>
      <c r="N365" s="49" t="str">
        <f t="shared" si="23"/>
        <v>DEJAR</v>
      </c>
      <c r="O365" s="28">
        <f>+IF(E365=INICIO!$C$4,0.178*POWER(H365,2.47),IF(E365=INICIO!$C$5,0.1023*POWER(H365,2.5),IF(E365=INICIO!$C$6,0.14*POWER(H365,2.4),IF(E365=INICIO!$C$7,0.1023*POWER(H365,2.5),IF(E365=INICIO!$C$8,0,0)))))</f>
        <v>21.548792935691619</v>
      </c>
      <c r="P365" s="55">
        <f>+O365*1/J365</f>
        <v>430.97585871383234</v>
      </c>
      <c r="Q365" s="55">
        <f>+O365/1000*A_DESCRIPCION!$D$24</f>
        <v>1.012793267977506E-2</v>
      </c>
      <c r="R365" s="55">
        <f>+P365/1000*A_DESCRIPCION!$D$24</f>
        <v>0.20255865359550118</v>
      </c>
      <c r="S365" s="49" t="str">
        <f>+INICIO!$E$4</f>
        <v>Imbert and Rollet (1989)a</v>
      </c>
      <c r="T365" s="54">
        <f>0.13657*H365^2.38351</f>
        <v>22.41994862281684</v>
      </c>
      <c r="U365" s="55">
        <f>+T365*1/J365</f>
        <v>448.39897245633676</v>
      </c>
      <c r="V365" s="55">
        <f>+T365/1000*A_DESCRIPCION!$D$24</f>
        <v>1.0537375852723914E-2</v>
      </c>
      <c r="W365" s="55">
        <f>+U365/1000*A_DESCRIPCION!$D$24</f>
        <v>0.21074751705447825</v>
      </c>
      <c r="X365" s="28">
        <f>+IF(E365=INICIO!$C$4,0.199*(0.86^0.899)*(H365^2.22),IF(E365=INICIO!$C$5,0.199*(0.762^0.899)*(H365^2.22),IF(E365=INICIO!$C$6,0.199*(0.759^0.899)*(H365^2.22),IF(E365=INICIO!$C$7,0.199*(0.762^0.899)*(H365^2.22),0))))</f>
        <v>18.031863483202205</v>
      </c>
      <c r="Y365" s="28">
        <f>+X365*1/J365</f>
        <v>360.63726966404408</v>
      </c>
      <c r="Z365" s="55">
        <f>+X365/1000*A_DESCRIPCION!$D$24</f>
        <v>8.4749758371050372E-3</v>
      </c>
      <c r="AA365" s="55">
        <f>+Y365/1000*A_DESCRIPCION!$D$24</f>
        <v>0.1694995167421007</v>
      </c>
      <c r="AB365" s="28">
        <f>+IF(E365=INICIO!$C$4,INICIO!$V$30*ARBOLES!R365,IF(E365=INICIO!$C$5,INICIO!$V$31*ARBOLES!R365,IF(E365=INICIO!$C$6,INICIO!$V$32*ARBOLES!R365,IF(E365=INICIO!$C$7,INICIO!#REF!*ARBOLES!R365,0))))</f>
        <v>0.1652031991699168</v>
      </c>
    </row>
    <row r="366" spans="1:28" x14ac:dyDescent="0.25">
      <c r="A366">
        <v>199</v>
      </c>
      <c r="B366" t="str">
        <f>+'2014'!A199</f>
        <v>1-2014-ICC/INAB</v>
      </c>
      <c r="D366">
        <f>+'2014'!B199</f>
        <v>5</v>
      </c>
      <c r="E366" t="str">
        <f>+'2014'!C199</f>
        <v>Laguncularia racemosa (L.) Gaertn.f.</v>
      </c>
      <c r="F366">
        <f>+'2014'!D199</f>
        <v>2015</v>
      </c>
      <c r="G366">
        <f>+'2014'!E199</f>
        <v>500</v>
      </c>
      <c r="H366">
        <f>+'2014'!F199</f>
        <v>6.3</v>
      </c>
      <c r="I366">
        <f>+'2014'!G199</f>
        <v>10.199999999999999</v>
      </c>
      <c r="J366" s="28">
        <f t="shared" si="20"/>
        <v>0.05</v>
      </c>
      <c r="K366" s="46">
        <f t="shared" si="21"/>
        <v>3.1172453105244723E-3</v>
      </c>
      <c r="L366" s="51">
        <f t="shared" si="22"/>
        <v>6.2344906210489444E-2</v>
      </c>
      <c r="M366" s="28" t="str">
        <f>+IF(H366&gt;4,"DEJAR","DEPURAR")</f>
        <v>DEJAR</v>
      </c>
      <c r="N366" s="49" t="str">
        <f t="shared" si="23"/>
        <v>DEJAR</v>
      </c>
      <c r="O366" s="28">
        <f>+IF(E366=INICIO!$C$4,0.178*POWER(H366,2.47),IF(E366=INICIO!$C$5,0.1023*POWER(H366,2.5),IF(E366=INICIO!$C$6,0.14*POWER(H366,2.4),IF(E366=INICIO!$C$7,0.1023*POWER(H366,2.5),IF(E366=INICIO!$C$8,0,0)))))</f>
        <v>10.191239487467888</v>
      </c>
      <c r="P366" s="55">
        <f>+O366*1/J366</f>
        <v>203.82478974935773</v>
      </c>
      <c r="Q366" s="55">
        <f>+O366/1000*A_DESCRIPCION!$D$24</f>
        <v>4.7898825591099073E-3</v>
      </c>
      <c r="R366" s="55">
        <f>+P366/1000*A_DESCRIPCION!$D$24</f>
        <v>9.5797651182198129E-2</v>
      </c>
      <c r="S366" s="49" t="str">
        <f>+INICIO!$E$4</f>
        <v>Imbert and Rollet (1989)a</v>
      </c>
      <c r="T366" s="54">
        <f>0.13657*H366^2.38351</f>
        <v>10.979726001098872</v>
      </c>
      <c r="U366" s="55">
        <f>+T366*1/J366</f>
        <v>219.59452002197742</v>
      </c>
      <c r="V366" s="55">
        <f>+T366/1000*A_DESCRIPCION!$D$24</f>
        <v>5.1604712205164695E-3</v>
      </c>
      <c r="W366" s="55">
        <f>+U366/1000*A_DESCRIPCION!$D$24</f>
        <v>0.10320942441032938</v>
      </c>
      <c r="X366" s="28">
        <f>+IF(E366=INICIO!$C$4,0.199*(0.86^0.899)*(H366^2.22),IF(E366=INICIO!$C$5,0.199*(0.762^0.899)*(H366^2.22),IF(E366=INICIO!$C$6,0.199*(0.759^0.899)*(H366^2.22),IF(E366=INICIO!$C$7,0.199*(0.762^0.899)*(H366^2.22),0))))</f>
        <v>9.2739898326676862</v>
      </c>
      <c r="Y366" s="28">
        <f>+X366*1/J366</f>
        <v>185.4797966533537</v>
      </c>
      <c r="Z366" s="55">
        <f>+X366/1000*A_DESCRIPCION!$D$24</f>
        <v>4.3587752213538125E-3</v>
      </c>
      <c r="AA366" s="55">
        <f>+Y366/1000*A_DESCRIPCION!$D$24</f>
        <v>8.7175504427076236E-2</v>
      </c>
      <c r="AB366" s="28">
        <f>+IF(E366=INICIO!$C$4,INICIO!$V$30*ARBOLES!R366,IF(E366=INICIO!$C$5,INICIO!$V$31*ARBOLES!R366,IF(E366=INICIO!$C$6,INICIO!$V$32*ARBOLES!R366,IF(E366=INICIO!$C$7,INICIO!#REF!*ARBOLES!R366,0))))</f>
        <v>7.8130843424081636E-2</v>
      </c>
    </row>
    <row r="367" spans="1:28" x14ac:dyDescent="0.25">
      <c r="A367">
        <v>200</v>
      </c>
      <c r="B367" t="str">
        <f>+'2014'!A200</f>
        <v>1-2014-ICC/INAB</v>
      </c>
      <c r="D367">
        <f>+'2014'!B200</f>
        <v>6</v>
      </c>
      <c r="E367" t="str">
        <f>+'2014'!C200</f>
        <v>Laguncularia racemosa (L.) Gaertn.f.</v>
      </c>
      <c r="F367">
        <f>+'2014'!D200</f>
        <v>2015</v>
      </c>
      <c r="G367">
        <f>+'2014'!E200</f>
        <v>500</v>
      </c>
      <c r="H367">
        <f>+'2014'!F200</f>
        <v>0</v>
      </c>
      <c r="I367">
        <f>+'2014'!G200</f>
        <v>0</v>
      </c>
      <c r="J367" s="28">
        <f t="shared" si="20"/>
        <v>0.05</v>
      </c>
      <c r="K367" s="46">
        <f t="shared" si="21"/>
        <v>0</v>
      </c>
      <c r="L367" s="51">
        <f t="shared" si="22"/>
        <v>0</v>
      </c>
      <c r="M367" s="28" t="str">
        <f>+IF(H367&gt;4,"DEJAR","DEPURAR")</f>
        <v>DEPURAR</v>
      </c>
      <c r="N367" s="49" t="str">
        <f t="shared" si="23"/>
        <v>DEPURAR</v>
      </c>
      <c r="O367" s="28">
        <f>+IF(E367=INICIO!$C$4,0.178*POWER(H367,2.47),IF(E367=INICIO!$C$5,0.1023*POWER(H367,2.5),IF(E367=INICIO!$C$6,0.14*POWER(H367,2.4),IF(E367=INICIO!$C$7,0.1023*POWER(H367,2.5),IF(E367=INICIO!$C$8,0,0)))))</f>
        <v>0</v>
      </c>
      <c r="P367" s="55">
        <f>+O367*1/J367</f>
        <v>0</v>
      </c>
      <c r="Q367" s="55">
        <f>+O367/1000*A_DESCRIPCION!$D$24</f>
        <v>0</v>
      </c>
      <c r="R367" s="55">
        <f>+P367/1000*A_DESCRIPCION!$D$24</f>
        <v>0</v>
      </c>
      <c r="S367" s="49" t="str">
        <f>+INICIO!$E$4</f>
        <v>Imbert and Rollet (1989)a</v>
      </c>
      <c r="T367" s="54">
        <f>0.13657*H367^2.38351</f>
        <v>0</v>
      </c>
      <c r="U367" s="55">
        <f>+T367*1/J367</f>
        <v>0</v>
      </c>
      <c r="V367" s="55">
        <f>+T367/1000*A_DESCRIPCION!$D$24</f>
        <v>0</v>
      </c>
      <c r="W367" s="55">
        <f>+U367/1000*A_DESCRIPCION!$D$24</f>
        <v>0</v>
      </c>
      <c r="X367" s="28">
        <f>+IF(E367=INICIO!$C$4,0.199*(0.86^0.899)*(H367^2.22),IF(E367=INICIO!$C$5,0.199*(0.762^0.899)*(H367^2.22),IF(E367=INICIO!$C$6,0.199*(0.759^0.899)*(H367^2.22),IF(E367=INICIO!$C$7,0.199*(0.762^0.899)*(H367^2.22),0))))</f>
        <v>0</v>
      </c>
      <c r="Y367" s="28">
        <f>+X367*1/J367</f>
        <v>0</v>
      </c>
      <c r="Z367" s="55">
        <f>+X367/1000*A_DESCRIPCION!$D$24</f>
        <v>0</v>
      </c>
      <c r="AA367" s="55">
        <f>+Y367/1000*A_DESCRIPCION!$D$24</f>
        <v>0</v>
      </c>
      <c r="AB367" s="28">
        <f>+IF(E367=INICIO!$C$4,INICIO!$V$30*ARBOLES!R367,IF(E367=INICIO!$C$5,INICIO!$V$31*ARBOLES!R367,IF(E367=INICIO!$C$6,INICIO!$V$32*ARBOLES!R367,IF(E367=INICIO!$C$7,INICIO!#REF!*ARBOLES!R367,0))))</f>
        <v>0</v>
      </c>
    </row>
    <row r="368" spans="1:28" x14ac:dyDescent="0.25">
      <c r="A368">
        <v>201</v>
      </c>
      <c r="B368" t="str">
        <f>+'2014'!A201</f>
        <v>1-2014-ICC/INAB</v>
      </c>
      <c r="D368">
        <f>+'2014'!B201</f>
        <v>7</v>
      </c>
      <c r="E368" t="str">
        <f>+'2014'!C201</f>
        <v>Laguncularia racemosa (L.) Gaertn.f.</v>
      </c>
      <c r="F368">
        <f>+'2014'!D201</f>
        <v>2015</v>
      </c>
      <c r="G368">
        <f>+'2014'!E201</f>
        <v>500</v>
      </c>
      <c r="H368">
        <f>+'2014'!F201</f>
        <v>48.2</v>
      </c>
      <c r="I368">
        <f>+'2014'!G201</f>
        <v>25.5</v>
      </c>
      <c r="J368" s="28">
        <f t="shared" si="20"/>
        <v>0.05</v>
      </c>
      <c r="K368" s="46">
        <f t="shared" si="21"/>
        <v>0.1824668429131488</v>
      </c>
      <c r="L368" s="51">
        <f t="shared" si="22"/>
        <v>3.6493368582629757</v>
      </c>
      <c r="M368" s="28" t="str">
        <f>+IF(H368&gt;4,"DEJAR","DEPURAR")</f>
        <v>DEJAR</v>
      </c>
      <c r="N368" s="49" t="str">
        <f t="shared" si="23"/>
        <v>DEJAR</v>
      </c>
      <c r="O368" s="28">
        <f>+IF(E368=INICIO!$C$4,0.178*POWER(H368,2.47),IF(E368=INICIO!$C$5,0.1023*POWER(H368,2.5),IF(E368=INICIO!$C$6,0.14*POWER(H368,2.4),IF(E368=INICIO!$C$7,0.1023*POWER(H368,2.5),IF(E368=INICIO!$C$8,0,0)))))</f>
        <v>1650.0352769187414</v>
      </c>
      <c r="P368" s="55">
        <f>+O368*1/J368</f>
        <v>33000.705538374823</v>
      </c>
      <c r="Q368" s="55">
        <f>+O368/1000*A_DESCRIPCION!$D$24</f>
        <v>0.77551658015180847</v>
      </c>
      <c r="R368" s="55">
        <f>+P368/1000*A_DESCRIPCION!$D$24</f>
        <v>15.510331603036166</v>
      </c>
      <c r="S368" s="49" t="str">
        <f>+INICIO!$E$4</f>
        <v>Imbert and Rollet (1989)a</v>
      </c>
      <c r="T368" s="54">
        <f>0.13657*H368^2.38351</f>
        <v>1402.5383835699995</v>
      </c>
      <c r="U368" s="55">
        <f>+T368*1/J368</f>
        <v>28050.76767139999</v>
      </c>
      <c r="V368" s="55">
        <f>+T368/1000*A_DESCRIPCION!$D$24</f>
        <v>0.65919304027789982</v>
      </c>
      <c r="W368" s="55">
        <f>+U368/1000*A_DESCRIPCION!$D$24</f>
        <v>13.183860805557995</v>
      </c>
      <c r="X368" s="28">
        <f>+IF(E368=INICIO!$C$4,0.199*(0.86^0.899)*(H368^2.22),IF(E368=INICIO!$C$5,0.199*(0.762^0.899)*(H368^2.22),IF(E368=INICIO!$C$6,0.199*(0.759^0.899)*(H368^2.22),IF(E368=INICIO!$C$7,0.199*(0.762^0.899)*(H368^2.22),0))))</f>
        <v>849.3662899926976</v>
      </c>
      <c r="Y368" s="28">
        <f>+X368*1/J368</f>
        <v>16987.325799853952</v>
      </c>
      <c r="Z368" s="55">
        <f>+X368/1000*A_DESCRIPCION!$D$24</f>
        <v>0.39920215629656786</v>
      </c>
      <c r="AA368" s="55">
        <f>+Y368/1000*A_DESCRIPCION!$D$24</f>
        <v>7.9840431259313567</v>
      </c>
      <c r="AB368" s="28">
        <f>+IF(E368=INICIO!$C$4,INICIO!$V$30*ARBOLES!R368,IF(E368=INICIO!$C$5,INICIO!$V$31*ARBOLES!R368,IF(E368=INICIO!$C$6,INICIO!$V$32*ARBOLES!R368,IF(E368=INICIO!$C$7,INICIO!#REF!*ARBOLES!R368,0))))</f>
        <v>12.649947832516341</v>
      </c>
    </row>
    <row r="369" spans="1:28" x14ac:dyDescent="0.25">
      <c r="A369">
        <v>202</v>
      </c>
      <c r="B369" t="str">
        <f>+'2014'!A202</f>
        <v>1-2014-ICC/INAB</v>
      </c>
      <c r="D369">
        <f>+'2014'!B202</f>
        <v>8</v>
      </c>
      <c r="E369" t="str">
        <f>+'2014'!C202</f>
        <v>Laguncularia racemosa (L.) Gaertn.f.</v>
      </c>
      <c r="F369">
        <f>+'2014'!D202</f>
        <v>2015</v>
      </c>
      <c r="G369">
        <f>+'2014'!E202</f>
        <v>500</v>
      </c>
      <c r="H369">
        <f>+'2014'!F202</f>
        <v>19.2</v>
      </c>
      <c r="I369">
        <f>+'2014'!G202</f>
        <v>14.5</v>
      </c>
      <c r="J369" s="28">
        <f t="shared" si="20"/>
        <v>0.05</v>
      </c>
      <c r="K369" s="46">
        <f t="shared" si="21"/>
        <v>2.8952917895483533E-2</v>
      </c>
      <c r="L369" s="51">
        <f t="shared" si="22"/>
        <v>0.57905835790967064</v>
      </c>
      <c r="M369" s="28" t="str">
        <f>+IF(H369&gt;4,"DEJAR","DEPURAR")</f>
        <v>DEJAR</v>
      </c>
      <c r="N369" s="49" t="str">
        <f t="shared" si="23"/>
        <v>DEJAR</v>
      </c>
      <c r="O369" s="28">
        <f>+IF(E369=INICIO!$C$4,0.178*POWER(H369,2.47),IF(E369=INICIO!$C$5,0.1023*POWER(H369,2.5),IF(E369=INICIO!$C$6,0.14*POWER(H369,2.4),IF(E369=INICIO!$C$7,0.1023*POWER(H369,2.5),IF(E369=INICIO!$C$8,0,0)))))</f>
        <v>165.24514384117984</v>
      </c>
      <c r="P369" s="55">
        <f>+O369*1/J369</f>
        <v>3304.9028768235967</v>
      </c>
      <c r="Q369" s="55">
        <f>+O369/1000*A_DESCRIPCION!$D$24</f>
        <v>7.7665217605354511E-2</v>
      </c>
      <c r="R369" s="55">
        <f>+P369/1000*A_DESCRIPCION!$D$24</f>
        <v>1.5533043521070904</v>
      </c>
      <c r="S369" s="49" t="str">
        <f>+INICIO!$E$4</f>
        <v>Imbert and Rollet (1989)a</v>
      </c>
      <c r="T369" s="54">
        <f>0.13657*H369^2.38351</f>
        <v>156.35674508199583</v>
      </c>
      <c r="U369" s="55">
        <f>+T369*1/J369</f>
        <v>3127.1349016399163</v>
      </c>
      <c r="V369" s="55">
        <f>+T369/1000*A_DESCRIPCION!$D$24</f>
        <v>7.3487670188538023E-2</v>
      </c>
      <c r="W369" s="55">
        <f>+U369/1000*A_DESCRIPCION!$D$24</f>
        <v>1.4697534037707607</v>
      </c>
      <c r="X369" s="28">
        <f>+IF(E369=INICIO!$C$4,0.199*(0.86^0.899)*(H369^2.22),IF(E369=INICIO!$C$5,0.199*(0.762^0.899)*(H369^2.22),IF(E369=INICIO!$C$6,0.199*(0.759^0.899)*(H369^2.22),IF(E369=INICIO!$C$7,0.199*(0.762^0.899)*(H369^2.22),0))))</f>
        <v>110.06755602397098</v>
      </c>
      <c r="Y369" s="28">
        <f>+X369*1/J369</f>
        <v>2201.3511204794195</v>
      </c>
      <c r="Z369" s="55">
        <f>+X369/1000*A_DESCRIPCION!$D$24</f>
        <v>5.1731751331266354E-2</v>
      </c>
      <c r="AA369" s="55">
        <f>+Y369/1000*A_DESCRIPCION!$D$24</f>
        <v>1.0346350266253272</v>
      </c>
      <c r="AB369" s="28">
        <f>+IF(E369=INICIO!$C$4,INICIO!$V$30*ARBOLES!R369,IF(E369=INICIO!$C$5,INICIO!$V$31*ARBOLES!R369,IF(E369=INICIO!$C$6,INICIO!$V$32*ARBOLES!R369,IF(E369=INICIO!$C$7,INICIO!#REF!*ARBOLES!R369,0))))</f>
        <v>1.2668471264875427</v>
      </c>
    </row>
    <row r="370" spans="1:28" x14ac:dyDescent="0.25">
      <c r="A370">
        <v>203</v>
      </c>
      <c r="B370" t="str">
        <f>+'2014'!A203</f>
        <v>1-2014-ICC/INAB</v>
      </c>
      <c r="D370">
        <f>+'2014'!B203</f>
        <v>9</v>
      </c>
      <c r="E370" t="str">
        <f>+'2014'!C203</f>
        <v>Laguncularia racemosa (L.) Gaertn.f.</v>
      </c>
      <c r="F370">
        <f>+'2014'!D203</f>
        <v>2015</v>
      </c>
      <c r="G370">
        <f>+'2014'!E203</f>
        <v>500</v>
      </c>
      <c r="H370">
        <f>+'2014'!F203</f>
        <v>46.5</v>
      </c>
      <c r="I370">
        <f>+'2014'!G203</f>
        <v>24.5</v>
      </c>
      <c r="J370" s="28">
        <f t="shared" si="20"/>
        <v>0.05</v>
      </c>
      <c r="K370" s="46">
        <f t="shared" si="21"/>
        <v>0.16982271788061329</v>
      </c>
      <c r="L370" s="51">
        <f t="shared" si="22"/>
        <v>3.3964543576122654</v>
      </c>
      <c r="M370" s="28" t="str">
        <f>+IF(H370&gt;4,"DEJAR","DEPURAR")</f>
        <v>DEJAR</v>
      </c>
      <c r="N370" s="49" t="str">
        <f t="shared" si="23"/>
        <v>DEJAR</v>
      </c>
      <c r="O370" s="28">
        <f>+IF(E370=INICIO!$C$4,0.178*POWER(H370,2.47),IF(E370=INICIO!$C$5,0.1023*POWER(H370,2.5),IF(E370=INICIO!$C$6,0.14*POWER(H370,2.4),IF(E370=INICIO!$C$7,0.1023*POWER(H370,2.5),IF(E370=INICIO!$C$8,0,0)))))</f>
        <v>1508.3704508458368</v>
      </c>
      <c r="P370" s="55">
        <f>+O370*1/J370</f>
        <v>30167.409016916736</v>
      </c>
      <c r="Q370" s="55">
        <f>+O370/1000*A_DESCRIPCION!$D$24</f>
        <v>0.7089341118975433</v>
      </c>
      <c r="R370" s="55">
        <f>+P370/1000*A_DESCRIPCION!$D$24</f>
        <v>14.178682237950865</v>
      </c>
      <c r="S370" s="49" t="str">
        <f>+INICIO!$E$4</f>
        <v>Imbert and Rollet (1989)a</v>
      </c>
      <c r="T370" s="54">
        <f>0.13657*H370^2.38351</f>
        <v>1287.4966187199072</v>
      </c>
      <c r="U370" s="55">
        <f>+T370*1/J370</f>
        <v>25749.932374398144</v>
      </c>
      <c r="V370" s="55">
        <f>+T370/1000*A_DESCRIPCION!$D$24</f>
        <v>0.60512341079835641</v>
      </c>
      <c r="W370" s="55">
        <f>+U370/1000*A_DESCRIPCION!$D$24</f>
        <v>12.102468215967129</v>
      </c>
      <c r="X370" s="28">
        <f>+IF(E370=INICIO!$C$4,0.199*(0.86^0.899)*(H370^2.22),IF(E370=INICIO!$C$5,0.199*(0.762^0.899)*(H370^2.22),IF(E370=INICIO!$C$6,0.199*(0.759^0.899)*(H370^2.22),IF(E370=INICIO!$C$7,0.199*(0.762^0.899)*(H370^2.22),0))))</f>
        <v>784.28904908240361</v>
      </c>
      <c r="Y370" s="28">
        <f>+X370*1/J370</f>
        <v>15685.780981648071</v>
      </c>
      <c r="Z370" s="55">
        <f>+X370/1000*A_DESCRIPCION!$D$24</f>
        <v>0.36861585306872968</v>
      </c>
      <c r="AA370" s="55">
        <f>+Y370/1000*A_DESCRIPCION!$D$24</f>
        <v>7.3723170613745932</v>
      </c>
      <c r="AB370" s="28">
        <f>+IF(E370=INICIO!$C$4,INICIO!$V$30*ARBOLES!R370,IF(E370=INICIO!$C$5,INICIO!$V$31*ARBOLES!R370,IF(E370=INICIO!$C$6,INICIO!$V$32*ARBOLES!R370,IF(E370=INICIO!$C$7,INICIO!#REF!*ARBOLES!R370,0))))</f>
        <v>11.563878531700421</v>
      </c>
    </row>
    <row r="371" spans="1:28" x14ac:dyDescent="0.25">
      <c r="A371">
        <v>204</v>
      </c>
      <c r="B371" t="str">
        <f>+'2014'!A204</f>
        <v>1-2014-ICC/INAB</v>
      </c>
      <c r="D371">
        <f>+'2014'!B204</f>
        <v>10</v>
      </c>
      <c r="E371" t="str">
        <f>+'2014'!C204</f>
        <v>Rhizophora mangle L.</v>
      </c>
      <c r="F371">
        <f>+'2014'!D204</f>
        <v>2015</v>
      </c>
      <c r="G371">
        <f>+'2014'!E204</f>
        <v>500</v>
      </c>
      <c r="H371">
        <f>+'2014'!F204</f>
        <v>32</v>
      </c>
      <c r="I371">
        <f>+'2014'!G204</f>
        <v>21.5</v>
      </c>
      <c r="J371" s="28">
        <f t="shared" si="20"/>
        <v>0.05</v>
      </c>
      <c r="K371" s="46">
        <f t="shared" si="21"/>
        <v>8.0424771931898703E-2</v>
      </c>
      <c r="L371" s="51">
        <f t="shared" si="22"/>
        <v>1.608495438637974</v>
      </c>
      <c r="M371" s="28" t="str">
        <f>+IF(H371&gt;4,"DEJAR","DEPURAR")</f>
        <v>DEJAR</v>
      </c>
      <c r="N371" s="49" t="str">
        <f t="shared" si="23"/>
        <v>DEJAR</v>
      </c>
      <c r="O371" s="28">
        <f>+IF(E371=INICIO!$C$4,0.178*POWER(H371,2.47),IF(E371=INICIO!$C$5,0.1023*POWER(H371,2.5),IF(E371=INICIO!$C$6,0.14*POWER(H371,2.4),IF(E371=INICIO!$C$7,0.1023*POWER(H371,2.5),IF(E371=INICIO!$C$8,0,0)))))</f>
        <v>929.26685865094669</v>
      </c>
      <c r="P371" s="55">
        <f>+O371*1/J371</f>
        <v>18585.337173018932</v>
      </c>
      <c r="Q371" s="55">
        <f>+O371/1000*A_DESCRIPCION!$D$24</f>
        <v>0.43675542356594493</v>
      </c>
      <c r="R371" s="55">
        <f>+P371/1000*A_DESCRIPCION!$D$24</f>
        <v>8.7351084713188971</v>
      </c>
      <c r="S371" s="49" t="str">
        <f>+INICIO!$E$4</f>
        <v>Imbert and Rollet (1989)a</v>
      </c>
      <c r="T371" s="54">
        <f>0.13657*H371^2.38351</f>
        <v>528.31791084648671</v>
      </c>
      <c r="U371" s="55">
        <f>+T371*1/J371</f>
        <v>10566.358216929733</v>
      </c>
      <c r="V371" s="55">
        <f>+T371/1000*A_DESCRIPCION!$D$24</f>
        <v>0.24830941809784873</v>
      </c>
      <c r="W371" s="55">
        <f>+U371/1000*A_DESCRIPCION!$D$24</f>
        <v>4.9661883619569744</v>
      </c>
      <c r="X371" s="28">
        <f>+IF(E371=INICIO!$C$4,0.199*(0.86^0.899)*(H371^2.22),IF(E371=INICIO!$C$5,0.199*(0.762^0.899)*(H371^2.22),IF(E371=INICIO!$C$6,0.199*(0.759^0.899)*(H371^2.22),IF(E371=INICIO!$C$7,0.199*(0.762^0.899)*(H371^2.22),0))))</f>
        <v>381.41707906249133</v>
      </c>
      <c r="Y371" s="28">
        <f>+X371*1/J371</f>
        <v>7628.341581249826</v>
      </c>
      <c r="Z371" s="55">
        <f>+X371/1000*A_DESCRIPCION!$D$24</f>
        <v>0.17926602715937093</v>
      </c>
      <c r="AA371" s="55">
        <f>+Y371/1000*A_DESCRIPCION!$D$24</f>
        <v>3.585320543187418</v>
      </c>
      <c r="AB371" s="28">
        <f>+IF(E371=INICIO!$C$4,INICIO!$V$30*ARBOLES!R371,IF(E371=INICIO!$C$5,INICIO!$V$31*ARBOLES!R371,IF(E371=INICIO!$C$6,INICIO!$V$32*ARBOLES!R371,IF(E371=INICIO!$C$7,INICIO!#REF!*ARBOLES!R371,0))))</f>
        <v>6.0908449970493894</v>
      </c>
    </row>
    <row r="372" spans="1:28" x14ac:dyDescent="0.25">
      <c r="A372">
        <v>205</v>
      </c>
      <c r="B372" t="str">
        <f>+'2014'!A205</f>
        <v>1-2014-ICC/INAB</v>
      </c>
      <c r="D372">
        <f>+'2014'!B205</f>
        <v>11</v>
      </c>
      <c r="E372" t="str">
        <f>+'2014'!C205</f>
        <v>Rhizophora mangle L.</v>
      </c>
      <c r="F372">
        <f>+'2014'!D205</f>
        <v>2015</v>
      </c>
      <c r="G372">
        <f>+'2014'!E205</f>
        <v>500</v>
      </c>
      <c r="H372">
        <f>+'2014'!F205</f>
        <v>12.9</v>
      </c>
      <c r="I372">
        <f>+'2014'!G205</f>
        <v>11</v>
      </c>
      <c r="J372" s="28">
        <f t="shared" si="20"/>
        <v>0.05</v>
      </c>
      <c r="K372" s="46">
        <f t="shared" si="21"/>
        <v>1.3069810837096936E-2</v>
      </c>
      <c r="L372" s="51">
        <f t="shared" si="22"/>
        <v>0.26139621674193869</v>
      </c>
      <c r="M372" s="28" t="str">
        <f>+IF(H372&gt;4,"DEJAR","DEPURAR")</f>
        <v>DEJAR</v>
      </c>
      <c r="N372" s="49" t="str">
        <f t="shared" si="23"/>
        <v>DEJAR</v>
      </c>
      <c r="O372" s="28">
        <f>+IF(E372=INICIO!$C$4,0.178*POWER(H372,2.47),IF(E372=INICIO!$C$5,0.1023*POWER(H372,2.5),IF(E372=INICIO!$C$6,0.14*POWER(H372,2.4),IF(E372=INICIO!$C$7,0.1023*POWER(H372,2.5),IF(E372=INICIO!$C$8,0,0)))))</f>
        <v>98.531838592235545</v>
      </c>
      <c r="P372" s="55">
        <f>+O372*1/J372</f>
        <v>1970.6367718447109</v>
      </c>
      <c r="Q372" s="55">
        <f>+O372/1000*A_DESCRIPCION!$D$24</f>
        <v>4.6309964138350708E-2</v>
      </c>
      <c r="R372" s="55">
        <f>+P372/1000*A_DESCRIPCION!$D$24</f>
        <v>0.92619928276701402</v>
      </c>
      <c r="S372" s="49" t="str">
        <f>+INICIO!$E$4</f>
        <v>Imbert and Rollet (1989)a</v>
      </c>
      <c r="T372" s="54">
        <f>0.13657*H372^2.38351</f>
        <v>60.597818472644285</v>
      </c>
      <c r="U372" s="55">
        <f>+T372*1/J372</f>
        <v>1211.9563694528856</v>
      </c>
      <c r="V372" s="55">
        <f>+T372/1000*A_DESCRIPCION!$D$24</f>
        <v>2.848097468214281E-2</v>
      </c>
      <c r="W372" s="55">
        <f>+U372/1000*A_DESCRIPCION!$D$24</f>
        <v>0.56961949364285624</v>
      </c>
      <c r="X372" s="28">
        <f>+IF(E372=INICIO!$C$4,0.199*(0.86^0.899)*(H372^2.22),IF(E372=INICIO!$C$5,0.199*(0.762^0.899)*(H372^2.22),IF(E372=INICIO!$C$6,0.199*(0.759^0.899)*(H372^2.22),IF(E372=INICIO!$C$7,0.199*(0.762^0.899)*(H372^2.22),0))))</f>
        <v>50.754708863592462</v>
      </c>
      <c r="Y372" s="28">
        <f>+X372*1/J372</f>
        <v>1015.0941772718492</v>
      </c>
      <c r="Z372" s="55">
        <f>+X372/1000*A_DESCRIPCION!$D$24</f>
        <v>2.3854713165888455E-2</v>
      </c>
      <c r="AA372" s="55">
        <f>+Y372/1000*A_DESCRIPCION!$D$24</f>
        <v>0.47709426331776905</v>
      </c>
      <c r="AB372" s="28">
        <f>+IF(E372=INICIO!$C$4,INICIO!$V$30*ARBOLES!R372,IF(E372=INICIO!$C$5,INICIO!$V$31*ARBOLES!R372,IF(E372=INICIO!$C$6,INICIO!$V$32*ARBOLES!R372,IF(E372=INICIO!$C$7,INICIO!#REF!*ARBOLES!R372,0))))</f>
        <v>0.64582326438591153</v>
      </c>
    </row>
    <row r="373" spans="1:28" x14ac:dyDescent="0.25">
      <c r="A373">
        <v>206</v>
      </c>
      <c r="B373" t="str">
        <f>+'2014'!A206</f>
        <v>1-2014-ICC/INAB</v>
      </c>
      <c r="D373">
        <f>+'2014'!B206</f>
        <v>12</v>
      </c>
      <c r="E373" t="str">
        <f>+'2014'!C206</f>
        <v>Rhizophora mangle L.</v>
      </c>
      <c r="F373">
        <f>+'2014'!D206</f>
        <v>2015</v>
      </c>
      <c r="G373">
        <f>+'2014'!E206</f>
        <v>500</v>
      </c>
      <c r="H373">
        <f>+'2014'!F206</f>
        <v>28.7</v>
      </c>
      <c r="I373">
        <f>+'2014'!G206</f>
        <v>23.5</v>
      </c>
      <c r="J373" s="28">
        <f t="shared" si="20"/>
        <v>0.05</v>
      </c>
      <c r="K373" s="46">
        <f t="shared" si="21"/>
        <v>6.4692461320884409E-2</v>
      </c>
      <c r="L373" s="51">
        <f t="shared" si="22"/>
        <v>1.2938492264176882</v>
      </c>
      <c r="M373" s="28" t="str">
        <f>+IF(H373&gt;4,"DEJAR","DEPURAR")</f>
        <v>DEJAR</v>
      </c>
      <c r="N373" s="49" t="str">
        <f t="shared" si="23"/>
        <v>DEJAR</v>
      </c>
      <c r="O373" s="28">
        <f>+IF(E373=INICIO!$C$4,0.178*POWER(H373,2.47),IF(E373=INICIO!$C$5,0.1023*POWER(H373,2.5),IF(E373=INICIO!$C$6,0.14*POWER(H373,2.4),IF(E373=INICIO!$C$7,0.1023*POWER(H373,2.5),IF(E373=INICIO!$C$8,0,0)))))</f>
        <v>710.21245988077612</v>
      </c>
      <c r="P373" s="55">
        <f>+O373*1/J373</f>
        <v>14204.249197615522</v>
      </c>
      <c r="Q373" s="55">
        <f>+O373/1000*A_DESCRIPCION!$D$24</f>
        <v>0.33379985614396473</v>
      </c>
      <c r="R373" s="55">
        <f>+P373/1000*A_DESCRIPCION!$D$24</f>
        <v>6.6759971228792949</v>
      </c>
      <c r="S373" s="49" t="str">
        <f>+INICIO!$E$4</f>
        <v>Imbert and Rollet (1989)a</v>
      </c>
      <c r="T373" s="54">
        <f>0.13657*H373^2.38351</f>
        <v>407.5973850271933</v>
      </c>
      <c r="U373" s="55">
        <f>+T373*1/J373</f>
        <v>8151.9477005438657</v>
      </c>
      <c r="V373" s="55">
        <f>+T373/1000*A_DESCRIPCION!$D$24</f>
        <v>0.19157077096278083</v>
      </c>
      <c r="W373" s="55">
        <f>+U373/1000*A_DESCRIPCION!$D$24</f>
        <v>3.8314154192556171</v>
      </c>
      <c r="X373" s="28">
        <f>+IF(E373=INICIO!$C$4,0.199*(0.86^0.899)*(H373^2.22),IF(E373=INICIO!$C$5,0.199*(0.762^0.899)*(H373^2.22),IF(E373=INICIO!$C$6,0.199*(0.759^0.899)*(H373^2.22),IF(E373=INICIO!$C$7,0.199*(0.762^0.899)*(H373^2.22),0))))</f>
        <v>299.54701406471844</v>
      </c>
      <c r="Y373" s="28">
        <f>+X373*1/J373</f>
        <v>5990.9402812943681</v>
      </c>
      <c r="Z373" s="55">
        <f>+X373/1000*A_DESCRIPCION!$D$24</f>
        <v>0.14078709661041766</v>
      </c>
      <c r="AA373" s="55">
        <f>+Y373/1000*A_DESCRIPCION!$D$24</f>
        <v>2.8157419322083528</v>
      </c>
      <c r="AB373" s="28">
        <f>+IF(E373=INICIO!$C$4,INICIO!$V$30*ARBOLES!R373,IF(E373=INICIO!$C$5,INICIO!$V$31*ARBOLES!R373,IF(E373=INICIO!$C$6,INICIO!$V$32*ARBOLES!R373,IF(E373=INICIO!$C$7,INICIO!#REF!*ARBOLES!R373,0))))</f>
        <v>4.6550611031010956</v>
      </c>
    </row>
    <row r="374" spans="1:28" x14ac:dyDescent="0.25">
      <c r="A374">
        <v>207</v>
      </c>
      <c r="B374" t="str">
        <f>+'2014'!A207</f>
        <v>1-2014-ICC/INAB</v>
      </c>
      <c r="D374">
        <f>+'2014'!B207</f>
        <v>13</v>
      </c>
      <c r="E374" t="str">
        <f>+'2014'!C207</f>
        <v>Rhizophora mangle L.</v>
      </c>
      <c r="F374">
        <f>+'2014'!D207</f>
        <v>2015</v>
      </c>
      <c r="G374">
        <f>+'2014'!E207</f>
        <v>500</v>
      </c>
      <c r="H374">
        <f>+'2014'!F207</f>
        <v>24.9</v>
      </c>
      <c r="I374">
        <f>+'2014'!G207</f>
        <v>24</v>
      </c>
      <c r="J374" s="28">
        <f t="shared" si="20"/>
        <v>0.05</v>
      </c>
      <c r="K374" s="46">
        <f t="shared" si="21"/>
        <v>4.8695471528805191E-2</v>
      </c>
      <c r="L374" s="51">
        <f t="shared" si="22"/>
        <v>0.9739094305761038</v>
      </c>
      <c r="M374" s="28" t="str">
        <f>+IF(H374&gt;4,"DEJAR","DEPURAR")</f>
        <v>DEJAR</v>
      </c>
      <c r="N374" s="49" t="str">
        <f t="shared" si="23"/>
        <v>DEJAR</v>
      </c>
      <c r="O374" s="28">
        <f>+IF(E374=INICIO!$C$4,0.178*POWER(H374,2.47),IF(E374=INICIO!$C$5,0.1023*POWER(H374,2.5),IF(E374=INICIO!$C$6,0.14*POWER(H374,2.4),IF(E374=INICIO!$C$7,0.1023*POWER(H374,2.5),IF(E374=INICIO!$C$8,0,0)))))</f>
        <v>500.07182888904106</v>
      </c>
      <c r="P374" s="55">
        <f>+O374*1/J374</f>
        <v>10001.43657778082</v>
      </c>
      <c r="Q374" s="55">
        <f>+O374/1000*A_DESCRIPCION!$D$24</f>
        <v>0.23503375957784925</v>
      </c>
      <c r="R374" s="55">
        <f>+P374/1000*A_DESCRIPCION!$D$24</f>
        <v>4.7006751915569858</v>
      </c>
      <c r="S374" s="49" t="str">
        <f>+INICIO!$E$4</f>
        <v>Imbert and Rollet (1989)a</v>
      </c>
      <c r="T374" s="54">
        <f>0.13657*H374^2.38351</f>
        <v>290.54299911864297</v>
      </c>
      <c r="U374" s="55">
        <f>+T374*1/J374</f>
        <v>5810.8599823728591</v>
      </c>
      <c r="V374" s="55">
        <f>+T374/1000*A_DESCRIPCION!$D$24</f>
        <v>0.13655520958576217</v>
      </c>
      <c r="W374" s="55">
        <f>+U374/1000*A_DESCRIPCION!$D$24</f>
        <v>2.7311041917152439</v>
      </c>
      <c r="X374" s="28">
        <f>+IF(E374=INICIO!$C$4,0.199*(0.86^0.899)*(H374^2.22),IF(E374=INICIO!$C$5,0.199*(0.762^0.899)*(H374^2.22),IF(E374=INICIO!$C$6,0.199*(0.759^0.899)*(H374^2.22),IF(E374=INICIO!$C$7,0.199*(0.762^0.899)*(H374^2.22),0))))</f>
        <v>218.53939408409926</v>
      </c>
      <c r="Y374" s="28">
        <f>+X374*1/J374</f>
        <v>4370.7878816819848</v>
      </c>
      <c r="Z374" s="55">
        <f>+X374/1000*A_DESCRIPCION!$D$24</f>
        <v>0.10271351521952664</v>
      </c>
      <c r="AA374" s="55">
        <f>+Y374/1000*A_DESCRIPCION!$D$24</f>
        <v>2.054270304390533</v>
      </c>
      <c r="AB374" s="28">
        <f>+IF(E374=INICIO!$C$4,INICIO!$V$30*ARBOLES!R374,IF(E374=INICIO!$C$5,INICIO!$V$31*ARBOLES!R374,IF(E374=INICIO!$C$6,INICIO!$V$32*ARBOLES!R374,IF(E374=INICIO!$C$7,INICIO!#REF!*ARBOLES!R374,0))))</f>
        <v>3.2777021678960438</v>
      </c>
    </row>
    <row r="375" spans="1:28" x14ac:dyDescent="0.25">
      <c r="A375">
        <v>208</v>
      </c>
      <c r="B375" t="str">
        <f>+'2014'!A208</f>
        <v>1-2014-ICC/INAB</v>
      </c>
      <c r="D375">
        <f>+'2014'!B208</f>
        <v>14</v>
      </c>
      <c r="E375" t="str">
        <f>+'2014'!C208</f>
        <v>Rhizophora mangle L.</v>
      </c>
      <c r="F375">
        <f>+'2014'!D208</f>
        <v>2015</v>
      </c>
      <c r="G375">
        <f>+'2014'!E208</f>
        <v>500</v>
      </c>
      <c r="H375">
        <f>+'2014'!F208</f>
        <v>7.7</v>
      </c>
      <c r="I375">
        <f>+'2014'!G208</f>
        <v>14</v>
      </c>
      <c r="J375" s="28">
        <f t="shared" si="20"/>
        <v>0.05</v>
      </c>
      <c r="K375" s="46">
        <f t="shared" si="21"/>
        <v>4.6566257107834713E-3</v>
      </c>
      <c r="L375" s="51">
        <f t="shared" si="22"/>
        <v>9.3132514215669426E-2</v>
      </c>
      <c r="M375" s="28" t="str">
        <f>+IF(H375&gt;4,"DEJAR","DEPURAR")</f>
        <v>DEJAR</v>
      </c>
      <c r="N375" s="49" t="str">
        <f t="shared" si="23"/>
        <v>DEJAR</v>
      </c>
      <c r="O375" s="28">
        <f>+IF(E375=INICIO!$C$4,0.178*POWER(H375,2.47),IF(E375=INICIO!$C$5,0.1023*POWER(H375,2.5),IF(E375=INICIO!$C$6,0.14*POWER(H375,2.4),IF(E375=INICIO!$C$7,0.1023*POWER(H375,2.5),IF(E375=INICIO!$C$8,0,0)))))</f>
        <v>27.545590920094284</v>
      </c>
      <c r="P375" s="55">
        <f>+O375*1/J375</f>
        <v>550.91181840188563</v>
      </c>
      <c r="Q375" s="55">
        <f>+O375/1000*A_DESCRIPCION!$D$24</f>
        <v>1.2946427732444313E-2</v>
      </c>
      <c r="R375" s="55">
        <f>+P375/1000*A_DESCRIPCION!$D$24</f>
        <v>0.25892855464888626</v>
      </c>
      <c r="S375" s="49" t="str">
        <f>+INICIO!$E$4</f>
        <v>Imbert and Rollet (1989)a</v>
      </c>
      <c r="T375" s="54">
        <f>0.13657*H375^2.38351</f>
        <v>17.713925660893462</v>
      </c>
      <c r="U375" s="55">
        <f>+T375*1/J375</f>
        <v>354.2785132178692</v>
      </c>
      <c r="V375" s="55">
        <f>+T375/1000*A_DESCRIPCION!$D$24</f>
        <v>8.3255450606199276E-3</v>
      </c>
      <c r="W375" s="55">
        <f>+U375/1000*A_DESCRIPCION!$D$24</f>
        <v>0.1665109012123985</v>
      </c>
      <c r="X375" s="28">
        <f>+IF(E375=INICIO!$C$4,0.199*(0.86^0.899)*(H375^2.22),IF(E375=INICIO!$C$5,0.199*(0.762^0.899)*(H375^2.22),IF(E375=INICIO!$C$6,0.199*(0.759^0.899)*(H375^2.22),IF(E375=INICIO!$C$7,0.199*(0.762^0.899)*(H375^2.22),0))))</f>
        <v>16.142715542893018</v>
      </c>
      <c r="Y375" s="28">
        <f>+X375*1/J375</f>
        <v>322.85431085786036</v>
      </c>
      <c r="Z375" s="55">
        <f>+X375/1000*A_DESCRIPCION!$D$24</f>
        <v>7.5870763051597177E-3</v>
      </c>
      <c r="AA375" s="55">
        <f>+Y375/1000*A_DESCRIPCION!$D$24</f>
        <v>0.15174152610319436</v>
      </c>
      <c r="AB375" s="28">
        <f>+IF(E375=INICIO!$C$4,INICIO!$V$30*ARBOLES!R375,IF(E375=INICIO!$C$5,INICIO!$V$31*ARBOLES!R375,IF(E375=INICIO!$C$6,INICIO!$V$32*ARBOLES!R375,IF(E375=INICIO!$C$7,INICIO!#REF!*ARBOLES!R375,0))))</f>
        <v>0.18054654923343796</v>
      </c>
    </row>
    <row r="376" spans="1:28" x14ac:dyDescent="0.25">
      <c r="A376">
        <v>209</v>
      </c>
      <c r="B376" t="str">
        <f>+'2014'!A209</f>
        <v>1-2014-ICC/INAB</v>
      </c>
      <c r="D376">
        <f>+'2014'!B209</f>
        <v>15</v>
      </c>
      <c r="E376" t="str">
        <f>+'2014'!C209</f>
        <v>Rhizophora mangle L.</v>
      </c>
      <c r="F376">
        <f>+'2014'!D209</f>
        <v>2015</v>
      </c>
      <c r="G376">
        <f>+'2014'!E209</f>
        <v>500</v>
      </c>
      <c r="H376">
        <f>+'2014'!F209</f>
        <v>20.2</v>
      </c>
      <c r="I376">
        <f>+'2014'!G209</f>
        <v>23.5</v>
      </c>
      <c r="J376" s="28">
        <f t="shared" si="20"/>
        <v>0.05</v>
      </c>
      <c r="K376" s="46">
        <f t="shared" si="21"/>
        <v>3.2047386659269476E-2</v>
      </c>
      <c r="L376" s="51">
        <f t="shared" si="22"/>
        <v>0.64094773318538945</v>
      </c>
      <c r="M376" s="28" t="str">
        <f>+IF(H376&gt;4,"DEJAR","DEPURAR")</f>
        <v>DEJAR</v>
      </c>
      <c r="N376" s="49" t="str">
        <f t="shared" si="23"/>
        <v>DEJAR</v>
      </c>
      <c r="O376" s="28">
        <f>+IF(E376=INICIO!$C$4,0.178*POWER(H376,2.47),IF(E376=INICIO!$C$5,0.1023*POWER(H376,2.5),IF(E376=INICIO!$C$6,0.14*POWER(H376,2.4),IF(E376=INICIO!$C$7,0.1023*POWER(H376,2.5),IF(E376=INICIO!$C$8,0,0)))))</f>
        <v>298.28944414770405</v>
      </c>
      <c r="P376" s="55">
        <f>+O376*1/J376</f>
        <v>5965.7888829540807</v>
      </c>
      <c r="Q376" s="55">
        <f>+O376/1000*A_DESCRIPCION!$D$24</f>
        <v>0.14019603874942088</v>
      </c>
      <c r="R376" s="55">
        <f>+P376/1000*A_DESCRIPCION!$D$24</f>
        <v>2.8039207749884176</v>
      </c>
      <c r="S376" s="49" t="str">
        <f>+INICIO!$E$4</f>
        <v>Imbert and Rollet (1989)a</v>
      </c>
      <c r="T376" s="54">
        <f>0.13657*H376^2.38351</f>
        <v>176.47100215542764</v>
      </c>
      <c r="U376" s="55">
        <f>+T376*1/J376</f>
        <v>3529.4200431085528</v>
      </c>
      <c r="V376" s="55">
        <f>+T376/1000*A_DESCRIPCION!$D$24</f>
        <v>8.2941371013050977E-2</v>
      </c>
      <c r="W376" s="55">
        <f>+U376/1000*A_DESCRIPCION!$D$24</f>
        <v>1.6588274202610196</v>
      </c>
      <c r="X376" s="28">
        <f>+IF(E376=INICIO!$C$4,0.199*(0.86^0.899)*(H376^2.22),IF(E376=INICIO!$C$5,0.199*(0.762^0.899)*(H376^2.22),IF(E376=INICIO!$C$6,0.199*(0.759^0.899)*(H376^2.22),IF(E376=INICIO!$C$7,0.199*(0.762^0.899)*(H376^2.22),0))))</f>
        <v>137.3558700679836</v>
      </c>
      <c r="Y376" s="28">
        <f>+X376*1/J376</f>
        <v>2747.1174013596719</v>
      </c>
      <c r="Z376" s="55">
        <f>+X376/1000*A_DESCRIPCION!$D$24</f>
        <v>6.4557258931952299E-2</v>
      </c>
      <c r="AA376" s="55">
        <f>+Y376/1000*A_DESCRIPCION!$D$24</f>
        <v>1.2911451786390458</v>
      </c>
      <c r="AB376" s="28">
        <f>+IF(E376=INICIO!$C$4,INICIO!$V$30*ARBOLES!R376,IF(E376=INICIO!$C$5,INICIO!$V$31*ARBOLES!R376,IF(E376=INICIO!$C$6,INICIO!$V$32*ARBOLES!R376,IF(E376=INICIO!$C$7,INICIO!#REF!*ARBOLES!R376,0))))</f>
        <v>1.9551270462795338</v>
      </c>
    </row>
    <row r="377" spans="1:28" x14ac:dyDescent="0.25">
      <c r="A377">
        <v>210</v>
      </c>
      <c r="B377" t="str">
        <f>+'2014'!A210</f>
        <v>1-2014-ICC/INAB</v>
      </c>
      <c r="D377">
        <f>+'2014'!B210</f>
        <v>16</v>
      </c>
      <c r="E377" t="str">
        <f>+'2014'!C210</f>
        <v>Rhizophora mangle L.</v>
      </c>
      <c r="F377">
        <f>+'2014'!D210</f>
        <v>2015</v>
      </c>
      <c r="G377">
        <f>+'2014'!E210</f>
        <v>500</v>
      </c>
      <c r="H377">
        <f>+'2014'!F210</f>
        <v>9.1999999999999993</v>
      </c>
      <c r="I377">
        <f>+'2014'!G210</f>
        <v>12.5</v>
      </c>
      <c r="J377" s="28">
        <f t="shared" si="20"/>
        <v>0.05</v>
      </c>
      <c r="K377" s="46">
        <f t="shared" si="21"/>
        <v>6.6476100549960017E-3</v>
      </c>
      <c r="L377" s="51">
        <f t="shared" si="22"/>
        <v>0.13295220109992004</v>
      </c>
      <c r="M377" s="28" t="str">
        <f>+IF(H377&gt;4,"DEJAR","DEPURAR")</f>
        <v>DEJAR</v>
      </c>
      <c r="N377" s="49" t="str">
        <f t="shared" si="23"/>
        <v>DEJAR</v>
      </c>
      <c r="O377" s="28">
        <f>+IF(E377=INICIO!$C$4,0.178*POWER(H377,2.47),IF(E377=INICIO!$C$5,0.1023*POWER(H377,2.5),IF(E377=INICIO!$C$6,0.14*POWER(H377,2.4),IF(E377=INICIO!$C$7,0.1023*POWER(H377,2.5),IF(E377=INICIO!$C$8,0,0)))))</f>
        <v>42.753919565637112</v>
      </c>
      <c r="P377" s="55">
        <f>+O377*1/J377</f>
        <v>855.07839131274216</v>
      </c>
      <c r="Q377" s="55">
        <f>+O377/1000*A_DESCRIPCION!$D$24</f>
        <v>2.0094342195849442E-2</v>
      </c>
      <c r="R377" s="55">
        <f>+P377/1000*A_DESCRIPCION!$D$24</f>
        <v>0.40188684391698876</v>
      </c>
      <c r="S377" s="49" t="str">
        <f>+INICIO!$E$4</f>
        <v>Imbert and Rollet (1989)a</v>
      </c>
      <c r="T377" s="54">
        <f>0.13657*H377^2.38351</f>
        <v>27.074050444987673</v>
      </c>
      <c r="U377" s="55">
        <f>+T377*1/J377</f>
        <v>541.48100889975342</v>
      </c>
      <c r="V377" s="55">
        <f>+T377/1000*A_DESCRIPCION!$D$24</f>
        <v>1.2724803709144207E-2</v>
      </c>
      <c r="W377" s="55">
        <f>+U377/1000*A_DESCRIPCION!$D$24</f>
        <v>0.25449607418288406</v>
      </c>
      <c r="X377" s="28">
        <f>+IF(E377=INICIO!$C$4,0.199*(0.86^0.899)*(H377^2.22),IF(E377=INICIO!$C$5,0.199*(0.762^0.899)*(H377^2.22),IF(E377=INICIO!$C$6,0.199*(0.759^0.899)*(H377^2.22),IF(E377=INICIO!$C$7,0.199*(0.762^0.899)*(H377^2.22),0))))</f>
        <v>23.964929779332721</v>
      </c>
      <c r="Y377" s="28">
        <f>+X377*1/J377</f>
        <v>479.29859558665441</v>
      </c>
      <c r="Z377" s="55">
        <f>+X377/1000*A_DESCRIPCION!$D$24</f>
        <v>1.1263516996286378E-2</v>
      </c>
      <c r="AA377" s="55">
        <f>+Y377/1000*A_DESCRIPCION!$D$24</f>
        <v>0.22527033992572756</v>
      </c>
      <c r="AB377" s="28">
        <f>+IF(E377=INICIO!$C$4,INICIO!$V$30*ARBOLES!R377,IF(E377=INICIO!$C$5,INICIO!$V$31*ARBOLES!R377,IF(E377=INICIO!$C$6,INICIO!$V$32*ARBOLES!R377,IF(E377=INICIO!$C$7,INICIO!#REF!*ARBOLES!R377,0))))</f>
        <v>0.28022897262112262</v>
      </c>
    </row>
    <row r="378" spans="1:28" x14ac:dyDescent="0.25">
      <c r="A378">
        <v>211</v>
      </c>
      <c r="B378" t="str">
        <f>+'2014'!A211</f>
        <v>1-2014-ICC/INAB</v>
      </c>
      <c r="D378">
        <f>+'2014'!B211</f>
        <v>17</v>
      </c>
      <c r="E378" t="str">
        <f>+'2014'!C211</f>
        <v>Laguncularia racemosa (L.) Gaertn.f.</v>
      </c>
      <c r="F378">
        <f>+'2014'!D211</f>
        <v>2015</v>
      </c>
      <c r="G378">
        <f>+'2014'!E211</f>
        <v>500</v>
      </c>
      <c r="H378">
        <f>+'2014'!F211</f>
        <v>28.4</v>
      </c>
      <c r="I378">
        <f>+'2014'!G211</f>
        <v>22.5</v>
      </c>
      <c r="J378" s="28">
        <f t="shared" si="20"/>
        <v>0.05</v>
      </c>
      <c r="K378" s="46">
        <f t="shared" si="21"/>
        <v>6.3347074266984577E-2</v>
      </c>
      <c r="L378" s="51">
        <f t="shared" si="22"/>
        <v>1.2669414853396914</v>
      </c>
      <c r="M378" s="28" t="str">
        <f>+IF(H378&gt;4,"DEJAR","DEPURAR")</f>
        <v>DEJAR</v>
      </c>
      <c r="N378" s="49" t="str">
        <f t="shared" si="23"/>
        <v>DEJAR</v>
      </c>
      <c r="O378" s="28">
        <f>+IF(E378=INICIO!$C$4,0.178*POWER(H378,2.47),IF(E378=INICIO!$C$5,0.1023*POWER(H378,2.5),IF(E378=INICIO!$C$6,0.14*POWER(H378,2.4),IF(E378=INICIO!$C$7,0.1023*POWER(H378,2.5),IF(E378=INICIO!$C$8,0,0)))))</f>
        <v>439.71520539958817</v>
      </c>
      <c r="P378" s="55">
        <f>+O378*1/J378</f>
        <v>8794.3041079917621</v>
      </c>
      <c r="Q378" s="55">
        <f>+O378/1000*A_DESCRIPCION!$D$24</f>
        <v>0.20666614653780643</v>
      </c>
      <c r="R378" s="55">
        <f>+P378/1000*A_DESCRIPCION!$D$24</f>
        <v>4.1333229307561279</v>
      </c>
      <c r="S378" s="49" t="str">
        <f>+INICIO!$E$4</f>
        <v>Imbert and Rollet (1989)a</v>
      </c>
      <c r="T378" s="54">
        <f>0.13657*H378^2.38351</f>
        <v>397.51553540302217</v>
      </c>
      <c r="U378" s="55">
        <f>+T378*1/J378</f>
        <v>7950.3107080604432</v>
      </c>
      <c r="V378" s="55">
        <f>+T378/1000*A_DESCRIPCION!$D$24</f>
        <v>0.18683230163942041</v>
      </c>
      <c r="W378" s="55">
        <f>+U378/1000*A_DESCRIPCION!$D$24</f>
        <v>3.7366460327884079</v>
      </c>
      <c r="X378" s="28">
        <f>+IF(E378=INICIO!$C$4,0.199*(0.86^0.899)*(H378^2.22),IF(E378=INICIO!$C$5,0.199*(0.762^0.899)*(H378^2.22),IF(E378=INICIO!$C$6,0.199*(0.759^0.899)*(H378^2.22),IF(E378=INICIO!$C$7,0.199*(0.762^0.899)*(H378^2.22),0))))</f>
        <v>262.48066069395355</v>
      </c>
      <c r="Y378" s="28">
        <f>+X378*1/J378</f>
        <v>5249.6132138790708</v>
      </c>
      <c r="Z378" s="55">
        <f>+X378/1000*A_DESCRIPCION!$D$24</f>
        <v>0.12336591052615815</v>
      </c>
      <c r="AA378" s="55">
        <f>+Y378/1000*A_DESCRIPCION!$D$24</f>
        <v>2.467318210523163</v>
      </c>
      <c r="AB378" s="28">
        <f>+IF(E378=INICIO!$C$4,INICIO!$V$30*ARBOLES!R378,IF(E378=INICIO!$C$5,INICIO!$V$31*ARBOLES!R378,IF(E378=INICIO!$C$6,INICIO!$V$32*ARBOLES!R378,IF(E378=INICIO!$C$7,INICIO!#REF!*ARBOLES!R378,0))))</f>
        <v>3.3710639325579255</v>
      </c>
    </row>
    <row r="379" spans="1:28" x14ac:dyDescent="0.25">
      <c r="A379">
        <v>212</v>
      </c>
      <c r="B379" t="str">
        <f>+'2014'!A212</f>
        <v>1-2014-ICC/INAB</v>
      </c>
      <c r="D379">
        <f>+'2014'!B212</f>
        <v>18</v>
      </c>
      <c r="E379" t="str">
        <f>+'2014'!C212</f>
        <v>Laguncularia racemosa (L.) Gaertn.f.</v>
      </c>
      <c r="F379">
        <f>+'2014'!D212</f>
        <v>2015</v>
      </c>
      <c r="G379">
        <f>+'2014'!E212</f>
        <v>500</v>
      </c>
      <c r="H379">
        <f>+'2014'!F212</f>
        <v>7.8</v>
      </c>
      <c r="I379">
        <f>+'2014'!G212</f>
        <v>12.2</v>
      </c>
      <c r="J379" s="28">
        <f t="shared" si="20"/>
        <v>0.05</v>
      </c>
      <c r="K379" s="46">
        <f t="shared" si="21"/>
        <v>4.7783624261100756E-3</v>
      </c>
      <c r="L379" s="51">
        <f t="shared" si="22"/>
        <v>9.5567248522201512E-2</v>
      </c>
      <c r="M379" s="28" t="str">
        <f>+IF(H379&gt;4,"DEJAR","DEPURAR")</f>
        <v>DEJAR</v>
      </c>
      <c r="N379" s="49" t="str">
        <f t="shared" si="23"/>
        <v>DEJAR</v>
      </c>
      <c r="O379" s="28">
        <f>+IF(E379=INICIO!$C$4,0.178*POWER(H379,2.47),IF(E379=INICIO!$C$5,0.1023*POWER(H379,2.5),IF(E379=INICIO!$C$6,0.14*POWER(H379,2.4),IF(E379=INICIO!$C$7,0.1023*POWER(H379,2.5),IF(E379=INICIO!$C$8,0,0)))))</f>
        <v>17.38249609281899</v>
      </c>
      <c r="P379" s="55">
        <f>+O379*1/J379</f>
        <v>347.64992185637976</v>
      </c>
      <c r="Q379" s="55">
        <f>+O379/1000*A_DESCRIPCION!$D$24</f>
        <v>8.1697731636249243E-3</v>
      </c>
      <c r="R379" s="55">
        <f>+P379/1000*A_DESCRIPCION!$D$24</f>
        <v>0.16339546327249849</v>
      </c>
      <c r="S379" s="49" t="str">
        <f>+INICIO!$E$4</f>
        <v>Imbert and Rollet (1989)a</v>
      </c>
      <c r="T379" s="54">
        <f>0.13657*H379^2.38351</f>
        <v>18.267188734053882</v>
      </c>
      <c r="U379" s="55">
        <f>+T379*1/J379</f>
        <v>365.3437746810776</v>
      </c>
      <c r="V379" s="55">
        <f>+T379/1000*A_DESCRIPCION!$D$24</f>
        <v>8.5855787050053232E-3</v>
      </c>
      <c r="W379" s="55">
        <f>+U379/1000*A_DESCRIPCION!$D$24</f>
        <v>0.17171157410010646</v>
      </c>
      <c r="X379" s="28">
        <f>+IF(E379=INICIO!$C$4,0.199*(0.86^0.899)*(H379^2.22),IF(E379=INICIO!$C$5,0.199*(0.762^0.899)*(H379^2.22),IF(E379=INICIO!$C$6,0.199*(0.759^0.899)*(H379^2.22),IF(E379=INICIO!$C$7,0.199*(0.762^0.899)*(H379^2.22),0))))</f>
        <v>14.89980599361394</v>
      </c>
      <c r="Y379" s="28">
        <f>+X379*1/J379</f>
        <v>297.99611987227877</v>
      </c>
      <c r="Z379" s="55">
        <f>+X379/1000*A_DESCRIPCION!$D$24</f>
        <v>7.0029088169985517E-3</v>
      </c>
      <c r="AA379" s="55">
        <f>+Y379/1000*A_DESCRIPCION!$D$24</f>
        <v>0.140058176339971</v>
      </c>
      <c r="AB379" s="28">
        <f>+IF(E379=INICIO!$C$4,INICIO!$V$30*ARBOLES!R379,IF(E379=INICIO!$C$5,INICIO!$V$31*ARBOLES!R379,IF(E379=INICIO!$C$6,INICIO!$V$32*ARBOLES!R379,IF(E379=INICIO!$C$7,INICIO!#REF!*ARBOLES!R379,0))))</f>
        <v>0.13326240465821756</v>
      </c>
    </row>
    <row r="380" spans="1:28" x14ac:dyDescent="0.25">
      <c r="A380">
        <v>213</v>
      </c>
      <c r="B380" t="str">
        <f>+'2014'!A213</f>
        <v>1-2014-ICC/INAB</v>
      </c>
      <c r="D380">
        <f>+'2014'!B213</f>
        <v>19</v>
      </c>
      <c r="E380" t="str">
        <f>+'2014'!C213</f>
        <v>Laguncularia racemosa (L.) Gaertn.f.</v>
      </c>
      <c r="F380">
        <f>+'2014'!D213</f>
        <v>2015</v>
      </c>
      <c r="G380">
        <f>+'2014'!E213</f>
        <v>500</v>
      </c>
      <c r="H380">
        <f>+'2014'!F213</f>
        <v>11.9</v>
      </c>
      <c r="I380">
        <f>+'2014'!G213</f>
        <v>11</v>
      </c>
      <c r="J380" s="28">
        <f t="shared" si="20"/>
        <v>0.05</v>
      </c>
      <c r="K380" s="46">
        <f t="shared" si="21"/>
        <v>1.1122023391871266E-2</v>
      </c>
      <c r="L380" s="51">
        <f t="shared" si="22"/>
        <v>0.22244046783742533</v>
      </c>
      <c r="M380" s="28" t="str">
        <f>+IF(H380&gt;4,"DEJAR","DEPURAR")</f>
        <v>DEJAR</v>
      </c>
      <c r="N380" s="49" t="str">
        <f t="shared" si="23"/>
        <v>DEJAR</v>
      </c>
      <c r="O380" s="28">
        <f>+IF(E380=INICIO!$C$4,0.178*POWER(H380,2.47),IF(E380=INICIO!$C$5,0.1023*POWER(H380,2.5),IF(E380=INICIO!$C$6,0.14*POWER(H380,2.4),IF(E380=INICIO!$C$7,0.1023*POWER(H380,2.5),IF(E380=INICIO!$C$8,0,0)))))</f>
        <v>49.973876268921622</v>
      </c>
      <c r="P380" s="55">
        <f>+O380*1/J380</f>
        <v>999.47752537843235</v>
      </c>
      <c r="Q380" s="55">
        <f>+O380/1000*A_DESCRIPCION!$D$24</f>
        <v>2.348772184639316E-2</v>
      </c>
      <c r="R380" s="55">
        <f>+P380/1000*A_DESCRIPCION!$D$24</f>
        <v>0.46975443692786317</v>
      </c>
      <c r="S380" s="49" t="str">
        <f>+INICIO!$E$4</f>
        <v>Imbert and Rollet (1989)a</v>
      </c>
      <c r="T380" s="54">
        <f>0.13657*H380^2.38351</f>
        <v>49.995653256156423</v>
      </c>
      <c r="U380" s="55">
        <f>+T380*1/J380</f>
        <v>999.91306512312838</v>
      </c>
      <c r="V380" s="55">
        <f>+T380/1000*A_DESCRIPCION!$D$24</f>
        <v>2.3497957030393517E-2</v>
      </c>
      <c r="W380" s="55">
        <f>+U380/1000*A_DESCRIPCION!$D$24</f>
        <v>0.46995914060787031</v>
      </c>
      <c r="X380" s="28">
        <f>+IF(E380=INICIO!$C$4,0.199*(0.86^0.899)*(H380^2.22),IF(E380=INICIO!$C$5,0.199*(0.762^0.899)*(H380^2.22),IF(E380=INICIO!$C$6,0.199*(0.759^0.899)*(H380^2.22),IF(E380=INICIO!$C$7,0.199*(0.762^0.899)*(H380^2.22),0))))</f>
        <v>38.057902567104726</v>
      </c>
      <c r="Y380" s="28">
        <f>+X380*1/J380</f>
        <v>761.1580513420945</v>
      </c>
      <c r="Z380" s="55">
        <f>+X380/1000*A_DESCRIPCION!$D$24</f>
        <v>1.7887214206539222E-2</v>
      </c>
      <c r="AA380" s="55">
        <f>+Y380/1000*A_DESCRIPCION!$D$24</f>
        <v>0.35774428413078435</v>
      </c>
      <c r="AB380" s="28">
        <f>+IF(E380=INICIO!$C$4,INICIO!$V$30*ARBOLES!R380,IF(E380=INICIO!$C$5,INICIO!$V$31*ARBOLES!R380,IF(E380=INICIO!$C$6,INICIO!$V$32*ARBOLES!R380,IF(E380=INICIO!$C$7,INICIO!#REF!*ARBOLES!R380,0))))</f>
        <v>0.38312328023130926</v>
      </c>
    </row>
    <row r="381" spans="1:28" x14ac:dyDescent="0.25">
      <c r="A381">
        <v>214</v>
      </c>
      <c r="B381" t="str">
        <f>+'2014'!A214</f>
        <v>1-2014-ICC/INAB</v>
      </c>
      <c r="D381">
        <f>+'2014'!B214</f>
        <v>20</v>
      </c>
      <c r="E381" t="str">
        <f>+'2014'!C214</f>
        <v>Laguncularia racemosa (L.) Gaertn.f.</v>
      </c>
      <c r="F381">
        <f>+'2014'!D214</f>
        <v>2015</v>
      </c>
      <c r="G381">
        <f>+'2014'!E214</f>
        <v>500</v>
      </c>
      <c r="H381">
        <f>+'2014'!F214</f>
        <v>11</v>
      </c>
      <c r="I381">
        <f>+'2014'!G214</f>
        <v>13.5</v>
      </c>
      <c r="J381" s="28">
        <f t="shared" si="20"/>
        <v>0.05</v>
      </c>
      <c r="K381" s="46">
        <f t="shared" si="21"/>
        <v>9.5033177771091243E-3</v>
      </c>
      <c r="L381" s="51">
        <f t="shared" si="22"/>
        <v>0.19006635554218249</v>
      </c>
      <c r="M381" s="28" t="str">
        <f>+IF(H381&gt;4,"DEJAR","DEPURAR")</f>
        <v>DEJAR</v>
      </c>
      <c r="N381" s="49" t="str">
        <f t="shared" si="23"/>
        <v>DEJAR</v>
      </c>
      <c r="O381" s="28">
        <f>+IF(E381=INICIO!$C$4,0.178*POWER(H381,2.47),IF(E381=INICIO!$C$5,0.1023*POWER(H381,2.5),IF(E381=INICIO!$C$6,0.14*POWER(H381,2.4),IF(E381=INICIO!$C$7,0.1023*POWER(H381,2.5),IF(E381=INICIO!$C$8,0,0)))))</f>
        <v>41.054176642456255</v>
      </c>
      <c r="P381" s="55">
        <f>+O381*1/J381</f>
        <v>821.08353284912505</v>
      </c>
      <c r="Q381" s="55">
        <f>+O381/1000*A_DESCRIPCION!$D$24</f>
        <v>1.9295463021954437E-2</v>
      </c>
      <c r="R381" s="55">
        <f>+P381/1000*A_DESCRIPCION!$D$24</f>
        <v>0.38590926043908874</v>
      </c>
      <c r="S381" s="49" t="str">
        <f>+INICIO!$E$4</f>
        <v>Imbert and Rollet (1989)a</v>
      </c>
      <c r="T381" s="54">
        <f>0.13657*H381^2.38351</f>
        <v>41.450062373780455</v>
      </c>
      <c r="U381" s="55">
        <f>+T381*1/J381</f>
        <v>829.00124747560903</v>
      </c>
      <c r="V381" s="55">
        <f>+T381/1000*A_DESCRIPCION!$D$24</f>
        <v>1.9481529315676812E-2</v>
      </c>
      <c r="W381" s="55">
        <f>+U381/1000*A_DESCRIPCION!$D$24</f>
        <v>0.3896305863135362</v>
      </c>
      <c r="X381" s="28">
        <f>+IF(E381=INICIO!$C$4,0.199*(0.86^0.899)*(H381^2.22),IF(E381=INICIO!$C$5,0.199*(0.762^0.899)*(H381^2.22),IF(E381=INICIO!$C$6,0.199*(0.759^0.899)*(H381^2.22),IF(E381=INICIO!$C$7,0.199*(0.762^0.899)*(H381^2.22),0))))</f>
        <v>31.961147007901932</v>
      </c>
      <c r="Y381" s="28">
        <f>+X381*1/J381</f>
        <v>639.22294015803857</v>
      </c>
      <c r="Z381" s="55">
        <f>+X381/1000*A_DESCRIPCION!$D$24</f>
        <v>1.5021739093713907E-2</v>
      </c>
      <c r="AA381" s="55">
        <f>+Y381/1000*A_DESCRIPCION!$D$24</f>
        <v>0.30043478187427813</v>
      </c>
      <c r="AB381" s="28">
        <f>+IF(E381=INICIO!$C$4,INICIO!$V$30*ARBOLES!R381,IF(E381=INICIO!$C$5,INICIO!$V$31*ARBOLES!R381,IF(E381=INICIO!$C$6,INICIO!$V$32*ARBOLES!R381,IF(E381=INICIO!$C$7,INICIO!#REF!*ARBOLES!R381,0))))</f>
        <v>0.31474066045653276</v>
      </c>
    </row>
    <row r="382" spans="1:28" x14ac:dyDescent="0.25">
      <c r="A382">
        <v>215</v>
      </c>
      <c r="B382" t="str">
        <f>+'2014'!A215</f>
        <v>1-2014-ICC/INAB</v>
      </c>
      <c r="D382">
        <f>+'2014'!B215</f>
        <v>21</v>
      </c>
      <c r="E382" t="str">
        <f>+'2014'!C215</f>
        <v>Laguncularia racemosa (L.) Gaertn.f.</v>
      </c>
      <c r="F382">
        <f>+'2014'!D215</f>
        <v>2015</v>
      </c>
      <c r="G382">
        <f>+'2014'!E215</f>
        <v>500</v>
      </c>
      <c r="H382">
        <f>+'2014'!F215</f>
        <v>0</v>
      </c>
      <c r="I382">
        <f>+'2014'!G215</f>
        <v>0</v>
      </c>
      <c r="J382" s="28">
        <f t="shared" si="20"/>
        <v>0.05</v>
      </c>
      <c r="K382" s="46">
        <f t="shared" si="21"/>
        <v>0</v>
      </c>
      <c r="L382" s="51">
        <f t="shared" si="22"/>
        <v>0</v>
      </c>
      <c r="M382" s="28" t="str">
        <f>+IF(H382&gt;4,"DEJAR","DEPURAR")</f>
        <v>DEPURAR</v>
      </c>
      <c r="N382" s="49" t="str">
        <f t="shared" si="23"/>
        <v>DEPURAR</v>
      </c>
      <c r="O382" s="28">
        <f>+IF(E382=INICIO!$C$4,0.178*POWER(H382,2.47),IF(E382=INICIO!$C$5,0.1023*POWER(H382,2.5),IF(E382=INICIO!$C$6,0.14*POWER(H382,2.4),IF(E382=INICIO!$C$7,0.1023*POWER(H382,2.5),IF(E382=INICIO!$C$8,0,0)))))</f>
        <v>0</v>
      </c>
      <c r="P382" s="55">
        <f>+O382*1/J382</f>
        <v>0</v>
      </c>
      <c r="Q382" s="55">
        <f>+O382/1000*A_DESCRIPCION!$D$24</f>
        <v>0</v>
      </c>
      <c r="R382" s="55">
        <f>+P382/1000*A_DESCRIPCION!$D$24</f>
        <v>0</v>
      </c>
      <c r="S382" s="49" t="str">
        <f>+INICIO!$E$4</f>
        <v>Imbert and Rollet (1989)a</v>
      </c>
      <c r="T382" s="54">
        <f>0.13657*H382^2.38351</f>
        <v>0</v>
      </c>
      <c r="U382" s="55">
        <f>+T382*1/J382</f>
        <v>0</v>
      </c>
      <c r="V382" s="55">
        <f>+T382/1000*A_DESCRIPCION!$D$24</f>
        <v>0</v>
      </c>
      <c r="W382" s="55">
        <f>+U382/1000*A_DESCRIPCION!$D$24</f>
        <v>0</v>
      </c>
      <c r="X382" s="28">
        <f>+IF(E382=INICIO!$C$4,0.199*(0.86^0.899)*(H382^2.22),IF(E382=INICIO!$C$5,0.199*(0.762^0.899)*(H382^2.22),IF(E382=INICIO!$C$6,0.199*(0.759^0.899)*(H382^2.22),IF(E382=INICIO!$C$7,0.199*(0.762^0.899)*(H382^2.22),0))))</f>
        <v>0</v>
      </c>
      <c r="Y382" s="28">
        <f>+X382*1/J382</f>
        <v>0</v>
      </c>
      <c r="Z382" s="55">
        <f>+X382/1000*A_DESCRIPCION!$D$24</f>
        <v>0</v>
      </c>
      <c r="AA382" s="55">
        <f>+Y382/1000*A_DESCRIPCION!$D$24</f>
        <v>0</v>
      </c>
      <c r="AB382" s="28">
        <f>+IF(E382=INICIO!$C$4,INICIO!$V$30*ARBOLES!R382,IF(E382=INICIO!$C$5,INICIO!$V$31*ARBOLES!R382,IF(E382=INICIO!$C$6,INICIO!$V$32*ARBOLES!R382,IF(E382=INICIO!$C$7,INICIO!#REF!*ARBOLES!R382,0))))</f>
        <v>0</v>
      </c>
    </row>
    <row r="383" spans="1:28" x14ac:dyDescent="0.25">
      <c r="A383">
        <v>216</v>
      </c>
      <c r="B383" t="str">
        <f>+'2014'!A216</f>
        <v>1-2014-ICC/INAB</v>
      </c>
      <c r="D383">
        <f>+'2014'!B216</f>
        <v>22</v>
      </c>
      <c r="E383" t="str">
        <f>+'2014'!C216</f>
        <v>Laguncularia racemosa (L.) Gaertn.f.</v>
      </c>
      <c r="F383">
        <f>+'2014'!D216</f>
        <v>2015</v>
      </c>
      <c r="G383">
        <f>+'2014'!E216</f>
        <v>500</v>
      </c>
      <c r="H383">
        <f>+'2014'!F216</f>
        <v>6.3</v>
      </c>
      <c r="I383">
        <f>+'2014'!G216</f>
        <v>11.5</v>
      </c>
      <c r="J383" s="28">
        <f t="shared" si="20"/>
        <v>0.05</v>
      </c>
      <c r="K383" s="46">
        <f t="shared" si="21"/>
        <v>3.1172453105244723E-3</v>
      </c>
      <c r="L383" s="51">
        <f t="shared" si="22"/>
        <v>6.2344906210489444E-2</v>
      </c>
      <c r="M383" s="28" t="str">
        <f>+IF(H383&gt;4,"DEJAR","DEPURAR")</f>
        <v>DEJAR</v>
      </c>
      <c r="N383" s="49" t="str">
        <f t="shared" si="23"/>
        <v>DEJAR</v>
      </c>
      <c r="O383" s="28">
        <f>+IF(E383=INICIO!$C$4,0.178*POWER(H383,2.47),IF(E383=INICIO!$C$5,0.1023*POWER(H383,2.5),IF(E383=INICIO!$C$6,0.14*POWER(H383,2.4),IF(E383=INICIO!$C$7,0.1023*POWER(H383,2.5),IF(E383=INICIO!$C$8,0,0)))))</f>
        <v>10.191239487467888</v>
      </c>
      <c r="P383" s="55">
        <f>+O383*1/J383</f>
        <v>203.82478974935773</v>
      </c>
      <c r="Q383" s="55">
        <f>+O383/1000*A_DESCRIPCION!$D$24</f>
        <v>4.7898825591099073E-3</v>
      </c>
      <c r="R383" s="55">
        <f>+P383/1000*A_DESCRIPCION!$D$24</f>
        <v>9.5797651182198129E-2</v>
      </c>
      <c r="S383" s="49" t="str">
        <f>+INICIO!$E$4</f>
        <v>Imbert and Rollet (1989)a</v>
      </c>
      <c r="T383" s="54">
        <f>0.13657*H383^2.38351</f>
        <v>10.979726001098872</v>
      </c>
      <c r="U383" s="55">
        <f>+T383*1/J383</f>
        <v>219.59452002197742</v>
      </c>
      <c r="V383" s="55">
        <f>+T383/1000*A_DESCRIPCION!$D$24</f>
        <v>5.1604712205164695E-3</v>
      </c>
      <c r="W383" s="55">
        <f>+U383/1000*A_DESCRIPCION!$D$24</f>
        <v>0.10320942441032938</v>
      </c>
      <c r="X383" s="28">
        <f>+IF(E383=INICIO!$C$4,0.199*(0.86^0.899)*(H383^2.22),IF(E383=INICIO!$C$5,0.199*(0.762^0.899)*(H383^2.22),IF(E383=INICIO!$C$6,0.199*(0.759^0.899)*(H383^2.22),IF(E383=INICIO!$C$7,0.199*(0.762^0.899)*(H383^2.22),0))))</f>
        <v>9.2739898326676862</v>
      </c>
      <c r="Y383" s="28">
        <f>+X383*1/J383</f>
        <v>185.4797966533537</v>
      </c>
      <c r="Z383" s="55">
        <f>+X383/1000*A_DESCRIPCION!$D$24</f>
        <v>4.3587752213538125E-3</v>
      </c>
      <c r="AA383" s="55">
        <f>+Y383/1000*A_DESCRIPCION!$D$24</f>
        <v>8.7175504427076236E-2</v>
      </c>
      <c r="AB383" s="28">
        <f>+IF(E383=INICIO!$C$4,INICIO!$V$30*ARBOLES!R383,IF(E383=INICIO!$C$5,INICIO!$V$31*ARBOLES!R383,IF(E383=INICIO!$C$6,INICIO!$V$32*ARBOLES!R383,IF(E383=INICIO!$C$7,INICIO!#REF!*ARBOLES!R383,0))))</f>
        <v>7.8130843424081636E-2</v>
      </c>
    </row>
    <row r="384" spans="1:28" x14ac:dyDescent="0.25">
      <c r="A384">
        <v>217</v>
      </c>
      <c r="B384" t="str">
        <f>+'2014'!A217</f>
        <v>1-2014-ICC/INAB</v>
      </c>
      <c r="D384">
        <f>+'2014'!B217</f>
        <v>23</v>
      </c>
      <c r="E384" t="str">
        <f>+'2014'!C217</f>
        <v>Rhizophora mangle L.</v>
      </c>
      <c r="F384">
        <f>+'2014'!D217</f>
        <v>2015</v>
      </c>
      <c r="G384">
        <f>+'2014'!E217</f>
        <v>500</v>
      </c>
      <c r="H384">
        <f>+'2014'!F217</f>
        <v>16.100000000000001</v>
      </c>
      <c r="I384">
        <f>+'2014'!G217</f>
        <v>22</v>
      </c>
      <c r="J384" s="28">
        <f t="shared" si="20"/>
        <v>0.05</v>
      </c>
      <c r="K384" s="46">
        <f t="shared" si="21"/>
        <v>2.035830579342526E-2</v>
      </c>
      <c r="L384" s="51">
        <f t="shared" si="22"/>
        <v>0.40716611586850515</v>
      </c>
      <c r="M384" s="28" t="str">
        <f>+IF(H384&gt;4,"DEJAR","DEPURAR")</f>
        <v>DEJAR</v>
      </c>
      <c r="N384" s="49" t="str">
        <f t="shared" si="23"/>
        <v>DEJAR</v>
      </c>
      <c r="O384" s="28">
        <f>+IF(E384=INICIO!$C$4,0.178*POWER(H384,2.47),IF(E384=INICIO!$C$5,0.1023*POWER(H384,2.5),IF(E384=INICIO!$C$6,0.14*POWER(H384,2.4),IF(E384=INICIO!$C$7,0.1023*POWER(H384,2.5),IF(E384=INICIO!$C$8,0,0)))))</f>
        <v>170.32559553670578</v>
      </c>
      <c r="P384" s="55">
        <f>+O384*1/J384</f>
        <v>3406.5119107341152</v>
      </c>
      <c r="Q384" s="55">
        <f>+O384/1000*A_DESCRIPCION!$D$24</f>
        <v>8.0053029902251716E-2</v>
      </c>
      <c r="R384" s="55">
        <f>+P384/1000*A_DESCRIPCION!$D$24</f>
        <v>1.6010605980450341</v>
      </c>
      <c r="S384" s="49" t="str">
        <f>+INICIO!$E$4</f>
        <v>Imbert and Rollet (1989)a</v>
      </c>
      <c r="T384" s="54">
        <f>0.13657*H384^2.38351</f>
        <v>102.76301866541384</v>
      </c>
      <c r="U384" s="55">
        <f>+T384*1/J384</f>
        <v>2055.2603733082765</v>
      </c>
      <c r="V384" s="55">
        <f>+T384/1000*A_DESCRIPCION!$D$24</f>
        <v>4.8298618772744502E-2</v>
      </c>
      <c r="W384" s="55">
        <f>+U384/1000*A_DESCRIPCION!$D$24</f>
        <v>0.9659723754548899</v>
      </c>
      <c r="X384" s="28">
        <f>+IF(E384=INICIO!$C$4,0.199*(0.86^0.899)*(H384^2.22),IF(E384=INICIO!$C$5,0.199*(0.762^0.899)*(H384^2.22),IF(E384=INICIO!$C$6,0.199*(0.759^0.899)*(H384^2.22),IF(E384=INICIO!$C$7,0.199*(0.762^0.899)*(H384^2.22),0))))</f>
        <v>83.008129741249476</v>
      </c>
      <c r="Y384" s="28">
        <f>+X384*1/J384</f>
        <v>1660.1625948249894</v>
      </c>
      <c r="Z384" s="55">
        <f>+X384/1000*A_DESCRIPCION!$D$24</f>
        <v>3.9013820978387251E-2</v>
      </c>
      <c r="AA384" s="55">
        <f>+Y384/1000*A_DESCRIPCION!$D$24</f>
        <v>0.78027641956774496</v>
      </c>
      <c r="AB384" s="28">
        <f>+IF(E384=INICIO!$C$4,INICIO!$V$30*ARBOLES!R384,IF(E384=INICIO!$C$5,INICIO!$V$31*ARBOLES!R384,IF(E384=INICIO!$C$6,INICIO!$V$32*ARBOLES!R384,IF(E384=INICIO!$C$7,INICIO!#REF!*ARBOLES!R384,0))))</f>
        <v>1.1163927689730326</v>
      </c>
    </row>
    <row r="385" spans="1:28" x14ac:dyDescent="0.25">
      <c r="A385">
        <v>218</v>
      </c>
      <c r="B385" t="str">
        <f>+'2014'!A218</f>
        <v>1-2014-ICC/INAB</v>
      </c>
      <c r="D385">
        <f>+'2014'!B218</f>
        <v>24</v>
      </c>
      <c r="E385" t="str">
        <f>+'2014'!C218</f>
        <v>Laguncularia racemosa (L.) Gaertn.f.</v>
      </c>
      <c r="F385">
        <f>+'2014'!D218</f>
        <v>2015</v>
      </c>
      <c r="G385">
        <f>+'2014'!E218</f>
        <v>500</v>
      </c>
      <c r="H385">
        <f>+'2014'!F218</f>
        <v>0</v>
      </c>
      <c r="I385">
        <f>+'2014'!G218</f>
        <v>0</v>
      </c>
      <c r="J385" s="28">
        <f t="shared" si="20"/>
        <v>0.05</v>
      </c>
      <c r="K385" s="46">
        <f t="shared" si="21"/>
        <v>0</v>
      </c>
      <c r="L385" s="51">
        <f t="shared" si="22"/>
        <v>0</v>
      </c>
      <c r="M385" s="28" t="str">
        <f>+IF(H385&gt;4,"DEJAR","DEPURAR")</f>
        <v>DEPURAR</v>
      </c>
      <c r="N385" s="49" t="str">
        <f t="shared" si="23"/>
        <v>DEPURAR</v>
      </c>
      <c r="O385" s="28">
        <f>+IF(E385=INICIO!$C$4,0.178*POWER(H385,2.47),IF(E385=INICIO!$C$5,0.1023*POWER(H385,2.5),IF(E385=INICIO!$C$6,0.14*POWER(H385,2.4),IF(E385=INICIO!$C$7,0.1023*POWER(H385,2.5),IF(E385=INICIO!$C$8,0,0)))))</f>
        <v>0</v>
      </c>
      <c r="P385" s="55">
        <f>+O385*1/J385</f>
        <v>0</v>
      </c>
      <c r="Q385" s="55">
        <f>+O385/1000*A_DESCRIPCION!$D$24</f>
        <v>0</v>
      </c>
      <c r="R385" s="55">
        <f>+P385/1000*A_DESCRIPCION!$D$24</f>
        <v>0</v>
      </c>
      <c r="S385" s="49" t="str">
        <f>+INICIO!$E$4</f>
        <v>Imbert and Rollet (1989)a</v>
      </c>
      <c r="T385" s="54">
        <f>0.13657*H385^2.38351</f>
        <v>0</v>
      </c>
      <c r="U385" s="55">
        <f>+T385*1/J385</f>
        <v>0</v>
      </c>
      <c r="V385" s="55">
        <f>+T385/1000*A_DESCRIPCION!$D$24</f>
        <v>0</v>
      </c>
      <c r="W385" s="55">
        <f>+U385/1000*A_DESCRIPCION!$D$24</f>
        <v>0</v>
      </c>
      <c r="X385" s="28">
        <f>+IF(E385=INICIO!$C$4,0.199*(0.86^0.899)*(H385^2.22),IF(E385=INICIO!$C$5,0.199*(0.762^0.899)*(H385^2.22),IF(E385=INICIO!$C$6,0.199*(0.759^0.899)*(H385^2.22),IF(E385=INICIO!$C$7,0.199*(0.762^0.899)*(H385^2.22),0))))</f>
        <v>0</v>
      </c>
      <c r="Y385" s="28">
        <f>+X385*1/J385</f>
        <v>0</v>
      </c>
      <c r="Z385" s="55">
        <f>+X385/1000*A_DESCRIPCION!$D$24</f>
        <v>0</v>
      </c>
      <c r="AA385" s="55">
        <f>+Y385/1000*A_DESCRIPCION!$D$24</f>
        <v>0</v>
      </c>
      <c r="AB385" s="28">
        <f>+IF(E385=INICIO!$C$4,INICIO!$V$30*ARBOLES!R385,IF(E385=INICIO!$C$5,INICIO!$V$31*ARBOLES!R385,IF(E385=INICIO!$C$6,INICIO!$V$32*ARBOLES!R385,IF(E385=INICIO!$C$7,INICIO!#REF!*ARBOLES!R385,0))))</f>
        <v>0</v>
      </c>
    </row>
    <row r="386" spans="1:28" x14ac:dyDescent="0.25">
      <c r="A386">
        <v>219</v>
      </c>
      <c r="B386" t="str">
        <f>+'2014'!A219</f>
        <v>1-2014-ICC/INAB</v>
      </c>
      <c r="D386">
        <f>+'2014'!B219</f>
        <v>25</v>
      </c>
      <c r="E386" t="str">
        <f>+'2014'!C219</f>
        <v>Laguncularia racemosa (L.) Gaertn.f.</v>
      </c>
      <c r="F386">
        <f>+'2014'!D219</f>
        <v>2015</v>
      </c>
      <c r="G386">
        <f>+'2014'!E219</f>
        <v>500</v>
      </c>
      <c r="H386">
        <f>+'2014'!F219</f>
        <v>7.7</v>
      </c>
      <c r="I386">
        <f>+'2014'!G219</f>
        <v>11.7</v>
      </c>
      <c r="J386" s="28">
        <f t="shared" ref="J386:J449" si="24">+G386/10000</f>
        <v>0.05</v>
      </c>
      <c r="K386" s="46">
        <f t="shared" si="21"/>
        <v>4.6566257107834713E-3</v>
      </c>
      <c r="L386" s="51">
        <f t="shared" si="22"/>
        <v>9.3132514215669426E-2</v>
      </c>
      <c r="M386" s="28" t="str">
        <f>+IF(H386&gt;4,"DEJAR","DEPURAR")</f>
        <v>DEJAR</v>
      </c>
      <c r="N386" s="49" t="str">
        <f t="shared" si="23"/>
        <v>DEJAR</v>
      </c>
      <c r="O386" s="28">
        <f>+IF(E386=INICIO!$C$4,0.178*POWER(H386,2.47),IF(E386=INICIO!$C$5,0.1023*POWER(H386,2.5),IF(E386=INICIO!$C$6,0.14*POWER(H386,2.4),IF(E386=INICIO!$C$7,0.1023*POWER(H386,2.5),IF(E386=INICIO!$C$8,0,0)))))</f>
        <v>16.83071037431591</v>
      </c>
      <c r="P386" s="55">
        <f>+O386*1/J386</f>
        <v>336.61420748631815</v>
      </c>
      <c r="Q386" s="55">
        <f>+O386/1000*A_DESCRIPCION!$D$24</f>
        <v>7.910433875928477E-3</v>
      </c>
      <c r="R386" s="55">
        <f>+P386/1000*A_DESCRIPCION!$D$24</f>
        <v>0.15820867751856951</v>
      </c>
      <c r="S386" s="49" t="str">
        <f>+INICIO!$E$4</f>
        <v>Imbert and Rollet (1989)a</v>
      </c>
      <c r="T386" s="54">
        <f>0.13657*H386^2.38351</f>
        <v>17.713925660893462</v>
      </c>
      <c r="U386" s="55">
        <f>+T386*1/J386</f>
        <v>354.2785132178692</v>
      </c>
      <c r="V386" s="55">
        <f>+T386/1000*A_DESCRIPCION!$D$24</f>
        <v>8.3255450606199276E-3</v>
      </c>
      <c r="W386" s="55">
        <f>+U386/1000*A_DESCRIPCION!$D$24</f>
        <v>0.1665109012123985</v>
      </c>
      <c r="X386" s="28">
        <f>+IF(E386=INICIO!$C$4,0.199*(0.86^0.899)*(H386^2.22),IF(E386=INICIO!$C$5,0.199*(0.762^0.899)*(H386^2.22),IF(E386=INICIO!$C$6,0.199*(0.759^0.899)*(H386^2.22),IF(E386=INICIO!$C$7,0.199*(0.762^0.899)*(H386^2.22),0))))</f>
        <v>14.479047922222083</v>
      </c>
      <c r="Y386" s="28">
        <f>+X386*1/J386</f>
        <v>289.58095844444165</v>
      </c>
      <c r="Z386" s="55">
        <f>+X386/1000*A_DESCRIPCION!$D$24</f>
        <v>6.8051525234443791E-3</v>
      </c>
      <c r="AA386" s="55">
        <f>+Y386/1000*A_DESCRIPCION!$D$24</f>
        <v>0.13610305046888757</v>
      </c>
      <c r="AB386" s="28">
        <f>+IF(E386=INICIO!$C$4,INICIO!$V$30*ARBOLES!R386,IF(E386=INICIO!$C$5,INICIO!$V$31*ARBOLES!R386,IF(E386=INICIO!$C$6,INICIO!$V$32*ARBOLES!R386,IF(E386=INICIO!$C$7,INICIO!#REF!*ARBOLES!R386,0))))</f>
        <v>0.12903215537116836</v>
      </c>
    </row>
    <row r="387" spans="1:28" x14ac:dyDescent="0.25">
      <c r="A387">
        <v>220</v>
      </c>
      <c r="B387" t="str">
        <f>+'2014'!A220</f>
        <v>1-2014-ICC/INAB</v>
      </c>
      <c r="D387">
        <f>+'2014'!B220</f>
        <v>26</v>
      </c>
      <c r="E387" t="str">
        <f>+'2014'!C220</f>
        <v>Laguncularia racemosa (L.) Gaertn.f.</v>
      </c>
      <c r="F387">
        <f>+'2014'!D220</f>
        <v>2015</v>
      </c>
      <c r="G387">
        <f>+'2014'!E220</f>
        <v>500</v>
      </c>
      <c r="H387">
        <f>+'2014'!F220</f>
        <v>5.8</v>
      </c>
      <c r="I387">
        <f>+'2014'!G220</f>
        <v>14.5</v>
      </c>
      <c r="J387" s="28">
        <f t="shared" si="24"/>
        <v>0.05</v>
      </c>
      <c r="K387" s="46">
        <f t="shared" ref="K387:K450" si="25">PI()/4*POWER((H387/100),2)</f>
        <v>2.6420794216690155E-3</v>
      </c>
      <c r="L387" s="51">
        <f t="shared" ref="L387:L450" si="26">+K387/J387</f>
        <v>5.2841588433380306E-2</v>
      </c>
      <c r="M387" s="28" t="str">
        <f>+IF(H387&gt;4,"DEJAR","DEPURAR")</f>
        <v>DEJAR</v>
      </c>
      <c r="N387" s="49" t="str">
        <f t="shared" ref="N387:N450" si="27">+M387</f>
        <v>DEJAR</v>
      </c>
      <c r="O387" s="28">
        <f>+IF(E387=INICIO!$C$4,0.178*POWER(H387,2.47),IF(E387=INICIO!$C$5,0.1023*POWER(H387,2.5),IF(E387=INICIO!$C$6,0.14*POWER(H387,2.4),IF(E387=INICIO!$C$7,0.1023*POWER(H387,2.5),IF(E387=INICIO!$C$8,0,0)))))</f>
        <v>8.2879212837615164</v>
      </c>
      <c r="P387" s="55">
        <f>+O387*1/J387</f>
        <v>165.75842567523031</v>
      </c>
      <c r="Q387" s="55">
        <f>+O387/1000*A_DESCRIPCION!$D$24</f>
        <v>3.8953230033679123E-3</v>
      </c>
      <c r="R387" s="55">
        <f>+P387/1000*A_DESCRIPCION!$D$24</f>
        <v>7.7906460067358241E-2</v>
      </c>
      <c r="S387" s="49" t="str">
        <f>+INICIO!$E$4</f>
        <v>Imbert and Rollet (1989)a</v>
      </c>
      <c r="T387" s="54">
        <f>0.13657*H387^2.38351</f>
        <v>9.0155778179772081</v>
      </c>
      <c r="U387" s="55">
        <f>+T387*1/J387</f>
        <v>180.31155635954414</v>
      </c>
      <c r="V387" s="55">
        <f>+T387/1000*A_DESCRIPCION!$D$24</f>
        <v>4.2373215744492881E-3</v>
      </c>
      <c r="W387" s="55">
        <f>+U387/1000*A_DESCRIPCION!$D$24</f>
        <v>8.4746431488985738E-2</v>
      </c>
      <c r="X387" s="28">
        <f>+IF(E387=INICIO!$C$4,0.199*(0.86^0.899)*(H387^2.22),IF(E387=INICIO!$C$5,0.199*(0.762^0.899)*(H387^2.22),IF(E387=INICIO!$C$6,0.199*(0.759^0.899)*(H387^2.22),IF(E387=INICIO!$C$7,0.199*(0.762^0.899)*(H387^2.22),0))))</f>
        <v>7.7186392107800668</v>
      </c>
      <c r="Y387" s="28">
        <f>+X387*1/J387</f>
        <v>154.37278421560131</v>
      </c>
      <c r="Z387" s="55">
        <f>+X387/1000*A_DESCRIPCION!$D$24</f>
        <v>3.627760429066631E-3</v>
      </c>
      <c r="AA387" s="55">
        <f>+Y387/1000*A_DESCRIPCION!$D$24</f>
        <v>7.2555208581332617E-2</v>
      </c>
      <c r="AB387" s="28">
        <f>+IF(E387=INICIO!$C$4,INICIO!$V$30*ARBOLES!R387,IF(E387=INICIO!$C$5,INICIO!$V$31*ARBOLES!R387,IF(E387=INICIO!$C$6,INICIO!$V$32*ARBOLES!R387,IF(E387=INICIO!$C$7,INICIO!#REF!*ARBOLES!R387,0))))</f>
        <v>6.3539109342780523E-2</v>
      </c>
    </row>
    <row r="388" spans="1:28" x14ac:dyDescent="0.25">
      <c r="A388">
        <v>221</v>
      </c>
      <c r="B388" t="str">
        <f>+'2014'!A221</f>
        <v>1-2014-ICC/INAB</v>
      </c>
      <c r="D388">
        <f>+'2014'!B221</f>
        <v>27</v>
      </c>
      <c r="E388" t="str">
        <f>+'2014'!C221</f>
        <v>Laguncularia racemosa (L.) Gaertn.f.</v>
      </c>
      <c r="F388">
        <f>+'2014'!D221</f>
        <v>2015</v>
      </c>
      <c r="G388">
        <f>+'2014'!E221</f>
        <v>500</v>
      </c>
      <c r="H388">
        <f>+'2014'!F221</f>
        <v>7.6</v>
      </c>
      <c r="I388">
        <f>+'2014'!G221</f>
        <v>14.5</v>
      </c>
      <c r="J388" s="28">
        <f t="shared" si="24"/>
        <v>0.05</v>
      </c>
      <c r="K388" s="46">
        <f t="shared" si="25"/>
        <v>4.5364597917836608E-3</v>
      </c>
      <c r="L388" s="51">
        <f t="shared" si="26"/>
        <v>9.072919583567321E-2</v>
      </c>
      <c r="M388" s="28" t="str">
        <f>+IF(H388&gt;4,"DEJAR","DEPURAR")</f>
        <v>DEJAR</v>
      </c>
      <c r="N388" s="49" t="str">
        <f t="shared" si="27"/>
        <v>DEJAR</v>
      </c>
      <c r="O388" s="28">
        <f>+IF(E388=INICIO!$C$4,0.178*POWER(H388,2.47),IF(E388=INICIO!$C$5,0.1023*POWER(H388,2.5),IF(E388=INICIO!$C$6,0.14*POWER(H388,2.4),IF(E388=INICIO!$C$7,0.1023*POWER(H388,2.5),IF(E388=INICIO!$C$8,0,0)))))</f>
        <v>16.289569780138159</v>
      </c>
      <c r="P388" s="55">
        <f>+O388*1/J388</f>
        <v>325.79139560276315</v>
      </c>
      <c r="Q388" s="55">
        <f>+O388/1000*A_DESCRIPCION!$D$24</f>
        <v>7.6560977966649343E-3</v>
      </c>
      <c r="R388" s="55">
        <f>+P388/1000*A_DESCRIPCION!$D$24</f>
        <v>0.15312195593329866</v>
      </c>
      <c r="S388" s="49" t="str">
        <f>+INICIO!$E$4</f>
        <v>Imbert and Rollet (1989)a</v>
      </c>
      <c r="T388" s="54">
        <f>0.13657*H388^2.38351</f>
        <v>17.170514742036609</v>
      </c>
      <c r="U388" s="55">
        <f>+T388*1/J388</f>
        <v>343.41029484073215</v>
      </c>
      <c r="V388" s="55">
        <f>+T388/1000*A_DESCRIPCION!$D$24</f>
        <v>8.070141928757206E-3</v>
      </c>
      <c r="W388" s="55">
        <f>+U388/1000*A_DESCRIPCION!$D$24</f>
        <v>0.16140283857514409</v>
      </c>
      <c r="X388" s="28">
        <f>+IF(E388=INICIO!$C$4,0.199*(0.86^0.899)*(H388^2.22),IF(E388=INICIO!$C$5,0.199*(0.762^0.899)*(H388^2.22),IF(E388=INICIO!$C$6,0.199*(0.759^0.899)*(H388^2.22),IF(E388=INICIO!$C$7,0.199*(0.762^0.899)*(H388^2.22),0))))</f>
        <v>14.064903944068222</v>
      </c>
      <c r="Y388" s="28">
        <f>+X388*1/J388</f>
        <v>281.2980788813644</v>
      </c>
      <c r="Z388" s="55">
        <f>+X388/1000*A_DESCRIPCION!$D$24</f>
        <v>6.6105048537120634E-3</v>
      </c>
      <c r="AA388" s="55">
        <f>+Y388/1000*A_DESCRIPCION!$D$24</f>
        <v>0.13221009707424125</v>
      </c>
      <c r="AB388" s="28">
        <f>+IF(E388=INICIO!$C$4,INICIO!$V$30*ARBOLES!R388,IF(E388=INICIO!$C$5,INICIO!$V$31*ARBOLES!R388,IF(E388=INICIO!$C$6,INICIO!$V$32*ARBOLES!R388,IF(E388=INICIO!$C$7,INICIO!#REF!*ARBOLES!R388,0))))</f>
        <v>0.12488351662255416</v>
      </c>
    </row>
    <row r="389" spans="1:28" x14ac:dyDescent="0.25">
      <c r="A389">
        <v>222</v>
      </c>
      <c r="B389" t="str">
        <f>+'2014'!A222</f>
        <v>1-2014-ICC/INAB</v>
      </c>
      <c r="D389">
        <f>+'2014'!B222</f>
        <v>28</v>
      </c>
      <c r="E389" t="str">
        <f>+'2014'!C222</f>
        <v>Laguncularia racemosa (L.) Gaertn.f.</v>
      </c>
      <c r="F389">
        <f>+'2014'!D222</f>
        <v>2015</v>
      </c>
      <c r="G389">
        <f>+'2014'!E222</f>
        <v>500</v>
      </c>
      <c r="H389">
        <f>+'2014'!F222</f>
        <v>33.5</v>
      </c>
      <c r="I389">
        <f>+'2014'!G222</f>
        <v>21.5</v>
      </c>
      <c r="J389" s="28">
        <f t="shared" si="24"/>
        <v>0.05</v>
      </c>
      <c r="K389" s="46">
        <f t="shared" si="25"/>
        <v>8.8141308887278655E-2</v>
      </c>
      <c r="L389" s="51">
        <f t="shared" si="26"/>
        <v>1.7628261777455729</v>
      </c>
      <c r="M389" s="28" t="str">
        <f>+IF(H389&gt;4,"DEJAR","DEPURAR")</f>
        <v>DEJAR</v>
      </c>
      <c r="N389" s="49" t="str">
        <f t="shared" si="27"/>
        <v>DEJAR</v>
      </c>
      <c r="O389" s="28">
        <f>+IF(E389=INICIO!$C$4,0.178*POWER(H389,2.47),IF(E389=INICIO!$C$5,0.1023*POWER(H389,2.5),IF(E389=INICIO!$C$6,0.14*POWER(H389,2.4),IF(E389=INICIO!$C$7,0.1023*POWER(H389,2.5),IF(E389=INICIO!$C$8,0,0)))))</f>
        <v>664.48877861659594</v>
      </c>
      <c r="P389" s="55">
        <f>+O389*1/J389</f>
        <v>13289.775572331919</v>
      </c>
      <c r="Q389" s="55">
        <f>+O389/1000*A_DESCRIPCION!$D$24</f>
        <v>0.31230972594980005</v>
      </c>
      <c r="R389" s="55">
        <f>+P389/1000*A_DESCRIPCION!$D$24</f>
        <v>6.2461945189960018</v>
      </c>
      <c r="S389" s="49" t="str">
        <f>+INICIO!$E$4</f>
        <v>Imbert and Rollet (1989)a</v>
      </c>
      <c r="T389" s="54">
        <f>0.13657*H389^2.38351</f>
        <v>589.27071356225565</v>
      </c>
      <c r="U389" s="55">
        <f>+T389*1/J389</f>
        <v>11785.414271245112</v>
      </c>
      <c r="V389" s="55">
        <f>+T389/1000*A_DESCRIPCION!$D$24</f>
        <v>0.27695723537426015</v>
      </c>
      <c r="W389" s="55">
        <f>+U389/1000*A_DESCRIPCION!$D$24</f>
        <v>5.5391447074852032</v>
      </c>
      <c r="X389" s="28">
        <f>+IF(E389=INICIO!$C$4,0.199*(0.86^0.899)*(H389^2.22),IF(E389=INICIO!$C$5,0.199*(0.762^0.899)*(H389^2.22),IF(E389=INICIO!$C$6,0.199*(0.759^0.899)*(H389^2.22),IF(E389=INICIO!$C$7,0.199*(0.762^0.899)*(H389^2.22),0))))</f>
        <v>378.7303134203276</v>
      </c>
      <c r="Y389" s="28">
        <f>+X389*1/J389</f>
        <v>7574.6062684065519</v>
      </c>
      <c r="Z389" s="55">
        <f>+X389/1000*A_DESCRIPCION!$D$24</f>
        <v>0.17800324730755396</v>
      </c>
      <c r="AA389" s="55">
        <f>+Y389/1000*A_DESCRIPCION!$D$24</f>
        <v>3.5600649461510794</v>
      </c>
      <c r="AB389" s="28">
        <f>+IF(E389=INICIO!$C$4,INICIO!$V$30*ARBOLES!R389,IF(E389=INICIO!$C$5,INICIO!$V$31*ARBOLES!R389,IF(E389=INICIO!$C$6,INICIO!$V$32*ARBOLES!R389,IF(E389=INICIO!$C$7,INICIO!#REF!*ARBOLES!R389,0))))</f>
        <v>5.0942840449382674</v>
      </c>
    </row>
    <row r="390" spans="1:28" x14ac:dyDescent="0.25">
      <c r="A390">
        <v>223</v>
      </c>
      <c r="B390" t="str">
        <f>+'2014'!A223</f>
        <v>1-2014-ICC/INAB</v>
      </c>
      <c r="D390">
        <f>+'2014'!B223</f>
        <v>29</v>
      </c>
      <c r="E390" t="str">
        <f>+'2014'!C223</f>
        <v>Laguncularia racemosa (L.) Gaertn.f.</v>
      </c>
      <c r="F390">
        <f>+'2014'!D223</f>
        <v>2015</v>
      </c>
      <c r="G390">
        <f>+'2014'!E223</f>
        <v>500</v>
      </c>
      <c r="H390">
        <f>+'2014'!F223</f>
        <v>13.8</v>
      </c>
      <c r="I390">
        <f>+'2014'!G223</f>
        <v>14.5</v>
      </c>
      <c r="J390" s="28">
        <f t="shared" si="24"/>
        <v>0.05</v>
      </c>
      <c r="K390" s="46">
        <f t="shared" si="25"/>
        <v>1.4957122623741007E-2</v>
      </c>
      <c r="L390" s="51">
        <f t="shared" si="26"/>
        <v>0.29914245247482013</v>
      </c>
      <c r="M390" s="28" t="str">
        <f>+IF(H390&gt;4,"DEJAR","DEPURAR")</f>
        <v>DEJAR</v>
      </c>
      <c r="N390" s="49" t="str">
        <f t="shared" si="27"/>
        <v>DEJAR</v>
      </c>
      <c r="O390" s="28">
        <f>+IF(E390=INICIO!$C$4,0.178*POWER(H390,2.47),IF(E390=INICIO!$C$5,0.1023*POWER(H390,2.5),IF(E390=INICIO!$C$6,0.14*POWER(H390,2.4),IF(E390=INICIO!$C$7,0.1023*POWER(H390,2.5),IF(E390=INICIO!$C$8,0,0)))))</f>
        <v>72.372462467712069</v>
      </c>
      <c r="P390" s="55">
        <f>+O390*1/J390</f>
        <v>1447.4492493542414</v>
      </c>
      <c r="Q390" s="55">
        <f>+O390/1000*A_DESCRIPCION!$D$24</f>
        <v>3.4015057359824664E-2</v>
      </c>
      <c r="R390" s="55">
        <f>+P390/1000*A_DESCRIPCION!$D$24</f>
        <v>0.68030114719649348</v>
      </c>
      <c r="S390" s="49" t="str">
        <f>+INICIO!$E$4</f>
        <v>Imbert and Rollet (1989)a</v>
      </c>
      <c r="T390" s="54">
        <f>0.13657*H390^2.38351</f>
        <v>71.165337059048142</v>
      </c>
      <c r="U390" s="55">
        <f>+T390*1/J390</f>
        <v>1423.3067411809627</v>
      </c>
      <c r="V390" s="55">
        <f>+T390/1000*A_DESCRIPCION!$D$24</f>
        <v>3.3447708417752624E-2</v>
      </c>
      <c r="W390" s="55">
        <f>+U390/1000*A_DESCRIPCION!$D$24</f>
        <v>0.6689541683550525</v>
      </c>
      <c r="X390" s="28">
        <f>+IF(E390=INICIO!$C$4,0.199*(0.86^0.899)*(H390^2.22),IF(E390=INICIO!$C$5,0.199*(0.762^0.899)*(H390^2.22),IF(E390=INICIO!$C$6,0.199*(0.759^0.899)*(H390^2.22),IF(E390=INICIO!$C$7,0.199*(0.762^0.899)*(H390^2.22),0))))</f>
        <v>52.8764350858631</v>
      </c>
      <c r="Y390" s="28">
        <f>+X390*1/J390</f>
        <v>1057.528701717262</v>
      </c>
      <c r="Z390" s="55">
        <f>+X390/1000*A_DESCRIPCION!$D$24</f>
        <v>2.4851924490355656E-2</v>
      </c>
      <c r="AA390" s="55">
        <f>+Y390/1000*A_DESCRIPCION!$D$24</f>
        <v>0.49703848980711318</v>
      </c>
      <c r="AB390" s="28">
        <f>+IF(E390=INICIO!$C$4,INICIO!$V$30*ARBOLES!R390,IF(E390=INICIO!$C$5,INICIO!$V$31*ARBOLES!R390,IF(E390=INICIO!$C$6,INICIO!$V$32*ARBOLES!R390,IF(E390=INICIO!$C$7,INICIO!#REF!*ARBOLES!R390,0))))</f>
        <v>0.55484139492878881</v>
      </c>
    </row>
    <row r="391" spans="1:28" x14ac:dyDescent="0.25">
      <c r="A391">
        <v>224</v>
      </c>
      <c r="B391" t="str">
        <f>+'2014'!A224</f>
        <v>2-2014-ICC/INAB</v>
      </c>
      <c r="D391">
        <f>+'2014'!B224</f>
        <v>1</v>
      </c>
      <c r="E391" t="str">
        <f>+'2014'!C224</f>
        <v>Conocarpus erectus L.</v>
      </c>
      <c r="F391">
        <f>+'2014'!D224</f>
        <v>2015</v>
      </c>
      <c r="G391">
        <f>+'2014'!E224</f>
        <v>500</v>
      </c>
      <c r="H391">
        <f>+'2014'!F224</f>
        <v>10.3</v>
      </c>
      <c r="I391">
        <f>+'2014'!G224</f>
        <v>7.5</v>
      </c>
      <c r="J391" s="28">
        <f t="shared" si="24"/>
        <v>0.05</v>
      </c>
      <c r="K391" s="46">
        <f t="shared" si="25"/>
        <v>8.3322891154835304E-3</v>
      </c>
      <c r="L391" s="51">
        <f t="shared" si="26"/>
        <v>0.16664578230967059</v>
      </c>
      <c r="M391" s="28" t="str">
        <f>+IF(H391&gt;4,"DEJAR","DEPURAR")</f>
        <v>DEJAR</v>
      </c>
      <c r="N391" s="49" t="str">
        <f t="shared" si="27"/>
        <v>DEJAR</v>
      </c>
      <c r="O391" s="28">
        <f>+IF(E391=INICIO!$C$4,0.178*POWER(H391,2.47),IF(E391=INICIO!$C$5,0.1023*POWER(H391,2.5),IF(E391=INICIO!$C$6,0.14*POWER(H391,2.4),IF(E391=INICIO!$C$7,0.1023*POWER(H391,2.5),IF(E391=INICIO!$C$8,0,0)))))</f>
        <v>34.831220732312886</v>
      </c>
      <c r="P391" s="55">
        <f>+O391*1/J391</f>
        <v>696.62441464625772</v>
      </c>
      <c r="Q391" s="55">
        <f>+O391/1000*A_DESCRIPCION!$D$24</f>
        <v>1.6370673744187055E-2</v>
      </c>
      <c r="R391" s="55">
        <f>+P391/1000*A_DESCRIPCION!$D$24</f>
        <v>0.32741347488374112</v>
      </c>
      <c r="S391" s="49" t="str">
        <f>+INICIO!$E$4</f>
        <v>Imbert and Rollet (1989)a</v>
      </c>
      <c r="T391" s="54">
        <f>0.13657*H391^2.38351</f>
        <v>35.437490749155437</v>
      </c>
      <c r="U391" s="55">
        <f>+T391*1/J391</f>
        <v>708.74981498310865</v>
      </c>
      <c r="V391" s="55">
        <f>+T391/1000*A_DESCRIPCION!$D$24</f>
        <v>1.6655620652103052E-2</v>
      </c>
      <c r="W391" s="55">
        <f>+U391/1000*A_DESCRIPCION!$D$24</f>
        <v>0.33311241304206102</v>
      </c>
      <c r="X391" s="28">
        <f>+IF(E391=INICIO!$C$4,0.199*(0.86^0.899)*(H391^2.22),IF(E391=INICIO!$C$5,0.199*(0.762^0.899)*(H391^2.22),IF(E391=INICIO!$C$6,0.199*(0.759^0.899)*(H391^2.22),IF(E391=INICIO!$C$7,0.199*(0.762^0.899)*(H391^2.22),0))))</f>
        <v>27.620353619509924</v>
      </c>
      <c r="Y391" s="28">
        <f>+X391*1/J391</f>
        <v>552.40707239019844</v>
      </c>
      <c r="Z391" s="55">
        <f>+X391/1000*A_DESCRIPCION!$D$24</f>
        <v>1.2981566201169662E-2</v>
      </c>
      <c r="AA391" s="55">
        <f>+Y391/1000*A_DESCRIPCION!$D$24</f>
        <v>0.25963132402339328</v>
      </c>
      <c r="AB391" s="28" t="e">
        <f>+IF(E391=INICIO!$C$4,INICIO!$V$30*ARBOLES!R391,IF(E391=INICIO!$C$5,INICIO!$V$31*ARBOLES!R391,IF(E391=INICIO!$C$6,INICIO!$V$32*ARBOLES!R391,IF(E391=INICIO!$C$7,INICIO!#REF!*ARBOLES!R391,0))))</f>
        <v>#REF!</v>
      </c>
    </row>
    <row r="392" spans="1:28" x14ac:dyDescent="0.25">
      <c r="A392">
        <v>225</v>
      </c>
      <c r="B392" t="str">
        <f>+'2014'!A225</f>
        <v>2-2014-ICC/INAB</v>
      </c>
      <c r="D392">
        <f>+'2014'!B225</f>
        <v>1.1000000000000001</v>
      </c>
      <c r="E392" t="str">
        <f>+'2014'!C225</f>
        <v>Conocarpus erectus L.</v>
      </c>
      <c r="F392">
        <f>+'2014'!D225</f>
        <v>2015</v>
      </c>
      <c r="G392">
        <f>+'2014'!E225</f>
        <v>500</v>
      </c>
      <c r="H392">
        <f>+'2014'!F225</f>
        <v>6.4</v>
      </c>
      <c r="I392">
        <f>+'2014'!G225</f>
        <v>6</v>
      </c>
      <c r="J392" s="28">
        <f t="shared" si="24"/>
        <v>0.05</v>
      </c>
      <c r="K392" s="46">
        <f t="shared" si="25"/>
        <v>3.2169908772759479E-3</v>
      </c>
      <c r="L392" s="51">
        <f t="shared" si="26"/>
        <v>6.4339817545518957E-2</v>
      </c>
      <c r="M392" s="28" t="str">
        <f>+IF(H392&gt;4,"DEJAR","DEPURAR")</f>
        <v>DEJAR</v>
      </c>
      <c r="N392" s="49" t="str">
        <f t="shared" si="27"/>
        <v>DEJAR</v>
      </c>
      <c r="O392" s="28">
        <f>+IF(E392=INICIO!$C$4,0.178*POWER(H392,2.47),IF(E392=INICIO!$C$5,0.1023*POWER(H392,2.5),IF(E392=INICIO!$C$6,0.14*POWER(H392,2.4),IF(E392=INICIO!$C$7,0.1023*POWER(H392,2.5),IF(E392=INICIO!$C$8,0,0)))))</f>
        <v>10.600480919887064</v>
      </c>
      <c r="P392" s="55">
        <f>+O392*1/J392</f>
        <v>212.00961839774126</v>
      </c>
      <c r="Q392" s="55">
        <f>+O392/1000*A_DESCRIPCION!$D$24</f>
        <v>4.9822260323469196E-3</v>
      </c>
      <c r="R392" s="55">
        <f>+P392/1000*A_DESCRIPCION!$D$24</f>
        <v>9.9644520646938392E-2</v>
      </c>
      <c r="S392" s="49" t="str">
        <f>+INICIO!$E$4</f>
        <v>Imbert and Rollet (1989)a</v>
      </c>
      <c r="T392" s="54">
        <f>0.13657*H392^2.38351</f>
        <v>11.399697816500069</v>
      </c>
      <c r="U392" s="55">
        <f>+T392*1/J392</f>
        <v>227.99395633000137</v>
      </c>
      <c r="V392" s="55">
        <f>+T392/1000*A_DESCRIPCION!$D$24</f>
        <v>5.3578579737550321E-3</v>
      </c>
      <c r="W392" s="55">
        <f>+U392/1000*A_DESCRIPCION!$D$24</f>
        <v>0.10715715947510063</v>
      </c>
      <c r="X392" s="28">
        <f>+IF(E392=INICIO!$C$4,0.199*(0.86^0.899)*(H392^2.22),IF(E392=INICIO!$C$5,0.199*(0.762^0.899)*(H392^2.22),IF(E392=INICIO!$C$6,0.199*(0.759^0.899)*(H392^2.22),IF(E392=INICIO!$C$7,0.199*(0.762^0.899)*(H392^2.22),0))))</f>
        <v>9.6039554735812018</v>
      </c>
      <c r="Y392" s="28">
        <f>+X392*1/J392</f>
        <v>192.07910947162404</v>
      </c>
      <c r="Z392" s="55">
        <f>+X392/1000*A_DESCRIPCION!$D$24</f>
        <v>4.5138590725831646E-3</v>
      </c>
      <c r="AA392" s="55">
        <f>+Y392/1000*A_DESCRIPCION!$D$24</f>
        <v>9.0277181451663302E-2</v>
      </c>
      <c r="AB392" s="28" t="e">
        <f>+IF(E392=INICIO!$C$4,INICIO!$V$30*ARBOLES!R392,IF(E392=INICIO!$C$5,INICIO!$V$31*ARBOLES!R392,IF(E392=INICIO!$C$6,INICIO!$V$32*ARBOLES!R392,IF(E392=INICIO!$C$7,INICIO!#REF!*ARBOLES!R392,0))))</f>
        <v>#REF!</v>
      </c>
    </row>
    <row r="393" spans="1:28" x14ac:dyDescent="0.25">
      <c r="A393">
        <v>226</v>
      </c>
      <c r="B393" t="str">
        <f>+'2014'!A226</f>
        <v>2-2014-ICC/INAB</v>
      </c>
      <c r="D393">
        <f>+'2014'!B226</f>
        <v>2</v>
      </c>
      <c r="E393" t="str">
        <f>+'2014'!C226</f>
        <v>Conocarpus erectus L.</v>
      </c>
      <c r="F393">
        <f>+'2014'!D226</f>
        <v>2015</v>
      </c>
      <c r="G393">
        <f>+'2014'!E226</f>
        <v>500</v>
      </c>
      <c r="H393">
        <f>+'2014'!F226</f>
        <v>12.3</v>
      </c>
      <c r="I393">
        <f>+'2014'!G226</f>
        <v>6.75</v>
      </c>
      <c r="J393" s="28">
        <f t="shared" si="24"/>
        <v>0.05</v>
      </c>
      <c r="K393" s="46">
        <f t="shared" si="25"/>
        <v>1.1882288814039998E-2</v>
      </c>
      <c r="L393" s="51">
        <f t="shared" si="26"/>
        <v>0.23764577628079994</v>
      </c>
      <c r="M393" s="28" t="str">
        <f>+IF(H393&gt;4,"DEJAR","DEPURAR")</f>
        <v>DEJAR</v>
      </c>
      <c r="N393" s="49" t="str">
        <f t="shared" si="27"/>
        <v>DEJAR</v>
      </c>
      <c r="O393" s="28">
        <f>+IF(E393=INICIO!$C$4,0.178*POWER(H393,2.47),IF(E393=INICIO!$C$5,0.1023*POWER(H393,2.5),IF(E393=INICIO!$C$6,0.14*POWER(H393,2.4),IF(E393=INICIO!$C$7,0.1023*POWER(H393,2.5),IF(E393=INICIO!$C$8,0,0)))))</f>
        <v>54.279821688034325</v>
      </c>
      <c r="P393" s="55">
        <f>+O393*1/J393</f>
        <v>1085.5964337606865</v>
      </c>
      <c r="Q393" s="55">
        <f>+O393/1000*A_DESCRIPCION!$D$24</f>
        <v>2.5511516193376129E-2</v>
      </c>
      <c r="R393" s="55">
        <f>+P393/1000*A_DESCRIPCION!$D$24</f>
        <v>0.51023032386752265</v>
      </c>
      <c r="S393" s="49" t="str">
        <f>+INICIO!$E$4</f>
        <v>Imbert and Rollet (1989)a</v>
      </c>
      <c r="T393" s="54">
        <f>0.13657*H393^2.38351</f>
        <v>54.094740476621482</v>
      </c>
      <c r="U393" s="55">
        <f>+T393*1/J393</f>
        <v>1081.8948095324295</v>
      </c>
      <c r="V393" s="55">
        <f>+T393/1000*A_DESCRIPCION!$D$24</f>
        <v>2.5424528024012096E-2</v>
      </c>
      <c r="W393" s="55">
        <f>+U393/1000*A_DESCRIPCION!$D$24</f>
        <v>0.50849056048024177</v>
      </c>
      <c r="X393" s="28">
        <f>+IF(E393=INICIO!$C$4,0.199*(0.86^0.899)*(H393^2.22),IF(E393=INICIO!$C$5,0.199*(0.762^0.899)*(H393^2.22),IF(E393=INICIO!$C$6,0.199*(0.759^0.899)*(H393^2.22),IF(E393=INICIO!$C$7,0.199*(0.762^0.899)*(H393^2.22),0))))</f>
        <v>40.956227153546294</v>
      </c>
      <c r="Y393" s="28">
        <f>+X393*1/J393</f>
        <v>819.12454307092582</v>
      </c>
      <c r="Z393" s="55">
        <f>+X393/1000*A_DESCRIPCION!$D$24</f>
        <v>1.9249426762166757E-2</v>
      </c>
      <c r="AA393" s="55">
        <f>+Y393/1000*A_DESCRIPCION!$D$24</f>
        <v>0.38498853524333515</v>
      </c>
      <c r="AB393" s="28" t="e">
        <f>+IF(E393=INICIO!$C$4,INICIO!$V$30*ARBOLES!R393,IF(E393=INICIO!$C$5,INICIO!$V$31*ARBOLES!R393,IF(E393=INICIO!$C$6,INICIO!$V$32*ARBOLES!R393,IF(E393=INICIO!$C$7,INICIO!#REF!*ARBOLES!R393,0))))</f>
        <v>#REF!</v>
      </c>
    </row>
    <row r="394" spans="1:28" x14ac:dyDescent="0.25">
      <c r="A394">
        <v>227</v>
      </c>
      <c r="B394" t="str">
        <f>+'2014'!A227</f>
        <v>2-2014-ICC/INAB</v>
      </c>
      <c r="D394">
        <f>+'2014'!B227</f>
        <v>3</v>
      </c>
      <c r="E394" t="str">
        <f>+'2014'!C227</f>
        <v>Conocarpus erectus L.</v>
      </c>
      <c r="F394">
        <f>+'2014'!D227</f>
        <v>2015</v>
      </c>
      <c r="G394">
        <f>+'2014'!E227</f>
        <v>500</v>
      </c>
      <c r="H394">
        <f>+'2014'!F227</f>
        <v>7.5</v>
      </c>
      <c r="I394">
        <f>+'2014'!G227</f>
        <v>8.5</v>
      </c>
      <c r="J394" s="28">
        <f t="shared" si="24"/>
        <v>0.05</v>
      </c>
      <c r="K394" s="46">
        <f t="shared" si="25"/>
        <v>4.4178646691106467E-3</v>
      </c>
      <c r="L394" s="51">
        <f t="shared" si="26"/>
        <v>8.8357293382212931E-2</v>
      </c>
      <c r="M394" s="28" t="str">
        <f>+IF(H394&gt;4,"DEJAR","DEPURAR")</f>
        <v>DEJAR</v>
      </c>
      <c r="N394" s="49" t="str">
        <f t="shared" si="27"/>
        <v>DEJAR</v>
      </c>
      <c r="O394" s="28">
        <f>+IF(E394=INICIO!$C$4,0.178*POWER(H394,2.47),IF(E394=INICIO!$C$5,0.1023*POWER(H394,2.5),IF(E394=INICIO!$C$6,0.14*POWER(H394,2.4),IF(E394=INICIO!$C$7,0.1023*POWER(H394,2.5),IF(E394=INICIO!$C$8,0,0)))))</f>
        <v>15.759004959218952</v>
      </c>
      <c r="P394" s="55">
        <f>+O394*1/J394</f>
        <v>315.180099184379</v>
      </c>
      <c r="Q394" s="55">
        <f>+O394/1000*A_DESCRIPCION!$D$24</f>
        <v>7.4067323308329063E-3</v>
      </c>
      <c r="R394" s="55">
        <f>+P394/1000*A_DESCRIPCION!$D$24</f>
        <v>0.14813464661665812</v>
      </c>
      <c r="S394" s="49" t="str">
        <f>+INICIO!$E$4</f>
        <v>Imbert and Rollet (1989)a</v>
      </c>
      <c r="T394" s="54">
        <f>0.13657*H394^2.38351</f>
        <v>16.636906708671429</v>
      </c>
      <c r="U394" s="55">
        <f>+T394*1/J394</f>
        <v>332.73813417342853</v>
      </c>
      <c r="V394" s="55">
        <f>+T394/1000*A_DESCRIPCION!$D$24</f>
        <v>7.8193461530755726E-3</v>
      </c>
      <c r="W394" s="55">
        <f>+U394/1000*A_DESCRIPCION!$D$24</f>
        <v>0.15638692306151139</v>
      </c>
      <c r="X394" s="28">
        <f>+IF(E394=INICIO!$C$4,0.199*(0.86^0.899)*(H394^2.22),IF(E394=INICIO!$C$5,0.199*(0.762^0.899)*(H394^2.22),IF(E394=INICIO!$C$6,0.199*(0.759^0.899)*(H394^2.22),IF(E394=INICIO!$C$7,0.199*(0.762^0.899)*(H394^2.22),0))))</f>
        <v>13.657355064863347</v>
      </c>
      <c r="Y394" s="28">
        <f>+X394*1/J394</f>
        <v>273.14710129726694</v>
      </c>
      <c r="Z394" s="55">
        <f>+X394/1000*A_DESCRIPCION!$D$24</f>
        <v>6.4189568804857728E-3</v>
      </c>
      <c r="AA394" s="55">
        <f>+Y394/1000*A_DESCRIPCION!$D$24</f>
        <v>0.12837913760971545</v>
      </c>
      <c r="AB394" s="28" t="e">
        <f>+IF(E394=INICIO!$C$4,INICIO!$V$30*ARBOLES!R394,IF(E394=INICIO!$C$5,INICIO!$V$31*ARBOLES!R394,IF(E394=INICIO!$C$6,INICIO!$V$32*ARBOLES!R394,IF(E394=INICIO!$C$7,INICIO!#REF!*ARBOLES!R394,0))))</f>
        <v>#REF!</v>
      </c>
    </row>
    <row r="395" spans="1:28" x14ac:dyDescent="0.25">
      <c r="A395">
        <v>228</v>
      </c>
      <c r="B395" t="str">
        <f>+'2014'!A228</f>
        <v>2-2014-ICC/INAB</v>
      </c>
      <c r="D395">
        <f>+'2014'!B228</f>
        <v>4</v>
      </c>
      <c r="E395" t="str">
        <f>+'2014'!C228</f>
        <v>Conocarpus erectus L.</v>
      </c>
      <c r="F395">
        <f>+'2014'!D228</f>
        <v>2015</v>
      </c>
      <c r="G395">
        <f>+'2014'!E228</f>
        <v>500</v>
      </c>
      <c r="H395">
        <f>+'2014'!F228</f>
        <v>8.9</v>
      </c>
      <c r="I395">
        <f>+'2014'!G228</f>
        <v>7</v>
      </c>
      <c r="J395" s="28">
        <f t="shared" si="24"/>
        <v>0.05</v>
      </c>
      <c r="K395" s="46">
        <f t="shared" si="25"/>
        <v>6.2211388522711887E-3</v>
      </c>
      <c r="L395" s="51">
        <f t="shared" si="26"/>
        <v>0.12442277704542377</v>
      </c>
      <c r="M395" s="28" t="str">
        <f>+IF(H395&gt;4,"DEJAR","DEPURAR")</f>
        <v>DEJAR</v>
      </c>
      <c r="N395" s="49" t="str">
        <f t="shared" si="27"/>
        <v>DEJAR</v>
      </c>
      <c r="O395" s="28">
        <f>+IF(E395=INICIO!$C$4,0.178*POWER(H395,2.47),IF(E395=INICIO!$C$5,0.1023*POWER(H395,2.5),IF(E395=INICIO!$C$6,0.14*POWER(H395,2.4),IF(E395=INICIO!$C$7,0.1023*POWER(H395,2.5),IF(E395=INICIO!$C$8,0,0)))))</f>
        <v>24.174118703900099</v>
      </c>
      <c r="P395" s="55">
        <f>+O395*1/J395</f>
        <v>483.48237407800195</v>
      </c>
      <c r="Q395" s="55">
        <f>+O395/1000*A_DESCRIPCION!$D$24</f>
        <v>1.1361835790833046E-2</v>
      </c>
      <c r="R395" s="55">
        <f>+P395/1000*A_DESCRIPCION!$D$24</f>
        <v>0.22723671581666088</v>
      </c>
      <c r="S395" s="49" t="str">
        <f>+INICIO!$E$4</f>
        <v>Imbert and Rollet (1989)a</v>
      </c>
      <c r="T395" s="54">
        <f>0.13657*H395^2.38351</f>
        <v>25.017037764522215</v>
      </c>
      <c r="U395" s="55">
        <f>+T395*1/J395</f>
        <v>500.34075529044429</v>
      </c>
      <c r="V395" s="55">
        <f>+T395/1000*A_DESCRIPCION!$D$24</f>
        <v>1.1758007749325441E-2</v>
      </c>
      <c r="W395" s="55">
        <f>+U395/1000*A_DESCRIPCION!$D$24</f>
        <v>0.2351601549865088</v>
      </c>
      <c r="X395" s="28">
        <f>+IF(E395=INICIO!$C$4,0.199*(0.86^0.899)*(H395^2.22),IF(E395=INICIO!$C$5,0.199*(0.762^0.899)*(H395^2.22),IF(E395=INICIO!$C$6,0.199*(0.759^0.899)*(H395^2.22),IF(E395=INICIO!$C$7,0.199*(0.762^0.899)*(H395^2.22),0))))</f>
        <v>19.969923923043094</v>
      </c>
      <c r="Y395" s="28">
        <f>+X395*1/J395</f>
        <v>399.39847846086184</v>
      </c>
      <c r="Z395" s="55">
        <f>+X395/1000*A_DESCRIPCION!$D$24</f>
        <v>9.3858642438302536E-3</v>
      </c>
      <c r="AA395" s="55">
        <f>+Y395/1000*A_DESCRIPCION!$D$24</f>
        <v>0.18771728487660505</v>
      </c>
      <c r="AB395" s="28" t="e">
        <f>+IF(E395=INICIO!$C$4,INICIO!$V$30*ARBOLES!R395,IF(E395=INICIO!$C$5,INICIO!$V$31*ARBOLES!R395,IF(E395=INICIO!$C$6,INICIO!$V$32*ARBOLES!R395,IF(E395=INICIO!$C$7,INICIO!#REF!*ARBOLES!R395,0))))</f>
        <v>#REF!</v>
      </c>
    </row>
    <row r="396" spans="1:28" x14ac:dyDescent="0.25">
      <c r="A396">
        <v>229</v>
      </c>
      <c r="B396" t="str">
        <f>+'2014'!A229</f>
        <v>2-2014-ICC/INAB</v>
      </c>
      <c r="D396">
        <f>+'2014'!B229</f>
        <v>4.0999999999999996</v>
      </c>
      <c r="E396" t="str">
        <f>+'2014'!C229</f>
        <v>Conocarpus erectus L.</v>
      </c>
      <c r="F396">
        <f>+'2014'!D229</f>
        <v>2015</v>
      </c>
      <c r="G396">
        <f>+'2014'!E229</f>
        <v>500</v>
      </c>
      <c r="H396">
        <f>+'2014'!F229</f>
        <v>9.3000000000000007</v>
      </c>
      <c r="I396">
        <f>+'2014'!G229</f>
        <v>4.75</v>
      </c>
      <c r="J396" s="28">
        <f t="shared" si="24"/>
        <v>0.05</v>
      </c>
      <c r="K396" s="46">
        <f t="shared" si="25"/>
        <v>6.7929087152245318E-3</v>
      </c>
      <c r="L396" s="51">
        <f t="shared" si="26"/>
        <v>0.13585817430449063</v>
      </c>
      <c r="M396" s="28" t="str">
        <f>+IF(H396&gt;4,"DEJAR","DEPURAR")</f>
        <v>DEJAR</v>
      </c>
      <c r="N396" s="49" t="str">
        <f t="shared" si="27"/>
        <v>DEJAR</v>
      </c>
      <c r="O396" s="28">
        <f>+IF(E396=INICIO!$C$4,0.178*POWER(H396,2.47),IF(E396=INICIO!$C$5,0.1023*POWER(H396,2.5),IF(E396=INICIO!$C$6,0.14*POWER(H396,2.4),IF(E396=INICIO!$C$7,0.1023*POWER(H396,2.5),IF(E396=INICIO!$C$8,0,0)))))</f>
        <v>26.982550906746372</v>
      </c>
      <c r="P396" s="55">
        <f>+O396*1/J396</f>
        <v>539.65101813492743</v>
      </c>
      <c r="Q396" s="55">
        <f>+O396/1000*A_DESCRIPCION!$D$24</f>
        <v>1.2681798926170796E-2</v>
      </c>
      <c r="R396" s="55">
        <f>+P396/1000*A_DESCRIPCION!$D$24</f>
        <v>0.25363597852341591</v>
      </c>
      <c r="S396" s="49" t="str">
        <f>+INICIO!$E$4</f>
        <v>Imbert and Rollet (1989)a</v>
      </c>
      <c r="T396" s="54">
        <f>0.13657*H396^2.38351</f>
        <v>27.780758690646167</v>
      </c>
      <c r="U396" s="55">
        <f>+T396*1/J396</f>
        <v>555.61517381292333</v>
      </c>
      <c r="V396" s="55">
        <f>+T396/1000*A_DESCRIPCION!$D$24</f>
        <v>1.3056956584603699E-2</v>
      </c>
      <c r="W396" s="55">
        <f>+U396/1000*A_DESCRIPCION!$D$24</f>
        <v>0.26113913169207398</v>
      </c>
      <c r="X396" s="28">
        <f>+IF(E396=INICIO!$C$4,0.199*(0.86^0.899)*(H396^2.22),IF(E396=INICIO!$C$5,0.199*(0.762^0.899)*(H396^2.22),IF(E396=INICIO!$C$6,0.199*(0.759^0.899)*(H396^2.22),IF(E396=INICIO!$C$7,0.199*(0.762^0.899)*(H396^2.22),0))))</f>
        <v>22.017233152944744</v>
      </c>
      <c r="Y396" s="28">
        <f>+X396*1/J396</f>
        <v>440.34466305889487</v>
      </c>
      <c r="Z396" s="55">
        <f>+X396/1000*A_DESCRIPCION!$D$24</f>
        <v>1.034809958188403E-2</v>
      </c>
      <c r="AA396" s="55">
        <f>+Y396/1000*A_DESCRIPCION!$D$24</f>
        <v>0.20696199163768056</v>
      </c>
      <c r="AB396" s="28" t="e">
        <f>+IF(E396=INICIO!$C$4,INICIO!$V$30*ARBOLES!R396,IF(E396=INICIO!$C$5,INICIO!$V$31*ARBOLES!R396,IF(E396=INICIO!$C$6,INICIO!$V$32*ARBOLES!R396,IF(E396=INICIO!$C$7,INICIO!#REF!*ARBOLES!R396,0))))</f>
        <v>#REF!</v>
      </c>
    </row>
    <row r="397" spans="1:28" x14ac:dyDescent="0.25">
      <c r="A397">
        <v>230</v>
      </c>
      <c r="B397" t="str">
        <f>+'2014'!A230</f>
        <v>2-2014-ICC/INAB</v>
      </c>
      <c r="D397">
        <f>+'2014'!B230</f>
        <v>5</v>
      </c>
      <c r="E397" t="str">
        <f>+'2014'!C230</f>
        <v>Conocarpus erectus L.</v>
      </c>
      <c r="F397">
        <f>+'2014'!D230</f>
        <v>2015</v>
      </c>
      <c r="G397">
        <f>+'2014'!E230</f>
        <v>500</v>
      </c>
      <c r="H397">
        <f>+'2014'!F230</f>
        <v>15.7</v>
      </c>
      <c r="I397">
        <f>+'2014'!G230</f>
        <v>5.25</v>
      </c>
      <c r="J397" s="28">
        <f t="shared" si="24"/>
        <v>0.05</v>
      </c>
      <c r="K397" s="46">
        <f t="shared" si="25"/>
        <v>1.9359279329583704E-2</v>
      </c>
      <c r="L397" s="51">
        <f t="shared" si="26"/>
        <v>0.38718558659167407</v>
      </c>
      <c r="M397" s="28" t="str">
        <f>+IF(H397&gt;4,"DEJAR","DEPURAR")</f>
        <v>DEJAR</v>
      </c>
      <c r="N397" s="49" t="str">
        <f t="shared" si="27"/>
        <v>DEJAR</v>
      </c>
      <c r="O397" s="28">
        <f>+IF(E397=INICIO!$C$4,0.178*POWER(H397,2.47),IF(E397=INICIO!$C$5,0.1023*POWER(H397,2.5),IF(E397=INICIO!$C$6,0.14*POWER(H397,2.4),IF(E397=INICIO!$C$7,0.1023*POWER(H397,2.5),IF(E397=INICIO!$C$8,0,0)))))</f>
        <v>99.913636202314564</v>
      </c>
      <c r="P397" s="55">
        <f>+O397*1/J397</f>
        <v>1998.2727240462912</v>
      </c>
      <c r="Q397" s="55">
        <f>+O397/1000*A_DESCRIPCION!$D$24</f>
        <v>4.6959409015087841E-2</v>
      </c>
      <c r="R397" s="55">
        <f>+P397/1000*A_DESCRIPCION!$D$24</f>
        <v>0.93918818030175677</v>
      </c>
      <c r="S397" s="49" t="str">
        <f>+INICIO!$E$4</f>
        <v>Imbert and Rollet (1989)a</v>
      </c>
      <c r="T397" s="54">
        <f>0.13657*H397^2.38351</f>
        <v>96.781887987802477</v>
      </c>
      <c r="U397" s="55">
        <f>+T397*1/J397</f>
        <v>1935.6377597560495</v>
      </c>
      <c r="V397" s="55">
        <f>+T397/1000*A_DESCRIPCION!$D$24</f>
        <v>4.5487487354267164E-2</v>
      </c>
      <c r="W397" s="55">
        <f>+U397/1000*A_DESCRIPCION!$D$24</f>
        <v>0.90974974708534317</v>
      </c>
      <c r="X397" s="28">
        <f>+IF(E397=INICIO!$C$4,0.199*(0.86^0.899)*(H397^2.22),IF(E397=INICIO!$C$5,0.199*(0.762^0.899)*(H397^2.22),IF(E397=INICIO!$C$6,0.199*(0.759^0.899)*(H397^2.22),IF(E397=INICIO!$C$7,0.199*(0.762^0.899)*(H397^2.22),0))))</f>
        <v>70.408942900016555</v>
      </c>
      <c r="Y397" s="28">
        <f>+X397*1/J397</f>
        <v>1408.178858000331</v>
      </c>
      <c r="Z397" s="55">
        <f>+X397/1000*A_DESCRIPCION!$D$24</f>
        <v>3.3092203163007775E-2</v>
      </c>
      <c r="AA397" s="55">
        <f>+Y397/1000*A_DESCRIPCION!$D$24</f>
        <v>0.66184406326015566</v>
      </c>
      <c r="AB397" s="28" t="e">
        <f>+IF(E397=INICIO!$C$4,INICIO!$V$30*ARBOLES!R397,IF(E397=INICIO!$C$5,INICIO!$V$31*ARBOLES!R397,IF(E397=INICIO!$C$6,INICIO!$V$32*ARBOLES!R397,IF(E397=INICIO!$C$7,INICIO!#REF!*ARBOLES!R397,0))))</f>
        <v>#REF!</v>
      </c>
    </row>
    <row r="398" spans="1:28" x14ac:dyDescent="0.25">
      <c r="A398">
        <v>231</v>
      </c>
      <c r="B398" t="str">
        <f>+'2014'!A231</f>
        <v>2-2014-ICC/INAB</v>
      </c>
      <c r="D398">
        <f>+'2014'!B231</f>
        <v>5.0999999999999996</v>
      </c>
      <c r="E398" t="str">
        <f>+'2014'!C231</f>
        <v>Conocarpus erectus L.</v>
      </c>
      <c r="F398">
        <f>+'2014'!D231</f>
        <v>2015</v>
      </c>
      <c r="G398">
        <f>+'2014'!E231</f>
        <v>500</v>
      </c>
      <c r="H398">
        <f>+'2014'!F231</f>
        <v>5.6</v>
      </c>
      <c r="I398">
        <f>+'2014'!G231</f>
        <v>6.5</v>
      </c>
      <c r="J398" s="28">
        <f t="shared" si="24"/>
        <v>0.05</v>
      </c>
      <c r="K398" s="46">
        <f t="shared" si="25"/>
        <v>2.4630086404143973E-3</v>
      </c>
      <c r="L398" s="51">
        <f t="shared" si="26"/>
        <v>4.9260172808287941E-2</v>
      </c>
      <c r="M398" s="28" t="str">
        <f>+IF(H398&gt;4,"DEJAR","DEPURAR")</f>
        <v>DEJAR</v>
      </c>
      <c r="N398" s="49" t="str">
        <f t="shared" si="27"/>
        <v>DEJAR</v>
      </c>
      <c r="O398" s="28">
        <f>+IF(E398=INICIO!$C$4,0.178*POWER(H398,2.47),IF(E398=INICIO!$C$5,0.1023*POWER(H398,2.5),IF(E398=INICIO!$C$6,0.14*POWER(H398,2.4),IF(E398=INICIO!$C$7,0.1023*POWER(H398,2.5),IF(E398=INICIO!$C$8,0,0)))))</f>
        <v>7.5918164809583226</v>
      </c>
      <c r="P398" s="55">
        <f>+O398*1/J398</f>
        <v>151.83632961916643</v>
      </c>
      <c r="Q398" s="55">
        <f>+O398/1000*A_DESCRIPCION!$D$24</f>
        <v>3.5681537460504117E-3</v>
      </c>
      <c r="R398" s="55">
        <f>+P398/1000*A_DESCRIPCION!$D$24</f>
        <v>7.1363074921008213E-2</v>
      </c>
      <c r="S398" s="49" t="str">
        <f>+INICIO!$E$4</f>
        <v>Imbert and Rollet (1989)a</v>
      </c>
      <c r="T398" s="54">
        <f>0.13657*H398^2.38351</f>
        <v>8.2921844452906619</v>
      </c>
      <c r="U398" s="55">
        <f>+T398*1/J398</f>
        <v>165.84368890581322</v>
      </c>
      <c r="V398" s="55">
        <f>+T398/1000*A_DESCRIPCION!$D$24</f>
        <v>3.8973266892866104E-3</v>
      </c>
      <c r="W398" s="55">
        <f>+U398/1000*A_DESCRIPCION!$D$24</f>
        <v>7.7946533785732214E-2</v>
      </c>
      <c r="X398" s="28">
        <f>+IF(E398=INICIO!$C$4,0.199*(0.86^0.899)*(H398^2.22),IF(E398=INICIO!$C$5,0.199*(0.762^0.899)*(H398^2.22),IF(E398=INICIO!$C$6,0.199*(0.759^0.899)*(H398^2.22),IF(E398=INICIO!$C$7,0.199*(0.762^0.899)*(H398^2.22),0))))</f>
        <v>7.1401611811322061</v>
      </c>
      <c r="Y398" s="28">
        <f>+X398*1/J398</f>
        <v>142.80322362264411</v>
      </c>
      <c r="Z398" s="55">
        <f>+X398/1000*A_DESCRIPCION!$D$24</f>
        <v>3.3558757551321369E-3</v>
      </c>
      <c r="AA398" s="55">
        <f>+Y398/1000*A_DESCRIPCION!$D$24</f>
        <v>6.711751510264273E-2</v>
      </c>
      <c r="AB398" s="28" t="e">
        <f>+IF(E398=INICIO!$C$4,INICIO!$V$30*ARBOLES!R398,IF(E398=INICIO!$C$5,INICIO!$V$31*ARBOLES!R398,IF(E398=INICIO!$C$6,INICIO!$V$32*ARBOLES!R398,IF(E398=INICIO!$C$7,INICIO!#REF!*ARBOLES!R398,0))))</f>
        <v>#REF!</v>
      </c>
    </row>
    <row r="399" spans="1:28" x14ac:dyDescent="0.25">
      <c r="A399">
        <v>232</v>
      </c>
      <c r="B399" t="str">
        <f>+'2014'!A232</f>
        <v>2-2014-ICC/INAB</v>
      </c>
      <c r="D399">
        <f>+'2014'!B232</f>
        <v>5.2</v>
      </c>
      <c r="E399" t="str">
        <f>+'2014'!C232</f>
        <v>Conocarpus erectus L.</v>
      </c>
      <c r="F399">
        <f>+'2014'!D232</f>
        <v>2015</v>
      </c>
      <c r="G399">
        <f>+'2014'!E232</f>
        <v>500</v>
      </c>
      <c r="H399">
        <f>+'2014'!F232</f>
        <v>5.6</v>
      </c>
      <c r="I399">
        <f>+'2014'!G232</f>
        <v>4.25</v>
      </c>
      <c r="J399" s="28">
        <f t="shared" si="24"/>
        <v>0.05</v>
      </c>
      <c r="K399" s="46">
        <f t="shared" si="25"/>
        <v>2.4630086404143973E-3</v>
      </c>
      <c r="L399" s="51">
        <f t="shared" si="26"/>
        <v>4.9260172808287941E-2</v>
      </c>
      <c r="M399" s="28" t="str">
        <f>+IF(H399&gt;4,"DEJAR","DEPURAR")</f>
        <v>DEJAR</v>
      </c>
      <c r="N399" s="49" t="str">
        <f t="shared" si="27"/>
        <v>DEJAR</v>
      </c>
      <c r="O399" s="28">
        <f>+IF(E399=INICIO!$C$4,0.178*POWER(H399,2.47),IF(E399=INICIO!$C$5,0.1023*POWER(H399,2.5),IF(E399=INICIO!$C$6,0.14*POWER(H399,2.4),IF(E399=INICIO!$C$7,0.1023*POWER(H399,2.5),IF(E399=INICIO!$C$8,0,0)))))</f>
        <v>7.5918164809583226</v>
      </c>
      <c r="P399" s="55">
        <f>+O399*1/J399</f>
        <v>151.83632961916643</v>
      </c>
      <c r="Q399" s="55">
        <f>+O399/1000*A_DESCRIPCION!$D$24</f>
        <v>3.5681537460504117E-3</v>
      </c>
      <c r="R399" s="55">
        <f>+P399/1000*A_DESCRIPCION!$D$24</f>
        <v>7.1363074921008213E-2</v>
      </c>
      <c r="S399" s="49" t="str">
        <f>+INICIO!$E$4</f>
        <v>Imbert and Rollet (1989)a</v>
      </c>
      <c r="T399" s="54">
        <f>0.13657*H399^2.38351</f>
        <v>8.2921844452906619</v>
      </c>
      <c r="U399" s="55">
        <f>+T399*1/J399</f>
        <v>165.84368890581322</v>
      </c>
      <c r="V399" s="55">
        <f>+T399/1000*A_DESCRIPCION!$D$24</f>
        <v>3.8973266892866104E-3</v>
      </c>
      <c r="W399" s="55">
        <f>+U399/1000*A_DESCRIPCION!$D$24</f>
        <v>7.7946533785732214E-2</v>
      </c>
      <c r="X399" s="28">
        <f>+IF(E399=INICIO!$C$4,0.199*(0.86^0.899)*(H399^2.22),IF(E399=INICIO!$C$5,0.199*(0.762^0.899)*(H399^2.22),IF(E399=INICIO!$C$6,0.199*(0.759^0.899)*(H399^2.22),IF(E399=INICIO!$C$7,0.199*(0.762^0.899)*(H399^2.22),0))))</f>
        <v>7.1401611811322061</v>
      </c>
      <c r="Y399" s="28">
        <f>+X399*1/J399</f>
        <v>142.80322362264411</v>
      </c>
      <c r="Z399" s="55">
        <f>+X399/1000*A_DESCRIPCION!$D$24</f>
        <v>3.3558757551321369E-3</v>
      </c>
      <c r="AA399" s="55">
        <f>+Y399/1000*A_DESCRIPCION!$D$24</f>
        <v>6.711751510264273E-2</v>
      </c>
      <c r="AB399" s="28" t="e">
        <f>+IF(E399=INICIO!$C$4,INICIO!$V$30*ARBOLES!R399,IF(E399=INICIO!$C$5,INICIO!$V$31*ARBOLES!R399,IF(E399=INICIO!$C$6,INICIO!$V$32*ARBOLES!R399,IF(E399=INICIO!$C$7,INICIO!#REF!*ARBOLES!R399,0))))</f>
        <v>#REF!</v>
      </c>
    </row>
    <row r="400" spans="1:28" x14ac:dyDescent="0.25">
      <c r="A400">
        <v>233</v>
      </c>
      <c r="B400" t="str">
        <f>+'2014'!A233</f>
        <v>2-2014-ICC/INAB</v>
      </c>
      <c r="D400">
        <f>+'2014'!B233</f>
        <v>6</v>
      </c>
      <c r="E400" t="str">
        <f>+'2014'!C233</f>
        <v>Conocarpus erectus L.</v>
      </c>
      <c r="F400">
        <f>+'2014'!D233</f>
        <v>2015</v>
      </c>
      <c r="G400">
        <f>+'2014'!E233</f>
        <v>500</v>
      </c>
      <c r="H400">
        <f>+'2014'!F233</f>
        <v>9.5</v>
      </c>
      <c r="I400">
        <f>+'2014'!G233</f>
        <v>7</v>
      </c>
      <c r="J400" s="28">
        <f t="shared" si="24"/>
        <v>0.05</v>
      </c>
      <c r="K400" s="46">
        <f t="shared" si="25"/>
        <v>7.0882184246619708E-3</v>
      </c>
      <c r="L400" s="51">
        <f t="shared" si="26"/>
        <v>0.1417643684932394</v>
      </c>
      <c r="M400" s="28" t="str">
        <f>+IF(H400&gt;4,"DEJAR","DEPURAR")</f>
        <v>DEJAR</v>
      </c>
      <c r="N400" s="49" t="str">
        <f t="shared" si="27"/>
        <v>DEJAR</v>
      </c>
      <c r="O400" s="28">
        <f>+IF(E400=INICIO!$C$4,0.178*POWER(H400,2.47),IF(E400=INICIO!$C$5,0.1023*POWER(H400,2.5),IF(E400=INICIO!$C$6,0.14*POWER(H400,2.4),IF(E400=INICIO!$C$7,0.1023*POWER(H400,2.5),IF(E400=INICIO!$C$8,0,0)))))</f>
        <v>28.456707306730653</v>
      </c>
      <c r="P400" s="55">
        <f>+O400*1/J400</f>
        <v>569.13414613461305</v>
      </c>
      <c r="Q400" s="55">
        <f>+O400/1000*A_DESCRIPCION!$D$24</f>
        <v>1.3374652434163406E-2</v>
      </c>
      <c r="R400" s="55">
        <f>+P400/1000*A_DESCRIPCION!$D$24</f>
        <v>0.26749304868326812</v>
      </c>
      <c r="S400" s="49" t="str">
        <f>+INICIO!$E$4</f>
        <v>Imbert and Rollet (1989)a</v>
      </c>
      <c r="T400" s="54">
        <f>0.13657*H400^2.38351</f>
        <v>29.225994609332087</v>
      </c>
      <c r="U400" s="55">
        <f>+T400*1/J400</f>
        <v>584.51989218664175</v>
      </c>
      <c r="V400" s="55">
        <f>+T400/1000*A_DESCRIPCION!$D$24</f>
        <v>1.3736217466386079E-2</v>
      </c>
      <c r="W400" s="55">
        <f>+U400/1000*A_DESCRIPCION!$D$24</f>
        <v>0.27472434932772161</v>
      </c>
      <c r="X400" s="28">
        <f>+IF(E400=INICIO!$C$4,0.199*(0.86^0.899)*(H400^2.22),IF(E400=INICIO!$C$5,0.199*(0.762^0.899)*(H400^2.22),IF(E400=INICIO!$C$6,0.199*(0.759^0.899)*(H400^2.22),IF(E400=INICIO!$C$7,0.199*(0.762^0.899)*(H400^2.22),0))))</f>
        <v>23.082189351838181</v>
      </c>
      <c r="Y400" s="28">
        <f>+X400*1/J400</f>
        <v>461.64378703676363</v>
      </c>
      <c r="Z400" s="55">
        <f>+X400/1000*A_DESCRIPCION!$D$24</f>
        <v>1.0848628995363943E-2</v>
      </c>
      <c r="AA400" s="55">
        <f>+Y400/1000*A_DESCRIPCION!$D$24</f>
        <v>0.21697257990727889</v>
      </c>
      <c r="AB400" s="28" t="e">
        <f>+IF(E400=INICIO!$C$4,INICIO!$V$30*ARBOLES!R400,IF(E400=INICIO!$C$5,INICIO!$V$31*ARBOLES!R400,IF(E400=INICIO!$C$6,INICIO!$V$32*ARBOLES!R400,IF(E400=INICIO!$C$7,INICIO!#REF!*ARBOLES!R400,0))))</f>
        <v>#REF!</v>
      </c>
    </row>
    <row r="401" spans="1:28" x14ac:dyDescent="0.25">
      <c r="A401">
        <v>234</v>
      </c>
      <c r="B401" t="str">
        <f>+'2014'!A234</f>
        <v>2-2014-ICC/INAB</v>
      </c>
      <c r="D401">
        <f>+'2014'!B234</f>
        <v>6.1</v>
      </c>
      <c r="E401" t="str">
        <f>+'2014'!C234</f>
        <v>Conocarpus erectus L.</v>
      </c>
      <c r="F401">
        <f>+'2014'!D234</f>
        <v>2015</v>
      </c>
      <c r="G401">
        <f>+'2014'!E234</f>
        <v>500</v>
      </c>
      <c r="H401">
        <f>+'2014'!F234</f>
        <v>7</v>
      </c>
      <c r="I401">
        <f>+'2014'!G234</f>
        <v>6.5</v>
      </c>
      <c r="J401" s="28">
        <f t="shared" si="24"/>
        <v>0.05</v>
      </c>
      <c r="K401" s="46">
        <f t="shared" si="25"/>
        <v>3.8484510006474969E-3</v>
      </c>
      <c r="L401" s="51">
        <f t="shared" si="26"/>
        <v>7.6969020012949932E-2</v>
      </c>
      <c r="M401" s="28" t="str">
        <f>+IF(H401&gt;4,"DEJAR","DEPURAR")</f>
        <v>DEJAR</v>
      </c>
      <c r="N401" s="49" t="str">
        <f t="shared" si="27"/>
        <v>DEJAR</v>
      </c>
      <c r="O401" s="28">
        <f>+IF(E401=INICIO!$C$4,0.178*POWER(H401,2.47),IF(E401=INICIO!$C$5,0.1023*POWER(H401,2.5),IF(E401=INICIO!$C$6,0.14*POWER(H401,2.4),IF(E401=INICIO!$C$7,0.1023*POWER(H401,2.5),IF(E401=INICIO!$C$8,0,0)))))</f>
        <v>13.262357596973468</v>
      </c>
      <c r="P401" s="55">
        <f>+O401*1/J401</f>
        <v>265.24715193946935</v>
      </c>
      <c r="Q401" s="55">
        <f>+O401/1000*A_DESCRIPCION!$D$24</f>
        <v>6.2333080705775298E-3</v>
      </c>
      <c r="R401" s="55">
        <f>+P401/1000*A_DESCRIPCION!$D$24</f>
        <v>0.12466616141155058</v>
      </c>
      <c r="S401" s="49" t="str">
        <f>+INICIO!$E$4</f>
        <v>Imbert and Rollet (1989)a</v>
      </c>
      <c r="T401" s="54">
        <f>0.13657*H401^2.38351</f>
        <v>14.114156828644211</v>
      </c>
      <c r="U401" s="55">
        <f>+T401*1/J401</f>
        <v>282.28313657288419</v>
      </c>
      <c r="V401" s="55">
        <f>+T401/1000*A_DESCRIPCION!$D$24</f>
        <v>6.6336537094627782E-3</v>
      </c>
      <c r="W401" s="55">
        <f>+U401/1000*A_DESCRIPCION!$D$24</f>
        <v>0.13267307418925556</v>
      </c>
      <c r="X401" s="28">
        <f>+IF(E401=INICIO!$C$4,0.199*(0.86^0.899)*(H401^2.22),IF(E401=INICIO!$C$5,0.199*(0.762^0.899)*(H401^2.22),IF(E401=INICIO!$C$6,0.199*(0.759^0.899)*(H401^2.22),IF(E401=INICIO!$C$7,0.199*(0.762^0.899)*(H401^2.22),0))))</f>
        <v>11.717858368669898</v>
      </c>
      <c r="Y401" s="28">
        <f>+X401*1/J401</f>
        <v>234.35716737339794</v>
      </c>
      <c r="Z401" s="55">
        <f>+X401/1000*A_DESCRIPCION!$D$24</f>
        <v>5.5073934332748519E-3</v>
      </c>
      <c r="AA401" s="55">
        <f>+Y401/1000*A_DESCRIPCION!$D$24</f>
        <v>0.11014786866549701</v>
      </c>
      <c r="AB401" s="28" t="e">
        <f>+IF(E401=INICIO!$C$4,INICIO!$V$30*ARBOLES!R401,IF(E401=INICIO!$C$5,INICIO!$V$31*ARBOLES!R401,IF(E401=INICIO!$C$6,INICIO!$V$32*ARBOLES!R401,IF(E401=INICIO!$C$7,INICIO!#REF!*ARBOLES!R401,0))))</f>
        <v>#REF!</v>
      </c>
    </row>
    <row r="402" spans="1:28" x14ac:dyDescent="0.25">
      <c r="A402">
        <v>235</v>
      </c>
      <c r="B402" t="str">
        <f>+'2014'!A235</f>
        <v>2-2014-ICC/INAB</v>
      </c>
      <c r="D402">
        <f>+'2014'!B235</f>
        <v>7</v>
      </c>
      <c r="E402" t="str">
        <f>+'2014'!C235</f>
        <v>Conocarpus erectus L.</v>
      </c>
      <c r="F402">
        <f>+'2014'!D235</f>
        <v>2015</v>
      </c>
      <c r="G402">
        <f>+'2014'!E235</f>
        <v>500</v>
      </c>
      <c r="H402">
        <f>+'2014'!F235</f>
        <v>32.700000000000003</v>
      </c>
      <c r="I402">
        <f>+'2014'!G235</f>
        <v>9.75</v>
      </c>
      <c r="J402" s="28">
        <f t="shared" si="24"/>
        <v>0.05</v>
      </c>
      <c r="K402" s="46">
        <f t="shared" si="25"/>
        <v>8.3981840213925754E-2</v>
      </c>
      <c r="L402" s="51">
        <f t="shared" si="26"/>
        <v>1.679636804278515</v>
      </c>
      <c r="M402" s="28" t="str">
        <f>+IF(H402&gt;4,"DEJAR","DEPURAR")</f>
        <v>DEJAR</v>
      </c>
      <c r="N402" s="49" t="str">
        <f t="shared" si="27"/>
        <v>DEJAR</v>
      </c>
      <c r="O402" s="28">
        <f>+IF(E402=INICIO!$C$4,0.178*POWER(H402,2.47),IF(E402=INICIO!$C$5,0.1023*POWER(H402,2.5),IF(E402=INICIO!$C$6,0.14*POWER(H402,2.4),IF(E402=INICIO!$C$7,0.1023*POWER(H402,2.5),IF(E402=INICIO!$C$8,0,0)))))</f>
        <v>625.52549516554723</v>
      </c>
      <c r="P402" s="55">
        <f>+O402*1/J402</f>
        <v>12510.509903310944</v>
      </c>
      <c r="Q402" s="55">
        <f>+O402/1000*A_DESCRIPCION!$D$24</f>
        <v>0.29399698272780717</v>
      </c>
      <c r="R402" s="55">
        <f>+P402/1000*A_DESCRIPCION!$D$24</f>
        <v>5.8799396545561429</v>
      </c>
      <c r="S402" s="49" t="str">
        <f>+INICIO!$E$4</f>
        <v>Imbert and Rollet (1989)a</v>
      </c>
      <c r="T402" s="54">
        <f>0.13657*H402^2.38351</f>
        <v>556.2820204297966</v>
      </c>
      <c r="U402" s="55">
        <f>+T402*1/J402</f>
        <v>11125.640408595931</v>
      </c>
      <c r="V402" s="55">
        <f>+T402/1000*A_DESCRIPCION!$D$24</f>
        <v>0.26145254960200437</v>
      </c>
      <c r="W402" s="55">
        <f>+U402/1000*A_DESCRIPCION!$D$24</f>
        <v>5.2290509920400874</v>
      </c>
      <c r="X402" s="28">
        <f>+IF(E402=INICIO!$C$4,0.199*(0.86^0.899)*(H402^2.22),IF(E402=INICIO!$C$5,0.199*(0.762^0.899)*(H402^2.22),IF(E402=INICIO!$C$6,0.199*(0.759^0.899)*(H402^2.22),IF(E402=INICIO!$C$7,0.199*(0.762^0.899)*(H402^2.22),0))))</f>
        <v>358.94392425636971</v>
      </c>
      <c r="Y402" s="28">
        <f>+X402*1/J402</f>
        <v>7178.878485127394</v>
      </c>
      <c r="Z402" s="55">
        <f>+X402/1000*A_DESCRIPCION!$D$24</f>
        <v>0.16870364440049376</v>
      </c>
      <c r="AA402" s="55">
        <f>+Y402/1000*A_DESCRIPCION!$D$24</f>
        <v>3.3740728880098754</v>
      </c>
      <c r="AB402" s="28" t="e">
        <f>+IF(E402=INICIO!$C$4,INICIO!$V$30*ARBOLES!R402,IF(E402=INICIO!$C$5,INICIO!$V$31*ARBOLES!R402,IF(E402=INICIO!$C$6,INICIO!$V$32*ARBOLES!R402,IF(E402=INICIO!$C$7,INICIO!#REF!*ARBOLES!R402,0))))</f>
        <v>#REF!</v>
      </c>
    </row>
    <row r="403" spans="1:28" x14ac:dyDescent="0.25">
      <c r="A403">
        <v>236</v>
      </c>
      <c r="B403" t="str">
        <f>+'2014'!A236</f>
        <v>2-2014-ICC/INAB</v>
      </c>
      <c r="D403">
        <f>+'2014'!B236</f>
        <v>8</v>
      </c>
      <c r="E403" t="str">
        <f>+'2014'!C236</f>
        <v>Conocarpus erectus L.</v>
      </c>
      <c r="F403">
        <f>+'2014'!D236</f>
        <v>2015</v>
      </c>
      <c r="G403">
        <f>+'2014'!E236</f>
        <v>500</v>
      </c>
      <c r="H403">
        <f>+'2014'!F236</f>
        <v>7.3</v>
      </c>
      <c r="I403">
        <f>+'2014'!G236</f>
        <v>5</v>
      </c>
      <c r="J403" s="28">
        <f t="shared" si="24"/>
        <v>0.05</v>
      </c>
      <c r="K403" s="46">
        <f t="shared" si="25"/>
        <v>4.1853868127450016E-3</v>
      </c>
      <c r="L403" s="51">
        <f t="shared" si="26"/>
        <v>8.3707736254900023E-2</v>
      </c>
      <c r="M403" s="28" t="str">
        <f>+IF(H403&gt;4,"DEJAR","DEPURAR")</f>
        <v>DEJAR</v>
      </c>
      <c r="N403" s="49" t="str">
        <f t="shared" si="27"/>
        <v>DEJAR</v>
      </c>
      <c r="O403" s="28">
        <f>+IF(E403=INICIO!$C$4,0.178*POWER(H403,2.47),IF(E403=INICIO!$C$5,0.1023*POWER(H403,2.5),IF(E403=INICIO!$C$6,0.14*POWER(H403,2.4),IF(E403=INICIO!$C$7,0.1023*POWER(H403,2.5),IF(E403=INICIO!$C$8,0,0)))))</f>
        <v>14.729322934713254</v>
      </c>
      <c r="P403" s="55">
        <f>+O403*1/J403</f>
        <v>294.58645869426505</v>
      </c>
      <c r="Q403" s="55">
        <f>+O403/1000*A_DESCRIPCION!$D$24</f>
        <v>6.9227817793152289E-3</v>
      </c>
      <c r="R403" s="55">
        <f>+P403/1000*A_DESCRIPCION!$D$24</f>
        <v>0.13845563558630455</v>
      </c>
      <c r="S403" s="49" t="str">
        <f>+INICIO!$E$4</f>
        <v>Imbert and Rollet (1989)a</v>
      </c>
      <c r="T403" s="54">
        <f>0.13657*H403^2.38351</f>
        <v>15.598900207913475</v>
      </c>
      <c r="U403" s="55">
        <f>+T403*1/J403</f>
        <v>311.97800415826947</v>
      </c>
      <c r="V403" s="55">
        <f>+T403/1000*A_DESCRIPCION!$D$24</f>
        <v>7.3314830977193332E-3</v>
      </c>
      <c r="W403" s="55">
        <f>+U403/1000*A_DESCRIPCION!$D$24</f>
        <v>0.14662966195438665</v>
      </c>
      <c r="X403" s="28">
        <f>+IF(E403=INICIO!$C$4,0.199*(0.86^0.899)*(H403^2.22),IF(E403=INICIO!$C$5,0.199*(0.762^0.899)*(H403^2.22),IF(E403=INICIO!$C$6,0.199*(0.759^0.899)*(H403^2.22),IF(E403=INICIO!$C$7,0.199*(0.762^0.899)*(H403^2.22),0))))</f>
        <v>12.861965641652624</v>
      </c>
      <c r="Y403" s="28">
        <f>+X403*1/J403</f>
        <v>257.23931283305245</v>
      </c>
      <c r="Z403" s="55">
        <f>+X403/1000*A_DESCRIPCION!$D$24</f>
        <v>6.0451238515767331E-3</v>
      </c>
      <c r="AA403" s="55">
        <f>+Y403/1000*A_DESCRIPCION!$D$24</f>
        <v>0.12090247703153464</v>
      </c>
      <c r="AB403" s="28" t="e">
        <f>+IF(E403=INICIO!$C$4,INICIO!$V$30*ARBOLES!R403,IF(E403=INICIO!$C$5,INICIO!$V$31*ARBOLES!R403,IF(E403=INICIO!$C$6,INICIO!$V$32*ARBOLES!R403,IF(E403=INICIO!$C$7,INICIO!#REF!*ARBOLES!R403,0))))</f>
        <v>#REF!</v>
      </c>
    </row>
    <row r="404" spans="1:28" x14ac:dyDescent="0.25">
      <c r="A404">
        <v>237</v>
      </c>
      <c r="B404" t="str">
        <f>+'2014'!A237</f>
        <v>2-2014-ICC/INAB</v>
      </c>
      <c r="D404">
        <f>+'2014'!B237</f>
        <v>9</v>
      </c>
      <c r="E404" t="str">
        <f>+'2014'!C237</f>
        <v>Conocarpus erectus L.</v>
      </c>
      <c r="F404">
        <f>+'2014'!D237</f>
        <v>2015</v>
      </c>
      <c r="G404">
        <f>+'2014'!E237</f>
        <v>500</v>
      </c>
      <c r="H404">
        <f>+'2014'!F237</f>
        <v>8.1</v>
      </c>
      <c r="I404">
        <f>+'2014'!G237</f>
        <v>7</v>
      </c>
      <c r="J404" s="28">
        <f t="shared" si="24"/>
        <v>0.05</v>
      </c>
      <c r="K404" s="46">
        <f t="shared" si="25"/>
        <v>5.152997350050658E-3</v>
      </c>
      <c r="L404" s="51">
        <f t="shared" si="26"/>
        <v>0.10305994700101316</v>
      </c>
      <c r="M404" s="28" t="str">
        <f>+IF(H404&gt;4,"DEJAR","DEPURAR")</f>
        <v>DEJAR</v>
      </c>
      <c r="N404" s="49" t="str">
        <f t="shared" si="27"/>
        <v>DEJAR</v>
      </c>
      <c r="O404" s="28">
        <f>+IF(E404=INICIO!$C$4,0.178*POWER(H404,2.47),IF(E404=INICIO!$C$5,0.1023*POWER(H404,2.5),IF(E404=INICIO!$C$6,0.14*POWER(H404,2.4),IF(E404=INICIO!$C$7,0.1023*POWER(H404,2.5),IF(E404=INICIO!$C$8,0,0)))))</f>
        <v>19.102410822705419</v>
      </c>
      <c r="P404" s="55">
        <f>+O404*1/J404</f>
        <v>382.04821645410834</v>
      </c>
      <c r="Q404" s="55">
        <f>+O404/1000*A_DESCRIPCION!$D$24</f>
        <v>8.9781330866715459E-3</v>
      </c>
      <c r="R404" s="55">
        <f>+P404/1000*A_DESCRIPCION!$D$24</f>
        <v>0.17956266173343091</v>
      </c>
      <c r="S404" s="49" t="str">
        <f>+INICIO!$E$4</f>
        <v>Imbert and Rollet (1989)a</v>
      </c>
      <c r="T404" s="54">
        <f>0.13657*H404^2.38351</f>
        <v>19.986577722060183</v>
      </c>
      <c r="U404" s="55">
        <f>+T404*1/J404</f>
        <v>399.73155444120363</v>
      </c>
      <c r="V404" s="55">
        <f>+T404/1000*A_DESCRIPCION!$D$24</f>
        <v>9.3936915293682862E-3</v>
      </c>
      <c r="W404" s="55">
        <f>+U404/1000*A_DESCRIPCION!$D$24</f>
        <v>0.1878738305873657</v>
      </c>
      <c r="X404" s="28">
        <f>+IF(E404=INICIO!$C$4,0.199*(0.86^0.899)*(H404^2.22),IF(E404=INICIO!$C$5,0.199*(0.762^0.899)*(H404^2.22),IF(E404=INICIO!$C$6,0.199*(0.759^0.899)*(H404^2.22),IF(E404=INICIO!$C$7,0.199*(0.762^0.899)*(H404^2.22),0))))</f>
        <v>16.201951864212113</v>
      </c>
      <c r="Y404" s="28">
        <f>+X404*1/J404</f>
        <v>324.03903728424223</v>
      </c>
      <c r="Z404" s="55">
        <f>+X404/1000*A_DESCRIPCION!$D$24</f>
        <v>7.614917376179693E-3</v>
      </c>
      <c r="AA404" s="55">
        <f>+Y404/1000*A_DESCRIPCION!$D$24</f>
        <v>0.15229834752359384</v>
      </c>
      <c r="AB404" s="28" t="e">
        <f>+IF(E404=INICIO!$C$4,INICIO!$V$30*ARBOLES!R404,IF(E404=INICIO!$C$5,INICIO!$V$31*ARBOLES!R404,IF(E404=INICIO!$C$6,INICIO!$V$32*ARBOLES!R404,IF(E404=INICIO!$C$7,INICIO!#REF!*ARBOLES!R404,0))))</f>
        <v>#REF!</v>
      </c>
    </row>
    <row r="405" spans="1:28" x14ac:dyDescent="0.25">
      <c r="A405">
        <v>238</v>
      </c>
      <c r="B405" t="str">
        <f>+'2014'!A238</f>
        <v>2-2014-ICC/INAB</v>
      </c>
      <c r="D405">
        <f>+'2014'!B238</f>
        <v>9.1</v>
      </c>
      <c r="E405" t="str">
        <f>+'2014'!C238</f>
        <v>Conocarpus erectus L.</v>
      </c>
      <c r="F405">
        <f>+'2014'!D238</f>
        <v>2015</v>
      </c>
      <c r="G405">
        <f>+'2014'!E238</f>
        <v>500</v>
      </c>
      <c r="H405">
        <f>+'2014'!F238</f>
        <v>7.2</v>
      </c>
      <c r="I405">
        <f>+'2014'!G238</f>
        <v>6</v>
      </c>
      <c r="J405" s="28">
        <f t="shared" si="24"/>
        <v>0.05</v>
      </c>
      <c r="K405" s="46">
        <f t="shared" si="25"/>
        <v>4.0715040790523724E-3</v>
      </c>
      <c r="L405" s="51">
        <f t="shared" si="26"/>
        <v>8.1430081581047448E-2</v>
      </c>
      <c r="M405" s="28" t="str">
        <f>+IF(H405&gt;4,"DEJAR","DEPURAR")</f>
        <v>DEJAR</v>
      </c>
      <c r="N405" s="49" t="str">
        <f t="shared" si="27"/>
        <v>DEJAR</v>
      </c>
      <c r="O405" s="28">
        <f>+IF(E405=INICIO!$C$4,0.178*POWER(H405,2.47),IF(E405=INICIO!$C$5,0.1023*POWER(H405,2.5),IF(E405=INICIO!$C$6,0.14*POWER(H405,2.4),IF(E405=INICIO!$C$7,0.1023*POWER(H405,2.5),IF(E405=INICIO!$C$8,0,0)))))</f>
        <v>14.230064702942602</v>
      </c>
      <c r="P405" s="55">
        <f>+O405*1/J405</f>
        <v>284.60129405885203</v>
      </c>
      <c r="Q405" s="55">
        <f>+O405/1000*A_DESCRIPCION!$D$24</f>
        <v>6.6881304103830223E-3</v>
      </c>
      <c r="R405" s="55">
        <f>+P405/1000*A_DESCRIPCION!$D$24</f>
        <v>0.13376260820766045</v>
      </c>
      <c r="S405" s="49" t="str">
        <f>+INICIO!$E$4</f>
        <v>Imbert and Rollet (1989)a</v>
      </c>
      <c r="T405" s="54">
        <f>0.13657*H405^2.38351</f>
        <v>15.094401161274275</v>
      </c>
      <c r="U405" s="55">
        <f>+T405*1/J405</f>
        <v>301.88802322548548</v>
      </c>
      <c r="V405" s="55">
        <f>+T405/1000*A_DESCRIPCION!$D$24</f>
        <v>7.0943685457989089E-3</v>
      </c>
      <c r="W405" s="55">
        <f>+U405/1000*A_DESCRIPCION!$D$24</f>
        <v>0.14188737091597817</v>
      </c>
      <c r="X405" s="28">
        <f>+IF(E405=INICIO!$C$4,0.199*(0.86^0.899)*(H405^2.22),IF(E405=INICIO!$C$5,0.199*(0.762^0.899)*(H405^2.22),IF(E405=INICIO!$C$6,0.199*(0.759^0.899)*(H405^2.22),IF(E405=INICIO!$C$7,0.199*(0.762^0.899)*(H405^2.22),0))))</f>
        <v>12.474086110372937</v>
      </c>
      <c r="Y405" s="28">
        <f>+X405*1/J405</f>
        <v>249.48172220745874</v>
      </c>
      <c r="Z405" s="55">
        <f>+X405/1000*A_DESCRIPCION!$D$24</f>
        <v>5.8628204718752797E-3</v>
      </c>
      <c r="AA405" s="55">
        <f>+Y405/1000*A_DESCRIPCION!$D$24</f>
        <v>0.11725640943750559</v>
      </c>
      <c r="AB405" s="28" t="e">
        <f>+IF(E405=INICIO!$C$4,INICIO!$V$30*ARBOLES!R405,IF(E405=INICIO!$C$5,INICIO!$V$31*ARBOLES!R405,IF(E405=INICIO!$C$6,INICIO!$V$32*ARBOLES!R405,IF(E405=INICIO!$C$7,INICIO!#REF!*ARBOLES!R405,0))))</f>
        <v>#REF!</v>
      </c>
    </row>
    <row r="406" spans="1:28" x14ac:dyDescent="0.25">
      <c r="A406">
        <v>239</v>
      </c>
      <c r="B406" t="str">
        <f>+'2014'!A239</f>
        <v>2-2014-ICC/INAB</v>
      </c>
      <c r="D406">
        <f>+'2014'!B239</f>
        <v>10</v>
      </c>
      <c r="E406" t="str">
        <f>+'2014'!C239</f>
        <v>Conocarpus erectus L.</v>
      </c>
      <c r="F406">
        <f>+'2014'!D239</f>
        <v>2015</v>
      </c>
      <c r="G406">
        <f>+'2014'!E239</f>
        <v>500</v>
      </c>
      <c r="H406">
        <f>+'2014'!F239</f>
        <v>21.1</v>
      </c>
      <c r="I406">
        <f>+'2014'!G239</f>
        <v>7.25</v>
      </c>
      <c r="J406" s="28">
        <f t="shared" si="24"/>
        <v>0.05</v>
      </c>
      <c r="K406" s="46">
        <f t="shared" si="25"/>
        <v>3.4966711632617803E-2</v>
      </c>
      <c r="L406" s="51">
        <f t="shared" si="26"/>
        <v>0.69933423265235606</v>
      </c>
      <c r="M406" s="28" t="str">
        <f>+IF(H406&gt;4,"DEJAR","DEPURAR")</f>
        <v>DEJAR</v>
      </c>
      <c r="N406" s="49" t="str">
        <f t="shared" si="27"/>
        <v>DEJAR</v>
      </c>
      <c r="O406" s="28">
        <f>+IF(E406=INICIO!$C$4,0.178*POWER(H406,2.47),IF(E406=INICIO!$C$5,0.1023*POWER(H406,2.5),IF(E406=INICIO!$C$6,0.14*POWER(H406,2.4),IF(E406=INICIO!$C$7,0.1023*POWER(H406,2.5),IF(E406=INICIO!$C$8,0,0)))))</f>
        <v>209.20967844132613</v>
      </c>
      <c r="P406" s="55">
        <f>+O406*1/J406</f>
        <v>4184.1935688265221</v>
      </c>
      <c r="Q406" s="55">
        <f>+O406/1000*A_DESCRIPCION!$D$24</f>
        <v>9.8328548867423274E-2</v>
      </c>
      <c r="R406" s="55">
        <f>+P406/1000*A_DESCRIPCION!$D$24</f>
        <v>1.9665709773484654</v>
      </c>
      <c r="S406" s="49" t="str">
        <f>+INICIO!$E$4</f>
        <v>Imbert and Rollet (1989)a</v>
      </c>
      <c r="T406" s="54">
        <f>0.13657*H406^2.38351</f>
        <v>195.79237948132555</v>
      </c>
      <c r="U406" s="55">
        <f>+T406*1/J406</f>
        <v>3915.8475896265109</v>
      </c>
      <c r="V406" s="55">
        <f>+T406/1000*A_DESCRIPCION!$D$24</f>
        <v>9.2022418356223004E-2</v>
      </c>
      <c r="W406" s="55">
        <f>+U406/1000*A_DESCRIPCION!$D$24</f>
        <v>1.84044836712446</v>
      </c>
      <c r="X406" s="28">
        <f>+IF(E406=INICIO!$C$4,0.199*(0.86^0.899)*(H406^2.22),IF(E406=INICIO!$C$5,0.199*(0.762^0.899)*(H406^2.22),IF(E406=INICIO!$C$6,0.199*(0.759^0.899)*(H406^2.22),IF(E406=INICIO!$C$7,0.199*(0.762^0.899)*(H406^2.22),0))))</f>
        <v>135.71806104379576</v>
      </c>
      <c r="Y406" s="28">
        <f>+X406*1/J406</f>
        <v>2714.361220875915</v>
      </c>
      <c r="Z406" s="55">
        <f>+X406/1000*A_DESCRIPCION!$D$24</f>
        <v>6.3787488690583996E-2</v>
      </c>
      <c r="AA406" s="55">
        <f>+Y406/1000*A_DESCRIPCION!$D$24</f>
        <v>1.2757497738116801</v>
      </c>
      <c r="AB406" s="28" t="e">
        <f>+IF(E406=INICIO!$C$4,INICIO!$V$30*ARBOLES!R406,IF(E406=INICIO!$C$5,INICIO!$V$31*ARBOLES!R406,IF(E406=INICIO!$C$6,INICIO!$V$32*ARBOLES!R406,IF(E406=INICIO!$C$7,INICIO!#REF!*ARBOLES!R406,0))))</f>
        <v>#REF!</v>
      </c>
    </row>
    <row r="407" spans="1:28" x14ac:dyDescent="0.25">
      <c r="A407">
        <v>240</v>
      </c>
      <c r="B407" t="str">
        <f>+'2014'!A240</f>
        <v>2-2014-ICC/INAB</v>
      </c>
      <c r="D407">
        <f>+'2014'!B240</f>
        <v>10.1</v>
      </c>
      <c r="E407" t="str">
        <f>+'2014'!C240</f>
        <v>Conocarpus erectus L.</v>
      </c>
      <c r="F407">
        <f>+'2014'!D240</f>
        <v>2015</v>
      </c>
      <c r="G407">
        <f>+'2014'!E240</f>
        <v>500</v>
      </c>
      <c r="H407">
        <f>+'2014'!F240</f>
        <v>11.6</v>
      </c>
      <c r="I407">
        <f>+'2014'!G240</f>
        <v>7.5</v>
      </c>
      <c r="J407" s="28">
        <f t="shared" si="24"/>
        <v>0.05</v>
      </c>
      <c r="K407" s="46">
        <f t="shared" si="25"/>
        <v>1.0568317686676062E-2</v>
      </c>
      <c r="L407" s="51">
        <f t="shared" si="26"/>
        <v>0.21136635373352122</v>
      </c>
      <c r="M407" s="28" t="str">
        <f>+IF(H407&gt;4,"DEJAR","DEPURAR")</f>
        <v>DEJAR</v>
      </c>
      <c r="N407" s="49" t="str">
        <f t="shared" si="27"/>
        <v>DEJAR</v>
      </c>
      <c r="O407" s="28">
        <f>+IF(E407=INICIO!$C$4,0.178*POWER(H407,2.47),IF(E407=INICIO!$C$5,0.1023*POWER(H407,2.5),IF(E407=INICIO!$C$6,0.14*POWER(H407,2.4),IF(E407=INICIO!$C$7,0.1023*POWER(H407,2.5),IF(E407=INICIO!$C$8,0,0)))))</f>
        <v>46.883562733504696</v>
      </c>
      <c r="P407" s="55">
        <f>+O407*1/J407</f>
        <v>937.67125467009384</v>
      </c>
      <c r="Q407" s="55">
        <f>+O407/1000*A_DESCRIPCION!$D$24</f>
        <v>2.2035274484747208E-2</v>
      </c>
      <c r="R407" s="55">
        <f>+P407/1000*A_DESCRIPCION!$D$24</f>
        <v>0.44070548969494405</v>
      </c>
      <c r="S407" s="49" t="str">
        <f>+INICIO!$E$4</f>
        <v>Imbert and Rollet (1989)a</v>
      </c>
      <c r="T407" s="54">
        <f>0.13657*H407^2.38351</f>
        <v>47.043710780074015</v>
      </c>
      <c r="U407" s="55">
        <f>+T407*1/J407</f>
        <v>940.87421560148027</v>
      </c>
      <c r="V407" s="55">
        <f>+T407/1000*A_DESCRIPCION!$D$24</f>
        <v>2.2110544066634787E-2</v>
      </c>
      <c r="W407" s="55">
        <f>+U407/1000*A_DESCRIPCION!$D$24</f>
        <v>0.4422108813326957</v>
      </c>
      <c r="X407" s="28">
        <f>+IF(E407=INICIO!$C$4,0.199*(0.86^0.899)*(H407^2.22),IF(E407=INICIO!$C$5,0.199*(0.762^0.899)*(H407^2.22),IF(E407=INICIO!$C$6,0.199*(0.759^0.899)*(H407^2.22),IF(E407=INICIO!$C$7,0.199*(0.762^0.899)*(H407^2.22),0))))</f>
        <v>35.960633322511683</v>
      </c>
      <c r="Y407" s="28">
        <f>+X407*1/J407</f>
        <v>719.21266645023366</v>
      </c>
      <c r="Z407" s="55">
        <f>+X407/1000*A_DESCRIPCION!$D$24</f>
        <v>1.690149766158049E-2</v>
      </c>
      <c r="AA407" s="55">
        <f>+Y407/1000*A_DESCRIPCION!$D$24</f>
        <v>0.33802995323160978</v>
      </c>
      <c r="AB407" s="28" t="e">
        <f>+IF(E407=INICIO!$C$4,INICIO!$V$30*ARBOLES!R407,IF(E407=INICIO!$C$5,INICIO!$V$31*ARBOLES!R407,IF(E407=INICIO!$C$6,INICIO!$V$32*ARBOLES!R407,IF(E407=INICIO!$C$7,INICIO!#REF!*ARBOLES!R407,0))))</f>
        <v>#REF!</v>
      </c>
    </row>
    <row r="408" spans="1:28" x14ac:dyDescent="0.25">
      <c r="A408">
        <v>241</v>
      </c>
      <c r="B408" t="str">
        <f>+'2014'!A241</f>
        <v>2-2014-ICC/INAB</v>
      </c>
      <c r="D408">
        <f>+'2014'!B241</f>
        <v>10.199999999999999</v>
      </c>
      <c r="E408" t="str">
        <f>+'2014'!C241</f>
        <v>Conocarpus erectus L.</v>
      </c>
      <c r="F408">
        <f>+'2014'!D241</f>
        <v>2015</v>
      </c>
      <c r="G408">
        <f>+'2014'!E241</f>
        <v>500</v>
      </c>
      <c r="H408">
        <f>+'2014'!F241</f>
        <v>14.1</v>
      </c>
      <c r="I408">
        <f>+'2014'!G241</f>
        <v>7.5</v>
      </c>
      <c r="J408" s="28">
        <f t="shared" si="24"/>
        <v>0.05</v>
      </c>
      <c r="K408" s="46">
        <f t="shared" si="25"/>
        <v>1.5614500886504666E-2</v>
      </c>
      <c r="L408" s="51">
        <f t="shared" si="26"/>
        <v>0.31229001773009329</v>
      </c>
      <c r="M408" s="28" t="str">
        <f>+IF(H408&gt;4,"DEJAR","DEPURAR")</f>
        <v>DEJAR</v>
      </c>
      <c r="N408" s="49" t="str">
        <f t="shared" si="27"/>
        <v>DEJAR</v>
      </c>
      <c r="O408" s="28">
        <f>+IF(E408=INICIO!$C$4,0.178*POWER(H408,2.47),IF(E408=INICIO!$C$5,0.1023*POWER(H408,2.5),IF(E408=INICIO!$C$6,0.14*POWER(H408,2.4),IF(E408=INICIO!$C$7,0.1023*POWER(H408,2.5),IF(E408=INICIO!$C$8,0,0)))))</f>
        <v>76.370109861031935</v>
      </c>
      <c r="P408" s="55">
        <f>+O408*1/J408</f>
        <v>1527.4021972206385</v>
      </c>
      <c r="Q408" s="55">
        <f>+O408/1000*A_DESCRIPCION!$D$24</f>
        <v>3.5893951634685006E-2</v>
      </c>
      <c r="R408" s="55">
        <f>+P408/1000*A_DESCRIPCION!$D$24</f>
        <v>0.71787903269370013</v>
      </c>
      <c r="S408" s="49" t="str">
        <f>+INICIO!$E$4</f>
        <v>Imbert and Rollet (1989)a</v>
      </c>
      <c r="T408" s="54">
        <f>0.13657*H408^2.38351</f>
        <v>74.908406161488088</v>
      </c>
      <c r="U408" s="55">
        <f>+T408*1/J408</f>
        <v>1498.1681232297617</v>
      </c>
      <c r="V408" s="55">
        <f>+T408/1000*A_DESCRIPCION!$D$24</f>
        <v>3.5206950895899397E-2</v>
      </c>
      <c r="W408" s="55">
        <f>+U408/1000*A_DESCRIPCION!$D$24</f>
        <v>0.70413901791798794</v>
      </c>
      <c r="X408" s="28">
        <f>+IF(E408=INICIO!$C$4,0.199*(0.86^0.899)*(H408^2.22),IF(E408=INICIO!$C$5,0.199*(0.762^0.899)*(H408^2.22),IF(E408=INICIO!$C$6,0.199*(0.759^0.899)*(H408^2.22),IF(E408=INICIO!$C$7,0.199*(0.762^0.899)*(H408^2.22),0))))</f>
        <v>55.462191462273758</v>
      </c>
      <c r="Y408" s="28">
        <f>+X408*1/J408</f>
        <v>1109.2438292454751</v>
      </c>
      <c r="Z408" s="55">
        <f>+X408/1000*A_DESCRIPCION!$D$24</f>
        <v>2.6067229987268663E-2</v>
      </c>
      <c r="AA408" s="55">
        <f>+Y408/1000*A_DESCRIPCION!$D$24</f>
        <v>0.52134459974537328</v>
      </c>
      <c r="AB408" s="28" t="e">
        <f>+IF(E408=INICIO!$C$4,INICIO!$V$30*ARBOLES!R408,IF(E408=INICIO!$C$5,INICIO!$V$31*ARBOLES!R408,IF(E408=INICIO!$C$6,INICIO!$V$32*ARBOLES!R408,IF(E408=INICIO!$C$7,INICIO!#REF!*ARBOLES!R408,0))))</f>
        <v>#REF!</v>
      </c>
    </row>
    <row r="409" spans="1:28" x14ac:dyDescent="0.25">
      <c r="A409">
        <v>242</v>
      </c>
      <c r="B409" t="str">
        <f>+'2014'!A242</f>
        <v>2-2014-ICC/INAB</v>
      </c>
      <c r="D409">
        <f>+'2014'!B242</f>
        <v>11</v>
      </c>
      <c r="E409" t="str">
        <f>+'2014'!C242</f>
        <v>Conocarpus erectus L.</v>
      </c>
      <c r="F409">
        <f>+'2014'!D242</f>
        <v>2015</v>
      </c>
      <c r="G409">
        <f>+'2014'!E242</f>
        <v>500</v>
      </c>
      <c r="H409">
        <f>+'2014'!F242</f>
        <v>5.8</v>
      </c>
      <c r="I409">
        <f>+'2014'!G242</f>
        <v>5.5</v>
      </c>
      <c r="J409" s="28">
        <f t="shared" si="24"/>
        <v>0.05</v>
      </c>
      <c r="K409" s="46">
        <f t="shared" si="25"/>
        <v>2.6420794216690155E-3</v>
      </c>
      <c r="L409" s="51">
        <f t="shared" si="26"/>
        <v>5.2841588433380306E-2</v>
      </c>
      <c r="M409" s="28" t="str">
        <f>+IF(H409&gt;4,"DEJAR","DEPURAR")</f>
        <v>DEJAR</v>
      </c>
      <c r="N409" s="49" t="str">
        <f t="shared" si="27"/>
        <v>DEJAR</v>
      </c>
      <c r="O409" s="28">
        <f>+IF(E409=INICIO!$C$4,0.178*POWER(H409,2.47),IF(E409=INICIO!$C$5,0.1023*POWER(H409,2.5),IF(E409=INICIO!$C$6,0.14*POWER(H409,2.4),IF(E409=INICIO!$C$7,0.1023*POWER(H409,2.5),IF(E409=INICIO!$C$8,0,0)))))</f>
        <v>8.2879212837615164</v>
      </c>
      <c r="P409" s="55">
        <f>+O409*1/J409</f>
        <v>165.75842567523031</v>
      </c>
      <c r="Q409" s="55">
        <f>+O409/1000*A_DESCRIPCION!$D$24</f>
        <v>3.8953230033679123E-3</v>
      </c>
      <c r="R409" s="55">
        <f>+P409/1000*A_DESCRIPCION!$D$24</f>
        <v>7.7906460067358241E-2</v>
      </c>
      <c r="S409" s="49" t="str">
        <f>+INICIO!$E$4</f>
        <v>Imbert and Rollet (1989)a</v>
      </c>
      <c r="T409" s="54">
        <f>0.13657*H409^2.38351</f>
        <v>9.0155778179772081</v>
      </c>
      <c r="U409" s="55">
        <f>+T409*1/J409</f>
        <v>180.31155635954414</v>
      </c>
      <c r="V409" s="55">
        <f>+T409/1000*A_DESCRIPCION!$D$24</f>
        <v>4.2373215744492881E-3</v>
      </c>
      <c r="W409" s="55">
        <f>+U409/1000*A_DESCRIPCION!$D$24</f>
        <v>8.4746431488985738E-2</v>
      </c>
      <c r="X409" s="28">
        <f>+IF(E409=INICIO!$C$4,0.199*(0.86^0.899)*(H409^2.22),IF(E409=INICIO!$C$5,0.199*(0.762^0.899)*(H409^2.22),IF(E409=INICIO!$C$6,0.199*(0.759^0.899)*(H409^2.22),IF(E409=INICIO!$C$7,0.199*(0.762^0.899)*(H409^2.22),0))))</f>
        <v>7.7186392107800668</v>
      </c>
      <c r="Y409" s="28">
        <f>+X409*1/J409</f>
        <v>154.37278421560131</v>
      </c>
      <c r="Z409" s="55">
        <f>+X409/1000*A_DESCRIPCION!$D$24</f>
        <v>3.627760429066631E-3</v>
      </c>
      <c r="AA409" s="55">
        <f>+Y409/1000*A_DESCRIPCION!$D$24</f>
        <v>7.2555208581332617E-2</v>
      </c>
      <c r="AB409" s="28" t="e">
        <f>+IF(E409=INICIO!$C$4,INICIO!$V$30*ARBOLES!R409,IF(E409=INICIO!$C$5,INICIO!$V$31*ARBOLES!R409,IF(E409=INICIO!$C$6,INICIO!$V$32*ARBOLES!R409,IF(E409=INICIO!$C$7,INICIO!#REF!*ARBOLES!R409,0))))</f>
        <v>#REF!</v>
      </c>
    </row>
    <row r="410" spans="1:28" x14ac:dyDescent="0.25">
      <c r="A410">
        <v>243</v>
      </c>
      <c r="B410" t="str">
        <f>+'2014'!A243</f>
        <v>2-2014-ICC/INAB</v>
      </c>
      <c r="D410">
        <f>+'2014'!B243</f>
        <v>11.1</v>
      </c>
      <c r="E410" t="str">
        <f>+'2014'!C243</f>
        <v>Conocarpus erectus L.</v>
      </c>
      <c r="F410">
        <f>+'2014'!D243</f>
        <v>2015</v>
      </c>
      <c r="G410">
        <f>+'2014'!E243</f>
        <v>500</v>
      </c>
      <c r="H410">
        <f>+'2014'!F243</f>
        <v>5.0999999999999996</v>
      </c>
      <c r="I410">
        <f>+'2014'!G243</f>
        <v>5</v>
      </c>
      <c r="J410" s="28">
        <f t="shared" si="24"/>
        <v>0.05</v>
      </c>
      <c r="K410" s="46">
        <f t="shared" si="25"/>
        <v>2.0428206229967626E-3</v>
      </c>
      <c r="L410" s="51">
        <f t="shared" si="26"/>
        <v>4.0856412459935251E-2</v>
      </c>
      <c r="M410" s="28" t="str">
        <f>+IF(H410&gt;4,"DEJAR","DEPURAR")</f>
        <v>DEJAR</v>
      </c>
      <c r="N410" s="49" t="str">
        <f t="shared" si="27"/>
        <v>DEJAR</v>
      </c>
      <c r="O410" s="28">
        <f>+IF(E410=INICIO!$C$4,0.178*POWER(H410,2.47),IF(E410=INICIO!$C$5,0.1023*POWER(H410,2.5),IF(E410=INICIO!$C$6,0.14*POWER(H410,2.4),IF(E410=INICIO!$C$7,0.1023*POWER(H410,2.5),IF(E410=INICIO!$C$8,0,0)))))</f>
        <v>6.008984364298005</v>
      </c>
      <c r="P410" s="55">
        <f>+O410*1/J410</f>
        <v>120.1796872859601</v>
      </c>
      <c r="Q410" s="55">
        <f>+O410/1000*A_DESCRIPCION!$D$24</f>
        <v>2.8242226512200622E-3</v>
      </c>
      <c r="R410" s="55">
        <f>+P410/1000*A_DESCRIPCION!$D$24</f>
        <v>5.6484453024401242E-2</v>
      </c>
      <c r="S410" s="49" t="str">
        <f>+INICIO!$E$4</f>
        <v>Imbert and Rollet (1989)a</v>
      </c>
      <c r="T410" s="54">
        <f>0.13657*H410^2.38351</f>
        <v>6.6352287507205299</v>
      </c>
      <c r="U410" s="55">
        <f>+T410*1/J410</f>
        <v>132.70457501441058</v>
      </c>
      <c r="V410" s="55">
        <f>+T410/1000*A_DESCRIPCION!$D$24</f>
        <v>3.1185575128386488E-3</v>
      </c>
      <c r="W410" s="55">
        <f>+U410/1000*A_DESCRIPCION!$D$24</f>
        <v>6.2371150256772964E-2</v>
      </c>
      <c r="X410" s="28">
        <f>+IF(E410=INICIO!$C$4,0.199*(0.86^0.899)*(H410^2.22),IF(E410=INICIO!$C$5,0.199*(0.762^0.899)*(H410^2.22),IF(E410=INICIO!$C$6,0.199*(0.759^0.899)*(H410^2.22),IF(E410=INICIO!$C$7,0.199*(0.762^0.899)*(H410^2.22),0))))</f>
        <v>5.8014477687241799</v>
      </c>
      <c r="Y410" s="28">
        <f>+X410*1/J410</f>
        <v>116.02895537448359</v>
      </c>
      <c r="Z410" s="55">
        <f>+X410/1000*A_DESCRIPCION!$D$24</f>
        <v>2.7266804513003647E-3</v>
      </c>
      <c r="AA410" s="55">
        <f>+Y410/1000*A_DESCRIPCION!$D$24</f>
        <v>5.4533609026007283E-2</v>
      </c>
      <c r="AB410" s="28" t="e">
        <f>+IF(E410=INICIO!$C$4,INICIO!$V$30*ARBOLES!R410,IF(E410=INICIO!$C$5,INICIO!$V$31*ARBOLES!R410,IF(E410=INICIO!$C$6,INICIO!$V$32*ARBOLES!R410,IF(E410=INICIO!$C$7,INICIO!#REF!*ARBOLES!R410,0))))</f>
        <v>#REF!</v>
      </c>
    </row>
    <row r="411" spans="1:28" x14ac:dyDescent="0.25">
      <c r="A411">
        <v>244</v>
      </c>
      <c r="B411" t="str">
        <f>+'2014'!A244</f>
        <v>2-2014-ICC/INAB</v>
      </c>
      <c r="D411">
        <f>+'2014'!B244</f>
        <v>12</v>
      </c>
      <c r="E411" t="str">
        <f>+'2014'!C244</f>
        <v>Conocarpus erectus L.</v>
      </c>
      <c r="F411">
        <f>+'2014'!D244</f>
        <v>2015</v>
      </c>
      <c r="G411">
        <f>+'2014'!E244</f>
        <v>500</v>
      </c>
      <c r="H411">
        <f>+'2014'!F244</f>
        <v>18.8</v>
      </c>
      <c r="I411">
        <f>+'2014'!G244</f>
        <v>9.25</v>
      </c>
      <c r="J411" s="28">
        <f t="shared" si="24"/>
        <v>0.05</v>
      </c>
      <c r="K411" s="46">
        <f t="shared" si="25"/>
        <v>2.7759112687119412E-2</v>
      </c>
      <c r="L411" s="51">
        <f t="shared" si="26"/>
        <v>0.55518225374238817</v>
      </c>
      <c r="M411" s="28" t="str">
        <f>+IF(H411&gt;4,"DEJAR","DEPURAR")</f>
        <v>DEJAR</v>
      </c>
      <c r="N411" s="49" t="str">
        <f t="shared" si="27"/>
        <v>DEJAR</v>
      </c>
      <c r="O411" s="28">
        <f>+IF(E411=INICIO!$C$4,0.178*POWER(H411,2.47),IF(E411=INICIO!$C$5,0.1023*POWER(H411,2.5),IF(E411=INICIO!$C$6,0.14*POWER(H411,2.4),IF(E411=INICIO!$C$7,0.1023*POWER(H411,2.5),IF(E411=INICIO!$C$8,0,0)))))</f>
        <v>156.77263461798429</v>
      </c>
      <c r="P411" s="55">
        <f>+O411*1/J411</f>
        <v>3135.4526923596859</v>
      </c>
      <c r="Q411" s="55">
        <f>+O411/1000*A_DESCRIPCION!$D$24</f>
        <v>7.3683138270452614E-2</v>
      </c>
      <c r="R411" s="55">
        <f>+P411/1000*A_DESCRIPCION!$D$24</f>
        <v>1.4736627654090524</v>
      </c>
      <c r="S411" s="49" t="str">
        <f>+INICIO!$E$4</f>
        <v>Imbert and Rollet (1989)a</v>
      </c>
      <c r="T411" s="54">
        <f>0.13657*H411^2.38351</f>
        <v>148.70421705271067</v>
      </c>
      <c r="U411" s="55">
        <f>+T411*1/J411</f>
        <v>2974.0843410542134</v>
      </c>
      <c r="V411" s="55">
        <f>+T411/1000*A_DESCRIPCION!$D$24</f>
        <v>6.9890982014774006E-2</v>
      </c>
      <c r="W411" s="55">
        <f>+U411/1000*A_DESCRIPCION!$D$24</f>
        <v>1.3978196402954801</v>
      </c>
      <c r="X411" s="28">
        <f>+IF(E411=INICIO!$C$4,0.199*(0.86^0.899)*(H411^2.22),IF(E411=INICIO!$C$5,0.199*(0.762^0.899)*(H411^2.22),IF(E411=INICIO!$C$6,0.199*(0.759^0.899)*(H411^2.22),IF(E411=INICIO!$C$7,0.199*(0.762^0.899)*(H411^2.22),0))))</f>
        <v>105.04152566885337</v>
      </c>
      <c r="Y411" s="28">
        <f>+X411*1/J411</f>
        <v>2100.8305133770673</v>
      </c>
      <c r="Z411" s="55">
        <f>+X411/1000*A_DESCRIPCION!$D$24</f>
        <v>4.9369517064361081E-2</v>
      </c>
      <c r="AA411" s="55">
        <f>+Y411/1000*A_DESCRIPCION!$D$24</f>
        <v>0.98739034128722158</v>
      </c>
      <c r="AB411" s="28" t="e">
        <f>+IF(E411=INICIO!$C$4,INICIO!$V$30*ARBOLES!R411,IF(E411=INICIO!$C$5,INICIO!$V$31*ARBOLES!R411,IF(E411=INICIO!$C$6,INICIO!$V$32*ARBOLES!R411,IF(E411=INICIO!$C$7,INICIO!#REF!*ARBOLES!R411,0))))</f>
        <v>#REF!</v>
      </c>
    </row>
    <row r="412" spans="1:28" x14ac:dyDescent="0.25">
      <c r="A412">
        <v>245</v>
      </c>
      <c r="B412" t="str">
        <f>+'2014'!A245</f>
        <v>2-2014-ICC/INAB</v>
      </c>
      <c r="D412">
        <f>+'2014'!B245</f>
        <v>13</v>
      </c>
      <c r="E412" t="str">
        <f>+'2014'!C245</f>
        <v>Conocarpus erectus L.</v>
      </c>
      <c r="F412">
        <f>+'2014'!D245</f>
        <v>2015</v>
      </c>
      <c r="G412">
        <f>+'2014'!E245</f>
        <v>500</v>
      </c>
      <c r="H412">
        <f>+'2014'!F245</f>
        <v>13.4</v>
      </c>
      <c r="I412">
        <f>+'2014'!G245</f>
        <v>8</v>
      </c>
      <c r="J412" s="28">
        <f t="shared" si="24"/>
        <v>0.05</v>
      </c>
      <c r="K412" s="46">
        <f t="shared" si="25"/>
        <v>1.4102609421964583E-2</v>
      </c>
      <c r="L412" s="51">
        <f t="shared" si="26"/>
        <v>0.28205218843929164</v>
      </c>
      <c r="M412" s="28" t="str">
        <f>+IF(H412&gt;4,"DEJAR","DEPURAR")</f>
        <v>DEJAR</v>
      </c>
      <c r="N412" s="49" t="str">
        <f t="shared" si="27"/>
        <v>DEJAR</v>
      </c>
      <c r="O412" s="28">
        <f>+IF(E412=INICIO!$C$4,0.178*POWER(H412,2.47),IF(E412=INICIO!$C$5,0.1023*POWER(H412,2.5),IF(E412=INICIO!$C$6,0.14*POWER(H412,2.4),IF(E412=INICIO!$C$7,0.1023*POWER(H412,2.5),IF(E412=INICIO!$C$8,0,0)))))</f>
        <v>67.241536641658683</v>
      </c>
      <c r="P412" s="55">
        <f>+O412*1/J412</f>
        <v>1344.8307328331737</v>
      </c>
      <c r="Q412" s="55">
        <f>+O412/1000*A_DESCRIPCION!$D$24</f>
        <v>3.1603522221579583E-2</v>
      </c>
      <c r="R412" s="55">
        <f>+P412/1000*A_DESCRIPCION!$D$24</f>
        <v>0.63207044443159155</v>
      </c>
      <c r="S412" s="49" t="str">
        <f>+INICIO!$E$4</f>
        <v>Imbert and Rollet (1989)a</v>
      </c>
      <c r="T412" s="54">
        <f>0.13657*H412^2.38351</f>
        <v>66.346935398031491</v>
      </c>
      <c r="U412" s="55">
        <f>+T412*1/J412</f>
        <v>1326.9387079606297</v>
      </c>
      <c r="V412" s="55">
        <f>+T412/1000*A_DESCRIPCION!$D$24</f>
        <v>3.1183059637074798E-2</v>
      </c>
      <c r="W412" s="55">
        <f>+U412/1000*A_DESCRIPCION!$D$24</f>
        <v>0.6236611927414959</v>
      </c>
      <c r="X412" s="28">
        <f>+IF(E412=INICIO!$C$4,0.199*(0.86^0.899)*(H412^2.22),IF(E412=INICIO!$C$5,0.199*(0.762^0.899)*(H412^2.22),IF(E412=INICIO!$C$6,0.199*(0.759^0.899)*(H412^2.22),IF(E412=INICIO!$C$7,0.199*(0.762^0.899)*(H412^2.22),0))))</f>
        <v>49.533982686323135</v>
      </c>
      <c r="Y412" s="28">
        <f>+X412*1/J412</f>
        <v>990.67965372646267</v>
      </c>
      <c r="Z412" s="55">
        <f>+X412/1000*A_DESCRIPCION!$D$24</f>
        <v>2.3280971862571873E-2</v>
      </c>
      <c r="AA412" s="55">
        <f>+Y412/1000*A_DESCRIPCION!$D$24</f>
        <v>0.46561943725143745</v>
      </c>
      <c r="AB412" s="28" t="e">
        <f>+IF(E412=INICIO!$C$4,INICIO!$V$30*ARBOLES!R412,IF(E412=INICIO!$C$5,INICIO!$V$31*ARBOLES!R412,IF(E412=INICIO!$C$6,INICIO!$V$32*ARBOLES!R412,IF(E412=INICIO!$C$7,INICIO!#REF!*ARBOLES!R412,0))))</f>
        <v>#REF!</v>
      </c>
    </row>
    <row r="413" spans="1:28" x14ac:dyDescent="0.25">
      <c r="A413">
        <v>246</v>
      </c>
      <c r="B413" t="str">
        <f>+'2014'!A246</f>
        <v>2-2014-ICC/INAB</v>
      </c>
      <c r="D413">
        <f>+'2014'!B246</f>
        <v>14</v>
      </c>
      <c r="E413" t="str">
        <f>+'2014'!C246</f>
        <v>Conocarpus erectus L.</v>
      </c>
      <c r="F413">
        <f>+'2014'!D246</f>
        <v>2015</v>
      </c>
      <c r="G413">
        <f>+'2014'!E246</f>
        <v>500</v>
      </c>
      <c r="H413">
        <f>+'2014'!F246</f>
        <v>12.5</v>
      </c>
      <c r="I413">
        <f>+'2014'!G246</f>
        <v>8</v>
      </c>
      <c r="J413" s="28">
        <f t="shared" si="24"/>
        <v>0.05</v>
      </c>
      <c r="K413" s="46">
        <f t="shared" si="25"/>
        <v>1.2271846303085129E-2</v>
      </c>
      <c r="L413" s="51">
        <f t="shared" si="26"/>
        <v>0.24543692606170259</v>
      </c>
      <c r="M413" s="28" t="str">
        <f>+IF(H413&gt;4,"DEJAR","DEPURAR")</f>
        <v>DEJAR</v>
      </c>
      <c r="N413" s="49" t="str">
        <f t="shared" si="27"/>
        <v>DEJAR</v>
      </c>
      <c r="O413" s="28">
        <f>+IF(E413=INICIO!$C$4,0.178*POWER(H413,2.47),IF(E413=INICIO!$C$5,0.1023*POWER(H413,2.5),IF(E413=INICIO!$C$6,0.14*POWER(H413,2.4),IF(E413=INICIO!$C$7,0.1023*POWER(H413,2.5),IF(E413=INICIO!$C$8,0,0)))))</f>
        <v>56.513299777643631</v>
      </c>
      <c r="P413" s="55">
        <f>+O413*1/J413</f>
        <v>1130.2659955528725</v>
      </c>
      <c r="Q413" s="55">
        <f>+O413/1000*A_DESCRIPCION!$D$24</f>
        <v>2.6561250895492505E-2</v>
      </c>
      <c r="R413" s="55">
        <f>+P413/1000*A_DESCRIPCION!$D$24</f>
        <v>0.53122501790984999</v>
      </c>
      <c r="S413" s="49" t="str">
        <f>+INICIO!$E$4</f>
        <v>Imbert and Rollet (1989)a</v>
      </c>
      <c r="T413" s="54">
        <f>0.13657*H413^2.38351</f>
        <v>56.214880852526136</v>
      </c>
      <c r="U413" s="55">
        <f>+T413*1/J413</f>
        <v>1124.2976170505226</v>
      </c>
      <c r="V413" s="55">
        <f>+T413/1000*A_DESCRIPCION!$D$24</f>
        <v>2.6420994000687283E-2</v>
      </c>
      <c r="W413" s="55">
        <f>+U413/1000*A_DESCRIPCION!$D$24</f>
        <v>0.52841988001374562</v>
      </c>
      <c r="X413" s="28">
        <f>+IF(E413=INICIO!$C$4,0.199*(0.86^0.899)*(H413^2.22),IF(E413=INICIO!$C$5,0.199*(0.762^0.899)*(H413^2.22),IF(E413=INICIO!$C$6,0.199*(0.759^0.899)*(H413^2.22),IF(E413=INICIO!$C$7,0.199*(0.762^0.899)*(H413^2.22),0))))</f>
        <v>42.449328493289855</v>
      </c>
      <c r="Y413" s="28">
        <f>+X413*1/J413</f>
        <v>848.98656986579704</v>
      </c>
      <c r="Z413" s="55">
        <f>+X413/1000*A_DESCRIPCION!$D$24</f>
        <v>1.9951184391846229E-2</v>
      </c>
      <c r="AA413" s="55">
        <f>+Y413/1000*A_DESCRIPCION!$D$24</f>
        <v>0.3990236878369246</v>
      </c>
      <c r="AB413" s="28" t="e">
        <f>+IF(E413=INICIO!$C$4,INICIO!$V$30*ARBOLES!R413,IF(E413=INICIO!$C$5,INICIO!$V$31*ARBOLES!R413,IF(E413=INICIO!$C$6,INICIO!$V$32*ARBOLES!R413,IF(E413=INICIO!$C$7,INICIO!#REF!*ARBOLES!R413,0))))</f>
        <v>#REF!</v>
      </c>
    </row>
    <row r="414" spans="1:28" x14ac:dyDescent="0.25">
      <c r="A414">
        <v>247</v>
      </c>
      <c r="B414" t="str">
        <f>+'2014'!A247</f>
        <v>2-2014-ICC/INAB</v>
      </c>
      <c r="D414">
        <f>+'2014'!B247</f>
        <v>14.1</v>
      </c>
      <c r="E414" t="str">
        <f>+'2014'!C247</f>
        <v>Conocarpus erectus L.</v>
      </c>
      <c r="F414">
        <f>+'2014'!D247</f>
        <v>2015</v>
      </c>
      <c r="G414">
        <f>+'2014'!E247</f>
        <v>500</v>
      </c>
      <c r="H414">
        <f>+'2014'!F247</f>
        <v>6.1</v>
      </c>
      <c r="I414">
        <f>+'2014'!G247</f>
        <v>5.5</v>
      </c>
      <c r="J414" s="28">
        <f t="shared" si="24"/>
        <v>0.05</v>
      </c>
      <c r="K414" s="46">
        <f t="shared" si="25"/>
        <v>2.9224665660019049E-3</v>
      </c>
      <c r="L414" s="51">
        <f t="shared" si="26"/>
        <v>5.8449331320038093E-2</v>
      </c>
      <c r="M414" s="28" t="str">
        <f>+IF(H414&gt;4,"DEJAR","DEPURAR")</f>
        <v>DEJAR</v>
      </c>
      <c r="N414" s="49" t="str">
        <f t="shared" si="27"/>
        <v>DEJAR</v>
      </c>
      <c r="O414" s="28">
        <f>+IF(E414=INICIO!$C$4,0.178*POWER(H414,2.47),IF(E414=INICIO!$C$5,0.1023*POWER(H414,2.5),IF(E414=INICIO!$C$6,0.14*POWER(H414,2.4),IF(E414=INICIO!$C$7,0.1023*POWER(H414,2.5),IF(E414=INICIO!$C$8,0,0)))))</f>
        <v>9.4015664773974166</v>
      </c>
      <c r="P414" s="55">
        <f>+O414*1/J414</f>
        <v>188.03132954794833</v>
      </c>
      <c r="Q414" s="55">
        <f>+O414/1000*A_DESCRIPCION!$D$24</f>
        <v>4.4187362443767857E-3</v>
      </c>
      <c r="R414" s="55">
        <f>+P414/1000*A_DESCRIPCION!$D$24</f>
        <v>8.8374724887535713E-2</v>
      </c>
      <c r="S414" s="49" t="str">
        <f>+INICIO!$E$4</f>
        <v>Imbert and Rollet (1989)a</v>
      </c>
      <c r="T414" s="54">
        <f>0.13657*H414^2.38351</f>
        <v>10.167093662990309</v>
      </c>
      <c r="U414" s="55">
        <f>+T414*1/J414</f>
        <v>203.34187325980616</v>
      </c>
      <c r="V414" s="55">
        <f>+T414/1000*A_DESCRIPCION!$D$24</f>
        <v>4.7785340216054449E-3</v>
      </c>
      <c r="W414" s="55">
        <f>+U414/1000*A_DESCRIPCION!$D$24</f>
        <v>9.5570680432108882E-2</v>
      </c>
      <c r="X414" s="28">
        <f>+IF(E414=INICIO!$C$4,0.199*(0.86^0.899)*(H414^2.22),IF(E414=INICIO!$C$5,0.199*(0.762^0.899)*(H414^2.22),IF(E414=INICIO!$C$6,0.199*(0.759^0.899)*(H414^2.22),IF(E414=INICIO!$C$7,0.199*(0.762^0.899)*(H414^2.22),0))))</f>
        <v>8.633021636606756</v>
      </c>
      <c r="Y414" s="28">
        <f>+X414*1/J414</f>
        <v>172.66043273213512</v>
      </c>
      <c r="Z414" s="55">
        <f>+X414/1000*A_DESCRIPCION!$D$24</f>
        <v>4.0575201692051753E-3</v>
      </c>
      <c r="AA414" s="55">
        <f>+Y414/1000*A_DESCRIPCION!$D$24</f>
        <v>8.1150403384103509E-2</v>
      </c>
      <c r="AB414" s="28" t="e">
        <f>+IF(E414=INICIO!$C$4,INICIO!$V$30*ARBOLES!R414,IF(E414=INICIO!$C$5,INICIO!$V$31*ARBOLES!R414,IF(E414=INICIO!$C$6,INICIO!$V$32*ARBOLES!R414,IF(E414=INICIO!$C$7,INICIO!#REF!*ARBOLES!R414,0))))</f>
        <v>#REF!</v>
      </c>
    </row>
    <row r="415" spans="1:28" x14ac:dyDescent="0.25">
      <c r="A415">
        <v>248</v>
      </c>
      <c r="B415" t="str">
        <f>+'2014'!A248</f>
        <v>2-2014-ICC/INAB</v>
      </c>
      <c r="D415">
        <f>+'2014'!B248</f>
        <v>15</v>
      </c>
      <c r="E415" t="str">
        <f>+'2014'!C248</f>
        <v>Conocarpus erectus L.</v>
      </c>
      <c r="F415">
        <f>+'2014'!D248</f>
        <v>2015</v>
      </c>
      <c r="G415">
        <f>+'2014'!E248</f>
        <v>500</v>
      </c>
      <c r="H415">
        <f>+'2014'!F248</f>
        <v>9.4</v>
      </c>
      <c r="I415">
        <f>+'2014'!G248</f>
        <v>7.75</v>
      </c>
      <c r="J415" s="28">
        <f t="shared" si="24"/>
        <v>0.05</v>
      </c>
      <c r="K415" s="46">
        <f t="shared" si="25"/>
        <v>6.9397781717798531E-3</v>
      </c>
      <c r="L415" s="51">
        <f t="shared" si="26"/>
        <v>0.13879556343559704</v>
      </c>
      <c r="M415" s="28" t="str">
        <f>+IF(H415&gt;4,"DEJAR","DEPURAR")</f>
        <v>DEJAR</v>
      </c>
      <c r="N415" s="49" t="str">
        <f t="shared" si="27"/>
        <v>DEJAR</v>
      </c>
      <c r="O415" s="28">
        <f>+IF(E415=INICIO!$C$4,0.178*POWER(H415,2.47),IF(E415=INICIO!$C$5,0.1023*POWER(H415,2.5),IF(E415=INICIO!$C$6,0.14*POWER(H415,2.4),IF(E415=INICIO!$C$7,0.1023*POWER(H415,2.5),IF(E415=INICIO!$C$8,0,0)))))</f>
        <v>27.713748260714389</v>
      </c>
      <c r="P415" s="55">
        <f>+O415*1/J415</f>
        <v>554.2749652142877</v>
      </c>
      <c r="Q415" s="55">
        <f>+O415/1000*A_DESCRIPCION!$D$24</f>
        <v>1.3025461682535763E-2</v>
      </c>
      <c r="R415" s="55">
        <f>+P415/1000*A_DESCRIPCION!$D$24</f>
        <v>0.26050923365071516</v>
      </c>
      <c r="S415" s="49" t="str">
        <f>+INICIO!$E$4</f>
        <v>Imbert and Rollet (1989)a</v>
      </c>
      <c r="T415" s="54">
        <f>0.13657*H415^2.38351</f>
        <v>28.498058900318263</v>
      </c>
      <c r="U415" s="55">
        <f>+T415*1/J415</f>
        <v>569.96117800636523</v>
      </c>
      <c r="V415" s="55">
        <f>+T415/1000*A_DESCRIPCION!$D$24</f>
        <v>1.3394087683149583E-2</v>
      </c>
      <c r="W415" s="55">
        <f>+U415/1000*A_DESCRIPCION!$D$24</f>
        <v>0.26788175366299166</v>
      </c>
      <c r="X415" s="28">
        <f>+IF(E415=INICIO!$C$4,0.199*(0.86^0.899)*(H415^2.22),IF(E415=INICIO!$C$5,0.199*(0.762^0.899)*(H415^2.22),IF(E415=INICIO!$C$6,0.199*(0.759^0.899)*(H415^2.22),IF(E415=INICIO!$C$7,0.199*(0.762^0.899)*(H415^2.22),0))))</f>
        <v>22.546255832491639</v>
      </c>
      <c r="Y415" s="28">
        <f>+X415*1/J415</f>
        <v>450.92511664983277</v>
      </c>
      <c r="Z415" s="55">
        <f>+X415/1000*A_DESCRIPCION!$D$24</f>
        <v>1.0596740241271069E-2</v>
      </c>
      <c r="AA415" s="55">
        <f>+Y415/1000*A_DESCRIPCION!$D$24</f>
        <v>0.21193480482542137</v>
      </c>
      <c r="AB415" s="28" t="e">
        <f>+IF(E415=INICIO!$C$4,INICIO!$V$30*ARBOLES!R415,IF(E415=INICIO!$C$5,INICIO!$V$31*ARBOLES!R415,IF(E415=INICIO!$C$6,INICIO!$V$32*ARBOLES!R415,IF(E415=INICIO!$C$7,INICIO!#REF!*ARBOLES!R415,0))))</f>
        <v>#REF!</v>
      </c>
    </row>
    <row r="416" spans="1:28" x14ac:dyDescent="0.25">
      <c r="A416">
        <v>249</v>
      </c>
      <c r="B416" t="str">
        <f>+'2014'!A249</f>
        <v>2-2014-ICC/INAB</v>
      </c>
      <c r="D416">
        <f>+'2014'!B249</f>
        <v>15.1</v>
      </c>
      <c r="E416" t="str">
        <f>+'2014'!C249</f>
        <v>Conocarpus erectus L.</v>
      </c>
      <c r="F416">
        <f>+'2014'!D249</f>
        <v>2015</v>
      </c>
      <c r="G416">
        <f>+'2014'!E249</f>
        <v>500</v>
      </c>
      <c r="H416">
        <f>+'2014'!F249</f>
        <v>7.5</v>
      </c>
      <c r="I416">
        <f>+'2014'!G249</f>
        <v>6.25</v>
      </c>
      <c r="J416" s="28">
        <f t="shared" si="24"/>
        <v>0.05</v>
      </c>
      <c r="K416" s="46">
        <f t="shared" si="25"/>
        <v>4.4178646691106467E-3</v>
      </c>
      <c r="L416" s="51">
        <f t="shared" si="26"/>
        <v>8.8357293382212931E-2</v>
      </c>
      <c r="M416" s="28" t="str">
        <f>+IF(H416&gt;4,"DEJAR","DEPURAR")</f>
        <v>DEJAR</v>
      </c>
      <c r="N416" s="49" t="str">
        <f t="shared" si="27"/>
        <v>DEJAR</v>
      </c>
      <c r="O416" s="28">
        <f>+IF(E416=INICIO!$C$4,0.178*POWER(H416,2.47),IF(E416=INICIO!$C$5,0.1023*POWER(H416,2.5),IF(E416=INICIO!$C$6,0.14*POWER(H416,2.4),IF(E416=INICIO!$C$7,0.1023*POWER(H416,2.5),IF(E416=INICIO!$C$8,0,0)))))</f>
        <v>15.759004959218952</v>
      </c>
      <c r="P416" s="55">
        <f>+O416*1/J416</f>
        <v>315.180099184379</v>
      </c>
      <c r="Q416" s="55">
        <f>+O416/1000*A_DESCRIPCION!$D$24</f>
        <v>7.4067323308329063E-3</v>
      </c>
      <c r="R416" s="55">
        <f>+P416/1000*A_DESCRIPCION!$D$24</f>
        <v>0.14813464661665812</v>
      </c>
      <c r="S416" s="49" t="str">
        <f>+INICIO!$E$4</f>
        <v>Imbert and Rollet (1989)a</v>
      </c>
      <c r="T416" s="54">
        <f>0.13657*H416^2.38351</f>
        <v>16.636906708671429</v>
      </c>
      <c r="U416" s="55">
        <f>+T416*1/J416</f>
        <v>332.73813417342853</v>
      </c>
      <c r="V416" s="55">
        <f>+T416/1000*A_DESCRIPCION!$D$24</f>
        <v>7.8193461530755726E-3</v>
      </c>
      <c r="W416" s="55">
        <f>+U416/1000*A_DESCRIPCION!$D$24</f>
        <v>0.15638692306151139</v>
      </c>
      <c r="X416" s="28">
        <f>+IF(E416=INICIO!$C$4,0.199*(0.86^0.899)*(H416^2.22),IF(E416=INICIO!$C$5,0.199*(0.762^0.899)*(H416^2.22),IF(E416=INICIO!$C$6,0.199*(0.759^0.899)*(H416^2.22),IF(E416=INICIO!$C$7,0.199*(0.762^0.899)*(H416^2.22),0))))</f>
        <v>13.657355064863347</v>
      </c>
      <c r="Y416" s="28">
        <f>+X416*1/J416</f>
        <v>273.14710129726694</v>
      </c>
      <c r="Z416" s="55">
        <f>+X416/1000*A_DESCRIPCION!$D$24</f>
        <v>6.4189568804857728E-3</v>
      </c>
      <c r="AA416" s="55">
        <f>+Y416/1000*A_DESCRIPCION!$D$24</f>
        <v>0.12837913760971545</v>
      </c>
      <c r="AB416" s="28" t="e">
        <f>+IF(E416=INICIO!$C$4,INICIO!$V$30*ARBOLES!R416,IF(E416=INICIO!$C$5,INICIO!$V$31*ARBOLES!R416,IF(E416=INICIO!$C$6,INICIO!$V$32*ARBOLES!R416,IF(E416=INICIO!$C$7,INICIO!#REF!*ARBOLES!R416,0))))</f>
        <v>#REF!</v>
      </c>
    </row>
    <row r="417" spans="1:28" x14ac:dyDescent="0.25">
      <c r="A417">
        <v>250</v>
      </c>
      <c r="B417" t="str">
        <f>+'2014'!A250</f>
        <v>2-2014-ICC/INAB</v>
      </c>
      <c r="D417">
        <f>+'2014'!B250</f>
        <v>15.2</v>
      </c>
      <c r="E417" t="str">
        <f>+'2014'!C250</f>
        <v>Conocarpus erectus L.</v>
      </c>
      <c r="F417">
        <f>+'2014'!D250</f>
        <v>2015</v>
      </c>
      <c r="G417">
        <f>+'2014'!E250</f>
        <v>500</v>
      </c>
      <c r="H417">
        <f>+'2014'!F250</f>
        <v>5.8</v>
      </c>
      <c r="I417">
        <f>+'2014'!G250</f>
        <v>5</v>
      </c>
      <c r="J417" s="28">
        <f t="shared" si="24"/>
        <v>0.05</v>
      </c>
      <c r="K417" s="46">
        <f t="shared" si="25"/>
        <v>2.6420794216690155E-3</v>
      </c>
      <c r="L417" s="51">
        <f t="shared" si="26"/>
        <v>5.2841588433380306E-2</v>
      </c>
      <c r="M417" s="28" t="str">
        <f>+IF(H417&gt;4,"DEJAR","DEPURAR")</f>
        <v>DEJAR</v>
      </c>
      <c r="N417" s="49" t="str">
        <f t="shared" si="27"/>
        <v>DEJAR</v>
      </c>
      <c r="O417" s="28">
        <f>+IF(E417=INICIO!$C$4,0.178*POWER(H417,2.47),IF(E417=INICIO!$C$5,0.1023*POWER(H417,2.5),IF(E417=INICIO!$C$6,0.14*POWER(H417,2.4),IF(E417=INICIO!$C$7,0.1023*POWER(H417,2.5),IF(E417=INICIO!$C$8,0,0)))))</f>
        <v>8.2879212837615164</v>
      </c>
      <c r="P417" s="55">
        <f>+O417*1/J417</f>
        <v>165.75842567523031</v>
      </c>
      <c r="Q417" s="55">
        <f>+O417/1000*A_DESCRIPCION!$D$24</f>
        <v>3.8953230033679123E-3</v>
      </c>
      <c r="R417" s="55">
        <f>+P417/1000*A_DESCRIPCION!$D$24</f>
        <v>7.7906460067358241E-2</v>
      </c>
      <c r="S417" s="49" t="str">
        <f>+INICIO!$E$4</f>
        <v>Imbert and Rollet (1989)a</v>
      </c>
      <c r="T417" s="54">
        <f>0.13657*H417^2.38351</f>
        <v>9.0155778179772081</v>
      </c>
      <c r="U417" s="55">
        <f>+T417*1/J417</f>
        <v>180.31155635954414</v>
      </c>
      <c r="V417" s="55">
        <f>+T417/1000*A_DESCRIPCION!$D$24</f>
        <v>4.2373215744492881E-3</v>
      </c>
      <c r="W417" s="55">
        <f>+U417/1000*A_DESCRIPCION!$D$24</f>
        <v>8.4746431488985738E-2</v>
      </c>
      <c r="X417" s="28">
        <f>+IF(E417=INICIO!$C$4,0.199*(0.86^0.899)*(H417^2.22),IF(E417=INICIO!$C$5,0.199*(0.762^0.899)*(H417^2.22),IF(E417=INICIO!$C$6,0.199*(0.759^0.899)*(H417^2.22),IF(E417=INICIO!$C$7,0.199*(0.762^0.899)*(H417^2.22),0))))</f>
        <v>7.7186392107800668</v>
      </c>
      <c r="Y417" s="28">
        <f>+X417*1/J417</f>
        <v>154.37278421560131</v>
      </c>
      <c r="Z417" s="55">
        <f>+X417/1000*A_DESCRIPCION!$D$24</f>
        <v>3.627760429066631E-3</v>
      </c>
      <c r="AA417" s="55">
        <f>+Y417/1000*A_DESCRIPCION!$D$24</f>
        <v>7.2555208581332617E-2</v>
      </c>
      <c r="AB417" s="28" t="e">
        <f>+IF(E417=INICIO!$C$4,INICIO!$V$30*ARBOLES!R417,IF(E417=INICIO!$C$5,INICIO!$V$31*ARBOLES!R417,IF(E417=INICIO!$C$6,INICIO!$V$32*ARBOLES!R417,IF(E417=INICIO!$C$7,INICIO!#REF!*ARBOLES!R417,0))))</f>
        <v>#REF!</v>
      </c>
    </row>
    <row r="418" spans="1:28" x14ac:dyDescent="0.25">
      <c r="A418">
        <v>251</v>
      </c>
      <c r="B418" t="str">
        <f>+'2014'!A251</f>
        <v>2-2014-ICC/INAB</v>
      </c>
      <c r="D418">
        <f>+'2014'!B251</f>
        <v>16</v>
      </c>
      <c r="E418" t="str">
        <f>+'2014'!C251</f>
        <v>Conocarpus erectus L.</v>
      </c>
      <c r="F418">
        <f>+'2014'!D251</f>
        <v>2015</v>
      </c>
      <c r="G418">
        <f>+'2014'!E251</f>
        <v>500</v>
      </c>
      <c r="H418">
        <f>+'2014'!F251</f>
        <v>9.1</v>
      </c>
      <c r="I418">
        <f>+'2014'!G251</f>
        <v>7.5</v>
      </c>
      <c r="J418" s="28">
        <f t="shared" si="24"/>
        <v>0.05</v>
      </c>
      <c r="K418" s="46">
        <f t="shared" si="25"/>
        <v>6.5038821910942696E-3</v>
      </c>
      <c r="L418" s="51">
        <f t="shared" si="26"/>
        <v>0.13007764382188539</v>
      </c>
      <c r="M418" s="28" t="str">
        <f>+IF(H418&gt;4,"DEJAR","DEPURAR")</f>
        <v>DEJAR</v>
      </c>
      <c r="N418" s="49" t="str">
        <f t="shared" si="27"/>
        <v>DEJAR</v>
      </c>
      <c r="O418" s="28">
        <f>+IF(E418=INICIO!$C$4,0.178*POWER(H418,2.47),IF(E418=INICIO!$C$5,0.1023*POWER(H418,2.5),IF(E418=INICIO!$C$6,0.14*POWER(H418,2.4),IF(E418=INICIO!$C$7,0.1023*POWER(H418,2.5),IF(E418=INICIO!$C$8,0,0)))))</f>
        <v>25.555190016498763</v>
      </c>
      <c r="P418" s="55">
        <f>+O418*1/J418</f>
        <v>511.10380032997523</v>
      </c>
      <c r="Q418" s="55">
        <f>+O418/1000*A_DESCRIPCION!$D$24</f>
        <v>1.2010939307754417E-2</v>
      </c>
      <c r="R418" s="55">
        <f>+P418/1000*A_DESCRIPCION!$D$24</f>
        <v>0.24021878615508835</v>
      </c>
      <c r="S418" s="49" t="str">
        <f>+INICIO!$E$4</f>
        <v>Imbert and Rollet (1989)a</v>
      </c>
      <c r="T418" s="54">
        <f>0.13657*H418^2.38351</f>
        <v>26.377890338447372</v>
      </c>
      <c r="U418" s="55">
        <f>+T418*1/J418</f>
        <v>527.55780676894744</v>
      </c>
      <c r="V418" s="55">
        <f>+T418/1000*A_DESCRIPCION!$D$24</f>
        <v>1.2397608459070264E-2</v>
      </c>
      <c r="W418" s="55">
        <f>+U418/1000*A_DESCRIPCION!$D$24</f>
        <v>0.24795216918140531</v>
      </c>
      <c r="X418" s="28">
        <f>+IF(E418=INICIO!$C$4,0.199*(0.86^0.899)*(H418^2.22),IF(E418=INICIO!$C$5,0.199*(0.762^0.899)*(H418^2.22),IF(E418=INICIO!$C$6,0.199*(0.759^0.899)*(H418^2.22),IF(E418=INICIO!$C$7,0.199*(0.762^0.899)*(H418^2.22),0))))</f>
        <v>20.979855208124455</v>
      </c>
      <c r="Y418" s="28">
        <f>+X418*1/J418</f>
        <v>419.59710416248907</v>
      </c>
      <c r="Z418" s="55">
        <f>+X418/1000*A_DESCRIPCION!$D$24</f>
        <v>9.8605319478184926E-3</v>
      </c>
      <c r="AA418" s="55">
        <f>+Y418/1000*A_DESCRIPCION!$D$24</f>
        <v>0.19721063895636987</v>
      </c>
      <c r="AB418" s="28" t="e">
        <f>+IF(E418=INICIO!$C$4,INICIO!$V$30*ARBOLES!R418,IF(E418=INICIO!$C$5,INICIO!$V$31*ARBOLES!R418,IF(E418=INICIO!$C$6,INICIO!$V$32*ARBOLES!R418,IF(E418=INICIO!$C$7,INICIO!#REF!*ARBOLES!R418,0))))</f>
        <v>#REF!</v>
      </c>
    </row>
    <row r="419" spans="1:28" x14ac:dyDescent="0.25">
      <c r="A419">
        <v>252</v>
      </c>
      <c r="B419" t="str">
        <f>+'2014'!A252</f>
        <v>2-2014-ICC/INAB</v>
      </c>
      <c r="D419">
        <f>+'2014'!B252</f>
        <v>17</v>
      </c>
      <c r="E419" t="str">
        <f>+'2014'!C252</f>
        <v>Conocarpus erectus L.</v>
      </c>
      <c r="F419">
        <f>+'2014'!D252</f>
        <v>2015</v>
      </c>
      <c r="G419">
        <f>+'2014'!E252</f>
        <v>500</v>
      </c>
      <c r="H419">
        <f>+'2014'!F252</f>
        <v>17.8</v>
      </c>
      <c r="I419">
        <f>+'2014'!G252</f>
        <v>7.25</v>
      </c>
      <c r="J419" s="28">
        <f t="shared" si="24"/>
        <v>0.05</v>
      </c>
      <c r="K419" s="46">
        <f t="shared" si="25"/>
        <v>2.4884555409084755E-2</v>
      </c>
      <c r="L419" s="51">
        <f t="shared" si="26"/>
        <v>0.4976911081816951</v>
      </c>
      <c r="M419" s="28" t="str">
        <f>+IF(H419&gt;4,"DEJAR","DEPURAR")</f>
        <v>DEJAR</v>
      </c>
      <c r="N419" s="49" t="str">
        <f t="shared" si="27"/>
        <v>DEJAR</v>
      </c>
      <c r="O419" s="28">
        <f>+IF(E419=INICIO!$C$4,0.178*POWER(H419,2.47),IF(E419=INICIO!$C$5,0.1023*POWER(H419,2.5),IF(E419=INICIO!$C$6,0.14*POWER(H419,2.4),IF(E419=INICIO!$C$7,0.1023*POWER(H419,2.5),IF(E419=INICIO!$C$8,0,0)))))</f>
        <v>136.74946611789053</v>
      </c>
      <c r="P419" s="55">
        <f>+O419*1/J419</f>
        <v>2734.9893223578106</v>
      </c>
      <c r="Q419" s="55">
        <f>+O419/1000*A_DESCRIPCION!$D$24</f>
        <v>6.4272249075408558E-2</v>
      </c>
      <c r="R419" s="55">
        <f>+P419/1000*A_DESCRIPCION!$D$24</f>
        <v>1.285444981508171</v>
      </c>
      <c r="S419" s="49" t="str">
        <f>+INICIO!$E$4</f>
        <v>Imbert and Rollet (1989)a</v>
      </c>
      <c r="T419" s="54">
        <f>0.13657*H419^2.38351</f>
        <v>130.5400843883379</v>
      </c>
      <c r="U419" s="55">
        <f>+T419*1/J419</f>
        <v>2610.8016877667578</v>
      </c>
      <c r="V419" s="55">
        <f>+T419/1000*A_DESCRIPCION!$D$24</f>
        <v>6.1353839662518804E-2</v>
      </c>
      <c r="W419" s="55">
        <f>+U419/1000*A_DESCRIPCION!$D$24</f>
        <v>1.2270767932503761</v>
      </c>
      <c r="X419" s="28">
        <f>+IF(E419=INICIO!$C$4,0.199*(0.86^0.899)*(H419^2.22),IF(E419=INICIO!$C$5,0.199*(0.762^0.899)*(H419^2.22),IF(E419=INICIO!$C$6,0.199*(0.759^0.899)*(H419^2.22),IF(E419=INICIO!$C$7,0.199*(0.762^0.899)*(H419^2.22),0))))</f>
        <v>93.03856444955278</v>
      </c>
      <c r="Y419" s="28">
        <f>+X419*1/J419</f>
        <v>1860.7712889910556</v>
      </c>
      <c r="Z419" s="55">
        <f>+X419/1000*A_DESCRIPCION!$D$24</f>
        <v>4.3728125291289804E-2</v>
      </c>
      <c r="AA419" s="55">
        <f>+Y419/1000*A_DESCRIPCION!$D$24</f>
        <v>0.87456250582579609</v>
      </c>
      <c r="AB419" s="28" t="e">
        <f>+IF(E419=INICIO!$C$4,INICIO!$V$30*ARBOLES!R419,IF(E419=INICIO!$C$5,INICIO!$V$31*ARBOLES!R419,IF(E419=INICIO!$C$6,INICIO!$V$32*ARBOLES!R419,IF(E419=INICIO!$C$7,INICIO!#REF!*ARBOLES!R419,0))))</f>
        <v>#REF!</v>
      </c>
    </row>
    <row r="420" spans="1:28" x14ac:dyDescent="0.25">
      <c r="A420">
        <v>253</v>
      </c>
      <c r="B420" t="str">
        <f>+'2014'!A253</f>
        <v>2-2014-ICC/INAB</v>
      </c>
      <c r="D420">
        <f>+'2014'!B253</f>
        <v>17.100000000000001</v>
      </c>
      <c r="E420" t="str">
        <f>+'2014'!C253</f>
        <v>Conocarpus erectus L.</v>
      </c>
      <c r="F420">
        <f>+'2014'!D253</f>
        <v>2015</v>
      </c>
      <c r="G420">
        <f>+'2014'!E253</f>
        <v>500</v>
      </c>
      <c r="H420">
        <f>+'2014'!F253</f>
        <v>20.7</v>
      </c>
      <c r="I420">
        <f>+'2014'!G253</f>
        <v>8.75</v>
      </c>
      <c r="J420" s="28">
        <f t="shared" si="24"/>
        <v>0.05</v>
      </c>
      <c r="K420" s="46">
        <f t="shared" si="25"/>
        <v>3.3653525903417261E-2</v>
      </c>
      <c r="L420" s="51">
        <f t="shared" si="26"/>
        <v>0.67307051806834517</v>
      </c>
      <c r="M420" s="28" t="str">
        <f>+IF(H420&gt;4,"DEJAR","DEPURAR")</f>
        <v>DEJAR</v>
      </c>
      <c r="N420" s="49" t="str">
        <f t="shared" si="27"/>
        <v>DEJAR</v>
      </c>
      <c r="O420" s="28">
        <f>+IF(E420=INICIO!$C$4,0.178*POWER(H420,2.47),IF(E420=INICIO!$C$5,0.1023*POWER(H420,2.5),IF(E420=INICIO!$C$6,0.14*POWER(H420,2.4),IF(E420=INICIO!$C$7,0.1023*POWER(H420,2.5),IF(E420=INICIO!$C$8,0,0)))))</f>
        <v>199.43505503394874</v>
      </c>
      <c r="P420" s="55">
        <f>+O420*1/J420</f>
        <v>3988.7011006789749</v>
      </c>
      <c r="Q420" s="55">
        <f>+O420/1000*A_DESCRIPCION!$D$24</f>
        <v>9.3734475865955902E-2</v>
      </c>
      <c r="R420" s="55">
        <f>+P420/1000*A_DESCRIPCION!$D$24</f>
        <v>1.874689517319118</v>
      </c>
      <c r="S420" s="49" t="str">
        <f>+INICIO!$E$4</f>
        <v>Imbert and Rollet (1989)a</v>
      </c>
      <c r="T420" s="54">
        <f>0.13657*H420^2.38351</f>
        <v>187.06123079066424</v>
      </c>
      <c r="U420" s="55">
        <f>+T420*1/J420</f>
        <v>3741.2246158132848</v>
      </c>
      <c r="V420" s="55">
        <f>+T420/1000*A_DESCRIPCION!$D$24</f>
        <v>8.7918778471612197E-2</v>
      </c>
      <c r="W420" s="55">
        <f>+U420/1000*A_DESCRIPCION!$D$24</f>
        <v>1.7583755694322436</v>
      </c>
      <c r="X420" s="28">
        <f>+IF(E420=INICIO!$C$4,0.199*(0.86^0.899)*(H420^2.22),IF(E420=INICIO!$C$5,0.199*(0.762^0.899)*(H420^2.22),IF(E420=INICIO!$C$6,0.199*(0.759^0.899)*(H420^2.22),IF(E420=INICIO!$C$7,0.199*(0.762^0.899)*(H420^2.22),0))))</f>
        <v>130.07228288203703</v>
      </c>
      <c r="Y420" s="28">
        <f>+X420*1/J420</f>
        <v>2601.4456576407406</v>
      </c>
      <c r="Z420" s="55">
        <f>+X420/1000*A_DESCRIPCION!$D$24</f>
        <v>6.1133972954557407E-2</v>
      </c>
      <c r="AA420" s="55">
        <f>+Y420/1000*A_DESCRIPCION!$D$24</f>
        <v>1.2226794590911481</v>
      </c>
      <c r="AB420" s="28" t="e">
        <f>+IF(E420=INICIO!$C$4,INICIO!$V$30*ARBOLES!R420,IF(E420=INICIO!$C$5,INICIO!$V$31*ARBOLES!R420,IF(E420=INICIO!$C$6,INICIO!$V$32*ARBOLES!R420,IF(E420=INICIO!$C$7,INICIO!#REF!*ARBOLES!R420,0))))</f>
        <v>#REF!</v>
      </c>
    </row>
    <row r="421" spans="1:28" x14ac:dyDescent="0.25">
      <c r="A421">
        <v>254</v>
      </c>
      <c r="B421" t="str">
        <f>+'2014'!A254</f>
        <v>2-2014-ICC/INAB</v>
      </c>
      <c r="D421">
        <f>+'2014'!B254</f>
        <v>17.2</v>
      </c>
      <c r="E421" t="str">
        <f>+'2014'!C254</f>
        <v>Conocarpus erectus L.</v>
      </c>
      <c r="F421">
        <f>+'2014'!D254</f>
        <v>2015</v>
      </c>
      <c r="G421">
        <f>+'2014'!E254</f>
        <v>500</v>
      </c>
      <c r="H421">
        <f>+'2014'!F254</f>
        <v>18.3</v>
      </c>
      <c r="I421">
        <f>+'2014'!G254</f>
        <v>8.5</v>
      </c>
      <c r="J421" s="28">
        <f t="shared" si="24"/>
        <v>0.05</v>
      </c>
      <c r="K421" s="46">
        <f t="shared" si="25"/>
        <v>2.6302199094017143E-2</v>
      </c>
      <c r="L421" s="51">
        <f t="shared" si="26"/>
        <v>0.52604398188034285</v>
      </c>
      <c r="M421" s="28" t="str">
        <f>+IF(H421&gt;4,"DEJAR","DEPURAR")</f>
        <v>DEJAR</v>
      </c>
      <c r="N421" s="49" t="str">
        <f t="shared" si="27"/>
        <v>DEJAR</v>
      </c>
      <c r="O421" s="28">
        <f>+IF(E421=INICIO!$C$4,0.178*POWER(H421,2.47),IF(E421=INICIO!$C$5,0.1023*POWER(H421,2.5),IF(E421=INICIO!$C$6,0.14*POWER(H421,2.4),IF(E421=INICIO!$C$7,0.1023*POWER(H421,2.5),IF(E421=INICIO!$C$8,0,0)))))</f>
        <v>146.55591728629818</v>
      </c>
      <c r="P421" s="55">
        <f>+O421*1/J421</f>
        <v>2931.1183457259635</v>
      </c>
      <c r="Q421" s="55">
        <f>+O421/1000*A_DESCRIPCION!$D$24</f>
        <v>6.8881281124560143E-2</v>
      </c>
      <c r="R421" s="55">
        <f>+P421/1000*A_DESCRIPCION!$D$24</f>
        <v>1.3776256224912027</v>
      </c>
      <c r="S421" s="49" t="str">
        <f>+INICIO!$E$4</f>
        <v>Imbert and Rollet (1989)a</v>
      </c>
      <c r="T421" s="54">
        <f>0.13657*H421^2.38351</f>
        <v>139.45050980105873</v>
      </c>
      <c r="U421" s="55">
        <f>+T421*1/J421</f>
        <v>2789.0101960211746</v>
      </c>
      <c r="V421" s="55">
        <f>+T421/1000*A_DESCRIPCION!$D$24</f>
        <v>6.554173960649759E-2</v>
      </c>
      <c r="W421" s="55">
        <f>+U421/1000*A_DESCRIPCION!$D$24</f>
        <v>1.3108347921299519</v>
      </c>
      <c r="X421" s="28">
        <f>+IF(E421=INICIO!$C$4,0.199*(0.86^0.899)*(H421^2.22),IF(E421=INICIO!$C$5,0.199*(0.762^0.899)*(H421^2.22),IF(E421=INICIO!$C$6,0.199*(0.759^0.899)*(H421^2.22),IF(E421=INICIO!$C$7,0.199*(0.762^0.899)*(H421^2.22),0))))</f>
        <v>98.94002479054015</v>
      </c>
      <c r="Y421" s="28">
        <f>+X421*1/J421</f>
        <v>1978.8004958108029</v>
      </c>
      <c r="Z421" s="55">
        <f>+X421/1000*A_DESCRIPCION!$D$24</f>
        <v>4.650181165155387E-2</v>
      </c>
      <c r="AA421" s="55">
        <f>+Y421/1000*A_DESCRIPCION!$D$24</f>
        <v>0.9300362330310773</v>
      </c>
      <c r="AB421" s="28" t="e">
        <f>+IF(E421=INICIO!$C$4,INICIO!$V$30*ARBOLES!R421,IF(E421=INICIO!$C$5,INICIO!$V$31*ARBOLES!R421,IF(E421=INICIO!$C$6,INICIO!$V$32*ARBOLES!R421,IF(E421=INICIO!$C$7,INICIO!#REF!*ARBOLES!R421,0))))</f>
        <v>#REF!</v>
      </c>
    </row>
    <row r="422" spans="1:28" x14ac:dyDescent="0.25">
      <c r="A422">
        <v>255</v>
      </c>
      <c r="B422" t="str">
        <f>+'2014'!A255</f>
        <v>2-2014-ICC/INAB</v>
      </c>
      <c r="D422">
        <f>+'2014'!B255</f>
        <v>18</v>
      </c>
      <c r="E422" t="str">
        <f>+'2014'!C255</f>
        <v>Conocarpus erectus L.</v>
      </c>
      <c r="F422">
        <f>+'2014'!D255</f>
        <v>2015</v>
      </c>
      <c r="G422">
        <f>+'2014'!E255</f>
        <v>500</v>
      </c>
      <c r="H422">
        <f>+'2014'!F255</f>
        <v>7.6</v>
      </c>
      <c r="I422">
        <f>+'2014'!G255</f>
        <v>7.5</v>
      </c>
      <c r="J422" s="28">
        <f t="shared" si="24"/>
        <v>0.05</v>
      </c>
      <c r="K422" s="46">
        <f t="shared" si="25"/>
        <v>4.5364597917836608E-3</v>
      </c>
      <c r="L422" s="51">
        <f t="shared" si="26"/>
        <v>9.072919583567321E-2</v>
      </c>
      <c r="M422" s="28" t="str">
        <f>+IF(H422&gt;4,"DEJAR","DEPURAR")</f>
        <v>DEJAR</v>
      </c>
      <c r="N422" s="49" t="str">
        <f t="shared" si="27"/>
        <v>DEJAR</v>
      </c>
      <c r="O422" s="28">
        <f>+IF(E422=INICIO!$C$4,0.178*POWER(H422,2.47),IF(E422=INICIO!$C$5,0.1023*POWER(H422,2.5),IF(E422=INICIO!$C$6,0.14*POWER(H422,2.4),IF(E422=INICIO!$C$7,0.1023*POWER(H422,2.5),IF(E422=INICIO!$C$8,0,0)))))</f>
        <v>16.289569780138159</v>
      </c>
      <c r="P422" s="55">
        <f>+O422*1/J422</f>
        <v>325.79139560276315</v>
      </c>
      <c r="Q422" s="55">
        <f>+O422/1000*A_DESCRIPCION!$D$24</f>
        <v>7.6560977966649343E-3</v>
      </c>
      <c r="R422" s="55">
        <f>+P422/1000*A_DESCRIPCION!$D$24</f>
        <v>0.15312195593329866</v>
      </c>
      <c r="S422" s="49" t="str">
        <f>+INICIO!$E$4</f>
        <v>Imbert and Rollet (1989)a</v>
      </c>
      <c r="T422" s="54">
        <f>0.13657*H422^2.38351</f>
        <v>17.170514742036609</v>
      </c>
      <c r="U422" s="55">
        <f>+T422*1/J422</f>
        <v>343.41029484073215</v>
      </c>
      <c r="V422" s="55">
        <f>+T422/1000*A_DESCRIPCION!$D$24</f>
        <v>8.070141928757206E-3</v>
      </c>
      <c r="W422" s="55">
        <f>+U422/1000*A_DESCRIPCION!$D$24</f>
        <v>0.16140283857514409</v>
      </c>
      <c r="X422" s="28">
        <f>+IF(E422=INICIO!$C$4,0.199*(0.86^0.899)*(H422^2.22),IF(E422=INICIO!$C$5,0.199*(0.762^0.899)*(H422^2.22),IF(E422=INICIO!$C$6,0.199*(0.759^0.899)*(H422^2.22),IF(E422=INICIO!$C$7,0.199*(0.762^0.899)*(H422^2.22),0))))</f>
        <v>14.064903944068222</v>
      </c>
      <c r="Y422" s="28">
        <f>+X422*1/J422</f>
        <v>281.2980788813644</v>
      </c>
      <c r="Z422" s="55">
        <f>+X422/1000*A_DESCRIPCION!$D$24</f>
        <v>6.6105048537120634E-3</v>
      </c>
      <c r="AA422" s="55">
        <f>+Y422/1000*A_DESCRIPCION!$D$24</f>
        <v>0.13221009707424125</v>
      </c>
      <c r="AB422" s="28" t="e">
        <f>+IF(E422=INICIO!$C$4,INICIO!$V$30*ARBOLES!R422,IF(E422=INICIO!$C$5,INICIO!$V$31*ARBOLES!R422,IF(E422=INICIO!$C$6,INICIO!$V$32*ARBOLES!R422,IF(E422=INICIO!$C$7,INICIO!#REF!*ARBOLES!R422,0))))</f>
        <v>#REF!</v>
      </c>
    </row>
    <row r="423" spans="1:28" x14ac:dyDescent="0.25">
      <c r="A423">
        <v>256</v>
      </c>
      <c r="B423" t="str">
        <f>+'2014'!A256</f>
        <v>2-2014-ICC/INAB</v>
      </c>
      <c r="D423">
        <f>+'2014'!B256</f>
        <v>18.100000000000001</v>
      </c>
      <c r="E423" t="str">
        <f>+'2014'!C256</f>
        <v>Conocarpus erectus L.</v>
      </c>
      <c r="F423">
        <f>+'2014'!D256</f>
        <v>2015</v>
      </c>
      <c r="G423">
        <f>+'2014'!E256</f>
        <v>500</v>
      </c>
      <c r="H423">
        <f>+'2014'!F256</f>
        <v>7.5</v>
      </c>
      <c r="I423">
        <f>+'2014'!G256</f>
        <v>4.5</v>
      </c>
      <c r="J423" s="28">
        <f t="shared" si="24"/>
        <v>0.05</v>
      </c>
      <c r="K423" s="46">
        <f t="shared" si="25"/>
        <v>4.4178646691106467E-3</v>
      </c>
      <c r="L423" s="51">
        <f t="shared" si="26"/>
        <v>8.8357293382212931E-2</v>
      </c>
      <c r="M423" s="28" t="str">
        <f>+IF(H423&gt;4,"DEJAR","DEPURAR")</f>
        <v>DEJAR</v>
      </c>
      <c r="N423" s="49" t="str">
        <f t="shared" si="27"/>
        <v>DEJAR</v>
      </c>
      <c r="O423" s="28">
        <f>+IF(E423=INICIO!$C$4,0.178*POWER(H423,2.47),IF(E423=INICIO!$C$5,0.1023*POWER(H423,2.5),IF(E423=INICIO!$C$6,0.14*POWER(H423,2.4),IF(E423=INICIO!$C$7,0.1023*POWER(H423,2.5),IF(E423=INICIO!$C$8,0,0)))))</f>
        <v>15.759004959218952</v>
      </c>
      <c r="P423" s="55">
        <f>+O423*1/J423</f>
        <v>315.180099184379</v>
      </c>
      <c r="Q423" s="55">
        <f>+O423/1000*A_DESCRIPCION!$D$24</f>
        <v>7.4067323308329063E-3</v>
      </c>
      <c r="R423" s="55">
        <f>+P423/1000*A_DESCRIPCION!$D$24</f>
        <v>0.14813464661665812</v>
      </c>
      <c r="S423" s="49" t="str">
        <f>+INICIO!$E$4</f>
        <v>Imbert and Rollet (1989)a</v>
      </c>
      <c r="T423" s="54">
        <f>0.13657*H423^2.38351</f>
        <v>16.636906708671429</v>
      </c>
      <c r="U423" s="55">
        <f>+T423*1/J423</f>
        <v>332.73813417342853</v>
      </c>
      <c r="V423" s="55">
        <f>+T423/1000*A_DESCRIPCION!$D$24</f>
        <v>7.8193461530755726E-3</v>
      </c>
      <c r="W423" s="55">
        <f>+U423/1000*A_DESCRIPCION!$D$24</f>
        <v>0.15638692306151139</v>
      </c>
      <c r="X423" s="28">
        <f>+IF(E423=INICIO!$C$4,0.199*(0.86^0.899)*(H423^2.22),IF(E423=INICIO!$C$5,0.199*(0.762^0.899)*(H423^2.22),IF(E423=INICIO!$C$6,0.199*(0.759^0.899)*(H423^2.22),IF(E423=INICIO!$C$7,0.199*(0.762^0.899)*(H423^2.22),0))))</f>
        <v>13.657355064863347</v>
      </c>
      <c r="Y423" s="28">
        <f>+X423*1/J423</f>
        <v>273.14710129726694</v>
      </c>
      <c r="Z423" s="55">
        <f>+X423/1000*A_DESCRIPCION!$D$24</f>
        <v>6.4189568804857728E-3</v>
      </c>
      <c r="AA423" s="55">
        <f>+Y423/1000*A_DESCRIPCION!$D$24</f>
        <v>0.12837913760971545</v>
      </c>
      <c r="AB423" s="28" t="e">
        <f>+IF(E423=INICIO!$C$4,INICIO!$V$30*ARBOLES!R423,IF(E423=INICIO!$C$5,INICIO!$V$31*ARBOLES!R423,IF(E423=INICIO!$C$6,INICIO!$V$32*ARBOLES!R423,IF(E423=INICIO!$C$7,INICIO!#REF!*ARBOLES!R423,0))))</f>
        <v>#REF!</v>
      </c>
    </row>
    <row r="424" spans="1:28" x14ac:dyDescent="0.25">
      <c r="A424">
        <v>257</v>
      </c>
      <c r="B424" t="str">
        <f>+'2014'!A257</f>
        <v>2-2014-ICC/INAB</v>
      </c>
      <c r="D424">
        <f>+'2014'!B257</f>
        <v>19</v>
      </c>
      <c r="E424" t="str">
        <f>+'2014'!C257</f>
        <v>Conocarpus erectus L.</v>
      </c>
      <c r="F424">
        <f>+'2014'!D257</f>
        <v>2015</v>
      </c>
      <c r="G424">
        <f>+'2014'!E257</f>
        <v>500</v>
      </c>
      <c r="H424">
        <f>+'2014'!F257</f>
        <v>26.6</v>
      </c>
      <c r="I424">
        <f>+'2014'!G257</f>
        <v>9.5</v>
      </c>
      <c r="J424" s="28">
        <f t="shared" si="24"/>
        <v>0.05</v>
      </c>
      <c r="K424" s="46">
        <f t="shared" si="25"/>
        <v>5.5571632449349859E-2</v>
      </c>
      <c r="L424" s="51">
        <f t="shared" si="26"/>
        <v>1.111432648986997</v>
      </c>
      <c r="M424" s="28" t="str">
        <f>+IF(H424&gt;4,"DEJAR","DEPURAR")</f>
        <v>DEJAR</v>
      </c>
      <c r="N424" s="49" t="str">
        <f t="shared" si="27"/>
        <v>DEJAR</v>
      </c>
      <c r="O424" s="28">
        <f>+IF(E424=INICIO!$C$4,0.178*POWER(H424,2.47),IF(E424=INICIO!$C$5,0.1023*POWER(H424,2.5),IF(E424=INICIO!$C$6,0.14*POWER(H424,2.4),IF(E424=INICIO!$C$7,0.1023*POWER(H424,2.5),IF(E424=INICIO!$C$8,0,0)))))</f>
        <v>373.31868320824407</v>
      </c>
      <c r="P424" s="55">
        <f>+O424*1/J424</f>
        <v>7466.3736641648811</v>
      </c>
      <c r="Q424" s="55">
        <f>+O424/1000*A_DESCRIPCION!$D$24</f>
        <v>0.17545978110787472</v>
      </c>
      <c r="R424" s="55">
        <f>+P424/1000*A_DESCRIPCION!$D$24</f>
        <v>3.509195622157494</v>
      </c>
      <c r="S424" s="49" t="str">
        <f>+INICIO!$E$4</f>
        <v>Imbert and Rollet (1989)a</v>
      </c>
      <c r="T424" s="54">
        <f>0.13657*H424^2.38351</f>
        <v>340.07518198463231</v>
      </c>
      <c r="U424" s="55">
        <f>+T424*1/J424</f>
        <v>6801.5036396926462</v>
      </c>
      <c r="V424" s="55">
        <f>+T424/1000*A_DESCRIPCION!$D$24</f>
        <v>0.15983533553277718</v>
      </c>
      <c r="W424" s="55">
        <f>+U424/1000*A_DESCRIPCION!$D$24</f>
        <v>3.1967067106555436</v>
      </c>
      <c r="X424" s="28">
        <f>+IF(E424=INICIO!$C$4,0.199*(0.86^0.899)*(H424^2.22),IF(E424=INICIO!$C$5,0.199*(0.762^0.899)*(H424^2.22),IF(E424=INICIO!$C$6,0.199*(0.759^0.899)*(H424^2.22),IF(E424=INICIO!$C$7,0.199*(0.762^0.899)*(H424^2.22),0))))</f>
        <v>226.96967143640543</v>
      </c>
      <c r="Y424" s="28">
        <f>+X424*1/J424</f>
        <v>4539.3934287281081</v>
      </c>
      <c r="Z424" s="55">
        <f>+X424/1000*A_DESCRIPCION!$D$24</f>
        <v>0.10667574557511054</v>
      </c>
      <c r="AA424" s="55">
        <f>+Y424/1000*A_DESCRIPCION!$D$24</f>
        <v>2.1335149115022105</v>
      </c>
      <c r="AB424" s="28" t="e">
        <f>+IF(E424=INICIO!$C$4,INICIO!$V$30*ARBOLES!R424,IF(E424=INICIO!$C$5,INICIO!$V$31*ARBOLES!R424,IF(E424=INICIO!$C$6,INICIO!$V$32*ARBOLES!R424,IF(E424=INICIO!$C$7,INICIO!#REF!*ARBOLES!R424,0))))</f>
        <v>#REF!</v>
      </c>
    </row>
    <row r="425" spans="1:28" x14ac:dyDescent="0.25">
      <c r="A425">
        <v>258</v>
      </c>
      <c r="B425" t="str">
        <f>+'2014'!A258</f>
        <v>2-2014-ICC/INAB</v>
      </c>
      <c r="D425">
        <f>+'2014'!B258</f>
        <v>19.100000000000001</v>
      </c>
      <c r="E425" t="str">
        <f>+'2014'!C258</f>
        <v>Conocarpus erectus L.</v>
      </c>
      <c r="F425">
        <f>+'2014'!D258</f>
        <v>2015</v>
      </c>
      <c r="G425">
        <f>+'2014'!E258</f>
        <v>500</v>
      </c>
      <c r="H425">
        <f>+'2014'!F258</f>
        <v>21.4</v>
      </c>
      <c r="I425">
        <f>+'2014'!G258</f>
        <v>7.5</v>
      </c>
      <c r="J425" s="28">
        <f t="shared" si="24"/>
        <v>0.05</v>
      </c>
      <c r="K425" s="46">
        <f t="shared" si="25"/>
        <v>3.5968094290949541E-2</v>
      </c>
      <c r="L425" s="51">
        <f t="shared" si="26"/>
        <v>0.71936188581899074</v>
      </c>
      <c r="M425" s="28" t="str">
        <f>+IF(H425&gt;4,"DEJAR","DEPURAR")</f>
        <v>DEJAR</v>
      </c>
      <c r="N425" s="49" t="str">
        <f t="shared" si="27"/>
        <v>DEJAR</v>
      </c>
      <c r="O425" s="28">
        <f>+IF(E425=INICIO!$C$4,0.178*POWER(H425,2.47),IF(E425=INICIO!$C$5,0.1023*POWER(H425,2.5),IF(E425=INICIO!$C$6,0.14*POWER(H425,2.4),IF(E425=INICIO!$C$7,0.1023*POWER(H425,2.5),IF(E425=INICIO!$C$8,0,0)))))</f>
        <v>216.72552670529527</v>
      </c>
      <c r="P425" s="55">
        <f>+O425*1/J425</f>
        <v>4334.5105341059052</v>
      </c>
      <c r="Q425" s="55">
        <f>+O425/1000*A_DESCRIPCION!$D$24</f>
        <v>0.10186099755148877</v>
      </c>
      <c r="R425" s="55">
        <f>+P425/1000*A_DESCRIPCION!$D$24</f>
        <v>2.0372199510297753</v>
      </c>
      <c r="S425" s="49" t="str">
        <f>+INICIO!$E$4</f>
        <v>Imbert and Rollet (1989)a</v>
      </c>
      <c r="T425" s="54">
        <f>0.13657*H425^2.38351</f>
        <v>202.4929196554134</v>
      </c>
      <c r="U425" s="55">
        <f>+T425*1/J425</f>
        <v>4049.858393108268</v>
      </c>
      <c r="V425" s="55">
        <f>+T425/1000*A_DESCRIPCION!$D$24</f>
        <v>9.5171672238044291E-2</v>
      </c>
      <c r="W425" s="55">
        <f>+U425/1000*A_DESCRIPCION!$D$24</f>
        <v>1.9034334447608858</v>
      </c>
      <c r="X425" s="28">
        <f>+IF(E425=INICIO!$C$4,0.199*(0.86^0.899)*(H425^2.22),IF(E425=INICIO!$C$5,0.199*(0.762^0.899)*(H425^2.22),IF(E425=INICIO!$C$6,0.199*(0.759^0.899)*(H425^2.22),IF(E425=INICIO!$C$7,0.199*(0.762^0.899)*(H425^2.22),0))))</f>
        <v>140.0390553374551</v>
      </c>
      <c r="Y425" s="28">
        <f>+X425*1/J425</f>
        <v>2800.7811067491016</v>
      </c>
      <c r="Z425" s="55">
        <f>+X425/1000*A_DESCRIPCION!$D$24</f>
        <v>6.581835600860389E-2</v>
      </c>
      <c r="AA425" s="55">
        <f>+Y425/1000*A_DESCRIPCION!$D$24</f>
        <v>1.3163671201720777</v>
      </c>
      <c r="AB425" s="28" t="e">
        <f>+IF(E425=INICIO!$C$4,INICIO!$V$30*ARBOLES!R425,IF(E425=INICIO!$C$5,INICIO!$V$31*ARBOLES!R425,IF(E425=INICIO!$C$6,INICIO!$V$32*ARBOLES!R425,IF(E425=INICIO!$C$7,INICIO!#REF!*ARBOLES!R425,0))))</f>
        <v>#REF!</v>
      </c>
    </row>
    <row r="426" spans="1:28" x14ac:dyDescent="0.25">
      <c r="A426">
        <v>259</v>
      </c>
      <c r="B426" t="str">
        <f>+'2014'!A259</f>
        <v>2-2014-ICC/INAB</v>
      </c>
      <c r="D426">
        <f>+'2014'!B259</f>
        <v>20</v>
      </c>
      <c r="E426" t="str">
        <f>+'2014'!C259</f>
        <v>Conocarpus erectus L.</v>
      </c>
      <c r="F426">
        <f>+'2014'!D259</f>
        <v>2015</v>
      </c>
      <c r="G426">
        <f>+'2014'!E259</f>
        <v>500</v>
      </c>
      <c r="H426">
        <f>+'2014'!F259</f>
        <v>12.4</v>
      </c>
      <c r="I426">
        <f>+'2014'!G259</f>
        <v>7.75</v>
      </c>
      <c r="J426" s="28">
        <f t="shared" si="24"/>
        <v>0.05</v>
      </c>
      <c r="K426" s="46">
        <f t="shared" si="25"/>
        <v>1.2076282160399163E-2</v>
      </c>
      <c r="L426" s="51">
        <f t="shared" si="26"/>
        <v>0.24152564320798325</v>
      </c>
      <c r="M426" s="28" t="str">
        <f>+IF(H426&gt;4,"DEJAR","DEPURAR")</f>
        <v>DEJAR</v>
      </c>
      <c r="N426" s="49" t="str">
        <f t="shared" si="27"/>
        <v>DEJAR</v>
      </c>
      <c r="O426" s="28">
        <f>+IF(E426=INICIO!$C$4,0.178*POWER(H426,2.47),IF(E426=INICIO!$C$5,0.1023*POWER(H426,2.5),IF(E426=INICIO!$C$6,0.14*POWER(H426,2.4),IF(E426=INICIO!$C$7,0.1023*POWER(H426,2.5),IF(E426=INICIO!$C$8,0,0)))))</f>
        <v>55.389806326872183</v>
      </c>
      <c r="P426" s="55">
        <f>+O426*1/J426</f>
        <v>1107.7961265374436</v>
      </c>
      <c r="Q426" s="55">
        <f>+O426/1000*A_DESCRIPCION!$D$24</f>
        <v>2.6033208973629925E-2</v>
      </c>
      <c r="R426" s="55">
        <f>+P426/1000*A_DESCRIPCION!$D$24</f>
        <v>0.52066417947259847</v>
      </c>
      <c r="S426" s="49" t="str">
        <f>+INICIO!$E$4</f>
        <v>Imbert and Rollet (1989)a</v>
      </c>
      <c r="T426" s="54">
        <f>0.13657*H426^2.38351</f>
        <v>55.148896925091798</v>
      </c>
      <c r="U426" s="55">
        <f>+T426*1/J426</f>
        <v>1102.977938501836</v>
      </c>
      <c r="V426" s="55">
        <f>+T426/1000*A_DESCRIPCION!$D$24</f>
        <v>2.5919981554793144E-2</v>
      </c>
      <c r="W426" s="55">
        <f>+U426/1000*A_DESCRIPCION!$D$24</f>
        <v>0.51839963109586285</v>
      </c>
      <c r="X426" s="28">
        <f>+IF(E426=INICIO!$C$4,0.199*(0.86^0.899)*(H426^2.22),IF(E426=INICIO!$C$5,0.199*(0.762^0.899)*(H426^2.22),IF(E426=INICIO!$C$6,0.199*(0.759^0.899)*(H426^2.22),IF(E426=INICIO!$C$7,0.199*(0.762^0.899)*(H426^2.22),0))))</f>
        <v>41.699105289868022</v>
      </c>
      <c r="Y426" s="28">
        <f>+X426*1/J426</f>
        <v>833.98210579736042</v>
      </c>
      <c r="Z426" s="55">
        <f>+X426/1000*A_DESCRIPCION!$D$24</f>
        <v>1.9598579486237971E-2</v>
      </c>
      <c r="AA426" s="55">
        <f>+Y426/1000*A_DESCRIPCION!$D$24</f>
        <v>0.39197158972475937</v>
      </c>
      <c r="AB426" s="28" t="e">
        <f>+IF(E426=INICIO!$C$4,INICIO!$V$30*ARBOLES!R426,IF(E426=INICIO!$C$5,INICIO!$V$31*ARBOLES!R426,IF(E426=INICIO!$C$6,INICIO!$V$32*ARBOLES!R426,IF(E426=INICIO!$C$7,INICIO!#REF!*ARBOLES!R426,0))))</f>
        <v>#REF!</v>
      </c>
    </row>
    <row r="427" spans="1:28" x14ac:dyDescent="0.25">
      <c r="A427">
        <v>260</v>
      </c>
      <c r="B427" t="str">
        <f>+'2014'!A260</f>
        <v>2-2014-ICC/INAB</v>
      </c>
      <c r="D427">
        <f>+'2014'!B260</f>
        <v>20.100000000000001</v>
      </c>
      <c r="E427" t="str">
        <f>+'2014'!C260</f>
        <v>Conocarpus erectus L.</v>
      </c>
      <c r="F427">
        <f>+'2014'!D260</f>
        <v>2015</v>
      </c>
      <c r="G427">
        <f>+'2014'!E260</f>
        <v>500</v>
      </c>
      <c r="H427">
        <f>+'2014'!F260</f>
        <v>5.9</v>
      </c>
      <c r="I427">
        <f>+'2014'!G260</f>
        <v>6.25</v>
      </c>
      <c r="J427" s="28">
        <f t="shared" si="24"/>
        <v>0.05</v>
      </c>
      <c r="K427" s="46">
        <f t="shared" si="25"/>
        <v>2.7339710067865179E-3</v>
      </c>
      <c r="L427" s="51">
        <f t="shared" si="26"/>
        <v>5.4679420135730357E-2</v>
      </c>
      <c r="M427" s="28" t="str">
        <f>+IF(H427&gt;4,"DEJAR","DEPURAR")</f>
        <v>DEJAR</v>
      </c>
      <c r="N427" s="49" t="str">
        <f t="shared" si="27"/>
        <v>DEJAR</v>
      </c>
      <c r="O427" s="28">
        <f>+IF(E427=INICIO!$C$4,0.178*POWER(H427,2.47),IF(E427=INICIO!$C$5,0.1023*POWER(H427,2.5),IF(E427=INICIO!$C$6,0.14*POWER(H427,2.4),IF(E427=INICIO!$C$7,0.1023*POWER(H427,2.5),IF(E427=INICIO!$C$8,0,0)))))</f>
        <v>8.6497919726902754</v>
      </c>
      <c r="P427" s="55">
        <f>+O427*1/J427</f>
        <v>172.9958394538055</v>
      </c>
      <c r="Q427" s="55">
        <f>+O427/1000*A_DESCRIPCION!$D$24</f>
        <v>4.0654022271644297E-3</v>
      </c>
      <c r="R427" s="55">
        <f>+P427/1000*A_DESCRIPCION!$D$24</f>
        <v>8.1308044543288577E-2</v>
      </c>
      <c r="S427" s="49" t="str">
        <f>+INICIO!$E$4</f>
        <v>Imbert and Rollet (1989)a</v>
      </c>
      <c r="T427" s="54">
        <f>0.13657*H427^2.38351</f>
        <v>9.3905015277483042</v>
      </c>
      <c r="U427" s="55">
        <f>+T427*1/J427</f>
        <v>187.81003055496606</v>
      </c>
      <c r="V427" s="55">
        <f>+T427/1000*A_DESCRIPCION!$D$24</f>
        <v>4.413535718041703E-3</v>
      </c>
      <c r="W427" s="55">
        <f>+U427/1000*A_DESCRIPCION!$D$24</f>
        <v>8.8270714360834043E-2</v>
      </c>
      <c r="X427" s="28">
        <f>+IF(E427=INICIO!$C$4,0.199*(0.86^0.899)*(H427^2.22),IF(E427=INICIO!$C$5,0.199*(0.762^0.899)*(H427^2.22),IF(E427=INICIO!$C$6,0.199*(0.759^0.899)*(H427^2.22),IF(E427=INICIO!$C$7,0.199*(0.762^0.899)*(H427^2.22),0))))</f>
        <v>8.0171878843069244</v>
      </c>
      <c r="Y427" s="28">
        <f>+X427*1/J427</f>
        <v>160.34375768613847</v>
      </c>
      <c r="Z427" s="55">
        <f>+X427/1000*A_DESCRIPCION!$D$24</f>
        <v>3.7680783056242544E-3</v>
      </c>
      <c r="AA427" s="55">
        <f>+Y427/1000*A_DESCRIPCION!$D$24</f>
        <v>7.5361566112485082E-2</v>
      </c>
      <c r="AB427" s="28" t="e">
        <f>+IF(E427=INICIO!$C$4,INICIO!$V$30*ARBOLES!R427,IF(E427=INICIO!$C$5,INICIO!$V$31*ARBOLES!R427,IF(E427=INICIO!$C$6,INICIO!$V$32*ARBOLES!R427,IF(E427=INICIO!$C$7,INICIO!#REF!*ARBOLES!R427,0))))</f>
        <v>#REF!</v>
      </c>
    </row>
    <row r="428" spans="1:28" x14ac:dyDescent="0.25">
      <c r="A428">
        <v>261</v>
      </c>
      <c r="B428" t="str">
        <f>+'2014'!A261</f>
        <v>2-2014-ICC/INAB</v>
      </c>
      <c r="D428">
        <f>+'2014'!B261</f>
        <v>21</v>
      </c>
      <c r="E428" t="str">
        <f>+'2014'!C261</f>
        <v>Conocarpus erectus L.</v>
      </c>
      <c r="F428">
        <f>+'2014'!D261</f>
        <v>2015</v>
      </c>
      <c r="G428">
        <f>+'2014'!E261</f>
        <v>500</v>
      </c>
      <c r="H428">
        <f>+'2014'!F261</f>
        <v>16.899999999999999</v>
      </c>
      <c r="I428">
        <f>+'2014'!G261</f>
        <v>8</v>
      </c>
      <c r="J428" s="28">
        <f t="shared" si="24"/>
        <v>0.05</v>
      </c>
      <c r="K428" s="46">
        <f t="shared" si="25"/>
        <v>2.2431756944794518E-2</v>
      </c>
      <c r="L428" s="51">
        <f t="shared" si="26"/>
        <v>0.44863513889589035</v>
      </c>
      <c r="M428" s="28" t="str">
        <f>+IF(H428&gt;4,"DEJAR","DEPURAR")</f>
        <v>DEJAR</v>
      </c>
      <c r="N428" s="49" t="str">
        <f t="shared" si="27"/>
        <v>DEJAR</v>
      </c>
      <c r="O428" s="28">
        <f>+IF(E428=INICIO!$C$4,0.178*POWER(H428,2.47),IF(E428=INICIO!$C$5,0.1023*POWER(H428,2.5),IF(E428=INICIO!$C$6,0.14*POWER(H428,2.4),IF(E428=INICIO!$C$7,0.1023*POWER(H428,2.5),IF(E428=INICIO!$C$8,0,0)))))</f>
        <v>120.11365851402661</v>
      </c>
      <c r="P428" s="55">
        <f>+O428*1/J428</f>
        <v>2402.2731702805322</v>
      </c>
      <c r="Q428" s="55">
        <f>+O428/1000*A_DESCRIPCION!$D$24</f>
        <v>5.6453419501592501E-2</v>
      </c>
      <c r="R428" s="55">
        <f>+P428/1000*A_DESCRIPCION!$D$24</f>
        <v>1.1290683900318499</v>
      </c>
      <c r="S428" s="49" t="str">
        <f>+INICIO!$E$4</f>
        <v>Imbert and Rollet (1989)a</v>
      </c>
      <c r="T428" s="54">
        <f>0.13657*H428^2.38351</f>
        <v>115.35476764004389</v>
      </c>
      <c r="U428" s="55">
        <f>+T428*1/J428</f>
        <v>2307.0953528008777</v>
      </c>
      <c r="V428" s="55">
        <f>+T428/1000*A_DESCRIPCION!$D$24</f>
        <v>5.4216740790820624E-2</v>
      </c>
      <c r="W428" s="55">
        <f>+U428/1000*A_DESCRIPCION!$D$24</f>
        <v>1.0843348158164126</v>
      </c>
      <c r="X428" s="28">
        <f>+IF(E428=INICIO!$C$4,0.199*(0.86^0.899)*(H428^2.22),IF(E428=INICIO!$C$5,0.199*(0.762^0.899)*(H428^2.22),IF(E428=INICIO!$C$6,0.199*(0.759^0.899)*(H428^2.22),IF(E428=INICIO!$C$7,0.199*(0.762^0.899)*(H428^2.22),0))))</f>
        <v>82.916140712293185</v>
      </c>
      <c r="Y428" s="28">
        <f>+X428*1/J428</f>
        <v>1658.3228142458636</v>
      </c>
      <c r="Z428" s="55">
        <f>+X428/1000*A_DESCRIPCION!$D$24</f>
        <v>3.8970586134777795E-2</v>
      </c>
      <c r="AA428" s="55">
        <f>+Y428/1000*A_DESCRIPCION!$D$24</f>
        <v>0.77941172269555581</v>
      </c>
      <c r="AB428" s="28" t="e">
        <f>+IF(E428=INICIO!$C$4,INICIO!$V$30*ARBOLES!R428,IF(E428=INICIO!$C$5,INICIO!$V$31*ARBOLES!R428,IF(E428=INICIO!$C$6,INICIO!$V$32*ARBOLES!R428,IF(E428=INICIO!$C$7,INICIO!#REF!*ARBOLES!R428,0))))</f>
        <v>#REF!</v>
      </c>
    </row>
    <row r="429" spans="1:28" x14ac:dyDescent="0.25">
      <c r="A429">
        <v>262</v>
      </c>
      <c r="B429" t="str">
        <f>+'2014'!A262</f>
        <v>2-2014-ICC/INAB</v>
      </c>
      <c r="D429">
        <f>+'2014'!B262</f>
        <v>21.1</v>
      </c>
      <c r="E429" t="str">
        <f>+'2014'!C262</f>
        <v>Conocarpus erectus L.</v>
      </c>
      <c r="F429">
        <f>+'2014'!D262</f>
        <v>2015</v>
      </c>
      <c r="G429">
        <f>+'2014'!E262</f>
        <v>500</v>
      </c>
      <c r="H429">
        <f>+'2014'!F262</f>
        <v>7.5</v>
      </c>
      <c r="I429">
        <f>+'2014'!G262</f>
        <v>6.5</v>
      </c>
      <c r="J429" s="28">
        <f t="shared" si="24"/>
        <v>0.05</v>
      </c>
      <c r="K429" s="46">
        <f t="shared" si="25"/>
        <v>4.4178646691106467E-3</v>
      </c>
      <c r="L429" s="51">
        <f t="shared" si="26"/>
        <v>8.8357293382212931E-2</v>
      </c>
      <c r="M429" s="28" t="str">
        <f>+IF(H429&gt;4,"DEJAR","DEPURAR")</f>
        <v>DEJAR</v>
      </c>
      <c r="N429" s="49" t="str">
        <f t="shared" si="27"/>
        <v>DEJAR</v>
      </c>
      <c r="O429" s="28">
        <f>+IF(E429=INICIO!$C$4,0.178*POWER(H429,2.47),IF(E429=INICIO!$C$5,0.1023*POWER(H429,2.5),IF(E429=INICIO!$C$6,0.14*POWER(H429,2.4),IF(E429=INICIO!$C$7,0.1023*POWER(H429,2.5),IF(E429=INICIO!$C$8,0,0)))))</f>
        <v>15.759004959218952</v>
      </c>
      <c r="P429" s="55">
        <f>+O429*1/J429</f>
        <v>315.180099184379</v>
      </c>
      <c r="Q429" s="55">
        <f>+O429/1000*A_DESCRIPCION!$D$24</f>
        <v>7.4067323308329063E-3</v>
      </c>
      <c r="R429" s="55">
        <f>+P429/1000*A_DESCRIPCION!$D$24</f>
        <v>0.14813464661665812</v>
      </c>
      <c r="S429" s="49" t="str">
        <f>+INICIO!$E$4</f>
        <v>Imbert and Rollet (1989)a</v>
      </c>
      <c r="T429" s="54">
        <f>0.13657*H429^2.38351</f>
        <v>16.636906708671429</v>
      </c>
      <c r="U429" s="55">
        <f>+T429*1/J429</f>
        <v>332.73813417342853</v>
      </c>
      <c r="V429" s="55">
        <f>+T429/1000*A_DESCRIPCION!$D$24</f>
        <v>7.8193461530755726E-3</v>
      </c>
      <c r="W429" s="55">
        <f>+U429/1000*A_DESCRIPCION!$D$24</f>
        <v>0.15638692306151139</v>
      </c>
      <c r="X429" s="28">
        <f>+IF(E429=INICIO!$C$4,0.199*(0.86^0.899)*(H429^2.22),IF(E429=INICIO!$C$5,0.199*(0.762^0.899)*(H429^2.22),IF(E429=INICIO!$C$6,0.199*(0.759^0.899)*(H429^2.22),IF(E429=INICIO!$C$7,0.199*(0.762^0.899)*(H429^2.22),0))))</f>
        <v>13.657355064863347</v>
      </c>
      <c r="Y429" s="28">
        <f>+X429*1/J429</f>
        <v>273.14710129726694</v>
      </c>
      <c r="Z429" s="55">
        <f>+X429/1000*A_DESCRIPCION!$D$24</f>
        <v>6.4189568804857728E-3</v>
      </c>
      <c r="AA429" s="55">
        <f>+Y429/1000*A_DESCRIPCION!$D$24</f>
        <v>0.12837913760971545</v>
      </c>
      <c r="AB429" s="28" t="e">
        <f>+IF(E429=INICIO!$C$4,INICIO!$V$30*ARBOLES!R429,IF(E429=INICIO!$C$5,INICIO!$V$31*ARBOLES!R429,IF(E429=INICIO!$C$6,INICIO!$V$32*ARBOLES!R429,IF(E429=INICIO!$C$7,INICIO!#REF!*ARBOLES!R429,0))))</f>
        <v>#REF!</v>
      </c>
    </row>
    <row r="430" spans="1:28" x14ac:dyDescent="0.25">
      <c r="A430">
        <v>263</v>
      </c>
      <c r="B430" t="str">
        <f>+'2014'!A263</f>
        <v>2-2014-ICC/INAB</v>
      </c>
      <c r="D430">
        <f>+'2014'!B263</f>
        <v>22</v>
      </c>
      <c r="E430" t="str">
        <f>+'2014'!C263</f>
        <v>Conocarpus erectus L.</v>
      </c>
      <c r="F430">
        <f>+'2014'!D263</f>
        <v>2015</v>
      </c>
      <c r="G430">
        <f>+'2014'!E263</f>
        <v>500</v>
      </c>
      <c r="H430">
        <f>+'2014'!F263</f>
        <v>15.1</v>
      </c>
      <c r="I430">
        <f>+'2014'!G263</f>
        <v>6.75</v>
      </c>
      <c r="J430" s="28">
        <f t="shared" si="24"/>
        <v>0.05</v>
      </c>
      <c r="K430" s="46">
        <f t="shared" si="25"/>
        <v>1.7907863523625216E-2</v>
      </c>
      <c r="L430" s="51">
        <f t="shared" si="26"/>
        <v>0.35815727047250429</v>
      </c>
      <c r="M430" s="28" t="str">
        <f>+IF(H430&gt;4,"DEJAR","DEPURAR")</f>
        <v>DEJAR</v>
      </c>
      <c r="N430" s="49" t="str">
        <f t="shared" si="27"/>
        <v>DEJAR</v>
      </c>
      <c r="O430" s="28">
        <f>+IF(E430=INICIO!$C$4,0.178*POWER(H430,2.47),IF(E430=INICIO!$C$5,0.1023*POWER(H430,2.5),IF(E430=INICIO!$C$6,0.14*POWER(H430,2.4),IF(E430=INICIO!$C$7,0.1023*POWER(H430,2.5),IF(E430=INICIO!$C$8,0,0)))))</f>
        <v>90.639604521129897</v>
      </c>
      <c r="P430" s="55">
        <f>+O430*1/J430</f>
        <v>1812.7920904225978</v>
      </c>
      <c r="Q430" s="55">
        <f>+O430/1000*A_DESCRIPCION!$D$24</f>
        <v>4.2600614124931054E-2</v>
      </c>
      <c r="R430" s="55">
        <f>+P430/1000*A_DESCRIPCION!$D$24</f>
        <v>0.85201228249862093</v>
      </c>
      <c r="S430" s="49" t="str">
        <f>+INICIO!$E$4</f>
        <v>Imbert and Rollet (1989)a</v>
      </c>
      <c r="T430" s="54">
        <f>0.13657*H430^2.38351</f>
        <v>88.19798293668849</v>
      </c>
      <c r="U430" s="55">
        <f>+T430*1/J430</f>
        <v>1763.9596587337696</v>
      </c>
      <c r="V430" s="55">
        <f>+T430/1000*A_DESCRIPCION!$D$24</f>
        <v>4.1453051980243585E-2</v>
      </c>
      <c r="W430" s="55">
        <f>+U430/1000*A_DESCRIPCION!$D$24</f>
        <v>0.82906103960487165</v>
      </c>
      <c r="X430" s="28">
        <f>+IF(E430=INICIO!$C$4,0.199*(0.86^0.899)*(H430^2.22),IF(E430=INICIO!$C$5,0.199*(0.762^0.899)*(H430^2.22),IF(E430=INICIO!$C$6,0.199*(0.759^0.899)*(H430^2.22),IF(E430=INICIO!$C$7,0.199*(0.762^0.899)*(H430^2.22),0))))</f>
        <v>64.57425712056822</v>
      </c>
      <c r="Y430" s="28">
        <f>+X430*1/J430</f>
        <v>1291.4851424113642</v>
      </c>
      <c r="Z430" s="55">
        <f>+X430/1000*A_DESCRIPCION!$D$24</f>
        <v>3.0349900846667062E-2</v>
      </c>
      <c r="AA430" s="55">
        <f>+Y430/1000*A_DESCRIPCION!$D$24</f>
        <v>0.60699801693334121</v>
      </c>
      <c r="AB430" s="28" t="e">
        <f>+IF(E430=INICIO!$C$4,INICIO!$V$30*ARBOLES!R430,IF(E430=INICIO!$C$5,INICIO!$V$31*ARBOLES!R430,IF(E430=INICIO!$C$6,INICIO!$V$32*ARBOLES!R430,IF(E430=INICIO!$C$7,INICIO!#REF!*ARBOLES!R430,0))))</f>
        <v>#REF!</v>
      </c>
    </row>
    <row r="431" spans="1:28" x14ac:dyDescent="0.25">
      <c r="A431">
        <v>264</v>
      </c>
      <c r="B431" t="str">
        <f>+'2014'!A264</f>
        <v>2-2014-ICC/INAB</v>
      </c>
      <c r="D431">
        <f>+'2014'!B264</f>
        <v>23</v>
      </c>
      <c r="E431" t="str">
        <f>+'2014'!C264</f>
        <v>Conocarpus erectus L.</v>
      </c>
      <c r="F431">
        <f>+'2014'!D264</f>
        <v>2015</v>
      </c>
      <c r="G431">
        <f>+'2014'!E264</f>
        <v>500</v>
      </c>
      <c r="H431">
        <f>+'2014'!F264</f>
        <v>23.4</v>
      </c>
      <c r="I431">
        <f>+'2014'!G264</f>
        <v>7.25</v>
      </c>
      <c r="J431" s="28">
        <f t="shared" si="24"/>
        <v>0.05</v>
      </c>
      <c r="K431" s="46">
        <f t="shared" si="25"/>
        <v>4.300526183499067E-2</v>
      </c>
      <c r="L431" s="51">
        <f t="shared" si="26"/>
        <v>0.86010523669981331</v>
      </c>
      <c r="M431" s="28" t="str">
        <f>+IF(H431&gt;4,"DEJAR","DEPURAR")</f>
        <v>DEJAR</v>
      </c>
      <c r="N431" s="49" t="str">
        <f t="shared" si="27"/>
        <v>DEJAR</v>
      </c>
      <c r="O431" s="28">
        <f>+IF(E431=INICIO!$C$4,0.178*POWER(H431,2.47),IF(E431=INICIO!$C$5,0.1023*POWER(H431,2.5),IF(E431=INICIO!$C$6,0.14*POWER(H431,2.4),IF(E431=INICIO!$C$7,0.1023*POWER(H431,2.5),IF(E431=INICIO!$C$8,0,0)))))</f>
        <v>270.96629755616971</v>
      </c>
      <c r="P431" s="55">
        <f>+O431*1/J431</f>
        <v>5419.3259511233937</v>
      </c>
      <c r="Q431" s="55">
        <f>+O431/1000*A_DESCRIPCION!$D$24</f>
        <v>0.12735415985139975</v>
      </c>
      <c r="R431" s="55">
        <f>+P431/1000*A_DESCRIPCION!$D$24</f>
        <v>2.547083197027995</v>
      </c>
      <c r="S431" s="49" t="str">
        <f>+INICIO!$E$4</f>
        <v>Imbert and Rollet (1989)a</v>
      </c>
      <c r="T431" s="54">
        <f>0.13657*H431^2.38351</f>
        <v>250.55034073982807</v>
      </c>
      <c r="U431" s="55">
        <f>+T431*1/J431</f>
        <v>5011.0068147965612</v>
      </c>
      <c r="V431" s="55">
        <f>+T431/1000*A_DESCRIPCION!$D$24</f>
        <v>0.11775866014771919</v>
      </c>
      <c r="W431" s="55">
        <f>+U431/1000*A_DESCRIPCION!$D$24</f>
        <v>2.3551732029543837</v>
      </c>
      <c r="X431" s="28">
        <f>+IF(E431=INICIO!$C$4,0.199*(0.86^0.899)*(H431^2.22),IF(E431=INICIO!$C$5,0.199*(0.762^0.899)*(H431^2.22),IF(E431=INICIO!$C$6,0.199*(0.759^0.899)*(H431^2.22),IF(E431=INICIO!$C$7,0.199*(0.762^0.899)*(H431^2.22),0))))</f>
        <v>170.761436312331</v>
      </c>
      <c r="Y431" s="28">
        <f>+X431*1/J431</f>
        <v>3415.2287262466198</v>
      </c>
      <c r="Z431" s="55">
        <f>+X431/1000*A_DESCRIPCION!$D$24</f>
        <v>8.0257875066795575E-2</v>
      </c>
      <c r="AA431" s="55">
        <f>+Y431/1000*A_DESCRIPCION!$D$24</f>
        <v>1.6051575013359112</v>
      </c>
      <c r="AB431" s="28" t="e">
        <f>+IF(E431=INICIO!$C$4,INICIO!$V$30*ARBOLES!R431,IF(E431=INICIO!$C$5,INICIO!$V$31*ARBOLES!R431,IF(E431=INICIO!$C$6,INICIO!$V$32*ARBOLES!R431,IF(E431=INICIO!$C$7,INICIO!#REF!*ARBOLES!R431,0))))</f>
        <v>#REF!</v>
      </c>
    </row>
    <row r="432" spans="1:28" x14ac:dyDescent="0.25">
      <c r="A432">
        <v>265</v>
      </c>
      <c r="B432" t="str">
        <f>+'2014'!A265</f>
        <v>2-2014-ICC/INAB</v>
      </c>
      <c r="D432">
        <f>+'2014'!B265</f>
        <v>23.1</v>
      </c>
      <c r="E432" t="str">
        <f>+'2014'!C265</f>
        <v>Conocarpus erectus L.</v>
      </c>
      <c r="F432">
        <f>+'2014'!D265</f>
        <v>2015</v>
      </c>
      <c r="G432">
        <f>+'2014'!E265</f>
        <v>500</v>
      </c>
      <c r="H432">
        <f>+'2014'!F265</f>
        <v>5.7</v>
      </c>
      <c r="I432">
        <f>+'2014'!G265</f>
        <v>6</v>
      </c>
      <c r="J432" s="28">
        <f t="shared" si="24"/>
        <v>0.05</v>
      </c>
      <c r="K432" s="46">
        <f t="shared" si="25"/>
        <v>2.5517586328783095E-3</v>
      </c>
      <c r="L432" s="51">
        <f t="shared" si="26"/>
        <v>5.1035172657566186E-2</v>
      </c>
      <c r="M432" s="28" t="str">
        <f>+IF(H432&gt;4,"DEJAR","DEPURAR")</f>
        <v>DEJAR</v>
      </c>
      <c r="N432" s="49" t="str">
        <f t="shared" si="27"/>
        <v>DEJAR</v>
      </c>
      <c r="O432" s="28">
        <f>+IF(E432=INICIO!$C$4,0.178*POWER(H432,2.47),IF(E432=INICIO!$C$5,0.1023*POWER(H432,2.5),IF(E432=INICIO!$C$6,0.14*POWER(H432,2.4),IF(E432=INICIO!$C$7,0.1023*POWER(H432,2.5),IF(E432=INICIO!$C$8,0,0)))))</f>
        <v>7.9352894510544081</v>
      </c>
      <c r="P432" s="55">
        <f>+O432*1/J432</f>
        <v>158.70578902108815</v>
      </c>
      <c r="Q432" s="55">
        <f>+O432/1000*A_DESCRIPCION!$D$24</f>
        <v>3.7295860419955711E-3</v>
      </c>
      <c r="R432" s="55">
        <f>+P432/1000*A_DESCRIPCION!$D$24</f>
        <v>7.4591720839911418E-2</v>
      </c>
      <c r="S432" s="49" t="str">
        <f>+INICIO!$E$4</f>
        <v>Imbert and Rollet (1989)a</v>
      </c>
      <c r="T432" s="54">
        <f>0.13657*H432^2.38351</f>
        <v>8.6494917077057671</v>
      </c>
      <c r="U432" s="55">
        <f>+T432*1/J432</f>
        <v>172.98983415411533</v>
      </c>
      <c r="V432" s="55">
        <f>+T432/1000*A_DESCRIPCION!$D$24</f>
        <v>4.0652611026217103E-3</v>
      </c>
      <c r="W432" s="55">
        <f>+U432/1000*A_DESCRIPCION!$D$24</f>
        <v>8.1305222052434206E-2</v>
      </c>
      <c r="X432" s="28">
        <f>+IF(E432=INICIO!$C$4,0.199*(0.86^0.899)*(H432^2.22),IF(E432=INICIO!$C$5,0.199*(0.762^0.899)*(H432^2.22),IF(E432=INICIO!$C$6,0.199*(0.759^0.899)*(H432^2.22),IF(E432=INICIO!$C$7,0.199*(0.762^0.899)*(H432^2.22),0))))</f>
        <v>7.4263048873033117</v>
      </c>
      <c r="Y432" s="28">
        <f>+X432*1/J432</f>
        <v>148.52609774606623</v>
      </c>
      <c r="Z432" s="55">
        <f>+X432/1000*A_DESCRIPCION!$D$24</f>
        <v>3.4903632970325563E-3</v>
      </c>
      <c r="AA432" s="55">
        <f>+Y432/1000*A_DESCRIPCION!$D$24</f>
        <v>6.980726594065112E-2</v>
      </c>
      <c r="AB432" s="28" t="e">
        <f>+IF(E432=INICIO!$C$4,INICIO!$V$30*ARBOLES!R432,IF(E432=INICIO!$C$5,INICIO!$V$31*ARBOLES!R432,IF(E432=INICIO!$C$6,INICIO!$V$32*ARBOLES!R432,IF(E432=INICIO!$C$7,INICIO!#REF!*ARBOLES!R432,0))))</f>
        <v>#REF!</v>
      </c>
    </row>
    <row r="433" spans="1:28" x14ac:dyDescent="0.25">
      <c r="A433">
        <v>266</v>
      </c>
      <c r="B433" t="str">
        <f>+'2014'!A266</f>
        <v>2-2014-ICC/INAB</v>
      </c>
      <c r="D433">
        <f>+'2014'!B266</f>
        <v>24</v>
      </c>
      <c r="E433" t="str">
        <f>+'2014'!C266</f>
        <v>Conocarpus erectus L.</v>
      </c>
      <c r="F433">
        <f>+'2014'!D266</f>
        <v>2015</v>
      </c>
      <c r="G433">
        <f>+'2014'!E266</f>
        <v>500</v>
      </c>
      <c r="H433">
        <f>+'2014'!F266</f>
        <v>12.5</v>
      </c>
      <c r="I433">
        <f>+'2014'!G266</f>
        <v>7</v>
      </c>
      <c r="J433" s="28">
        <f t="shared" si="24"/>
        <v>0.05</v>
      </c>
      <c r="K433" s="46">
        <f t="shared" si="25"/>
        <v>1.2271846303085129E-2</v>
      </c>
      <c r="L433" s="51">
        <f t="shared" si="26"/>
        <v>0.24543692606170259</v>
      </c>
      <c r="M433" s="28" t="str">
        <f>+IF(H433&gt;4,"DEJAR","DEPURAR")</f>
        <v>DEJAR</v>
      </c>
      <c r="N433" s="49" t="str">
        <f t="shared" si="27"/>
        <v>DEJAR</v>
      </c>
      <c r="O433" s="28">
        <f>+IF(E433=INICIO!$C$4,0.178*POWER(H433,2.47),IF(E433=INICIO!$C$5,0.1023*POWER(H433,2.5),IF(E433=INICIO!$C$6,0.14*POWER(H433,2.4),IF(E433=INICIO!$C$7,0.1023*POWER(H433,2.5),IF(E433=INICIO!$C$8,0,0)))))</f>
        <v>56.513299777643631</v>
      </c>
      <c r="P433" s="55">
        <f>+O433*1/J433</f>
        <v>1130.2659955528725</v>
      </c>
      <c r="Q433" s="55">
        <f>+O433/1000*A_DESCRIPCION!$D$24</f>
        <v>2.6561250895492505E-2</v>
      </c>
      <c r="R433" s="55">
        <f>+P433/1000*A_DESCRIPCION!$D$24</f>
        <v>0.53122501790984999</v>
      </c>
      <c r="S433" s="49" t="str">
        <f>+INICIO!$E$4</f>
        <v>Imbert and Rollet (1989)a</v>
      </c>
      <c r="T433" s="54">
        <f>0.13657*H433^2.38351</f>
        <v>56.214880852526136</v>
      </c>
      <c r="U433" s="55">
        <f>+T433*1/J433</f>
        <v>1124.2976170505226</v>
      </c>
      <c r="V433" s="55">
        <f>+T433/1000*A_DESCRIPCION!$D$24</f>
        <v>2.6420994000687283E-2</v>
      </c>
      <c r="W433" s="55">
        <f>+U433/1000*A_DESCRIPCION!$D$24</f>
        <v>0.52841988001374562</v>
      </c>
      <c r="X433" s="28">
        <f>+IF(E433=INICIO!$C$4,0.199*(0.86^0.899)*(H433^2.22),IF(E433=INICIO!$C$5,0.199*(0.762^0.899)*(H433^2.22),IF(E433=INICIO!$C$6,0.199*(0.759^0.899)*(H433^2.22),IF(E433=INICIO!$C$7,0.199*(0.762^0.899)*(H433^2.22),0))))</f>
        <v>42.449328493289855</v>
      </c>
      <c r="Y433" s="28">
        <f>+X433*1/J433</f>
        <v>848.98656986579704</v>
      </c>
      <c r="Z433" s="55">
        <f>+X433/1000*A_DESCRIPCION!$D$24</f>
        <v>1.9951184391846229E-2</v>
      </c>
      <c r="AA433" s="55">
        <f>+Y433/1000*A_DESCRIPCION!$D$24</f>
        <v>0.3990236878369246</v>
      </c>
      <c r="AB433" s="28" t="e">
        <f>+IF(E433=INICIO!$C$4,INICIO!$V$30*ARBOLES!R433,IF(E433=INICIO!$C$5,INICIO!$V$31*ARBOLES!R433,IF(E433=INICIO!$C$6,INICIO!$V$32*ARBOLES!R433,IF(E433=INICIO!$C$7,INICIO!#REF!*ARBOLES!R433,0))))</f>
        <v>#REF!</v>
      </c>
    </row>
    <row r="434" spans="1:28" x14ac:dyDescent="0.25">
      <c r="A434">
        <v>267</v>
      </c>
      <c r="B434" t="str">
        <f>+'2014'!A267</f>
        <v>2-2014-ICC/INAB</v>
      </c>
      <c r="D434">
        <f>+'2014'!B267</f>
        <v>24.1</v>
      </c>
      <c r="E434" t="str">
        <f>+'2014'!C267</f>
        <v>Conocarpus erectus L.</v>
      </c>
      <c r="F434">
        <f>+'2014'!D267</f>
        <v>2015</v>
      </c>
      <c r="G434">
        <f>+'2014'!E267</f>
        <v>500</v>
      </c>
      <c r="H434">
        <f>+'2014'!F267</f>
        <v>9.1</v>
      </c>
      <c r="I434">
        <f>+'2014'!G267</f>
        <v>6.75</v>
      </c>
      <c r="J434" s="28">
        <f t="shared" si="24"/>
        <v>0.05</v>
      </c>
      <c r="K434" s="46">
        <f t="shared" si="25"/>
        <v>6.5038821910942696E-3</v>
      </c>
      <c r="L434" s="51">
        <f t="shared" si="26"/>
        <v>0.13007764382188539</v>
      </c>
      <c r="M434" s="28" t="str">
        <f>+IF(H434&gt;4,"DEJAR","DEPURAR")</f>
        <v>DEJAR</v>
      </c>
      <c r="N434" s="49" t="str">
        <f t="shared" si="27"/>
        <v>DEJAR</v>
      </c>
      <c r="O434" s="28">
        <f>+IF(E434=INICIO!$C$4,0.178*POWER(H434,2.47),IF(E434=INICIO!$C$5,0.1023*POWER(H434,2.5),IF(E434=INICIO!$C$6,0.14*POWER(H434,2.4),IF(E434=INICIO!$C$7,0.1023*POWER(H434,2.5),IF(E434=INICIO!$C$8,0,0)))))</f>
        <v>25.555190016498763</v>
      </c>
      <c r="P434" s="55">
        <f>+O434*1/J434</f>
        <v>511.10380032997523</v>
      </c>
      <c r="Q434" s="55">
        <f>+O434/1000*A_DESCRIPCION!$D$24</f>
        <v>1.2010939307754417E-2</v>
      </c>
      <c r="R434" s="55">
        <f>+P434/1000*A_DESCRIPCION!$D$24</f>
        <v>0.24021878615508835</v>
      </c>
      <c r="S434" s="49" t="str">
        <f>+INICIO!$E$4</f>
        <v>Imbert and Rollet (1989)a</v>
      </c>
      <c r="T434" s="54">
        <f>0.13657*H434^2.38351</f>
        <v>26.377890338447372</v>
      </c>
      <c r="U434" s="55">
        <f>+T434*1/J434</f>
        <v>527.55780676894744</v>
      </c>
      <c r="V434" s="55">
        <f>+T434/1000*A_DESCRIPCION!$D$24</f>
        <v>1.2397608459070264E-2</v>
      </c>
      <c r="W434" s="55">
        <f>+U434/1000*A_DESCRIPCION!$D$24</f>
        <v>0.24795216918140531</v>
      </c>
      <c r="X434" s="28">
        <f>+IF(E434=INICIO!$C$4,0.199*(0.86^0.899)*(H434^2.22),IF(E434=INICIO!$C$5,0.199*(0.762^0.899)*(H434^2.22),IF(E434=INICIO!$C$6,0.199*(0.759^0.899)*(H434^2.22),IF(E434=INICIO!$C$7,0.199*(0.762^0.899)*(H434^2.22),0))))</f>
        <v>20.979855208124455</v>
      </c>
      <c r="Y434" s="28">
        <f>+X434*1/J434</f>
        <v>419.59710416248907</v>
      </c>
      <c r="Z434" s="55">
        <f>+X434/1000*A_DESCRIPCION!$D$24</f>
        <v>9.8605319478184926E-3</v>
      </c>
      <c r="AA434" s="55">
        <f>+Y434/1000*A_DESCRIPCION!$D$24</f>
        <v>0.19721063895636987</v>
      </c>
      <c r="AB434" s="28" t="e">
        <f>+IF(E434=INICIO!$C$4,INICIO!$V$30*ARBOLES!R434,IF(E434=INICIO!$C$5,INICIO!$V$31*ARBOLES!R434,IF(E434=INICIO!$C$6,INICIO!$V$32*ARBOLES!R434,IF(E434=INICIO!$C$7,INICIO!#REF!*ARBOLES!R434,0))))</f>
        <v>#REF!</v>
      </c>
    </row>
    <row r="435" spans="1:28" x14ac:dyDescent="0.25">
      <c r="A435">
        <v>268</v>
      </c>
      <c r="B435" t="str">
        <f>+'2014'!A268</f>
        <v>2-2014-ICC/INAB</v>
      </c>
      <c r="D435">
        <f>+'2014'!B268</f>
        <v>24.2</v>
      </c>
      <c r="E435" t="str">
        <f>+'2014'!C268</f>
        <v>Conocarpus erectus L.</v>
      </c>
      <c r="F435">
        <f>+'2014'!D268</f>
        <v>2015</v>
      </c>
      <c r="G435">
        <f>+'2014'!E268</f>
        <v>500</v>
      </c>
      <c r="H435">
        <f>+'2014'!F268</f>
        <v>9.9</v>
      </c>
      <c r="I435">
        <f>+'2014'!G268</f>
        <v>7</v>
      </c>
      <c r="J435" s="28">
        <f t="shared" si="24"/>
        <v>0.05</v>
      </c>
      <c r="K435" s="46">
        <f t="shared" si="25"/>
        <v>7.6976873994583908E-3</v>
      </c>
      <c r="L435" s="51">
        <f t="shared" si="26"/>
        <v>0.15395374798916781</v>
      </c>
      <c r="M435" s="28" t="str">
        <f>+IF(H435&gt;4,"DEJAR","DEPURAR")</f>
        <v>DEJAR</v>
      </c>
      <c r="N435" s="49" t="str">
        <f t="shared" si="27"/>
        <v>DEJAR</v>
      </c>
      <c r="O435" s="28">
        <f>+IF(E435=INICIO!$C$4,0.178*POWER(H435,2.47),IF(E435=INICIO!$C$5,0.1023*POWER(H435,2.5),IF(E435=INICIO!$C$6,0.14*POWER(H435,2.4),IF(E435=INICIO!$C$7,0.1023*POWER(H435,2.5),IF(E435=INICIO!$C$8,0,0)))))</f>
        <v>31.547403473690146</v>
      </c>
      <c r="P435" s="55">
        <f>+O435*1/J435</f>
        <v>630.94806947380289</v>
      </c>
      <c r="Q435" s="55">
        <f>+O435/1000*A_DESCRIPCION!$D$24</f>
        <v>1.4827279632634367E-2</v>
      </c>
      <c r="R435" s="55">
        <f>+P435/1000*A_DESCRIPCION!$D$24</f>
        <v>0.29654559265268732</v>
      </c>
      <c r="S435" s="49" t="str">
        <f>+INICIO!$E$4</f>
        <v>Imbert and Rollet (1989)a</v>
      </c>
      <c r="T435" s="54">
        <f>0.13657*H435^2.38351</f>
        <v>32.244953284700372</v>
      </c>
      <c r="U435" s="55">
        <f>+T435*1/J435</f>
        <v>644.89906569400739</v>
      </c>
      <c r="V435" s="55">
        <f>+T435/1000*A_DESCRIPCION!$D$24</f>
        <v>1.5155128043809175E-2</v>
      </c>
      <c r="W435" s="55">
        <f>+U435/1000*A_DESCRIPCION!$D$24</f>
        <v>0.30310256087618342</v>
      </c>
      <c r="X435" s="28">
        <f>+IF(E435=INICIO!$C$4,0.199*(0.86^0.899)*(H435^2.22),IF(E435=INICIO!$C$5,0.199*(0.762^0.899)*(H435^2.22),IF(E435=INICIO!$C$6,0.199*(0.759^0.899)*(H435^2.22),IF(E435=INICIO!$C$7,0.199*(0.762^0.899)*(H435^2.22),0))))</f>
        <v>25.295352023044245</v>
      </c>
      <c r="Y435" s="28">
        <f>+X435*1/J435</f>
        <v>505.9070404608849</v>
      </c>
      <c r="Z435" s="55">
        <f>+X435/1000*A_DESCRIPCION!$D$24</f>
        <v>1.1888815450830793E-2</v>
      </c>
      <c r="AA435" s="55">
        <f>+Y435/1000*A_DESCRIPCION!$D$24</f>
        <v>0.23777630901661587</v>
      </c>
      <c r="AB435" s="28" t="e">
        <f>+IF(E435=INICIO!$C$4,INICIO!$V$30*ARBOLES!R435,IF(E435=INICIO!$C$5,INICIO!$V$31*ARBOLES!R435,IF(E435=INICIO!$C$6,INICIO!$V$32*ARBOLES!R435,IF(E435=INICIO!$C$7,INICIO!#REF!*ARBOLES!R435,0))))</f>
        <v>#REF!</v>
      </c>
    </row>
    <row r="436" spans="1:28" x14ac:dyDescent="0.25">
      <c r="A436">
        <v>269</v>
      </c>
      <c r="B436" t="str">
        <f>+'2014'!A269</f>
        <v>2-2014-ICC/INAB</v>
      </c>
      <c r="D436">
        <f>+'2014'!B269</f>
        <v>24.3</v>
      </c>
      <c r="E436" t="str">
        <f>+'2014'!C269</f>
        <v>Conocarpus erectus L.</v>
      </c>
      <c r="F436">
        <f>+'2014'!D269</f>
        <v>2015</v>
      </c>
      <c r="G436">
        <f>+'2014'!E269</f>
        <v>500</v>
      </c>
      <c r="H436">
        <f>+'2014'!F269</f>
        <v>13.5</v>
      </c>
      <c r="I436">
        <f>+'2014'!G269</f>
        <v>3</v>
      </c>
      <c r="J436" s="28">
        <f t="shared" si="24"/>
        <v>0.05</v>
      </c>
      <c r="K436" s="46">
        <f t="shared" si="25"/>
        <v>1.4313881527918496E-2</v>
      </c>
      <c r="L436" s="51">
        <f t="shared" si="26"/>
        <v>0.28627763055836991</v>
      </c>
      <c r="M436" s="28" t="str">
        <f>+IF(H436&gt;4,"DEJAR","DEPURAR")</f>
        <v>DEJAR</v>
      </c>
      <c r="N436" s="49" t="str">
        <f t="shared" si="27"/>
        <v>DEJAR</v>
      </c>
      <c r="O436" s="28">
        <f>+IF(E436=INICIO!$C$4,0.178*POWER(H436,2.47),IF(E436=INICIO!$C$5,0.1023*POWER(H436,2.5),IF(E436=INICIO!$C$6,0.14*POWER(H436,2.4),IF(E436=INICIO!$C$7,0.1023*POWER(H436,2.5),IF(E436=INICIO!$C$8,0,0)))))</f>
        <v>68.503073137731832</v>
      </c>
      <c r="P436" s="55">
        <f>+O436*1/J436</f>
        <v>1370.0614627546365</v>
      </c>
      <c r="Q436" s="55">
        <f>+O436/1000*A_DESCRIPCION!$D$24</f>
        <v>3.2196444374733964E-2</v>
      </c>
      <c r="R436" s="55">
        <f>+P436/1000*A_DESCRIPCION!$D$24</f>
        <v>0.64392888749467914</v>
      </c>
      <c r="S436" s="49" t="str">
        <f>+INICIO!$E$4</f>
        <v>Imbert and Rollet (1989)a</v>
      </c>
      <c r="T436" s="54">
        <f>0.13657*H436^2.38351</f>
        <v>67.533172179763213</v>
      </c>
      <c r="U436" s="55">
        <f>+T436*1/J436</f>
        <v>1350.6634435952642</v>
      </c>
      <c r="V436" s="55">
        <f>+T436/1000*A_DESCRIPCION!$D$24</f>
        <v>3.1740590924488707E-2</v>
      </c>
      <c r="W436" s="55">
        <f>+U436/1000*A_DESCRIPCION!$D$24</f>
        <v>0.63481181848977419</v>
      </c>
      <c r="X436" s="28">
        <f>+IF(E436=INICIO!$C$4,0.199*(0.86^0.899)*(H436^2.22),IF(E436=INICIO!$C$5,0.199*(0.762^0.899)*(H436^2.22),IF(E436=INICIO!$C$6,0.199*(0.759^0.899)*(H436^2.22),IF(E436=INICIO!$C$7,0.199*(0.762^0.899)*(H436^2.22),0))))</f>
        <v>50.358358089834937</v>
      </c>
      <c r="Y436" s="28">
        <f>+X436*1/J436</f>
        <v>1007.1671617966987</v>
      </c>
      <c r="Z436" s="55">
        <f>+X436/1000*A_DESCRIPCION!$D$24</f>
        <v>2.3668428302222419E-2</v>
      </c>
      <c r="AA436" s="55">
        <f>+Y436/1000*A_DESCRIPCION!$D$24</f>
        <v>0.47336856604444832</v>
      </c>
      <c r="AB436" s="28" t="e">
        <f>+IF(E436=INICIO!$C$4,INICIO!$V$30*ARBOLES!R436,IF(E436=INICIO!$C$5,INICIO!$V$31*ARBOLES!R436,IF(E436=INICIO!$C$6,INICIO!$V$32*ARBOLES!R436,IF(E436=INICIO!$C$7,INICIO!#REF!*ARBOLES!R436,0))))</f>
        <v>#REF!</v>
      </c>
    </row>
    <row r="437" spans="1:28" x14ac:dyDescent="0.25">
      <c r="A437">
        <v>270</v>
      </c>
      <c r="B437" t="str">
        <f>+'2014'!A270</f>
        <v>2-2014-ICC/INAB</v>
      </c>
      <c r="D437">
        <f>+'2014'!B270</f>
        <v>25</v>
      </c>
      <c r="E437" t="str">
        <f>+'2014'!C270</f>
        <v>Conocarpus erectus L.</v>
      </c>
      <c r="F437">
        <f>+'2014'!D270</f>
        <v>2015</v>
      </c>
      <c r="G437">
        <f>+'2014'!E270</f>
        <v>500</v>
      </c>
      <c r="H437">
        <f>+'2014'!F270</f>
        <v>15.8</v>
      </c>
      <c r="I437">
        <f>+'2014'!G270</f>
        <v>4.5</v>
      </c>
      <c r="J437" s="28">
        <f t="shared" si="24"/>
        <v>0.05</v>
      </c>
      <c r="K437" s="46">
        <f t="shared" si="25"/>
        <v>1.9606679751053898E-2</v>
      </c>
      <c r="L437" s="51">
        <f t="shared" si="26"/>
        <v>0.39213359502107792</v>
      </c>
      <c r="M437" s="28" t="str">
        <f>+IF(H437&gt;4,"DEJAR","DEPURAR")</f>
        <v>DEJAR</v>
      </c>
      <c r="N437" s="49" t="str">
        <f t="shared" si="27"/>
        <v>DEJAR</v>
      </c>
      <c r="O437" s="28">
        <f>+IF(E437=INICIO!$C$4,0.178*POWER(H437,2.47),IF(E437=INICIO!$C$5,0.1023*POWER(H437,2.5),IF(E437=INICIO!$C$6,0.14*POWER(H437,2.4),IF(E437=INICIO!$C$7,0.1023*POWER(H437,2.5),IF(E437=INICIO!$C$8,0,0)))))</f>
        <v>101.51222596222102</v>
      </c>
      <c r="P437" s="55">
        <f>+O437*1/J437</f>
        <v>2030.2445192444204</v>
      </c>
      <c r="Q437" s="55">
        <f>+O437/1000*A_DESCRIPCION!$D$24</f>
        <v>4.771074620224388E-2</v>
      </c>
      <c r="R437" s="55">
        <f>+P437/1000*A_DESCRIPCION!$D$24</f>
        <v>0.95421492404487762</v>
      </c>
      <c r="S437" s="49" t="str">
        <f>+INICIO!$E$4</f>
        <v>Imbert and Rollet (1989)a</v>
      </c>
      <c r="T437" s="54">
        <f>0.13657*H437^2.38351</f>
        <v>98.257670296338759</v>
      </c>
      <c r="U437" s="55">
        <f>+T437*1/J437</f>
        <v>1965.1534059267751</v>
      </c>
      <c r="V437" s="55">
        <f>+T437/1000*A_DESCRIPCION!$D$24</f>
        <v>4.6181105039279219E-2</v>
      </c>
      <c r="W437" s="55">
        <f>+U437/1000*A_DESCRIPCION!$D$24</f>
        <v>0.92362210078558427</v>
      </c>
      <c r="X437" s="28">
        <f>+IF(E437=INICIO!$C$4,0.199*(0.86^0.899)*(H437^2.22),IF(E437=INICIO!$C$5,0.199*(0.762^0.899)*(H437^2.22),IF(E437=INICIO!$C$6,0.199*(0.759^0.899)*(H437^2.22),IF(E437=INICIO!$C$7,0.199*(0.762^0.899)*(H437^2.22),0))))</f>
        <v>71.408404347936568</v>
      </c>
      <c r="Y437" s="28">
        <f>+X437*1/J437</f>
        <v>1428.1680869587312</v>
      </c>
      <c r="Z437" s="55">
        <f>+X437/1000*A_DESCRIPCION!$D$24</f>
        <v>3.356195004353018E-2</v>
      </c>
      <c r="AA437" s="55">
        <f>+Y437/1000*A_DESCRIPCION!$D$24</f>
        <v>0.67123900087060362</v>
      </c>
      <c r="AB437" s="28" t="e">
        <f>+IF(E437=INICIO!$C$4,INICIO!$V$30*ARBOLES!R437,IF(E437=INICIO!$C$5,INICIO!$V$31*ARBOLES!R437,IF(E437=INICIO!$C$6,INICIO!$V$32*ARBOLES!R437,IF(E437=INICIO!$C$7,INICIO!#REF!*ARBOLES!R437,0))))</f>
        <v>#REF!</v>
      </c>
    </row>
    <row r="438" spans="1:28" x14ac:dyDescent="0.25">
      <c r="A438">
        <v>271</v>
      </c>
      <c r="B438" t="str">
        <f>+'2014'!A271</f>
        <v>2-2014-ICC/INAB</v>
      </c>
      <c r="D438">
        <f>+'2014'!B271</f>
        <v>25.1</v>
      </c>
      <c r="E438" t="str">
        <f>+'2014'!C271</f>
        <v>Conocarpus erectus L.</v>
      </c>
      <c r="F438">
        <f>+'2014'!D271</f>
        <v>2015</v>
      </c>
      <c r="G438">
        <f>+'2014'!E271</f>
        <v>500</v>
      </c>
      <c r="H438">
        <f>+'2014'!F271</f>
        <v>4.8</v>
      </c>
      <c r="I438">
        <f>+'2014'!G271</f>
        <v>6</v>
      </c>
      <c r="J438" s="28">
        <f t="shared" si="24"/>
        <v>0.05</v>
      </c>
      <c r="K438" s="46">
        <f t="shared" si="25"/>
        <v>1.8095573684677208E-3</v>
      </c>
      <c r="L438" s="51">
        <f t="shared" si="26"/>
        <v>3.6191147369354415E-2</v>
      </c>
      <c r="M438" s="28" t="str">
        <f>+IF(H438&gt;4,"DEJAR","DEPURAR")</f>
        <v>DEJAR</v>
      </c>
      <c r="N438" s="49" t="str">
        <f t="shared" si="27"/>
        <v>DEJAR</v>
      </c>
      <c r="O438" s="28">
        <f>+IF(E438=INICIO!$C$4,0.178*POWER(H438,2.47),IF(E438=INICIO!$C$5,0.1023*POWER(H438,2.5),IF(E438=INICIO!$C$6,0.14*POWER(H438,2.4),IF(E438=INICIO!$C$7,0.1023*POWER(H438,2.5),IF(E438=INICIO!$C$8,0,0)))))</f>
        <v>5.1639107450368673</v>
      </c>
      <c r="P438" s="55">
        <f>+O438*1/J438</f>
        <v>103.27821490073734</v>
      </c>
      <c r="Q438" s="55">
        <f>+O438/1000*A_DESCRIPCION!$D$24</f>
        <v>2.4270380501673276E-3</v>
      </c>
      <c r="R438" s="55">
        <f>+P438/1000*A_DESCRIPCION!$D$24</f>
        <v>4.8540761003346547E-2</v>
      </c>
      <c r="S438" s="49" t="str">
        <f>+INICIO!$E$4</f>
        <v>Imbert and Rollet (1989)a</v>
      </c>
      <c r="T438" s="54">
        <f>0.13657*H438^2.38351</f>
        <v>5.7424948066800701</v>
      </c>
      <c r="U438" s="55">
        <f>+T438*1/J438</f>
        <v>114.84989613360139</v>
      </c>
      <c r="V438" s="55">
        <f>+T438/1000*A_DESCRIPCION!$D$24</f>
        <v>2.6989725591396326E-3</v>
      </c>
      <c r="W438" s="55">
        <f>+U438/1000*A_DESCRIPCION!$D$24</f>
        <v>5.3979451182792647E-2</v>
      </c>
      <c r="X438" s="28">
        <f>+IF(E438=INICIO!$C$4,0.199*(0.86^0.899)*(H438^2.22),IF(E438=INICIO!$C$5,0.199*(0.762^0.899)*(H438^2.22),IF(E438=INICIO!$C$6,0.199*(0.759^0.899)*(H438^2.22),IF(E438=INICIO!$C$7,0.199*(0.762^0.899)*(H438^2.22),0))))</f>
        <v>5.0709128021438739</v>
      </c>
      <c r="Y438" s="28">
        <f>+X438*1/J438</f>
        <v>101.41825604287747</v>
      </c>
      <c r="Z438" s="55">
        <f>+X438/1000*A_DESCRIPCION!$D$24</f>
        <v>2.3833290170076206E-3</v>
      </c>
      <c r="AA438" s="55">
        <f>+Y438/1000*A_DESCRIPCION!$D$24</f>
        <v>4.7666580340152413E-2</v>
      </c>
      <c r="AB438" s="28" t="e">
        <f>+IF(E438=INICIO!$C$4,INICIO!$V$30*ARBOLES!R438,IF(E438=INICIO!$C$5,INICIO!$V$31*ARBOLES!R438,IF(E438=INICIO!$C$6,INICIO!$V$32*ARBOLES!R438,IF(E438=INICIO!$C$7,INICIO!#REF!*ARBOLES!R438,0))))</f>
        <v>#REF!</v>
      </c>
    </row>
    <row r="439" spans="1:28" x14ac:dyDescent="0.25">
      <c r="A439">
        <v>272</v>
      </c>
      <c r="B439" t="str">
        <f>+'2014'!A272</f>
        <v>2-2014-ICC/INAB</v>
      </c>
      <c r="D439">
        <f>+'2014'!B272</f>
        <v>26</v>
      </c>
      <c r="E439" t="str">
        <f>+'2014'!C272</f>
        <v>Conocarpus erectus L.</v>
      </c>
      <c r="F439">
        <f>+'2014'!D272</f>
        <v>2015</v>
      </c>
      <c r="G439">
        <f>+'2014'!E272</f>
        <v>500</v>
      </c>
      <c r="H439">
        <f>+'2014'!F272</f>
        <v>7.1</v>
      </c>
      <c r="I439">
        <f>+'2014'!G272</f>
        <v>6</v>
      </c>
      <c r="J439" s="28">
        <f t="shared" si="24"/>
        <v>0.05</v>
      </c>
      <c r="K439" s="46">
        <f t="shared" si="25"/>
        <v>3.959192141686536E-3</v>
      </c>
      <c r="L439" s="51">
        <f t="shared" si="26"/>
        <v>7.9183842833730714E-2</v>
      </c>
      <c r="M439" s="28" t="str">
        <f>+IF(H439&gt;4,"DEJAR","DEPURAR")</f>
        <v>DEJAR</v>
      </c>
      <c r="N439" s="49" t="str">
        <f t="shared" si="27"/>
        <v>DEJAR</v>
      </c>
      <c r="O439" s="28">
        <f>+IF(E439=INICIO!$C$4,0.178*POWER(H439,2.47),IF(E439=INICIO!$C$5,0.1023*POWER(H439,2.5),IF(E439=INICIO!$C$6,0.14*POWER(H439,2.4),IF(E439=INICIO!$C$7,0.1023*POWER(H439,2.5),IF(E439=INICIO!$C$8,0,0)))))</f>
        <v>13.741100168737148</v>
      </c>
      <c r="P439" s="55">
        <f>+O439*1/J439</f>
        <v>274.82200337474296</v>
      </c>
      <c r="Q439" s="55">
        <f>+O439/1000*A_DESCRIPCION!$D$24</f>
        <v>6.4583170793064597E-3</v>
      </c>
      <c r="R439" s="55">
        <f>+P439/1000*A_DESCRIPCION!$D$24</f>
        <v>0.12916634158612916</v>
      </c>
      <c r="S439" s="49" t="str">
        <f>+INICIO!$E$4</f>
        <v>Imbert and Rollet (1989)a</v>
      </c>
      <c r="T439" s="54">
        <f>0.13657*H439^2.38351</f>
        <v>14.599503823320228</v>
      </c>
      <c r="U439" s="55">
        <f>+T439*1/J439</f>
        <v>291.99007646640456</v>
      </c>
      <c r="V439" s="55">
        <f>+T439/1000*A_DESCRIPCION!$D$24</f>
        <v>6.8617667969605063E-3</v>
      </c>
      <c r="W439" s="55">
        <f>+U439/1000*A_DESCRIPCION!$D$24</f>
        <v>0.13723533593921014</v>
      </c>
      <c r="X439" s="28">
        <f>+IF(E439=INICIO!$C$4,0.199*(0.86^0.899)*(H439^2.22),IF(E439=INICIO!$C$5,0.199*(0.762^0.899)*(H439^2.22),IF(E439=INICIO!$C$6,0.199*(0.759^0.899)*(H439^2.22),IF(E439=INICIO!$C$7,0.199*(0.762^0.899)*(H439^2.22),0))))</f>
        <v>12.092723693603933</v>
      </c>
      <c r="Y439" s="28">
        <f>+X439*1/J439</f>
        <v>241.85447387207864</v>
      </c>
      <c r="Z439" s="55">
        <f>+X439/1000*A_DESCRIPCION!$D$24</f>
        <v>5.6835801359938478E-3</v>
      </c>
      <c r="AA439" s="55">
        <f>+Y439/1000*A_DESCRIPCION!$D$24</f>
        <v>0.11367160271987696</v>
      </c>
      <c r="AB439" s="28" t="e">
        <f>+IF(E439=INICIO!$C$4,INICIO!$V$30*ARBOLES!R439,IF(E439=INICIO!$C$5,INICIO!$V$31*ARBOLES!R439,IF(E439=INICIO!$C$6,INICIO!$V$32*ARBOLES!R439,IF(E439=INICIO!$C$7,INICIO!#REF!*ARBOLES!R439,0))))</f>
        <v>#REF!</v>
      </c>
    </row>
    <row r="440" spans="1:28" x14ac:dyDescent="0.25">
      <c r="A440">
        <v>273</v>
      </c>
      <c r="B440" t="str">
        <f>+'2014'!A273</f>
        <v>2-2014-ICC/INAB</v>
      </c>
      <c r="D440">
        <f>+'2014'!B273</f>
        <v>27</v>
      </c>
      <c r="E440" t="str">
        <f>+'2014'!C273</f>
        <v>Conocarpus erectus L.</v>
      </c>
      <c r="F440">
        <f>+'2014'!D273</f>
        <v>2015</v>
      </c>
      <c r="G440">
        <f>+'2014'!E273</f>
        <v>500</v>
      </c>
      <c r="H440">
        <f>+'2014'!F273</f>
        <v>11</v>
      </c>
      <c r="I440">
        <f>+'2014'!G273</f>
        <v>6.25</v>
      </c>
      <c r="J440" s="28">
        <f t="shared" si="24"/>
        <v>0.05</v>
      </c>
      <c r="K440" s="46">
        <f t="shared" si="25"/>
        <v>9.5033177771091243E-3</v>
      </c>
      <c r="L440" s="51">
        <f t="shared" si="26"/>
        <v>0.19006635554218249</v>
      </c>
      <c r="M440" s="28" t="str">
        <f>+IF(H440&gt;4,"DEJAR","DEPURAR")</f>
        <v>DEJAR</v>
      </c>
      <c r="N440" s="49" t="str">
        <f t="shared" si="27"/>
        <v>DEJAR</v>
      </c>
      <c r="O440" s="28">
        <f>+IF(E440=INICIO!$C$4,0.178*POWER(H440,2.47),IF(E440=INICIO!$C$5,0.1023*POWER(H440,2.5),IF(E440=INICIO!$C$6,0.14*POWER(H440,2.4),IF(E440=INICIO!$C$7,0.1023*POWER(H440,2.5),IF(E440=INICIO!$C$8,0,0)))))</f>
        <v>41.054176642456255</v>
      </c>
      <c r="P440" s="55">
        <f>+O440*1/J440</f>
        <v>821.08353284912505</v>
      </c>
      <c r="Q440" s="55">
        <f>+O440/1000*A_DESCRIPCION!$D$24</f>
        <v>1.9295463021954437E-2</v>
      </c>
      <c r="R440" s="55">
        <f>+P440/1000*A_DESCRIPCION!$D$24</f>
        <v>0.38590926043908874</v>
      </c>
      <c r="S440" s="49" t="str">
        <f>+INICIO!$E$4</f>
        <v>Imbert and Rollet (1989)a</v>
      </c>
      <c r="T440" s="54">
        <f>0.13657*H440^2.38351</f>
        <v>41.450062373780455</v>
      </c>
      <c r="U440" s="55">
        <f>+T440*1/J440</f>
        <v>829.00124747560903</v>
      </c>
      <c r="V440" s="55">
        <f>+T440/1000*A_DESCRIPCION!$D$24</f>
        <v>1.9481529315676812E-2</v>
      </c>
      <c r="W440" s="55">
        <f>+U440/1000*A_DESCRIPCION!$D$24</f>
        <v>0.3896305863135362</v>
      </c>
      <c r="X440" s="28">
        <f>+IF(E440=INICIO!$C$4,0.199*(0.86^0.899)*(H440^2.22),IF(E440=INICIO!$C$5,0.199*(0.762^0.899)*(H440^2.22),IF(E440=INICIO!$C$6,0.199*(0.759^0.899)*(H440^2.22),IF(E440=INICIO!$C$7,0.199*(0.762^0.899)*(H440^2.22),0))))</f>
        <v>31.961147007901932</v>
      </c>
      <c r="Y440" s="28">
        <f>+X440*1/J440</f>
        <v>639.22294015803857</v>
      </c>
      <c r="Z440" s="55">
        <f>+X440/1000*A_DESCRIPCION!$D$24</f>
        <v>1.5021739093713907E-2</v>
      </c>
      <c r="AA440" s="55">
        <f>+Y440/1000*A_DESCRIPCION!$D$24</f>
        <v>0.30043478187427813</v>
      </c>
      <c r="AB440" s="28" t="e">
        <f>+IF(E440=INICIO!$C$4,INICIO!$V$30*ARBOLES!R440,IF(E440=INICIO!$C$5,INICIO!$V$31*ARBOLES!R440,IF(E440=INICIO!$C$6,INICIO!$V$32*ARBOLES!R440,IF(E440=INICIO!$C$7,INICIO!#REF!*ARBOLES!R440,0))))</f>
        <v>#REF!</v>
      </c>
    </row>
    <row r="441" spans="1:28" x14ac:dyDescent="0.25">
      <c r="A441">
        <v>274</v>
      </c>
      <c r="B441" t="str">
        <f>+'2014'!A274</f>
        <v>2-2014-ICC/INAB</v>
      </c>
      <c r="D441">
        <f>+'2014'!B274</f>
        <v>28</v>
      </c>
      <c r="E441" t="str">
        <f>+'2014'!C274</f>
        <v>Conocarpus erectus L.</v>
      </c>
      <c r="F441">
        <f>+'2014'!D274</f>
        <v>2015</v>
      </c>
      <c r="G441">
        <f>+'2014'!E274</f>
        <v>500</v>
      </c>
      <c r="H441">
        <f>+'2014'!F274</f>
        <v>9.1</v>
      </c>
      <c r="I441">
        <f>+'2014'!G274</f>
        <v>4.5</v>
      </c>
      <c r="J441" s="28">
        <f t="shared" si="24"/>
        <v>0.05</v>
      </c>
      <c r="K441" s="46">
        <f t="shared" si="25"/>
        <v>6.5038821910942696E-3</v>
      </c>
      <c r="L441" s="51">
        <f t="shared" si="26"/>
        <v>0.13007764382188539</v>
      </c>
      <c r="M441" s="28" t="str">
        <f>+IF(H441&gt;4,"DEJAR","DEPURAR")</f>
        <v>DEJAR</v>
      </c>
      <c r="N441" s="49" t="str">
        <f t="shared" si="27"/>
        <v>DEJAR</v>
      </c>
      <c r="O441" s="28">
        <f>+IF(E441=INICIO!$C$4,0.178*POWER(H441,2.47),IF(E441=INICIO!$C$5,0.1023*POWER(H441,2.5),IF(E441=INICIO!$C$6,0.14*POWER(H441,2.4),IF(E441=INICIO!$C$7,0.1023*POWER(H441,2.5),IF(E441=INICIO!$C$8,0,0)))))</f>
        <v>25.555190016498763</v>
      </c>
      <c r="P441" s="55">
        <f>+O441*1/J441</f>
        <v>511.10380032997523</v>
      </c>
      <c r="Q441" s="55">
        <f>+O441/1000*A_DESCRIPCION!$D$24</f>
        <v>1.2010939307754417E-2</v>
      </c>
      <c r="R441" s="55">
        <f>+P441/1000*A_DESCRIPCION!$D$24</f>
        <v>0.24021878615508835</v>
      </c>
      <c r="S441" s="49" t="str">
        <f>+INICIO!$E$4</f>
        <v>Imbert and Rollet (1989)a</v>
      </c>
      <c r="T441" s="54">
        <f>0.13657*H441^2.38351</f>
        <v>26.377890338447372</v>
      </c>
      <c r="U441" s="55">
        <f>+T441*1/J441</f>
        <v>527.55780676894744</v>
      </c>
      <c r="V441" s="55">
        <f>+T441/1000*A_DESCRIPCION!$D$24</f>
        <v>1.2397608459070264E-2</v>
      </c>
      <c r="W441" s="55">
        <f>+U441/1000*A_DESCRIPCION!$D$24</f>
        <v>0.24795216918140531</v>
      </c>
      <c r="X441" s="28">
        <f>+IF(E441=INICIO!$C$4,0.199*(0.86^0.899)*(H441^2.22),IF(E441=INICIO!$C$5,0.199*(0.762^0.899)*(H441^2.22),IF(E441=INICIO!$C$6,0.199*(0.759^0.899)*(H441^2.22),IF(E441=INICIO!$C$7,0.199*(0.762^0.899)*(H441^2.22),0))))</f>
        <v>20.979855208124455</v>
      </c>
      <c r="Y441" s="28">
        <f>+X441*1/J441</f>
        <v>419.59710416248907</v>
      </c>
      <c r="Z441" s="55">
        <f>+X441/1000*A_DESCRIPCION!$D$24</f>
        <v>9.8605319478184926E-3</v>
      </c>
      <c r="AA441" s="55">
        <f>+Y441/1000*A_DESCRIPCION!$D$24</f>
        <v>0.19721063895636987</v>
      </c>
      <c r="AB441" s="28" t="e">
        <f>+IF(E441=INICIO!$C$4,INICIO!$V$30*ARBOLES!R441,IF(E441=INICIO!$C$5,INICIO!$V$31*ARBOLES!R441,IF(E441=INICIO!$C$6,INICIO!$V$32*ARBOLES!R441,IF(E441=INICIO!$C$7,INICIO!#REF!*ARBOLES!R441,0))))</f>
        <v>#REF!</v>
      </c>
    </row>
    <row r="442" spans="1:28" x14ac:dyDescent="0.25">
      <c r="A442">
        <v>275</v>
      </c>
      <c r="B442" t="str">
        <f>+'2014'!A275</f>
        <v>2-2014-ICC/INAB</v>
      </c>
      <c r="D442">
        <f>+'2014'!B275</f>
        <v>29</v>
      </c>
      <c r="E442" t="str">
        <f>+'2014'!C275</f>
        <v>Conocarpus erectus L.</v>
      </c>
      <c r="F442">
        <f>+'2014'!D275</f>
        <v>2015</v>
      </c>
      <c r="G442">
        <f>+'2014'!E275</f>
        <v>500</v>
      </c>
      <c r="H442">
        <f>+'2014'!F275</f>
        <v>10.199999999999999</v>
      </c>
      <c r="I442">
        <f>+'2014'!G275</f>
        <v>7.25</v>
      </c>
      <c r="J442" s="28">
        <f t="shared" si="24"/>
        <v>0.05</v>
      </c>
      <c r="K442" s="46">
        <f t="shared" si="25"/>
        <v>8.1712824919870503E-3</v>
      </c>
      <c r="L442" s="51">
        <f t="shared" si="26"/>
        <v>0.16342564983974101</v>
      </c>
      <c r="M442" s="28" t="str">
        <f>+IF(H442&gt;4,"DEJAR","DEPURAR")</f>
        <v>DEJAR</v>
      </c>
      <c r="N442" s="49" t="str">
        <f t="shared" si="27"/>
        <v>DEJAR</v>
      </c>
      <c r="O442" s="28">
        <f>+IF(E442=INICIO!$C$4,0.178*POWER(H442,2.47),IF(E442=INICIO!$C$5,0.1023*POWER(H442,2.5),IF(E442=INICIO!$C$6,0.14*POWER(H442,2.4),IF(E442=INICIO!$C$7,0.1023*POWER(H442,2.5),IF(E442=INICIO!$C$8,0,0)))))</f>
        <v>33.991948736312416</v>
      </c>
      <c r="P442" s="55">
        <f>+O442*1/J442</f>
        <v>679.83897472624824</v>
      </c>
      <c r="Q442" s="55">
        <f>+O442/1000*A_DESCRIPCION!$D$24</f>
        <v>1.5976215906066835E-2</v>
      </c>
      <c r="R442" s="55">
        <f>+P442/1000*A_DESCRIPCION!$D$24</f>
        <v>0.31952431812133664</v>
      </c>
      <c r="S442" s="49" t="str">
        <f>+INICIO!$E$4</f>
        <v>Imbert and Rollet (1989)a</v>
      </c>
      <c r="T442" s="54">
        <f>0.13657*H442^2.38351</f>
        <v>34.622936944330348</v>
      </c>
      <c r="U442" s="55">
        <f>+T442*1/J442</f>
        <v>692.45873888660697</v>
      </c>
      <c r="V442" s="55">
        <f>+T442/1000*A_DESCRIPCION!$D$24</f>
        <v>1.6272780363835265E-2</v>
      </c>
      <c r="W442" s="55">
        <f>+U442/1000*A_DESCRIPCION!$D$24</f>
        <v>0.32545560727670525</v>
      </c>
      <c r="X442" s="28">
        <f>+IF(E442=INICIO!$C$4,0.199*(0.86^0.899)*(H442^2.22),IF(E442=INICIO!$C$5,0.199*(0.762^0.899)*(H442^2.22),IF(E442=INICIO!$C$6,0.199*(0.759^0.899)*(H442^2.22),IF(E442=INICIO!$C$7,0.199*(0.762^0.899)*(H442^2.22),0))))</f>
        <v>27.028564265502144</v>
      </c>
      <c r="Y442" s="28">
        <f>+X442*1/J442</f>
        <v>540.57128531004287</v>
      </c>
      <c r="Z442" s="55">
        <f>+X442/1000*A_DESCRIPCION!$D$24</f>
        <v>1.2703425204786007E-2</v>
      </c>
      <c r="AA442" s="55">
        <f>+Y442/1000*A_DESCRIPCION!$D$24</f>
        <v>0.25406850409572013</v>
      </c>
      <c r="AB442" s="28" t="e">
        <f>+IF(E442=INICIO!$C$4,INICIO!$V$30*ARBOLES!R442,IF(E442=INICIO!$C$5,INICIO!$V$31*ARBOLES!R442,IF(E442=INICIO!$C$6,INICIO!$V$32*ARBOLES!R442,IF(E442=INICIO!$C$7,INICIO!#REF!*ARBOLES!R442,0))))</f>
        <v>#REF!</v>
      </c>
    </row>
    <row r="443" spans="1:28" x14ac:dyDescent="0.25">
      <c r="A443">
        <v>276</v>
      </c>
      <c r="B443" t="str">
        <f>+'2014'!A276</f>
        <v>2-2014-ICC/INAB</v>
      </c>
      <c r="D443">
        <f>+'2014'!B276</f>
        <v>30</v>
      </c>
      <c r="E443" t="str">
        <f>+'2014'!C276</f>
        <v>Conocarpus erectus L.</v>
      </c>
      <c r="F443">
        <f>+'2014'!D276</f>
        <v>2015</v>
      </c>
      <c r="G443">
        <f>+'2014'!E276</f>
        <v>500</v>
      </c>
      <c r="H443">
        <f>+'2014'!F276</f>
        <v>6.2</v>
      </c>
      <c r="I443">
        <f>+'2014'!G276</f>
        <v>5.5</v>
      </c>
      <c r="J443" s="28">
        <f t="shared" si="24"/>
        <v>0.05</v>
      </c>
      <c r="K443" s="46">
        <f t="shared" si="25"/>
        <v>3.0190705400997908E-3</v>
      </c>
      <c r="L443" s="51">
        <f t="shared" si="26"/>
        <v>6.0381410801995813E-2</v>
      </c>
      <c r="M443" s="28" t="str">
        <f>+IF(H443&gt;4,"DEJAR","DEPURAR")</f>
        <v>DEJAR</v>
      </c>
      <c r="N443" s="49" t="str">
        <f t="shared" si="27"/>
        <v>DEJAR</v>
      </c>
      <c r="O443" s="28">
        <f>+IF(E443=INICIO!$C$4,0.178*POWER(H443,2.47),IF(E443=INICIO!$C$5,0.1023*POWER(H443,2.5),IF(E443=INICIO!$C$6,0.14*POWER(H443,2.4),IF(E443=INICIO!$C$7,0.1023*POWER(H443,2.5),IF(E443=INICIO!$C$8,0,0)))))</f>
        <v>9.7916269155852191</v>
      </c>
      <c r="P443" s="55">
        <f>+O443*1/J443</f>
        <v>195.83253831170438</v>
      </c>
      <c r="Q443" s="55">
        <f>+O443/1000*A_DESCRIPCION!$D$24</f>
        <v>4.6020646503250528E-3</v>
      </c>
      <c r="R443" s="55">
        <f>+P443/1000*A_DESCRIPCION!$D$24</f>
        <v>9.204129300650106E-2</v>
      </c>
      <c r="S443" s="49" t="str">
        <f>+INICIO!$E$4</f>
        <v>Imbert and Rollet (1989)a</v>
      </c>
      <c r="T443" s="54">
        <f>0.13657*H443^2.38351</f>
        <v>10.568876552450128</v>
      </c>
      <c r="U443" s="55">
        <f>+T443*1/J443</f>
        <v>211.37753104900256</v>
      </c>
      <c r="V443" s="55">
        <f>+T443/1000*A_DESCRIPCION!$D$24</f>
        <v>4.9673719796515603E-3</v>
      </c>
      <c r="W443" s="55">
        <f>+U443/1000*A_DESCRIPCION!$D$24</f>
        <v>9.9347439593031203E-2</v>
      </c>
      <c r="X443" s="28">
        <f>+IF(E443=INICIO!$C$4,0.199*(0.86^0.899)*(H443^2.22),IF(E443=INICIO!$C$5,0.199*(0.762^0.899)*(H443^2.22),IF(E443=INICIO!$C$6,0.199*(0.759^0.899)*(H443^2.22),IF(E443=INICIO!$C$7,0.199*(0.762^0.899)*(H443^2.22),0))))</f>
        <v>8.9503526330648473</v>
      </c>
      <c r="Y443" s="28">
        <f>+X443*1/J443</f>
        <v>179.00705266129694</v>
      </c>
      <c r="Z443" s="55">
        <f>+X443/1000*A_DESCRIPCION!$D$24</f>
        <v>4.2066657375404775E-3</v>
      </c>
      <c r="AA443" s="55">
        <f>+Y443/1000*A_DESCRIPCION!$D$24</f>
        <v>8.4133314750809554E-2</v>
      </c>
      <c r="AB443" s="28" t="e">
        <f>+IF(E443=INICIO!$C$4,INICIO!$V$30*ARBOLES!R443,IF(E443=INICIO!$C$5,INICIO!$V$31*ARBOLES!R443,IF(E443=INICIO!$C$6,INICIO!$V$32*ARBOLES!R443,IF(E443=INICIO!$C$7,INICIO!#REF!*ARBOLES!R443,0))))</f>
        <v>#REF!</v>
      </c>
    </row>
    <row r="444" spans="1:28" x14ac:dyDescent="0.25">
      <c r="A444">
        <v>277</v>
      </c>
      <c r="B444" t="str">
        <f>+'2014'!A277</f>
        <v>2-2014-ICC/INAB</v>
      </c>
      <c r="D444">
        <f>+'2014'!B277</f>
        <v>31</v>
      </c>
      <c r="E444" t="str">
        <f>+'2014'!C277</f>
        <v>Conocarpus erectus L.</v>
      </c>
      <c r="F444">
        <f>+'2014'!D277</f>
        <v>2015</v>
      </c>
      <c r="G444">
        <f>+'2014'!E277</f>
        <v>500</v>
      </c>
      <c r="H444">
        <f>+'2014'!F277</f>
        <v>13.9</v>
      </c>
      <c r="I444">
        <f>+'2014'!G277</f>
        <v>6.75</v>
      </c>
      <c r="J444" s="28">
        <f t="shared" si="24"/>
        <v>0.05</v>
      </c>
      <c r="K444" s="46">
        <f t="shared" si="25"/>
        <v>1.5174677915002103E-2</v>
      </c>
      <c r="L444" s="51">
        <f t="shared" si="26"/>
        <v>0.30349355830004204</v>
      </c>
      <c r="M444" s="28" t="str">
        <f>+IF(H444&gt;4,"DEJAR","DEPURAR")</f>
        <v>DEJAR</v>
      </c>
      <c r="N444" s="49" t="str">
        <f t="shared" si="27"/>
        <v>DEJAR</v>
      </c>
      <c r="O444" s="28">
        <f>+IF(E444=INICIO!$C$4,0.178*POWER(H444,2.47),IF(E444=INICIO!$C$5,0.1023*POWER(H444,2.5),IF(E444=INICIO!$C$6,0.14*POWER(H444,2.4),IF(E444=INICIO!$C$7,0.1023*POWER(H444,2.5),IF(E444=INICIO!$C$8,0,0)))))</f>
        <v>73.690691918314755</v>
      </c>
      <c r="P444" s="55">
        <f>+O444*1/J444</f>
        <v>1473.8138383662949</v>
      </c>
      <c r="Q444" s="55">
        <f>+O444/1000*A_DESCRIPCION!$D$24</f>
        <v>3.4634625201607934E-2</v>
      </c>
      <c r="R444" s="55">
        <f>+P444/1000*A_DESCRIPCION!$D$24</f>
        <v>0.69269250403215854</v>
      </c>
      <c r="S444" s="49" t="str">
        <f>+INICIO!$E$4</f>
        <v>Imbert and Rollet (1989)a</v>
      </c>
      <c r="T444" s="54">
        <f>0.13657*H444^2.38351</f>
        <v>72.40065845714723</v>
      </c>
      <c r="U444" s="55">
        <f>+T444*1/J444</f>
        <v>1448.0131691429444</v>
      </c>
      <c r="V444" s="55">
        <f>+T444/1000*A_DESCRIPCION!$D$24</f>
        <v>3.4028309474859193E-2</v>
      </c>
      <c r="W444" s="55">
        <f>+U444/1000*A_DESCRIPCION!$D$24</f>
        <v>0.68056618949718384</v>
      </c>
      <c r="X444" s="28">
        <f>+IF(E444=INICIO!$C$4,0.199*(0.86^0.899)*(H444^2.22),IF(E444=INICIO!$C$5,0.199*(0.762^0.899)*(H444^2.22),IF(E444=INICIO!$C$6,0.199*(0.759^0.899)*(H444^2.22),IF(E444=INICIO!$C$7,0.199*(0.762^0.899)*(H444^2.22),0))))</f>
        <v>53.730817984349635</v>
      </c>
      <c r="Y444" s="28">
        <f>+X444*1/J444</f>
        <v>1074.6163596869926</v>
      </c>
      <c r="Z444" s="55">
        <f>+X444/1000*A_DESCRIPCION!$D$24</f>
        <v>2.5253484452644328E-2</v>
      </c>
      <c r="AA444" s="55">
        <f>+Y444/1000*A_DESCRIPCION!$D$24</f>
        <v>0.50506968905288652</v>
      </c>
      <c r="AB444" s="28" t="e">
        <f>+IF(E444=INICIO!$C$4,INICIO!$V$30*ARBOLES!R444,IF(E444=INICIO!$C$5,INICIO!$V$31*ARBOLES!R444,IF(E444=INICIO!$C$6,INICIO!$V$32*ARBOLES!R444,IF(E444=INICIO!$C$7,INICIO!#REF!*ARBOLES!R444,0))))</f>
        <v>#REF!</v>
      </c>
    </row>
    <row r="445" spans="1:28" x14ac:dyDescent="0.25">
      <c r="A445">
        <v>278</v>
      </c>
      <c r="B445" t="str">
        <f>+'2014'!A278</f>
        <v>2-2014-ICC/INAB</v>
      </c>
      <c r="D445">
        <f>+'2014'!B278</f>
        <v>31.1</v>
      </c>
      <c r="E445" t="str">
        <f>+'2014'!C278</f>
        <v>Conocarpus erectus L.</v>
      </c>
      <c r="F445">
        <f>+'2014'!D278</f>
        <v>2015</v>
      </c>
      <c r="G445">
        <f>+'2014'!E278</f>
        <v>500</v>
      </c>
      <c r="H445">
        <f>+'2014'!F278</f>
        <v>5.5</v>
      </c>
      <c r="I445">
        <f>+'2014'!G278</f>
        <v>5.25</v>
      </c>
      <c r="J445" s="28">
        <f t="shared" si="24"/>
        <v>0.05</v>
      </c>
      <c r="K445" s="46">
        <f t="shared" si="25"/>
        <v>2.3758294442772811E-3</v>
      </c>
      <c r="L445" s="51">
        <f t="shared" si="26"/>
        <v>4.7516588885545621E-2</v>
      </c>
      <c r="M445" s="28" t="str">
        <f>+IF(H445&gt;4,"DEJAR","DEPURAR")</f>
        <v>DEJAR</v>
      </c>
      <c r="N445" s="49" t="str">
        <f t="shared" si="27"/>
        <v>DEJAR</v>
      </c>
      <c r="O445" s="28">
        <f>+IF(E445=INICIO!$C$4,0.178*POWER(H445,2.47),IF(E445=INICIO!$C$5,0.1023*POWER(H445,2.5),IF(E445=INICIO!$C$6,0.14*POWER(H445,2.4),IF(E445=INICIO!$C$7,0.1023*POWER(H445,2.5),IF(E445=INICIO!$C$8,0,0)))))</f>
        <v>7.2574216749777953</v>
      </c>
      <c r="P445" s="55">
        <f>+O445*1/J445</f>
        <v>145.14843349955589</v>
      </c>
      <c r="Q445" s="55">
        <f>+O445/1000*A_DESCRIPCION!$D$24</f>
        <v>3.4109881872395635E-3</v>
      </c>
      <c r="R445" s="55">
        <f>+P445/1000*A_DESCRIPCION!$D$24</f>
        <v>6.8219763744791259E-2</v>
      </c>
      <c r="S445" s="49" t="str">
        <f>+INICIO!$E$4</f>
        <v>Imbert and Rollet (1989)a</v>
      </c>
      <c r="T445" s="54">
        <f>0.13657*H445^2.38351</f>
        <v>7.9435966401083915</v>
      </c>
      <c r="U445" s="55">
        <f>+T445*1/J445</f>
        <v>158.87193280216783</v>
      </c>
      <c r="V445" s="55">
        <f>+T445/1000*A_DESCRIPCION!$D$24</f>
        <v>3.7334904208509443E-3</v>
      </c>
      <c r="W445" s="55">
        <f>+U445/1000*A_DESCRIPCION!$D$24</f>
        <v>7.4669808417018868E-2</v>
      </c>
      <c r="X445" s="28">
        <f>+IF(E445=INICIO!$C$4,0.199*(0.86^0.899)*(H445^2.22),IF(E445=INICIO!$C$5,0.199*(0.762^0.899)*(H445^2.22),IF(E445=INICIO!$C$6,0.199*(0.759^0.899)*(H445^2.22),IF(E445=INICIO!$C$7,0.199*(0.762^0.899)*(H445^2.22),0))))</f>
        <v>6.8601840324726338</v>
      </c>
      <c r="Y445" s="28">
        <f>+X445*1/J445</f>
        <v>137.20368064945268</v>
      </c>
      <c r="Z445" s="55">
        <f>+X445/1000*A_DESCRIPCION!$D$24</f>
        <v>3.224286495262138E-3</v>
      </c>
      <c r="AA445" s="55">
        <f>+Y445/1000*A_DESCRIPCION!$D$24</f>
        <v>6.4485729905242761E-2</v>
      </c>
      <c r="AB445" s="28" t="e">
        <f>+IF(E445=INICIO!$C$4,INICIO!$V$30*ARBOLES!R445,IF(E445=INICIO!$C$5,INICIO!$V$31*ARBOLES!R445,IF(E445=INICIO!$C$6,INICIO!$V$32*ARBOLES!R445,IF(E445=INICIO!$C$7,INICIO!#REF!*ARBOLES!R445,0))))</f>
        <v>#REF!</v>
      </c>
    </row>
    <row r="446" spans="1:28" x14ac:dyDescent="0.25">
      <c r="A446">
        <v>279</v>
      </c>
      <c r="B446" t="str">
        <f>+'2014'!A279</f>
        <v>2-2014-ICC/INAB</v>
      </c>
      <c r="D446">
        <f>+'2014'!B279</f>
        <v>32</v>
      </c>
      <c r="E446" t="str">
        <f>+'2014'!C279</f>
        <v>Conocarpus erectus L.</v>
      </c>
      <c r="F446">
        <f>+'2014'!D279</f>
        <v>2015</v>
      </c>
      <c r="G446">
        <f>+'2014'!E279</f>
        <v>500</v>
      </c>
      <c r="H446">
        <f>+'2014'!F279</f>
        <v>11.2</v>
      </c>
      <c r="I446">
        <f>+'2014'!G279</f>
        <v>8</v>
      </c>
      <c r="J446" s="28">
        <f t="shared" si="24"/>
        <v>0.05</v>
      </c>
      <c r="K446" s="46">
        <f t="shared" si="25"/>
        <v>9.8520345616575893E-3</v>
      </c>
      <c r="L446" s="51">
        <f t="shared" si="26"/>
        <v>0.19704069123315177</v>
      </c>
      <c r="M446" s="28" t="str">
        <f>+IF(H446&gt;4,"DEJAR","DEPURAR")</f>
        <v>DEJAR</v>
      </c>
      <c r="N446" s="49" t="str">
        <f t="shared" si="27"/>
        <v>DEJAR</v>
      </c>
      <c r="O446" s="28">
        <f>+IF(E446=INICIO!$C$4,0.178*POWER(H446,2.47),IF(E446=INICIO!$C$5,0.1023*POWER(H446,2.5),IF(E446=INICIO!$C$6,0.14*POWER(H446,2.4),IF(E446=INICIO!$C$7,0.1023*POWER(H446,2.5),IF(E446=INICIO!$C$8,0,0)))))</f>
        <v>42.945799321675345</v>
      </c>
      <c r="P446" s="55">
        <f>+O446*1/J446</f>
        <v>858.91598643350687</v>
      </c>
      <c r="Q446" s="55">
        <f>+O446/1000*A_DESCRIPCION!$D$24</f>
        <v>2.018452568118741E-2</v>
      </c>
      <c r="R446" s="55">
        <f>+P446/1000*A_DESCRIPCION!$D$24</f>
        <v>0.40369051362374819</v>
      </c>
      <c r="S446" s="49" t="str">
        <f>+INICIO!$E$4</f>
        <v>Imbert and Rollet (1989)a</v>
      </c>
      <c r="T446" s="54">
        <f>0.13657*H446^2.38351</f>
        <v>43.269010001935349</v>
      </c>
      <c r="U446" s="55">
        <f>+T446*1/J446</f>
        <v>865.3802000387069</v>
      </c>
      <c r="V446" s="55">
        <f>+T446/1000*A_DESCRIPCION!$D$24</f>
        <v>2.0336434700909616E-2</v>
      </c>
      <c r="W446" s="55">
        <f>+U446/1000*A_DESCRIPCION!$D$24</f>
        <v>0.40672869401819223</v>
      </c>
      <c r="X446" s="28">
        <f>+IF(E446=INICIO!$C$4,0.199*(0.86^0.899)*(H446^2.22),IF(E446=INICIO!$C$5,0.199*(0.762^0.899)*(H446^2.22),IF(E446=INICIO!$C$6,0.199*(0.759^0.899)*(H446^2.22),IF(E446=INICIO!$C$7,0.199*(0.762^0.899)*(H446^2.22),0))))</f>
        <v>33.265542161851819</v>
      </c>
      <c r="Y446" s="28">
        <f>+X446*1/J446</f>
        <v>665.31084323703635</v>
      </c>
      <c r="Z446" s="55">
        <f>+X446/1000*A_DESCRIPCION!$D$24</f>
        <v>1.5634804816070352E-2</v>
      </c>
      <c r="AA446" s="55">
        <f>+Y446/1000*A_DESCRIPCION!$D$24</f>
        <v>0.3126960963214071</v>
      </c>
      <c r="AB446" s="28" t="e">
        <f>+IF(E446=INICIO!$C$4,INICIO!$V$30*ARBOLES!R446,IF(E446=INICIO!$C$5,INICIO!$V$31*ARBOLES!R446,IF(E446=INICIO!$C$6,INICIO!$V$32*ARBOLES!R446,IF(E446=INICIO!$C$7,INICIO!#REF!*ARBOLES!R446,0))))</f>
        <v>#REF!</v>
      </c>
    </row>
    <row r="447" spans="1:28" x14ac:dyDescent="0.25">
      <c r="A447">
        <v>280</v>
      </c>
      <c r="B447" t="str">
        <f>+'2014'!A280</f>
        <v>2-2014-ICC/INAB</v>
      </c>
      <c r="D447">
        <f>+'2014'!B280</f>
        <v>33</v>
      </c>
      <c r="E447" t="str">
        <f>+'2014'!C280</f>
        <v>Conocarpus erectus L.</v>
      </c>
      <c r="F447">
        <f>+'2014'!D280</f>
        <v>2015</v>
      </c>
      <c r="G447">
        <f>+'2014'!E280</f>
        <v>500</v>
      </c>
      <c r="H447">
        <f>+'2014'!F280</f>
        <v>11</v>
      </c>
      <c r="I447">
        <f>+'2014'!G280</f>
        <v>8</v>
      </c>
      <c r="J447" s="28">
        <f t="shared" si="24"/>
        <v>0.05</v>
      </c>
      <c r="K447" s="46">
        <f t="shared" si="25"/>
        <v>9.5033177771091243E-3</v>
      </c>
      <c r="L447" s="51">
        <f t="shared" si="26"/>
        <v>0.19006635554218249</v>
      </c>
      <c r="M447" s="28" t="str">
        <f>+IF(H447&gt;4,"DEJAR","DEPURAR")</f>
        <v>DEJAR</v>
      </c>
      <c r="N447" s="49" t="str">
        <f t="shared" si="27"/>
        <v>DEJAR</v>
      </c>
      <c r="O447" s="28">
        <f>+IF(E447=INICIO!$C$4,0.178*POWER(H447,2.47),IF(E447=INICIO!$C$5,0.1023*POWER(H447,2.5),IF(E447=INICIO!$C$6,0.14*POWER(H447,2.4),IF(E447=INICIO!$C$7,0.1023*POWER(H447,2.5),IF(E447=INICIO!$C$8,0,0)))))</f>
        <v>41.054176642456255</v>
      </c>
      <c r="P447" s="55">
        <f>+O447*1/J447</f>
        <v>821.08353284912505</v>
      </c>
      <c r="Q447" s="55">
        <f>+O447/1000*A_DESCRIPCION!$D$24</f>
        <v>1.9295463021954437E-2</v>
      </c>
      <c r="R447" s="55">
        <f>+P447/1000*A_DESCRIPCION!$D$24</f>
        <v>0.38590926043908874</v>
      </c>
      <c r="S447" s="49" t="str">
        <f>+INICIO!$E$4</f>
        <v>Imbert and Rollet (1989)a</v>
      </c>
      <c r="T447" s="54">
        <f>0.13657*H447^2.38351</f>
        <v>41.450062373780455</v>
      </c>
      <c r="U447" s="55">
        <f>+T447*1/J447</f>
        <v>829.00124747560903</v>
      </c>
      <c r="V447" s="55">
        <f>+T447/1000*A_DESCRIPCION!$D$24</f>
        <v>1.9481529315676812E-2</v>
      </c>
      <c r="W447" s="55">
        <f>+U447/1000*A_DESCRIPCION!$D$24</f>
        <v>0.3896305863135362</v>
      </c>
      <c r="X447" s="28">
        <f>+IF(E447=INICIO!$C$4,0.199*(0.86^0.899)*(H447^2.22),IF(E447=INICIO!$C$5,0.199*(0.762^0.899)*(H447^2.22),IF(E447=INICIO!$C$6,0.199*(0.759^0.899)*(H447^2.22),IF(E447=INICIO!$C$7,0.199*(0.762^0.899)*(H447^2.22),0))))</f>
        <v>31.961147007901932</v>
      </c>
      <c r="Y447" s="28">
        <f>+X447*1/J447</f>
        <v>639.22294015803857</v>
      </c>
      <c r="Z447" s="55">
        <f>+X447/1000*A_DESCRIPCION!$D$24</f>
        <v>1.5021739093713907E-2</v>
      </c>
      <c r="AA447" s="55">
        <f>+Y447/1000*A_DESCRIPCION!$D$24</f>
        <v>0.30043478187427813</v>
      </c>
      <c r="AB447" s="28" t="e">
        <f>+IF(E447=INICIO!$C$4,INICIO!$V$30*ARBOLES!R447,IF(E447=INICIO!$C$5,INICIO!$V$31*ARBOLES!R447,IF(E447=INICIO!$C$6,INICIO!$V$32*ARBOLES!R447,IF(E447=INICIO!$C$7,INICIO!#REF!*ARBOLES!R447,0))))</f>
        <v>#REF!</v>
      </c>
    </row>
    <row r="448" spans="1:28" x14ac:dyDescent="0.25">
      <c r="A448">
        <v>281</v>
      </c>
      <c r="B448" t="str">
        <f>+'2014'!A281</f>
        <v>2-2014-ICC/INAB</v>
      </c>
      <c r="D448">
        <f>+'2014'!B281</f>
        <v>33.1</v>
      </c>
      <c r="E448" t="str">
        <f>+'2014'!C281</f>
        <v>Conocarpus erectus L.</v>
      </c>
      <c r="F448">
        <f>+'2014'!D281</f>
        <v>2015</v>
      </c>
      <c r="G448">
        <f>+'2014'!E281</f>
        <v>500</v>
      </c>
      <c r="H448">
        <f>+'2014'!F281</f>
        <v>6</v>
      </c>
      <c r="I448">
        <f>+'2014'!G281</f>
        <v>6.5</v>
      </c>
      <c r="J448" s="28">
        <f t="shared" si="24"/>
        <v>0.05</v>
      </c>
      <c r="K448" s="46">
        <f t="shared" si="25"/>
        <v>2.8274333882308137E-3</v>
      </c>
      <c r="L448" s="51">
        <f t="shared" si="26"/>
        <v>5.654866776461627E-2</v>
      </c>
      <c r="M448" s="28" t="str">
        <f>+IF(H448&gt;4,"DEJAR","DEPURAR")</f>
        <v>DEJAR</v>
      </c>
      <c r="N448" s="49" t="str">
        <f t="shared" si="27"/>
        <v>DEJAR</v>
      </c>
      <c r="O448" s="28">
        <f>+IF(E448=INICIO!$C$4,0.178*POWER(H448,2.47),IF(E448=INICIO!$C$5,0.1023*POWER(H448,2.5),IF(E448=INICIO!$C$6,0.14*POWER(H448,2.4),IF(E448=INICIO!$C$7,0.1023*POWER(H448,2.5),IF(E448=INICIO!$C$8,0,0)))))</f>
        <v>9.0209808247218852</v>
      </c>
      <c r="P448" s="55">
        <f>+O448*1/J448</f>
        <v>180.41961649443769</v>
      </c>
      <c r="Q448" s="55">
        <f>+O448/1000*A_DESCRIPCION!$D$24</f>
        <v>4.2398609876192865E-3</v>
      </c>
      <c r="R448" s="55">
        <f>+P448/1000*A_DESCRIPCION!$D$24</f>
        <v>8.4797219752385716E-2</v>
      </c>
      <c r="S448" s="49" t="str">
        <f>+INICIO!$E$4</f>
        <v>Imbert and Rollet (1989)a</v>
      </c>
      <c r="T448" s="54">
        <f>0.13657*H448^2.38351</f>
        <v>9.7743209674005751</v>
      </c>
      <c r="U448" s="55">
        <f>+T448*1/J448</f>
        <v>195.48641934801148</v>
      </c>
      <c r="V448" s="55">
        <f>+T448/1000*A_DESCRIPCION!$D$24</f>
        <v>4.5939308546782704E-3</v>
      </c>
      <c r="W448" s="55">
        <f>+U448/1000*A_DESCRIPCION!$D$24</f>
        <v>9.1878617093565387E-2</v>
      </c>
      <c r="X448" s="28">
        <f>+IF(E448=INICIO!$C$4,0.199*(0.86^0.899)*(H448^2.22),IF(E448=INICIO!$C$5,0.199*(0.762^0.899)*(H448^2.22),IF(E448=INICIO!$C$6,0.199*(0.759^0.899)*(H448^2.22),IF(E448=INICIO!$C$7,0.199*(0.762^0.899)*(H448^2.22),0))))</f>
        <v>8.3219743235508759</v>
      </c>
      <c r="Y448" s="28">
        <f>+X448*1/J448</f>
        <v>166.43948647101752</v>
      </c>
      <c r="Z448" s="55">
        <f>+X448/1000*A_DESCRIPCION!$D$24</f>
        <v>3.9113279320689117E-3</v>
      </c>
      <c r="AA448" s="55">
        <f>+Y448/1000*A_DESCRIPCION!$D$24</f>
        <v>7.822655864137823E-2</v>
      </c>
      <c r="AB448" s="28" t="e">
        <f>+IF(E448=INICIO!$C$4,INICIO!$V$30*ARBOLES!R448,IF(E448=INICIO!$C$5,INICIO!$V$31*ARBOLES!R448,IF(E448=INICIO!$C$6,INICIO!$V$32*ARBOLES!R448,IF(E448=INICIO!$C$7,INICIO!#REF!*ARBOLES!R448,0))))</f>
        <v>#REF!</v>
      </c>
    </row>
    <row r="449" spans="1:28" x14ac:dyDescent="0.25">
      <c r="A449">
        <v>282</v>
      </c>
      <c r="B449" t="str">
        <f>+'2014'!A282</f>
        <v>2-2014-ICC/INAB</v>
      </c>
      <c r="D449">
        <f>+'2014'!B282</f>
        <v>34</v>
      </c>
      <c r="E449" t="str">
        <f>+'2014'!C282</f>
        <v>Conocarpus erectus L.</v>
      </c>
      <c r="F449">
        <f>+'2014'!D282</f>
        <v>2015</v>
      </c>
      <c r="G449">
        <f>+'2014'!E282</f>
        <v>500</v>
      </c>
      <c r="H449">
        <f>+'2014'!F282</f>
        <v>14.7</v>
      </c>
      <c r="I449">
        <f>+'2014'!G282</f>
        <v>8.75</v>
      </c>
      <c r="J449" s="28">
        <f t="shared" si="24"/>
        <v>0.05</v>
      </c>
      <c r="K449" s="46">
        <f t="shared" si="25"/>
        <v>1.6971668912855457E-2</v>
      </c>
      <c r="L449" s="51">
        <f t="shared" si="26"/>
        <v>0.33943337825710912</v>
      </c>
      <c r="M449" s="28" t="str">
        <f>+IF(H449&gt;4,"DEJAR","DEPURAR")</f>
        <v>DEJAR</v>
      </c>
      <c r="N449" s="49" t="str">
        <f t="shared" si="27"/>
        <v>DEJAR</v>
      </c>
      <c r="O449" s="28">
        <f>+IF(E449=INICIO!$C$4,0.178*POWER(H449,2.47),IF(E449=INICIO!$C$5,0.1023*POWER(H449,2.5),IF(E449=INICIO!$C$6,0.14*POWER(H449,2.4),IF(E449=INICIO!$C$7,0.1023*POWER(H449,2.5),IF(E449=INICIO!$C$8,0,0)))))</f>
        <v>84.755710831869735</v>
      </c>
      <c r="P449" s="55">
        <f>+O449*1/J449</f>
        <v>1695.1142166373945</v>
      </c>
      <c r="Q449" s="55">
        <f>+O449/1000*A_DESCRIPCION!$D$24</f>
        <v>3.9835184090978776E-2</v>
      </c>
      <c r="R449" s="55">
        <f>+P449/1000*A_DESCRIPCION!$D$24</f>
        <v>0.7967036818195754</v>
      </c>
      <c r="S449" s="49" t="str">
        <f>+INICIO!$E$4</f>
        <v>Imbert and Rollet (1989)a</v>
      </c>
      <c r="T449" s="54">
        <f>0.13657*H449^2.38351</f>
        <v>82.730919252623252</v>
      </c>
      <c r="U449" s="55">
        <f>+T449*1/J449</f>
        <v>1654.6183850524649</v>
      </c>
      <c r="V449" s="55">
        <f>+T449/1000*A_DESCRIPCION!$D$24</f>
        <v>3.8883532048732926E-2</v>
      </c>
      <c r="W449" s="55">
        <f>+U449/1000*A_DESCRIPCION!$D$24</f>
        <v>0.77767064097465843</v>
      </c>
      <c r="X449" s="28">
        <f>+IF(E449=INICIO!$C$4,0.199*(0.86^0.899)*(H449^2.22),IF(E449=INICIO!$C$5,0.199*(0.762^0.899)*(H449^2.22),IF(E449=INICIO!$C$6,0.199*(0.759^0.899)*(H449^2.22),IF(E449=INICIO!$C$7,0.199*(0.762^0.899)*(H449^2.22),0))))</f>
        <v>60.838021047564339</v>
      </c>
      <c r="Y449" s="28">
        <f>+X449*1/J449</f>
        <v>1216.7604209512867</v>
      </c>
      <c r="Z449" s="55">
        <f>+X449/1000*A_DESCRIPCION!$D$24</f>
        <v>2.8593869892355239E-2</v>
      </c>
      <c r="AA449" s="55">
        <f>+Y449/1000*A_DESCRIPCION!$D$24</f>
        <v>0.57187739784710478</v>
      </c>
      <c r="AB449" s="28" t="e">
        <f>+IF(E449=INICIO!$C$4,INICIO!$V$30*ARBOLES!R449,IF(E449=INICIO!$C$5,INICIO!$V$31*ARBOLES!R449,IF(E449=INICIO!$C$6,INICIO!$V$32*ARBOLES!R449,IF(E449=INICIO!$C$7,INICIO!#REF!*ARBOLES!R449,0))))</f>
        <v>#REF!</v>
      </c>
    </row>
    <row r="450" spans="1:28" x14ac:dyDescent="0.25">
      <c r="A450">
        <v>283</v>
      </c>
      <c r="B450" t="str">
        <f>+'2014'!A283</f>
        <v>2-2014-ICC/INAB</v>
      </c>
      <c r="D450">
        <f>+'2014'!B283</f>
        <v>35</v>
      </c>
      <c r="E450" t="str">
        <f>+'2014'!C283</f>
        <v>Conocarpus erectus L.</v>
      </c>
      <c r="F450">
        <f>+'2014'!D283</f>
        <v>2015</v>
      </c>
      <c r="G450">
        <f>+'2014'!E283</f>
        <v>500</v>
      </c>
      <c r="H450">
        <f>+'2014'!F283</f>
        <v>11</v>
      </c>
      <c r="I450">
        <f>+'2014'!G283</f>
        <v>3.75</v>
      </c>
      <c r="J450" s="28">
        <f t="shared" ref="J450:J513" si="28">+G450/10000</f>
        <v>0.05</v>
      </c>
      <c r="K450" s="46">
        <f t="shared" si="25"/>
        <v>9.5033177771091243E-3</v>
      </c>
      <c r="L450" s="51">
        <f t="shared" si="26"/>
        <v>0.19006635554218249</v>
      </c>
      <c r="M450" s="28" t="str">
        <f>+IF(H450&gt;4,"DEJAR","DEPURAR")</f>
        <v>DEJAR</v>
      </c>
      <c r="N450" s="49" t="str">
        <f t="shared" si="27"/>
        <v>DEJAR</v>
      </c>
      <c r="O450" s="28">
        <f>+IF(E450=INICIO!$C$4,0.178*POWER(H450,2.47),IF(E450=INICIO!$C$5,0.1023*POWER(H450,2.5),IF(E450=INICIO!$C$6,0.14*POWER(H450,2.4),IF(E450=INICIO!$C$7,0.1023*POWER(H450,2.5),IF(E450=INICIO!$C$8,0,0)))))</f>
        <v>41.054176642456255</v>
      </c>
      <c r="P450" s="55">
        <f>+O450*1/J450</f>
        <v>821.08353284912505</v>
      </c>
      <c r="Q450" s="55">
        <f>+O450/1000*A_DESCRIPCION!$D$24</f>
        <v>1.9295463021954437E-2</v>
      </c>
      <c r="R450" s="55">
        <f>+P450/1000*A_DESCRIPCION!$D$24</f>
        <v>0.38590926043908874</v>
      </c>
      <c r="S450" s="49" t="str">
        <f>+INICIO!$E$4</f>
        <v>Imbert and Rollet (1989)a</v>
      </c>
      <c r="T450" s="54">
        <f>0.13657*H450^2.38351</f>
        <v>41.450062373780455</v>
      </c>
      <c r="U450" s="55">
        <f>+T450*1/J450</f>
        <v>829.00124747560903</v>
      </c>
      <c r="V450" s="55">
        <f>+T450/1000*A_DESCRIPCION!$D$24</f>
        <v>1.9481529315676812E-2</v>
      </c>
      <c r="W450" s="55">
        <f>+U450/1000*A_DESCRIPCION!$D$24</f>
        <v>0.3896305863135362</v>
      </c>
      <c r="X450" s="28">
        <f>+IF(E450=INICIO!$C$4,0.199*(0.86^0.899)*(H450^2.22),IF(E450=INICIO!$C$5,0.199*(0.762^0.899)*(H450^2.22),IF(E450=INICIO!$C$6,0.199*(0.759^0.899)*(H450^2.22),IF(E450=INICIO!$C$7,0.199*(0.762^0.899)*(H450^2.22),0))))</f>
        <v>31.961147007901932</v>
      </c>
      <c r="Y450" s="28">
        <f>+X450*1/J450</f>
        <v>639.22294015803857</v>
      </c>
      <c r="Z450" s="55">
        <f>+X450/1000*A_DESCRIPCION!$D$24</f>
        <v>1.5021739093713907E-2</v>
      </c>
      <c r="AA450" s="55">
        <f>+Y450/1000*A_DESCRIPCION!$D$24</f>
        <v>0.30043478187427813</v>
      </c>
      <c r="AB450" s="28" t="e">
        <f>+IF(E450=INICIO!$C$4,INICIO!$V$30*ARBOLES!R450,IF(E450=INICIO!$C$5,INICIO!$V$31*ARBOLES!R450,IF(E450=INICIO!$C$6,INICIO!$V$32*ARBOLES!R450,IF(E450=INICIO!$C$7,INICIO!#REF!*ARBOLES!R450,0))))</f>
        <v>#REF!</v>
      </c>
    </row>
    <row r="451" spans="1:28" x14ac:dyDescent="0.25">
      <c r="A451">
        <v>284</v>
      </c>
      <c r="B451" t="str">
        <f>+'2014'!A284</f>
        <v>2-2014-ICC/INAB</v>
      </c>
      <c r="D451">
        <f>+'2014'!B284</f>
        <v>35.1</v>
      </c>
      <c r="E451" t="str">
        <f>+'2014'!C284</f>
        <v>Conocarpus erectus L.</v>
      </c>
      <c r="F451">
        <f>+'2014'!D284</f>
        <v>2015</v>
      </c>
      <c r="G451">
        <f>+'2014'!E284</f>
        <v>500</v>
      </c>
      <c r="H451">
        <f>+'2014'!F284</f>
        <v>6.9</v>
      </c>
      <c r="I451">
        <f>+'2014'!G284</f>
        <v>5.25</v>
      </c>
      <c r="J451" s="28">
        <f t="shared" si="28"/>
        <v>0.05</v>
      </c>
      <c r="K451" s="46">
        <f t="shared" ref="K451:K514" si="29">PI()/4*POWER((H451/100),2)</f>
        <v>3.7392806559352516E-3</v>
      </c>
      <c r="L451" s="51">
        <f t="shared" ref="L451:L514" si="30">+K451/J451</f>
        <v>7.4785613118705033E-2</v>
      </c>
      <c r="M451" s="28" t="str">
        <f>+IF(H451&gt;4,"DEJAR","DEPURAR")</f>
        <v>DEJAR</v>
      </c>
      <c r="N451" s="49" t="str">
        <f t="shared" ref="N451:N514" si="31">+M451</f>
        <v>DEJAR</v>
      </c>
      <c r="O451" s="28">
        <f>+IF(E451=INICIO!$C$4,0.178*POWER(H451,2.47),IF(E451=INICIO!$C$5,0.1023*POWER(H451,2.5),IF(E451=INICIO!$C$6,0.14*POWER(H451,2.4),IF(E451=INICIO!$C$7,0.1023*POWER(H451,2.5),IF(E451=INICIO!$C$8,0,0)))))</f>
        <v>12.793764745522022</v>
      </c>
      <c r="P451" s="55">
        <f>+O451*1/J451</f>
        <v>255.87529491044043</v>
      </c>
      <c r="Q451" s="55">
        <f>+O451/1000*A_DESCRIPCION!$D$24</f>
        <v>6.0130694303953498E-3</v>
      </c>
      <c r="R451" s="55">
        <f>+P451/1000*A_DESCRIPCION!$D$24</f>
        <v>0.12026138860790699</v>
      </c>
      <c r="S451" s="49" t="str">
        <f>+INICIO!$E$4</f>
        <v>Imbert and Rollet (1989)a</v>
      </c>
      <c r="T451" s="54">
        <f>0.13657*H451^2.38351</f>
        <v>13.638308363850042</v>
      </c>
      <c r="U451" s="55">
        <f>+T451*1/J451</f>
        <v>272.76616727700082</v>
      </c>
      <c r="V451" s="55">
        <f>+T451/1000*A_DESCRIPCION!$D$24</f>
        <v>6.4100049310095199E-3</v>
      </c>
      <c r="W451" s="55">
        <f>+U451/1000*A_DESCRIPCION!$D$24</f>
        <v>0.12820009862019038</v>
      </c>
      <c r="X451" s="28">
        <f>+IF(E451=INICIO!$C$4,0.199*(0.86^0.899)*(H451^2.22),IF(E451=INICIO!$C$5,0.199*(0.762^0.899)*(H451^2.22),IF(E451=INICIO!$C$6,0.199*(0.759^0.899)*(H451^2.22),IF(E451=INICIO!$C$7,0.199*(0.762^0.899)*(H451^2.22),0))))</f>
        <v>11.349469891691655</v>
      </c>
      <c r="Y451" s="28">
        <f>+X451*1/J451</f>
        <v>226.9893978338331</v>
      </c>
      <c r="Z451" s="55">
        <f>+X451/1000*A_DESCRIPCION!$D$24</f>
        <v>5.3342508490950777E-3</v>
      </c>
      <c r="AA451" s="55">
        <f>+Y451/1000*A_DESCRIPCION!$D$24</f>
        <v>0.10668501698190155</v>
      </c>
      <c r="AB451" s="28" t="e">
        <f>+IF(E451=INICIO!$C$4,INICIO!$V$30*ARBOLES!R451,IF(E451=INICIO!$C$5,INICIO!$V$31*ARBOLES!R451,IF(E451=INICIO!$C$6,INICIO!$V$32*ARBOLES!R451,IF(E451=INICIO!$C$7,INICIO!#REF!*ARBOLES!R451,0))))</f>
        <v>#REF!</v>
      </c>
    </row>
    <row r="452" spans="1:28" x14ac:dyDescent="0.25">
      <c r="A452">
        <v>285</v>
      </c>
      <c r="B452" t="str">
        <f>+'2014'!A285</f>
        <v>2-2014-ICC/INAB</v>
      </c>
      <c r="D452">
        <f>+'2014'!B285</f>
        <v>36</v>
      </c>
      <c r="E452" t="str">
        <f>+'2014'!C285</f>
        <v>Conocarpus erectus L.</v>
      </c>
      <c r="F452">
        <f>+'2014'!D285</f>
        <v>2015</v>
      </c>
      <c r="G452">
        <f>+'2014'!E285</f>
        <v>500</v>
      </c>
      <c r="H452">
        <f>+'2014'!F285</f>
        <v>8.1</v>
      </c>
      <c r="I452">
        <f>+'2014'!G285</f>
        <v>7.75</v>
      </c>
      <c r="J452" s="28">
        <f t="shared" si="28"/>
        <v>0.05</v>
      </c>
      <c r="K452" s="46">
        <f t="shared" si="29"/>
        <v>5.152997350050658E-3</v>
      </c>
      <c r="L452" s="51">
        <f t="shared" si="30"/>
        <v>0.10305994700101316</v>
      </c>
      <c r="M452" s="28" t="str">
        <f>+IF(H452&gt;4,"DEJAR","DEPURAR")</f>
        <v>DEJAR</v>
      </c>
      <c r="N452" s="49" t="str">
        <f t="shared" si="31"/>
        <v>DEJAR</v>
      </c>
      <c r="O452" s="28">
        <f>+IF(E452=INICIO!$C$4,0.178*POWER(H452,2.47),IF(E452=INICIO!$C$5,0.1023*POWER(H452,2.5),IF(E452=INICIO!$C$6,0.14*POWER(H452,2.4),IF(E452=INICIO!$C$7,0.1023*POWER(H452,2.5),IF(E452=INICIO!$C$8,0,0)))))</f>
        <v>19.102410822705419</v>
      </c>
      <c r="P452" s="55">
        <f>+O452*1/J452</f>
        <v>382.04821645410834</v>
      </c>
      <c r="Q452" s="55">
        <f>+O452/1000*A_DESCRIPCION!$D$24</f>
        <v>8.9781330866715459E-3</v>
      </c>
      <c r="R452" s="55">
        <f>+P452/1000*A_DESCRIPCION!$D$24</f>
        <v>0.17956266173343091</v>
      </c>
      <c r="S452" s="49" t="str">
        <f>+INICIO!$E$4</f>
        <v>Imbert and Rollet (1989)a</v>
      </c>
      <c r="T452" s="54">
        <f>0.13657*H452^2.38351</f>
        <v>19.986577722060183</v>
      </c>
      <c r="U452" s="55">
        <f>+T452*1/J452</f>
        <v>399.73155444120363</v>
      </c>
      <c r="V452" s="55">
        <f>+T452/1000*A_DESCRIPCION!$D$24</f>
        <v>9.3936915293682862E-3</v>
      </c>
      <c r="W452" s="55">
        <f>+U452/1000*A_DESCRIPCION!$D$24</f>
        <v>0.1878738305873657</v>
      </c>
      <c r="X452" s="28">
        <f>+IF(E452=INICIO!$C$4,0.199*(0.86^0.899)*(H452^2.22),IF(E452=INICIO!$C$5,0.199*(0.762^0.899)*(H452^2.22),IF(E452=INICIO!$C$6,0.199*(0.759^0.899)*(H452^2.22),IF(E452=INICIO!$C$7,0.199*(0.762^0.899)*(H452^2.22),0))))</f>
        <v>16.201951864212113</v>
      </c>
      <c r="Y452" s="28">
        <f>+X452*1/J452</f>
        <v>324.03903728424223</v>
      </c>
      <c r="Z452" s="55">
        <f>+X452/1000*A_DESCRIPCION!$D$24</f>
        <v>7.614917376179693E-3</v>
      </c>
      <c r="AA452" s="55">
        <f>+Y452/1000*A_DESCRIPCION!$D$24</f>
        <v>0.15229834752359384</v>
      </c>
      <c r="AB452" s="28" t="e">
        <f>+IF(E452=INICIO!$C$4,INICIO!$V$30*ARBOLES!R452,IF(E452=INICIO!$C$5,INICIO!$V$31*ARBOLES!R452,IF(E452=INICIO!$C$6,INICIO!$V$32*ARBOLES!R452,IF(E452=INICIO!$C$7,INICIO!#REF!*ARBOLES!R452,0))))</f>
        <v>#REF!</v>
      </c>
    </row>
    <row r="453" spans="1:28" x14ac:dyDescent="0.25">
      <c r="A453">
        <v>286</v>
      </c>
      <c r="B453" t="str">
        <f>+'2014'!A286</f>
        <v>2-2014-ICC/INAB</v>
      </c>
      <c r="D453">
        <f>+'2014'!B286</f>
        <v>37</v>
      </c>
      <c r="E453" t="str">
        <f>+'2014'!C286</f>
        <v>Conocarpus erectus L.</v>
      </c>
      <c r="F453">
        <f>+'2014'!D286</f>
        <v>2015</v>
      </c>
      <c r="G453">
        <f>+'2014'!E286</f>
        <v>500</v>
      </c>
      <c r="H453">
        <f>+'2014'!F286</f>
        <v>6.2</v>
      </c>
      <c r="I453">
        <f>+'2014'!G286</f>
        <v>5.25</v>
      </c>
      <c r="J453" s="28">
        <f t="shared" si="28"/>
        <v>0.05</v>
      </c>
      <c r="K453" s="46">
        <f t="shared" si="29"/>
        <v>3.0190705400997908E-3</v>
      </c>
      <c r="L453" s="51">
        <f t="shared" si="30"/>
        <v>6.0381410801995813E-2</v>
      </c>
      <c r="M453" s="28" t="str">
        <f>+IF(H453&gt;4,"DEJAR","DEPURAR")</f>
        <v>DEJAR</v>
      </c>
      <c r="N453" s="49" t="str">
        <f t="shared" si="31"/>
        <v>DEJAR</v>
      </c>
      <c r="O453" s="28">
        <f>+IF(E453=INICIO!$C$4,0.178*POWER(H453,2.47),IF(E453=INICIO!$C$5,0.1023*POWER(H453,2.5),IF(E453=INICIO!$C$6,0.14*POWER(H453,2.4),IF(E453=INICIO!$C$7,0.1023*POWER(H453,2.5),IF(E453=INICIO!$C$8,0,0)))))</f>
        <v>9.7916269155852191</v>
      </c>
      <c r="P453" s="55">
        <f>+O453*1/J453</f>
        <v>195.83253831170438</v>
      </c>
      <c r="Q453" s="55">
        <f>+O453/1000*A_DESCRIPCION!$D$24</f>
        <v>4.6020646503250528E-3</v>
      </c>
      <c r="R453" s="55">
        <f>+P453/1000*A_DESCRIPCION!$D$24</f>
        <v>9.204129300650106E-2</v>
      </c>
      <c r="S453" s="49" t="str">
        <f>+INICIO!$E$4</f>
        <v>Imbert and Rollet (1989)a</v>
      </c>
      <c r="T453" s="54">
        <f>0.13657*H453^2.38351</f>
        <v>10.568876552450128</v>
      </c>
      <c r="U453" s="55">
        <f>+T453*1/J453</f>
        <v>211.37753104900256</v>
      </c>
      <c r="V453" s="55">
        <f>+T453/1000*A_DESCRIPCION!$D$24</f>
        <v>4.9673719796515603E-3</v>
      </c>
      <c r="W453" s="55">
        <f>+U453/1000*A_DESCRIPCION!$D$24</f>
        <v>9.9347439593031203E-2</v>
      </c>
      <c r="X453" s="28">
        <f>+IF(E453=INICIO!$C$4,0.199*(0.86^0.899)*(H453^2.22),IF(E453=INICIO!$C$5,0.199*(0.762^0.899)*(H453^2.22),IF(E453=INICIO!$C$6,0.199*(0.759^0.899)*(H453^2.22),IF(E453=INICIO!$C$7,0.199*(0.762^0.899)*(H453^2.22),0))))</f>
        <v>8.9503526330648473</v>
      </c>
      <c r="Y453" s="28">
        <f>+X453*1/J453</f>
        <v>179.00705266129694</v>
      </c>
      <c r="Z453" s="55">
        <f>+X453/1000*A_DESCRIPCION!$D$24</f>
        <v>4.2066657375404775E-3</v>
      </c>
      <c r="AA453" s="55">
        <f>+Y453/1000*A_DESCRIPCION!$D$24</f>
        <v>8.4133314750809554E-2</v>
      </c>
      <c r="AB453" s="28" t="e">
        <f>+IF(E453=INICIO!$C$4,INICIO!$V$30*ARBOLES!R453,IF(E453=INICIO!$C$5,INICIO!$V$31*ARBOLES!R453,IF(E453=INICIO!$C$6,INICIO!$V$32*ARBOLES!R453,IF(E453=INICIO!$C$7,INICIO!#REF!*ARBOLES!R453,0))))</f>
        <v>#REF!</v>
      </c>
    </row>
    <row r="454" spans="1:28" x14ac:dyDescent="0.25">
      <c r="A454">
        <v>287</v>
      </c>
      <c r="B454" t="str">
        <f>+'2014'!A287</f>
        <v>2-2014-ICC/INAB</v>
      </c>
      <c r="D454">
        <f>+'2014'!B287</f>
        <v>37.1</v>
      </c>
      <c r="E454" t="str">
        <f>+'2014'!C287</f>
        <v>Conocarpus erectus L.</v>
      </c>
      <c r="F454">
        <f>+'2014'!D287</f>
        <v>2015</v>
      </c>
      <c r="G454">
        <f>+'2014'!E287</f>
        <v>500</v>
      </c>
      <c r="H454">
        <f>+'2014'!F287</f>
        <v>5</v>
      </c>
      <c r="I454">
        <f>+'2014'!G287</f>
        <v>3.5</v>
      </c>
      <c r="J454" s="28">
        <f t="shared" si="28"/>
        <v>0.05</v>
      </c>
      <c r="K454" s="46">
        <f t="shared" si="29"/>
        <v>1.9634954084936209E-3</v>
      </c>
      <c r="L454" s="51">
        <f t="shared" si="30"/>
        <v>3.9269908169872414E-2</v>
      </c>
      <c r="M454" s="28" t="str">
        <f>+IF(H454&gt;4,"DEJAR","DEPURAR")</f>
        <v>DEJAR</v>
      </c>
      <c r="N454" s="49" t="str">
        <f t="shared" si="31"/>
        <v>DEJAR</v>
      </c>
      <c r="O454" s="28">
        <f>+IF(E454=INICIO!$C$4,0.178*POWER(H454,2.47),IF(E454=INICIO!$C$5,0.1023*POWER(H454,2.5),IF(E454=INICIO!$C$6,0.14*POWER(H454,2.4),IF(E454=INICIO!$C$7,0.1023*POWER(H454,2.5),IF(E454=INICIO!$C$8,0,0)))))</f>
        <v>5.7187438524557113</v>
      </c>
      <c r="P454" s="55">
        <f>+O454*1/J454</f>
        <v>114.37487704911422</v>
      </c>
      <c r="Q454" s="55">
        <f>+O454/1000*A_DESCRIPCION!$D$24</f>
        <v>2.6878096106541841E-3</v>
      </c>
      <c r="R454" s="55">
        <f>+P454/1000*A_DESCRIPCION!$D$24</f>
        <v>5.3756192213083677E-2</v>
      </c>
      <c r="S454" s="49" t="str">
        <f>+INICIO!$E$4</f>
        <v>Imbert and Rollet (1989)a</v>
      </c>
      <c r="T454" s="54">
        <f>0.13657*H454^2.38351</f>
        <v>6.3293236580245464</v>
      </c>
      <c r="U454" s="55">
        <f>+T454*1/J454</f>
        <v>126.58647316049093</v>
      </c>
      <c r="V454" s="55">
        <f>+T454/1000*A_DESCRIPCION!$D$24</f>
        <v>2.9747821192715367E-3</v>
      </c>
      <c r="W454" s="55">
        <f>+U454/1000*A_DESCRIPCION!$D$24</f>
        <v>5.9495642385430737E-2</v>
      </c>
      <c r="X454" s="28">
        <f>+IF(E454=INICIO!$C$4,0.199*(0.86^0.899)*(H454^2.22),IF(E454=INICIO!$C$5,0.199*(0.762^0.899)*(H454^2.22),IF(E454=INICIO!$C$6,0.199*(0.759^0.899)*(H454^2.22),IF(E454=INICIO!$C$7,0.199*(0.762^0.899)*(H454^2.22),0))))</f>
        <v>5.5519303000682534</v>
      </c>
      <c r="Y454" s="28">
        <f>+X454*1/J454</f>
        <v>111.03860600136507</v>
      </c>
      <c r="Z454" s="55">
        <f>+X454/1000*A_DESCRIPCION!$D$24</f>
        <v>2.6094072410320791E-3</v>
      </c>
      <c r="AA454" s="55">
        <f>+Y454/1000*A_DESCRIPCION!$D$24</f>
        <v>5.2188144820641581E-2</v>
      </c>
      <c r="AB454" s="28" t="e">
        <f>+IF(E454=INICIO!$C$4,INICIO!$V$30*ARBOLES!R454,IF(E454=INICIO!$C$5,INICIO!$V$31*ARBOLES!R454,IF(E454=INICIO!$C$6,INICIO!$V$32*ARBOLES!R454,IF(E454=INICIO!$C$7,INICIO!#REF!*ARBOLES!R454,0))))</f>
        <v>#REF!</v>
      </c>
    </row>
    <row r="455" spans="1:28" x14ac:dyDescent="0.25">
      <c r="A455">
        <v>288</v>
      </c>
      <c r="B455" t="str">
        <f>+'2014'!A288</f>
        <v>2-2014-ICC/INAB</v>
      </c>
      <c r="D455">
        <f>+'2014'!B288</f>
        <v>38</v>
      </c>
      <c r="E455" t="str">
        <f>+'2014'!C288</f>
        <v>Conocarpus erectus L.</v>
      </c>
      <c r="F455">
        <f>+'2014'!D288</f>
        <v>2015</v>
      </c>
      <c r="G455">
        <f>+'2014'!E288</f>
        <v>500</v>
      </c>
      <c r="H455">
        <f>+'2014'!F288</f>
        <v>8.3000000000000007</v>
      </c>
      <c r="I455">
        <f>+'2014'!G288</f>
        <v>7.75</v>
      </c>
      <c r="J455" s="28">
        <f t="shared" si="28"/>
        <v>0.05</v>
      </c>
      <c r="K455" s="46">
        <f t="shared" si="29"/>
        <v>5.4106079476450219E-3</v>
      </c>
      <c r="L455" s="51">
        <f t="shared" si="30"/>
        <v>0.10821215895290043</v>
      </c>
      <c r="M455" s="28" t="str">
        <f>+IF(H455&gt;4,"DEJAR","DEPURAR")</f>
        <v>DEJAR</v>
      </c>
      <c r="N455" s="49" t="str">
        <f t="shared" si="31"/>
        <v>DEJAR</v>
      </c>
      <c r="O455" s="28">
        <f>+IF(E455=INICIO!$C$4,0.178*POWER(H455,2.47),IF(E455=INICIO!$C$5,0.1023*POWER(H455,2.5),IF(E455=INICIO!$C$6,0.14*POWER(H455,2.4),IF(E455=INICIO!$C$7,0.1023*POWER(H455,2.5),IF(E455=INICIO!$C$8,0,0)))))</f>
        <v>20.303497888487474</v>
      </c>
      <c r="P455" s="55">
        <f>+O455*1/J455</f>
        <v>406.06995776974946</v>
      </c>
      <c r="Q455" s="55">
        <f>+O455/1000*A_DESCRIPCION!$D$24</f>
        <v>9.5426440075891128E-3</v>
      </c>
      <c r="R455" s="55">
        <f>+P455/1000*A_DESCRIPCION!$D$24</f>
        <v>0.19085288015178223</v>
      </c>
      <c r="S455" s="49" t="str">
        <f>+INICIO!$E$4</f>
        <v>Imbert and Rollet (1989)a</v>
      </c>
      <c r="T455" s="54">
        <f>0.13657*H455^2.38351</f>
        <v>21.182983765204792</v>
      </c>
      <c r="U455" s="55">
        <f>+T455*1/J455</f>
        <v>423.6596753040958</v>
      </c>
      <c r="V455" s="55">
        <f>+T455/1000*A_DESCRIPCION!$D$24</f>
        <v>9.9560023696462514E-3</v>
      </c>
      <c r="W455" s="55">
        <f>+U455/1000*A_DESCRIPCION!$D$24</f>
        <v>0.19912004739292502</v>
      </c>
      <c r="X455" s="28">
        <f>+IF(E455=INICIO!$C$4,0.199*(0.86^0.899)*(H455^2.22),IF(E455=INICIO!$C$5,0.199*(0.762^0.899)*(H455^2.22),IF(E455=INICIO!$C$6,0.199*(0.759^0.899)*(H455^2.22),IF(E455=INICIO!$C$7,0.199*(0.762^0.899)*(H455^2.22),0))))</f>
        <v>17.103459386657732</v>
      </c>
      <c r="Y455" s="28">
        <f>+X455*1/J455</f>
        <v>342.06918773315465</v>
      </c>
      <c r="Z455" s="55">
        <f>+X455/1000*A_DESCRIPCION!$D$24</f>
        <v>8.0386259117291338E-3</v>
      </c>
      <c r="AA455" s="55">
        <f>+Y455/1000*A_DESCRIPCION!$D$24</f>
        <v>0.16077251823458266</v>
      </c>
      <c r="AB455" s="28" t="e">
        <f>+IF(E455=INICIO!$C$4,INICIO!$V$30*ARBOLES!R455,IF(E455=INICIO!$C$5,INICIO!$V$31*ARBOLES!R455,IF(E455=INICIO!$C$6,INICIO!$V$32*ARBOLES!R455,IF(E455=INICIO!$C$7,INICIO!#REF!*ARBOLES!R455,0))))</f>
        <v>#REF!</v>
      </c>
    </row>
    <row r="456" spans="1:28" x14ac:dyDescent="0.25">
      <c r="A456">
        <v>289</v>
      </c>
      <c r="B456" t="str">
        <f>+'2014'!A289</f>
        <v>2-2014-ICC/INAB</v>
      </c>
      <c r="D456">
        <f>+'2014'!B289</f>
        <v>38.1</v>
      </c>
      <c r="E456" t="str">
        <f>+'2014'!C289</f>
        <v>Conocarpus erectus L.</v>
      </c>
      <c r="F456">
        <f>+'2014'!D289</f>
        <v>2015</v>
      </c>
      <c r="G456">
        <f>+'2014'!E289</f>
        <v>500</v>
      </c>
      <c r="H456">
        <f>+'2014'!F289</f>
        <v>5.0999999999999996</v>
      </c>
      <c r="I456">
        <f>+'2014'!G289</f>
        <v>6.25</v>
      </c>
      <c r="J456" s="28">
        <f t="shared" si="28"/>
        <v>0.05</v>
      </c>
      <c r="K456" s="46">
        <f t="shared" si="29"/>
        <v>2.0428206229967626E-3</v>
      </c>
      <c r="L456" s="51">
        <f t="shared" si="30"/>
        <v>4.0856412459935251E-2</v>
      </c>
      <c r="M456" s="28" t="str">
        <f>+IF(H456&gt;4,"DEJAR","DEPURAR")</f>
        <v>DEJAR</v>
      </c>
      <c r="N456" s="49" t="str">
        <f t="shared" si="31"/>
        <v>DEJAR</v>
      </c>
      <c r="O456" s="28">
        <f>+IF(E456=INICIO!$C$4,0.178*POWER(H456,2.47),IF(E456=INICIO!$C$5,0.1023*POWER(H456,2.5),IF(E456=INICIO!$C$6,0.14*POWER(H456,2.4),IF(E456=INICIO!$C$7,0.1023*POWER(H456,2.5),IF(E456=INICIO!$C$8,0,0)))))</f>
        <v>6.008984364298005</v>
      </c>
      <c r="P456" s="55">
        <f>+O456*1/J456</f>
        <v>120.1796872859601</v>
      </c>
      <c r="Q456" s="55">
        <f>+O456/1000*A_DESCRIPCION!$D$24</f>
        <v>2.8242226512200622E-3</v>
      </c>
      <c r="R456" s="55">
        <f>+P456/1000*A_DESCRIPCION!$D$24</f>
        <v>5.6484453024401242E-2</v>
      </c>
      <c r="S456" s="49" t="str">
        <f>+INICIO!$E$4</f>
        <v>Imbert and Rollet (1989)a</v>
      </c>
      <c r="T456" s="54">
        <f>0.13657*H456^2.38351</f>
        <v>6.6352287507205299</v>
      </c>
      <c r="U456" s="55">
        <f>+T456*1/J456</f>
        <v>132.70457501441058</v>
      </c>
      <c r="V456" s="55">
        <f>+T456/1000*A_DESCRIPCION!$D$24</f>
        <v>3.1185575128386488E-3</v>
      </c>
      <c r="W456" s="55">
        <f>+U456/1000*A_DESCRIPCION!$D$24</f>
        <v>6.2371150256772964E-2</v>
      </c>
      <c r="X456" s="28">
        <f>+IF(E456=INICIO!$C$4,0.199*(0.86^0.899)*(H456^2.22),IF(E456=INICIO!$C$5,0.199*(0.762^0.899)*(H456^2.22),IF(E456=INICIO!$C$6,0.199*(0.759^0.899)*(H456^2.22),IF(E456=INICIO!$C$7,0.199*(0.762^0.899)*(H456^2.22),0))))</f>
        <v>5.8014477687241799</v>
      </c>
      <c r="Y456" s="28">
        <f>+X456*1/J456</f>
        <v>116.02895537448359</v>
      </c>
      <c r="Z456" s="55">
        <f>+X456/1000*A_DESCRIPCION!$D$24</f>
        <v>2.7266804513003647E-3</v>
      </c>
      <c r="AA456" s="55">
        <f>+Y456/1000*A_DESCRIPCION!$D$24</f>
        <v>5.4533609026007283E-2</v>
      </c>
      <c r="AB456" s="28" t="e">
        <f>+IF(E456=INICIO!$C$4,INICIO!$V$30*ARBOLES!R456,IF(E456=INICIO!$C$5,INICIO!$V$31*ARBOLES!R456,IF(E456=INICIO!$C$6,INICIO!$V$32*ARBOLES!R456,IF(E456=INICIO!$C$7,INICIO!#REF!*ARBOLES!R456,0))))</f>
        <v>#REF!</v>
      </c>
    </row>
    <row r="457" spans="1:28" x14ac:dyDescent="0.25">
      <c r="A457">
        <v>290</v>
      </c>
      <c r="B457" t="str">
        <f>+'2014'!A290</f>
        <v>2-2014-ICC/INAB</v>
      </c>
      <c r="D457">
        <f>+'2014'!B290</f>
        <v>39</v>
      </c>
      <c r="E457" t="str">
        <f>+'2014'!C290</f>
        <v>Conocarpus erectus L.</v>
      </c>
      <c r="F457">
        <f>+'2014'!D290</f>
        <v>2015</v>
      </c>
      <c r="G457">
        <f>+'2014'!E290</f>
        <v>500</v>
      </c>
      <c r="H457">
        <f>+'2014'!F290</f>
        <v>7.1</v>
      </c>
      <c r="I457">
        <f>+'2014'!G290</f>
        <v>4.5</v>
      </c>
      <c r="J457" s="28">
        <f t="shared" si="28"/>
        <v>0.05</v>
      </c>
      <c r="K457" s="46">
        <f t="shared" si="29"/>
        <v>3.959192141686536E-3</v>
      </c>
      <c r="L457" s="51">
        <f t="shared" si="30"/>
        <v>7.9183842833730714E-2</v>
      </c>
      <c r="M457" s="28" t="str">
        <f>+IF(H457&gt;4,"DEJAR","DEPURAR")</f>
        <v>DEJAR</v>
      </c>
      <c r="N457" s="49" t="str">
        <f t="shared" si="31"/>
        <v>DEJAR</v>
      </c>
      <c r="O457" s="28">
        <f>+IF(E457=INICIO!$C$4,0.178*POWER(H457,2.47),IF(E457=INICIO!$C$5,0.1023*POWER(H457,2.5),IF(E457=INICIO!$C$6,0.14*POWER(H457,2.4),IF(E457=INICIO!$C$7,0.1023*POWER(H457,2.5),IF(E457=INICIO!$C$8,0,0)))))</f>
        <v>13.741100168737148</v>
      </c>
      <c r="P457" s="55">
        <f>+O457*1/J457</f>
        <v>274.82200337474296</v>
      </c>
      <c r="Q457" s="55">
        <f>+O457/1000*A_DESCRIPCION!$D$24</f>
        <v>6.4583170793064597E-3</v>
      </c>
      <c r="R457" s="55">
        <f>+P457/1000*A_DESCRIPCION!$D$24</f>
        <v>0.12916634158612916</v>
      </c>
      <c r="S457" s="49" t="str">
        <f>+INICIO!$E$4</f>
        <v>Imbert and Rollet (1989)a</v>
      </c>
      <c r="T457" s="54">
        <f>0.13657*H457^2.38351</f>
        <v>14.599503823320228</v>
      </c>
      <c r="U457" s="55">
        <f>+T457*1/J457</f>
        <v>291.99007646640456</v>
      </c>
      <c r="V457" s="55">
        <f>+T457/1000*A_DESCRIPCION!$D$24</f>
        <v>6.8617667969605063E-3</v>
      </c>
      <c r="W457" s="55">
        <f>+U457/1000*A_DESCRIPCION!$D$24</f>
        <v>0.13723533593921014</v>
      </c>
      <c r="X457" s="28">
        <f>+IF(E457=INICIO!$C$4,0.199*(0.86^0.899)*(H457^2.22),IF(E457=INICIO!$C$5,0.199*(0.762^0.899)*(H457^2.22),IF(E457=INICIO!$C$6,0.199*(0.759^0.899)*(H457^2.22),IF(E457=INICIO!$C$7,0.199*(0.762^0.899)*(H457^2.22),0))))</f>
        <v>12.092723693603933</v>
      </c>
      <c r="Y457" s="28">
        <f>+X457*1/J457</f>
        <v>241.85447387207864</v>
      </c>
      <c r="Z457" s="55">
        <f>+X457/1000*A_DESCRIPCION!$D$24</f>
        <v>5.6835801359938478E-3</v>
      </c>
      <c r="AA457" s="55">
        <f>+Y457/1000*A_DESCRIPCION!$D$24</f>
        <v>0.11367160271987696</v>
      </c>
      <c r="AB457" s="28" t="e">
        <f>+IF(E457=INICIO!$C$4,INICIO!$V$30*ARBOLES!R457,IF(E457=INICIO!$C$5,INICIO!$V$31*ARBOLES!R457,IF(E457=INICIO!$C$6,INICIO!$V$32*ARBOLES!R457,IF(E457=INICIO!$C$7,INICIO!#REF!*ARBOLES!R457,0))))</f>
        <v>#REF!</v>
      </c>
    </row>
    <row r="458" spans="1:28" x14ac:dyDescent="0.25">
      <c r="A458">
        <v>291</v>
      </c>
      <c r="B458" t="str">
        <f>+'2014'!A291</f>
        <v>2-2014-ICC/INAB</v>
      </c>
      <c r="D458">
        <f>+'2014'!B291</f>
        <v>40</v>
      </c>
      <c r="E458" t="str">
        <f>+'2014'!C291</f>
        <v>Conocarpus erectus L.</v>
      </c>
      <c r="F458">
        <f>+'2014'!D291</f>
        <v>2015</v>
      </c>
      <c r="G458">
        <f>+'2014'!E291</f>
        <v>500</v>
      </c>
      <c r="H458">
        <f>+'2014'!F291</f>
        <v>11.6</v>
      </c>
      <c r="I458">
        <f>+'2014'!G291</f>
        <v>7.5</v>
      </c>
      <c r="J458" s="28">
        <f t="shared" si="28"/>
        <v>0.05</v>
      </c>
      <c r="K458" s="46">
        <f t="shared" si="29"/>
        <v>1.0568317686676062E-2</v>
      </c>
      <c r="L458" s="51">
        <f t="shared" si="30"/>
        <v>0.21136635373352122</v>
      </c>
      <c r="M458" s="28" t="str">
        <f>+IF(H458&gt;4,"DEJAR","DEPURAR")</f>
        <v>DEJAR</v>
      </c>
      <c r="N458" s="49" t="str">
        <f t="shared" si="31"/>
        <v>DEJAR</v>
      </c>
      <c r="O458" s="28">
        <f>+IF(E458=INICIO!$C$4,0.178*POWER(H458,2.47),IF(E458=INICIO!$C$5,0.1023*POWER(H458,2.5),IF(E458=INICIO!$C$6,0.14*POWER(H458,2.4),IF(E458=INICIO!$C$7,0.1023*POWER(H458,2.5),IF(E458=INICIO!$C$8,0,0)))))</f>
        <v>46.883562733504696</v>
      </c>
      <c r="P458" s="55">
        <f>+O458*1/J458</f>
        <v>937.67125467009384</v>
      </c>
      <c r="Q458" s="55">
        <f>+O458/1000*A_DESCRIPCION!$D$24</f>
        <v>2.2035274484747208E-2</v>
      </c>
      <c r="R458" s="55">
        <f>+P458/1000*A_DESCRIPCION!$D$24</f>
        <v>0.44070548969494405</v>
      </c>
      <c r="S458" s="49" t="str">
        <f>+INICIO!$E$4</f>
        <v>Imbert and Rollet (1989)a</v>
      </c>
      <c r="T458" s="54">
        <f>0.13657*H458^2.38351</f>
        <v>47.043710780074015</v>
      </c>
      <c r="U458" s="55">
        <f>+T458*1/J458</f>
        <v>940.87421560148027</v>
      </c>
      <c r="V458" s="55">
        <f>+T458/1000*A_DESCRIPCION!$D$24</f>
        <v>2.2110544066634787E-2</v>
      </c>
      <c r="W458" s="55">
        <f>+U458/1000*A_DESCRIPCION!$D$24</f>
        <v>0.4422108813326957</v>
      </c>
      <c r="X458" s="28">
        <f>+IF(E458=INICIO!$C$4,0.199*(0.86^0.899)*(H458^2.22),IF(E458=INICIO!$C$5,0.199*(0.762^0.899)*(H458^2.22),IF(E458=INICIO!$C$6,0.199*(0.759^0.899)*(H458^2.22),IF(E458=INICIO!$C$7,0.199*(0.762^0.899)*(H458^2.22),0))))</f>
        <v>35.960633322511683</v>
      </c>
      <c r="Y458" s="28">
        <f>+X458*1/J458</f>
        <v>719.21266645023366</v>
      </c>
      <c r="Z458" s="55">
        <f>+X458/1000*A_DESCRIPCION!$D$24</f>
        <v>1.690149766158049E-2</v>
      </c>
      <c r="AA458" s="55">
        <f>+Y458/1000*A_DESCRIPCION!$D$24</f>
        <v>0.33802995323160978</v>
      </c>
      <c r="AB458" s="28" t="e">
        <f>+IF(E458=INICIO!$C$4,INICIO!$V$30*ARBOLES!R458,IF(E458=INICIO!$C$5,INICIO!$V$31*ARBOLES!R458,IF(E458=INICIO!$C$6,INICIO!$V$32*ARBOLES!R458,IF(E458=INICIO!$C$7,INICIO!#REF!*ARBOLES!R458,0))))</f>
        <v>#REF!</v>
      </c>
    </row>
    <row r="459" spans="1:28" x14ac:dyDescent="0.25">
      <c r="A459">
        <v>292</v>
      </c>
      <c r="B459" t="str">
        <f>+'2014'!A292</f>
        <v>2-2014-ICC/INAB</v>
      </c>
      <c r="D459">
        <f>+'2014'!B292</f>
        <v>40.1</v>
      </c>
      <c r="E459" t="str">
        <f>+'2014'!C292</f>
        <v>Conocarpus erectus L.</v>
      </c>
      <c r="F459">
        <f>+'2014'!D292</f>
        <v>2015</v>
      </c>
      <c r="G459">
        <f>+'2014'!E292</f>
        <v>500</v>
      </c>
      <c r="H459">
        <f>+'2014'!F292</f>
        <v>7.1</v>
      </c>
      <c r="I459">
        <f>+'2014'!G292</f>
        <v>7</v>
      </c>
      <c r="J459" s="28">
        <f t="shared" si="28"/>
        <v>0.05</v>
      </c>
      <c r="K459" s="46">
        <f t="shared" si="29"/>
        <v>3.959192141686536E-3</v>
      </c>
      <c r="L459" s="51">
        <f t="shared" si="30"/>
        <v>7.9183842833730714E-2</v>
      </c>
      <c r="M459" s="28" t="str">
        <f>+IF(H459&gt;4,"DEJAR","DEPURAR")</f>
        <v>DEJAR</v>
      </c>
      <c r="N459" s="49" t="str">
        <f t="shared" si="31"/>
        <v>DEJAR</v>
      </c>
      <c r="O459" s="28">
        <f>+IF(E459=INICIO!$C$4,0.178*POWER(H459,2.47),IF(E459=INICIO!$C$5,0.1023*POWER(H459,2.5),IF(E459=INICIO!$C$6,0.14*POWER(H459,2.4),IF(E459=INICIO!$C$7,0.1023*POWER(H459,2.5),IF(E459=INICIO!$C$8,0,0)))))</f>
        <v>13.741100168737148</v>
      </c>
      <c r="P459" s="55">
        <f>+O459*1/J459</f>
        <v>274.82200337474296</v>
      </c>
      <c r="Q459" s="55">
        <f>+O459/1000*A_DESCRIPCION!$D$24</f>
        <v>6.4583170793064597E-3</v>
      </c>
      <c r="R459" s="55">
        <f>+P459/1000*A_DESCRIPCION!$D$24</f>
        <v>0.12916634158612916</v>
      </c>
      <c r="S459" s="49" t="str">
        <f>+INICIO!$E$4</f>
        <v>Imbert and Rollet (1989)a</v>
      </c>
      <c r="T459" s="54">
        <f>0.13657*H459^2.38351</f>
        <v>14.599503823320228</v>
      </c>
      <c r="U459" s="55">
        <f>+T459*1/J459</f>
        <v>291.99007646640456</v>
      </c>
      <c r="V459" s="55">
        <f>+T459/1000*A_DESCRIPCION!$D$24</f>
        <v>6.8617667969605063E-3</v>
      </c>
      <c r="W459" s="55">
        <f>+U459/1000*A_DESCRIPCION!$D$24</f>
        <v>0.13723533593921014</v>
      </c>
      <c r="X459" s="28">
        <f>+IF(E459=INICIO!$C$4,0.199*(0.86^0.899)*(H459^2.22),IF(E459=INICIO!$C$5,0.199*(0.762^0.899)*(H459^2.22),IF(E459=INICIO!$C$6,0.199*(0.759^0.899)*(H459^2.22),IF(E459=INICIO!$C$7,0.199*(0.762^0.899)*(H459^2.22),0))))</f>
        <v>12.092723693603933</v>
      </c>
      <c r="Y459" s="28">
        <f>+X459*1/J459</f>
        <v>241.85447387207864</v>
      </c>
      <c r="Z459" s="55">
        <f>+X459/1000*A_DESCRIPCION!$D$24</f>
        <v>5.6835801359938478E-3</v>
      </c>
      <c r="AA459" s="55">
        <f>+Y459/1000*A_DESCRIPCION!$D$24</f>
        <v>0.11367160271987696</v>
      </c>
      <c r="AB459" s="28" t="e">
        <f>+IF(E459=INICIO!$C$4,INICIO!$V$30*ARBOLES!R459,IF(E459=INICIO!$C$5,INICIO!$V$31*ARBOLES!R459,IF(E459=INICIO!$C$6,INICIO!$V$32*ARBOLES!R459,IF(E459=INICIO!$C$7,INICIO!#REF!*ARBOLES!R459,0))))</f>
        <v>#REF!</v>
      </c>
    </row>
    <row r="460" spans="1:28" x14ac:dyDescent="0.25">
      <c r="A460">
        <v>293</v>
      </c>
      <c r="B460" t="str">
        <f>+'2014'!A293</f>
        <v>2-2014-ICC/INAB</v>
      </c>
      <c r="D460">
        <f>+'2014'!B293</f>
        <v>41</v>
      </c>
      <c r="E460" t="str">
        <f>+'2014'!C293</f>
        <v>Conocarpus erectus L.</v>
      </c>
      <c r="F460">
        <f>+'2014'!D293</f>
        <v>2015</v>
      </c>
      <c r="G460">
        <f>+'2014'!E293</f>
        <v>500</v>
      </c>
      <c r="H460">
        <f>+'2014'!F293</f>
        <v>5.7</v>
      </c>
      <c r="I460">
        <f>+'2014'!G293</f>
        <v>7.25</v>
      </c>
      <c r="J460" s="28">
        <f t="shared" si="28"/>
        <v>0.05</v>
      </c>
      <c r="K460" s="46">
        <f t="shared" si="29"/>
        <v>2.5517586328783095E-3</v>
      </c>
      <c r="L460" s="51">
        <f t="shared" si="30"/>
        <v>5.1035172657566186E-2</v>
      </c>
      <c r="M460" s="28" t="str">
        <f>+IF(H460&gt;4,"DEJAR","DEPURAR")</f>
        <v>DEJAR</v>
      </c>
      <c r="N460" s="49" t="str">
        <f t="shared" si="31"/>
        <v>DEJAR</v>
      </c>
      <c r="O460" s="28">
        <f>+IF(E460=INICIO!$C$4,0.178*POWER(H460,2.47),IF(E460=INICIO!$C$5,0.1023*POWER(H460,2.5),IF(E460=INICIO!$C$6,0.14*POWER(H460,2.4),IF(E460=INICIO!$C$7,0.1023*POWER(H460,2.5),IF(E460=INICIO!$C$8,0,0)))))</f>
        <v>7.9352894510544081</v>
      </c>
      <c r="P460" s="55">
        <f>+O460*1/J460</f>
        <v>158.70578902108815</v>
      </c>
      <c r="Q460" s="55">
        <f>+O460/1000*A_DESCRIPCION!$D$24</f>
        <v>3.7295860419955711E-3</v>
      </c>
      <c r="R460" s="55">
        <f>+P460/1000*A_DESCRIPCION!$D$24</f>
        <v>7.4591720839911418E-2</v>
      </c>
      <c r="S460" s="49" t="str">
        <f>+INICIO!$E$4</f>
        <v>Imbert and Rollet (1989)a</v>
      </c>
      <c r="T460" s="54">
        <f>0.13657*H460^2.38351</f>
        <v>8.6494917077057671</v>
      </c>
      <c r="U460" s="55">
        <f>+T460*1/J460</f>
        <v>172.98983415411533</v>
      </c>
      <c r="V460" s="55">
        <f>+T460/1000*A_DESCRIPCION!$D$24</f>
        <v>4.0652611026217103E-3</v>
      </c>
      <c r="W460" s="55">
        <f>+U460/1000*A_DESCRIPCION!$D$24</f>
        <v>8.1305222052434206E-2</v>
      </c>
      <c r="X460" s="28">
        <f>+IF(E460=INICIO!$C$4,0.199*(0.86^0.899)*(H460^2.22),IF(E460=INICIO!$C$5,0.199*(0.762^0.899)*(H460^2.22),IF(E460=INICIO!$C$6,0.199*(0.759^0.899)*(H460^2.22),IF(E460=INICIO!$C$7,0.199*(0.762^0.899)*(H460^2.22),0))))</f>
        <v>7.4263048873033117</v>
      </c>
      <c r="Y460" s="28">
        <f>+X460*1/J460</f>
        <v>148.52609774606623</v>
      </c>
      <c r="Z460" s="55">
        <f>+X460/1000*A_DESCRIPCION!$D$24</f>
        <v>3.4903632970325563E-3</v>
      </c>
      <c r="AA460" s="55">
        <f>+Y460/1000*A_DESCRIPCION!$D$24</f>
        <v>6.980726594065112E-2</v>
      </c>
      <c r="AB460" s="28" t="e">
        <f>+IF(E460=INICIO!$C$4,INICIO!$V$30*ARBOLES!R460,IF(E460=INICIO!$C$5,INICIO!$V$31*ARBOLES!R460,IF(E460=INICIO!$C$6,INICIO!$V$32*ARBOLES!R460,IF(E460=INICIO!$C$7,INICIO!#REF!*ARBOLES!R460,0))))</f>
        <v>#REF!</v>
      </c>
    </row>
    <row r="461" spans="1:28" x14ac:dyDescent="0.25">
      <c r="A461">
        <v>294</v>
      </c>
      <c r="B461" t="str">
        <f>+'2014'!A294</f>
        <v>2-2014-ICC/INAB</v>
      </c>
      <c r="D461">
        <f>+'2014'!B294</f>
        <v>42</v>
      </c>
      <c r="E461" t="str">
        <f>+'2014'!C294</f>
        <v>Conocarpus erectus L.</v>
      </c>
      <c r="F461">
        <f>+'2014'!D294</f>
        <v>2015</v>
      </c>
      <c r="G461">
        <f>+'2014'!E294</f>
        <v>500</v>
      </c>
      <c r="H461">
        <f>+'2014'!F294</f>
        <v>14.3</v>
      </c>
      <c r="I461">
        <f>+'2014'!G294</f>
        <v>7</v>
      </c>
      <c r="J461" s="28">
        <f t="shared" si="28"/>
        <v>0.05</v>
      </c>
      <c r="K461" s="46">
        <f t="shared" si="29"/>
        <v>1.6060607043314423E-2</v>
      </c>
      <c r="L461" s="51">
        <f t="shared" si="30"/>
        <v>0.32121214086628841</v>
      </c>
      <c r="M461" s="28" t="str">
        <f>+IF(H461&gt;4,"DEJAR","DEPURAR")</f>
        <v>DEJAR</v>
      </c>
      <c r="N461" s="49" t="str">
        <f t="shared" si="31"/>
        <v>DEJAR</v>
      </c>
      <c r="O461" s="28">
        <f>+IF(E461=INICIO!$C$4,0.178*POWER(H461,2.47),IF(E461=INICIO!$C$5,0.1023*POWER(H461,2.5),IF(E461=INICIO!$C$6,0.14*POWER(H461,2.4),IF(E461=INICIO!$C$7,0.1023*POWER(H461,2.5),IF(E461=INICIO!$C$8,0,0)))))</f>
        <v>79.107147986138941</v>
      </c>
      <c r="P461" s="55">
        <f>+O461*1/J461</f>
        <v>1582.1429597227786</v>
      </c>
      <c r="Q461" s="55">
        <f>+O461/1000*A_DESCRIPCION!$D$24</f>
        <v>3.7180359553485295E-2</v>
      </c>
      <c r="R461" s="55">
        <f>+P461/1000*A_DESCRIPCION!$D$24</f>
        <v>0.74360719106970596</v>
      </c>
      <c r="S461" s="49" t="str">
        <f>+INICIO!$E$4</f>
        <v>Imbert and Rollet (1989)a</v>
      </c>
      <c r="T461" s="54">
        <f>0.13657*H461^2.38351</f>
        <v>77.46585312120348</v>
      </c>
      <c r="U461" s="55">
        <f>+T461*1/J461</f>
        <v>1549.3170624240695</v>
      </c>
      <c r="V461" s="55">
        <f>+T461/1000*A_DESCRIPCION!$D$24</f>
        <v>3.6408950966965635E-2</v>
      </c>
      <c r="W461" s="55">
        <f>+U461/1000*A_DESCRIPCION!$D$24</f>
        <v>0.72817901933931262</v>
      </c>
      <c r="X461" s="28">
        <f>+IF(E461=INICIO!$C$4,0.199*(0.86^0.899)*(H461^2.22),IF(E461=INICIO!$C$5,0.199*(0.762^0.899)*(H461^2.22),IF(E461=INICIO!$C$6,0.199*(0.759^0.899)*(H461^2.22),IF(E461=INICIO!$C$7,0.199*(0.762^0.899)*(H461^2.22),0))))</f>
        <v>57.223787437488568</v>
      </c>
      <c r="Y461" s="28">
        <f>+X461*1/J461</f>
        <v>1144.4757487497714</v>
      </c>
      <c r="Z461" s="55">
        <f>+X461/1000*A_DESCRIPCION!$D$24</f>
        <v>2.6895180095619624E-2</v>
      </c>
      <c r="AA461" s="55">
        <f>+Y461/1000*A_DESCRIPCION!$D$24</f>
        <v>0.5379036019123925</v>
      </c>
      <c r="AB461" s="28" t="e">
        <f>+IF(E461=INICIO!$C$4,INICIO!$V$30*ARBOLES!R461,IF(E461=INICIO!$C$5,INICIO!$V$31*ARBOLES!R461,IF(E461=INICIO!$C$6,INICIO!$V$32*ARBOLES!R461,IF(E461=INICIO!$C$7,INICIO!#REF!*ARBOLES!R461,0))))</f>
        <v>#REF!</v>
      </c>
    </row>
    <row r="462" spans="1:28" x14ac:dyDescent="0.25">
      <c r="A462">
        <v>295</v>
      </c>
      <c r="B462" t="str">
        <f>+'2014'!A295</f>
        <v>2-2014-ICC/INAB</v>
      </c>
      <c r="D462">
        <f>+'2014'!B295</f>
        <v>42.1</v>
      </c>
      <c r="E462" t="str">
        <f>+'2014'!C295</f>
        <v>Conocarpus erectus L.</v>
      </c>
      <c r="F462">
        <f>+'2014'!D295</f>
        <v>2015</v>
      </c>
      <c r="G462">
        <f>+'2014'!E295</f>
        <v>500</v>
      </c>
      <c r="H462">
        <f>+'2014'!F295</f>
        <v>5.6</v>
      </c>
      <c r="I462">
        <f>+'2014'!G295</f>
        <v>5</v>
      </c>
      <c r="J462" s="28">
        <f t="shared" si="28"/>
        <v>0.05</v>
      </c>
      <c r="K462" s="46">
        <f t="shared" si="29"/>
        <v>2.4630086404143973E-3</v>
      </c>
      <c r="L462" s="51">
        <f t="shared" si="30"/>
        <v>4.9260172808287941E-2</v>
      </c>
      <c r="M462" s="28" t="str">
        <f>+IF(H462&gt;4,"DEJAR","DEPURAR")</f>
        <v>DEJAR</v>
      </c>
      <c r="N462" s="49" t="str">
        <f t="shared" si="31"/>
        <v>DEJAR</v>
      </c>
      <c r="O462" s="28">
        <f>+IF(E462=INICIO!$C$4,0.178*POWER(H462,2.47),IF(E462=INICIO!$C$5,0.1023*POWER(H462,2.5),IF(E462=INICIO!$C$6,0.14*POWER(H462,2.4),IF(E462=INICIO!$C$7,0.1023*POWER(H462,2.5),IF(E462=INICIO!$C$8,0,0)))))</f>
        <v>7.5918164809583226</v>
      </c>
      <c r="P462" s="55">
        <f>+O462*1/J462</f>
        <v>151.83632961916643</v>
      </c>
      <c r="Q462" s="55">
        <f>+O462/1000*A_DESCRIPCION!$D$24</f>
        <v>3.5681537460504117E-3</v>
      </c>
      <c r="R462" s="55">
        <f>+P462/1000*A_DESCRIPCION!$D$24</f>
        <v>7.1363074921008213E-2</v>
      </c>
      <c r="S462" s="49" t="str">
        <f>+INICIO!$E$4</f>
        <v>Imbert and Rollet (1989)a</v>
      </c>
      <c r="T462" s="54">
        <f>0.13657*H462^2.38351</f>
        <v>8.2921844452906619</v>
      </c>
      <c r="U462" s="55">
        <f>+T462*1/J462</f>
        <v>165.84368890581322</v>
      </c>
      <c r="V462" s="55">
        <f>+T462/1000*A_DESCRIPCION!$D$24</f>
        <v>3.8973266892866104E-3</v>
      </c>
      <c r="W462" s="55">
        <f>+U462/1000*A_DESCRIPCION!$D$24</f>
        <v>7.7946533785732214E-2</v>
      </c>
      <c r="X462" s="28">
        <f>+IF(E462=INICIO!$C$4,0.199*(0.86^0.899)*(H462^2.22),IF(E462=INICIO!$C$5,0.199*(0.762^0.899)*(H462^2.22),IF(E462=INICIO!$C$6,0.199*(0.759^0.899)*(H462^2.22),IF(E462=INICIO!$C$7,0.199*(0.762^0.899)*(H462^2.22),0))))</f>
        <v>7.1401611811322061</v>
      </c>
      <c r="Y462" s="28">
        <f>+X462*1/J462</f>
        <v>142.80322362264411</v>
      </c>
      <c r="Z462" s="55">
        <f>+X462/1000*A_DESCRIPCION!$D$24</f>
        <v>3.3558757551321369E-3</v>
      </c>
      <c r="AA462" s="55">
        <f>+Y462/1000*A_DESCRIPCION!$D$24</f>
        <v>6.711751510264273E-2</v>
      </c>
      <c r="AB462" s="28" t="e">
        <f>+IF(E462=INICIO!$C$4,INICIO!$V$30*ARBOLES!R462,IF(E462=INICIO!$C$5,INICIO!$V$31*ARBOLES!R462,IF(E462=INICIO!$C$6,INICIO!$V$32*ARBOLES!R462,IF(E462=INICIO!$C$7,INICIO!#REF!*ARBOLES!R462,0))))</f>
        <v>#REF!</v>
      </c>
    </row>
    <row r="463" spans="1:28" x14ac:dyDescent="0.25">
      <c r="A463">
        <v>296</v>
      </c>
      <c r="B463" t="str">
        <f>+'2014'!A296</f>
        <v>2-2014-ICC/INAB</v>
      </c>
      <c r="D463">
        <f>+'2014'!B296</f>
        <v>42.2</v>
      </c>
      <c r="E463" t="str">
        <f>+'2014'!C296</f>
        <v>Conocarpus erectus L.</v>
      </c>
      <c r="F463">
        <f>+'2014'!D296</f>
        <v>2015</v>
      </c>
      <c r="G463">
        <f>+'2014'!E296</f>
        <v>500</v>
      </c>
      <c r="H463">
        <f>+'2014'!F296</f>
        <v>7.2</v>
      </c>
      <c r="I463">
        <f>+'2014'!G296</f>
        <v>5</v>
      </c>
      <c r="J463" s="28">
        <f t="shared" si="28"/>
        <v>0.05</v>
      </c>
      <c r="K463" s="46">
        <f t="shared" si="29"/>
        <v>4.0715040790523724E-3</v>
      </c>
      <c r="L463" s="51">
        <f t="shared" si="30"/>
        <v>8.1430081581047448E-2</v>
      </c>
      <c r="M463" s="28" t="str">
        <f>+IF(H463&gt;4,"DEJAR","DEPURAR")</f>
        <v>DEJAR</v>
      </c>
      <c r="N463" s="49" t="str">
        <f t="shared" si="31"/>
        <v>DEJAR</v>
      </c>
      <c r="O463" s="28">
        <f>+IF(E463=INICIO!$C$4,0.178*POWER(H463,2.47),IF(E463=INICIO!$C$5,0.1023*POWER(H463,2.5),IF(E463=INICIO!$C$6,0.14*POWER(H463,2.4),IF(E463=INICIO!$C$7,0.1023*POWER(H463,2.5),IF(E463=INICIO!$C$8,0,0)))))</f>
        <v>14.230064702942602</v>
      </c>
      <c r="P463" s="55">
        <f>+O463*1/J463</f>
        <v>284.60129405885203</v>
      </c>
      <c r="Q463" s="55">
        <f>+O463/1000*A_DESCRIPCION!$D$24</f>
        <v>6.6881304103830223E-3</v>
      </c>
      <c r="R463" s="55">
        <f>+P463/1000*A_DESCRIPCION!$D$24</f>
        <v>0.13376260820766045</v>
      </c>
      <c r="S463" s="49" t="str">
        <f>+INICIO!$E$4</f>
        <v>Imbert and Rollet (1989)a</v>
      </c>
      <c r="T463" s="54">
        <f>0.13657*H463^2.38351</f>
        <v>15.094401161274275</v>
      </c>
      <c r="U463" s="55">
        <f>+T463*1/J463</f>
        <v>301.88802322548548</v>
      </c>
      <c r="V463" s="55">
        <f>+T463/1000*A_DESCRIPCION!$D$24</f>
        <v>7.0943685457989089E-3</v>
      </c>
      <c r="W463" s="55">
        <f>+U463/1000*A_DESCRIPCION!$D$24</f>
        <v>0.14188737091597817</v>
      </c>
      <c r="X463" s="28">
        <f>+IF(E463=INICIO!$C$4,0.199*(0.86^0.899)*(H463^2.22),IF(E463=INICIO!$C$5,0.199*(0.762^0.899)*(H463^2.22),IF(E463=INICIO!$C$6,0.199*(0.759^0.899)*(H463^2.22),IF(E463=INICIO!$C$7,0.199*(0.762^0.899)*(H463^2.22),0))))</f>
        <v>12.474086110372937</v>
      </c>
      <c r="Y463" s="28">
        <f>+X463*1/J463</f>
        <v>249.48172220745874</v>
      </c>
      <c r="Z463" s="55">
        <f>+X463/1000*A_DESCRIPCION!$D$24</f>
        <v>5.8628204718752797E-3</v>
      </c>
      <c r="AA463" s="55">
        <f>+Y463/1000*A_DESCRIPCION!$D$24</f>
        <v>0.11725640943750559</v>
      </c>
      <c r="AB463" s="28" t="e">
        <f>+IF(E463=INICIO!$C$4,INICIO!$V$30*ARBOLES!R463,IF(E463=INICIO!$C$5,INICIO!$V$31*ARBOLES!R463,IF(E463=INICIO!$C$6,INICIO!$V$32*ARBOLES!R463,IF(E463=INICIO!$C$7,INICIO!#REF!*ARBOLES!R463,0))))</f>
        <v>#REF!</v>
      </c>
    </row>
    <row r="464" spans="1:28" x14ac:dyDescent="0.25">
      <c r="A464">
        <v>297</v>
      </c>
      <c r="B464" t="str">
        <f>+'2014'!A297</f>
        <v>2-2014-ICC/INAB</v>
      </c>
      <c r="D464">
        <f>+'2014'!B297</f>
        <v>43</v>
      </c>
      <c r="E464" t="str">
        <f>+'2014'!C297</f>
        <v>Conocarpus erectus L.</v>
      </c>
      <c r="F464">
        <f>+'2014'!D297</f>
        <v>2015</v>
      </c>
      <c r="G464">
        <f>+'2014'!E297</f>
        <v>500</v>
      </c>
      <c r="H464">
        <f>+'2014'!F297</f>
        <v>5.6</v>
      </c>
      <c r="I464">
        <f>+'2014'!G297</f>
        <v>6.5</v>
      </c>
      <c r="J464" s="28">
        <f t="shared" si="28"/>
        <v>0.05</v>
      </c>
      <c r="K464" s="46">
        <f t="shared" si="29"/>
        <v>2.4630086404143973E-3</v>
      </c>
      <c r="L464" s="51">
        <f t="shared" si="30"/>
        <v>4.9260172808287941E-2</v>
      </c>
      <c r="M464" s="28" t="str">
        <f>+IF(H464&gt;4,"DEJAR","DEPURAR")</f>
        <v>DEJAR</v>
      </c>
      <c r="N464" s="49" t="str">
        <f t="shared" si="31"/>
        <v>DEJAR</v>
      </c>
      <c r="O464" s="28">
        <f>+IF(E464=INICIO!$C$4,0.178*POWER(H464,2.47),IF(E464=INICIO!$C$5,0.1023*POWER(H464,2.5),IF(E464=INICIO!$C$6,0.14*POWER(H464,2.4),IF(E464=INICIO!$C$7,0.1023*POWER(H464,2.5),IF(E464=INICIO!$C$8,0,0)))))</f>
        <v>7.5918164809583226</v>
      </c>
      <c r="P464" s="55">
        <f>+O464*1/J464</f>
        <v>151.83632961916643</v>
      </c>
      <c r="Q464" s="55">
        <f>+O464/1000*A_DESCRIPCION!$D$24</f>
        <v>3.5681537460504117E-3</v>
      </c>
      <c r="R464" s="55">
        <f>+P464/1000*A_DESCRIPCION!$D$24</f>
        <v>7.1363074921008213E-2</v>
      </c>
      <c r="S464" s="49" t="str">
        <f>+INICIO!$E$4</f>
        <v>Imbert and Rollet (1989)a</v>
      </c>
      <c r="T464" s="54">
        <f>0.13657*H464^2.38351</f>
        <v>8.2921844452906619</v>
      </c>
      <c r="U464" s="55">
        <f>+T464*1/J464</f>
        <v>165.84368890581322</v>
      </c>
      <c r="V464" s="55">
        <f>+T464/1000*A_DESCRIPCION!$D$24</f>
        <v>3.8973266892866104E-3</v>
      </c>
      <c r="W464" s="55">
        <f>+U464/1000*A_DESCRIPCION!$D$24</f>
        <v>7.7946533785732214E-2</v>
      </c>
      <c r="X464" s="28">
        <f>+IF(E464=INICIO!$C$4,0.199*(0.86^0.899)*(H464^2.22),IF(E464=INICIO!$C$5,0.199*(0.762^0.899)*(H464^2.22),IF(E464=INICIO!$C$6,0.199*(0.759^0.899)*(H464^2.22),IF(E464=INICIO!$C$7,0.199*(0.762^0.899)*(H464^2.22),0))))</f>
        <v>7.1401611811322061</v>
      </c>
      <c r="Y464" s="28">
        <f>+X464*1/J464</f>
        <v>142.80322362264411</v>
      </c>
      <c r="Z464" s="55">
        <f>+X464/1000*A_DESCRIPCION!$D$24</f>
        <v>3.3558757551321369E-3</v>
      </c>
      <c r="AA464" s="55">
        <f>+Y464/1000*A_DESCRIPCION!$D$24</f>
        <v>6.711751510264273E-2</v>
      </c>
      <c r="AB464" s="28" t="e">
        <f>+IF(E464=INICIO!$C$4,INICIO!$V$30*ARBOLES!R464,IF(E464=INICIO!$C$5,INICIO!$V$31*ARBOLES!R464,IF(E464=INICIO!$C$6,INICIO!$V$32*ARBOLES!R464,IF(E464=INICIO!$C$7,INICIO!#REF!*ARBOLES!R464,0))))</f>
        <v>#REF!</v>
      </c>
    </row>
    <row r="465" spans="1:28" x14ac:dyDescent="0.25">
      <c r="A465">
        <v>298</v>
      </c>
      <c r="B465" t="str">
        <f>+'2014'!A298</f>
        <v>2-2014-ICC/INAB</v>
      </c>
      <c r="D465">
        <f>+'2014'!B298</f>
        <v>44</v>
      </c>
      <c r="E465" t="str">
        <f>+'2014'!C298</f>
        <v>Conocarpus erectus L.</v>
      </c>
      <c r="F465">
        <f>+'2014'!D298</f>
        <v>2015</v>
      </c>
      <c r="G465">
        <f>+'2014'!E298</f>
        <v>500</v>
      </c>
      <c r="H465">
        <f>+'2014'!F298</f>
        <v>10.5</v>
      </c>
      <c r="I465">
        <f>+'2014'!G298</f>
        <v>6</v>
      </c>
      <c r="J465" s="28">
        <f t="shared" si="28"/>
        <v>0.05</v>
      </c>
      <c r="K465" s="46">
        <f t="shared" si="29"/>
        <v>8.6590147514568668E-3</v>
      </c>
      <c r="L465" s="51">
        <f t="shared" si="30"/>
        <v>0.17318029502913732</v>
      </c>
      <c r="M465" s="28" t="str">
        <f>+IF(H465&gt;4,"DEJAR","DEPURAR")</f>
        <v>DEJAR</v>
      </c>
      <c r="N465" s="49" t="str">
        <f t="shared" si="31"/>
        <v>DEJAR</v>
      </c>
      <c r="O465" s="28">
        <f>+IF(E465=INICIO!$C$4,0.178*POWER(H465,2.47),IF(E465=INICIO!$C$5,0.1023*POWER(H465,2.5),IF(E465=INICIO!$C$6,0.14*POWER(H465,2.4),IF(E465=INICIO!$C$7,0.1023*POWER(H465,2.5),IF(E465=INICIO!$C$8,0,0)))))</f>
        <v>36.546760011272703</v>
      </c>
      <c r="P465" s="55">
        <f>+O465*1/J465</f>
        <v>730.93520022545397</v>
      </c>
      <c r="Q465" s="55">
        <f>+O465/1000*A_DESCRIPCION!$D$24</f>
        <v>1.717697720529817E-2</v>
      </c>
      <c r="R465" s="55">
        <f>+P465/1000*A_DESCRIPCION!$D$24</f>
        <v>0.34353954410596338</v>
      </c>
      <c r="S465" s="49" t="str">
        <f>+INICIO!$E$4</f>
        <v>Imbert and Rollet (1989)a</v>
      </c>
      <c r="T465" s="54">
        <f>0.13657*H465^2.38351</f>
        <v>37.099684439743179</v>
      </c>
      <c r="U465" s="55">
        <f>+T465*1/J465</f>
        <v>741.99368879486349</v>
      </c>
      <c r="V465" s="55">
        <f>+T465/1000*A_DESCRIPCION!$D$24</f>
        <v>1.7436851686679293E-2</v>
      </c>
      <c r="W465" s="55">
        <f>+U465/1000*A_DESCRIPCION!$D$24</f>
        <v>0.34873703373358583</v>
      </c>
      <c r="X465" s="28">
        <f>+IF(E465=INICIO!$C$4,0.199*(0.86^0.899)*(H465^2.22),IF(E465=INICIO!$C$5,0.199*(0.762^0.899)*(H465^2.22),IF(E465=INICIO!$C$6,0.199*(0.759^0.899)*(H465^2.22),IF(E465=INICIO!$C$7,0.199*(0.762^0.899)*(H465^2.22),0))))</f>
        <v>28.825101125411788</v>
      </c>
      <c r="Y465" s="28">
        <f>+X465*1/J465</f>
        <v>576.50202250823577</v>
      </c>
      <c r="Z465" s="55">
        <f>+X465/1000*A_DESCRIPCION!$D$24</f>
        <v>1.3547797528943539E-2</v>
      </c>
      <c r="AA465" s="55">
        <f>+Y465/1000*A_DESCRIPCION!$D$24</f>
        <v>0.27095595057887079</v>
      </c>
      <c r="AB465" s="28" t="e">
        <f>+IF(E465=INICIO!$C$4,INICIO!$V$30*ARBOLES!R465,IF(E465=INICIO!$C$5,INICIO!$V$31*ARBOLES!R465,IF(E465=INICIO!$C$6,INICIO!$V$32*ARBOLES!R465,IF(E465=INICIO!$C$7,INICIO!#REF!*ARBOLES!R465,0))))</f>
        <v>#REF!</v>
      </c>
    </row>
    <row r="466" spans="1:28" x14ac:dyDescent="0.25">
      <c r="A466">
        <v>299</v>
      </c>
      <c r="B466" t="str">
        <f>+'2014'!A299</f>
        <v>2-2014-ICC/INAB</v>
      </c>
      <c r="D466">
        <f>+'2014'!B299</f>
        <v>45</v>
      </c>
      <c r="E466" t="str">
        <f>+'2014'!C299</f>
        <v>Conocarpus erectus L.</v>
      </c>
      <c r="F466">
        <f>+'2014'!D299</f>
        <v>2015</v>
      </c>
      <c r="G466">
        <f>+'2014'!E299</f>
        <v>500</v>
      </c>
      <c r="H466">
        <f>+'2014'!F299</f>
        <v>6.7</v>
      </c>
      <c r="I466">
        <f>+'2014'!G299</f>
        <v>3</v>
      </c>
      <c r="J466" s="28">
        <f t="shared" si="28"/>
        <v>0.05</v>
      </c>
      <c r="K466" s="46">
        <f t="shared" si="29"/>
        <v>3.5256523554911458E-3</v>
      </c>
      <c r="L466" s="51">
        <f t="shared" si="30"/>
        <v>7.051304710982291E-2</v>
      </c>
      <c r="M466" s="28" t="str">
        <f>+IF(H466&gt;4,"DEJAR","DEPURAR")</f>
        <v>DEJAR</v>
      </c>
      <c r="N466" s="49" t="str">
        <f t="shared" si="31"/>
        <v>DEJAR</v>
      </c>
      <c r="O466" s="28">
        <f>+IF(E466=INICIO!$C$4,0.178*POWER(H466,2.47),IF(E466=INICIO!$C$5,0.1023*POWER(H466,2.5),IF(E466=INICIO!$C$6,0.14*POWER(H466,2.4),IF(E466=INICIO!$C$7,0.1023*POWER(H466,2.5),IF(E466=INICIO!$C$8,0,0)))))</f>
        <v>11.886736634180149</v>
      </c>
      <c r="P466" s="55">
        <f>+O466*1/J466</f>
        <v>237.73473268360297</v>
      </c>
      <c r="Q466" s="55">
        <f>+O466/1000*A_DESCRIPCION!$D$24</f>
        <v>5.5867662180646696E-3</v>
      </c>
      <c r="R466" s="55">
        <f>+P466/1000*A_DESCRIPCION!$D$24</f>
        <v>0.11173532436129339</v>
      </c>
      <c r="S466" s="49" t="str">
        <f>+INICIO!$E$4</f>
        <v>Imbert and Rollet (1989)a</v>
      </c>
      <c r="T466" s="54">
        <f>0.13657*H466^2.38351</f>
        <v>12.714897467625301</v>
      </c>
      <c r="U466" s="55">
        <f>+T466*1/J466</f>
        <v>254.29794935250601</v>
      </c>
      <c r="V466" s="55">
        <f>+T466/1000*A_DESCRIPCION!$D$24</f>
        <v>5.9760018097838909E-3</v>
      </c>
      <c r="W466" s="55">
        <f>+U466/1000*A_DESCRIPCION!$D$24</f>
        <v>0.1195200361956778</v>
      </c>
      <c r="X466" s="28">
        <f>+IF(E466=INICIO!$C$4,0.199*(0.86^0.899)*(H466^2.22),IF(E466=INICIO!$C$5,0.199*(0.762^0.899)*(H466^2.22),IF(E466=INICIO!$C$6,0.199*(0.759^0.899)*(H466^2.22),IF(E466=INICIO!$C$7,0.199*(0.762^0.899)*(H466^2.22),0))))</f>
        <v>10.632041365895793</v>
      </c>
      <c r="Y466" s="28">
        <f>+X466*1/J466</f>
        <v>212.64082731791584</v>
      </c>
      <c r="Z466" s="55">
        <f>+X466/1000*A_DESCRIPCION!$D$24</f>
        <v>4.9970594419710222E-3</v>
      </c>
      <c r="AA466" s="55">
        <f>+Y466/1000*A_DESCRIPCION!$D$24</f>
        <v>9.9941188839420436E-2</v>
      </c>
      <c r="AB466" s="28" t="e">
        <f>+IF(E466=INICIO!$C$4,INICIO!$V$30*ARBOLES!R466,IF(E466=INICIO!$C$5,INICIO!$V$31*ARBOLES!R466,IF(E466=INICIO!$C$6,INICIO!$V$32*ARBOLES!R466,IF(E466=INICIO!$C$7,INICIO!#REF!*ARBOLES!R466,0))))</f>
        <v>#REF!</v>
      </c>
    </row>
    <row r="467" spans="1:28" x14ac:dyDescent="0.25">
      <c r="A467">
        <v>300</v>
      </c>
      <c r="B467" t="str">
        <f>+'2014'!A300</f>
        <v>2-2014-ICC/INAB</v>
      </c>
      <c r="D467">
        <f>+'2014'!B300</f>
        <v>45.1</v>
      </c>
      <c r="E467" t="str">
        <f>+'2014'!C300</f>
        <v>Conocarpus erectus L.</v>
      </c>
      <c r="F467">
        <f>+'2014'!D300</f>
        <v>2015</v>
      </c>
      <c r="G467">
        <f>+'2014'!E300</f>
        <v>500</v>
      </c>
      <c r="H467">
        <f>+'2014'!F300</f>
        <v>6.1</v>
      </c>
      <c r="I467">
        <f>+'2014'!G300</f>
        <v>7.25</v>
      </c>
      <c r="J467" s="28">
        <f t="shared" si="28"/>
        <v>0.05</v>
      </c>
      <c r="K467" s="46">
        <f t="shared" si="29"/>
        <v>2.9224665660019049E-3</v>
      </c>
      <c r="L467" s="51">
        <f t="shared" si="30"/>
        <v>5.8449331320038093E-2</v>
      </c>
      <c r="M467" s="28" t="str">
        <f>+IF(H467&gt;4,"DEJAR","DEPURAR")</f>
        <v>DEJAR</v>
      </c>
      <c r="N467" s="49" t="str">
        <f t="shared" si="31"/>
        <v>DEJAR</v>
      </c>
      <c r="O467" s="28">
        <f>+IF(E467=INICIO!$C$4,0.178*POWER(H467,2.47),IF(E467=INICIO!$C$5,0.1023*POWER(H467,2.5),IF(E467=INICIO!$C$6,0.14*POWER(H467,2.4),IF(E467=INICIO!$C$7,0.1023*POWER(H467,2.5),IF(E467=INICIO!$C$8,0,0)))))</f>
        <v>9.4015664773974166</v>
      </c>
      <c r="P467" s="55">
        <f>+O467*1/J467</f>
        <v>188.03132954794833</v>
      </c>
      <c r="Q467" s="55">
        <f>+O467/1000*A_DESCRIPCION!$D$24</f>
        <v>4.4187362443767857E-3</v>
      </c>
      <c r="R467" s="55">
        <f>+P467/1000*A_DESCRIPCION!$D$24</f>
        <v>8.8374724887535713E-2</v>
      </c>
      <c r="S467" s="49" t="str">
        <f>+INICIO!$E$4</f>
        <v>Imbert and Rollet (1989)a</v>
      </c>
      <c r="T467" s="54">
        <f>0.13657*H467^2.38351</f>
        <v>10.167093662990309</v>
      </c>
      <c r="U467" s="55">
        <f>+T467*1/J467</f>
        <v>203.34187325980616</v>
      </c>
      <c r="V467" s="55">
        <f>+T467/1000*A_DESCRIPCION!$D$24</f>
        <v>4.7785340216054449E-3</v>
      </c>
      <c r="W467" s="55">
        <f>+U467/1000*A_DESCRIPCION!$D$24</f>
        <v>9.5570680432108882E-2</v>
      </c>
      <c r="X467" s="28">
        <f>+IF(E467=INICIO!$C$4,0.199*(0.86^0.899)*(H467^2.22),IF(E467=INICIO!$C$5,0.199*(0.762^0.899)*(H467^2.22),IF(E467=INICIO!$C$6,0.199*(0.759^0.899)*(H467^2.22),IF(E467=INICIO!$C$7,0.199*(0.762^0.899)*(H467^2.22),0))))</f>
        <v>8.633021636606756</v>
      </c>
      <c r="Y467" s="28">
        <f>+X467*1/J467</f>
        <v>172.66043273213512</v>
      </c>
      <c r="Z467" s="55">
        <f>+X467/1000*A_DESCRIPCION!$D$24</f>
        <v>4.0575201692051753E-3</v>
      </c>
      <c r="AA467" s="55">
        <f>+Y467/1000*A_DESCRIPCION!$D$24</f>
        <v>8.1150403384103509E-2</v>
      </c>
      <c r="AB467" s="28" t="e">
        <f>+IF(E467=INICIO!$C$4,INICIO!$V$30*ARBOLES!R467,IF(E467=INICIO!$C$5,INICIO!$V$31*ARBOLES!R467,IF(E467=INICIO!$C$6,INICIO!$V$32*ARBOLES!R467,IF(E467=INICIO!$C$7,INICIO!#REF!*ARBOLES!R467,0))))</f>
        <v>#REF!</v>
      </c>
    </row>
    <row r="468" spans="1:28" x14ac:dyDescent="0.25">
      <c r="A468">
        <v>301</v>
      </c>
      <c r="B468" t="str">
        <f>+'2014'!A301</f>
        <v>2-2014-ICC/INAB</v>
      </c>
      <c r="D468">
        <f>+'2014'!B301</f>
        <v>46</v>
      </c>
      <c r="E468" t="str">
        <f>+'2014'!C301</f>
        <v>Conocarpus erectus L.</v>
      </c>
      <c r="F468">
        <f>+'2014'!D301</f>
        <v>2015</v>
      </c>
      <c r="G468">
        <f>+'2014'!E301</f>
        <v>500</v>
      </c>
      <c r="H468">
        <f>+'2014'!F301</f>
        <v>9.1999999999999993</v>
      </c>
      <c r="I468">
        <f>+'2014'!G301</f>
        <v>7.25</v>
      </c>
      <c r="J468" s="28">
        <f t="shared" si="28"/>
        <v>0.05</v>
      </c>
      <c r="K468" s="46">
        <f t="shared" si="29"/>
        <v>6.6476100549960017E-3</v>
      </c>
      <c r="L468" s="51">
        <f t="shared" si="30"/>
        <v>0.13295220109992004</v>
      </c>
      <c r="M468" s="28" t="str">
        <f>+IF(H468&gt;4,"DEJAR","DEPURAR")</f>
        <v>DEJAR</v>
      </c>
      <c r="N468" s="49" t="str">
        <f t="shared" si="31"/>
        <v>DEJAR</v>
      </c>
      <c r="O468" s="28">
        <f>+IF(E468=INICIO!$C$4,0.178*POWER(H468,2.47),IF(E468=INICIO!$C$5,0.1023*POWER(H468,2.5),IF(E468=INICIO!$C$6,0.14*POWER(H468,2.4),IF(E468=INICIO!$C$7,0.1023*POWER(H468,2.5),IF(E468=INICIO!$C$8,0,0)))))</f>
        <v>26.263052514758673</v>
      </c>
      <c r="P468" s="55">
        <f>+O468*1/J468</f>
        <v>525.26105029517339</v>
      </c>
      <c r="Q468" s="55">
        <f>+O468/1000*A_DESCRIPCION!$D$24</f>
        <v>1.2343634681936576E-2</v>
      </c>
      <c r="R468" s="55">
        <f>+P468/1000*A_DESCRIPCION!$D$24</f>
        <v>0.24687269363873146</v>
      </c>
      <c r="S468" s="49" t="str">
        <f>+INICIO!$E$4</f>
        <v>Imbert and Rollet (1989)a</v>
      </c>
      <c r="T468" s="54">
        <f>0.13657*H468^2.38351</f>
        <v>27.074050444987673</v>
      </c>
      <c r="U468" s="55">
        <f>+T468*1/J468</f>
        <v>541.48100889975342</v>
      </c>
      <c r="V468" s="55">
        <f>+T468/1000*A_DESCRIPCION!$D$24</f>
        <v>1.2724803709144207E-2</v>
      </c>
      <c r="W468" s="55">
        <f>+U468/1000*A_DESCRIPCION!$D$24</f>
        <v>0.25449607418288406</v>
      </c>
      <c r="X468" s="28">
        <f>+IF(E468=INICIO!$C$4,0.199*(0.86^0.899)*(H468^2.22),IF(E468=INICIO!$C$5,0.199*(0.762^0.899)*(H468^2.22),IF(E468=INICIO!$C$6,0.199*(0.759^0.899)*(H468^2.22),IF(E468=INICIO!$C$7,0.199*(0.762^0.899)*(H468^2.22),0))))</f>
        <v>21.495105071117411</v>
      </c>
      <c r="Y468" s="28">
        <f>+X468*1/J468</f>
        <v>429.90210142234821</v>
      </c>
      <c r="Z468" s="55">
        <f>+X468/1000*A_DESCRIPCION!$D$24</f>
        <v>1.0102699383425182E-2</v>
      </c>
      <c r="AA468" s="55">
        <f>+Y468/1000*A_DESCRIPCION!$D$24</f>
        <v>0.20205398766850363</v>
      </c>
      <c r="AB468" s="28" t="e">
        <f>+IF(E468=INICIO!$C$4,INICIO!$V$30*ARBOLES!R468,IF(E468=INICIO!$C$5,INICIO!$V$31*ARBOLES!R468,IF(E468=INICIO!$C$6,INICIO!$V$32*ARBOLES!R468,IF(E468=INICIO!$C$7,INICIO!#REF!*ARBOLES!R468,0))))</f>
        <v>#REF!</v>
      </c>
    </row>
    <row r="469" spans="1:28" x14ac:dyDescent="0.25">
      <c r="A469">
        <v>302</v>
      </c>
      <c r="B469" t="str">
        <f>+'2014'!A302</f>
        <v>2-2014-ICC/INAB</v>
      </c>
      <c r="D469">
        <f>+'2014'!B302</f>
        <v>46.1</v>
      </c>
      <c r="E469" t="str">
        <f>+'2014'!C302</f>
        <v>Conocarpus erectus L.</v>
      </c>
      <c r="F469">
        <f>+'2014'!D302</f>
        <v>2015</v>
      </c>
      <c r="G469">
        <f>+'2014'!E302</f>
        <v>500</v>
      </c>
      <c r="H469">
        <f>+'2014'!F302</f>
        <v>7.8</v>
      </c>
      <c r="I469">
        <f>+'2014'!G302</f>
        <v>6.5</v>
      </c>
      <c r="J469" s="28">
        <f t="shared" si="28"/>
        <v>0.05</v>
      </c>
      <c r="K469" s="46">
        <f t="shared" si="29"/>
        <v>4.7783624261100756E-3</v>
      </c>
      <c r="L469" s="51">
        <f t="shared" si="30"/>
        <v>9.5567248522201512E-2</v>
      </c>
      <c r="M469" s="28" t="str">
        <f>+IF(H469&gt;4,"DEJAR","DEPURAR")</f>
        <v>DEJAR</v>
      </c>
      <c r="N469" s="49" t="str">
        <f t="shared" si="31"/>
        <v>DEJAR</v>
      </c>
      <c r="O469" s="28">
        <f>+IF(E469=INICIO!$C$4,0.178*POWER(H469,2.47),IF(E469=INICIO!$C$5,0.1023*POWER(H469,2.5),IF(E469=INICIO!$C$6,0.14*POWER(H469,2.4),IF(E469=INICIO!$C$7,0.1023*POWER(H469,2.5),IF(E469=INICIO!$C$8,0,0)))))</f>
        <v>17.38249609281899</v>
      </c>
      <c r="P469" s="55">
        <f>+O469*1/J469</f>
        <v>347.64992185637976</v>
      </c>
      <c r="Q469" s="55">
        <f>+O469/1000*A_DESCRIPCION!$D$24</f>
        <v>8.1697731636249243E-3</v>
      </c>
      <c r="R469" s="55">
        <f>+P469/1000*A_DESCRIPCION!$D$24</f>
        <v>0.16339546327249849</v>
      </c>
      <c r="S469" s="49" t="str">
        <f>+INICIO!$E$4</f>
        <v>Imbert and Rollet (1989)a</v>
      </c>
      <c r="T469" s="54">
        <f>0.13657*H469^2.38351</f>
        <v>18.267188734053882</v>
      </c>
      <c r="U469" s="55">
        <f>+T469*1/J469</f>
        <v>365.3437746810776</v>
      </c>
      <c r="V469" s="55">
        <f>+T469/1000*A_DESCRIPCION!$D$24</f>
        <v>8.5855787050053232E-3</v>
      </c>
      <c r="W469" s="55">
        <f>+U469/1000*A_DESCRIPCION!$D$24</f>
        <v>0.17171157410010646</v>
      </c>
      <c r="X469" s="28">
        <f>+IF(E469=INICIO!$C$4,0.199*(0.86^0.899)*(H469^2.22),IF(E469=INICIO!$C$5,0.199*(0.762^0.899)*(H469^2.22),IF(E469=INICIO!$C$6,0.199*(0.759^0.899)*(H469^2.22),IF(E469=INICIO!$C$7,0.199*(0.762^0.899)*(H469^2.22),0))))</f>
        <v>14.89980599361394</v>
      </c>
      <c r="Y469" s="28">
        <f>+X469*1/J469</f>
        <v>297.99611987227877</v>
      </c>
      <c r="Z469" s="55">
        <f>+X469/1000*A_DESCRIPCION!$D$24</f>
        <v>7.0029088169985517E-3</v>
      </c>
      <c r="AA469" s="55">
        <f>+Y469/1000*A_DESCRIPCION!$D$24</f>
        <v>0.140058176339971</v>
      </c>
      <c r="AB469" s="28" t="e">
        <f>+IF(E469=INICIO!$C$4,INICIO!$V$30*ARBOLES!R469,IF(E469=INICIO!$C$5,INICIO!$V$31*ARBOLES!R469,IF(E469=INICIO!$C$6,INICIO!$V$32*ARBOLES!R469,IF(E469=INICIO!$C$7,INICIO!#REF!*ARBOLES!R469,0))))</f>
        <v>#REF!</v>
      </c>
    </row>
    <row r="470" spans="1:28" x14ac:dyDescent="0.25">
      <c r="A470">
        <v>303</v>
      </c>
      <c r="B470" t="str">
        <f>+'2014'!A303</f>
        <v>2-2014-ICC/INAB</v>
      </c>
      <c r="D470">
        <f>+'2014'!B303</f>
        <v>46.2</v>
      </c>
      <c r="E470" t="str">
        <f>+'2014'!C303</f>
        <v>Conocarpus erectus L.</v>
      </c>
      <c r="F470">
        <f>+'2014'!D303</f>
        <v>2015</v>
      </c>
      <c r="G470">
        <f>+'2014'!E303</f>
        <v>500</v>
      </c>
      <c r="H470">
        <f>+'2014'!F303</f>
        <v>6.1</v>
      </c>
      <c r="I470">
        <f>+'2014'!G303</f>
        <v>7.25</v>
      </c>
      <c r="J470" s="28">
        <f t="shared" si="28"/>
        <v>0.05</v>
      </c>
      <c r="K470" s="46">
        <f t="shared" si="29"/>
        <v>2.9224665660019049E-3</v>
      </c>
      <c r="L470" s="51">
        <f t="shared" si="30"/>
        <v>5.8449331320038093E-2</v>
      </c>
      <c r="M470" s="28" t="str">
        <f>+IF(H470&gt;4,"DEJAR","DEPURAR")</f>
        <v>DEJAR</v>
      </c>
      <c r="N470" s="49" t="str">
        <f t="shared" si="31"/>
        <v>DEJAR</v>
      </c>
      <c r="O470" s="28">
        <f>+IF(E470=INICIO!$C$4,0.178*POWER(H470,2.47),IF(E470=INICIO!$C$5,0.1023*POWER(H470,2.5),IF(E470=INICIO!$C$6,0.14*POWER(H470,2.4),IF(E470=INICIO!$C$7,0.1023*POWER(H470,2.5),IF(E470=INICIO!$C$8,0,0)))))</f>
        <v>9.4015664773974166</v>
      </c>
      <c r="P470" s="55">
        <f>+O470*1/J470</f>
        <v>188.03132954794833</v>
      </c>
      <c r="Q470" s="55">
        <f>+O470/1000*A_DESCRIPCION!$D$24</f>
        <v>4.4187362443767857E-3</v>
      </c>
      <c r="R470" s="55">
        <f>+P470/1000*A_DESCRIPCION!$D$24</f>
        <v>8.8374724887535713E-2</v>
      </c>
      <c r="S470" s="49" t="str">
        <f>+INICIO!$E$4</f>
        <v>Imbert and Rollet (1989)a</v>
      </c>
      <c r="T470" s="54">
        <f>0.13657*H470^2.38351</f>
        <v>10.167093662990309</v>
      </c>
      <c r="U470" s="55">
        <f>+T470*1/J470</f>
        <v>203.34187325980616</v>
      </c>
      <c r="V470" s="55">
        <f>+T470/1000*A_DESCRIPCION!$D$24</f>
        <v>4.7785340216054449E-3</v>
      </c>
      <c r="W470" s="55">
        <f>+U470/1000*A_DESCRIPCION!$D$24</f>
        <v>9.5570680432108882E-2</v>
      </c>
      <c r="X470" s="28">
        <f>+IF(E470=INICIO!$C$4,0.199*(0.86^0.899)*(H470^2.22),IF(E470=INICIO!$C$5,0.199*(0.762^0.899)*(H470^2.22),IF(E470=INICIO!$C$6,0.199*(0.759^0.899)*(H470^2.22),IF(E470=INICIO!$C$7,0.199*(0.762^0.899)*(H470^2.22),0))))</f>
        <v>8.633021636606756</v>
      </c>
      <c r="Y470" s="28">
        <f>+X470*1/J470</f>
        <v>172.66043273213512</v>
      </c>
      <c r="Z470" s="55">
        <f>+X470/1000*A_DESCRIPCION!$D$24</f>
        <v>4.0575201692051753E-3</v>
      </c>
      <c r="AA470" s="55">
        <f>+Y470/1000*A_DESCRIPCION!$D$24</f>
        <v>8.1150403384103509E-2</v>
      </c>
      <c r="AB470" s="28" t="e">
        <f>+IF(E470=INICIO!$C$4,INICIO!$V$30*ARBOLES!R470,IF(E470=INICIO!$C$5,INICIO!$V$31*ARBOLES!R470,IF(E470=INICIO!$C$6,INICIO!$V$32*ARBOLES!R470,IF(E470=INICIO!$C$7,INICIO!#REF!*ARBOLES!R470,0))))</f>
        <v>#REF!</v>
      </c>
    </row>
    <row r="471" spans="1:28" x14ac:dyDescent="0.25">
      <c r="A471">
        <v>304</v>
      </c>
      <c r="B471" t="str">
        <f>+'2014'!A304</f>
        <v>3-2014-ICC/INAB</v>
      </c>
      <c r="D471">
        <f>+'2014'!B304</f>
        <v>1</v>
      </c>
      <c r="E471" t="str">
        <f>+'2014'!C304</f>
        <v>Avicennia germinans (L.)L.</v>
      </c>
      <c r="F471">
        <f>+'2014'!D304</f>
        <v>2015</v>
      </c>
      <c r="G471">
        <f>+'2014'!E304</f>
        <v>500</v>
      </c>
      <c r="H471">
        <f>+'2014'!F304</f>
        <v>10.4</v>
      </c>
      <c r="I471">
        <f>+'2014'!G304</f>
        <v>14</v>
      </c>
      <c r="J471" s="28">
        <f t="shared" si="28"/>
        <v>0.05</v>
      </c>
      <c r="K471" s="46">
        <f t="shared" si="29"/>
        <v>8.4948665353068026E-3</v>
      </c>
      <c r="L471" s="51">
        <f t="shared" si="30"/>
        <v>0.16989733070613605</v>
      </c>
      <c r="M471" s="28" t="str">
        <f>+IF(H471&gt;4,"DEJAR","DEPURAR")</f>
        <v>DEJAR</v>
      </c>
      <c r="N471" s="49" t="str">
        <f t="shared" si="31"/>
        <v>DEJAR</v>
      </c>
      <c r="O471" s="28">
        <f>+IF(E471=INICIO!$C$4,0.178*POWER(H471,2.47),IF(E471=INICIO!$C$5,0.1023*POWER(H471,2.5),IF(E471=INICIO!$C$6,0.14*POWER(H471,2.4),IF(E471=INICIO!$C$7,0.1023*POWER(H471,2.5),IF(E471=INICIO!$C$8,0,0)))))</f>
        <v>38.637413874114742</v>
      </c>
      <c r="P471" s="55">
        <f>+O471*1/J471</f>
        <v>772.74827748229484</v>
      </c>
      <c r="Q471" s="55">
        <f>+O471/1000*A_DESCRIPCION!$D$24</f>
        <v>1.8159584520833928E-2</v>
      </c>
      <c r="R471" s="55">
        <f>+P471/1000*A_DESCRIPCION!$D$24</f>
        <v>0.36319169041667854</v>
      </c>
      <c r="S471" s="49" t="str">
        <f>+INICIO!$E$4</f>
        <v>Imbert and Rollet (1989)a</v>
      </c>
      <c r="T471" s="54">
        <f>0.13657*H471^2.38351</f>
        <v>36.263059617041179</v>
      </c>
      <c r="U471" s="55">
        <f>+T471*1/J471</f>
        <v>725.26119234082353</v>
      </c>
      <c r="V471" s="55">
        <f>+T471/1000*A_DESCRIPCION!$D$24</f>
        <v>1.7043638020009355E-2</v>
      </c>
      <c r="W471" s="55">
        <f>+U471/1000*A_DESCRIPCION!$D$24</f>
        <v>0.34087276040018705</v>
      </c>
      <c r="X471" s="28">
        <f>+IF(E471=INICIO!$C$4,0.199*(0.86^0.899)*(H471^2.22),IF(E471=INICIO!$C$5,0.199*(0.762^0.899)*(H471^2.22),IF(E471=INICIO!$C$6,0.199*(0.759^0.899)*(H471^2.22),IF(E471=INICIO!$C$7,0.199*(0.762^0.899)*(H471^2.22),0))))</f>
        <v>28.119296179849911</v>
      </c>
      <c r="Y471" s="28">
        <f>+X471*1/J471</f>
        <v>562.38592359699817</v>
      </c>
      <c r="Z471" s="55">
        <f>+X471/1000*A_DESCRIPCION!$D$24</f>
        <v>1.3216069204529458E-2</v>
      </c>
      <c r="AA471" s="55">
        <f>+Y471/1000*A_DESCRIPCION!$D$24</f>
        <v>0.26432138409058908</v>
      </c>
      <c r="AB471" s="28">
        <f>+IF(E471=INICIO!$C$4,INICIO!$V$30*ARBOLES!R471,IF(E471=INICIO!$C$5,INICIO!$V$31*ARBOLES!R471,IF(E471=INICIO!$C$6,INICIO!$V$32*ARBOLES!R471,IF(E471=INICIO!$C$7,INICIO!#REF!*ARBOLES!R471,0))))</f>
        <v>0.33917774741314122</v>
      </c>
    </row>
    <row r="472" spans="1:28" x14ac:dyDescent="0.25">
      <c r="A472">
        <v>305</v>
      </c>
      <c r="B472" t="str">
        <f>+'2014'!A305</f>
        <v>3-2014-ICC/INAB</v>
      </c>
      <c r="D472">
        <f>+'2014'!B305</f>
        <v>2</v>
      </c>
      <c r="E472" t="str">
        <f>+'2014'!C305</f>
        <v>Avicennia germinans (L.)L.</v>
      </c>
      <c r="F472">
        <f>+'2014'!D305</f>
        <v>2015</v>
      </c>
      <c r="G472">
        <f>+'2014'!E305</f>
        <v>500</v>
      </c>
      <c r="H472">
        <f>+'2014'!F305</f>
        <v>20.9</v>
      </c>
      <c r="I472">
        <f>+'2014'!G305</f>
        <v>21</v>
      </c>
      <c r="J472" s="28">
        <f t="shared" si="28"/>
        <v>0.05</v>
      </c>
      <c r="K472" s="46">
        <f t="shared" si="29"/>
        <v>3.4306977175363934E-2</v>
      </c>
      <c r="L472" s="51">
        <f t="shared" si="30"/>
        <v>0.68613954350727868</v>
      </c>
      <c r="M472" s="28" t="str">
        <f>+IF(H472&gt;4,"DEJAR","DEPURAR")</f>
        <v>DEJAR</v>
      </c>
      <c r="N472" s="49" t="str">
        <f t="shared" si="31"/>
        <v>DEJAR</v>
      </c>
      <c r="O472" s="28">
        <f>+IF(E472=INICIO!$C$4,0.178*POWER(H472,2.47),IF(E472=INICIO!$C$5,0.1023*POWER(H472,2.5),IF(E472=INICIO!$C$6,0.14*POWER(H472,2.4),IF(E472=INICIO!$C$7,0.1023*POWER(H472,2.5),IF(E472=INICIO!$C$8,0,0)))))</f>
        <v>206.29044957903176</v>
      </c>
      <c r="P472" s="55">
        <f>+O472*1/J472</f>
        <v>4125.8089915806349</v>
      </c>
      <c r="Q472" s="55">
        <f>+O472/1000*A_DESCRIPCION!$D$24</f>
        <v>9.6956511302144915E-2</v>
      </c>
      <c r="R472" s="55">
        <f>+P472/1000*A_DESCRIPCION!$D$24</f>
        <v>1.9391302260428982</v>
      </c>
      <c r="S472" s="49" t="str">
        <f>+INICIO!$E$4</f>
        <v>Imbert and Rollet (1989)a</v>
      </c>
      <c r="T472" s="54">
        <f>0.13657*H472^2.38351</f>
        <v>191.39790678214149</v>
      </c>
      <c r="U472" s="55">
        <f>+T472*1/J472</f>
        <v>3827.9581356428298</v>
      </c>
      <c r="V472" s="55">
        <f>+T472/1000*A_DESCRIPCION!$D$24</f>
        <v>8.9957016187606501E-2</v>
      </c>
      <c r="W472" s="55">
        <f>+U472/1000*A_DESCRIPCION!$D$24</f>
        <v>1.7991403237521297</v>
      </c>
      <c r="X472" s="28">
        <f>+IF(E472=INICIO!$C$4,0.199*(0.86^0.899)*(H472^2.22),IF(E472=INICIO!$C$5,0.199*(0.762^0.899)*(H472^2.22),IF(E472=INICIO!$C$6,0.199*(0.759^0.899)*(H472^2.22),IF(E472=INICIO!$C$7,0.199*(0.762^0.899)*(H472^2.22),0))))</f>
        <v>132.40829342875981</v>
      </c>
      <c r="Y472" s="28">
        <f>+X472*1/J472</f>
        <v>2648.1658685751959</v>
      </c>
      <c r="Z472" s="55">
        <f>+X472/1000*A_DESCRIPCION!$D$24</f>
        <v>6.2231897911517113E-2</v>
      </c>
      <c r="AA472" s="55">
        <f>+Y472/1000*A_DESCRIPCION!$D$24</f>
        <v>1.244637958230342</v>
      </c>
      <c r="AB472" s="28">
        <f>+IF(E472=INICIO!$C$4,INICIO!$V$30*ARBOLES!R472,IF(E472=INICIO!$C$5,INICIO!$V$31*ARBOLES!R472,IF(E472=INICIO!$C$6,INICIO!$V$32*ARBOLES!R472,IF(E472=INICIO!$C$7,INICIO!#REF!*ARBOLES!R472,0))))</f>
        <v>1.8109164922121306</v>
      </c>
    </row>
    <row r="473" spans="1:28" x14ac:dyDescent="0.25">
      <c r="A473">
        <v>306</v>
      </c>
      <c r="B473" t="str">
        <f>+'2014'!A306</f>
        <v>3-2014-ICC/INAB</v>
      </c>
      <c r="D473">
        <f>+'2014'!B306</f>
        <v>3</v>
      </c>
      <c r="E473" t="str">
        <f>+'2014'!C306</f>
        <v>Avicennia germinans (L.)L.</v>
      </c>
      <c r="F473">
        <f>+'2014'!D306</f>
        <v>2015</v>
      </c>
      <c r="G473">
        <f>+'2014'!E306</f>
        <v>500</v>
      </c>
      <c r="H473">
        <f>+'2014'!F306</f>
        <v>13.5</v>
      </c>
      <c r="I473">
        <f>+'2014'!G306</f>
        <v>19</v>
      </c>
      <c r="J473" s="28">
        <f t="shared" si="28"/>
        <v>0.05</v>
      </c>
      <c r="K473" s="46">
        <f t="shared" si="29"/>
        <v>1.4313881527918496E-2</v>
      </c>
      <c r="L473" s="51">
        <f t="shared" si="30"/>
        <v>0.28627763055836991</v>
      </c>
      <c r="M473" s="28" t="str">
        <f>+IF(H473&gt;4,"DEJAR","DEPURAR")</f>
        <v>DEJAR</v>
      </c>
      <c r="N473" s="49" t="str">
        <f t="shared" si="31"/>
        <v>DEJAR</v>
      </c>
      <c r="O473" s="28">
        <f>+IF(E473=INICIO!$C$4,0.178*POWER(H473,2.47),IF(E473=INICIO!$C$5,0.1023*POWER(H473,2.5),IF(E473=INICIO!$C$6,0.14*POWER(H473,2.4),IF(E473=INICIO!$C$7,0.1023*POWER(H473,2.5),IF(E473=INICIO!$C$8,0,0)))))</f>
        <v>72.265178552068278</v>
      </c>
      <c r="P473" s="55">
        <f>+O473*1/J473</f>
        <v>1445.3035710413656</v>
      </c>
      <c r="Q473" s="55">
        <f>+O473/1000*A_DESCRIPCION!$D$24</f>
        <v>3.396463391947209E-2</v>
      </c>
      <c r="R473" s="55">
        <f>+P473/1000*A_DESCRIPCION!$D$24</f>
        <v>0.67929267838944174</v>
      </c>
      <c r="S473" s="49" t="str">
        <f>+INICIO!$E$4</f>
        <v>Imbert and Rollet (1989)a</v>
      </c>
      <c r="T473" s="54">
        <f>0.13657*H473^2.38351</f>
        <v>67.533172179763213</v>
      </c>
      <c r="U473" s="55">
        <f>+T473*1/J473</f>
        <v>1350.6634435952642</v>
      </c>
      <c r="V473" s="55">
        <f>+T473/1000*A_DESCRIPCION!$D$24</f>
        <v>3.1740590924488707E-2</v>
      </c>
      <c r="W473" s="55">
        <f>+U473/1000*A_DESCRIPCION!$D$24</f>
        <v>0.63481181848977419</v>
      </c>
      <c r="X473" s="28">
        <f>+IF(E473=INICIO!$C$4,0.199*(0.86^0.899)*(H473^2.22),IF(E473=INICIO!$C$5,0.199*(0.762^0.899)*(H473^2.22),IF(E473=INICIO!$C$6,0.199*(0.759^0.899)*(H473^2.22),IF(E473=INICIO!$C$7,0.199*(0.762^0.899)*(H473^2.22),0))))</f>
        <v>50.180085735831895</v>
      </c>
      <c r="Y473" s="28">
        <f>+X473*1/J473</f>
        <v>1003.6017147166378</v>
      </c>
      <c r="Z473" s="55">
        <f>+X473/1000*A_DESCRIPCION!$D$24</f>
        <v>2.3584640295840988E-2</v>
      </c>
      <c r="AA473" s="55">
        <f>+Y473/1000*A_DESCRIPCION!$D$24</f>
        <v>0.47169280591681978</v>
      </c>
      <c r="AB473" s="28">
        <f>+IF(E473=INICIO!$C$4,INICIO!$V$30*ARBOLES!R473,IF(E473=INICIO!$C$5,INICIO!$V$31*ARBOLES!R473,IF(E473=INICIO!$C$6,INICIO!$V$32*ARBOLES!R473,IF(E473=INICIO!$C$7,INICIO!#REF!*ARBOLES!R473,0))))</f>
        <v>0.63437839182399347</v>
      </c>
    </row>
    <row r="474" spans="1:28" x14ac:dyDescent="0.25">
      <c r="A474">
        <v>307</v>
      </c>
      <c r="B474" t="str">
        <f>+'2014'!A307</f>
        <v>3-2014-ICC/INAB</v>
      </c>
      <c r="D474">
        <f>+'2014'!B307</f>
        <v>4</v>
      </c>
      <c r="E474" t="str">
        <f>+'2014'!C307</f>
        <v>Avicennia germinans (L.)L.</v>
      </c>
      <c r="F474">
        <f>+'2014'!D307</f>
        <v>2015</v>
      </c>
      <c r="G474">
        <f>+'2014'!E307</f>
        <v>500</v>
      </c>
      <c r="H474">
        <f>+'2014'!F307</f>
        <v>16.5</v>
      </c>
      <c r="I474">
        <f>+'2014'!G307</f>
        <v>16.5</v>
      </c>
      <c r="J474" s="28">
        <f t="shared" si="28"/>
        <v>0.05</v>
      </c>
      <c r="K474" s="46">
        <f t="shared" si="29"/>
        <v>2.1382464998495533E-2</v>
      </c>
      <c r="L474" s="51">
        <f t="shared" si="30"/>
        <v>0.42764929996991063</v>
      </c>
      <c r="M474" s="28" t="str">
        <f>+IF(H474&gt;4,"DEJAR","DEPURAR")</f>
        <v>DEJAR</v>
      </c>
      <c r="N474" s="49" t="str">
        <f t="shared" si="31"/>
        <v>DEJAR</v>
      </c>
      <c r="O474" s="28">
        <f>+IF(E474=INICIO!$C$4,0.178*POWER(H474,2.47),IF(E474=INICIO!$C$5,0.1023*POWER(H474,2.5),IF(E474=INICIO!$C$6,0.14*POWER(H474,2.4),IF(E474=INICIO!$C$7,0.1023*POWER(H474,2.5),IF(E474=INICIO!$C$8,0,0)))))</f>
        <v>116.97404327130303</v>
      </c>
      <c r="P474" s="55">
        <f>+O474*1/J474</f>
        <v>2339.4808654260605</v>
      </c>
      <c r="Q474" s="55">
        <f>+O474/1000*A_DESCRIPCION!$D$24</f>
        <v>5.4977800337512421E-2</v>
      </c>
      <c r="R474" s="55">
        <f>+P474/1000*A_DESCRIPCION!$D$24</f>
        <v>1.0995560067502483</v>
      </c>
      <c r="S474" s="49" t="str">
        <f>+INICIO!$E$4</f>
        <v>Imbert and Rollet (1989)a</v>
      </c>
      <c r="T474" s="54">
        <f>0.13657*H474^2.38351</f>
        <v>108.95331919183752</v>
      </c>
      <c r="U474" s="55">
        <f>+T474*1/J474</f>
        <v>2179.0663838367504</v>
      </c>
      <c r="V474" s="55">
        <f>+T474/1000*A_DESCRIPCION!$D$24</f>
        <v>5.1208060020163634E-2</v>
      </c>
      <c r="W474" s="55">
        <f>+U474/1000*A_DESCRIPCION!$D$24</f>
        <v>1.0241612004032727</v>
      </c>
      <c r="X474" s="28">
        <f>+IF(E474=INICIO!$C$4,0.199*(0.86^0.899)*(H474^2.22),IF(E474=INICIO!$C$5,0.199*(0.762^0.899)*(H474^2.22),IF(E474=INICIO!$C$6,0.199*(0.759^0.899)*(H474^2.22),IF(E474=INICIO!$C$7,0.199*(0.762^0.899)*(H474^2.22),0))))</f>
        <v>78.343828192587651</v>
      </c>
      <c r="Y474" s="28">
        <f>+X474*1/J474</f>
        <v>1566.876563851753</v>
      </c>
      <c r="Z474" s="55">
        <f>+X474/1000*A_DESCRIPCION!$D$24</f>
        <v>3.6821599250516188E-2</v>
      </c>
      <c r="AA474" s="55">
        <f>+Y474/1000*A_DESCRIPCION!$D$24</f>
        <v>0.73643198501032392</v>
      </c>
      <c r="AB474" s="28">
        <f>+IF(E474=INICIO!$C$4,INICIO!$V$30*ARBOLES!R474,IF(E474=INICIO!$C$5,INICIO!$V$31*ARBOLES!R474,IF(E474=INICIO!$C$6,INICIO!$V$32*ARBOLES!R474,IF(E474=INICIO!$C$7,INICIO!#REF!*ARBOLES!R474,0))))</f>
        <v>1.0268542462969619</v>
      </c>
    </row>
    <row r="475" spans="1:28" x14ac:dyDescent="0.25">
      <c r="A475">
        <v>308</v>
      </c>
      <c r="B475" t="str">
        <f>+'2014'!A308</f>
        <v>3-2014-ICC/INAB</v>
      </c>
      <c r="D475">
        <f>+'2014'!B308</f>
        <v>5</v>
      </c>
      <c r="E475" t="str">
        <f>+'2014'!C308</f>
        <v>Avicennia germinans (L.)L.</v>
      </c>
      <c r="F475">
        <f>+'2014'!D308</f>
        <v>2015</v>
      </c>
      <c r="G475">
        <f>+'2014'!E308</f>
        <v>500</v>
      </c>
      <c r="H475">
        <f>+'2014'!F308</f>
        <v>7.8</v>
      </c>
      <c r="I475">
        <f>+'2014'!G308</f>
        <v>6</v>
      </c>
      <c r="J475" s="28">
        <f t="shared" si="28"/>
        <v>0.05</v>
      </c>
      <c r="K475" s="46">
        <f t="shared" si="29"/>
        <v>4.7783624261100756E-3</v>
      </c>
      <c r="L475" s="51">
        <f t="shared" si="30"/>
        <v>9.5567248522201512E-2</v>
      </c>
      <c r="M475" s="28" t="str">
        <f>+IF(H475&gt;4,"DEJAR","DEPURAR")</f>
        <v>DEJAR</v>
      </c>
      <c r="N475" s="49" t="str">
        <f t="shared" si="31"/>
        <v>DEJAR</v>
      </c>
      <c r="O475" s="28">
        <f>+IF(E475=INICIO!$C$4,0.178*POWER(H475,2.47),IF(E475=INICIO!$C$5,0.1023*POWER(H475,2.5),IF(E475=INICIO!$C$6,0.14*POWER(H475,2.4),IF(E475=INICIO!$C$7,0.1023*POWER(H475,2.5),IF(E475=INICIO!$C$8,0,0)))))</f>
        <v>19.37113563978189</v>
      </c>
      <c r="P475" s="55">
        <f>+O475*1/J475</f>
        <v>387.42271279563778</v>
      </c>
      <c r="Q475" s="55">
        <f>+O475/1000*A_DESCRIPCION!$D$24</f>
        <v>9.1044337506974889E-3</v>
      </c>
      <c r="R475" s="55">
        <f>+P475/1000*A_DESCRIPCION!$D$24</f>
        <v>0.18208867501394974</v>
      </c>
      <c r="S475" s="49" t="str">
        <f>+INICIO!$E$4</f>
        <v>Imbert and Rollet (1989)a</v>
      </c>
      <c r="T475" s="54">
        <f>0.13657*H475^2.38351</f>
        <v>18.267188734053882</v>
      </c>
      <c r="U475" s="55">
        <f>+T475*1/J475</f>
        <v>365.3437746810776</v>
      </c>
      <c r="V475" s="55">
        <f>+T475/1000*A_DESCRIPCION!$D$24</f>
        <v>8.5855787050053232E-3</v>
      </c>
      <c r="W475" s="55">
        <f>+U475/1000*A_DESCRIPCION!$D$24</f>
        <v>0.17171157410010646</v>
      </c>
      <c r="X475" s="28">
        <f>+IF(E475=INICIO!$C$4,0.199*(0.86^0.899)*(H475^2.22),IF(E475=INICIO!$C$5,0.199*(0.762^0.899)*(H475^2.22),IF(E475=INICIO!$C$6,0.199*(0.759^0.899)*(H475^2.22),IF(E475=INICIO!$C$7,0.199*(0.762^0.899)*(H475^2.22),0))))</f>
        <v>14.84705956602129</v>
      </c>
      <c r="Y475" s="28">
        <f>+X475*1/J475</f>
        <v>296.94119132042579</v>
      </c>
      <c r="Z475" s="55">
        <f>+X475/1000*A_DESCRIPCION!$D$24</f>
        <v>6.9781179960300057E-3</v>
      </c>
      <c r="AA475" s="55">
        <f>+Y475/1000*A_DESCRIPCION!$D$24</f>
        <v>0.13956235992060012</v>
      </c>
      <c r="AB475" s="28">
        <f>+IF(E475=INICIO!$C$4,INICIO!$V$30*ARBOLES!R475,IF(E475=INICIO!$C$5,INICIO!$V$31*ARBOLES!R475,IF(E475=INICIO!$C$6,INICIO!$V$32*ARBOLES!R475,IF(E475=INICIO!$C$7,INICIO!#REF!*ARBOLES!R475,0))))</f>
        <v>0.17004911800107317</v>
      </c>
    </row>
    <row r="476" spans="1:28" x14ac:dyDescent="0.25">
      <c r="A476">
        <v>309</v>
      </c>
      <c r="B476" t="str">
        <f>+'2014'!A309</f>
        <v>3-2014-ICC/INAB</v>
      </c>
      <c r="D476">
        <f>+'2014'!B309</f>
        <v>6</v>
      </c>
      <c r="E476" t="str">
        <f>+'2014'!C309</f>
        <v>Avicennia germinans (L.)L.</v>
      </c>
      <c r="F476">
        <f>+'2014'!D309</f>
        <v>2015</v>
      </c>
      <c r="G476">
        <f>+'2014'!E309</f>
        <v>500</v>
      </c>
      <c r="H476">
        <f>+'2014'!F309</f>
        <v>20.9</v>
      </c>
      <c r="I476">
        <f>+'2014'!G309</f>
        <v>21</v>
      </c>
      <c r="J476" s="28">
        <f t="shared" si="28"/>
        <v>0.05</v>
      </c>
      <c r="K476" s="46">
        <f t="shared" si="29"/>
        <v>3.4306977175363934E-2</v>
      </c>
      <c r="L476" s="51">
        <f t="shared" si="30"/>
        <v>0.68613954350727868</v>
      </c>
      <c r="M476" s="28" t="str">
        <f>+IF(H476&gt;4,"DEJAR","DEPURAR")</f>
        <v>DEJAR</v>
      </c>
      <c r="N476" s="49" t="str">
        <f t="shared" si="31"/>
        <v>DEJAR</v>
      </c>
      <c r="O476" s="28">
        <f>+IF(E476=INICIO!$C$4,0.178*POWER(H476,2.47),IF(E476=INICIO!$C$5,0.1023*POWER(H476,2.5),IF(E476=INICIO!$C$6,0.14*POWER(H476,2.4),IF(E476=INICIO!$C$7,0.1023*POWER(H476,2.5),IF(E476=INICIO!$C$8,0,0)))))</f>
        <v>206.29044957903176</v>
      </c>
      <c r="P476" s="55">
        <f>+O476*1/J476</f>
        <v>4125.8089915806349</v>
      </c>
      <c r="Q476" s="55">
        <f>+O476/1000*A_DESCRIPCION!$D$24</f>
        <v>9.6956511302144915E-2</v>
      </c>
      <c r="R476" s="55">
        <f>+P476/1000*A_DESCRIPCION!$D$24</f>
        <v>1.9391302260428982</v>
      </c>
      <c r="S476" s="49" t="str">
        <f>+INICIO!$E$4</f>
        <v>Imbert and Rollet (1989)a</v>
      </c>
      <c r="T476" s="54">
        <f>0.13657*H476^2.38351</f>
        <v>191.39790678214149</v>
      </c>
      <c r="U476" s="55">
        <f>+T476*1/J476</f>
        <v>3827.9581356428298</v>
      </c>
      <c r="V476" s="55">
        <f>+T476/1000*A_DESCRIPCION!$D$24</f>
        <v>8.9957016187606501E-2</v>
      </c>
      <c r="W476" s="55">
        <f>+U476/1000*A_DESCRIPCION!$D$24</f>
        <v>1.7991403237521297</v>
      </c>
      <c r="X476" s="28">
        <f>+IF(E476=INICIO!$C$4,0.199*(0.86^0.899)*(H476^2.22),IF(E476=INICIO!$C$5,0.199*(0.762^0.899)*(H476^2.22),IF(E476=INICIO!$C$6,0.199*(0.759^0.899)*(H476^2.22),IF(E476=INICIO!$C$7,0.199*(0.762^0.899)*(H476^2.22),0))))</f>
        <v>132.40829342875981</v>
      </c>
      <c r="Y476" s="28">
        <f>+X476*1/J476</f>
        <v>2648.1658685751959</v>
      </c>
      <c r="Z476" s="55">
        <f>+X476/1000*A_DESCRIPCION!$D$24</f>
        <v>6.2231897911517113E-2</v>
      </c>
      <c r="AA476" s="55">
        <f>+Y476/1000*A_DESCRIPCION!$D$24</f>
        <v>1.244637958230342</v>
      </c>
      <c r="AB476" s="28">
        <f>+IF(E476=INICIO!$C$4,INICIO!$V$30*ARBOLES!R476,IF(E476=INICIO!$C$5,INICIO!$V$31*ARBOLES!R476,IF(E476=INICIO!$C$6,INICIO!$V$32*ARBOLES!R476,IF(E476=INICIO!$C$7,INICIO!#REF!*ARBOLES!R476,0))))</f>
        <v>1.8109164922121306</v>
      </c>
    </row>
    <row r="477" spans="1:28" x14ac:dyDescent="0.25">
      <c r="A477">
        <v>310</v>
      </c>
      <c r="B477" t="str">
        <f>+'2014'!A310</f>
        <v>3-2014-ICC/INAB</v>
      </c>
      <c r="D477">
        <f>+'2014'!B310</f>
        <v>7</v>
      </c>
      <c r="E477" t="str">
        <f>+'2014'!C310</f>
        <v>Avicennia germinans (L.)L.</v>
      </c>
      <c r="F477">
        <f>+'2014'!D310</f>
        <v>2015</v>
      </c>
      <c r="G477">
        <f>+'2014'!E310</f>
        <v>500</v>
      </c>
      <c r="H477">
        <f>+'2014'!F310</f>
        <v>23.3</v>
      </c>
      <c r="I477">
        <f>+'2014'!G310</f>
        <v>17</v>
      </c>
      <c r="J477" s="28">
        <f t="shared" si="28"/>
        <v>0.05</v>
      </c>
      <c r="K477" s="46">
        <f t="shared" si="29"/>
        <v>4.2638480892684072E-2</v>
      </c>
      <c r="L477" s="51">
        <f t="shared" si="30"/>
        <v>0.85276961785368144</v>
      </c>
      <c r="M477" s="28" t="str">
        <f>+IF(H477&gt;4,"DEJAR","DEPURAR")</f>
        <v>DEJAR</v>
      </c>
      <c r="N477" s="49" t="str">
        <f t="shared" si="31"/>
        <v>DEJAR</v>
      </c>
      <c r="O477" s="28">
        <f>+IF(E477=INICIO!$C$4,0.178*POWER(H477,2.47),IF(E477=INICIO!$C$5,0.1023*POWER(H477,2.5),IF(E477=INICIO!$C$6,0.14*POWER(H477,2.4),IF(E477=INICIO!$C$7,0.1023*POWER(H477,2.5),IF(E477=INICIO!$C$8,0,0)))))</f>
        <v>267.78253351335093</v>
      </c>
      <c r="P477" s="55">
        <f>+O477*1/J477</f>
        <v>5355.6506702670185</v>
      </c>
      <c r="Q477" s="55">
        <f>+O477/1000*A_DESCRIPCION!$D$24</f>
        <v>0.12585779075127493</v>
      </c>
      <c r="R477" s="55">
        <f>+P477/1000*A_DESCRIPCION!$D$24</f>
        <v>2.5171558150254985</v>
      </c>
      <c r="S477" s="49" t="str">
        <f>+INICIO!$E$4</f>
        <v>Imbert and Rollet (1989)a</v>
      </c>
      <c r="T477" s="54">
        <f>0.13657*H477^2.38351</f>
        <v>248.0057903714372</v>
      </c>
      <c r="U477" s="55">
        <f>+T477*1/J477</f>
        <v>4960.1158074287441</v>
      </c>
      <c r="V477" s="55">
        <f>+T477/1000*A_DESCRIPCION!$D$24</f>
        <v>0.11656272147457547</v>
      </c>
      <c r="W477" s="55">
        <f>+U477/1000*A_DESCRIPCION!$D$24</f>
        <v>2.3312544294915098</v>
      </c>
      <c r="X477" s="28">
        <f>+IF(E477=INICIO!$C$4,0.199*(0.86^0.899)*(H477^2.22),IF(E477=INICIO!$C$5,0.199*(0.762^0.899)*(H477^2.22),IF(E477=INICIO!$C$6,0.199*(0.759^0.899)*(H477^2.22),IF(E477=INICIO!$C$7,0.199*(0.762^0.899)*(H477^2.22),0))))</f>
        <v>168.54682566117981</v>
      </c>
      <c r="Y477" s="28">
        <f>+X477*1/J477</f>
        <v>3370.9365132235962</v>
      </c>
      <c r="Z477" s="55">
        <f>+X477/1000*A_DESCRIPCION!$D$24</f>
        <v>7.9217008060754504E-2</v>
      </c>
      <c r="AA477" s="55">
        <f>+Y477/1000*A_DESCRIPCION!$D$24</f>
        <v>1.58434016121509</v>
      </c>
      <c r="AB477" s="28">
        <f>+IF(E477=INICIO!$C$4,INICIO!$V$30*ARBOLES!R477,IF(E477=INICIO!$C$5,INICIO!$V$31*ARBOLES!R477,IF(E477=INICIO!$C$6,INICIO!$V$32*ARBOLES!R477,IF(E477=INICIO!$C$7,INICIO!#REF!*ARBOLES!R477,0))))</f>
        <v>2.3507234932846126</v>
      </c>
    </row>
    <row r="478" spans="1:28" x14ac:dyDescent="0.25">
      <c r="A478">
        <v>311</v>
      </c>
      <c r="B478" t="str">
        <f>+'2014'!A311</f>
        <v>3-2014-ICC/INAB</v>
      </c>
      <c r="D478">
        <f>+'2014'!B311</f>
        <v>8</v>
      </c>
      <c r="E478" t="str">
        <f>+'2014'!C311</f>
        <v>Avicennia germinans (L.)L.</v>
      </c>
      <c r="F478">
        <f>+'2014'!D311</f>
        <v>2015</v>
      </c>
      <c r="G478">
        <f>+'2014'!E311</f>
        <v>500</v>
      </c>
      <c r="H478">
        <f>+'2014'!F311</f>
        <v>7</v>
      </c>
      <c r="I478">
        <f>+'2014'!G311</f>
        <v>3</v>
      </c>
      <c r="J478" s="28">
        <f t="shared" si="28"/>
        <v>0.05</v>
      </c>
      <c r="K478" s="46">
        <f t="shared" si="29"/>
        <v>3.8484510006474969E-3</v>
      </c>
      <c r="L478" s="51">
        <f t="shared" si="30"/>
        <v>7.6969020012949932E-2</v>
      </c>
      <c r="M478" s="28" t="str">
        <f>+IF(H478&gt;4,"DEJAR","DEPURAR")</f>
        <v>DEJAR</v>
      </c>
      <c r="N478" s="49" t="str">
        <f t="shared" si="31"/>
        <v>DEJAR</v>
      </c>
      <c r="O478" s="28">
        <f>+IF(E478=INICIO!$C$4,0.178*POWER(H478,2.47),IF(E478=INICIO!$C$5,0.1023*POWER(H478,2.5),IF(E478=INICIO!$C$6,0.14*POWER(H478,2.4),IF(E478=INICIO!$C$7,0.1023*POWER(H478,2.5),IF(E478=INICIO!$C$8,0,0)))))</f>
        <v>14.940438071951869</v>
      </c>
      <c r="P478" s="55">
        <f>+O478*1/J478</f>
        <v>298.80876143903737</v>
      </c>
      <c r="Q478" s="55">
        <f>+O478/1000*A_DESCRIPCION!$D$24</f>
        <v>7.0220058938173782E-3</v>
      </c>
      <c r="R478" s="55">
        <f>+P478/1000*A_DESCRIPCION!$D$24</f>
        <v>0.14044011787634758</v>
      </c>
      <c r="S478" s="49" t="str">
        <f>+INICIO!$E$4</f>
        <v>Imbert and Rollet (1989)a</v>
      </c>
      <c r="T478" s="54">
        <f>0.13657*H478^2.38351</f>
        <v>14.114156828644211</v>
      </c>
      <c r="U478" s="55">
        <f>+T478*1/J478</f>
        <v>282.28313657288419</v>
      </c>
      <c r="V478" s="55">
        <f>+T478/1000*A_DESCRIPCION!$D$24</f>
        <v>6.6336537094627782E-3</v>
      </c>
      <c r="W478" s="55">
        <f>+U478/1000*A_DESCRIPCION!$D$24</f>
        <v>0.13267307418925556</v>
      </c>
      <c r="X478" s="28">
        <f>+IF(E478=INICIO!$C$4,0.199*(0.86^0.899)*(H478^2.22),IF(E478=INICIO!$C$5,0.199*(0.762^0.899)*(H478^2.22),IF(E478=INICIO!$C$6,0.199*(0.759^0.899)*(H478^2.22),IF(E478=INICIO!$C$7,0.199*(0.762^0.899)*(H478^2.22),0))))</f>
        <v>11.676376273651423</v>
      </c>
      <c r="Y478" s="28">
        <f>+X478*1/J478</f>
        <v>233.52752547302845</v>
      </c>
      <c r="Z478" s="55">
        <f>+X478/1000*A_DESCRIPCION!$D$24</f>
        <v>5.4878968486161686E-3</v>
      </c>
      <c r="AA478" s="55">
        <f>+Y478/1000*A_DESCRIPCION!$D$24</f>
        <v>0.10975793697232336</v>
      </c>
      <c r="AB478" s="28">
        <f>+IF(E478=INICIO!$C$4,INICIO!$V$30*ARBOLES!R478,IF(E478=INICIO!$C$5,INICIO!$V$31*ARBOLES!R478,IF(E478=INICIO!$C$6,INICIO!$V$32*ARBOLES!R478,IF(E478=INICIO!$C$7,INICIO!#REF!*ARBOLES!R478,0))))</f>
        <v>0.13115433002634616</v>
      </c>
    </row>
    <row r="479" spans="1:28" x14ac:dyDescent="0.25">
      <c r="A479">
        <v>312</v>
      </c>
      <c r="B479" t="str">
        <f>+'2014'!A312</f>
        <v>3-2014-ICC/INAB</v>
      </c>
      <c r="D479">
        <f>+'2014'!B312</f>
        <v>9</v>
      </c>
      <c r="E479" t="str">
        <f>+'2014'!C312</f>
        <v>Avicennia germinans (L.)L.</v>
      </c>
      <c r="F479">
        <f>+'2014'!D312</f>
        <v>2015</v>
      </c>
      <c r="G479">
        <f>+'2014'!E312</f>
        <v>500</v>
      </c>
      <c r="H479">
        <f>+'2014'!F312</f>
        <v>12.5</v>
      </c>
      <c r="I479">
        <f>+'2014'!G312</f>
        <v>12.5</v>
      </c>
      <c r="J479" s="28">
        <f t="shared" si="28"/>
        <v>0.05</v>
      </c>
      <c r="K479" s="46">
        <f t="shared" si="29"/>
        <v>1.2271846303085129E-2</v>
      </c>
      <c r="L479" s="51">
        <f t="shared" si="30"/>
        <v>0.24543692606170259</v>
      </c>
      <c r="M479" s="28" t="str">
        <f>+IF(H479&gt;4,"DEJAR","DEPURAR")</f>
        <v>DEJAR</v>
      </c>
      <c r="N479" s="49" t="str">
        <f t="shared" si="31"/>
        <v>DEJAR</v>
      </c>
      <c r="O479" s="28">
        <f>+IF(E479=INICIO!$C$4,0.178*POWER(H479,2.47),IF(E479=INICIO!$C$5,0.1023*POWER(H479,2.5),IF(E479=INICIO!$C$6,0.14*POWER(H479,2.4),IF(E479=INICIO!$C$7,0.1023*POWER(H479,2.5),IF(E479=INICIO!$C$8,0,0)))))</f>
        <v>60.077529712053355</v>
      </c>
      <c r="P479" s="55">
        <f>+O479*1/J479</f>
        <v>1201.5505942410671</v>
      </c>
      <c r="Q479" s="55">
        <f>+O479/1000*A_DESCRIPCION!$D$24</f>
        <v>2.8236438964665076E-2</v>
      </c>
      <c r="R479" s="55">
        <f>+P479/1000*A_DESCRIPCION!$D$24</f>
        <v>0.56472877929330156</v>
      </c>
      <c r="S479" s="49" t="str">
        <f>+INICIO!$E$4</f>
        <v>Imbert and Rollet (1989)a</v>
      </c>
      <c r="T479" s="54">
        <f>0.13657*H479^2.38351</f>
        <v>56.214880852526136</v>
      </c>
      <c r="U479" s="55">
        <f>+T479*1/J479</f>
        <v>1124.2976170505226</v>
      </c>
      <c r="V479" s="55">
        <f>+T479/1000*A_DESCRIPCION!$D$24</f>
        <v>2.6420994000687283E-2</v>
      </c>
      <c r="W479" s="55">
        <f>+U479/1000*A_DESCRIPCION!$D$24</f>
        <v>0.52841988001374562</v>
      </c>
      <c r="X479" s="28">
        <f>+IF(E479=INICIO!$C$4,0.199*(0.86^0.899)*(H479^2.22),IF(E479=INICIO!$C$5,0.199*(0.762^0.899)*(H479^2.22),IF(E479=INICIO!$C$6,0.199*(0.759^0.899)*(H479^2.22),IF(E479=INICIO!$C$7,0.199*(0.762^0.899)*(H479^2.22),0))))</f>
        <v>42.299054695584871</v>
      </c>
      <c r="Y479" s="28">
        <f>+X479*1/J479</f>
        <v>845.98109391169737</v>
      </c>
      <c r="Z479" s="55">
        <f>+X479/1000*A_DESCRIPCION!$D$24</f>
        <v>1.9880555706924888E-2</v>
      </c>
      <c r="AA479" s="55">
        <f>+Y479/1000*A_DESCRIPCION!$D$24</f>
        <v>0.39761111413849776</v>
      </c>
      <c r="AB479" s="28">
        <f>+IF(E479=INICIO!$C$4,INICIO!$V$30*ARBOLES!R479,IF(E479=INICIO!$C$5,INICIO!$V$31*ARBOLES!R479,IF(E479=INICIO!$C$6,INICIO!$V$32*ARBOLES!R479,IF(E479=INICIO!$C$7,INICIO!#REF!*ARBOLES!R479,0))))</f>
        <v>0.52738936576528828</v>
      </c>
    </row>
    <row r="480" spans="1:28" x14ac:dyDescent="0.25">
      <c r="A480">
        <v>313</v>
      </c>
      <c r="B480" t="str">
        <f>+'2014'!A313</f>
        <v>3-2014-ICC/INAB</v>
      </c>
      <c r="D480">
        <f>+'2014'!B313</f>
        <v>10</v>
      </c>
      <c r="E480" t="str">
        <f>+'2014'!C313</f>
        <v>Avicennia germinans (L.)L.</v>
      </c>
      <c r="F480">
        <f>+'2014'!D313</f>
        <v>2015</v>
      </c>
      <c r="G480">
        <f>+'2014'!E313</f>
        <v>500</v>
      </c>
      <c r="H480">
        <f>+'2014'!F313</f>
        <v>17.3</v>
      </c>
      <c r="I480">
        <f>+'2014'!G313</f>
        <v>18.5</v>
      </c>
      <c r="J480" s="28">
        <f t="shared" si="28"/>
        <v>0.05</v>
      </c>
      <c r="K480" s="46">
        <f t="shared" si="29"/>
        <v>2.3506181632322234E-2</v>
      </c>
      <c r="L480" s="51">
        <f t="shared" si="30"/>
        <v>0.47012363264644463</v>
      </c>
      <c r="M480" s="28" t="str">
        <f>+IF(H480&gt;4,"DEJAR","DEPURAR")</f>
        <v>DEJAR</v>
      </c>
      <c r="N480" s="49" t="str">
        <f t="shared" si="31"/>
        <v>DEJAR</v>
      </c>
      <c r="O480" s="28">
        <f>+IF(E480=INICIO!$C$4,0.178*POWER(H480,2.47),IF(E480=INICIO!$C$5,0.1023*POWER(H480,2.5),IF(E480=INICIO!$C$6,0.14*POWER(H480,2.4),IF(E480=INICIO!$C$7,0.1023*POWER(H480,2.5),IF(E480=INICIO!$C$8,0,0)))))</f>
        <v>131.05050027996748</v>
      </c>
      <c r="P480" s="55">
        <f>+O480*1/J480</f>
        <v>2621.0100055993494</v>
      </c>
      <c r="Q480" s="55">
        <f>+O480/1000*A_DESCRIPCION!$D$24</f>
        <v>6.1593735131584712E-2</v>
      </c>
      <c r="R480" s="55">
        <f>+P480/1000*A_DESCRIPCION!$D$24</f>
        <v>1.2318747026316943</v>
      </c>
      <c r="S480" s="49" t="str">
        <f>+INICIO!$E$4</f>
        <v>Imbert and Rollet (1989)a</v>
      </c>
      <c r="T480" s="54">
        <f>0.13657*H480^2.38351</f>
        <v>121.96931273174864</v>
      </c>
      <c r="U480" s="55">
        <f>+T480*1/J480</f>
        <v>2439.3862546349728</v>
      </c>
      <c r="V480" s="55">
        <f>+T480/1000*A_DESCRIPCION!$D$24</f>
        <v>5.7325576983921857E-2</v>
      </c>
      <c r="W480" s="55">
        <f>+U480/1000*A_DESCRIPCION!$D$24</f>
        <v>1.1465115396784371</v>
      </c>
      <c r="X480" s="28">
        <f>+IF(E480=INICIO!$C$4,0.199*(0.86^0.899)*(H480^2.22),IF(E480=INICIO!$C$5,0.199*(0.762^0.899)*(H480^2.22),IF(E480=INICIO!$C$6,0.199*(0.759^0.899)*(H480^2.22),IF(E480=INICIO!$C$7,0.199*(0.762^0.899)*(H480^2.22),0))))</f>
        <v>87.026753350096953</v>
      </c>
      <c r="Y480" s="28">
        <f>+X480*1/J480</f>
        <v>1740.5350670019391</v>
      </c>
      <c r="Z480" s="55">
        <f>+X480/1000*A_DESCRIPCION!$D$24</f>
        <v>4.0902574074545561E-2</v>
      </c>
      <c r="AA480" s="55">
        <f>+Y480/1000*A_DESCRIPCION!$D$24</f>
        <v>0.81805148149091134</v>
      </c>
      <c r="AB480" s="28">
        <f>+IF(E480=INICIO!$C$4,INICIO!$V$30*ARBOLES!R480,IF(E480=INICIO!$C$5,INICIO!$V$31*ARBOLES!R480,IF(E480=INICIO!$C$6,INICIO!$V$32*ARBOLES!R480,IF(E480=INICIO!$C$7,INICIO!#REF!*ARBOLES!R480,0))))</f>
        <v>1.1504241362309093</v>
      </c>
    </row>
    <row r="481" spans="1:28" x14ac:dyDescent="0.25">
      <c r="A481">
        <v>314</v>
      </c>
      <c r="B481" t="str">
        <f>+'2014'!A314</f>
        <v>3-2014-ICC/INAB</v>
      </c>
      <c r="D481">
        <f>+'2014'!B314</f>
        <v>11</v>
      </c>
      <c r="E481" t="str">
        <f>+'2014'!C314</f>
        <v>Avicennia germinans (L.)L.</v>
      </c>
      <c r="F481">
        <f>+'2014'!D314</f>
        <v>2015</v>
      </c>
      <c r="G481">
        <f>+'2014'!E314</f>
        <v>500</v>
      </c>
      <c r="H481">
        <f>+'2014'!F314</f>
        <v>7.5</v>
      </c>
      <c r="I481">
        <f>+'2014'!G314</f>
        <v>8.3000000000000007</v>
      </c>
      <c r="J481" s="28">
        <f t="shared" si="28"/>
        <v>0.05</v>
      </c>
      <c r="K481" s="46">
        <f t="shared" si="29"/>
        <v>4.4178646691106467E-3</v>
      </c>
      <c r="L481" s="51">
        <f t="shared" si="30"/>
        <v>8.8357293382212931E-2</v>
      </c>
      <c r="M481" s="28" t="str">
        <f>+IF(H481&gt;4,"DEJAR","DEPURAR")</f>
        <v>DEJAR</v>
      </c>
      <c r="N481" s="49" t="str">
        <f t="shared" si="31"/>
        <v>DEJAR</v>
      </c>
      <c r="O481" s="28">
        <f>+IF(E481=INICIO!$C$4,0.178*POWER(H481,2.47),IF(E481=INICIO!$C$5,0.1023*POWER(H481,2.5),IF(E481=INICIO!$C$6,0.14*POWER(H481,2.4),IF(E481=INICIO!$C$7,0.1023*POWER(H481,2.5),IF(E481=INICIO!$C$8,0,0)))))</f>
        <v>17.630923774827941</v>
      </c>
      <c r="P481" s="55">
        <f>+O481*1/J481</f>
        <v>352.6184754965588</v>
      </c>
      <c r="Q481" s="55">
        <f>+O481/1000*A_DESCRIPCION!$D$24</f>
        <v>8.2865341741691322E-3</v>
      </c>
      <c r="R481" s="55">
        <f>+P481/1000*A_DESCRIPCION!$D$24</f>
        <v>0.16573068348338263</v>
      </c>
      <c r="S481" s="49" t="str">
        <f>+INICIO!$E$4</f>
        <v>Imbert and Rollet (1989)a</v>
      </c>
      <c r="T481" s="54">
        <f>0.13657*H481^2.38351</f>
        <v>16.636906708671429</v>
      </c>
      <c r="U481" s="55">
        <f>+T481*1/J481</f>
        <v>332.73813417342853</v>
      </c>
      <c r="V481" s="55">
        <f>+T481/1000*A_DESCRIPCION!$D$24</f>
        <v>7.8193461530755726E-3</v>
      </c>
      <c r="W481" s="55">
        <f>+U481/1000*A_DESCRIPCION!$D$24</f>
        <v>0.15638692306151139</v>
      </c>
      <c r="X481" s="28">
        <f>+IF(E481=INICIO!$C$4,0.199*(0.86^0.899)*(H481^2.22),IF(E481=INICIO!$C$5,0.199*(0.762^0.899)*(H481^2.22),IF(E481=INICIO!$C$6,0.199*(0.759^0.899)*(H481^2.22),IF(E481=INICIO!$C$7,0.199*(0.762^0.899)*(H481^2.22),0))))</f>
        <v>13.609007006482946</v>
      </c>
      <c r="Y481" s="28">
        <f>+X481*1/J481</f>
        <v>272.18014012965892</v>
      </c>
      <c r="Z481" s="55">
        <f>+X481/1000*A_DESCRIPCION!$D$24</f>
        <v>6.3962332930469837E-3</v>
      </c>
      <c r="AA481" s="55">
        <f>+Y481/1000*A_DESCRIPCION!$D$24</f>
        <v>0.12792466586093967</v>
      </c>
      <c r="AB481" s="28">
        <f>+IF(E481=INICIO!$C$4,INICIO!$V$30*ARBOLES!R481,IF(E481=INICIO!$C$5,INICIO!$V$31*ARBOLES!R481,IF(E481=INICIO!$C$6,INICIO!$V$32*ARBOLES!R481,IF(E481=INICIO!$C$7,INICIO!#REF!*ARBOLES!R481,0))))</f>
        <v>0.1547727037384681</v>
      </c>
    </row>
    <row r="482" spans="1:28" x14ac:dyDescent="0.25">
      <c r="A482">
        <v>315</v>
      </c>
      <c r="B482" t="str">
        <f>+'2014'!A315</f>
        <v>3-2014-ICC/INAB</v>
      </c>
      <c r="D482">
        <f>+'2014'!B315</f>
        <v>12</v>
      </c>
      <c r="E482" t="str">
        <f>+'2014'!C315</f>
        <v>Avicennia germinans (L.)L.</v>
      </c>
      <c r="F482">
        <f>+'2014'!D315</f>
        <v>2015</v>
      </c>
      <c r="G482">
        <f>+'2014'!E315</f>
        <v>500</v>
      </c>
      <c r="H482">
        <f>+'2014'!F315</f>
        <v>7.3</v>
      </c>
      <c r="I482">
        <f>+'2014'!G315</f>
        <v>4</v>
      </c>
      <c r="J482" s="28">
        <f t="shared" si="28"/>
        <v>0.05</v>
      </c>
      <c r="K482" s="46">
        <f t="shared" si="29"/>
        <v>4.1853868127450016E-3</v>
      </c>
      <c r="L482" s="51">
        <f t="shared" si="30"/>
        <v>8.3707736254900023E-2</v>
      </c>
      <c r="M482" s="28" t="str">
        <f>+IF(H482&gt;4,"DEJAR","DEPURAR")</f>
        <v>DEJAR</v>
      </c>
      <c r="N482" s="49" t="str">
        <f t="shared" si="31"/>
        <v>DEJAR</v>
      </c>
      <c r="O482" s="28">
        <f>+IF(E482=INICIO!$C$4,0.178*POWER(H482,2.47),IF(E482=INICIO!$C$5,0.1023*POWER(H482,2.5),IF(E482=INICIO!$C$6,0.14*POWER(H482,2.4),IF(E482=INICIO!$C$7,0.1023*POWER(H482,2.5),IF(E482=INICIO!$C$8,0,0)))))</f>
        <v>16.523532537085085</v>
      </c>
      <c r="P482" s="55">
        <f>+O482*1/J482</f>
        <v>330.47065074170166</v>
      </c>
      <c r="Q482" s="55">
        <f>+O482/1000*A_DESCRIPCION!$D$24</f>
        <v>7.7660602924299899E-3</v>
      </c>
      <c r="R482" s="55">
        <f>+P482/1000*A_DESCRIPCION!$D$24</f>
        <v>0.15532120584859979</v>
      </c>
      <c r="S482" s="49" t="str">
        <f>+INICIO!$E$4</f>
        <v>Imbert and Rollet (1989)a</v>
      </c>
      <c r="T482" s="54">
        <f>0.13657*H482^2.38351</f>
        <v>15.598900207913475</v>
      </c>
      <c r="U482" s="55">
        <f>+T482*1/J482</f>
        <v>311.97800415826947</v>
      </c>
      <c r="V482" s="55">
        <f>+T482/1000*A_DESCRIPCION!$D$24</f>
        <v>7.3314830977193332E-3</v>
      </c>
      <c r="W482" s="55">
        <f>+U482/1000*A_DESCRIPCION!$D$24</f>
        <v>0.14662966195438665</v>
      </c>
      <c r="X482" s="28">
        <f>+IF(E482=INICIO!$C$4,0.199*(0.86^0.899)*(H482^2.22),IF(E482=INICIO!$C$5,0.199*(0.762^0.899)*(H482^2.22),IF(E482=INICIO!$C$6,0.199*(0.759^0.899)*(H482^2.22),IF(E482=INICIO!$C$7,0.199*(0.762^0.899)*(H482^2.22),0))))</f>
        <v>12.816433321318565</v>
      </c>
      <c r="Y482" s="28">
        <f>+X482*1/J482</f>
        <v>256.32866642637129</v>
      </c>
      <c r="Z482" s="55">
        <f>+X482/1000*A_DESCRIPCION!$D$24</f>
        <v>6.023723661019725E-3</v>
      </c>
      <c r="AA482" s="55">
        <f>+Y482/1000*A_DESCRIPCION!$D$24</f>
        <v>0.12047447322039451</v>
      </c>
      <c r="AB482" s="28">
        <f>+IF(E482=INICIO!$C$4,INICIO!$V$30*ARBOLES!R482,IF(E482=INICIO!$C$5,INICIO!$V$31*ARBOLES!R482,IF(E482=INICIO!$C$6,INICIO!$V$32*ARBOLES!R482,IF(E482=INICIO!$C$7,INICIO!#REF!*ARBOLES!R482,0))))</f>
        <v>0.14505149240826806</v>
      </c>
    </row>
    <row r="483" spans="1:28" x14ac:dyDescent="0.25">
      <c r="A483">
        <v>316</v>
      </c>
      <c r="B483" t="str">
        <f>+'2014'!A316</f>
        <v>3-2014-ICC/INAB</v>
      </c>
      <c r="D483">
        <f>+'2014'!B316</f>
        <v>13</v>
      </c>
      <c r="E483" t="str">
        <f>+'2014'!C316</f>
        <v>Avicennia germinans (L.)L.</v>
      </c>
      <c r="F483">
        <f>+'2014'!D316</f>
        <v>2015</v>
      </c>
      <c r="G483">
        <f>+'2014'!E316</f>
        <v>500</v>
      </c>
      <c r="H483">
        <f>+'2014'!F316</f>
        <v>19</v>
      </c>
      <c r="I483">
        <f>+'2014'!G316</f>
        <v>22.5</v>
      </c>
      <c r="J483" s="28">
        <f t="shared" si="28"/>
        <v>0.05</v>
      </c>
      <c r="K483" s="46">
        <f t="shared" si="29"/>
        <v>2.8352873698647883E-2</v>
      </c>
      <c r="L483" s="51">
        <f t="shared" si="30"/>
        <v>0.56705747397295758</v>
      </c>
      <c r="M483" s="28" t="str">
        <f>+IF(H483&gt;4,"DEJAR","DEPURAR")</f>
        <v>DEJAR</v>
      </c>
      <c r="N483" s="49" t="str">
        <f t="shared" si="31"/>
        <v>DEJAR</v>
      </c>
      <c r="O483" s="28">
        <f>+IF(E483=INICIO!$C$4,0.178*POWER(H483,2.47),IF(E483=INICIO!$C$5,0.1023*POWER(H483,2.5),IF(E483=INICIO!$C$6,0.14*POWER(H483,2.4),IF(E483=INICIO!$C$7,0.1023*POWER(H483,2.5),IF(E483=INICIO!$C$8,0,0)))))</f>
        <v>164.11061687999657</v>
      </c>
      <c r="P483" s="55">
        <f>+O483*1/J483</f>
        <v>3282.2123375999313</v>
      </c>
      <c r="Q483" s="55">
        <f>+O483/1000*A_DESCRIPCION!$D$24</f>
        <v>7.7131989933598377E-2</v>
      </c>
      <c r="R483" s="55">
        <f>+P483/1000*A_DESCRIPCION!$D$24</f>
        <v>1.5426397986719678</v>
      </c>
      <c r="S483" s="49" t="str">
        <f>+INICIO!$E$4</f>
        <v>Imbert and Rollet (1989)a</v>
      </c>
      <c r="T483" s="54">
        <f>0.13657*H483^2.38351</f>
        <v>152.50261995629924</v>
      </c>
      <c r="U483" s="55">
        <f>+T483*1/J483</f>
        <v>3050.0523991259847</v>
      </c>
      <c r="V483" s="55">
        <f>+T483/1000*A_DESCRIPCION!$D$24</f>
        <v>7.1676231379460636E-2</v>
      </c>
      <c r="W483" s="55">
        <f>+U483/1000*A_DESCRIPCION!$D$24</f>
        <v>1.4335246275892126</v>
      </c>
      <c r="X483" s="28">
        <f>+IF(E483=INICIO!$C$4,0.199*(0.86^0.899)*(H483^2.22),IF(E483=INICIO!$C$5,0.199*(0.762^0.899)*(H483^2.22),IF(E483=INICIO!$C$6,0.199*(0.759^0.899)*(H483^2.22),IF(E483=INICIO!$C$7,0.199*(0.762^0.899)*(H483^2.22),0))))</f>
        <v>107.15771075349687</v>
      </c>
      <c r="Y483" s="28">
        <f>+X483*1/J483</f>
        <v>2143.1542150699374</v>
      </c>
      <c r="Z483" s="55">
        <f>+X483/1000*A_DESCRIPCION!$D$24</f>
        <v>5.0364124054143526E-2</v>
      </c>
      <c r="AA483" s="55">
        <f>+Y483/1000*A_DESCRIPCION!$D$24</f>
        <v>1.0072824810828704</v>
      </c>
      <c r="AB483" s="28">
        <f>+IF(E483=INICIO!$C$4,INICIO!$V$30*ARBOLES!R483,IF(E483=INICIO!$C$5,INICIO!$V$31*ARBOLES!R483,IF(E483=INICIO!$C$6,INICIO!$V$32*ARBOLES!R483,IF(E483=INICIO!$C$7,INICIO!#REF!*ARBOLES!R483,0))))</f>
        <v>1.4406416936002451</v>
      </c>
    </row>
    <row r="484" spans="1:28" x14ac:dyDescent="0.25">
      <c r="A484">
        <v>317</v>
      </c>
      <c r="B484" t="str">
        <f>+'2014'!A317</f>
        <v>3-2014-ICC/INAB</v>
      </c>
      <c r="D484">
        <f>+'2014'!B317</f>
        <v>14</v>
      </c>
      <c r="E484" t="str">
        <f>+'2014'!C317</f>
        <v>Avicennia germinans (L.)L.</v>
      </c>
      <c r="F484">
        <f>+'2014'!D317</f>
        <v>2015</v>
      </c>
      <c r="G484">
        <f>+'2014'!E317</f>
        <v>500</v>
      </c>
      <c r="H484">
        <f>+'2014'!F317</f>
        <v>20.7</v>
      </c>
      <c r="I484">
        <f>+'2014'!G317</f>
        <v>17.5</v>
      </c>
      <c r="J484" s="28">
        <f t="shared" si="28"/>
        <v>0.05</v>
      </c>
      <c r="K484" s="46">
        <f t="shared" si="29"/>
        <v>3.3653525903417261E-2</v>
      </c>
      <c r="L484" s="51">
        <f t="shared" si="30"/>
        <v>0.67307051806834517</v>
      </c>
      <c r="M484" s="28" t="str">
        <f>+IF(H484&gt;4,"DEJAR","DEPURAR")</f>
        <v>DEJAR</v>
      </c>
      <c r="N484" s="49" t="str">
        <f t="shared" si="31"/>
        <v>DEJAR</v>
      </c>
      <c r="O484" s="28">
        <f>+IF(E484=INICIO!$C$4,0.178*POWER(H484,2.47),IF(E484=INICIO!$C$5,0.1023*POWER(H484,2.5),IF(E484=INICIO!$C$6,0.14*POWER(H484,2.4),IF(E484=INICIO!$C$7,0.1023*POWER(H484,2.5),IF(E484=INICIO!$C$8,0,0)))))</f>
        <v>201.58437420275629</v>
      </c>
      <c r="P484" s="55">
        <f>+O484*1/J484</f>
        <v>4031.6874840551259</v>
      </c>
      <c r="Q484" s="55">
        <f>+O484/1000*A_DESCRIPCION!$D$24</f>
        <v>9.4744655875295458E-2</v>
      </c>
      <c r="R484" s="55">
        <f>+P484/1000*A_DESCRIPCION!$D$24</f>
        <v>1.8948931175059089</v>
      </c>
      <c r="S484" s="49" t="str">
        <f>+INICIO!$E$4</f>
        <v>Imbert and Rollet (1989)a</v>
      </c>
      <c r="T484" s="54">
        <f>0.13657*H484^2.38351</f>
        <v>187.06123079066424</v>
      </c>
      <c r="U484" s="55">
        <f>+T484*1/J484</f>
        <v>3741.2246158132848</v>
      </c>
      <c r="V484" s="55">
        <f>+T484/1000*A_DESCRIPCION!$D$24</f>
        <v>8.7918778471612197E-2</v>
      </c>
      <c r="W484" s="55">
        <f>+U484/1000*A_DESCRIPCION!$D$24</f>
        <v>1.7583755694322436</v>
      </c>
      <c r="X484" s="28">
        <f>+IF(E484=INICIO!$C$4,0.199*(0.86^0.899)*(H484^2.22),IF(E484=INICIO!$C$5,0.199*(0.762^0.899)*(H484^2.22),IF(E484=INICIO!$C$6,0.199*(0.759^0.899)*(H484^2.22),IF(E484=INICIO!$C$7,0.199*(0.762^0.899)*(H484^2.22),0))))</f>
        <v>129.61181727236476</v>
      </c>
      <c r="Y484" s="28">
        <f>+X484*1/J484</f>
        <v>2592.2363454472952</v>
      </c>
      <c r="Z484" s="55">
        <f>+X484/1000*A_DESCRIPCION!$D$24</f>
        <v>6.0917554118011433E-2</v>
      </c>
      <c r="AA484" s="55">
        <f>+Y484/1000*A_DESCRIPCION!$D$24</f>
        <v>1.2183510823602288</v>
      </c>
      <c r="AB484" s="28">
        <f>+IF(E484=INICIO!$C$4,INICIO!$V$30*ARBOLES!R484,IF(E484=INICIO!$C$5,INICIO!$V$31*ARBOLES!R484,IF(E484=INICIO!$C$6,INICIO!$V$32*ARBOLES!R484,IF(E484=INICIO!$C$7,INICIO!#REF!*ARBOLES!R484,0))))</f>
        <v>1.7696043057784796</v>
      </c>
    </row>
    <row r="485" spans="1:28" x14ac:dyDescent="0.25">
      <c r="A485">
        <v>318</v>
      </c>
      <c r="B485" t="str">
        <f>+'2014'!A318</f>
        <v>3-2014-ICC/INAB</v>
      </c>
      <c r="D485">
        <f>+'2014'!B318</f>
        <v>15</v>
      </c>
      <c r="E485" t="str">
        <f>+'2014'!C318</f>
        <v>Avicennia germinans (L.)L.</v>
      </c>
      <c r="F485">
        <f>+'2014'!D318</f>
        <v>2015</v>
      </c>
      <c r="G485">
        <f>+'2014'!E318</f>
        <v>500</v>
      </c>
      <c r="H485">
        <f>+'2014'!F318</f>
        <v>7.6</v>
      </c>
      <c r="I485">
        <f>+'2014'!G318</f>
        <v>7.5</v>
      </c>
      <c r="J485" s="28">
        <f t="shared" si="28"/>
        <v>0.05</v>
      </c>
      <c r="K485" s="46">
        <f t="shared" si="29"/>
        <v>4.5364597917836608E-3</v>
      </c>
      <c r="L485" s="51">
        <f t="shared" si="30"/>
        <v>9.072919583567321E-2</v>
      </c>
      <c r="M485" s="28" t="str">
        <f>+IF(H485&gt;4,"DEJAR","DEPURAR")</f>
        <v>DEJAR</v>
      </c>
      <c r="N485" s="49" t="str">
        <f t="shared" si="31"/>
        <v>DEJAR</v>
      </c>
      <c r="O485" s="28">
        <f>+IF(E485=INICIO!$C$4,0.178*POWER(H485,2.47),IF(E485=INICIO!$C$5,0.1023*POWER(H485,2.5),IF(E485=INICIO!$C$6,0.14*POWER(H485,2.4),IF(E485=INICIO!$C$7,0.1023*POWER(H485,2.5),IF(E485=INICIO!$C$8,0,0)))))</f>
        <v>18.200388447580728</v>
      </c>
      <c r="P485" s="55">
        <f>+O485*1/J485</f>
        <v>364.00776895161454</v>
      </c>
      <c r="Q485" s="55">
        <f>+O485/1000*A_DESCRIPCION!$D$24</f>
        <v>8.5541825703629414E-3</v>
      </c>
      <c r="R485" s="55">
        <f>+P485/1000*A_DESCRIPCION!$D$24</f>
        <v>0.17108365140725881</v>
      </c>
      <c r="S485" s="49" t="str">
        <f>+INICIO!$E$4</f>
        <v>Imbert and Rollet (1989)a</v>
      </c>
      <c r="T485" s="54">
        <f>0.13657*H485^2.38351</f>
        <v>17.170514742036609</v>
      </c>
      <c r="U485" s="55">
        <f>+T485*1/J485</f>
        <v>343.41029484073215</v>
      </c>
      <c r="V485" s="55">
        <f>+T485/1000*A_DESCRIPCION!$D$24</f>
        <v>8.070141928757206E-3</v>
      </c>
      <c r="W485" s="55">
        <f>+U485/1000*A_DESCRIPCION!$D$24</f>
        <v>0.16140283857514409</v>
      </c>
      <c r="X485" s="28">
        <f>+IF(E485=INICIO!$C$4,0.199*(0.86^0.899)*(H485^2.22),IF(E485=INICIO!$C$5,0.199*(0.762^0.899)*(H485^2.22),IF(E485=INICIO!$C$6,0.199*(0.759^0.899)*(H485^2.22),IF(E485=INICIO!$C$7,0.199*(0.762^0.899)*(H485^2.22),0))))</f>
        <v>14.015113132174342</v>
      </c>
      <c r="Y485" s="28">
        <f>+X485*1/J485</f>
        <v>280.30226264348681</v>
      </c>
      <c r="Z485" s="55">
        <f>+X485/1000*A_DESCRIPCION!$D$24</f>
        <v>6.5871031721219404E-3</v>
      </c>
      <c r="AA485" s="55">
        <f>+Y485/1000*A_DESCRIPCION!$D$24</f>
        <v>0.13174206344243877</v>
      </c>
      <c r="AB485" s="28">
        <f>+IF(E485=INICIO!$C$4,INICIO!$V$30*ARBOLES!R485,IF(E485=INICIO!$C$5,INICIO!$V$31*ARBOLES!R485,IF(E485=INICIO!$C$6,INICIO!$V$32*ARBOLES!R485,IF(E485=INICIO!$C$7,INICIO!#REF!*ARBOLES!R485,0))))</f>
        <v>0.15977173772052899</v>
      </c>
    </row>
    <row r="486" spans="1:28" x14ac:dyDescent="0.25">
      <c r="A486">
        <v>319</v>
      </c>
      <c r="B486" t="str">
        <f>+'2014'!A319</f>
        <v>3-2014-ICC/INAB</v>
      </c>
      <c r="D486">
        <f>+'2014'!B319</f>
        <v>16</v>
      </c>
      <c r="E486" t="str">
        <f>+'2014'!C319</f>
        <v>Avicennia germinans (L.)L.</v>
      </c>
      <c r="F486">
        <f>+'2014'!D319</f>
        <v>2015</v>
      </c>
      <c r="G486">
        <f>+'2014'!E319</f>
        <v>500</v>
      </c>
      <c r="H486">
        <f>+'2014'!F319</f>
        <v>20</v>
      </c>
      <c r="I486">
        <f>+'2014'!G319</f>
        <v>16.5</v>
      </c>
      <c r="J486" s="28">
        <f t="shared" si="28"/>
        <v>0.05</v>
      </c>
      <c r="K486" s="46">
        <f t="shared" si="29"/>
        <v>3.1415926535897934E-2</v>
      </c>
      <c r="L486" s="51">
        <f t="shared" si="30"/>
        <v>0.62831853071795862</v>
      </c>
      <c r="M486" s="28" t="str">
        <f>+IF(H486&gt;4,"DEJAR","DEPURAR")</f>
        <v>DEJAR</v>
      </c>
      <c r="N486" s="49" t="str">
        <f t="shared" si="31"/>
        <v>DEJAR</v>
      </c>
      <c r="O486" s="28">
        <f>+IF(E486=INICIO!$C$4,0.178*POWER(H486,2.47),IF(E486=INICIO!$C$5,0.1023*POWER(H486,2.5),IF(E486=INICIO!$C$6,0.14*POWER(H486,2.4),IF(E486=INICIO!$C$7,0.1023*POWER(H486,2.5),IF(E486=INICIO!$C$8,0,0)))))</f>
        <v>185.60942497103918</v>
      </c>
      <c r="P486" s="55">
        <f>+O486*1/J486</f>
        <v>3712.1884994207835</v>
      </c>
      <c r="Q486" s="55">
        <f>+O486/1000*A_DESCRIPCION!$D$24</f>
        <v>8.7236429736388413E-2</v>
      </c>
      <c r="R486" s="55">
        <f>+P486/1000*A_DESCRIPCION!$D$24</f>
        <v>1.7447285947277682</v>
      </c>
      <c r="S486" s="49" t="str">
        <f>+INICIO!$E$4</f>
        <v>Imbert and Rollet (1989)a</v>
      </c>
      <c r="T486" s="54">
        <f>0.13657*H486^2.38351</f>
        <v>172.33493090633354</v>
      </c>
      <c r="U486" s="55">
        <f>+T486*1/J486</f>
        <v>3446.6986181266707</v>
      </c>
      <c r="V486" s="55">
        <f>+T486/1000*A_DESCRIPCION!$D$24</f>
        <v>8.099741752597675E-2</v>
      </c>
      <c r="W486" s="55">
        <f>+U486/1000*A_DESCRIPCION!$D$24</f>
        <v>1.6199483505195351</v>
      </c>
      <c r="X486" s="28">
        <f>+IF(E486=INICIO!$C$4,0.199*(0.86^0.899)*(H486^2.22),IF(E486=INICIO!$C$5,0.199*(0.762^0.899)*(H486^2.22),IF(E486=INICIO!$C$6,0.199*(0.759^0.899)*(H486^2.22),IF(E486=INICIO!$C$7,0.199*(0.762^0.899)*(H486^2.22),0))))</f>
        <v>120.08175411512296</v>
      </c>
      <c r="Y486" s="28">
        <f>+X486*1/J486</f>
        <v>2401.6350823024591</v>
      </c>
      <c r="Z486" s="55">
        <f>+X486/1000*A_DESCRIPCION!$D$24</f>
        <v>5.6438424434107792E-2</v>
      </c>
      <c r="AA486" s="55">
        <f>+Y486/1000*A_DESCRIPCION!$D$24</f>
        <v>1.1287684886821558</v>
      </c>
      <c r="AB486" s="28">
        <f>+IF(E486=INICIO!$C$4,INICIO!$V$30*ARBOLES!R486,IF(E486=INICIO!$C$5,INICIO!$V$31*ARBOLES!R486,IF(E486=INICIO!$C$6,INICIO!$V$32*ARBOLES!R486,IF(E486=INICIO!$C$7,INICIO!#REF!*ARBOLES!R486,0))))</f>
        <v>1.6293685406957876</v>
      </c>
    </row>
    <row r="487" spans="1:28" x14ac:dyDescent="0.25">
      <c r="A487">
        <v>320</v>
      </c>
      <c r="B487" t="str">
        <f>+'2014'!A320</f>
        <v>3-2014-ICC/INAB</v>
      </c>
      <c r="D487">
        <f>+'2014'!B320</f>
        <v>17</v>
      </c>
      <c r="E487" t="str">
        <f>+'2014'!C320</f>
        <v>Avicennia germinans (L.)L.</v>
      </c>
      <c r="F487">
        <f>+'2014'!D320</f>
        <v>2015</v>
      </c>
      <c r="G487">
        <f>+'2014'!E320</f>
        <v>500</v>
      </c>
      <c r="H487">
        <f>+'2014'!F320</f>
        <v>28.3</v>
      </c>
      <c r="I487">
        <f>+'2014'!G320</f>
        <v>16</v>
      </c>
      <c r="J487" s="28">
        <f t="shared" si="28"/>
        <v>0.05</v>
      </c>
      <c r="K487" s="46">
        <f t="shared" si="29"/>
        <v>6.2901753508338251E-2</v>
      </c>
      <c r="L487" s="51">
        <f t="shared" si="30"/>
        <v>1.2580350701667649</v>
      </c>
      <c r="M487" s="28" t="str">
        <f>+IF(H487&gt;4,"DEJAR","DEPURAR")</f>
        <v>DEJAR</v>
      </c>
      <c r="N487" s="49" t="str">
        <f t="shared" si="31"/>
        <v>DEJAR</v>
      </c>
      <c r="O487" s="28">
        <f>+IF(E487=INICIO!$C$4,0.178*POWER(H487,2.47),IF(E487=INICIO!$C$5,0.1023*POWER(H487,2.5),IF(E487=INICIO!$C$6,0.14*POWER(H487,2.4),IF(E487=INICIO!$C$7,0.1023*POWER(H487,2.5),IF(E487=INICIO!$C$8,0,0)))))</f>
        <v>426.98781425855128</v>
      </c>
      <c r="P487" s="55">
        <f>+O487*1/J487</f>
        <v>8539.7562851710245</v>
      </c>
      <c r="Q487" s="55">
        <f>+O487/1000*A_DESCRIPCION!$D$24</f>
        <v>0.20068427270151909</v>
      </c>
      <c r="R487" s="55">
        <f>+P487/1000*A_DESCRIPCION!$D$24</f>
        <v>4.0136854540303819</v>
      </c>
      <c r="S487" s="49" t="str">
        <f>+INICIO!$E$4</f>
        <v>Imbert and Rollet (1989)a</v>
      </c>
      <c r="T487" s="54">
        <f>0.13657*H487^2.38351</f>
        <v>394.18745280934183</v>
      </c>
      <c r="U487" s="55">
        <f>+T487*1/J487</f>
        <v>7883.7490561868362</v>
      </c>
      <c r="V487" s="55">
        <f>+T487/1000*A_DESCRIPCION!$D$24</f>
        <v>0.18526810282039063</v>
      </c>
      <c r="W487" s="55">
        <f>+U487/1000*A_DESCRIPCION!$D$24</f>
        <v>3.7053620564078127</v>
      </c>
      <c r="X487" s="28">
        <f>+IF(E487=INICIO!$C$4,0.199*(0.86^0.899)*(H487^2.22),IF(E487=INICIO!$C$5,0.199*(0.762^0.899)*(H487^2.22),IF(E487=INICIO!$C$6,0.199*(0.759^0.899)*(H487^2.22),IF(E487=INICIO!$C$7,0.199*(0.762^0.899)*(H487^2.22),0))))</f>
        <v>259.51132781962156</v>
      </c>
      <c r="Y487" s="28">
        <f>+X487*1/J487</f>
        <v>5190.2265563924311</v>
      </c>
      <c r="Z487" s="55">
        <f>+X487/1000*A_DESCRIPCION!$D$24</f>
        <v>0.12197032407522213</v>
      </c>
      <c r="AA487" s="55">
        <f>+Y487/1000*A_DESCRIPCION!$D$24</f>
        <v>2.4394064815044425</v>
      </c>
      <c r="AB487" s="28">
        <f>+IF(E487=INICIO!$C$4,INICIO!$V$30*ARBOLES!R487,IF(E487=INICIO!$C$5,INICIO!$V$31*ARBOLES!R487,IF(E487=INICIO!$C$6,INICIO!$V$32*ARBOLES!R487,IF(E487=INICIO!$C$7,INICIO!#REF!*ARBOLES!R487,0))))</f>
        <v>3.7483037939581663</v>
      </c>
    </row>
    <row r="488" spans="1:28" x14ac:dyDescent="0.25">
      <c r="A488">
        <v>321</v>
      </c>
      <c r="B488" t="str">
        <f>+'2014'!A321</f>
        <v>3-2014-ICC/INAB</v>
      </c>
      <c r="D488">
        <f>+'2014'!B321</f>
        <v>18</v>
      </c>
      <c r="E488" t="str">
        <f>+'2014'!C321</f>
        <v>Avicennia germinans (L.)L.</v>
      </c>
      <c r="F488">
        <f>+'2014'!D321</f>
        <v>2015</v>
      </c>
      <c r="G488">
        <f>+'2014'!E321</f>
        <v>500</v>
      </c>
      <c r="H488">
        <f>+'2014'!F321</f>
        <v>22.7</v>
      </c>
      <c r="I488">
        <f>+'2014'!G321</f>
        <v>15</v>
      </c>
      <c r="J488" s="28">
        <f t="shared" si="28"/>
        <v>0.05</v>
      </c>
      <c r="K488" s="46">
        <f t="shared" si="29"/>
        <v>4.0470781961707107E-2</v>
      </c>
      <c r="L488" s="51">
        <f t="shared" si="30"/>
        <v>0.80941563923414206</v>
      </c>
      <c r="M488" s="28" t="str">
        <f>+IF(H488&gt;4,"DEJAR","DEPURAR")</f>
        <v>DEJAR</v>
      </c>
      <c r="N488" s="49" t="str">
        <f t="shared" si="31"/>
        <v>DEJAR</v>
      </c>
      <c r="O488" s="28">
        <f>+IF(E488=INICIO!$C$4,0.178*POWER(H488,2.47),IF(E488=INICIO!$C$5,0.1023*POWER(H488,2.5),IF(E488=INICIO!$C$6,0.14*POWER(H488,2.4),IF(E488=INICIO!$C$7,0.1023*POWER(H488,2.5),IF(E488=INICIO!$C$8,0,0)))))</f>
        <v>251.53017498359625</v>
      </c>
      <c r="P488" s="55">
        <f>+O488*1/J488</f>
        <v>5030.6034996719245</v>
      </c>
      <c r="Q488" s="55">
        <f>+O488/1000*A_DESCRIPCION!$D$24</f>
        <v>0.11821918224229024</v>
      </c>
      <c r="R488" s="55">
        <f>+P488/1000*A_DESCRIPCION!$D$24</f>
        <v>2.3643836448458044</v>
      </c>
      <c r="S488" s="49" t="str">
        <f>+INICIO!$E$4</f>
        <v>Imbert and Rollet (1989)a</v>
      </c>
      <c r="T488" s="54">
        <f>0.13657*H488^2.38351</f>
        <v>233.05396725657332</v>
      </c>
      <c r="U488" s="55">
        <f>+T488*1/J488</f>
        <v>4661.0793451314657</v>
      </c>
      <c r="V488" s="55">
        <f>+T488/1000*A_DESCRIPCION!$D$24</f>
        <v>0.10953536461058945</v>
      </c>
      <c r="W488" s="55">
        <f>+U488/1000*A_DESCRIPCION!$D$24</f>
        <v>2.1907072922117887</v>
      </c>
      <c r="X488" s="28">
        <f>+IF(E488=INICIO!$C$4,0.199*(0.86^0.899)*(H488^2.22),IF(E488=INICIO!$C$5,0.199*(0.762^0.899)*(H488^2.22),IF(E488=INICIO!$C$6,0.199*(0.759^0.899)*(H488^2.22),IF(E488=INICIO!$C$7,0.199*(0.762^0.899)*(H488^2.22),0))))</f>
        <v>159.06251168046515</v>
      </c>
      <c r="Y488" s="28">
        <f>+X488*1/J488</f>
        <v>3181.250233609303</v>
      </c>
      <c r="Z488" s="55">
        <f>+X488/1000*A_DESCRIPCION!$D$24</f>
        <v>7.4759380489818616E-2</v>
      </c>
      <c r="AA488" s="55">
        <f>+Y488/1000*A_DESCRIPCION!$D$24</f>
        <v>1.4951876097963723</v>
      </c>
      <c r="AB488" s="28">
        <f>+IF(E488=INICIO!$C$4,INICIO!$V$30*ARBOLES!R488,IF(E488=INICIO!$C$5,INICIO!$V$31*ARBOLES!R488,IF(E488=INICIO!$C$6,INICIO!$V$32*ARBOLES!R488,IF(E488=INICIO!$C$7,INICIO!#REF!*ARBOLES!R488,0))))</f>
        <v>2.2080524963531638</v>
      </c>
    </row>
    <row r="489" spans="1:28" x14ac:dyDescent="0.25">
      <c r="A489">
        <v>322</v>
      </c>
      <c r="B489" t="str">
        <f>+'2014'!A322</f>
        <v>3-2014-ICC/INAB</v>
      </c>
      <c r="D489">
        <f>+'2014'!B322</f>
        <v>19</v>
      </c>
      <c r="E489" t="str">
        <f>+'2014'!C322</f>
        <v>Avicennia germinans (L.)L.</v>
      </c>
      <c r="F489">
        <f>+'2014'!D322</f>
        <v>2015</v>
      </c>
      <c r="G489">
        <f>+'2014'!E322</f>
        <v>500</v>
      </c>
      <c r="H489">
        <f>+'2014'!F322</f>
        <v>25.7</v>
      </c>
      <c r="I489">
        <f>+'2014'!G322</f>
        <v>14</v>
      </c>
      <c r="J489" s="28">
        <f t="shared" si="28"/>
        <v>0.05</v>
      </c>
      <c r="K489" s="46">
        <f t="shared" si="29"/>
        <v>5.1874763294238062E-2</v>
      </c>
      <c r="L489" s="51">
        <f t="shared" si="30"/>
        <v>1.0374952658847612</v>
      </c>
      <c r="M489" s="28" t="str">
        <f>+IF(H489&gt;4,"DEJAR","DEPURAR")</f>
        <v>DEJAR</v>
      </c>
      <c r="N489" s="49" t="str">
        <f t="shared" si="31"/>
        <v>DEJAR</v>
      </c>
      <c r="O489" s="28">
        <f>+IF(E489=INICIO!$C$4,0.178*POWER(H489,2.47),IF(E489=INICIO!$C$5,0.1023*POWER(H489,2.5),IF(E489=INICIO!$C$6,0.14*POWER(H489,2.4),IF(E489=INICIO!$C$7,0.1023*POWER(H489,2.5),IF(E489=INICIO!$C$8,0,0)))))</f>
        <v>338.81882472937417</v>
      </c>
      <c r="P489" s="55">
        <f>+O489*1/J489</f>
        <v>6776.3764945874827</v>
      </c>
      <c r="Q489" s="55">
        <f>+O489/1000*A_DESCRIPCION!$D$24</f>
        <v>0.15924484762280586</v>
      </c>
      <c r="R489" s="55">
        <f>+P489/1000*A_DESCRIPCION!$D$24</f>
        <v>3.1848969524561168</v>
      </c>
      <c r="S489" s="49" t="str">
        <f>+INICIO!$E$4</f>
        <v>Imbert and Rollet (1989)a</v>
      </c>
      <c r="T489" s="54">
        <f>0.13657*H489^2.38351</f>
        <v>313.28890024594403</v>
      </c>
      <c r="U489" s="55">
        <f>+T489*1/J489</f>
        <v>6265.7780049188805</v>
      </c>
      <c r="V489" s="55">
        <f>+T489/1000*A_DESCRIPCION!$D$24</f>
        <v>0.14724578311559369</v>
      </c>
      <c r="W489" s="55">
        <f>+U489/1000*A_DESCRIPCION!$D$24</f>
        <v>2.9449156623118737</v>
      </c>
      <c r="X489" s="28">
        <f>+IF(E489=INICIO!$C$4,0.199*(0.86^0.899)*(H489^2.22),IF(E489=INICIO!$C$5,0.199*(0.762^0.899)*(H489^2.22),IF(E489=INICIO!$C$6,0.199*(0.759^0.899)*(H489^2.22),IF(E489=INICIO!$C$7,0.199*(0.762^0.899)*(H489^2.22),0))))</f>
        <v>209.52795135886848</v>
      </c>
      <c r="Y489" s="28">
        <f>+X489*1/J489</f>
        <v>4190.559027177369</v>
      </c>
      <c r="Z489" s="55">
        <f>+X489/1000*A_DESCRIPCION!$D$24</f>
        <v>9.8478137138668181E-2</v>
      </c>
      <c r="AA489" s="55">
        <f>+Y489/1000*A_DESCRIPCION!$D$24</f>
        <v>1.9695627427733633</v>
      </c>
      <c r="AB489" s="28">
        <f>+IF(E489=INICIO!$C$4,INICIO!$V$30*ARBOLES!R489,IF(E489=INICIO!$C$5,INICIO!$V$31*ARBOLES!R489,IF(E489=INICIO!$C$6,INICIO!$V$32*ARBOLES!R489,IF(E489=INICIO!$C$7,INICIO!#REF!*ARBOLES!R489,0))))</f>
        <v>2.9743141227645138</v>
      </c>
    </row>
    <row r="490" spans="1:28" x14ac:dyDescent="0.25">
      <c r="A490">
        <v>323</v>
      </c>
      <c r="B490" t="str">
        <f>+'2014'!A323</f>
        <v>3-2014-ICC/INAB</v>
      </c>
      <c r="D490">
        <f>+'2014'!B323</f>
        <v>20</v>
      </c>
      <c r="E490" t="str">
        <f>+'2014'!C323</f>
        <v>Avicennia germinans (L.)L.</v>
      </c>
      <c r="F490">
        <f>+'2014'!D323</f>
        <v>2015</v>
      </c>
      <c r="G490">
        <f>+'2014'!E323</f>
        <v>500</v>
      </c>
      <c r="H490">
        <f>+'2014'!F323</f>
        <v>10.4</v>
      </c>
      <c r="I490">
        <f>+'2014'!G323</f>
        <v>4</v>
      </c>
      <c r="J490" s="28">
        <f t="shared" si="28"/>
        <v>0.05</v>
      </c>
      <c r="K490" s="46">
        <f t="shared" si="29"/>
        <v>8.4948665353068026E-3</v>
      </c>
      <c r="L490" s="51">
        <f t="shared" si="30"/>
        <v>0.16989733070613605</v>
      </c>
      <c r="M490" s="28" t="str">
        <f>+IF(H490&gt;4,"DEJAR","DEPURAR")</f>
        <v>DEJAR</v>
      </c>
      <c r="N490" s="49" t="str">
        <f t="shared" si="31"/>
        <v>DEJAR</v>
      </c>
      <c r="O490" s="28">
        <f>+IF(E490=INICIO!$C$4,0.178*POWER(H490,2.47),IF(E490=INICIO!$C$5,0.1023*POWER(H490,2.5),IF(E490=INICIO!$C$6,0.14*POWER(H490,2.4),IF(E490=INICIO!$C$7,0.1023*POWER(H490,2.5),IF(E490=INICIO!$C$8,0,0)))))</f>
        <v>38.637413874114742</v>
      </c>
      <c r="P490" s="55">
        <f>+O490*1/J490</f>
        <v>772.74827748229484</v>
      </c>
      <c r="Q490" s="55">
        <f>+O490/1000*A_DESCRIPCION!$D$24</f>
        <v>1.8159584520833928E-2</v>
      </c>
      <c r="R490" s="55">
        <f>+P490/1000*A_DESCRIPCION!$D$24</f>
        <v>0.36319169041667854</v>
      </c>
      <c r="S490" s="49" t="str">
        <f>+INICIO!$E$4</f>
        <v>Imbert and Rollet (1989)a</v>
      </c>
      <c r="T490" s="54">
        <f>0.13657*H490^2.38351</f>
        <v>36.263059617041179</v>
      </c>
      <c r="U490" s="55">
        <f>+T490*1/J490</f>
        <v>725.26119234082353</v>
      </c>
      <c r="V490" s="55">
        <f>+T490/1000*A_DESCRIPCION!$D$24</f>
        <v>1.7043638020009355E-2</v>
      </c>
      <c r="W490" s="55">
        <f>+U490/1000*A_DESCRIPCION!$D$24</f>
        <v>0.34087276040018705</v>
      </c>
      <c r="X490" s="28">
        <f>+IF(E490=INICIO!$C$4,0.199*(0.86^0.899)*(H490^2.22),IF(E490=INICIO!$C$5,0.199*(0.762^0.899)*(H490^2.22),IF(E490=INICIO!$C$6,0.199*(0.759^0.899)*(H490^2.22),IF(E490=INICIO!$C$7,0.199*(0.762^0.899)*(H490^2.22),0))))</f>
        <v>28.119296179849911</v>
      </c>
      <c r="Y490" s="28">
        <f>+X490*1/J490</f>
        <v>562.38592359699817</v>
      </c>
      <c r="Z490" s="55">
        <f>+X490/1000*A_DESCRIPCION!$D$24</f>
        <v>1.3216069204529458E-2</v>
      </c>
      <c r="AA490" s="55">
        <f>+Y490/1000*A_DESCRIPCION!$D$24</f>
        <v>0.26432138409058908</v>
      </c>
      <c r="AB490" s="28">
        <f>+IF(E490=INICIO!$C$4,INICIO!$V$30*ARBOLES!R490,IF(E490=INICIO!$C$5,INICIO!$V$31*ARBOLES!R490,IF(E490=INICIO!$C$6,INICIO!$V$32*ARBOLES!R490,IF(E490=INICIO!$C$7,INICIO!#REF!*ARBOLES!R490,0))))</f>
        <v>0.33917774741314122</v>
      </c>
    </row>
    <row r="491" spans="1:28" x14ac:dyDescent="0.25">
      <c r="A491">
        <v>324</v>
      </c>
      <c r="B491" t="str">
        <f>+'2014'!A324</f>
        <v>3-2014-ICC/INAB</v>
      </c>
      <c r="D491">
        <f>+'2014'!B324</f>
        <v>21</v>
      </c>
      <c r="E491" t="str">
        <f>+'2014'!C324</f>
        <v>Avicennia germinans (L.)L.</v>
      </c>
      <c r="F491">
        <f>+'2014'!D324</f>
        <v>2015</v>
      </c>
      <c r="G491">
        <f>+'2014'!E324</f>
        <v>500</v>
      </c>
      <c r="H491">
        <f>+'2014'!F324</f>
        <v>19.899999999999999</v>
      </c>
      <c r="I491">
        <f>+'2014'!G324</f>
        <v>11</v>
      </c>
      <c r="J491" s="28">
        <f t="shared" si="28"/>
        <v>0.05</v>
      </c>
      <c r="K491" s="46">
        <f t="shared" si="29"/>
        <v>3.1102552668702342E-2</v>
      </c>
      <c r="L491" s="51">
        <f t="shared" si="30"/>
        <v>0.62205105337404676</v>
      </c>
      <c r="M491" s="28" t="str">
        <f>+IF(H491&gt;4,"DEJAR","DEPURAR")</f>
        <v>DEJAR</v>
      </c>
      <c r="N491" s="49" t="str">
        <f t="shared" si="31"/>
        <v>DEJAR</v>
      </c>
      <c r="O491" s="28">
        <f>+IF(E491=INICIO!$C$4,0.178*POWER(H491,2.47),IF(E491=INICIO!$C$5,0.1023*POWER(H491,2.5),IF(E491=INICIO!$C$6,0.14*POWER(H491,2.4),IF(E491=INICIO!$C$7,0.1023*POWER(H491,2.5),IF(E491=INICIO!$C$8,0,0)))))</f>
        <v>183.38990226626768</v>
      </c>
      <c r="P491" s="55">
        <f>+O491*1/J491</f>
        <v>3667.7980453253535</v>
      </c>
      <c r="Q491" s="55">
        <f>+O491/1000*A_DESCRIPCION!$D$24</f>
        <v>8.6193254065145816E-2</v>
      </c>
      <c r="R491" s="55">
        <f>+P491/1000*A_DESCRIPCION!$D$24</f>
        <v>1.7238650813029162</v>
      </c>
      <c r="S491" s="49" t="str">
        <f>+INICIO!$E$4</f>
        <v>Imbert and Rollet (1989)a</v>
      </c>
      <c r="T491" s="54">
        <f>0.13657*H491^2.38351</f>
        <v>170.28821987368221</v>
      </c>
      <c r="U491" s="55">
        <f>+T491*1/J491</f>
        <v>3405.7643974736438</v>
      </c>
      <c r="V491" s="55">
        <f>+T491/1000*A_DESCRIPCION!$D$24</f>
        <v>8.0035463340630636E-2</v>
      </c>
      <c r="W491" s="55">
        <f>+U491/1000*A_DESCRIPCION!$D$24</f>
        <v>1.6007092668126124</v>
      </c>
      <c r="X491" s="28">
        <f>+IF(E491=INICIO!$C$4,0.199*(0.86^0.899)*(H491^2.22),IF(E491=INICIO!$C$5,0.199*(0.762^0.899)*(H491^2.22),IF(E491=INICIO!$C$6,0.199*(0.759^0.899)*(H491^2.22),IF(E491=INICIO!$C$7,0.199*(0.762^0.899)*(H491^2.22),0))))</f>
        <v>118.75291052013992</v>
      </c>
      <c r="Y491" s="28">
        <f>+X491*1/J491</f>
        <v>2375.0582104027981</v>
      </c>
      <c r="Z491" s="55">
        <f>+X491/1000*A_DESCRIPCION!$D$24</f>
        <v>5.5813867944465759E-2</v>
      </c>
      <c r="AA491" s="55">
        <f>+Y491/1000*A_DESCRIPCION!$D$24</f>
        <v>1.1162773588893149</v>
      </c>
      <c r="AB491" s="28">
        <f>+IF(E491=INICIO!$C$4,INICIO!$V$30*ARBOLES!R491,IF(E491=INICIO!$C$5,INICIO!$V$31*ARBOLES!R491,IF(E491=INICIO!$C$6,INICIO!$V$32*ARBOLES!R491,IF(E491=INICIO!$C$7,INICIO!#REF!*ARBOLES!R491,0))))</f>
        <v>1.6098845060295579</v>
      </c>
    </row>
    <row r="492" spans="1:28" x14ac:dyDescent="0.25">
      <c r="A492">
        <v>325</v>
      </c>
      <c r="B492" t="str">
        <f>+'2014'!A325</f>
        <v>3-2014-ICC/INAB</v>
      </c>
      <c r="D492">
        <f>+'2014'!B325</f>
        <v>22</v>
      </c>
      <c r="E492" t="str">
        <f>+'2014'!C325</f>
        <v>Avicennia germinans (L.)L.</v>
      </c>
      <c r="F492">
        <f>+'2014'!D325</f>
        <v>2015</v>
      </c>
      <c r="G492">
        <f>+'2014'!E325</f>
        <v>500</v>
      </c>
      <c r="H492">
        <f>+'2014'!F325</f>
        <v>23.5</v>
      </c>
      <c r="I492">
        <f>+'2014'!G325</f>
        <v>15</v>
      </c>
      <c r="J492" s="28">
        <f t="shared" si="28"/>
        <v>0.05</v>
      </c>
      <c r="K492" s="46">
        <f t="shared" si="29"/>
        <v>4.3373613573624077E-2</v>
      </c>
      <c r="L492" s="51">
        <f t="shared" si="30"/>
        <v>0.86747227147248152</v>
      </c>
      <c r="M492" s="28" t="str">
        <f>+IF(H492&gt;4,"DEJAR","DEPURAR")</f>
        <v>DEJAR</v>
      </c>
      <c r="N492" s="49" t="str">
        <f t="shared" si="31"/>
        <v>DEJAR</v>
      </c>
      <c r="O492" s="28">
        <f>+IF(E492=INICIO!$C$4,0.178*POWER(H492,2.47),IF(E492=INICIO!$C$5,0.1023*POWER(H492,2.5),IF(E492=INICIO!$C$6,0.14*POWER(H492,2.4),IF(E492=INICIO!$C$7,0.1023*POWER(H492,2.5),IF(E492=INICIO!$C$8,0,0)))))</f>
        <v>273.33226809999087</v>
      </c>
      <c r="P492" s="55">
        <f>+O492*1/J492</f>
        <v>5466.6453619998174</v>
      </c>
      <c r="Q492" s="55">
        <f>+O492/1000*A_DESCRIPCION!$D$24</f>
        <v>0.1284661660069957</v>
      </c>
      <c r="R492" s="55">
        <f>+P492/1000*A_DESCRIPCION!$D$24</f>
        <v>2.5693233201399139</v>
      </c>
      <c r="S492" s="49" t="str">
        <f>+INICIO!$E$4</f>
        <v>Imbert and Rollet (1989)a</v>
      </c>
      <c r="T492" s="54">
        <f>0.13657*H492^2.38351</f>
        <v>253.10998017593391</v>
      </c>
      <c r="U492" s="55">
        <f>+T492*1/J492</f>
        <v>5062.1996035186776</v>
      </c>
      <c r="V492" s="55">
        <f>+T492/1000*A_DESCRIPCION!$D$24</f>
        <v>0.11896169068268893</v>
      </c>
      <c r="W492" s="55">
        <f>+U492/1000*A_DESCRIPCION!$D$24</f>
        <v>2.3792338136537783</v>
      </c>
      <c r="X492" s="28">
        <f>+IF(E492=INICIO!$C$4,0.199*(0.86^0.899)*(H492^2.22),IF(E492=INICIO!$C$5,0.199*(0.762^0.899)*(H492^2.22),IF(E492=INICIO!$C$6,0.199*(0.759^0.899)*(H492^2.22),IF(E492=INICIO!$C$7,0.199*(0.762^0.899)*(H492^2.22),0))))</f>
        <v>171.77544693374281</v>
      </c>
      <c r="Y492" s="28">
        <f>+X492*1/J492</f>
        <v>3435.5089386748559</v>
      </c>
      <c r="Z492" s="55">
        <f>+X492/1000*A_DESCRIPCION!$D$24</f>
        <v>8.073446005885912E-2</v>
      </c>
      <c r="AA492" s="55">
        <f>+Y492/1000*A_DESCRIPCION!$D$24</f>
        <v>1.6146892011771823</v>
      </c>
      <c r="AB492" s="28">
        <f>+IF(E492=INICIO!$C$4,INICIO!$V$30*ARBOLES!R492,IF(E492=INICIO!$C$5,INICIO!$V$31*ARBOLES!R492,IF(E492=INICIO!$C$6,INICIO!$V$32*ARBOLES!R492,IF(E492=INICIO!$C$7,INICIO!#REF!*ARBOLES!R492,0))))</f>
        <v>2.3994417248404369</v>
      </c>
    </row>
    <row r="493" spans="1:28" x14ac:dyDescent="0.25">
      <c r="A493">
        <v>326</v>
      </c>
      <c r="B493" t="str">
        <f>+'2014'!A326</f>
        <v>3-2014-ICC/INAB</v>
      </c>
      <c r="D493">
        <f>+'2014'!B326</f>
        <v>23</v>
      </c>
      <c r="E493" t="str">
        <f>+'2014'!C326</f>
        <v>Avicennia germinans (L.)L.</v>
      </c>
      <c r="F493">
        <f>+'2014'!D326</f>
        <v>2015</v>
      </c>
      <c r="G493">
        <f>+'2014'!E326</f>
        <v>500</v>
      </c>
      <c r="H493">
        <f>+'2014'!F326</f>
        <v>23.7</v>
      </c>
      <c r="I493">
        <f>+'2014'!G326</f>
        <v>13.2</v>
      </c>
      <c r="J493" s="28">
        <f t="shared" si="28"/>
        <v>0.05</v>
      </c>
      <c r="K493" s="46">
        <f t="shared" si="29"/>
        <v>4.4115029439871271E-2</v>
      </c>
      <c r="L493" s="51">
        <f t="shared" si="30"/>
        <v>0.88230058879742534</v>
      </c>
      <c r="M493" s="28" t="str">
        <f>+IF(H493&gt;4,"DEJAR","DEPURAR")</f>
        <v>DEJAR</v>
      </c>
      <c r="N493" s="49" t="str">
        <f t="shared" si="31"/>
        <v>DEJAR</v>
      </c>
      <c r="O493" s="28">
        <f>+IF(E493=INICIO!$C$4,0.178*POWER(H493,2.47),IF(E493=INICIO!$C$5,0.1023*POWER(H493,2.5),IF(E493=INICIO!$C$6,0.14*POWER(H493,2.4),IF(E493=INICIO!$C$7,0.1023*POWER(H493,2.5),IF(E493=INICIO!$C$8,0,0)))))</f>
        <v>278.94852292857848</v>
      </c>
      <c r="P493" s="55">
        <f>+O493*1/J493</f>
        <v>5578.970458571569</v>
      </c>
      <c r="Q493" s="55">
        <f>+O493/1000*A_DESCRIPCION!$D$24</f>
        <v>0.13110580577643188</v>
      </c>
      <c r="R493" s="55">
        <f>+P493/1000*A_DESCRIPCION!$D$24</f>
        <v>2.6221161155286374</v>
      </c>
      <c r="S493" s="49" t="str">
        <f>+INICIO!$E$4</f>
        <v>Imbert and Rollet (1989)a</v>
      </c>
      <c r="T493" s="54">
        <f>0.13657*H493^2.38351</f>
        <v>258.2746249765641</v>
      </c>
      <c r="U493" s="55">
        <f>+T493*1/J493</f>
        <v>5165.4924995312813</v>
      </c>
      <c r="V493" s="55">
        <f>+T493/1000*A_DESCRIPCION!$D$24</f>
        <v>0.12138907373898512</v>
      </c>
      <c r="W493" s="55">
        <f>+U493/1000*A_DESCRIPCION!$D$24</f>
        <v>2.4277814747797022</v>
      </c>
      <c r="X493" s="28">
        <f>+IF(E493=INICIO!$C$4,0.199*(0.86^0.899)*(H493^2.22),IF(E493=INICIO!$C$5,0.199*(0.762^0.899)*(H493^2.22),IF(E493=INICIO!$C$6,0.199*(0.759^0.899)*(H493^2.22),IF(E493=INICIO!$C$7,0.199*(0.762^0.899)*(H493^2.22),0))))</f>
        <v>175.037765708422</v>
      </c>
      <c r="Y493" s="28">
        <f>+X493*1/J493</f>
        <v>3500.7553141684398</v>
      </c>
      <c r="Z493" s="55">
        <f>+X493/1000*A_DESCRIPCION!$D$24</f>
        <v>8.2267749882958333E-2</v>
      </c>
      <c r="AA493" s="55">
        <f>+Y493/1000*A_DESCRIPCION!$D$24</f>
        <v>1.6453549976591666</v>
      </c>
      <c r="AB493" s="28">
        <f>+IF(E493=INICIO!$C$4,INICIO!$V$30*ARBOLES!R493,IF(E493=INICIO!$C$5,INICIO!$V$31*ARBOLES!R493,IF(E493=INICIO!$C$6,INICIO!$V$32*ARBOLES!R493,IF(E493=INICIO!$C$7,INICIO!#REF!*ARBOLES!R493,0))))</f>
        <v>2.4487439029796088</v>
      </c>
    </row>
    <row r="494" spans="1:28" x14ac:dyDescent="0.25">
      <c r="A494">
        <v>327</v>
      </c>
      <c r="B494" t="str">
        <f>+'2014'!A327</f>
        <v>3-2014-ICC/INAB</v>
      </c>
      <c r="D494">
        <f>+'2014'!B327</f>
        <v>24</v>
      </c>
      <c r="E494" t="str">
        <f>+'2014'!C327</f>
        <v>Avicennia germinans (L.)L.</v>
      </c>
      <c r="F494">
        <f>+'2014'!D327</f>
        <v>2015</v>
      </c>
      <c r="G494">
        <f>+'2014'!E327</f>
        <v>500</v>
      </c>
      <c r="H494">
        <f>+'2014'!F327</f>
        <v>10.5</v>
      </c>
      <c r="I494">
        <f>+'2014'!G327</f>
        <v>11.2</v>
      </c>
      <c r="J494" s="28">
        <f t="shared" si="28"/>
        <v>0.05</v>
      </c>
      <c r="K494" s="46">
        <f t="shared" si="29"/>
        <v>8.6590147514568668E-3</v>
      </c>
      <c r="L494" s="51">
        <f t="shared" si="30"/>
        <v>0.17318029502913732</v>
      </c>
      <c r="M494" s="28" t="str">
        <f>+IF(H494&gt;4,"DEJAR","DEPURAR")</f>
        <v>DEJAR</v>
      </c>
      <c r="N494" s="49" t="str">
        <f t="shared" si="31"/>
        <v>DEJAR</v>
      </c>
      <c r="O494" s="28">
        <f>+IF(E494=INICIO!$C$4,0.178*POWER(H494,2.47),IF(E494=INICIO!$C$5,0.1023*POWER(H494,2.5),IF(E494=INICIO!$C$6,0.14*POWER(H494,2.4),IF(E494=INICIO!$C$7,0.1023*POWER(H494,2.5),IF(E494=INICIO!$C$8,0,0)))))</f>
        <v>39.535055558441037</v>
      </c>
      <c r="P494" s="55">
        <f>+O494*1/J494</f>
        <v>790.70111116882072</v>
      </c>
      <c r="Q494" s="55">
        <f>+O494/1000*A_DESCRIPCION!$D$24</f>
        <v>1.8581476112467285E-2</v>
      </c>
      <c r="R494" s="55">
        <f>+P494/1000*A_DESCRIPCION!$D$24</f>
        <v>0.3716295222493457</v>
      </c>
      <c r="S494" s="49" t="str">
        <f>+INICIO!$E$4</f>
        <v>Imbert and Rollet (1989)a</v>
      </c>
      <c r="T494" s="54">
        <f>0.13657*H494^2.38351</f>
        <v>37.099684439743179</v>
      </c>
      <c r="U494" s="55">
        <f>+T494*1/J494</f>
        <v>741.99368879486349</v>
      </c>
      <c r="V494" s="55">
        <f>+T494/1000*A_DESCRIPCION!$D$24</f>
        <v>1.7436851686679293E-2</v>
      </c>
      <c r="W494" s="55">
        <f>+U494/1000*A_DESCRIPCION!$D$24</f>
        <v>0.34873703373358583</v>
      </c>
      <c r="X494" s="28">
        <f>+IF(E494=INICIO!$C$4,0.199*(0.86^0.899)*(H494^2.22),IF(E494=INICIO!$C$5,0.199*(0.762^0.899)*(H494^2.22),IF(E494=INICIO!$C$6,0.199*(0.759^0.899)*(H494^2.22),IF(E494=INICIO!$C$7,0.199*(0.762^0.899)*(H494^2.22),0))))</f>
        <v>28.723058111562214</v>
      </c>
      <c r="Y494" s="28">
        <f>+X494*1/J494</f>
        <v>574.4611622312442</v>
      </c>
      <c r="Z494" s="55">
        <f>+X494/1000*A_DESCRIPCION!$D$24</f>
        <v>1.3499837312434239E-2</v>
      </c>
      <c r="AA494" s="55">
        <f>+Y494/1000*A_DESCRIPCION!$D$24</f>
        <v>0.26999674624868475</v>
      </c>
      <c r="AB494" s="28">
        <f>+IF(E494=INICIO!$C$4,INICIO!$V$30*ARBOLES!R494,IF(E494=INICIO!$C$5,INICIO!$V$31*ARBOLES!R494,IF(E494=INICIO!$C$6,INICIO!$V$32*ARBOLES!R494,IF(E494=INICIO!$C$7,INICIO!#REF!*ARBOLES!R494,0))))</f>
        <v>0.34705767657884307</v>
      </c>
    </row>
    <row r="495" spans="1:28" x14ac:dyDescent="0.25">
      <c r="A495">
        <v>328</v>
      </c>
      <c r="B495" t="str">
        <f>+'2014'!A328</f>
        <v>3-2014-ICC/INAB</v>
      </c>
      <c r="D495">
        <f>+'2014'!B328</f>
        <v>25</v>
      </c>
      <c r="E495" t="str">
        <f>+'2014'!C328</f>
        <v>Avicennia germinans (L.)L.</v>
      </c>
      <c r="F495">
        <f>+'2014'!D328</f>
        <v>2015</v>
      </c>
      <c r="G495">
        <f>+'2014'!E328</f>
        <v>500</v>
      </c>
      <c r="H495">
        <f>+'2014'!F328</f>
        <v>23.3</v>
      </c>
      <c r="I495">
        <f>+'2014'!G328</f>
        <v>17.5</v>
      </c>
      <c r="J495" s="28">
        <f t="shared" si="28"/>
        <v>0.05</v>
      </c>
      <c r="K495" s="46">
        <f t="shared" si="29"/>
        <v>4.2638480892684072E-2</v>
      </c>
      <c r="L495" s="51">
        <f t="shared" si="30"/>
        <v>0.85276961785368144</v>
      </c>
      <c r="M495" s="28" t="str">
        <f>+IF(H495&gt;4,"DEJAR","DEPURAR")</f>
        <v>DEJAR</v>
      </c>
      <c r="N495" s="49" t="str">
        <f t="shared" si="31"/>
        <v>DEJAR</v>
      </c>
      <c r="O495" s="28">
        <f>+IF(E495=INICIO!$C$4,0.178*POWER(H495,2.47),IF(E495=INICIO!$C$5,0.1023*POWER(H495,2.5),IF(E495=INICIO!$C$6,0.14*POWER(H495,2.4),IF(E495=INICIO!$C$7,0.1023*POWER(H495,2.5),IF(E495=INICIO!$C$8,0,0)))))</f>
        <v>267.78253351335093</v>
      </c>
      <c r="P495" s="55">
        <f>+O495*1/J495</f>
        <v>5355.6506702670185</v>
      </c>
      <c r="Q495" s="55">
        <f>+O495/1000*A_DESCRIPCION!$D$24</f>
        <v>0.12585779075127493</v>
      </c>
      <c r="R495" s="55">
        <f>+P495/1000*A_DESCRIPCION!$D$24</f>
        <v>2.5171558150254985</v>
      </c>
      <c r="S495" s="49" t="str">
        <f>+INICIO!$E$4</f>
        <v>Imbert and Rollet (1989)a</v>
      </c>
      <c r="T495" s="54">
        <f>0.13657*H495^2.38351</f>
        <v>248.0057903714372</v>
      </c>
      <c r="U495" s="55">
        <f>+T495*1/J495</f>
        <v>4960.1158074287441</v>
      </c>
      <c r="V495" s="55">
        <f>+T495/1000*A_DESCRIPCION!$D$24</f>
        <v>0.11656272147457547</v>
      </c>
      <c r="W495" s="55">
        <f>+U495/1000*A_DESCRIPCION!$D$24</f>
        <v>2.3312544294915098</v>
      </c>
      <c r="X495" s="28">
        <f>+IF(E495=INICIO!$C$4,0.199*(0.86^0.899)*(H495^2.22),IF(E495=INICIO!$C$5,0.199*(0.762^0.899)*(H495^2.22),IF(E495=INICIO!$C$6,0.199*(0.759^0.899)*(H495^2.22),IF(E495=INICIO!$C$7,0.199*(0.762^0.899)*(H495^2.22),0))))</f>
        <v>168.54682566117981</v>
      </c>
      <c r="Y495" s="28">
        <f>+X495*1/J495</f>
        <v>3370.9365132235962</v>
      </c>
      <c r="Z495" s="55">
        <f>+X495/1000*A_DESCRIPCION!$D$24</f>
        <v>7.9217008060754504E-2</v>
      </c>
      <c r="AA495" s="55">
        <f>+Y495/1000*A_DESCRIPCION!$D$24</f>
        <v>1.58434016121509</v>
      </c>
      <c r="AB495" s="28">
        <f>+IF(E495=INICIO!$C$4,INICIO!$V$30*ARBOLES!R495,IF(E495=INICIO!$C$5,INICIO!$V$31*ARBOLES!R495,IF(E495=INICIO!$C$6,INICIO!$V$32*ARBOLES!R495,IF(E495=INICIO!$C$7,INICIO!#REF!*ARBOLES!R495,0))))</f>
        <v>2.3507234932846126</v>
      </c>
    </row>
    <row r="496" spans="1:28" x14ac:dyDescent="0.25">
      <c r="A496">
        <v>329</v>
      </c>
      <c r="B496" t="str">
        <f>+'2014'!A329</f>
        <v>3-2014-ICC/INAB</v>
      </c>
      <c r="D496">
        <f>+'2014'!B329</f>
        <v>26</v>
      </c>
      <c r="E496" t="str">
        <f>+'2014'!C329</f>
        <v>Avicennia germinans (L.)L.</v>
      </c>
      <c r="F496">
        <f>+'2014'!D329</f>
        <v>2015</v>
      </c>
      <c r="G496">
        <f>+'2014'!E329</f>
        <v>500</v>
      </c>
      <c r="H496">
        <f>+'2014'!F329</f>
        <v>17.399999999999999</v>
      </c>
      <c r="I496">
        <f>+'2014'!G329</f>
        <v>18.399999999999999</v>
      </c>
      <c r="J496" s="28">
        <f t="shared" si="28"/>
        <v>0.05</v>
      </c>
      <c r="K496" s="46">
        <f t="shared" si="29"/>
        <v>2.3778714795021142E-2</v>
      </c>
      <c r="L496" s="51">
        <f t="shared" si="30"/>
        <v>0.47557429590042283</v>
      </c>
      <c r="M496" s="28" t="str">
        <f>+IF(H496&gt;4,"DEJAR","DEPURAR")</f>
        <v>DEJAR</v>
      </c>
      <c r="N496" s="49" t="str">
        <f t="shared" si="31"/>
        <v>DEJAR</v>
      </c>
      <c r="O496" s="28">
        <f>+IF(E496=INICIO!$C$4,0.178*POWER(H496,2.47),IF(E496=INICIO!$C$5,0.1023*POWER(H496,2.5),IF(E496=INICIO!$C$6,0.14*POWER(H496,2.4),IF(E496=INICIO!$C$7,0.1023*POWER(H496,2.5),IF(E496=INICIO!$C$8,0,0)))))</f>
        <v>132.8759038047676</v>
      </c>
      <c r="P496" s="55">
        <f>+O496*1/J496</f>
        <v>2657.5180760953517</v>
      </c>
      <c r="Q496" s="55">
        <f>+O496/1000*A_DESCRIPCION!$D$24</f>
        <v>6.245167478824077E-2</v>
      </c>
      <c r="R496" s="55">
        <f>+P496/1000*A_DESCRIPCION!$D$24</f>
        <v>1.2490334957648153</v>
      </c>
      <c r="S496" s="49" t="str">
        <f>+INICIO!$E$4</f>
        <v>Imbert and Rollet (1989)a</v>
      </c>
      <c r="T496" s="54">
        <f>0.13657*H496^2.38351</f>
        <v>123.65647101732969</v>
      </c>
      <c r="U496" s="55">
        <f>+T496*1/J496</f>
        <v>2473.1294203465936</v>
      </c>
      <c r="V496" s="55">
        <f>+T496/1000*A_DESCRIPCION!$D$24</f>
        <v>5.8118541378144956E-2</v>
      </c>
      <c r="W496" s="55">
        <f>+U496/1000*A_DESCRIPCION!$D$24</f>
        <v>1.162370827562899</v>
      </c>
      <c r="X496" s="28">
        <f>+IF(E496=INICIO!$C$4,0.199*(0.86^0.899)*(H496^2.22),IF(E496=INICIO!$C$5,0.199*(0.762^0.899)*(H496^2.22),IF(E496=INICIO!$C$6,0.199*(0.759^0.899)*(H496^2.22),IF(E496=INICIO!$C$7,0.199*(0.762^0.899)*(H496^2.22),0))))</f>
        <v>88.147452218124798</v>
      </c>
      <c r="Y496" s="28">
        <f>+X496*1/J496</f>
        <v>1762.9490443624959</v>
      </c>
      <c r="Z496" s="55">
        <f>+X496/1000*A_DESCRIPCION!$D$24</f>
        <v>4.1429302542518649E-2</v>
      </c>
      <c r="AA496" s="55">
        <f>+Y496/1000*A_DESCRIPCION!$D$24</f>
        <v>0.82858605085037307</v>
      </c>
      <c r="AB496" s="28">
        <f>+IF(E496=INICIO!$C$4,INICIO!$V$30*ARBOLES!R496,IF(E496=INICIO!$C$5,INICIO!$V$31*ARBOLES!R496,IF(E496=INICIO!$C$6,INICIO!$V$32*ARBOLES!R496,IF(E496=INICIO!$C$7,INICIO!#REF!*ARBOLES!R496,0))))</f>
        <v>1.1664484037369833</v>
      </c>
    </row>
    <row r="497" spans="1:28" x14ac:dyDescent="0.25">
      <c r="A497">
        <v>330</v>
      </c>
      <c r="B497" t="str">
        <f>+'2014'!A330</f>
        <v>3-2014-ICC/INAB</v>
      </c>
      <c r="D497">
        <f>+'2014'!B330</f>
        <v>27</v>
      </c>
      <c r="E497" t="str">
        <f>+'2014'!C330</f>
        <v>Avicennia germinans (L.)L.</v>
      </c>
      <c r="F497">
        <f>+'2014'!D330</f>
        <v>2015</v>
      </c>
      <c r="G497">
        <f>+'2014'!E330</f>
        <v>500</v>
      </c>
      <c r="H497">
        <f>+'2014'!F330</f>
        <v>7</v>
      </c>
      <c r="I497">
        <f>+'2014'!G330</f>
        <v>3.5</v>
      </c>
      <c r="J497" s="28">
        <f t="shared" si="28"/>
        <v>0.05</v>
      </c>
      <c r="K497" s="46">
        <f t="shared" si="29"/>
        <v>3.8484510006474969E-3</v>
      </c>
      <c r="L497" s="51">
        <f t="shared" si="30"/>
        <v>7.6969020012949932E-2</v>
      </c>
      <c r="M497" s="28" t="str">
        <f>+IF(H497&gt;4,"DEJAR","DEPURAR")</f>
        <v>DEJAR</v>
      </c>
      <c r="N497" s="49" t="str">
        <f t="shared" si="31"/>
        <v>DEJAR</v>
      </c>
      <c r="O497" s="28">
        <f>+IF(E497=INICIO!$C$4,0.178*POWER(H497,2.47),IF(E497=INICIO!$C$5,0.1023*POWER(H497,2.5),IF(E497=INICIO!$C$6,0.14*POWER(H497,2.4),IF(E497=INICIO!$C$7,0.1023*POWER(H497,2.5),IF(E497=INICIO!$C$8,0,0)))))</f>
        <v>14.940438071951869</v>
      </c>
      <c r="P497" s="55">
        <f>+O497*1/J497</f>
        <v>298.80876143903737</v>
      </c>
      <c r="Q497" s="55">
        <f>+O497/1000*A_DESCRIPCION!$D$24</f>
        <v>7.0220058938173782E-3</v>
      </c>
      <c r="R497" s="55">
        <f>+P497/1000*A_DESCRIPCION!$D$24</f>
        <v>0.14044011787634758</v>
      </c>
      <c r="S497" s="49" t="str">
        <f>+INICIO!$E$4</f>
        <v>Imbert and Rollet (1989)a</v>
      </c>
      <c r="T497" s="54">
        <f>0.13657*H497^2.38351</f>
        <v>14.114156828644211</v>
      </c>
      <c r="U497" s="55">
        <f>+T497*1/J497</f>
        <v>282.28313657288419</v>
      </c>
      <c r="V497" s="55">
        <f>+T497/1000*A_DESCRIPCION!$D$24</f>
        <v>6.6336537094627782E-3</v>
      </c>
      <c r="W497" s="55">
        <f>+U497/1000*A_DESCRIPCION!$D$24</f>
        <v>0.13267307418925556</v>
      </c>
      <c r="X497" s="28">
        <f>+IF(E497=INICIO!$C$4,0.199*(0.86^0.899)*(H497^2.22),IF(E497=INICIO!$C$5,0.199*(0.762^0.899)*(H497^2.22),IF(E497=INICIO!$C$6,0.199*(0.759^0.899)*(H497^2.22),IF(E497=INICIO!$C$7,0.199*(0.762^0.899)*(H497^2.22),0))))</f>
        <v>11.676376273651423</v>
      </c>
      <c r="Y497" s="28">
        <f>+X497*1/J497</f>
        <v>233.52752547302845</v>
      </c>
      <c r="Z497" s="55">
        <f>+X497/1000*A_DESCRIPCION!$D$24</f>
        <v>5.4878968486161686E-3</v>
      </c>
      <c r="AA497" s="55">
        <f>+Y497/1000*A_DESCRIPCION!$D$24</f>
        <v>0.10975793697232336</v>
      </c>
      <c r="AB497" s="28">
        <f>+IF(E497=INICIO!$C$4,INICIO!$V$30*ARBOLES!R497,IF(E497=INICIO!$C$5,INICIO!$V$31*ARBOLES!R497,IF(E497=INICIO!$C$6,INICIO!$V$32*ARBOLES!R497,IF(E497=INICIO!$C$7,INICIO!#REF!*ARBOLES!R497,0))))</f>
        <v>0.13115433002634616</v>
      </c>
    </row>
    <row r="498" spans="1:28" x14ac:dyDescent="0.25">
      <c r="A498">
        <v>331</v>
      </c>
      <c r="B498" t="str">
        <f>+'2014'!A331</f>
        <v>3-2014-ICC/INAB</v>
      </c>
      <c r="D498">
        <f>+'2014'!B331</f>
        <v>28</v>
      </c>
      <c r="E498" t="str">
        <f>+'2014'!C331</f>
        <v>Avicennia germinans (L.)L.</v>
      </c>
      <c r="F498">
        <f>+'2014'!D331</f>
        <v>2015</v>
      </c>
      <c r="G498">
        <f>+'2014'!E331</f>
        <v>500</v>
      </c>
      <c r="H498">
        <f>+'2014'!F331</f>
        <v>21.2</v>
      </c>
      <c r="I498">
        <f>+'2014'!G331</f>
        <v>14.8</v>
      </c>
      <c r="J498" s="28">
        <f t="shared" si="28"/>
        <v>0.05</v>
      </c>
      <c r="K498" s="46">
        <f t="shared" si="29"/>
        <v>3.5298935055734913E-2</v>
      </c>
      <c r="L498" s="51">
        <f t="shared" si="30"/>
        <v>0.70597870111469818</v>
      </c>
      <c r="M498" s="28" t="str">
        <f>+IF(H498&gt;4,"DEJAR","DEPURAR")</f>
        <v>DEJAR</v>
      </c>
      <c r="N498" s="49" t="str">
        <f t="shared" si="31"/>
        <v>DEJAR</v>
      </c>
      <c r="O498" s="28">
        <f>+IF(E498=INICIO!$C$4,0.178*POWER(H498,2.47),IF(E498=INICIO!$C$5,0.1023*POWER(H498,2.5),IF(E498=INICIO!$C$6,0.14*POWER(H498,2.4),IF(E498=INICIO!$C$7,0.1023*POWER(H498,2.5),IF(E498=INICIO!$C$8,0,0)))))</f>
        <v>213.46864918346461</v>
      </c>
      <c r="P498" s="55">
        <f>+O498*1/J498</f>
        <v>4269.3729836692919</v>
      </c>
      <c r="Q498" s="55">
        <f>+O498/1000*A_DESCRIPCION!$D$24</f>
        <v>0.10033026511622836</v>
      </c>
      <c r="R498" s="55">
        <f>+P498/1000*A_DESCRIPCION!$D$24</f>
        <v>2.0066053023245667</v>
      </c>
      <c r="S498" s="49" t="str">
        <f>+INICIO!$E$4</f>
        <v>Imbert and Rollet (1989)a</v>
      </c>
      <c r="T498" s="54">
        <f>0.13657*H498^2.38351</f>
        <v>198.01135573549809</v>
      </c>
      <c r="U498" s="55">
        <f>+T498*1/J498</f>
        <v>3960.2271147099614</v>
      </c>
      <c r="V498" s="55">
        <f>+T498/1000*A_DESCRIPCION!$D$24</f>
        <v>9.3065337195684092E-2</v>
      </c>
      <c r="W498" s="55">
        <f>+U498/1000*A_DESCRIPCION!$D$24</f>
        <v>1.8613067439136817</v>
      </c>
      <c r="X498" s="28">
        <f>+IF(E498=INICIO!$C$4,0.199*(0.86^0.899)*(H498^2.22),IF(E498=INICIO!$C$5,0.199*(0.762^0.899)*(H498^2.22),IF(E498=INICIO!$C$6,0.199*(0.759^0.899)*(H498^2.22),IF(E498=INICIO!$C$7,0.199*(0.762^0.899)*(H498^2.22),0))))</f>
        <v>136.66460303074066</v>
      </c>
      <c r="Y498" s="28">
        <f>+X498*1/J498</f>
        <v>2733.2920606148132</v>
      </c>
      <c r="Z498" s="55">
        <f>+X498/1000*A_DESCRIPCION!$D$24</f>
        <v>6.4232363424448102E-2</v>
      </c>
      <c r="AA498" s="55">
        <f>+Y498/1000*A_DESCRIPCION!$D$24</f>
        <v>1.284647268488962</v>
      </c>
      <c r="AB498" s="28">
        <f>+IF(E498=INICIO!$C$4,INICIO!$V$30*ARBOLES!R498,IF(E498=INICIO!$C$5,INICIO!$V$31*ARBOLES!R498,IF(E498=INICIO!$C$6,INICIO!$V$32*ARBOLES!R498,IF(E498=INICIO!$C$7,INICIO!#REF!*ARBOLES!R498,0))))</f>
        <v>1.8739301706184006</v>
      </c>
    </row>
    <row r="499" spans="1:28" x14ac:dyDescent="0.25">
      <c r="A499">
        <v>332</v>
      </c>
      <c r="B499" t="str">
        <f>+'2014'!A332</f>
        <v>3-2014-ICC/INAB</v>
      </c>
      <c r="D499">
        <f>+'2014'!B332</f>
        <v>29</v>
      </c>
      <c r="E499" t="str">
        <f>+'2014'!C332</f>
        <v>Avicennia germinans (L.)L.</v>
      </c>
      <c r="F499">
        <f>+'2014'!D332</f>
        <v>2015</v>
      </c>
      <c r="G499">
        <f>+'2014'!E332</f>
        <v>500</v>
      </c>
      <c r="H499">
        <f>+'2014'!F332</f>
        <v>22.9</v>
      </c>
      <c r="I499">
        <f>+'2014'!G332</f>
        <v>14.9</v>
      </c>
      <c r="J499" s="28">
        <f t="shared" si="28"/>
        <v>0.05</v>
      </c>
      <c r="K499" s="46">
        <f t="shared" si="29"/>
        <v>4.118706508672558E-2</v>
      </c>
      <c r="L499" s="51">
        <f t="shared" si="30"/>
        <v>0.82374130173451154</v>
      </c>
      <c r="M499" s="28" t="str">
        <f>+IF(H499&gt;4,"DEJAR","DEPURAR")</f>
        <v>DEJAR</v>
      </c>
      <c r="N499" s="49" t="str">
        <f t="shared" si="31"/>
        <v>DEJAR</v>
      </c>
      <c r="O499" s="28">
        <f>+IF(E499=INICIO!$C$4,0.178*POWER(H499,2.47),IF(E499=INICIO!$C$5,0.1023*POWER(H499,2.5),IF(E499=INICIO!$C$6,0.14*POWER(H499,2.4),IF(E499=INICIO!$C$7,0.1023*POWER(H499,2.5),IF(E499=INICIO!$C$8,0,0)))))</f>
        <v>256.8817157561532</v>
      </c>
      <c r="P499" s="55">
        <f>+O499*1/J499</f>
        <v>5137.634315123064</v>
      </c>
      <c r="Q499" s="55">
        <f>+O499/1000*A_DESCRIPCION!$D$24</f>
        <v>0.120734406405392</v>
      </c>
      <c r="R499" s="55">
        <f>+P499/1000*A_DESCRIPCION!$D$24</f>
        <v>2.4146881281078398</v>
      </c>
      <c r="S499" s="49" t="str">
        <f>+INICIO!$E$4</f>
        <v>Imbert and Rollet (1989)a</v>
      </c>
      <c r="T499" s="54">
        <f>0.13657*H499^2.38351</f>
        <v>237.97798333521024</v>
      </c>
      <c r="U499" s="55">
        <f>+T499*1/J499</f>
        <v>4759.5596667042046</v>
      </c>
      <c r="V499" s="55">
        <f>+T499/1000*A_DESCRIPCION!$D$24</f>
        <v>0.11184965216754882</v>
      </c>
      <c r="W499" s="55">
        <f>+U499/1000*A_DESCRIPCION!$D$24</f>
        <v>2.2369930433509757</v>
      </c>
      <c r="X499" s="28">
        <f>+IF(E499=INICIO!$C$4,0.199*(0.86^0.899)*(H499^2.22),IF(E499=INICIO!$C$5,0.199*(0.762^0.899)*(H499^2.22),IF(E499=INICIO!$C$6,0.199*(0.759^0.899)*(H499^2.22),IF(E499=INICIO!$C$7,0.199*(0.762^0.899)*(H499^2.22),0))))</f>
        <v>162.19042198002262</v>
      </c>
      <c r="Y499" s="28">
        <f>+X499*1/J499</f>
        <v>3243.8084396004524</v>
      </c>
      <c r="Z499" s="55">
        <f>+X499/1000*A_DESCRIPCION!$D$24</f>
        <v>7.6229498330610629E-2</v>
      </c>
      <c r="AA499" s="55">
        <f>+Y499/1000*A_DESCRIPCION!$D$24</f>
        <v>1.5245899666122127</v>
      </c>
      <c r="AB499" s="28">
        <f>+IF(E499=INICIO!$C$4,INICIO!$V$30*ARBOLES!R499,IF(E499=INICIO!$C$5,INICIO!$V$31*ARBOLES!R499,IF(E499=INICIO!$C$6,INICIO!$V$32*ARBOLES!R499,IF(E499=INICIO!$C$7,INICIO!#REF!*ARBOLES!R499,0))))</f>
        <v>2.2550308875658711</v>
      </c>
    </row>
    <row r="500" spans="1:28" x14ac:dyDescent="0.25">
      <c r="A500">
        <v>333</v>
      </c>
      <c r="B500" t="str">
        <f>+'2014'!A333</f>
        <v>3-2014-ICC/INAB</v>
      </c>
      <c r="D500">
        <f>+'2014'!B333</f>
        <v>30</v>
      </c>
      <c r="E500" t="str">
        <f>+'2014'!C333</f>
        <v>Avicennia germinans (L.)L.</v>
      </c>
      <c r="F500">
        <f>+'2014'!D333</f>
        <v>2015</v>
      </c>
      <c r="G500">
        <f>+'2014'!E333</f>
        <v>500</v>
      </c>
      <c r="H500">
        <f>+'2014'!F333</f>
        <v>6.6</v>
      </c>
      <c r="I500">
        <f>+'2014'!G333</f>
        <v>4</v>
      </c>
      <c r="J500" s="28">
        <f t="shared" si="28"/>
        <v>0.05</v>
      </c>
      <c r="K500" s="46">
        <f t="shared" si="29"/>
        <v>3.4211943997592849E-3</v>
      </c>
      <c r="L500" s="51">
        <f t="shared" si="30"/>
        <v>6.84238879951857E-2</v>
      </c>
      <c r="M500" s="28" t="str">
        <f>+IF(H500&gt;4,"DEJAR","DEPURAR")</f>
        <v>DEJAR</v>
      </c>
      <c r="N500" s="49" t="str">
        <f t="shared" si="31"/>
        <v>DEJAR</v>
      </c>
      <c r="O500" s="28">
        <f>+IF(E500=INICIO!$C$4,0.178*POWER(H500,2.47),IF(E500=INICIO!$C$5,0.1023*POWER(H500,2.5),IF(E500=INICIO!$C$6,0.14*POWER(H500,2.4),IF(E500=INICIO!$C$7,0.1023*POWER(H500,2.5),IF(E500=INICIO!$C$8,0,0)))))</f>
        <v>12.972792780241706</v>
      </c>
      <c r="P500" s="55">
        <f>+O500*1/J500</f>
        <v>259.45585560483408</v>
      </c>
      <c r="Q500" s="55">
        <f>+O500/1000*A_DESCRIPCION!$D$24</f>
        <v>6.0972126067136015E-3</v>
      </c>
      <c r="R500" s="55">
        <f>+P500/1000*A_DESCRIPCION!$D$24</f>
        <v>0.12194425213427201</v>
      </c>
      <c r="S500" s="49" t="str">
        <f>+INICIO!$E$4</f>
        <v>Imbert and Rollet (1989)a</v>
      </c>
      <c r="T500" s="54">
        <f>0.13657*H500^2.38351</f>
        <v>12.26722907392249</v>
      </c>
      <c r="U500" s="55">
        <f>+T500*1/J500</f>
        <v>245.34458147844978</v>
      </c>
      <c r="V500" s="55">
        <f>+T500/1000*A_DESCRIPCION!$D$24</f>
        <v>5.76559766474357E-3</v>
      </c>
      <c r="W500" s="55">
        <f>+U500/1000*A_DESCRIPCION!$D$24</f>
        <v>0.11531195329487139</v>
      </c>
      <c r="X500" s="28">
        <f>+IF(E500=INICIO!$C$4,0.199*(0.86^0.899)*(H500^2.22),IF(E500=INICIO!$C$5,0.199*(0.762^0.899)*(H500^2.22),IF(E500=INICIO!$C$6,0.199*(0.759^0.899)*(H500^2.22),IF(E500=INICIO!$C$7,0.199*(0.762^0.899)*(H500^2.22),0))))</f>
        <v>10.246557224916401</v>
      </c>
      <c r="Y500" s="28">
        <f>+X500*1/J500</f>
        <v>204.93114449832802</v>
      </c>
      <c r="Z500" s="55">
        <f>+X500/1000*A_DESCRIPCION!$D$24</f>
        <v>4.815881895710708E-3</v>
      </c>
      <c r="AA500" s="55">
        <f>+Y500/1000*A_DESCRIPCION!$D$24</f>
        <v>9.6317637914214174E-2</v>
      </c>
      <c r="AB500" s="28">
        <f>+IF(E500=INICIO!$C$4,INICIO!$V$30*ARBOLES!R500,IF(E500=INICIO!$C$5,INICIO!$V$31*ARBOLES!R500,IF(E500=INICIO!$C$6,INICIO!$V$32*ARBOLES!R500,IF(E500=INICIO!$C$7,INICIO!#REF!*ARBOLES!R500,0))))</f>
        <v>0.1138813960788326</v>
      </c>
    </row>
    <row r="501" spans="1:28" x14ac:dyDescent="0.25">
      <c r="A501">
        <v>334</v>
      </c>
      <c r="B501" t="str">
        <f>+'2014'!A334</f>
        <v>3-2014-ICC/INAB</v>
      </c>
      <c r="D501">
        <f>+'2014'!B334</f>
        <v>31</v>
      </c>
      <c r="E501" t="str">
        <f>+'2014'!C334</f>
        <v>Avicennia germinans (L.)L.</v>
      </c>
      <c r="F501">
        <f>+'2014'!D334</f>
        <v>2015</v>
      </c>
      <c r="G501">
        <f>+'2014'!E334</f>
        <v>500</v>
      </c>
      <c r="H501">
        <f>+'2014'!F334</f>
        <v>21.7</v>
      </c>
      <c r="I501">
        <f>+'2014'!G334</f>
        <v>12.7</v>
      </c>
      <c r="J501" s="28">
        <f t="shared" si="28"/>
        <v>0.05</v>
      </c>
      <c r="K501" s="46">
        <f t="shared" si="29"/>
        <v>3.6983614116222439E-2</v>
      </c>
      <c r="L501" s="51">
        <f t="shared" si="30"/>
        <v>0.7396722823244487</v>
      </c>
      <c r="M501" s="28" t="str">
        <f>+IF(H501&gt;4,"DEJAR","DEPURAR")</f>
        <v>DEJAR</v>
      </c>
      <c r="N501" s="49" t="str">
        <f t="shared" si="31"/>
        <v>DEJAR</v>
      </c>
      <c r="O501" s="28">
        <f>+IF(E501=INICIO!$C$4,0.178*POWER(H501,2.47),IF(E501=INICIO!$C$5,0.1023*POWER(H501,2.5),IF(E501=INICIO!$C$6,0.14*POWER(H501,2.4),IF(E501=INICIO!$C$7,0.1023*POWER(H501,2.5),IF(E501=INICIO!$C$8,0,0)))))</f>
        <v>225.75189103473096</v>
      </c>
      <c r="P501" s="55">
        <f>+O501*1/J501</f>
        <v>4515.0378206946189</v>
      </c>
      <c r="Q501" s="55">
        <f>+O501/1000*A_DESCRIPCION!$D$24</f>
        <v>0.10610338878632354</v>
      </c>
      <c r="R501" s="55">
        <f>+P501/1000*A_DESCRIPCION!$D$24</f>
        <v>2.1220677757264705</v>
      </c>
      <c r="S501" s="49" t="str">
        <f>+INICIO!$E$4</f>
        <v>Imbert and Rollet (1989)a</v>
      </c>
      <c r="T501" s="54">
        <f>0.13657*H501^2.38351</f>
        <v>209.32468658893984</v>
      </c>
      <c r="U501" s="55">
        <f>+T501*1/J501</f>
        <v>4186.4937317787962</v>
      </c>
      <c r="V501" s="55">
        <f>+T501/1000*A_DESCRIPCION!$D$24</f>
        <v>9.8382602696801727E-2</v>
      </c>
      <c r="W501" s="55">
        <f>+U501/1000*A_DESCRIPCION!$D$24</f>
        <v>1.967652053936034</v>
      </c>
      <c r="X501" s="28">
        <f>+IF(E501=INICIO!$C$4,0.199*(0.86^0.899)*(H501^2.22),IF(E501=INICIO!$C$5,0.199*(0.762^0.899)*(H501^2.22),IF(E501=INICIO!$C$6,0.199*(0.759^0.899)*(H501^2.22),IF(E501=INICIO!$C$7,0.199*(0.762^0.899)*(H501^2.22),0))))</f>
        <v>143.92327804371027</v>
      </c>
      <c r="Y501" s="28">
        <f>+X501*1/J501</f>
        <v>2878.465560874205</v>
      </c>
      <c r="Z501" s="55">
        <f>+X501/1000*A_DESCRIPCION!$D$24</f>
        <v>6.7643940680543829E-2</v>
      </c>
      <c r="AA501" s="55">
        <f>+Y501/1000*A_DESCRIPCION!$D$24</f>
        <v>1.3528788136108763</v>
      </c>
      <c r="AB501" s="28">
        <f>+IF(E501=INICIO!$C$4,INICIO!$V$30*ARBOLES!R501,IF(E501=INICIO!$C$5,INICIO!$V$31*ARBOLES!R501,IF(E501=INICIO!$C$6,INICIO!$V$32*ARBOLES!R501,IF(E501=INICIO!$C$7,INICIO!#REF!*ARBOLES!R501,0))))</f>
        <v>1.9817583579711393</v>
      </c>
    </row>
    <row r="502" spans="1:28" x14ac:dyDescent="0.25">
      <c r="A502">
        <v>335</v>
      </c>
      <c r="B502" t="str">
        <f>+'2014'!A335</f>
        <v>3-2014-ICC/INAB</v>
      </c>
      <c r="D502">
        <f>+'2014'!B335</f>
        <v>32</v>
      </c>
      <c r="E502" t="str">
        <f>+'2014'!C335</f>
        <v>Avicennia germinans (L.)L.</v>
      </c>
      <c r="F502">
        <f>+'2014'!D335</f>
        <v>2015</v>
      </c>
      <c r="G502">
        <f>+'2014'!E335</f>
        <v>500</v>
      </c>
      <c r="H502">
        <f>+'2014'!F335</f>
        <v>11.7</v>
      </c>
      <c r="I502">
        <f>+'2014'!G335</f>
        <v>4.5</v>
      </c>
      <c r="J502" s="28">
        <f t="shared" si="28"/>
        <v>0.05</v>
      </c>
      <c r="K502" s="46">
        <f t="shared" si="29"/>
        <v>1.0751315458747667E-2</v>
      </c>
      <c r="L502" s="51">
        <f t="shared" si="30"/>
        <v>0.21502630917495333</v>
      </c>
      <c r="M502" s="28" t="str">
        <f>+IF(H502&gt;4,"DEJAR","DEPURAR")</f>
        <v>DEJAR</v>
      </c>
      <c r="N502" s="49" t="str">
        <f t="shared" si="31"/>
        <v>DEJAR</v>
      </c>
      <c r="O502" s="28">
        <f>+IF(E502=INICIO!$C$4,0.178*POWER(H502,2.47),IF(E502=INICIO!$C$5,0.1023*POWER(H502,2.5),IF(E502=INICIO!$C$6,0.14*POWER(H502,2.4),IF(E502=INICIO!$C$7,0.1023*POWER(H502,2.5),IF(E502=INICIO!$C$8,0,0)))))</f>
        <v>51.25946910396199</v>
      </c>
      <c r="P502" s="55">
        <f>+O502*1/J502</f>
        <v>1025.1893820792397</v>
      </c>
      <c r="Q502" s="55">
        <f>+O502/1000*A_DESCRIPCION!$D$24</f>
        <v>2.4091950478862135E-2</v>
      </c>
      <c r="R502" s="55">
        <f>+P502/1000*A_DESCRIPCION!$D$24</f>
        <v>0.48183900957724263</v>
      </c>
      <c r="S502" s="49" t="str">
        <f>+INICIO!$E$4</f>
        <v>Imbert and Rollet (1989)a</v>
      </c>
      <c r="T502" s="54">
        <f>0.13657*H502^2.38351</f>
        <v>48.016112181724274</v>
      </c>
      <c r="U502" s="55">
        <f>+T502*1/J502</f>
        <v>960.3222436344854</v>
      </c>
      <c r="V502" s="55">
        <f>+T502/1000*A_DESCRIPCION!$D$24</f>
        <v>2.2567572725410406E-2</v>
      </c>
      <c r="W502" s="55">
        <f>+U502/1000*A_DESCRIPCION!$D$24</f>
        <v>0.45135145450820807</v>
      </c>
      <c r="X502" s="28">
        <f>+IF(E502=INICIO!$C$4,0.199*(0.86^0.899)*(H502^2.22),IF(E502=INICIO!$C$5,0.199*(0.762^0.899)*(H502^2.22),IF(E502=INICIO!$C$6,0.199*(0.759^0.899)*(H502^2.22),IF(E502=INICIO!$C$7,0.199*(0.762^0.899)*(H502^2.22),0))))</f>
        <v>36.522714299896002</v>
      </c>
      <c r="Y502" s="28">
        <f>+X502*1/J502</f>
        <v>730.45428599792001</v>
      </c>
      <c r="Z502" s="55">
        <f>+X502/1000*A_DESCRIPCION!$D$24</f>
        <v>1.716567572095112E-2</v>
      </c>
      <c r="AA502" s="55">
        <f>+Y502/1000*A_DESCRIPCION!$D$24</f>
        <v>0.34331351441902241</v>
      </c>
      <c r="AB502" s="28">
        <f>+IF(E502=INICIO!$C$4,INICIO!$V$30*ARBOLES!R502,IF(E502=INICIO!$C$5,INICIO!$V$31*ARBOLES!R502,IF(E502=INICIO!$C$6,INICIO!$V$32*ARBOLES!R502,IF(E502=INICIO!$C$7,INICIO!#REF!*ARBOLES!R502,0))))</f>
        <v>0.44998020107974124</v>
      </c>
    </row>
    <row r="503" spans="1:28" x14ac:dyDescent="0.25">
      <c r="A503">
        <v>336</v>
      </c>
      <c r="B503" t="str">
        <f>+'2014'!A336</f>
        <v>3-2014-ICC/INAB</v>
      </c>
      <c r="D503">
        <f>+'2014'!B336</f>
        <v>33</v>
      </c>
      <c r="E503" t="str">
        <f>+'2014'!C336</f>
        <v>Avicennia germinans (L.)L.</v>
      </c>
      <c r="F503">
        <f>+'2014'!D336</f>
        <v>2015</v>
      </c>
      <c r="G503">
        <f>+'2014'!E336</f>
        <v>500</v>
      </c>
      <c r="H503">
        <f>+'2014'!F336</f>
        <v>17.100000000000001</v>
      </c>
      <c r="I503">
        <f>+'2014'!G336</f>
        <v>11.5</v>
      </c>
      <c r="J503" s="28">
        <f t="shared" si="28"/>
        <v>0.05</v>
      </c>
      <c r="K503" s="46">
        <f t="shared" si="29"/>
        <v>2.2965827695904786E-2</v>
      </c>
      <c r="L503" s="51">
        <f t="shared" si="30"/>
        <v>0.45931655391809573</v>
      </c>
      <c r="M503" s="28" t="str">
        <f>+IF(H503&gt;4,"DEJAR","DEPURAR")</f>
        <v>DEJAR</v>
      </c>
      <c r="N503" s="49" t="str">
        <f t="shared" si="31"/>
        <v>DEJAR</v>
      </c>
      <c r="O503" s="28">
        <f>+IF(E503=INICIO!$C$4,0.178*POWER(H503,2.47),IF(E503=INICIO!$C$5,0.1023*POWER(H503,2.5),IF(E503=INICIO!$C$6,0.14*POWER(H503,2.4),IF(E503=INICIO!$C$7,0.1023*POWER(H503,2.5),IF(E503=INICIO!$C$8,0,0)))))</f>
        <v>127.44379655099458</v>
      </c>
      <c r="P503" s="55">
        <f>+O503*1/J503</f>
        <v>2548.8759310198916</v>
      </c>
      <c r="Q503" s="55">
        <f>+O503/1000*A_DESCRIPCION!$D$24</f>
        <v>5.9898584378967452E-2</v>
      </c>
      <c r="R503" s="55">
        <f>+P503/1000*A_DESCRIPCION!$D$24</f>
        <v>1.1979716875793489</v>
      </c>
      <c r="S503" s="49" t="str">
        <f>+INICIO!$E$4</f>
        <v>Imbert and Rollet (1989)a</v>
      </c>
      <c r="T503" s="54">
        <f>0.13657*H503^2.38351</f>
        <v>118.63528242591622</v>
      </c>
      <c r="U503" s="55">
        <f>+T503*1/J503</f>
        <v>2372.7056485183243</v>
      </c>
      <c r="V503" s="55">
        <f>+T503/1000*A_DESCRIPCION!$D$24</f>
        <v>5.5758582740180619E-2</v>
      </c>
      <c r="W503" s="55">
        <f>+U503/1000*A_DESCRIPCION!$D$24</f>
        <v>1.1151716548036124</v>
      </c>
      <c r="X503" s="28">
        <f>+IF(E503=INICIO!$C$4,0.199*(0.86^0.899)*(H503^2.22),IF(E503=INICIO!$C$5,0.199*(0.762^0.899)*(H503^2.22),IF(E503=INICIO!$C$6,0.199*(0.759^0.899)*(H503^2.22),IF(E503=INICIO!$C$7,0.199*(0.762^0.899)*(H503^2.22),0))))</f>
        <v>84.808971806396769</v>
      </c>
      <c r="Y503" s="28">
        <f>+X503*1/J503</f>
        <v>1696.1794361279353</v>
      </c>
      <c r="Z503" s="55">
        <f>+X503/1000*A_DESCRIPCION!$D$24</f>
        <v>3.9860216749006479E-2</v>
      </c>
      <c r="AA503" s="55">
        <f>+Y503/1000*A_DESCRIPCION!$D$24</f>
        <v>0.79720433498012966</v>
      </c>
      <c r="AB503" s="28">
        <f>+IF(E503=INICIO!$C$4,INICIO!$V$30*ARBOLES!R503,IF(E503=INICIO!$C$5,INICIO!$V$31*ARBOLES!R503,IF(E503=INICIO!$C$6,INICIO!$V$32*ARBOLES!R503,IF(E503=INICIO!$C$7,INICIO!#REF!*ARBOLES!R503,0))))</f>
        <v>1.118762761316809</v>
      </c>
    </row>
    <row r="504" spans="1:28" x14ac:dyDescent="0.25">
      <c r="A504">
        <v>337</v>
      </c>
      <c r="B504" t="str">
        <f>+'2014'!A337</f>
        <v>3-2014-ICC/INAB</v>
      </c>
      <c r="D504">
        <f>+'2014'!B337</f>
        <v>34</v>
      </c>
      <c r="E504" t="str">
        <f>+'2014'!C337</f>
        <v>Avicennia germinans (L.)L.</v>
      </c>
      <c r="F504">
        <f>+'2014'!D337</f>
        <v>2015</v>
      </c>
      <c r="G504">
        <f>+'2014'!E337</f>
        <v>500</v>
      </c>
      <c r="H504">
        <f>+'2014'!F337</f>
        <v>14.7</v>
      </c>
      <c r="I504">
        <f>+'2014'!G337</f>
        <v>8.1999999999999993</v>
      </c>
      <c r="J504" s="28">
        <f t="shared" si="28"/>
        <v>0.05</v>
      </c>
      <c r="K504" s="46">
        <f t="shared" si="29"/>
        <v>1.6971668912855457E-2</v>
      </c>
      <c r="L504" s="51">
        <f t="shared" si="30"/>
        <v>0.33943337825710912</v>
      </c>
      <c r="M504" s="28" t="str">
        <f>+IF(H504&gt;4,"DEJAR","DEPURAR")</f>
        <v>DEJAR</v>
      </c>
      <c r="N504" s="49" t="str">
        <f t="shared" si="31"/>
        <v>DEJAR</v>
      </c>
      <c r="O504" s="28">
        <f>+IF(E504=INICIO!$C$4,0.178*POWER(H504,2.47),IF(E504=INICIO!$C$5,0.1023*POWER(H504,2.5),IF(E504=INICIO!$C$6,0.14*POWER(H504,2.4),IF(E504=INICIO!$C$7,0.1023*POWER(H504,2.5),IF(E504=INICIO!$C$8,0,0)))))</f>
        <v>88.652224805178847</v>
      </c>
      <c r="P504" s="55">
        <f>+O504*1/J504</f>
        <v>1773.0444961035769</v>
      </c>
      <c r="Q504" s="55">
        <f>+O504/1000*A_DESCRIPCION!$D$24</f>
        <v>4.1666545658434057E-2</v>
      </c>
      <c r="R504" s="55">
        <f>+P504/1000*A_DESCRIPCION!$D$24</f>
        <v>0.83333091316868113</v>
      </c>
      <c r="S504" s="49" t="str">
        <f>+INICIO!$E$4</f>
        <v>Imbert and Rollet (1989)a</v>
      </c>
      <c r="T504" s="54">
        <f>0.13657*H504^2.38351</f>
        <v>82.730919252623252</v>
      </c>
      <c r="U504" s="55">
        <f>+T504*1/J504</f>
        <v>1654.6183850524649</v>
      </c>
      <c r="V504" s="55">
        <f>+T504/1000*A_DESCRIPCION!$D$24</f>
        <v>3.8883532048732926E-2</v>
      </c>
      <c r="W504" s="55">
        <f>+U504/1000*A_DESCRIPCION!$D$24</f>
        <v>0.77767064097465843</v>
      </c>
      <c r="X504" s="28">
        <f>+IF(E504=INICIO!$C$4,0.199*(0.86^0.899)*(H504^2.22),IF(E504=INICIO!$C$5,0.199*(0.762^0.899)*(H504^2.22),IF(E504=INICIO!$C$6,0.199*(0.759^0.899)*(H504^2.22),IF(E504=INICIO!$C$7,0.199*(0.762^0.899)*(H504^2.22),0))))</f>
        <v>60.622649902903746</v>
      </c>
      <c r="Y504" s="28">
        <f>+X504*1/J504</f>
        <v>1212.4529980580749</v>
      </c>
      <c r="Z504" s="55">
        <f>+X504/1000*A_DESCRIPCION!$D$24</f>
        <v>2.8492645454364758E-2</v>
      </c>
      <c r="AA504" s="55">
        <f>+Y504/1000*A_DESCRIPCION!$D$24</f>
        <v>0.56985290908729513</v>
      </c>
      <c r="AB504" s="28">
        <f>+IF(E504=INICIO!$C$4,INICIO!$V$30*ARBOLES!R504,IF(E504=INICIO!$C$5,INICIO!$V$31*ARBOLES!R504,IF(E504=INICIO!$C$6,INICIO!$V$32*ARBOLES!R504,IF(E504=INICIO!$C$7,INICIO!#REF!*ARBOLES!R504,0))))</f>
        <v>0.77823174218005042</v>
      </c>
    </row>
    <row r="505" spans="1:28" x14ac:dyDescent="0.25">
      <c r="A505">
        <v>338</v>
      </c>
      <c r="B505" t="str">
        <f>+'2014'!A338</f>
        <v>3-2014-ICC/INAB</v>
      </c>
      <c r="D505">
        <f>+'2014'!B338</f>
        <v>35</v>
      </c>
      <c r="E505" t="str">
        <f>+'2014'!C338</f>
        <v>Avicennia germinans (L.)L.</v>
      </c>
      <c r="F505">
        <f>+'2014'!D338</f>
        <v>2015</v>
      </c>
      <c r="G505">
        <f>+'2014'!E338</f>
        <v>500</v>
      </c>
      <c r="H505">
        <f>+'2014'!F338</f>
        <v>0</v>
      </c>
      <c r="I505">
        <f>+'2014'!G338</f>
        <v>0</v>
      </c>
      <c r="J505" s="28">
        <f t="shared" si="28"/>
        <v>0.05</v>
      </c>
      <c r="K505" s="46">
        <f t="shared" si="29"/>
        <v>0</v>
      </c>
      <c r="L505" s="51">
        <f t="shared" si="30"/>
        <v>0</v>
      </c>
      <c r="M505" s="28" t="str">
        <f>+IF(H505&gt;4,"DEJAR","DEPURAR")</f>
        <v>DEPURAR</v>
      </c>
      <c r="N505" s="49" t="str">
        <f t="shared" si="31"/>
        <v>DEPURAR</v>
      </c>
      <c r="O505" s="28">
        <f>+IF(E505=INICIO!$C$4,0.178*POWER(H505,2.47),IF(E505=INICIO!$C$5,0.1023*POWER(H505,2.5),IF(E505=INICIO!$C$6,0.14*POWER(H505,2.4),IF(E505=INICIO!$C$7,0.1023*POWER(H505,2.5),IF(E505=INICIO!$C$8,0,0)))))</f>
        <v>0</v>
      </c>
      <c r="P505" s="55">
        <f>+O505*1/J505</f>
        <v>0</v>
      </c>
      <c r="Q505" s="55">
        <f>+O505/1000*A_DESCRIPCION!$D$24</f>
        <v>0</v>
      </c>
      <c r="R505" s="55">
        <f>+P505/1000*A_DESCRIPCION!$D$24</f>
        <v>0</v>
      </c>
      <c r="S505" s="49" t="str">
        <f>+INICIO!$E$4</f>
        <v>Imbert and Rollet (1989)a</v>
      </c>
      <c r="T505" s="54">
        <f>0.13657*H505^2.38351</f>
        <v>0</v>
      </c>
      <c r="U505" s="55">
        <f>+T505*1/J505</f>
        <v>0</v>
      </c>
      <c r="V505" s="55">
        <f>+T505/1000*A_DESCRIPCION!$D$24</f>
        <v>0</v>
      </c>
      <c r="W505" s="55">
        <f>+U505/1000*A_DESCRIPCION!$D$24</f>
        <v>0</v>
      </c>
      <c r="X505" s="28">
        <f>+IF(E505=INICIO!$C$4,0.199*(0.86^0.899)*(H505^2.22),IF(E505=INICIO!$C$5,0.199*(0.762^0.899)*(H505^2.22),IF(E505=INICIO!$C$6,0.199*(0.759^0.899)*(H505^2.22),IF(E505=INICIO!$C$7,0.199*(0.762^0.899)*(H505^2.22),0))))</f>
        <v>0</v>
      </c>
      <c r="Y505" s="28">
        <f>+X505*1/J505</f>
        <v>0</v>
      </c>
      <c r="Z505" s="55">
        <f>+X505/1000*A_DESCRIPCION!$D$24</f>
        <v>0</v>
      </c>
      <c r="AA505" s="55">
        <f>+Y505/1000*A_DESCRIPCION!$D$24</f>
        <v>0</v>
      </c>
      <c r="AB505" s="28">
        <f>+IF(E505=INICIO!$C$4,INICIO!$V$30*ARBOLES!R505,IF(E505=INICIO!$C$5,INICIO!$V$31*ARBOLES!R505,IF(E505=INICIO!$C$6,INICIO!$V$32*ARBOLES!R505,IF(E505=INICIO!$C$7,INICIO!#REF!*ARBOLES!R505,0))))</f>
        <v>0</v>
      </c>
    </row>
    <row r="506" spans="1:28" x14ac:dyDescent="0.25">
      <c r="A506">
        <v>339</v>
      </c>
      <c r="B506" t="str">
        <f>+'2014'!A339</f>
        <v>3-2014-ICC/INAB</v>
      </c>
      <c r="D506">
        <f>+'2014'!B339</f>
        <v>36</v>
      </c>
      <c r="E506" t="str">
        <f>+'2014'!C339</f>
        <v>Avicennia germinans (L.)L.</v>
      </c>
      <c r="F506">
        <f>+'2014'!D339</f>
        <v>2015</v>
      </c>
      <c r="G506">
        <f>+'2014'!E339</f>
        <v>500</v>
      </c>
      <c r="H506">
        <f>+'2014'!F339</f>
        <v>7.3</v>
      </c>
      <c r="I506">
        <f>+'2014'!G339</f>
        <v>5.5</v>
      </c>
      <c r="J506" s="28">
        <f t="shared" si="28"/>
        <v>0.05</v>
      </c>
      <c r="K506" s="46">
        <f t="shared" si="29"/>
        <v>4.1853868127450016E-3</v>
      </c>
      <c r="L506" s="51">
        <f t="shared" si="30"/>
        <v>8.3707736254900023E-2</v>
      </c>
      <c r="M506" s="28" t="str">
        <f>+IF(H506&gt;4,"DEJAR","DEPURAR")</f>
        <v>DEJAR</v>
      </c>
      <c r="N506" s="49" t="str">
        <f t="shared" si="31"/>
        <v>DEJAR</v>
      </c>
      <c r="O506" s="28">
        <f>+IF(E506=INICIO!$C$4,0.178*POWER(H506,2.47),IF(E506=INICIO!$C$5,0.1023*POWER(H506,2.5),IF(E506=INICIO!$C$6,0.14*POWER(H506,2.4),IF(E506=INICIO!$C$7,0.1023*POWER(H506,2.5),IF(E506=INICIO!$C$8,0,0)))))</f>
        <v>16.523532537085085</v>
      </c>
      <c r="P506" s="55">
        <f>+O506*1/J506</f>
        <v>330.47065074170166</v>
      </c>
      <c r="Q506" s="55">
        <f>+O506/1000*A_DESCRIPCION!$D$24</f>
        <v>7.7660602924299899E-3</v>
      </c>
      <c r="R506" s="55">
        <f>+P506/1000*A_DESCRIPCION!$D$24</f>
        <v>0.15532120584859979</v>
      </c>
      <c r="S506" s="49" t="str">
        <f>+INICIO!$E$4</f>
        <v>Imbert and Rollet (1989)a</v>
      </c>
      <c r="T506" s="54">
        <f>0.13657*H506^2.38351</f>
        <v>15.598900207913475</v>
      </c>
      <c r="U506" s="55">
        <f>+T506*1/J506</f>
        <v>311.97800415826947</v>
      </c>
      <c r="V506" s="55">
        <f>+T506/1000*A_DESCRIPCION!$D$24</f>
        <v>7.3314830977193332E-3</v>
      </c>
      <c r="W506" s="55">
        <f>+U506/1000*A_DESCRIPCION!$D$24</f>
        <v>0.14662966195438665</v>
      </c>
      <c r="X506" s="28">
        <f>+IF(E506=INICIO!$C$4,0.199*(0.86^0.899)*(H506^2.22),IF(E506=INICIO!$C$5,0.199*(0.762^0.899)*(H506^2.22),IF(E506=INICIO!$C$6,0.199*(0.759^0.899)*(H506^2.22),IF(E506=INICIO!$C$7,0.199*(0.762^0.899)*(H506^2.22),0))))</f>
        <v>12.816433321318565</v>
      </c>
      <c r="Y506" s="28">
        <f>+X506*1/J506</f>
        <v>256.32866642637129</v>
      </c>
      <c r="Z506" s="55">
        <f>+X506/1000*A_DESCRIPCION!$D$24</f>
        <v>6.023723661019725E-3</v>
      </c>
      <c r="AA506" s="55">
        <f>+Y506/1000*A_DESCRIPCION!$D$24</f>
        <v>0.12047447322039451</v>
      </c>
      <c r="AB506" s="28">
        <f>+IF(E506=INICIO!$C$4,INICIO!$V$30*ARBOLES!R506,IF(E506=INICIO!$C$5,INICIO!$V$31*ARBOLES!R506,IF(E506=INICIO!$C$6,INICIO!$V$32*ARBOLES!R506,IF(E506=INICIO!$C$7,INICIO!#REF!*ARBOLES!R506,0))))</f>
        <v>0.14505149240826806</v>
      </c>
    </row>
    <row r="507" spans="1:28" x14ac:dyDescent="0.25">
      <c r="A507">
        <v>340</v>
      </c>
      <c r="B507" t="str">
        <f>+'2014'!A340</f>
        <v>3-2014-ICC/INAB</v>
      </c>
      <c r="D507">
        <f>+'2014'!B340</f>
        <v>37</v>
      </c>
      <c r="E507" t="str">
        <f>+'2014'!C340</f>
        <v>Avicennia germinans (L.)L.</v>
      </c>
      <c r="F507">
        <f>+'2014'!D340</f>
        <v>2015</v>
      </c>
      <c r="G507">
        <f>+'2014'!E340</f>
        <v>500</v>
      </c>
      <c r="H507">
        <f>+'2014'!F340</f>
        <v>13</v>
      </c>
      <c r="I507">
        <f>+'2014'!G340</f>
        <v>15.2</v>
      </c>
      <c r="J507" s="28">
        <f t="shared" si="28"/>
        <v>0.05</v>
      </c>
      <c r="K507" s="46">
        <f t="shared" si="29"/>
        <v>1.3273228961416878E-2</v>
      </c>
      <c r="L507" s="51">
        <f t="shared" si="30"/>
        <v>0.26546457922833755</v>
      </c>
      <c r="M507" s="28" t="str">
        <f>+IF(H507&gt;4,"DEJAR","DEPURAR")</f>
        <v>DEJAR</v>
      </c>
      <c r="N507" s="49" t="str">
        <f t="shared" si="31"/>
        <v>DEJAR</v>
      </c>
      <c r="O507" s="28">
        <f>+IF(E507=INICIO!$C$4,0.178*POWER(H507,2.47),IF(E507=INICIO!$C$5,0.1023*POWER(H507,2.5),IF(E507=INICIO!$C$6,0.14*POWER(H507,2.4),IF(E507=INICIO!$C$7,0.1023*POWER(H507,2.5),IF(E507=INICIO!$C$8,0,0)))))</f>
        <v>66.007317133135771</v>
      </c>
      <c r="P507" s="55">
        <f>+O507*1/J507</f>
        <v>1320.1463426627154</v>
      </c>
      <c r="Q507" s="55">
        <f>+O507/1000*A_DESCRIPCION!$D$24</f>
        <v>3.1023439052573813E-2</v>
      </c>
      <c r="R507" s="55">
        <f>+P507/1000*A_DESCRIPCION!$D$24</f>
        <v>0.62046878105147618</v>
      </c>
      <c r="S507" s="49" t="str">
        <f>+INICIO!$E$4</f>
        <v>Imbert and Rollet (1989)a</v>
      </c>
      <c r="T507" s="54">
        <f>0.13657*H507^2.38351</f>
        <v>61.723483588461484</v>
      </c>
      <c r="U507" s="55">
        <f>+T507*1/J507</f>
        <v>1234.4696717692295</v>
      </c>
      <c r="V507" s="55">
        <f>+T507/1000*A_DESCRIPCION!$D$24</f>
        <v>2.9010037286576897E-2</v>
      </c>
      <c r="W507" s="55">
        <f>+U507/1000*A_DESCRIPCION!$D$24</f>
        <v>0.5802007457315379</v>
      </c>
      <c r="X507" s="28">
        <f>+IF(E507=INICIO!$C$4,0.199*(0.86^0.899)*(H507^2.22),IF(E507=INICIO!$C$5,0.199*(0.762^0.899)*(H507^2.22),IF(E507=INICIO!$C$6,0.199*(0.759^0.899)*(H507^2.22),IF(E507=INICIO!$C$7,0.199*(0.762^0.899)*(H507^2.22),0))))</f>
        <v>46.147127733314498</v>
      </c>
      <c r="Y507" s="28">
        <f>+X507*1/J507</f>
        <v>922.94255466628988</v>
      </c>
      <c r="Z507" s="55">
        <f>+X507/1000*A_DESCRIPCION!$D$24</f>
        <v>2.1689150034657812E-2</v>
      </c>
      <c r="AA507" s="55">
        <f>+Y507/1000*A_DESCRIPCION!$D$24</f>
        <v>0.43378300069315617</v>
      </c>
      <c r="AB507" s="28">
        <f>+IF(E507=INICIO!$C$4,INICIO!$V$30*ARBOLES!R507,IF(E507=INICIO!$C$5,INICIO!$V$31*ARBOLES!R507,IF(E507=INICIO!$C$6,INICIO!$V$32*ARBOLES!R507,IF(E507=INICIO!$C$7,INICIO!#REF!*ARBOLES!R507,0))))</f>
        <v>0.57944388335475239</v>
      </c>
    </row>
    <row r="508" spans="1:28" x14ac:dyDescent="0.25">
      <c r="A508">
        <v>341</v>
      </c>
      <c r="B508" t="str">
        <f>+'2014'!A341</f>
        <v>3-2014-ICC/INAB</v>
      </c>
      <c r="D508">
        <f>+'2014'!B341</f>
        <v>38</v>
      </c>
      <c r="E508" t="str">
        <f>+'2014'!C341</f>
        <v>Avicennia germinans (L.)L.</v>
      </c>
      <c r="F508">
        <f>+'2014'!D341</f>
        <v>2015</v>
      </c>
      <c r="G508">
        <f>+'2014'!E341</f>
        <v>500</v>
      </c>
      <c r="H508">
        <f>+'2014'!F341</f>
        <v>11.1</v>
      </c>
      <c r="I508">
        <f>+'2014'!G341</f>
        <v>4.5</v>
      </c>
      <c r="J508" s="28">
        <f t="shared" si="28"/>
        <v>0.05</v>
      </c>
      <c r="K508" s="46">
        <f t="shared" si="29"/>
        <v>9.6768907712199599E-3</v>
      </c>
      <c r="L508" s="51">
        <f t="shared" si="30"/>
        <v>0.19353781542439918</v>
      </c>
      <c r="M508" s="28" t="str">
        <f>+IF(H508&gt;4,"DEJAR","DEPURAR")</f>
        <v>DEJAR</v>
      </c>
      <c r="N508" s="49" t="str">
        <f t="shared" si="31"/>
        <v>DEJAR</v>
      </c>
      <c r="O508" s="28">
        <f>+IF(E508=INICIO!$C$4,0.178*POWER(H508,2.47),IF(E508=INICIO!$C$5,0.1023*POWER(H508,2.5),IF(E508=INICIO!$C$6,0.14*POWER(H508,2.4),IF(E508=INICIO!$C$7,0.1023*POWER(H508,2.5),IF(E508=INICIO!$C$8,0,0)))))</f>
        <v>45.175522547341437</v>
      </c>
      <c r="P508" s="55">
        <f>+O508*1/J508</f>
        <v>903.51045094682866</v>
      </c>
      <c r="Q508" s="55">
        <f>+O508/1000*A_DESCRIPCION!$D$24</f>
        <v>2.1232495597250475E-2</v>
      </c>
      <c r="R508" s="55">
        <f>+P508/1000*A_DESCRIPCION!$D$24</f>
        <v>0.42464991194500945</v>
      </c>
      <c r="S508" s="49" t="str">
        <f>+INICIO!$E$4</f>
        <v>Imbert and Rollet (1989)a</v>
      </c>
      <c r="T508" s="54">
        <f>0.13657*H508^2.38351</f>
        <v>42.353868372211643</v>
      </c>
      <c r="U508" s="55">
        <f>+T508*1/J508</f>
        <v>847.07736744423278</v>
      </c>
      <c r="V508" s="55">
        <f>+T508/1000*A_DESCRIPCION!$D$24</f>
        <v>1.9906318134939472E-2</v>
      </c>
      <c r="W508" s="55">
        <f>+U508/1000*A_DESCRIPCION!$D$24</f>
        <v>0.39812636269878937</v>
      </c>
      <c r="X508" s="28">
        <f>+IF(E508=INICIO!$C$4,0.199*(0.86^0.899)*(H508^2.22),IF(E508=INICIO!$C$5,0.199*(0.762^0.899)*(H508^2.22),IF(E508=INICIO!$C$6,0.199*(0.759^0.899)*(H508^2.22),IF(E508=INICIO!$C$7,0.199*(0.762^0.899)*(H508^2.22),0))))</f>
        <v>32.494319462273772</v>
      </c>
      <c r="Y508" s="28">
        <f>+X508*1/J508</f>
        <v>649.88638924547536</v>
      </c>
      <c r="Z508" s="55">
        <f>+X508/1000*A_DESCRIPCION!$D$24</f>
        <v>1.5272330147268674E-2</v>
      </c>
      <c r="AA508" s="55">
        <f>+Y508/1000*A_DESCRIPCION!$D$24</f>
        <v>0.3054466029453734</v>
      </c>
      <c r="AB508" s="28">
        <f>+IF(E508=INICIO!$C$4,INICIO!$V$30*ARBOLES!R508,IF(E508=INICIO!$C$5,INICIO!$V$31*ARBOLES!R508,IF(E508=INICIO!$C$6,INICIO!$V$32*ARBOLES!R508,IF(E508=INICIO!$C$7,INICIO!#REF!*ARBOLES!R508,0))))</f>
        <v>0.39657240067209099</v>
      </c>
    </row>
    <row r="509" spans="1:28" x14ac:dyDescent="0.25">
      <c r="A509">
        <v>342</v>
      </c>
      <c r="B509" t="str">
        <f>+'2014'!A342</f>
        <v>3-2014-ICC/INAB</v>
      </c>
      <c r="D509">
        <f>+'2014'!B342</f>
        <v>39</v>
      </c>
      <c r="E509" t="str">
        <f>+'2014'!C342</f>
        <v>Avicennia germinans (L.)L.</v>
      </c>
      <c r="F509">
        <f>+'2014'!D342</f>
        <v>2015</v>
      </c>
      <c r="G509">
        <f>+'2014'!E342</f>
        <v>500</v>
      </c>
      <c r="H509">
        <f>+'2014'!F342</f>
        <v>10.5</v>
      </c>
      <c r="I509">
        <f>+'2014'!G342</f>
        <v>13.2</v>
      </c>
      <c r="J509" s="28">
        <f t="shared" si="28"/>
        <v>0.05</v>
      </c>
      <c r="K509" s="46">
        <f t="shared" si="29"/>
        <v>8.6590147514568668E-3</v>
      </c>
      <c r="L509" s="51">
        <f t="shared" si="30"/>
        <v>0.17318029502913732</v>
      </c>
      <c r="M509" s="28" t="str">
        <f>+IF(H509&gt;4,"DEJAR","DEPURAR")</f>
        <v>DEJAR</v>
      </c>
      <c r="N509" s="49" t="str">
        <f t="shared" si="31"/>
        <v>DEJAR</v>
      </c>
      <c r="O509" s="28">
        <f>+IF(E509=INICIO!$C$4,0.178*POWER(H509,2.47),IF(E509=INICIO!$C$5,0.1023*POWER(H509,2.5),IF(E509=INICIO!$C$6,0.14*POWER(H509,2.4),IF(E509=INICIO!$C$7,0.1023*POWER(H509,2.5),IF(E509=INICIO!$C$8,0,0)))))</f>
        <v>39.535055558441037</v>
      </c>
      <c r="P509" s="55">
        <f>+O509*1/J509</f>
        <v>790.70111116882072</v>
      </c>
      <c r="Q509" s="55">
        <f>+O509/1000*A_DESCRIPCION!$D$24</f>
        <v>1.8581476112467285E-2</v>
      </c>
      <c r="R509" s="55">
        <f>+P509/1000*A_DESCRIPCION!$D$24</f>
        <v>0.3716295222493457</v>
      </c>
      <c r="S509" s="49" t="str">
        <f>+INICIO!$E$4</f>
        <v>Imbert and Rollet (1989)a</v>
      </c>
      <c r="T509" s="54">
        <f>0.13657*H509^2.38351</f>
        <v>37.099684439743179</v>
      </c>
      <c r="U509" s="55">
        <f>+T509*1/J509</f>
        <v>741.99368879486349</v>
      </c>
      <c r="V509" s="55">
        <f>+T509/1000*A_DESCRIPCION!$D$24</f>
        <v>1.7436851686679293E-2</v>
      </c>
      <c r="W509" s="55">
        <f>+U509/1000*A_DESCRIPCION!$D$24</f>
        <v>0.34873703373358583</v>
      </c>
      <c r="X509" s="28">
        <f>+IF(E509=INICIO!$C$4,0.199*(0.86^0.899)*(H509^2.22),IF(E509=INICIO!$C$5,0.199*(0.762^0.899)*(H509^2.22),IF(E509=INICIO!$C$6,0.199*(0.759^0.899)*(H509^2.22),IF(E509=INICIO!$C$7,0.199*(0.762^0.899)*(H509^2.22),0))))</f>
        <v>28.723058111562214</v>
      </c>
      <c r="Y509" s="28">
        <f>+X509*1/J509</f>
        <v>574.4611622312442</v>
      </c>
      <c r="Z509" s="55">
        <f>+X509/1000*A_DESCRIPCION!$D$24</f>
        <v>1.3499837312434239E-2</v>
      </c>
      <c r="AA509" s="55">
        <f>+Y509/1000*A_DESCRIPCION!$D$24</f>
        <v>0.26999674624868475</v>
      </c>
      <c r="AB509" s="28">
        <f>+IF(E509=INICIO!$C$4,INICIO!$V$30*ARBOLES!R509,IF(E509=INICIO!$C$5,INICIO!$V$31*ARBOLES!R509,IF(E509=INICIO!$C$6,INICIO!$V$32*ARBOLES!R509,IF(E509=INICIO!$C$7,INICIO!#REF!*ARBOLES!R509,0))))</f>
        <v>0.34705767657884307</v>
      </c>
    </row>
    <row r="510" spans="1:28" x14ac:dyDescent="0.25">
      <c r="A510">
        <v>343</v>
      </c>
      <c r="B510" t="str">
        <f>+'2014'!A343</f>
        <v>3-2014-ICC/INAB</v>
      </c>
      <c r="D510">
        <f>+'2014'!B343</f>
        <v>40</v>
      </c>
      <c r="E510" t="str">
        <f>+'2014'!C343</f>
        <v>Avicennia germinans (L.)L.</v>
      </c>
      <c r="F510">
        <f>+'2014'!D343</f>
        <v>2015</v>
      </c>
      <c r="G510">
        <f>+'2014'!E343</f>
        <v>500</v>
      </c>
      <c r="H510">
        <f>+'2014'!F343</f>
        <v>7</v>
      </c>
      <c r="I510">
        <f>+'2014'!G343</f>
        <v>9.1999999999999993</v>
      </c>
      <c r="J510" s="28">
        <f t="shared" si="28"/>
        <v>0.05</v>
      </c>
      <c r="K510" s="46">
        <f t="shared" si="29"/>
        <v>3.8484510006474969E-3</v>
      </c>
      <c r="L510" s="51">
        <f t="shared" si="30"/>
        <v>7.6969020012949932E-2</v>
      </c>
      <c r="M510" s="28" t="str">
        <f>+IF(H510&gt;4,"DEJAR","DEPURAR")</f>
        <v>DEJAR</v>
      </c>
      <c r="N510" s="49" t="str">
        <f t="shared" si="31"/>
        <v>DEJAR</v>
      </c>
      <c r="O510" s="28">
        <f>+IF(E510=INICIO!$C$4,0.178*POWER(H510,2.47),IF(E510=INICIO!$C$5,0.1023*POWER(H510,2.5),IF(E510=INICIO!$C$6,0.14*POWER(H510,2.4),IF(E510=INICIO!$C$7,0.1023*POWER(H510,2.5),IF(E510=INICIO!$C$8,0,0)))))</f>
        <v>14.940438071951869</v>
      </c>
      <c r="P510" s="55">
        <f>+O510*1/J510</f>
        <v>298.80876143903737</v>
      </c>
      <c r="Q510" s="55">
        <f>+O510/1000*A_DESCRIPCION!$D$24</f>
        <v>7.0220058938173782E-3</v>
      </c>
      <c r="R510" s="55">
        <f>+P510/1000*A_DESCRIPCION!$D$24</f>
        <v>0.14044011787634758</v>
      </c>
      <c r="S510" s="49" t="str">
        <f>+INICIO!$E$4</f>
        <v>Imbert and Rollet (1989)a</v>
      </c>
      <c r="T510" s="54">
        <f>0.13657*H510^2.38351</f>
        <v>14.114156828644211</v>
      </c>
      <c r="U510" s="55">
        <f>+T510*1/J510</f>
        <v>282.28313657288419</v>
      </c>
      <c r="V510" s="55">
        <f>+T510/1000*A_DESCRIPCION!$D$24</f>
        <v>6.6336537094627782E-3</v>
      </c>
      <c r="W510" s="55">
        <f>+U510/1000*A_DESCRIPCION!$D$24</f>
        <v>0.13267307418925556</v>
      </c>
      <c r="X510" s="28">
        <f>+IF(E510=INICIO!$C$4,0.199*(0.86^0.899)*(H510^2.22),IF(E510=INICIO!$C$5,0.199*(0.762^0.899)*(H510^2.22),IF(E510=INICIO!$C$6,0.199*(0.759^0.899)*(H510^2.22),IF(E510=INICIO!$C$7,0.199*(0.762^0.899)*(H510^2.22),0))))</f>
        <v>11.676376273651423</v>
      </c>
      <c r="Y510" s="28">
        <f>+X510*1/J510</f>
        <v>233.52752547302845</v>
      </c>
      <c r="Z510" s="55">
        <f>+X510/1000*A_DESCRIPCION!$D$24</f>
        <v>5.4878968486161686E-3</v>
      </c>
      <c r="AA510" s="55">
        <f>+Y510/1000*A_DESCRIPCION!$D$24</f>
        <v>0.10975793697232336</v>
      </c>
      <c r="AB510" s="28">
        <f>+IF(E510=INICIO!$C$4,INICIO!$V$30*ARBOLES!R510,IF(E510=INICIO!$C$5,INICIO!$V$31*ARBOLES!R510,IF(E510=INICIO!$C$6,INICIO!$V$32*ARBOLES!R510,IF(E510=INICIO!$C$7,INICIO!#REF!*ARBOLES!R510,0))))</f>
        <v>0.13115433002634616</v>
      </c>
    </row>
    <row r="511" spans="1:28" x14ac:dyDescent="0.25">
      <c r="A511">
        <v>344</v>
      </c>
      <c r="B511" t="str">
        <f>+'2014'!A344</f>
        <v>3-2014-ICC/INAB</v>
      </c>
      <c r="D511">
        <f>+'2014'!B344</f>
        <v>41</v>
      </c>
      <c r="E511" t="str">
        <f>+'2014'!C344</f>
        <v>Avicennia germinans (L.)L.</v>
      </c>
      <c r="F511">
        <f>+'2014'!D344</f>
        <v>2015</v>
      </c>
      <c r="G511">
        <f>+'2014'!E344</f>
        <v>500</v>
      </c>
      <c r="H511">
        <f>+'2014'!F344</f>
        <v>13.5</v>
      </c>
      <c r="I511">
        <f>+'2014'!G344</f>
        <v>15.3</v>
      </c>
      <c r="J511" s="28">
        <f t="shared" si="28"/>
        <v>0.05</v>
      </c>
      <c r="K511" s="46">
        <f t="shared" si="29"/>
        <v>1.4313881527918496E-2</v>
      </c>
      <c r="L511" s="51">
        <f t="shared" si="30"/>
        <v>0.28627763055836991</v>
      </c>
      <c r="M511" s="28" t="str">
        <f>+IF(H511&gt;4,"DEJAR","DEPURAR")</f>
        <v>DEJAR</v>
      </c>
      <c r="N511" s="49" t="str">
        <f t="shared" si="31"/>
        <v>DEJAR</v>
      </c>
      <c r="O511" s="28">
        <f>+IF(E511=INICIO!$C$4,0.178*POWER(H511,2.47),IF(E511=INICIO!$C$5,0.1023*POWER(H511,2.5),IF(E511=INICIO!$C$6,0.14*POWER(H511,2.4),IF(E511=INICIO!$C$7,0.1023*POWER(H511,2.5),IF(E511=INICIO!$C$8,0,0)))))</f>
        <v>72.265178552068278</v>
      </c>
      <c r="P511" s="55">
        <f>+O511*1/J511</f>
        <v>1445.3035710413656</v>
      </c>
      <c r="Q511" s="55">
        <f>+O511/1000*A_DESCRIPCION!$D$24</f>
        <v>3.396463391947209E-2</v>
      </c>
      <c r="R511" s="55">
        <f>+P511/1000*A_DESCRIPCION!$D$24</f>
        <v>0.67929267838944174</v>
      </c>
      <c r="S511" s="49" t="str">
        <f>+INICIO!$E$4</f>
        <v>Imbert and Rollet (1989)a</v>
      </c>
      <c r="T511" s="54">
        <f>0.13657*H511^2.38351</f>
        <v>67.533172179763213</v>
      </c>
      <c r="U511" s="55">
        <f>+T511*1/J511</f>
        <v>1350.6634435952642</v>
      </c>
      <c r="V511" s="55">
        <f>+T511/1000*A_DESCRIPCION!$D$24</f>
        <v>3.1740590924488707E-2</v>
      </c>
      <c r="W511" s="55">
        <f>+U511/1000*A_DESCRIPCION!$D$24</f>
        <v>0.63481181848977419</v>
      </c>
      <c r="X511" s="28">
        <f>+IF(E511=INICIO!$C$4,0.199*(0.86^0.899)*(H511^2.22),IF(E511=INICIO!$C$5,0.199*(0.762^0.899)*(H511^2.22),IF(E511=INICIO!$C$6,0.199*(0.759^0.899)*(H511^2.22),IF(E511=INICIO!$C$7,0.199*(0.762^0.899)*(H511^2.22),0))))</f>
        <v>50.180085735831895</v>
      </c>
      <c r="Y511" s="28">
        <f>+X511*1/J511</f>
        <v>1003.6017147166378</v>
      </c>
      <c r="Z511" s="55">
        <f>+X511/1000*A_DESCRIPCION!$D$24</f>
        <v>2.3584640295840988E-2</v>
      </c>
      <c r="AA511" s="55">
        <f>+Y511/1000*A_DESCRIPCION!$D$24</f>
        <v>0.47169280591681978</v>
      </c>
      <c r="AB511" s="28">
        <f>+IF(E511=INICIO!$C$4,INICIO!$V$30*ARBOLES!R511,IF(E511=INICIO!$C$5,INICIO!$V$31*ARBOLES!R511,IF(E511=INICIO!$C$6,INICIO!$V$32*ARBOLES!R511,IF(E511=INICIO!$C$7,INICIO!#REF!*ARBOLES!R511,0))))</f>
        <v>0.63437839182399347</v>
      </c>
    </row>
    <row r="512" spans="1:28" x14ac:dyDescent="0.25">
      <c r="A512">
        <v>345</v>
      </c>
      <c r="B512" t="str">
        <f>+'2014'!A345</f>
        <v>3-2014-ICC/INAB</v>
      </c>
      <c r="D512">
        <f>+'2014'!B345</f>
        <v>42</v>
      </c>
      <c r="E512" t="str">
        <f>+'2014'!C345</f>
        <v>Avicennia germinans (L.)L.</v>
      </c>
      <c r="F512">
        <f>+'2014'!D345</f>
        <v>2015</v>
      </c>
      <c r="G512">
        <f>+'2014'!E345</f>
        <v>500</v>
      </c>
      <c r="H512">
        <f>+'2014'!F345</f>
        <v>11.1</v>
      </c>
      <c r="I512">
        <f>+'2014'!G345</f>
        <v>12.8</v>
      </c>
      <c r="J512" s="28">
        <f t="shared" si="28"/>
        <v>0.05</v>
      </c>
      <c r="K512" s="46">
        <f t="shared" si="29"/>
        <v>9.6768907712199599E-3</v>
      </c>
      <c r="L512" s="51">
        <f t="shared" si="30"/>
        <v>0.19353781542439918</v>
      </c>
      <c r="M512" s="28" t="str">
        <f>+IF(H512&gt;4,"DEJAR","DEPURAR")</f>
        <v>DEJAR</v>
      </c>
      <c r="N512" s="49" t="str">
        <f t="shared" si="31"/>
        <v>DEJAR</v>
      </c>
      <c r="O512" s="28">
        <f>+IF(E512=INICIO!$C$4,0.178*POWER(H512,2.47),IF(E512=INICIO!$C$5,0.1023*POWER(H512,2.5),IF(E512=INICIO!$C$6,0.14*POWER(H512,2.4),IF(E512=INICIO!$C$7,0.1023*POWER(H512,2.5),IF(E512=INICIO!$C$8,0,0)))))</f>
        <v>45.175522547341437</v>
      </c>
      <c r="P512" s="55">
        <f>+O512*1/J512</f>
        <v>903.51045094682866</v>
      </c>
      <c r="Q512" s="55">
        <f>+O512/1000*A_DESCRIPCION!$D$24</f>
        <v>2.1232495597250475E-2</v>
      </c>
      <c r="R512" s="55">
        <f>+P512/1000*A_DESCRIPCION!$D$24</f>
        <v>0.42464991194500945</v>
      </c>
      <c r="S512" s="49" t="str">
        <f>+INICIO!$E$4</f>
        <v>Imbert and Rollet (1989)a</v>
      </c>
      <c r="T512" s="54">
        <f>0.13657*H512^2.38351</f>
        <v>42.353868372211643</v>
      </c>
      <c r="U512" s="55">
        <f>+T512*1/J512</f>
        <v>847.07736744423278</v>
      </c>
      <c r="V512" s="55">
        <f>+T512/1000*A_DESCRIPCION!$D$24</f>
        <v>1.9906318134939472E-2</v>
      </c>
      <c r="W512" s="55">
        <f>+U512/1000*A_DESCRIPCION!$D$24</f>
        <v>0.39812636269878937</v>
      </c>
      <c r="X512" s="28">
        <f>+IF(E512=INICIO!$C$4,0.199*(0.86^0.899)*(H512^2.22),IF(E512=INICIO!$C$5,0.199*(0.762^0.899)*(H512^2.22),IF(E512=INICIO!$C$6,0.199*(0.759^0.899)*(H512^2.22),IF(E512=INICIO!$C$7,0.199*(0.762^0.899)*(H512^2.22),0))))</f>
        <v>32.494319462273772</v>
      </c>
      <c r="Y512" s="28">
        <f>+X512*1/J512</f>
        <v>649.88638924547536</v>
      </c>
      <c r="Z512" s="55">
        <f>+X512/1000*A_DESCRIPCION!$D$24</f>
        <v>1.5272330147268674E-2</v>
      </c>
      <c r="AA512" s="55">
        <f>+Y512/1000*A_DESCRIPCION!$D$24</f>
        <v>0.3054466029453734</v>
      </c>
      <c r="AB512" s="28">
        <f>+IF(E512=INICIO!$C$4,INICIO!$V$30*ARBOLES!R512,IF(E512=INICIO!$C$5,INICIO!$V$31*ARBOLES!R512,IF(E512=INICIO!$C$6,INICIO!$V$32*ARBOLES!R512,IF(E512=INICIO!$C$7,INICIO!#REF!*ARBOLES!R512,0))))</f>
        <v>0.39657240067209099</v>
      </c>
    </row>
    <row r="513" spans="1:28" x14ac:dyDescent="0.25">
      <c r="A513">
        <v>346</v>
      </c>
      <c r="B513" t="str">
        <f>+'2014'!A346</f>
        <v>3-2014-ICC/INAB</v>
      </c>
      <c r="D513">
        <f>+'2014'!B346</f>
        <v>43</v>
      </c>
      <c r="E513" t="str">
        <f>+'2014'!C346</f>
        <v>Avicennia germinans (L.)L.</v>
      </c>
      <c r="F513">
        <f>+'2014'!D346</f>
        <v>2015</v>
      </c>
      <c r="G513">
        <f>+'2014'!E346</f>
        <v>500</v>
      </c>
      <c r="H513">
        <f>+'2014'!F346</f>
        <v>13.5</v>
      </c>
      <c r="I513">
        <f>+'2014'!G346</f>
        <v>15.8</v>
      </c>
      <c r="J513" s="28">
        <f t="shared" si="28"/>
        <v>0.05</v>
      </c>
      <c r="K513" s="46">
        <f t="shared" si="29"/>
        <v>1.4313881527918496E-2</v>
      </c>
      <c r="L513" s="51">
        <f t="shared" si="30"/>
        <v>0.28627763055836991</v>
      </c>
      <c r="M513" s="28" t="str">
        <f>+IF(H513&gt;4,"DEJAR","DEPURAR")</f>
        <v>DEJAR</v>
      </c>
      <c r="N513" s="49" t="str">
        <f t="shared" si="31"/>
        <v>DEJAR</v>
      </c>
      <c r="O513" s="28">
        <f>+IF(E513=INICIO!$C$4,0.178*POWER(H513,2.47),IF(E513=INICIO!$C$5,0.1023*POWER(H513,2.5),IF(E513=INICIO!$C$6,0.14*POWER(H513,2.4),IF(E513=INICIO!$C$7,0.1023*POWER(H513,2.5),IF(E513=INICIO!$C$8,0,0)))))</f>
        <v>72.265178552068278</v>
      </c>
      <c r="P513" s="55">
        <f>+O513*1/J513</f>
        <v>1445.3035710413656</v>
      </c>
      <c r="Q513" s="55">
        <f>+O513/1000*A_DESCRIPCION!$D$24</f>
        <v>3.396463391947209E-2</v>
      </c>
      <c r="R513" s="55">
        <f>+P513/1000*A_DESCRIPCION!$D$24</f>
        <v>0.67929267838944174</v>
      </c>
      <c r="S513" s="49" t="str">
        <f>+INICIO!$E$4</f>
        <v>Imbert and Rollet (1989)a</v>
      </c>
      <c r="T513" s="54">
        <f>0.13657*H513^2.38351</f>
        <v>67.533172179763213</v>
      </c>
      <c r="U513" s="55">
        <f>+T513*1/J513</f>
        <v>1350.6634435952642</v>
      </c>
      <c r="V513" s="55">
        <f>+T513/1000*A_DESCRIPCION!$D$24</f>
        <v>3.1740590924488707E-2</v>
      </c>
      <c r="W513" s="55">
        <f>+U513/1000*A_DESCRIPCION!$D$24</f>
        <v>0.63481181848977419</v>
      </c>
      <c r="X513" s="28">
        <f>+IF(E513=INICIO!$C$4,0.199*(0.86^0.899)*(H513^2.22),IF(E513=INICIO!$C$5,0.199*(0.762^0.899)*(H513^2.22),IF(E513=INICIO!$C$6,0.199*(0.759^0.899)*(H513^2.22),IF(E513=INICIO!$C$7,0.199*(0.762^0.899)*(H513^2.22),0))))</f>
        <v>50.180085735831895</v>
      </c>
      <c r="Y513" s="28">
        <f>+X513*1/J513</f>
        <v>1003.6017147166378</v>
      </c>
      <c r="Z513" s="55">
        <f>+X513/1000*A_DESCRIPCION!$D$24</f>
        <v>2.3584640295840988E-2</v>
      </c>
      <c r="AA513" s="55">
        <f>+Y513/1000*A_DESCRIPCION!$D$24</f>
        <v>0.47169280591681978</v>
      </c>
      <c r="AB513" s="28">
        <f>+IF(E513=INICIO!$C$4,INICIO!$V$30*ARBOLES!R513,IF(E513=INICIO!$C$5,INICIO!$V$31*ARBOLES!R513,IF(E513=INICIO!$C$6,INICIO!$V$32*ARBOLES!R513,IF(E513=INICIO!$C$7,INICIO!#REF!*ARBOLES!R513,0))))</f>
        <v>0.63437839182399347</v>
      </c>
    </row>
    <row r="514" spans="1:28" x14ac:dyDescent="0.25">
      <c r="A514">
        <v>347</v>
      </c>
      <c r="B514" t="str">
        <f>+'2014'!A347</f>
        <v>3-2014-ICC/INAB</v>
      </c>
      <c r="D514">
        <f>+'2014'!B347</f>
        <v>44</v>
      </c>
      <c r="E514" t="str">
        <f>+'2014'!C347</f>
        <v>Avicennia germinans (L.)L.</v>
      </c>
      <c r="F514">
        <f>+'2014'!D347</f>
        <v>2015</v>
      </c>
      <c r="G514">
        <f>+'2014'!E347</f>
        <v>500</v>
      </c>
      <c r="H514">
        <f>+'2014'!F347</f>
        <v>8.3000000000000007</v>
      </c>
      <c r="I514">
        <f>+'2014'!G347</f>
        <v>7</v>
      </c>
      <c r="J514" s="28">
        <f t="shared" ref="J514:J577" si="32">+G514/10000</f>
        <v>0.05</v>
      </c>
      <c r="K514" s="46">
        <f t="shared" si="29"/>
        <v>5.4106079476450219E-3</v>
      </c>
      <c r="L514" s="51">
        <f t="shared" si="30"/>
        <v>0.10821215895290043</v>
      </c>
      <c r="M514" s="28" t="str">
        <f>+IF(H514&gt;4,"DEJAR","DEPURAR")</f>
        <v>DEJAR</v>
      </c>
      <c r="N514" s="49" t="str">
        <f t="shared" si="31"/>
        <v>DEJAR</v>
      </c>
      <c r="O514" s="28">
        <f>+IF(E514=INICIO!$C$4,0.178*POWER(H514,2.47),IF(E514=INICIO!$C$5,0.1023*POWER(H514,2.5),IF(E514=INICIO!$C$6,0.14*POWER(H514,2.4),IF(E514=INICIO!$C$7,0.1023*POWER(H514,2.5),IF(E514=INICIO!$C$8,0,0)))))</f>
        <v>22.486168326907283</v>
      </c>
      <c r="P514" s="55">
        <f>+O514*1/J514</f>
        <v>449.72336653814563</v>
      </c>
      <c r="Q514" s="55">
        <f>+O514/1000*A_DESCRIPCION!$D$24</f>
        <v>1.0568499113646422E-2</v>
      </c>
      <c r="R514" s="55">
        <f>+P514/1000*A_DESCRIPCION!$D$24</f>
        <v>0.21136998227292844</v>
      </c>
      <c r="S514" s="49" t="str">
        <f>+INICIO!$E$4</f>
        <v>Imbert and Rollet (1989)a</v>
      </c>
      <c r="T514" s="54">
        <f>0.13657*H514^2.38351</f>
        <v>21.182983765204792</v>
      </c>
      <c r="U514" s="55">
        <f>+T514*1/J514</f>
        <v>423.6596753040958</v>
      </c>
      <c r="V514" s="55">
        <f>+T514/1000*A_DESCRIPCION!$D$24</f>
        <v>9.9560023696462514E-3</v>
      </c>
      <c r="W514" s="55">
        <f>+U514/1000*A_DESCRIPCION!$D$24</f>
        <v>0.19912004739292502</v>
      </c>
      <c r="X514" s="28">
        <f>+IF(E514=INICIO!$C$4,0.199*(0.86^0.899)*(H514^2.22),IF(E514=INICIO!$C$5,0.199*(0.762^0.899)*(H514^2.22),IF(E514=INICIO!$C$6,0.199*(0.759^0.899)*(H514^2.22),IF(E514=INICIO!$C$7,0.199*(0.762^0.899)*(H514^2.22),0))))</f>
        <v>17.042911861239695</v>
      </c>
      <c r="Y514" s="28">
        <f>+X514*1/J514</f>
        <v>340.85823722479387</v>
      </c>
      <c r="Z514" s="55">
        <f>+X514/1000*A_DESCRIPCION!$D$24</f>
        <v>8.010168574782657E-3</v>
      </c>
      <c r="AA514" s="55">
        <f>+Y514/1000*A_DESCRIPCION!$D$24</f>
        <v>0.16020337149565311</v>
      </c>
      <c r="AB514" s="28">
        <f>+IF(E514=INICIO!$C$4,INICIO!$V$30*ARBOLES!R514,IF(E514=INICIO!$C$5,INICIO!$V$31*ARBOLES!R514,IF(E514=INICIO!$C$6,INICIO!$V$32*ARBOLES!R514,IF(E514=INICIO!$C$7,INICIO!#REF!*ARBOLES!R514,0))))</f>
        <v>0.19739436873084146</v>
      </c>
    </row>
    <row r="515" spans="1:28" x14ac:dyDescent="0.25">
      <c r="A515">
        <v>348</v>
      </c>
      <c r="B515" t="str">
        <f>+'2014'!A348</f>
        <v>3-2014-ICC/INAB</v>
      </c>
      <c r="D515">
        <f>+'2014'!B348</f>
        <v>45</v>
      </c>
      <c r="E515" t="str">
        <f>+'2014'!C348</f>
        <v>Avicennia germinans (L.)L.</v>
      </c>
      <c r="F515">
        <f>+'2014'!D348</f>
        <v>2015</v>
      </c>
      <c r="G515">
        <f>+'2014'!E348</f>
        <v>500</v>
      </c>
      <c r="H515">
        <f>+'2014'!F348</f>
        <v>23</v>
      </c>
      <c r="I515">
        <f>+'2014'!G348</f>
        <v>20.399999999999999</v>
      </c>
      <c r="J515" s="28">
        <f t="shared" si="32"/>
        <v>0.05</v>
      </c>
      <c r="K515" s="46">
        <f t="shared" ref="K515:K578" si="33">PI()/4*POWER((H515/100),2)</f>
        <v>4.1547562843725017E-2</v>
      </c>
      <c r="L515" s="51">
        <f t="shared" ref="L515:L578" si="34">+K515/J515</f>
        <v>0.83095125687450033</v>
      </c>
      <c r="M515" s="28" t="str">
        <f>+IF(H515&gt;4,"DEJAR","DEPURAR")</f>
        <v>DEJAR</v>
      </c>
      <c r="N515" s="49" t="str">
        <f t="shared" ref="N515:N578" si="35">+M515</f>
        <v>DEJAR</v>
      </c>
      <c r="O515" s="28">
        <f>+IF(E515=INICIO!$C$4,0.178*POWER(H515,2.47),IF(E515=INICIO!$C$5,0.1023*POWER(H515,2.5),IF(E515=INICIO!$C$6,0.14*POWER(H515,2.4),IF(E515=INICIO!$C$7,0.1023*POWER(H515,2.5),IF(E515=INICIO!$C$8,0,0)))))</f>
        <v>259.58216012927033</v>
      </c>
      <c r="P515" s="55">
        <f>+O515*1/J515</f>
        <v>5191.6432025854065</v>
      </c>
      <c r="Q515" s="55">
        <f>+O515/1000*A_DESCRIPCION!$D$24</f>
        <v>0.12200361526075705</v>
      </c>
      <c r="R515" s="55">
        <f>+P515/1000*A_DESCRIPCION!$D$24</f>
        <v>2.440072305215141</v>
      </c>
      <c r="S515" s="49" t="str">
        <f>+INICIO!$E$4</f>
        <v>Imbert and Rollet (1989)a</v>
      </c>
      <c r="T515" s="54">
        <f>0.13657*H515^2.38351</f>
        <v>240.46242571758225</v>
      </c>
      <c r="U515" s="55">
        <f>+T515*1/J515</f>
        <v>4809.2485143516451</v>
      </c>
      <c r="V515" s="55">
        <f>+T515/1000*A_DESCRIPCION!$D$24</f>
        <v>0.11301734008726365</v>
      </c>
      <c r="W515" s="55">
        <f>+U515/1000*A_DESCRIPCION!$D$24</f>
        <v>2.260346801745273</v>
      </c>
      <c r="X515" s="28">
        <f>+IF(E515=INICIO!$C$4,0.199*(0.86^0.899)*(H515^2.22),IF(E515=INICIO!$C$5,0.199*(0.762^0.899)*(H515^2.22),IF(E515=INICIO!$C$6,0.199*(0.759^0.899)*(H515^2.22),IF(E515=INICIO!$C$7,0.199*(0.762^0.899)*(H515^2.22),0))))</f>
        <v>163.76693797459262</v>
      </c>
      <c r="Y515" s="28">
        <f>+X515*1/J515</f>
        <v>3275.3387594918522</v>
      </c>
      <c r="Z515" s="55">
        <f>+X515/1000*A_DESCRIPCION!$D$24</f>
        <v>7.6970460848058531E-2</v>
      </c>
      <c r="AA515" s="55">
        <f>+Y515/1000*A_DESCRIPCION!$D$24</f>
        <v>1.5394092169611704</v>
      </c>
      <c r="AB515" s="28">
        <f>+IF(E515=INICIO!$C$4,INICIO!$V$30*ARBOLES!R515,IF(E515=INICIO!$C$5,INICIO!$V$31*ARBOLES!R515,IF(E515=INICIO!$C$6,INICIO!$V$32*ARBOLES!R515,IF(E515=INICIO!$C$7,INICIO!#REF!*ARBOLES!R515,0))))</f>
        <v>2.2787366832610121</v>
      </c>
    </row>
    <row r="516" spans="1:28" x14ac:dyDescent="0.25">
      <c r="A516">
        <v>349</v>
      </c>
      <c r="B516" t="str">
        <f>+'2014'!A349</f>
        <v>3-2014-ICC/INAB</v>
      </c>
      <c r="D516">
        <f>+'2014'!B349</f>
        <v>46</v>
      </c>
      <c r="E516" t="str">
        <f>+'2014'!C349</f>
        <v>Avicennia germinans (L.)L.</v>
      </c>
      <c r="F516">
        <f>+'2014'!D349</f>
        <v>2015</v>
      </c>
      <c r="G516">
        <f>+'2014'!E349</f>
        <v>500</v>
      </c>
      <c r="H516">
        <f>+'2014'!F349</f>
        <v>8.5</v>
      </c>
      <c r="I516">
        <f>+'2014'!G349</f>
        <v>18.399999999999999</v>
      </c>
      <c r="J516" s="28">
        <f t="shared" si="32"/>
        <v>0.05</v>
      </c>
      <c r="K516" s="46">
        <f t="shared" si="33"/>
        <v>5.6745017305465653E-3</v>
      </c>
      <c r="L516" s="51">
        <f t="shared" si="34"/>
        <v>0.1134900346109313</v>
      </c>
      <c r="M516" s="28" t="str">
        <f>+IF(H516&gt;4,"DEJAR","DEPURAR")</f>
        <v>DEJAR</v>
      </c>
      <c r="N516" s="49" t="str">
        <f t="shared" si="35"/>
        <v>DEJAR</v>
      </c>
      <c r="O516" s="28">
        <f>+IF(E516=INICIO!$C$4,0.178*POWER(H516,2.47),IF(E516=INICIO!$C$5,0.1023*POWER(H516,2.5),IF(E516=INICIO!$C$6,0.14*POWER(H516,2.4),IF(E516=INICIO!$C$7,0.1023*POWER(H516,2.5),IF(E516=INICIO!$C$8,0,0)))))</f>
        <v>23.808578002582454</v>
      </c>
      <c r="P516" s="55">
        <f>+O516*1/J516</f>
        <v>476.17156005164907</v>
      </c>
      <c r="Q516" s="55">
        <f>+O516/1000*A_DESCRIPCION!$D$24</f>
        <v>1.1190031661213753E-2</v>
      </c>
      <c r="R516" s="55">
        <f>+P516/1000*A_DESCRIPCION!$D$24</f>
        <v>0.22380063322427504</v>
      </c>
      <c r="S516" s="49" t="str">
        <f>+INICIO!$E$4</f>
        <v>Imbert and Rollet (1989)a</v>
      </c>
      <c r="T516" s="54">
        <f>0.13657*H516^2.38351</f>
        <v>22.41994862281684</v>
      </c>
      <c r="U516" s="55">
        <f>+T516*1/J516</f>
        <v>448.39897245633676</v>
      </c>
      <c r="V516" s="55">
        <f>+T516/1000*A_DESCRIPCION!$D$24</f>
        <v>1.0537375852723914E-2</v>
      </c>
      <c r="W516" s="55">
        <f>+U516/1000*A_DESCRIPCION!$D$24</f>
        <v>0.21074751705447825</v>
      </c>
      <c r="X516" s="28">
        <f>+IF(E516=INICIO!$C$4,0.199*(0.86^0.899)*(H516^2.22),IF(E516=INICIO!$C$5,0.199*(0.762^0.899)*(H516^2.22),IF(E516=INICIO!$C$6,0.199*(0.759^0.899)*(H516^2.22),IF(E516=INICIO!$C$7,0.199*(0.762^0.899)*(H516^2.22),0))))</f>
        <v>17.968029337845888</v>
      </c>
      <c r="Y516" s="28">
        <f>+X516*1/J516</f>
        <v>359.36058675691771</v>
      </c>
      <c r="Z516" s="55">
        <f>+X516/1000*A_DESCRIPCION!$D$24</f>
        <v>8.4449737887875662E-3</v>
      </c>
      <c r="AA516" s="55">
        <f>+Y516/1000*A_DESCRIPCION!$D$24</f>
        <v>0.16889947577575132</v>
      </c>
      <c r="AB516" s="28">
        <f>+IF(E516=INICIO!$C$4,INICIO!$V$30*ARBOLES!R516,IF(E516=INICIO!$C$5,INICIO!$V$31*ARBOLES!R516,IF(E516=INICIO!$C$6,INICIO!$V$32*ARBOLES!R516,IF(E516=INICIO!$C$7,INICIO!#REF!*ARBOLES!R516,0))))</f>
        <v>0.20900311502049265</v>
      </c>
    </row>
    <row r="517" spans="1:28" x14ac:dyDescent="0.25">
      <c r="A517">
        <v>350</v>
      </c>
      <c r="B517" t="str">
        <f>+'2014'!A350</f>
        <v>3-2014-ICC/INAB</v>
      </c>
      <c r="D517">
        <f>+'2014'!B350</f>
        <v>47</v>
      </c>
      <c r="E517" t="str">
        <f>+'2014'!C350</f>
        <v>Avicennia germinans (L.)L.</v>
      </c>
      <c r="F517">
        <f>+'2014'!D350</f>
        <v>2015</v>
      </c>
      <c r="G517">
        <f>+'2014'!E350</f>
        <v>500</v>
      </c>
      <c r="H517">
        <f>+'2014'!F350</f>
        <v>9.6</v>
      </c>
      <c r="I517">
        <f>+'2014'!G350</f>
        <v>10.199999999999999</v>
      </c>
      <c r="J517" s="28">
        <f t="shared" si="32"/>
        <v>0.05</v>
      </c>
      <c r="K517" s="46">
        <f t="shared" si="33"/>
        <v>7.2382294738708832E-3</v>
      </c>
      <c r="L517" s="51">
        <f t="shared" si="34"/>
        <v>0.14476458947741766</v>
      </c>
      <c r="M517" s="28" t="str">
        <f>+IF(H517&gt;4,"DEJAR","DEPURAR")</f>
        <v>DEJAR</v>
      </c>
      <c r="N517" s="49" t="str">
        <f t="shared" si="35"/>
        <v>DEJAR</v>
      </c>
      <c r="O517" s="28">
        <f>+IF(E517=INICIO!$C$4,0.178*POWER(H517,2.47),IF(E517=INICIO!$C$5,0.1023*POWER(H517,2.5),IF(E517=INICIO!$C$6,0.14*POWER(H517,2.4),IF(E517=INICIO!$C$7,0.1023*POWER(H517,2.5),IF(E517=INICIO!$C$8,0,0)))))</f>
        <v>31.884454777443906</v>
      </c>
      <c r="P517" s="55">
        <f>+O517*1/J517</f>
        <v>637.68909554887807</v>
      </c>
      <c r="Q517" s="55">
        <f>+O517/1000*A_DESCRIPCION!$D$24</f>
        <v>1.4985693745398636E-2</v>
      </c>
      <c r="R517" s="55">
        <f>+P517/1000*A_DESCRIPCION!$D$24</f>
        <v>0.29971387490797269</v>
      </c>
      <c r="S517" s="49" t="str">
        <f>+INICIO!$E$4</f>
        <v>Imbert and Rollet (1989)a</v>
      </c>
      <c r="T517" s="54">
        <f>0.13657*H517^2.38351</f>
        <v>29.964609068412035</v>
      </c>
      <c r="U517" s="55">
        <f>+T517*1/J517</f>
        <v>599.29218136824068</v>
      </c>
      <c r="V517" s="55">
        <f>+T517/1000*A_DESCRIPCION!$D$24</f>
        <v>1.4083366262153656E-2</v>
      </c>
      <c r="W517" s="55">
        <f>+U517/1000*A_DESCRIPCION!$D$24</f>
        <v>0.28166732524307309</v>
      </c>
      <c r="X517" s="28">
        <f>+IF(E517=INICIO!$C$4,0.199*(0.86^0.899)*(H517^2.22),IF(E517=INICIO!$C$5,0.199*(0.762^0.899)*(H517^2.22),IF(E517=INICIO!$C$6,0.199*(0.759^0.899)*(H517^2.22),IF(E517=INICIO!$C$7,0.199*(0.762^0.899)*(H517^2.22),0))))</f>
        <v>23.54141537553345</v>
      </c>
      <c r="Y517" s="28">
        <f>+X517*1/J517</f>
        <v>470.82830751066899</v>
      </c>
      <c r="Z517" s="55">
        <f>+X517/1000*A_DESCRIPCION!$D$24</f>
        <v>1.1064465226500722E-2</v>
      </c>
      <c r="AA517" s="55">
        <f>+Y517/1000*A_DESCRIPCION!$D$24</f>
        <v>0.22128930453001441</v>
      </c>
      <c r="AB517" s="28">
        <f>+IF(E517=INICIO!$C$4,INICIO!$V$30*ARBOLES!R517,IF(E517=INICIO!$C$5,INICIO!$V$31*ARBOLES!R517,IF(E517=INICIO!$C$6,INICIO!$V$32*ARBOLES!R517,IF(E517=INICIO!$C$7,INICIO!#REF!*ARBOLES!R517,0))))</f>
        <v>0.27989703410648814</v>
      </c>
    </row>
    <row r="518" spans="1:28" x14ac:dyDescent="0.25">
      <c r="A518">
        <v>351</v>
      </c>
      <c r="B518" t="str">
        <f>+'2014'!A351</f>
        <v>3-2014-ICC/INAB</v>
      </c>
      <c r="D518">
        <f>+'2014'!B351</f>
        <v>48</v>
      </c>
      <c r="E518" t="str">
        <f>+'2014'!C351</f>
        <v>Avicennia germinans (L.)L.</v>
      </c>
      <c r="F518">
        <f>+'2014'!D351</f>
        <v>2015</v>
      </c>
      <c r="G518">
        <f>+'2014'!E351</f>
        <v>500</v>
      </c>
      <c r="H518">
        <f>+'2014'!F351</f>
        <v>5.5</v>
      </c>
      <c r="I518">
        <f>+'2014'!G351</f>
        <v>6</v>
      </c>
      <c r="J518" s="28">
        <f t="shared" si="32"/>
        <v>0.05</v>
      </c>
      <c r="K518" s="46">
        <f t="shared" si="33"/>
        <v>2.3758294442772811E-3</v>
      </c>
      <c r="L518" s="51">
        <f t="shared" si="34"/>
        <v>4.7516588885545621E-2</v>
      </c>
      <c r="M518" s="28" t="str">
        <f>+IF(H518&gt;4,"DEJAR","DEPURAR")</f>
        <v>DEJAR</v>
      </c>
      <c r="N518" s="49" t="str">
        <f t="shared" si="35"/>
        <v>DEJAR</v>
      </c>
      <c r="O518" s="28">
        <f>+IF(E518=INICIO!$C$4,0.178*POWER(H518,2.47),IF(E518=INICIO!$C$5,0.1023*POWER(H518,2.5),IF(E518=INICIO!$C$6,0.14*POWER(H518,2.4),IF(E518=INICIO!$C$7,0.1023*POWER(H518,2.5),IF(E518=INICIO!$C$8,0,0)))))</f>
        <v>8.3752637101908931</v>
      </c>
      <c r="P518" s="55">
        <f>+O518*1/J518</f>
        <v>167.50527420381786</v>
      </c>
      <c r="Q518" s="55">
        <f>+O518/1000*A_DESCRIPCION!$D$24</f>
        <v>3.9363739437897199E-3</v>
      </c>
      <c r="R518" s="55">
        <f>+P518/1000*A_DESCRIPCION!$D$24</f>
        <v>7.8727478875794385E-2</v>
      </c>
      <c r="S518" s="49" t="str">
        <f>+INICIO!$E$4</f>
        <v>Imbert and Rollet (1989)a</v>
      </c>
      <c r="T518" s="54">
        <f>0.13657*H518^2.38351</f>
        <v>7.9435966401083915</v>
      </c>
      <c r="U518" s="55">
        <f>+T518*1/J518</f>
        <v>158.87193280216783</v>
      </c>
      <c r="V518" s="55">
        <f>+T518/1000*A_DESCRIPCION!$D$24</f>
        <v>3.7334904208509443E-3</v>
      </c>
      <c r="W518" s="55">
        <f>+U518/1000*A_DESCRIPCION!$D$24</f>
        <v>7.4669808417018868E-2</v>
      </c>
      <c r="X518" s="28">
        <f>+IF(E518=INICIO!$C$4,0.199*(0.86^0.899)*(H518^2.22),IF(E518=INICIO!$C$5,0.199*(0.762^0.899)*(H518^2.22),IF(E518=INICIO!$C$6,0.199*(0.759^0.899)*(H518^2.22),IF(E518=INICIO!$C$7,0.199*(0.762^0.899)*(H518^2.22),0))))</f>
        <v>6.835898467915877</v>
      </c>
      <c r="Y518" s="28">
        <f>+X518*1/J518</f>
        <v>136.71796935831753</v>
      </c>
      <c r="Z518" s="55">
        <f>+X518/1000*A_DESCRIPCION!$D$24</f>
        <v>3.2128722799204621E-3</v>
      </c>
      <c r="AA518" s="55">
        <f>+Y518/1000*A_DESCRIPCION!$D$24</f>
        <v>6.4257445598409235E-2</v>
      </c>
      <c r="AB518" s="28">
        <f>+IF(E518=INICIO!$C$4,INICIO!$V$30*ARBOLES!R518,IF(E518=INICIO!$C$5,INICIO!$V$31*ARBOLES!R518,IF(E518=INICIO!$C$6,INICIO!$V$32*ARBOLES!R518,IF(E518=INICIO!$C$7,INICIO!#REF!*ARBOLES!R518,0))))</f>
        <v>7.352208117419351E-2</v>
      </c>
    </row>
    <row r="519" spans="1:28" x14ac:dyDescent="0.25">
      <c r="A519">
        <v>352</v>
      </c>
      <c r="B519" t="str">
        <f>+'2014'!A352</f>
        <v>3-2014-ICC/INAB</v>
      </c>
      <c r="D519">
        <f>+'2014'!B352</f>
        <v>49</v>
      </c>
      <c r="E519" t="str">
        <f>+'2014'!C352</f>
        <v>Avicennia germinans (L.)L.</v>
      </c>
      <c r="F519">
        <f>+'2014'!D352</f>
        <v>2015</v>
      </c>
      <c r="G519">
        <f>+'2014'!E352</f>
        <v>500</v>
      </c>
      <c r="H519">
        <f>+'2014'!F352</f>
        <v>23.1</v>
      </c>
      <c r="I519">
        <f>+'2014'!G352</f>
        <v>20.2</v>
      </c>
      <c r="J519" s="28">
        <f t="shared" si="32"/>
        <v>0.05</v>
      </c>
      <c r="K519" s="46">
        <f t="shared" si="33"/>
        <v>4.1909631397051242E-2</v>
      </c>
      <c r="L519" s="51">
        <f t="shared" si="34"/>
        <v>0.83819262794102478</v>
      </c>
      <c r="M519" s="28" t="str">
        <f>+IF(H519&gt;4,"DEJAR","DEPURAR")</f>
        <v>DEJAR</v>
      </c>
      <c r="N519" s="49" t="str">
        <f t="shared" si="35"/>
        <v>DEJAR</v>
      </c>
      <c r="O519" s="28">
        <f>+IF(E519=INICIO!$C$4,0.178*POWER(H519,2.47),IF(E519=INICIO!$C$5,0.1023*POWER(H519,2.5),IF(E519=INICIO!$C$6,0.14*POWER(H519,2.4),IF(E519=INICIO!$C$7,0.1023*POWER(H519,2.5),IF(E519=INICIO!$C$8,0,0)))))</f>
        <v>262.29909213430204</v>
      </c>
      <c r="P519" s="55">
        <f>+O519*1/J519</f>
        <v>5245.9818426860402</v>
      </c>
      <c r="Q519" s="55">
        <f>+O519/1000*A_DESCRIPCION!$D$24</f>
        <v>0.12328057330312195</v>
      </c>
      <c r="R519" s="55">
        <f>+P519/1000*A_DESCRIPCION!$D$24</f>
        <v>2.4656114660624389</v>
      </c>
      <c r="S519" s="49" t="str">
        <f>+INICIO!$E$4</f>
        <v>Imbert and Rollet (1989)a</v>
      </c>
      <c r="T519" s="54">
        <f>0.13657*H519^2.38351</f>
        <v>242.96185772160155</v>
      </c>
      <c r="U519" s="55">
        <f>+T519*1/J519</f>
        <v>4859.2371544320304</v>
      </c>
      <c r="V519" s="55">
        <f>+T519/1000*A_DESCRIPCION!$D$24</f>
        <v>0.11419207312915272</v>
      </c>
      <c r="W519" s="55">
        <f>+U519/1000*A_DESCRIPCION!$D$24</f>
        <v>2.2838414625830539</v>
      </c>
      <c r="X519" s="28">
        <f>+IF(E519=INICIO!$C$4,0.199*(0.86^0.899)*(H519^2.22),IF(E519=INICIO!$C$5,0.199*(0.762^0.899)*(H519^2.22),IF(E519=INICIO!$C$6,0.199*(0.759^0.899)*(H519^2.22),IF(E519=INICIO!$C$7,0.199*(0.762^0.899)*(H519^2.22),0))))</f>
        <v>165.3518385864578</v>
      </c>
      <c r="Y519" s="28">
        <f>+X519*1/J519</f>
        <v>3307.036771729156</v>
      </c>
      <c r="Z519" s="55">
        <f>+X519/1000*A_DESCRIPCION!$D$24</f>
        <v>7.7715364135635165E-2</v>
      </c>
      <c r="AA519" s="55">
        <f>+Y519/1000*A_DESCRIPCION!$D$24</f>
        <v>1.5543072827127034</v>
      </c>
      <c r="AB519" s="28">
        <f>+IF(E519=INICIO!$C$4,INICIO!$V$30*ARBOLES!R519,IF(E519=INICIO!$C$5,INICIO!$V$31*ARBOLES!R519,IF(E519=INICIO!$C$6,INICIO!$V$32*ARBOLES!R519,IF(E519=INICIO!$C$7,INICIO!#REF!*ARBOLES!R519,0))))</f>
        <v>2.3025872152956803</v>
      </c>
    </row>
    <row r="520" spans="1:28" x14ac:dyDescent="0.25">
      <c r="A520">
        <v>353</v>
      </c>
      <c r="B520" t="str">
        <f>+'2014'!A353</f>
        <v>3-2014-ICC/INAB</v>
      </c>
      <c r="D520">
        <f>+'2014'!B353</f>
        <v>50</v>
      </c>
      <c r="E520" t="str">
        <f>+'2014'!C353</f>
        <v>Avicennia germinans (L.)L.</v>
      </c>
      <c r="F520">
        <f>+'2014'!D353</f>
        <v>2015</v>
      </c>
      <c r="G520">
        <f>+'2014'!E353</f>
        <v>500</v>
      </c>
      <c r="H520">
        <f>+'2014'!F353</f>
        <v>9.9</v>
      </c>
      <c r="I520">
        <f>+'2014'!G353</f>
        <v>11.8</v>
      </c>
      <c r="J520" s="28">
        <f t="shared" si="32"/>
        <v>0.05</v>
      </c>
      <c r="K520" s="46">
        <f t="shared" si="33"/>
        <v>7.6976873994583908E-3</v>
      </c>
      <c r="L520" s="51">
        <f t="shared" si="34"/>
        <v>0.15395374798916781</v>
      </c>
      <c r="M520" s="28" t="str">
        <f>+IF(H520&gt;4,"DEJAR","DEPURAR")</f>
        <v>DEJAR</v>
      </c>
      <c r="N520" s="49" t="str">
        <f t="shared" si="35"/>
        <v>DEJAR</v>
      </c>
      <c r="O520" s="28">
        <f>+IF(E520=INICIO!$C$4,0.178*POWER(H520,2.47),IF(E520=INICIO!$C$5,0.1023*POWER(H520,2.5),IF(E520=INICIO!$C$6,0.14*POWER(H520,2.4),IF(E520=INICIO!$C$7,0.1023*POWER(H520,2.5),IF(E520=INICIO!$C$8,0,0)))))</f>
        <v>34.328316267904064</v>
      </c>
      <c r="P520" s="55">
        <f>+O520*1/J520</f>
        <v>686.56632535808126</v>
      </c>
      <c r="Q520" s="55">
        <f>+O520/1000*A_DESCRIPCION!$D$24</f>
        <v>1.6134308645914908E-2</v>
      </c>
      <c r="R520" s="55">
        <f>+P520/1000*A_DESCRIPCION!$D$24</f>
        <v>0.32268617291829815</v>
      </c>
      <c r="S520" s="49" t="str">
        <f>+INICIO!$E$4</f>
        <v>Imbert and Rollet (1989)a</v>
      </c>
      <c r="T520" s="54">
        <f>0.13657*H520^2.38351</f>
        <v>32.244953284700372</v>
      </c>
      <c r="U520" s="55">
        <f>+T520*1/J520</f>
        <v>644.89906569400739</v>
      </c>
      <c r="V520" s="55">
        <f>+T520/1000*A_DESCRIPCION!$D$24</f>
        <v>1.5155128043809175E-2</v>
      </c>
      <c r="W520" s="55">
        <f>+U520/1000*A_DESCRIPCION!$D$24</f>
        <v>0.30310256087618342</v>
      </c>
      <c r="X520" s="28">
        <f>+IF(E520=INICIO!$C$4,0.199*(0.86^0.899)*(H520^2.22),IF(E520=INICIO!$C$5,0.199*(0.762^0.899)*(H520^2.22),IF(E520=INICIO!$C$6,0.199*(0.759^0.899)*(H520^2.22),IF(E520=INICIO!$C$7,0.199*(0.762^0.899)*(H520^2.22),0))))</f>
        <v>25.205804585011432</v>
      </c>
      <c r="Y520" s="28">
        <f>+X520*1/J520</f>
        <v>504.11609170022859</v>
      </c>
      <c r="Z520" s="55">
        <f>+X520/1000*A_DESCRIPCION!$D$24</f>
        <v>1.1846728154955372E-2</v>
      </c>
      <c r="AA520" s="55">
        <f>+Y520/1000*A_DESCRIPCION!$D$24</f>
        <v>0.23693456309910746</v>
      </c>
      <c r="AB520" s="28">
        <f>+IF(E520=INICIO!$C$4,INICIO!$V$30*ARBOLES!R520,IF(E520=INICIO!$C$5,INICIO!$V$31*ARBOLES!R520,IF(E520=INICIO!$C$6,INICIO!$V$32*ARBOLES!R520,IF(E520=INICIO!$C$7,INICIO!#REF!*ARBOLES!R520,0))))</f>
        <v>0.30135042221431191</v>
      </c>
    </row>
    <row r="521" spans="1:28" x14ac:dyDescent="0.25">
      <c r="A521">
        <v>354</v>
      </c>
      <c r="B521" t="str">
        <f>+'2014'!A354</f>
        <v>3-2014-ICC/INAB</v>
      </c>
      <c r="D521">
        <f>+'2014'!B354</f>
        <v>51</v>
      </c>
      <c r="E521" t="str">
        <f>+'2014'!C354</f>
        <v>Avicennia germinans (L.)L.</v>
      </c>
      <c r="F521">
        <f>+'2014'!D354</f>
        <v>2015</v>
      </c>
      <c r="G521">
        <f>+'2014'!E354</f>
        <v>500</v>
      </c>
      <c r="H521">
        <f>+'2014'!F354</f>
        <v>5</v>
      </c>
      <c r="I521">
        <f>+'2014'!G354</f>
        <v>3.3</v>
      </c>
      <c r="J521" s="28">
        <f t="shared" si="32"/>
        <v>0.05</v>
      </c>
      <c r="K521" s="46">
        <f t="shared" si="33"/>
        <v>1.9634954084936209E-3</v>
      </c>
      <c r="L521" s="51">
        <f t="shared" si="34"/>
        <v>3.9269908169872414E-2</v>
      </c>
      <c r="M521" s="28" t="str">
        <f>+IF(H521&gt;4,"DEJAR","DEPURAR")</f>
        <v>DEJAR</v>
      </c>
      <c r="N521" s="49" t="str">
        <f t="shared" si="35"/>
        <v>DEJAR</v>
      </c>
      <c r="O521" s="28">
        <f>+IF(E521=INICIO!$C$4,0.178*POWER(H521,2.47),IF(E521=INICIO!$C$5,0.1023*POWER(H521,2.5),IF(E521=INICIO!$C$6,0.14*POWER(H521,2.4),IF(E521=INICIO!$C$7,0.1023*POWER(H521,2.5),IF(E521=INICIO!$C$8,0,0)))))</f>
        <v>6.6627887855055725</v>
      </c>
      <c r="P521" s="55">
        <f>+O521*1/J521</f>
        <v>133.25577571011144</v>
      </c>
      <c r="Q521" s="55">
        <f>+O521/1000*A_DESCRIPCION!$D$24</f>
        <v>3.1315107291876188E-3</v>
      </c>
      <c r="R521" s="55">
        <f>+P521/1000*A_DESCRIPCION!$D$24</f>
        <v>6.2630214583752369E-2</v>
      </c>
      <c r="S521" s="49" t="str">
        <f>+INICIO!$E$4</f>
        <v>Imbert and Rollet (1989)a</v>
      </c>
      <c r="T521" s="54">
        <f>0.13657*H521^2.38351</f>
        <v>6.3293236580245464</v>
      </c>
      <c r="U521" s="55">
        <f>+T521*1/J521</f>
        <v>126.58647316049093</v>
      </c>
      <c r="V521" s="55">
        <f>+T521/1000*A_DESCRIPCION!$D$24</f>
        <v>2.9747821192715367E-3</v>
      </c>
      <c r="W521" s="55">
        <f>+U521/1000*A_DESCRIPCION!$D$24</f>
        <v>5.9495642385430737E-2</v>
      </c>
      <c r="X521" s="28">
        <f>+IF(E521=INICIO!$C$4,0.199*(0.86^0.899)*(H521^2.22),IF(E521=INICIO!$C$5,0.199*(0.762^0.899)*(H521^2.22),IF(E521=INICIO!$C$6,0.199*(0.759^0.899)*(H521^2.22),IF(E521=INICIO!$C$7,0.199*(0.762^0.899)*(H521^2.22),0))))</f>
        <v>5.5322760515701521</v>
      </c>
      <c r="Y521" s="28">
        <f>+X521*1/J521</f>
        <v>110.64552103140304</v>
      </c>
      <c r="Z521" s="55">
        <f>+X521/1000*A_DESCRIPCION!$D$24</f>
        <v>2.600169744237971E-3</v>
      </c>
      <c r="AA521" s="55">
        <f>+Y521/1000*A_DESCRIPCION!$D$24</f>
        <v>5.200339488475942E-2</v>
      </c>
      <c r="AB521" s="28">
        <f>+IF(E521=INICIO!$C$4,INICIO!$V$30*ARBOLES!R521,IF(E521=INICIO!$C$5,INICIO!$V$31*ARBOLES!R521,IF(E521=INICIO!$C$6,INICIO!$V$32*ARBOLES!R521,IF(E521=INICIO!$C$7,INICIO!#REF!*ARBOLES!R521,0))))</f>
        <v>5.8489155074411582E-2</v>
      </c>
    </row>
    <row r="522" spans="1:28" x14ac:dyDescent="0.25">
      <c r="A522">
        <v>355</v>
      </c>
      <c r="B522" t="str">
        <f>+'2014'!A355</f>
        <v>3-2014-ICC/INAB</v>
      </c>
      <c r="D522">
        <f>+'2014'!B355</f>
        <v>52</v>
      </c>
      <c r="E522" t="str">
        <f>+'2014'!C355</f>
        <v>Avicennia germinans (L.)L.</v>
      </c>
      <c r="F522">
        <f>+'2014'!D355</f>
        <v>2015</v>
      </c>
      <c r="G522">
        <f>+'2014'!E355</f>
        <v>500</v>
      </c>
      <c r="H522">
        <f>+'2014'!F355</f>
        <v>0</v>
      </c>
      <c r="I522">
        <f>+'2014'!G355</f>
        <v>0</v>
      </c>
      <c r="J522" s="28">
        <f t="shared" si="32"/>
        <v>0.05</v>
      </c>
      <c r="K522" s="46">
        <f t="shared" si="33"/>
        <v>0</v>
      </c>
      <c r="L522" s="51">
        <f t="shared" si="34"/>
        <v>0</v>
      </c>
      <c r="M522" s="28" t="str">
        <f>+IF(H522&gt;4,"DEJAR","DEPURAR")</f>
        <v>DEPURAR</v>
      </c>
      <c r="N522" s="49" t="str">
        <f t="shared" si="35"/>
        <v>DEPURAR</v>
      </c>
      <c r="O522" s="28">
        <f>+IF(E522=INICIO!$C$4,0.178*POWER(H522,2.47),IF(E522=INICIO!$C$5,0.1023*POWER(H522,2.5),IF(E522=INICIO!$C$6,0.14*POWER(H522,2.4),IF(E522=INICIO!$C$7,0.1023*POWER(H522,2.5),IF(E522=INICIO!$C$8,0,0)))))</f>
        <v>0</v>
      </c>
      <c r="P522" s="55">
        <f>+O522*1/J522</f>
        <v>0</v>
      </c>
      <c r="Q522" s="55">
        <f>+O522/1000*A_DESCRIPCION!$D$24</f>
        <v>0</v>
      </c>
      <c r="R522" s="55">
        <f>+P522/1000*A_DESCRIPCION!$D$24</f>
        <v>0</v>
      </c>
      <c r="S522" s="49" t="str">
        <f>+INICIO!$E$4</f>
        <v>Imbert and Rollet (1989)a</v>
      </c>
      <c r="T522" s="54">
        <f>0.13657*H522^2.38351</f>
        <v>0</v>
      </c>
      <c r="U522" s="55">
        <f>+T522*1/J522</f>
        <v>0</v>
      </c>
      <c r="V522" s="55">
        <f>+T522/1000*A_DESCRIPCION!$D$24</f>
        <v>0</v>
      </c>
      <c r="W522" s="55">
        <f>+U522/1000*A_DESCRIPCION!$D$24</f>
        <v>0</v>
      </c>
      <c r="X522" s="28">
        <f>+IF(E522=INICIO!$C$4,0.199*(0.86^0.899)*(H522^2.22),IF(E522=INICIO!$C$5,0.199*(0.762^0.899)*(H522^2.22),IF(E522=INICIO!$C$6,0.199*(0.759^0.899)*(H522^2.22),IF(E522=INICIO!$C$7,0.199*(0.762^0.899)*(H522^2.22),0))))</f>
        <v>0</v>
      </c>
      <c r="Y522" s="28">
        <f>+X522*1/J522</f>
        <v>0</v>
      </c>
      <c r="Z522" s="55">
        <f>+X522/1000*A_DESCRIPCION!$D$24</f>
        <v>0</v>
      </c>
      <c r="AA522" s="55">
        <f>+Y522/1000*A_DESCRIPCION!$D$24</f>
        <v>0</v>
      </c>
      <c r="AB522" s="28">
        <f>+IF(E522=INICIO!$C$4,INICIO!$V$30*ARBOLES!R522,IF(E522=INICIO!$C$5,INICIO!$V$31*ARBOLES!R522,IF(E522=INICIO!$C$6,INICIO!$V$32*ARBOLES!R522,IF(E522=INICIO!$C$7,INICIO!#REF!*ARBOLES!R522,0))))</f>
        <v>0</v>
      </c>
    </row>
    <row r="523" spans="1:28" x14ac:dyDescent="0.25">
      <c r="A523">
        <v>356</v>
      </c>
      <c r="B523" t="str">
        <f>+'2014'!A356</f>
        <v>3-2014-ICC/INAB</v>
      </c>
      <c r="D523">
        <f>+'2014'!B356</f>
        <v>53</v>
      </c>
      <c r="E523" t="str">
        <f>+'2014'!C356</f>
        <v>Avicennia germinans (L.)L.</v>
      </c>
      <c r="F523">
        <f>+'2014'!D356</f>
        <v>2015</v>
      </c>
      <c r="G523">
        <f>+'2014'!E356</f>
        <v>500</v>
      </c>
      <c r="H523">
        <f>+'2014'!F356</f>
        <v>0</v>
      </c>
      <c r="I523">
        <f>+'2014'!G356</f>
        <v>0</v>
      </c>
      <c r="J523" s="28">
        <f t="shared" si="32"/>
        <v>0.05</v>
      </c>
      <c r="K523" s="46">
        <f t="shared" si="33"/>
        <v>0</v>
      </c>
      <c r="L523" s="51">
        <f t="shared" si="34"/>
        <v>0</v>
      </c>
      <c r="M523" s="28" t="str">
        <f>+IF(H523&gt;4,"DEJAR","DEPURAR")</f>
        <v>DEPURAR</v>
      </c>
      <c r="N523" s="49" t="str">
        <f t="shared" si="35"/>
        <v>DEPURAR</v>
      </c>
      <c r="O523" s="28">
        <f>+IF(E523=INICIO!$C$4,0.178*POWER(H523,2.47),IF(E523=INICIO!$C$5,0.1023*POWER(H523,2.5),IF(E523=INICIO!$C$6,0.14*POWER(H523,2.4),IF(E523=INICIO!$C$7,0.1023*POWER(H523,2.5),IF(E523=INICIO!$C$8,0,0)))))</f>
        <v>0</v>
      </c>
      <c r="P523" s="55">
        <f>+O523*1/J523</f>
        <v>0</v>
      </c>
      <c r="Q523" s="55">
        <f>+O523/1000*A_DESCRIPCION!$D$24</f>
        <v>0</v>
      </c>
      <c r="R523" s="55">
        <f>+P523/1000*A_DESCRIPCION!$D$24</f>
        <v>0</v>
      </c>
      <c r="S523" s="49" t="str">
        <f>+INICIO!$E$4</f>
        <v>Imbert and Rollet (1989)a</v>
      </c>
      <c r="T523" s="54">
        <f>0.13657*H523^2.38351</f>
        <v>0</v>
      </c>
      <c r="U523" s="55">
        <f>+T523*1/J523</f>
        <v>0</v>
      </c>
      <c r="V523" s="55">
        <f>+T523/1000*A_DESCRIPCION!$D$24</f>
        <v>0</v>
      </c>
      <c r="W523" s="55">
        <f>+U523/1000*A_DESCRIPCION!$D$24</f>
        <v>0</v>
      </c>
      <c r="X523" s="28">
        <f>+IF(E523=INICIO!$C$4,0.199*(0.86^0.899)*(H523^2.22),IF(E523=INICIO!$C$5,0.199*(0.762^0.899)*(H523^2.22),IF(E523=INICIO!$C$6,0.199*(0.759^0.899)*(H523^2.22),IF(E523=INICIO!$C$7,0.199*(0.762^0.899)*(H523^2.22),0))))</f>
        <v>0</v>
      </c>
      <c r="Y523" s="28">
        <f>+X523*1/J523</f>
        <v>0</v>
      </c>
      <c r="Z523" s="55">
        <f>+X523/1000*A_DESCRIPCION!$D$24</f>
        <v>0</v>
      </c>
      <c r="AA523" s="55">
        <f>+Y523/1000*A_DESCRIPCION!$D$24</f>
        <v>0</v>
      </c>
      <c r="AB523" s="28">
        <f>+IF(E523=INICIO!$C$4,INICIO!$V$30*ARBOLES!R523,IF(E523=INICIO!$C$5,INICIO!$V$31*ARBOLES!R523,IF(E523=INICIO!$C$6,INICIO!$V$32*ARBOLES!R523,IF(E523=INICIO!$C$7,INICIO!#REF!*ARBOLES!R523,0))))</f>
        <v>0</v>
      </c>
    </row>
    <row r="524" spans="1:28" x14ac:dyDescent="0.25">
      <c r="A524">
        <v>357</v>
      </c>
      <c r="B524" t="str">
        <f>+'2014'!A357</f>
        <v>3-2014-ICC/INAB</v>
      </c>
      <c r="D524">
        <f>+'2014'!B357</f>
        <v>54</v>
      </c>
      <c r="E524" t="str">
        <f>+'2014'!C357</f>
        <v>Avicennia germinans (L.)L.</v>
      </c>
      <c r="F524">
        <f>+'2014'!D357</f>
        <v>2015</v>
      </c>
      <c r="G524">
        <f>+'2014'!E357</f>
        <v>500</v>
      </c>
      <c r="H524">
        <f>+'2014'!F357</f>
        <v>19.399999999999999</v>
      </c>
      <c r="I524">
        <f>+'2014'!G357</f>
        <v>14.2</v>
      </c>
      <c r="J524" s="28">
        <f t="shared" si="32"/>
        <v>0.05</v>
      </c>
      <c r="K524" s="46">
        <f t="shared" si="33"/>
        <v>2.9559245277626354E-2</v>
      </c>
      <c r="L524" s="51">
        <f t="shared" si="34"/>
        <v>0.59118490555252701</v>
      </c>
      <c r="M524" s="28" t="str">
        <f>+IF(H524&gt;4,"DEJAR","DEPURAR")</f>
        <v>DEJAR</v>
      </c>
      <c r="N524" s="49" t="str">
        <f t="shared" si="35"/>
        <v>DEJAR</v>
      </c>
      <c r="O524" s="28">
        <f>+IF(E524=INICIO!$C$4,0.178*POWER(H524,2.47),IF(E524=INICIO!$C$5,0.1023*POWER(H524,2.5),IF(E524=INICIO!$C$6,0.14*POWER(H524,2.4),IF(E524=INICIO!$C$7,0.1023*POWER(H524,2.5),IF(E524=INICIO!$C$8,0,0)))))</f>
        <v>172.52506015719712</v>
      </c>
      <c r="P524" s="55">
        <f>+O524*1/J524</f>
        <v>3450.5012031439423</v>
      </c>
      <c r="Q524" s="55">
        <f>+O524/1000*A_DESCRIPCION!$D$24</f>
        <v>8.1086778273882637E-2</v>
      </c>
      <c r="R524" s="55">
        <f>+P524/1000*A_DESCRIPCION!$D$24</f>
        <v>1.6217355654776526</v>
      </c>
      <c r="S524" s="49" t="str">
        <f>+INICIO!$E$4</f>
        <v>Imbert and Rollet (1989)a</v>
      </c>
      <c r="T524" s="54">
        <f>0.13657*H524^2.38351</f>
        <v>160.26681665423646</v>
      </c>
      <c r="U524" s="55">
        <f>+T524*1/J524</f>
        <v>3205.3363330847292</v>
      </c>
      <c r="V524" s="55">
        <f>+T524/1000*A_DESCRIPCION!$D$24</f>
        <v>7.5325403827491144E-2</v>
      </c>
      <c r="W524" s="55">
        <f>+U524/1000*A_DESCRIPCION!$D$24</f>
        <v>1.5065080765498227</v>
      </c>
      <c r="X524" s="28">
        <f>+IF(E524=INICIO!$C$4,0.199*(0.86^0.899)*(H524^2.22),IF(E524=INICIO!$C$5,0.199*(0.762^0.899)*(H524^2.22),IF(E524=INICIO!$C$6,0.199*(0.759^0.899)*(H524^2.22),IF(E524=INICIO!$C$7,0.199*(0.762^0.899)*(H524^2.22),0))))</f>
        <v>112.23033865024071</v>
      </c>
      <c r="Y524" s="28">
        <f>+X524*1/J524</f>
        <v>2244.6067730048139</v>
      </c>
      <c r="Z524" s="55">
        <f>+X524/1000*A_DESCRIPCION!$D$24</f>
        <v>5.2748259165613126E-2</v>
      </c>
      <c r="AA524" s="55">
        <f>+Y524/1000*A_DESCRIPCION!$D$24</f>
        <v>1.0549651833122626</v>
      </c>
      <c r="AB524" s="28">
        <f>+IF(E524=INICIO!$C$4,INICIO!$V$30*ARBOLES!R524,IF(E524=INICIO!$C$5,INICIO!$V$31*ARBOLES!R524,IF(E524=INICIO!$C$6,INICIO!$V$32*ARBOLES!R524,IF(E524=INICIO!$C$7,INICIO!#REF!*ARBOLES!R524,0))))</f>
        <v>1.5145077118020629</v>
      </c>
    </row>
    <row r="525" spans="1:28" x14ac:dyDescent="0.25">
      <c r="A525">
        <v>358</v>
      </c>
      <c r="B525" t="str">
        <f>+'2014'!A358</f>
        <v>3-2014-ICC/INAB</v>
      </c>
      <c r="D525">
        <f>+'2014'!B358</f>
        <v>55</v>
      </c>
      <c r="E525" t="str">
        <f>+'2014'!C358</f>
        <v>Avicennia germinans (L.)L.</v>
      </c>
      <c r="F525">
        <f>+'2014'!D358</f>
        <v>2015</v>
      </c>
      <c r="G525">
        <f>+'2014'!E358</f>
        <v>500</v>
      </c>
      <c r="H525">
        <f>+'2014'!F358</f>
        <v>17.100000000000001</v>
      </c>
      <c r="I525">
        <f>+'2014'!G358</f>
        <v>7.4</v>
      </c>
      <c r="J525" s="28">
        <f t="shared" si="32"/>
        <v>0.05</v>
      </c>
      <c r="K525" s="46">
        <f t="shared" si="33"/>
        <v>2.2965827695904786E-2</v>
      </c>
      <c r="L525" s="51">
        <f t="shared" si="34"/>
        <v>0.45931655391809573</v>
      </c>
      <c r="M525" s="28" t="str">
        <f>+IF(H525&gt;4,"DEJAR","DEPURAR")</f>
        <v>DEJAR</v>
      </c>
      <c r="N525" s="49" t="str">
        <f t="shared" si="35"/>
        <v>DEJAR</v>
      </c>
      <c r="O525" s="28">
        <f>+IF(E525=INICIO!$C$4,0.178*POWER(H525,2.47),IF(E525=INICIO!$C$5,0.1023*POWER(H525,2.5),IF(E525=INICIO!$C$6,0.14*POWER(H525,2.4),IF(E525=INICIO!$C$7,0.1023*POWER(H525,2.5),IF(E525=INICIO!$C$8,0,0)))))</f>
        <v>127.44379655099458</v>
      </c>
      <c r="P525" s="55">
        <f>+O525*1/J525</f>
        <v>2548.8759310198916</v>
      </c>
      <c r="Q525" s="55">
        <f>+O525/1000*A_DESCRIPCION!$D$24</f>
        <v>5.9898584378967452E-2</v>
      </c>
      <c r="R525" s="55">
        <f>+P525/1000*A_DESCRIPCION!$D$24</f>
        <v>1.1979716875793489</v>
      </c>
      <c r="S525" s="49" t="str">
        <f>+INICIO!$E$4</f>
        <v>Imbert and Rollet (1989)a</v>
      </c>
      <c r="T525" s="54">
        <f>0.13657*H525^2.38351</f>
        <v>118.63528242591622</v>
      </c>
      <c r="U525" s="55">
        <f>+T525*1/J525</f>
        <v>2372.7056485183243</v>
      </c>
      <c r="V525" s="55">
        <f>+T525/1000*A_DESCRIPCION!$D$24</f>
        <v>5.5758582740180619E-2</v>
      </c>
      <c r="W525" s="55">
        <f>+U525/1000*A_DESCRIPCION!$D$24</f>
        <v>1.1151716548036124</v>
      </c>
      <c r="X525" s="28">
        <f>+IF(E525=INICIO!$C$4,0.199*(0.86^0.899)*(H525^2.22),IF(E525=INICIO!$C$5,0.199*(0.762^0.899)*(H525^2.22),IF(E525=INICIO!$C$6,0.199*(0.759^0.899)*(H525^2.22),IF(E525=INICIO!$C$7,0.199*(0.762^0.899)*(H525^2.22),0))))</f>
        <v>84.808971806396769</v>
      </c>
      <c r="Y525" s="28">
        <f>+X525*1/J525</f>
        <v>1696.1794361279353</v>
      </c>
      <c r="Z525" s="55">
        <f>+X525/1000*A_DESCRIPCION!$D$24</f>
        <v>3.9860216749006479E-2</v>
      </c>
      <c r="AA525" s="55">
        <f>+Y525/1000*A_DESCRIPCION!$D$24</f>
        <v>0.79720433498012966</v>
      </c>
      <c r="AB525" s="28">
        <f>+IF(E525=INICIO!$C$4,INICIO!$V$30*ARBOLES!R525,IF(E525=INICIO!$C$5,INICIO!$V$31*ARBOLES!R525,IF(E525=INICIO!$C$6,INICIO!$V$32*ARBOLES!R525,IF(E525=INICIO!$C$7,INICIO!#REF!*ARBOLES!R525,0))))</f>
        <v>1.118762761316809</v>
      </c>
    </row>
    <row r="526" spans="1:28" x14ac:dyDescent="0.25">
      <c r="A526">
        <v>359</v>
      </c>
      <c r="B526" t="str">
        <f>+'2014'!A359</f>
        <v>3-2014-ICC/INAB</v>
      </c>
      <c r="D526">
        <f>+'2014'!B359</f>
        <v>56</v>
      </c>
      <c r="E526" t="str">
        <f>+'2014'!C359</f>
        <v>Avicennia germinans (L.)L.</v>
      </c>
      <c r="F526">
        <f>+'2014'!D359</f>
        <v>2015</v>
      </c>
      <c r="G526">
        <f>+'2014'!E359</f>
        <v>500</v>
      </c>
      <c r="H526">
        <f>+'2014'!F359</f>
        <v>10.7</v>
      </c>
      <c r="I526">
        <f>+'2014'!G359</f>
        <v>8.5</v>
      </c>
      <c r="J526" s="28">
        <f t="shared" si="32"/>
        <v>0.05</v>
      </c>
      <c r="K526" s="46">
        <f t="shared" si="33"/>
        <v>8.9920235727373853E-3</v>
      </c>
      <c r="L526" s="51">
        <f t="shared" si="34"/>
        <v>0.17984047145474769</v>
      </c>
      <c r="M526" s="28" t="str">
        <f>+IF(H526&gt;4,"DEJAR","DEPURAR")</f>
        <v>DEJAR</v>
      </c>
      <c r="N526" s="49" t="str">
        <f t="shared" si="35"/>
        <v>DEJAR</v>
      </c>
      <c r="O526" s="28">
        <f>+IF(E526=INICIO!$C$4,0.178*POWER(H526,2.47),IF(E526=INICIO!$C$5,0.1023*POWER(H526,2.5),IF(E526=INICIO!$C$6,0.14*POWER(H526,2.4),IF(E526=INICIO!$C$7,0.1023*POWER(H526,2.5),IF(E526=INICIO!$C$8,0,0)))))</f>
        <v>41.366530967989455</v>
      </c>
      <c r="P526" s="55">
        <f>+O526*1/J526</f>
        <v>827.33061935978901</v>
      </c>
      <c r="Q526" s="55">
        <f>+O526/1000*A_DESCRIPCION!$D$24</f>
        <v>1.9442269554955045E-2</v>
      </c>
      <c r="R526" s="55">
        <f>+P526/1000*A_DESCRIPCION!$D$24</f>
        <v>0.38884539109910082</v>
      </c>
      <c r="S526" s="49" t="str">
        <f>+INICIO!$E$4</f>
        <v>Imbert and Rollet (1989)a</v>
      </c>
      <c r="T526" s="54">
        <f>0.13657*H526^2.38351</f>
        <v>38.806264311871409</v>
      </c>
      <c r="U526" s="55">
        <f>+T526*1/J526</f>
        <v>776.1252862374281</v>
      </c>
      <c r="V526" s="55">
        <f>+T526/1000*A_DESCRIPCION!$D$24</f>
        <v>1.8238944226579561E-2</v>
      </c>
      <c r="W526" s="55">
        <f>+U526/1000*A_DESCRIPCION!$D$24</f>
        <v>0.36477888453159119</v>
      </c>
      <c r="X526" s="28">
        <f>+IF(E526=INICIO!$C$4,0.199*(0.86^0.899)*(H526^2.22),IF(E526=INICIO!$C$5,0.199*(0.762^0.899)*(H526^2.22),IF(E526=INICIO!$C$6,0.199*(0.759^0.899)*(H526^2.22),IF(E526=INICIO!$C$7,0.199*(0.762^0.899)*(H526^2.22),0))))</f>
        <v>29.951764984936815</v>
      </c>
      <c r="Y526" s="28">
        <f>+X526*1/J526</f>
        <v>599.03529969873625</v>
      </c>
      <c r="Z526" s="55">
        <f>+X526/1000*A_DESCRIPCION!$D$24</f>
        <v>1.4077329542920302E-2</v>
      </c>
      <c r="AA526" s="55">
        <f>+Y526/1000*A_DESCRIPCION!$D$24</f>
        <v>0.281546590858406</v>
      </c>
      <c r="AB526" s="28">
        <f>+IF(E526=INICIO!$C$4,INICIO!$V$30*ARBOLES!R526,IF(E526=INICIO!$C$5,INICIO!$V$31*ARBOLES!R526,IF(E526=INICIO!$C$6,INICIO!$V$32*ARBOLES!R526,IF(E526=INICIO!$C$7,INICIO!#REF!*ARBOLES!R526,0))))</f>
        <v>0.36313524600098718</v>
      </c>
    </row>
    <row r="527" spans="1:28" x14ac:dyDescent="0.25">
      <c r="A527">
        <v>360</v>
      </c>
      <c r="B527" t="str">
        <f>+'2014'!A360</f>
        <v>3-2014-ICC/INAB</v>
      </c>
      <c r="D527">
        <f>+'2014'!B360</f>
        <v>57</v>
      </c>
      <c r="E527" t="str">
        <f>+'2014'!C360</f>
        <v>Avicennia germinans (L.)L.</v>
      </c>
      <c r="F527">
        <f>+'2014'!D360</f>
        <v>2015</v>
      </c>
      <c r="G527">
        <f>+'2014'!E360</f>
        <v>500</v>
      </c>
      <c r="H527">
        <f>+'2014'!F360</f>
        <v>10.199999999999999</v>
      </c>
      <c r="I527">
        <f>+'2014'!G360</f>
        <v>7.8</v>
      </c>
      <c r="J527" s="28">
        <f t="shared" si="32"/>
        <v>0.05</v>
      </c>
      <c r="K527" s="46">
        <f t="shared" si="33"/>
        <v>8.1712824919870503E-3</v>
      </c>
      <c r="L527" s="51">
        <f t="shared" si="34"/>
        <v>0.16342564983974101</v>
      </c>
      <c r="M527" s="28" t="str">
        <f>+IF(H527&gt;4,"DEJAR","DEPURAR")</f>
        <v>DEJAR</v>
      </c>
      <c r="N527" s="49" t="str">
        <f t="shared" si="35"/>
        <v>DEJAR</v>
      </c>
      <c r="O527" s="28">
        <f>+IF(E527=INICIO!$C$4,0.178*POWER(H527,2.47),IF(E527=INICIO!$C$5,0.1023*POWER(H527,2.5),IF(E527=INICIO!$C$6,0.14*POWER(H527,2.4),IF(E527=INICIO!$C$7,0.1023*POWER(H527,2.5),IF(E527=INICIO!$C$8,0,0)))))</f>
        <v>36.878092381007917</v>
      </c>
      <c r="P527" s="55">
        <f>+O527*1/J527</f>
        <v>737.56184762015835</v>
      </c>
      <c r="Q527" s="55">
        <f>+O527/1000*A_DESCRIPCION!$D$24</f>
        <v>1.7332703419073718E-2</v>
      </c>
      <c r="R527" s="55">
        <f>+P527/1000*A_DESCRIPCION!$D$24</f>
        <v>0.34665406838147439</v>
      </c>
      <c r="S527" s="49" t="str">
        <f>+INICIO!$E$4</f>
        <v>Imbert and Rollet (1989)a</v>
      </c>
      <c r="T527" s="54">
        <f>0.13657*H527^2.38351</f>
        <v>34.622936944330348</v>
      </c>
      <c r="U527" s="55">
        <f>+T527*1/J527</f>
        <v>692.45873888660697</v>
      </c>
      <c r="V527" s="55">
        <f>+T527/1000*A_DESCRIPCION!$D$24</f>
        <v>1.6272780363835265E-2</v>
      </c>
      <c r="W527" s="55">
        <f>+U527/1000*A_DESCRIPCION!$D$24</f>
        <v>0.32545560727670525</v>
      </c>
      <c r="X527" s="28">
        <f>+IF(E527=INICIO!$C$4,0.199*(0.86^0.899)*(H527^2.22),IF(E527=INICIO!$C$5,0.199*(0.762^0.899)*(H527^2.22),IF(E527=INICIO!$C$6,0.199*(0.759^0.899)*(H527^2.22),IF(E527=INICIO!$C$7,0.199*(0.762^0.899)*(H527^2.22),0))))</f>
        <v>26.932881126501904</v>
      </c>
      <c r="Y527" s="28">
        <f>+X527*1/J527</f>
        <v>538.657622530038</v>
      </c>
      <c r="Z527" s="55">
        <f>+X527/1000*A_DESCRIPCION!$D$24</f>
        <v>1.2658454129455895E-2</v>
      </c>
      <c r="AA527" s="55">
        <f>+Y527/1000*A_DESCRIPCION!$D$24</f>
        <v>0.25316908258911786</v>
      </c>
      <c r="AB527" s="28">
        <f>+IF(E527=INICIO!$C$4,INICIO!$V$30*ARBOLES!R527,IF(E527=INICIO!$C$5,INICIO!$V$31*ARBOLES!R527,IF(E527=INICIO!$C$6,INICIO!$V$32*ARBOLES!R527,IF(E527=INICIO!$C$7,INICIO!#REF!*ARBOLES!R527,0))))</f>
        <v>0.32373357967066008</v>
      </c>
    </row>
    <row r="528" spans="1:28" x14ac:dyDescent="0.25">
      <c r="A528">
        <v>361</v>
      </c>
      <c r="B528" t="str">
        <f>+'2014'!A361</f>
        <v>3-2014-ICC/INAB</v>
      </c>
      <c r="D528">
        <f>+'2014'!B361</f>
        <v>58</v>
      </c>
      <c r="E528" t="str">
        <f>+'2014'!C361</f>
        <v>Avicennia germinans (L.)L.</v>
      </c>
      <c r="F528">
        <f>+'2014'!D361</f>
        <v>2015</v>
      </c>
      <c r="G528">
        <f>+'2014'!E361</f>
        <v>500</v>
      </c>
      <c r="H528">
        <f>+'2014'!F361</f>
        <v>7.3</v>
      </c>
      <c r="I528">
        <f>+'2014'!G361</f>
        <v>6.7</v>
      </c>
      <c r="J528" s="28">
        <f t="shared" si="32"/>
        <v>0.05</v>
      </c>
      <c r="K528" s="46">
        <f t="shared" si="33"/>
        <v>4.1853868127450016E-3</v>
      </c>
      <c r="L528" s="51">
        <f t="shared" si="34"/>
        <v>8.3707736254900023E-2</v>
      </c>
      <c r="M528" s="28" t="str">
        <f>+IF(H528&gt;4,"DEJAR","DEPURAR")</f>
        <v>DEJAR</v>
      </c>
      <c r="N528" s="49" t="str">
        <f t="shared" si="35"/>
        <v>DEJAR</v>
      </c>
      <c r="O528" s="28">
        <f>+IF(E528=INICIO!$C$4,0.178*POWER(H528,2.47),IF(E528=INICIO!$C$5,0.1023*POWER(H528,2.5),IF(E528=INICIO!$C$6,0.14*POWER(H528,2.4),IF(E528=INICIO!$C$7,0.1023*POWER(H528,2.5),IF(E528=INICIO!$C$8,0,0)))))</f>
        <v>16.523532537085085</v>
      </c>
      <c r="P528" s="55">
        <f>+O528*1/J528</f>
        <v>330.47065074170166</v>
      </c>
      <c r="Q528" s="55">
        <f>+O528/1000*A_DESCRIPCION!$D$24</f>
        <v>7.7660602924299899E-3</v>
      </c>
      <c r="R528" s="55">
        <f>+P528/1000*A_DESCRIPCION!$D$24</f>
        <v>0.15532120584859979</v>
      </c>
      <c r="S528" s="49" t="str">
        <f>+INICIO!$E$4</f>
        <v>Imbert and Rollet (1989)a</v>
      </c>
      <c r="T528" s="54">
        <f>0.13657*H528^2.38351</f>
        <v>15.598900207913475</v>
      </c>
      <c r="U528" s="55">
        <f>+T528*1/J528</f>
        <v>311.97800415826947</v>
      </c>
      <c r="V528" s="55">
        <f>+T528/1000*A_DESCRIPCION!$D$24</f>
        <v>7.3314830977193332E-3</v>
      </c>
      <c r="W528" s="55">
        <f>+U528/1000*A_DESCRIPCION!$D$24</f>
        <v>0.14662966195438665</v>
      </c>
      <c r="X528" s="28">
        <f>+IF(E528=INICIO!$C$4,0.199*(0.86^0.899)*(H528^2.22),IF(E528=INICIO!$C$5,0.199*(0.762^0.899)*(H528^2.22),IF(E528=INICIO!$C$6,0.199*(0.759^0.899)*(H528^2.22),IF(E528=INICIO!$C$7,0.199*(0.762^0.899)*(H528^2.22),0))))</f>
        <v>12.816433321318565</v>
      </c>
      <c r="Y528" s="28">
        <f>+X528*1/J528</f>
        <v>256.32866642637129</v>
      </c>
      <c r="Z528" s="55">
        <f>+X528/1000*A_DESCRIPCION!$D$24</f>
        <v>6.023723661019725E-3</v>
      </c>
      <c r="AA528" s="55">
        <f>+Y528/1000*A_DESCRIPCION!$D$24</f>
        <v>0.12047447322039451</v>
      </c>
      <c r="AB528" s="28">
        <f>+IF(E528=INICIO!$C$4,INICIO!$V$30*ARBOLES!R528,IF(E528=INICIO!$C$5,INICIO!$V$31*ARBOLES!R528,IF(E528=INICIO!$C$6,INICIO!$V$32*ARBOLES!R528,IF(E528=INICIO!$C$7,INICIO!#REF!*ARBOLES!R528,0))))</f>
        <v>0.14505149240826806</v>
      </c>
    </row>
    <row r="529" spans="1:28" x14ac:dyDescent="0.25">
      <c r="A529">
        <v>362</v>
      </c>
      <c r="B529" t="str">
        <f>+'2014'!A362</f>
        <v>3-2014-ICC/INAB</v>
      </c>
      <c r="D529">
        <f>+'2014'!B362</f>
        <v>59</v>
      </c>
      <c r="E529" t="str">
        <f>+'2014'!C362</f>
        <v>Avicennia germinans (L.)L.</v>
      </c>
      <c r="F529">
        <f>+'2014'!D362</f>
        <v>2015</v>
      </c>
      <c r="G529">
        <f>+'2014'!E362</f>
        <v>500</v>
      </c>
      <c r="H529">
        <f>+'2014'!F362</f>
        <v>7.1</v>
      </c>
      <c r="I529">
        <f>+'2014'!G362</f>
        <v>5.5</v>
      </c>
      <c r="J529" s="28">
        <f t="shared" si="32"/>
        <v>0.05</v>
      </c>
      <c r="K529" s="46">
        <f t="shared" si="33"/>
        <v>3.959192141686536E-3</v>
      </c>
      <c r="L529" s="51">
        <f t="shared" si="34"/>
        <v>7.9183842833730714E-2</v>
      </c>
      <c r="M529" s="28" t="str">
        <f>+IF(H529&gt;4,"DEJAR","DEPURAR")</f>
        <v>DEJAR</v>
      </c>
      <c r="N529" s="49" t="str">
        <f t="shared" si="35"/>
        <v>DEJAR</v>
      </c>
      <c r="O529" s="28">
        <f>+IF(E529=INICIO!$C$4,0.178*POWER(H529,2.47),IF(E529=INICIO!$C$5,0.1023*POWER(H529,2.5),IF(E529=INICIO!$C$6,0.14*POWER(H529,2.4),IF(E529=INICIO!$C$7,0.1023*POWER(H529,2.5),IF(E529=INICIO!$C$8,0,0)))))</f>
        <v>15.457813835108476</v>
      </c>
      <c r="P529" s="55">
        <f>+O529*1/J529</f>
        <v>309.15627670216952</v>
      </c>
      <c r="Q529" s="55">
        <f>+O529/1000*A_DESCRIPCION!$D$24</f>
        <v>7.2651725025009838E-3</v>
      </c>
      <c r="R529" s="55">
        <f>+P529/1000*A_DESCRIPCION!$D$24</f>
        <v>0.14530345005001966</v>
      </c>
      <c r="S529" s="49" t="str">
        <f>+INICIO!$E$4</f>
        <v>Imbert and Rollet (1989)a</v>
      </c>
      <c r="T529" s="54">
        <f>0.13657*H529^2.38351</f>
        <v>14.599503823320228</v>
      </c>
      <c r="U529" s="55">
        <f>+T529*1/J529</f>
        <v>291.99007646640456</v>
      </c>
      <c r="V529" s="55">
        <f>+T529/1000*A_DESCRIPCION!$D$24</f>
        <v>6.8617667969605063E-3</v>
      </c>
      <c r="W529" s="55">
        <f>+U529/1000*A_DESCRIPCION!$D$24</f>
        <v>0.13723533593921014</v>
      </c>
      <c r="X529" s="28">
        <f>+IF(E529=INICIO!$C$4,0.199*(0.86^0.899)*(H529^2.22),IF(E529=INICIO!$C$5,0.199*(0.762^0.899)*(H529^2.22),IF(E529=INICIO!$C$6,0.199*(0.759^0.899)*(H529^2.22),IF(E529=INICIO!$C$7,0.199*(0.762^0.899)*(H529^2.22),0))))</f>
        <v>12.04991454729854</v>
      </c>
      <c r="Y529" s="28">
        <f>+X529*1/J529</f>
        <v>240.99829094597078</v>
      </c>
      <c r="Z529" s="55">
        <f>+X529/1000*A_DESCRIPCION!$D$24</f>
        <v>5.6634598372303138E-3</v>
      </c>
      <c r="AA529" s="55">
        <f>+Y529/1000*A_DESCRIPCION!$D$24</f>
        <v>0.11326919674460625</v>
      </c>
      <c r="AB529" s="28">
        <f>+IF(E529=INICIO!$C$4,INICIO!$V$30*ARBOLES!R529,IF(E529=INICIO!$C$5,INICIO!$V$31*ARBOLES!R529,IF(E529=INICIO!$C$6,INICIO!$V$32*ARBOLES!R529,IF(E529=INICIO!$C$7,INICIO!#REF!*ARBOLES!R529,0))))</f>
        <v>0.13569610258093157</v>
      </c>
    </row>
    <row r="530" spans="1:28" x14ac:dyDescent="0.25">
      <c r="A530">
        <v>363</v>
      </c>
      <c r="B530" t="str">
        <f>+'2014'!A363</f>
        <v>3-2014-ICC/INAB</v>
      </c>
      <c r="D530">
        <f>+'2014'!B363</f>
        <v>60</v>
      </c>
      <c r="E530" t="str">
        <f>+'2014'!C363</f>
        <v>Avicennia germinans (L.)L.</v>
      </c>
      <c r="F530">
        <f>+'2014'!D363</f>
        <v>2015</v>
      </c>
      <c r="G530">
        <f>+'2014'!E363</f>
        <v>500</v>
      </c>
      <c r="H530">
        <f>+'2014'!F363</f>
        <v>8.9</v>
      </c>
      <c r="I530">
        <f>+'2014'!G363</f>
        <v>4</v>
      </c>
      <c r="J530" s="28">
        <f t="shared" si="32"/>
        <v>0.05</v>
      </c>
      <c r="K530" s="46">
        <f t="shared" si="33"/>
        <v>6.2211388522711887E-3</v>
      </c>
      <c r="L530" s="51">
        <f t="shared" si="34"/>
        <v>0.12442277704542377</v>
      </c>
      <c r="M530" s="28" t="str">
        <f>+IF(H530&gt;4,"DEJAR","DEPURAR")</f>
        <v>DEJAR</v>
      </c>
      <c r="N530" s="49" t="str">
        <f t="shared" si="35"/>
        <v>DEJAR</v>
      </c>
      <c r="O530" s="28">
        <f>+IF(E530=INICIO!$C$4,0.178*POWER(H530,2.47),IF(E530=INICIO!$C$5,0.1023*POWER(H530,2.5),IF(E530=INICIO!$C$6,0.14*POWER(H530,2.4),IF(E530=INICIO!$C$7,0.1023*POWER(H530,2.5),IF(E530=INICIO!$C$8,0,0)))))</f>
        <v>26.586676525353319</v>
      </c>
      <c r="P530" s="55">
        <f>+O530*1/J530</f>
        <v>531.73353050706635</v>
      </c>
      <c r="Q530" s="55">
        <f>+O530/1000*A_DESCRIPCION!$D$24</f>
        <v>1.2495737966916059E-2</v>
      </c>
      <c r="R530" s="55">
        <f>+P530/1000*A_DESCRIPCION!$D$24</f>
        <v>0.24991475933832119</v>
      </c>
      <c r="S530" s="49" t="str">
        <f>+INICIO!$E$4</f>
        <v>Imbert and Rollet (1989)a</v>
      </c>
      <c r="T530" s="54">
        <f>0.13657*H530^2.38351</f>
        <v>25.017037764522215</v>
      </c>
      <c r="U530" s="55">
        <f>+T530*1/J530</f>
        <v>500.34075529044429</v>
      </c>
      <c r="V530" s="55">
        <f>+T530/1000*A_DESCRIPCION!$D$24</f>
        <v>1.1758007749325441E-2</v>
      </c>
      <c r="W530" s="55">
        <f>+U530/1000*A_DESCRIPCION!$D$24</f>
        <v>0.2351601549865088</v>
      </c>
      <c r="X530" s="28">
        <f>+IF(E530=INICIO!$C$4,0.199*(0.86^0.899)*(H530^2.22),IF(E530=INICIO!$C$5,0.199*(0.762^0.899)*(H530^2.22),IF(E530=INICIO!$C$6,0.199*(0.759^0.899)*(H530^2.22),IF(E530=INICIO!$C$7,0.199*(0.762^0.899)*(H530^2.22),0))))</f>
        <v>19.899228898779761</v>
      </c>
      <c r="Y530" s="28">
        <f>+X530*1/J530</f>
        <v>397.98457797559519</v>
      </c>
      <c r="Z530" s="55">
        <f>+X530/1000*A_DESCRIPCION!$D$24</f>
        <v>9.3526375824264877E-3</v>
      </c>
      <c r="AA530" s="55">
        <f>+Y530/1000*A_DESCRIPCION!$D$24</f>
        <v>0.18705275164852972</v>
      </c>
      <c r="AB530" s="28">
        <f>+IF(E530=INICIO!$C$4,INICIO!$V$30*ARBOLES!R530,IF(E530=INICIO!$C$5,INICIO!$V$31*ARBOLES!R530,IF(E530=INICIO!$C$6,INICIO!$V$32*ARBOLES!R530,IF(E530=INICIO!$C$7,INICIO!#REF!*ARBOLES!R530,0))))</f>
        <v>0.23339059608004861</v>
      </c>
    </row>
    <row r="531" spans="1:28" x14ac:dyDescent="0.25">
      <c r="A531">
        <v>364</v>
      </c>
      <c r="B531" t="str">
        <f>+'2014'!A364</f>
        <v>3-2014-ICC/INAB</v>
      </c>
      <c r="D531">
        <f>+'2014'!B364</f>
        <v>61</v>
      </c>
      <c r="E531" t="str">
        <f>+'2014'!C364</f>
        <v>Avicennia germinans (L.)L.</v>
      </c>
      <c r="F531">
        <f>+'2014'!D364</f>
        <v>2015</v>
      </c>
      <c r="G531">
        <f>+'2014'!E364</f>
        <v>500</v>
      </c>
      <c r="H531">
        <f>+'2014'!F364</f>
        <v>12</v>
      </c>
      <c r="I531">
        <f>+'2014'!G364</f>
        <v>10</v>
      </c>
      <c r="J531" s="28">
        <f t="shared" si="32"/>
        <v>0.05</v>
      </c>
      <c r="K531" s="46">
        <f t="shared" si="33"/>
        <v>1.1309733552923255E-2</v>
      </c>
      <c r="L531" s="51">
        <f t="shared" si="34"/>
        <v>0.22619467105846508</v>
      </c>
      <c r="M531" s="28" t="str">
        <f>+IF(H531&gt;4,"DEJAR","DEPURAR")</f>
        <v>DEJAR</v>
      </c>
      <c r="N531" s="49" t="str">
        <f t="shared" si="35"/>
        <v>DEJAR</v>
      </c>
      <c r="O531" s="28">
        <f>+IF(E531=INICIO!$C$4,0.178*POWER(H531,2.47),IF(E531=INICIO!$C$5,0.1023*POWER(H531,2.5),IF(E531=INICIO!$C$6,0.14*POWER(H531,2.4),IF(E531=INICIO!$C$7,0.1023*POWER(H531,2.5),IF(E531=INICIO!$C$8,0,0)))))</f>
        <v>54.470708753151115</v>
      </c>
      <c r="P531" s="55">
        <f>+O531*1/J531</f>
        <v>1089.4141750630222</v>
      </c>
      <c r="Q531" s="55">
        <f>+O531/1000*A_DESCRIPCION!$D$24</f>
        <v>2.5601233113981024E-2</v>
      </c>
      <c r="R531" s="55">
        <f>+P531/1000*A_DESCRIPCION!$D$24</f>
        <v>0.5120246622796204</v>
      </c>
      <c r="S531" s="49" t="str">
        <f>+INICIO!$E$4</f>
        <v>Imbert and Rollet (1989)a</v>
      </c>
      <c r="T531" s="54">
        <f>0.13657*H531^2.38351</f>
        <v>51.002868362482175</v>
      </c>
      <c r="U531" s="55">
        <f>+T531*1/J531</f>
        <v>1020.0573672496434</v>
      </c>
      <c r="V531" s="55">
        <f>+T531/1000*A_DESCRIPCION!$D$24</f>
        <v>2.397134813036662E-2</v>
      </c>
      <c r="W531" s="55">
        <f>+U531/1000*A_DESCRIPCION!$D$24</f>
        <v>0.47942696260733236</v>
      </c>
      <c r="X531" s="28">
        <f>+IF(E531=INICIO!$C$4,0.199*(0.86^0.899)*(H531^2.22),IF(E531=INICIO!$C$5,0.199*(0.762^0.899)*(H531^2.22),IF(E531=INICIO!$C$6,0.199*(0.759^0.899)*(H531^2.22),IF(E531=INICIO!$C$7,0.199*(0.762^0.899)*(H531^2.22),0))))</f>
        <v>38.634277878414331</v>
      </c>
      <c r="Y531" s="28">
        <f>+X531*1/J531</f>
        <v>772.68555756828653</v>
      </c>
      <c r="Z531" s="55">
        <f>+X531/1000*A_DESCRIPCION!$D$24</f>
        <v>1.8158110602854733E-2</v>
      </c>
      <c r="AA531" s="55">
        <f>+Y531/1000*A_DESCRIPCION!$D$24</f>
        <v>0.36316221205709465</v>
      </c>
      <c r="AB531" s="28">
        <f>+IF(E531=INICIO!$C$4,INICIO!$V$30*ARBOLES!R531,IF(E531=INICIO!$C$5,INICIO!$V$31*ARBOLES!R531,IF(E531=INICIO!$C$6,INICIO!$V$32*ARBOLES!R531,IF(E531=INICIO!$C$7,INICIO!#REF!*ARBOLES!R531,0))))</f>
        <v>0.47817000265819093</v>
      </c>
    </row>
    <row r="532" spans="1:28" x14ac:dyDescent="0.25">
      <c r="A532">
        <v>365</v>
      </c>
      <c r="B532" t="str">
        <f>+'2014'!A365</f>
        <v>3-2014-ICC/INAB</v>
      </c>
      <c r="D532">
        <f>+'2014'!B365</f>
        <v>62</v>
      </c>
      <c r="E532" t="str">
        <f>+'2014'!C365</f>
        <v>Avicennia germinans (L.)L.</v>
      </c>
      <c r="F532">
        <f>+'2014'!D365</f>
        <v>2015</v>
      </c>
      <c r="G532">
        <f>+'2014'!E365</f>
        <v>500</v>
      </c>
      <c r="H532">
        <f>+'2014'!F365</f>
        <v>6.1</v>
      </c>
      <c r="I532">
        <f>+'2014'!G365</f>
        <v>6.2</v>
      </c>
      <c r="J532" s="28">
        <f t="shared" si="32"/>
        <v>0.05</v>
      </c>
      <c r="K532" s="46">
        <f t="shared" si="33"/>
        <v>2.9224665660019049E-3</v>
      </c>
      <c r="L532" s="51">
        <f t="shared" si="34"/>
        <v>5.8449331320038093E-2</v>
      </c>
      <c r="M532" s="28" t="str">
        <f>+IF(H532&gt;4,"DEJAR","DEPURAR")</f>
        <v>DEJAR</v>
      </c>
      <c r="N532" s="49" t="str">
        <f t="shared" si="35"/>
        <v>DEJAR</v>
      </c>
      <c r="O532" s="28">
        <f>+IF(E532=INICIO!$C$4,0.178*POWER(H532,2.47),IF(E532=INICIO!$C$5,0.1023*POWER(H532,2.5),IF(E532=INICIO!$C$6,0.14*POWER(H532,2.4),IF(E532=INICIO!$C$7,0.1023*POWER(H532,2.5),IF(E532=INICIO!$C$8,0,0)))))</f>
        <v>10.737907035705973</v>
      </c>
      <c r="P532" s="55">
        <f>+O532*1/J532</f>
        <v>214.75814071411946</v>
      </c>
      <c r="Q532" s="55">
        <f>+O532/1000*A_DESCRIPCION!$D$24</f>
        <v>5.0468163067818065E-3</v>
      </c>
      <c r="R532" s="55">
        <f>+P532/1000*A_DESCRIPCION!$D$24</f>
        <v>0.10093632613563615</v>
      </c>
      <c r="S532" s="49" t="str">
        <f>+INICIO!$E$4</f>
        <v>Imbert and Rollet (1989)a</v>
      </c>
      <c r="T532" s="54">
        <f>0.13657*H532^2.38351</f>
        <v>10.167093662990309</v>
      </c>
      <c r="U532" s="55">
        <f>+T532*1/J532</f>
        <v>203.34187325980616</v>
      </c>
      <c r="V532" s="55">
        <f>+T532/1000*A_DESCRIPCION!$D$24</f>
        <v>4.7785340216054449E-3</v>
      </c>
      <c r="W532" s="55">
        <f>+U532/1000*A_DESCRIPCION!$D$24</f>
        <v>9.5570680432108882E-2</v>
      </c>
      <c r="X532" s="28">
        <f>+IF(E532=INICIO!$C$4,0.199*(0.86^0.899)*(H532^2.22),IF(E532=INICIO!$C$5,0.199*(0.762^0.899)*(H532^2.22),IF(E532=INICIO!$C$6,0.199*(0.759^0.899)*(H532^2.22),IF(E532=INICIO!$C$7,0.199*(0.762^0.899)*(H532^2.22),0))))</f>
        <v>8.6024600943386087</v>
      </c>
      <c r="Y532" s="28">
        <f>+X532*1/J532</f>
        <v>172.04920188677215</v>
      </c>
      <c r="Z532" s="55">
        <f>+X532/1000*A_DESCRIPCION!$D$24</f>
        <v>4.0431562443391461E-3</v>
      </c>
      <c r="AA532" s="55">
        <f>+Y532/1000*A_DESCRIPCION!$D$24</f>
        <v>8.0863124886782906E-2</v>
      </c>
      <c r="AB532" s="28">
        <f>+IF(E532=INICIO!$C$4,INICIO!$V$30*ARBOLES!R532,IF(E532=INICIO!$C$5,INICIO!$V$31*ARBOLES!R532,IF(E532=INICIO!$C$6,INICIO!$V$32*ARBOLES!R532,IF(E532=INICIO!$C$7,INICIO!#REF!*ARBOLES!R532,0))))</f>
        <v>9.4262497282264587E-2</v>
      </c>
    </row>
    <row r="533" spans="1:28" x14ac:dyDescent="0.25">
      <c r="A533">
        <v>366</v>
      </c>
      <c r="B533" t="str">
        <f>+'2014'!A366</f>
        <v>3-2014-ICC/INAB</v>
      </c>
      <c r="D533">
        <f>+'2014'!B366</f>
        <v>63</v>
      </c>
      <c r="E533" t="str">
        <f>+'2014'!C366</f>
        <v>Avicennia germinans (L.)L.</v>
      </c>
      <c r="F533">
        <f>+'2014'!D366</f>
        <v>2015</v>
      </c>
      <c r="G533">
        <f>+'2014'!E366</f>
        <v>500</v>
      </c>
      <c r="H533">
        <f>+'2014'!F366</f>
        <v>14</v>
      </c>
      <c r="I533">
        <f>+'2014'!G366</f>
        <v>13.2</v>
      </c>
      <c r="J533" s="28">
        <f t="shared" si="32"/>
        <v>0.05</v>
      </c>
      <c r="K533" s="46">
        <f t="shared" si="33"/>
        <v>1.5393804002589988E-2</v>
      </c>
      <c r="L533" s="51">
        <f t="shared" si="34"/>
        <v>0.30787608005179973</v>
      </c>
      <c r="M533" s="28" t="str">
        <f>+IF(H533&gt;4,"DEJAR","DEPURAR")</f>
        <v>DEJAR</v>
      </c>
      <c r="N533" s="49" t="str">
        <f t="shared" si="35"/>
        <v>DEJAR</v>
      </c>
      <c r="O533" s="28">
        <f>+IF(E533=INICIO!$C$4,0.178*POWER(H533,2.47),IF(E533=INICIO!$C$5,0.1023*POWER(H533,2.5),IF(E533=INICIO!$C$6,0.14*POWER(H533,2.4),IF(E533=INICIO!$C$7,0.1023*POWER(H533,2.5),IF(E533=INICIO!$C$8,0,0)))))</f>
        <v>78.856104905412025</v>
      </c>
      <c r="P533" s="55">
        <f>+O533*1/J533</f>
        <v>1577.1220981082404</v>
      </c>
      <c r="Q533" s="55">
        <f>+O533/1000*A_DESCRIPCION!$D$24</f>
        <v>3.7062369305543644E-2</v>
      </c>
      <c r="R533" s="55">
        <f>+P533/1000*A_DESCRIPCION!$D$24</f>
        <v>0.74124738611087293</v>
      </c>
      <c r="S533" s="49" t="str">
        <f>+INICIO!$E$4</f>
        <v>Imbert and Rollet (1989)a</v>
      </c>
      <c r="T533" s="54">
        <f>0.13657*H533^2.38351</f>
        <v>73.64833681845144</v>
      </c>
      <c r="U533" s="55">
        <f>+T533*1/J533</f>
        <v>1472.9667363690287</v>
      </c>
      <c r="V533" s="55">
        <f>+T533/1000*A_DESCRIPCION!$D$24</f>
        <v>3.4614718304672172E-2</v>
      </c>
      <c r="W533" s="55">
        <f>+U533/1000*A_DESCRIPCION!$D$24</f>
        <v>0.69229436609344341</v>
      </c>
      <c r="X533" s="28">
        <f>+IF(E533=INICIO!$C$4,0.199*(0.86^0.899)*(H533^2.22),IF(E533=INICIO!$C$5,0.199*(0.762^0.899)*(H533^2.22),IF(E533=INICIO!$C$6,0.199*(0.759^0.899)*(H533^2.22),IF(E533=INICIO!$C$7,0.199*(0.762^0.899)*(H533^2.22),0))))</f>
        <v>54.399470456660801</v>
      </c>
      <c r="Y533" s="28">
        <f>+X533*1/J533</f>
        <v>1087.989409133216</v>
      </c>
      <c r="Z533" s="55">
        <f>+X533/1000*A_DESCRIPCION!$D$24</f>
        <v>2.5567751114630572E-2</v>
      </c>
      <c r="AA533" s="55">
        <f>+Y533/1000*A_DESCRIPCION!$D$24</f>
        <v>0.51135502229261154</v>
      </c>
      <c r="AB533" s="28">
        <f>+IF(E533=INICIO!$C$4,INICIO!$V$30*ARBOLES!R533,IF(E533=INICIO!$C$5,INICIO!$V$31*ARBOLES!R533,IF(E533=INICIO!$C$6,INICIO!$V$32*ARBOLES!R533,IF(E533=INICIO!$C$7,INICIO!#REF!*ARBOLES!R533,0))))</f>
        <v>0.69223670400753012</v>
      </c>
    </row>
    <row r="534" spans="1:28" x14ac:dyDescent="0.25">
      <c r="A534">
        <v>367</v>
      </c>
      <c r="B534" t="str">
        <f>+'2014'!A367</f>
        <v>4-2014-ICC/INAB</v>
      </c>
      <c r="D534">
        <f>+'2014'!B367</f>
        <v>1</v>
      </c>
      <c r="E534" t="str">
        <f>+'2014'!C367</f>
        <v>Laguncularia racemosa (L.) Gaertn.f.</v>
      </c>
      <c r="F534">
        <f>+'2014'!D367</f>
        <v>2015</v>
      </c>
      <c r="G534">
        <f>+'2014'!E367</f>
        <v>500</v>
      </c>
      <c r="H534">
        <f>+'2014'!F367</f>
        <v>39.4</v>
      </c>
      <c r="I534">
        <f>+'2014'!G367</f>
        <v>19</v>
      </c>
      <c r="J534" s="28">
        <f t="shared" si="32"/>
        <v>0.05</v>
      </c>
      <c r="K534" s="46">
        <f t="shared" si="33"/>
        <v>0.12192206929316625</v>
      </c>
      <c r="L534" s="51">
        <f t="shared" si="34"/>
        <v>2.4384413858633249</v>
      </c>
      <c r="M534" s="28" t="str">
        <f>+IF(H534&gt;4,"DEJAR","DEPURAR")</f>
        <v>DEJAR</v>
      </c>
      <c r="N534" s="49" t="str">
        <f t="shared" si="35"/>
        <v>DEJAR</v>
      </c>
      <c r="O534" s="28">
        <f>+IF(E534=INICIO!$C$4,0.178*POWER(H534,2.47),IF(E534=INICIO!$C$5,0.1023*POWER(H534,2.5),IF(E534=INICIO!$C$6,0.14*POWER(H534,2.4),IF(E534=INICIO!$C$7,0.1023*POWER(H534,2.5),IF(E534=INICIO!$C$8,0,0)))))</f>
        <v>996.8187267604352</v>
      </c>
      <c r="P534" s="55">
        <f>+O534*1/J534</f>
        <v>19936.374535208703</v>
      </c>
      <c r="Q534" s="55">
        <f>+O534/1000*A_DESCRIPCION!$D$24</f>
        <v>0.46850480157740448</v>
      </c>
      <c r="R534" s="55">
        <f>+P534/1000*A_DESCRIPCION!$D$24</f>
        <v>9.3700960315480906</v>
      </c>
      <c r="S534" s="49" t="str">
        <f>+INICIO!$E$4</f>
        <v>Imbert and Rollet (1989)a</v>
      </c>
      <c r="T534" s="54">
        <f>0.13657*H534^2.38351</f>
        <v>867.43413644008035</v>
      </c>
      <c r="U534" s="55">
        <f>+T534*1/J534</f>
        <v>17348.682728801607</v>
      </c>
      <c r="V534" s="55">
        <f>+T534/1000*A_DESCRIPCION!$D$24</f>
        <v>0.40769404412683774</v>
      </c>
      <c r="W534" s="55">
        <f>+U534/1000*A_DESCRIPCION!$D$24</f>
        <v>8.1538808825367539</v>
      </c>
      <c r="X534" s="28">
        <f>+IF(E534=INICIO!$C$4,0.199*(0.86^0.899)*(H534^2.22),IF(E534=INICIO!$C$5,0.199*(0.762^0.899)*(H534^2.22),IF(E534=INICIO!$C$6,0.199*(0.759^0.899)*(H534^2.22),IF(E534=INICIO!$C$7,0.199*(0.762^0.899)*(H534^2.22),0))))</f>
        <v>542.9154591797527</v>
      </c>
      <c r="Y534" s="28">
        <f>+X534*1/J534</f>
        <v>10858.309183595053</v>
      </c>
      <c r="Z534" s="55">
        <f>+X534/1000*A_DESCRIPCION!$D$24</f>
        <v>0.25517026581448377</v>
      </c>
      <c r="AA534" s="55">
        <f>+Y534/1000*A_DESCRIPCION!$D$24</f>
        <v>5.103405316289674</v>
      </c>
      <c r="AB534" s="28">
        <f>+IF(E534=INICIO!$C$4,INICIO!$V$30*ARBOLES!R534,IF(E534=INICIO!$C$5,INICIO!$V$31*ARBOLES!R534,IF(E534=INICIO!$C$6,INICIO!$V$32*ARBOLES!R534,IF(E534=INICIO!$C$7,INICIO!#REF!*ARBOLES!R534,0))))</f>
        <v>7.6420820017509561</v>
      </c>
    </row>
    <row r="535" spans="1:28" x14ac:dyDescent="0.25">
      <c r="A535">
        <v>368</v>
      </c>
      <c r="B535" t="str">
        <f>+'2014'!A368</f>
        <v>4-2014-ICC/INAB</v>
      </c>
      <c r="D535">
        <f>+'2014'!B368</f>
        <v>2</v>
      </c>
      <c r="E535" t="str">
        <f>+'2014'!C368</f>
        <v>Laguncularia racemosa (L.) Gaertn.f.</v>
      </c>
      <c r="F535">
        <f>+'2014'!D368</f>
        <v>2015</v>
      </c>
      <c r="G535">
        <f>+'2014'!E368</f>
        <v>500</v>
      </c>
      <c r="H535">
        <f>+'2014'!F368</f>
        <v>34.200000000000003</v>
      </c>
      <c r="I535">
        <f>+'2014'!G368</f>
        <v>21.5</v>
      </c>
      <c r="J535" s="28">
        <f t="shared" si="32"/>
        <v>0.05</v>
      </c>
      <c r="K535" s="46">
        <f t="shared" si="33"/>
        <v>9.1863310783619145E-2</v>
      </c>
      <c r="L535" s="51">
        <f t="shared" si="34"/>
        <v>1.8372662156723829</v>
      </c>
      <c r="M535" s="28" t="str">
        <f>+IF(H535&gt;4,"DEJAR","DEPURAR")</f>
        <v>DEJAR</v>
      </c>
      <c r="N535" s="49" t="str">
        <f t="shared" si="35"/>
        <v>DEJAR</v>
      </c>
      <c r="O535" s="28">
        <f>+IF(E535=INICIO!$C$4,0.178*POWER(H535,2.47),IF(E535=INICIO!$C$5,0.1023*POWER(H535,2.5),IF(E535=INICIO!$C$6,0.14*POWER(H535,2.4),IF(E535=INICIO!$C$7,0.1023*POWER(H535,2.5),IF(E535=INICIO!$C$8,0,0)))))</f>
        <v>699.74676418944034</v>
      </c>
      <c r="P535" s="55">
        <f>+O535*1/J535</f>
        <v>13994.935283788805</v>
      </c>
      <c r="Q535" s="55">
        <f>+O535/1000*A_DESCRIPCION!$D$24</f>
        <v>0.32888097916903697</v>
      </c>
      <c r="R535" s="55">
        <f>+P535/1000*A_DESCRIPCION!$D$24</f>
        <v>6.5776195833807387</v>
      </c>
      <c r="S535" s="49" t="str">
        <f>+INICIO!$E$4</f>
        <v>Imbert and Rollet (1989)a</v>
      </c>
      <c r="T535" s="54">
        <f>0.13657*H535^2.38351</f>
        <v>619.04450579179831</v>
      </c>
      <c r="U535" s="55">
        <f>+T535*1/J535</f>
        <v>12380.890115835966</v>
      </c>
      <c r="V535" s="55">
        <f>+T535/1000*A_DESCRIPCION!$D$24</f>
        <v>0.29095091772214515</v>
      </c>
      <c r="W535" s="55">
        <f>+U535/1000*A_DESCRIPCION!$D$24</f>
        <v>5.8190183544429033</v>
      </c>
      <c r="X535" s="28">
        <f>+IF(E535=INICIO!$C$4,0.199*(0.86^0.899)*(H535^2.22),IF(E535=INICIO!$C$5,0.199*(0.762^0.899)*(H535^2.22),IF(E535=INICIO!$C$6,0.199*(0.759^0.899)*(H535^2.22),IF(E535=INICIO!$C$7,0.199*(0.762^0.899)*(H535^2.22),0))))</f>
        <v>396.52315320588178</v>
      </c>
      <c r="Y535" s="28">
        <f>+X535*1/J535</f>
        <v>7930.4630641176354</v>
      </c>
      <c r="Z535" s="55">
        <f>+X535/1000*A_DESCRIPCION!$D$24</f>
        <v>0.18636588200676443</v>
      </c>
      <c r="AA535" s="55">
        <f>+Y535/1000*A_DESCRIPCION!$D$24</f>
        <v>3.7273176401352885</v>
      </c>
      <c r="AB535" s="28">
        <f>+IF(E535=INICIO!$C$4,INICIO!$V$30*ARBOLES!R535,IF(E535=INICIO!$C$5,INICIO!$V$31*ARBOLES!R535,IF(E535=INICIO!$C$6,INICIO!$V$32*ARBOLES!R535,IF(E535=INICIO!$C$7,INICIO!#REF!*ARBOLES!R535,0))))</f>
        <v>5.3645883738305402</v>
      </c>
    </row>
    <row r="536" spans="1:28" x14ac:dyDescent="0.25">
      <c r="A536">
        <v>369</v>
      </c>
      <c r="B536" t="str">
        <f>+'2014'!A369</f>
        <v>4-2014-ICC/INAB</v>
      </c>
      <c r="D536">
        <f>+'2014'!B369</f>
        <v>3</v>
      </c>
      <c r="E536" t="str">
        <f>+'2014'!C369</f>
        <v>Laguncularia racemosa (L.) Gaertn.f.</v>
      </c>
      <c r="F536">
        <f>+'2014'!D369</f>
        <v>2015</v>
      </c>
      <c r="G536">
        <f>+'2014'!E369</f>
        <v>500</v>
      </c>
      <c r="H536">
        <f>+'2014'!F369</f>
        <v>31.4</v>
      </c>
      <c r="I536">
        <f>+'2014'!G369</f>
        <v>23.25</v>
      </c>
      <c r="J536" s="28">
        <f t="shared" si="32"/>
        <v>0.05</v>
      </c>
      <c r="K536" s="46">
        <f t="shared" si="33"/>
        <v>7.7437117318334817E-2</v>
      </c>
      <c r="L536" s="51">
        <f t="shared" si="34"/>
        <v>1.5487423463666963</v>
      </c>
      <c r="M536" s="28" t="str">
        <f>+IF(H536&gt;4,"DEJAR","DEPURAR")</f>
        <v>DEJAR</v>
      </c>
      <c r="N536" s="49" t="str">
        <f t="shared" si="35"/>
        <v>DEJAR</v>
      </c>
      <c r="O536" s="28">
        <f>+IF(E536=INICIO!$C$4,0.178*POWER(H536,2.47),IF(E536=INICIO!$C$5,0.1023*POWER(H536,2.5),IF(E536=INICIO!$C$6,0.14*POWER(H536,2.4),IF(E536=INICIO!$C$7,0.1023*POWER(H536,2.5),IF(E536=INICIO!$C$8,0,0)))))</f>
        <v>565.19687753329845</v>
      </c>
      <c r="P536" s="55">
        <f>+O536*1/J536</f>
        <v>11303.937550665969</v>
      </c>
      <c r="Q536" s="55">
        <f>+O536/1000*A_DESCRIPCION!$D$24</f>
        <v>0.26564253244065028</v>
      </c>
      <c r="R536" s="55">
        <f>+P536/1000*A_DESCRIPCION!$D$24</f>
        <v>5.3128506488130052</v>
      </c>
      <c r="S536" s="49" t="str">
        <f>+INICIO!$E$4</f>
        <v>Imbert and Rollet (1989)a</v>
      </c>
      <c r="T536" s="54">
        <f>0.13657*H536^2.38351</f>
        <v>505.01246167150646</v>
      </c>
      <c r="U536" s="55">
        <f>+T536*1/J536</f>
        <v>10100.249233430128</v>
      </c>
      <c r="V536" s="55">
        <f>+T536/1000*A_DESCRIPCION!$D$24</f>
        <v>0.23735585698560804</v>
      </c>
      <c r="W536" s="55">
        <f>+U536/1000*A_DESCRIPCION!$D$24</f>
        <v>4.7471171397121603</v>
      </c>
      <c r="X536" s="28">
        <f>+IF(E536=INICIO!$C$4,0.199*(0.86^0.899)*(H536^2.22),IF(E536=INICIO!$C$5,0.199*(0.762^0.899)*(H536^2.22),IF(E536=INICIO!$C$6,0.199*(0.759^0.899)*(H536^2.22),IF(E536=INICIO!$C$7,0.199*(0.762^0.899)*(H536^2.22),0))))</f>
        <v>328.03064233355627</v>
      </c>
      <c r="Y536" s="28">
        <f>+X536*1/J536</f>
        <v>6560.6128466711252</v>
      </c>
      <c r="Z536" s="55">
        <f>+X536/1000*A_DESCRIPCION!$D$24</f>
        <v>0.15417440189677145</v>
      </c>
      <c r="AA536" s="55">
        <f>+Y536/1000*A_DESCRIPCION!$D$24</f>
        <v>3.0834880379354286</v>
      </c>
      <c r="AB536" s="28">
        <f>+IF(E536=INICIO!$C$4,INICIO!$V$30*ARBOLES!R536,IF(E536=INICIO!$C$5,INICIO!$V$31*ARBOLES!R536,IF(E536=INICIO!$C$6,INICIO!$V$32*ARBOLES!R536,IF(E536=INICIO!$C$7,INICIO!#REF!*ARBOLES!R536,0))))</f>
        <v>4.3330655507248608</v>
      </c>
    </row>
    <row r="537" spans="1:28" x14ac:dyDescent="0.25">
      <c r="A537">
        <v>370</v>
      </c>
      <c r="B537" t="str">
        <f>+'2014'!A370</f>
        <v>4-2014-ICC/INAB</v>
      </c>
      <c r="D537">
        <f>+'2014'!B370</f>
        <v>4</v>
      </c>
      <c r="E537" t="str">
        <f>+'2014'!C370</f>
        <v>Laguncularia racemosa (L.) Gaertn.f.</v>
      </c>
      <c r="F537">
        <f>+'2014'!D370</f>
        <v>2015</v>
      </c>
      <c r="G537">
        <f>+'2014'!E370</f>
        <v>500</v>
      </c>
      <c r="H537">
        <f>+'2014'!F370</f>
        <v>28.6</v>
      </c>
      <c r="I537">
        <f>+'2014'!G370</f>
        <v>22</v>
      </c>
      <c r="J537" s="28">
        <f t="shared" si="32"/>
        <v>0.05</v>
      </c>
      <c r="K537" s="46">
        <f t="shared" si="33"/>
        <v>6.424242817325769E-2</v>
      </c>
      <c r="L537" s="51">
        <f t="shared" si="34"/>
        <v>1.2848485634651536</v>
      </c>
      <c r="M537" s="28" t="str">
        <f>+IF(H537&gt;4,"DEJAR","DEPURAR")</f>
        <v>DEJAR</v>
      </c>
      <c r="N537" s="49" t="str">
        <f t="shared" si="35"/>
        <v>DEJAR</v>
      </c>
      <c r="O537" s="28">
        <f>+IF(E537=INICIO!$C$4,0.178*POWER(H537,2.47),IF(E537=INICIO!$C$5,0.1023*POWER(H537,2.5),IF(E537=INICIO!$C$6,0.14*POWER(H537,2.4),IF(E537=INICIO!$C$7,0.1023*POWER(H537,2.5),IF(E537=INICIO!$C$8,0,0)))))</f>
        <v>447.49760625061276</v>
      </c>
      <c r="P537" s="55">
        <f>+O537*1/J537</f>
        <v>8949.9521250122543</v>
      </c>
      <c r="Q537" s="55">
        <f>+O537/1000*A_DESCRIPCION!$D$24</f>
        <v>0.21032387493778798</v>
      </c>
      <c r="R537" s="55">
        <f>+P537/1000*A_DESCRIPCION!$D$24</f>
        <v>4.2064774987557589</v>
      </c>
      <c r="S537" s="49" t="str">
        <f>+INICIO!$E$4</f>
        <v>Imbert and Rollet (1989)a</v>
      </c>
      <c r="T537" s="54">
        <f>0.13657*H537^2.38351</f>
        <v>404.22047961239207</v>
      </c>
      <c r="U537" s="55">
        <f>+T537*1/J537</f>
        <v>8084.4095922478409</v>
      </c>
      <c r="V537" s="55">
        <f>+T537/1000*A_DESCRIPCION!$D$24</f>
        <v>0.18998362541782426</v>
      </c>
      <c r="W537" s="55">
        <f>+U537/1000*A_DESCRIPCION!$D$24</f>
        <v>3.7996725083564851</v>
      </c>
      <c r="X537" s="28">
        <f>+IF(E537=INICIO!$C$4,0.199*(0.86^0.899)*(H537^2.22),IF(E537=INICIO!$C$5,0.199*(0.762^0.899)*(H537^2.22),IF(E537=INICIO!$C$6,0.199*(0.759^0.899)*(H537^2.22),IF(E537=INICIO!$C$7,0.199*(0.762^0.899)*(H537^2.22),0))))</f>
        <v>266.60186869349866</v>
      </c>
      <c r="Y537" s="28">
        <f>+X537*1/J537</f>
        <v>5332.0373738699727</v>
      </c>
      <c r="Z537" s="55">
        <f>+X537/1000*A_DESCRIPCION!$D$24</f>
        <v>0.12530287828594436</v>
      </c>
      <c r="AA537" s="55">
        <f>+Y537/1000*A_DESCRIPCION!$D$24</f>
        <v>2.506057565718887</v>
      </c>
      <c r="AB537" s="28">
        <f>+IF(E537=INICIO!$C$4,INICIO!$V$30*ARBOLES!R537,IF(E537=INICIO!$C$5,INICIO!$V$31*ARBOLES!R537,IF(E537=INICIO!$C$6,INICIO!$V$32*ARBOLES!R537,IF(E537=INICIO!$C$7,INICIO!#REF!*ARBOLES!R537,0))))</f>
        <v>3.430727484091824</v>
      </c>
    </row>
    <row r="538" spans="1:28" x14ac:dyDescent="0.25">
      <c r="A538">
        <v>371</v>
      </c>
      <c r="B538" t="str">
        <f>+'2014'!A371</f>
        <v>4-2014-ICC/INAB</v>
      </c>
      <c r="D538">
        <f>+'2014'!B371</f>
        <v>5</v>
      </c>
      <c r="E538" t="str">
        <f>+'2014'!C371</f>
        <v>Rhizophora mangle L.</v>
      </c>
      <c r="F538">
        <f>+'2014'!D371</f>
        <v>2015</v>
      </c>
      <c r="G538">
        <f>+'2014'!E371</f>
        <v>500</v>
      </c>
      <c r="H538">
        <f>+'2014'!F371</f>
        <v>11.5</v>
      </c>
      <c r="I538">
        <f>+'2014'!G371</f>
        <v>16</v>
      </c>
      <c r="J538" s="28">
        <f t="shared" si="32"/>
        <v>0.05</v>
      </c>
      <c r="K538" s="46">
        <f t="shared" si="33"/>
        <v>1.0386890710931254E-2</v>
      </c>
      <c r="L538" s="51">
        <f t="shared" si="34"/>
        <v>0.20773781421862508</v>
      </c>
      <c r="M538" s="28" t="str">
        <f>+IF(H538&gt;4,"DEJAR","DEPURAR")</f>
        <v>DEJAR</v>
      </c>
      <c r="N538" s="49" t="str">
        <f t="shared" si="35"/>
        <v>DEJAR</v>
      </c>
      <c r="O538" s="28">
        <f>+IF(E538=INICIO!$C$4,0.178*POWER(H538,2.47),IF(E538=INICIO!$C$5,0.1023*POWER(H538,2.5),IF(E538=INICIO!$C$6,0.14*POWER(H538,2.4),IF(E538=INICIO!$C$7,0.1023*POWER(H538,2.5),IF(E538=INICIO!$C$8,0,0)))))</f>
        <v>74.189709062293034</v>
      </c>
      <c r="P538" s="55">
        <f>+O538*1/J538</f>
        <v>1483.7941812458605</v>
      </c>
      <c r="Q538" s="55">
        <f>+O538/1000*A_DESCRIPCION!$D$24</f>
        <v>3.4869163259277726E-2</v>
      </c>
      <c r="R538" s="55">
        <f>+P538/1000*A_DESCRIPCION!$D$24</f>
        <v>0.69738326518555449</v>
      </c>
      <c r="S538" s="49" t="str">
        <f>+INICIO!$E$4</f>
        <v>Imbert and Rollet (1989)a</v>
      </c>
      <c r="T538" s="54">
        <f>0.13657*H538^2.38351</f>
        <v>46.082838181946165</v>
      </c>
      <c r="U538" s="55">
        <f>+T538*1/J538</f>
        <v>921.65676363892328</v>
      </c>
      <c r="V538" s="55">
        <f>+T538/1000*A_DESCRIPCION!$D$24</f>
        <v>2.1658933945514696E-2</v>
      </c>
      <c r="W538" s="55">
        <f>+U538/1000*A_DESCRIPCION!$D$24</f>
        <v>0.43317867891029388</v>
      </c>
      <c r="X538" s="28">
        <f>+IF(E538=INICIO!$C$4,0.199*(0.86^0.899)*(H538^2.22),IF(E538=INICIO!$C$5,0.199*(0.762^0.899)*(H538^2.22),IF(E538=INICIO!$C$6,0.199*(0.759^0.899)*(H538^2.22),IF(E538=INICIO!$C$7,0.199*(0.762^0.899)*(H538^2.22),0))))</f>
        <v>39.329315661864591</v>
      </c>
      <c r="Y538" s="28">
        <f>+X538*1/J538</f>
        <v>786.58631323729173</v>
      </c>
      <c r="Z538" s="55">
        <f>+X538/1000*A_DESCRIPCION!$D$24</f>
        <v>1.8484778361076357E-2</v>
      </c>
      <c r="AA538" s="55">
        <f>+Y538/1000*A_DESCRIPCION!$D$24</f>
        <v>0.36969556722152713</v>
      </c>
      <c r="AB538" s="28">
        <f>+IF(E538=INICIO!$C$4,INICIO!$V$30*ARBOLES!R538,IF(E538=INICIO!$C$5,INICIO!$V$31*ARBOLES!R538,IF(E538=INICIO!$C$6,INICIO!$V$32*ARBOLES!R538,IF(E538=INICIO!$C$7,INICIO!#REF!*ARBOLES!R538,0))))</f>
        <v>0.48627368346120342</v>
      </c>
    </row>
    <row r="539" spans="1:28" x14ac:dyDescent="0.25">
      <c r="A539">
        <v>372</v>
      </c>
      <c r="B539" t="str">
        <f>+'2014'!A372</f>
        <v>4-2014-ICC/INAB</v>
      </c>
      <c r="D539">
        <f>+'2014'!B372</f>
        <v>6</v>
      </c>
      <c r="E539" t="str">
        <f>+'2014'!C372</f>
        <v>Laguncularia racemosa (L.) Gaertn.f.</v>
      </c>
      <c r="F539">
        <f>+'2014'!D372</f>
        <v>2015</v>
      </c>
      <c r="G539">
        <f>+'2014'!E372</f>
        <v>500</v>
      </c>
      <c r="H539">
        <f>+'2014'!F372</f>
        <v>24.1</v>
      </c>
      <c r="I539">
        <f>+'2014'!G372</f>
        <v>20.5</v>
      </c>
      <c r="J539" s="28">
        <f t="shared" si="32"/>
        <v>0.05</v>
      </c>
      <c r="K539" s="46">
        <f t="shared" si="33"/>
        <v>4.5616710728287199E-2</v>
      </c>
      <c r="L539" s="51">
        <f t="shared" si="34"/>
        <v>0.91233421456574393</v>
      </c>
      <c r="M539" s="28" t="str">
        <f>+IF(H539&gt;4,"DEJAR","DEPURAR")</f>
        <v>DEJAR</v>
      </c>
      <c r="N539" s="49" t="str">
        <f t="shared" si="35"/>
        <v>DEJAR</v>
      </c>
      <c r="O539" s="28">
        <f>+IF(E539=INICIO!$C$4,0.178*POWER(H539,2.47),IF(E539=INICIO!$C$5,0.1023*POWER(H539,2.5),IF(E539=INICIO!$C$6,0.14*POWER(H539,2.4),IF(E539=INICIO!$C$7,0.1023*POWER(H539,2.5),IF(E539=INICIO!$C$8,0,0)))))</f>
        <v>291.68778337656613</v>
      </c>
      <c r="P539" s="55">
        <f>+O539*1/J539</f>
        <v>5833.7556675313226</v>
      </c>
      <c r="Q539" s="55">
        <f>+O539/1000*A_DESCRIPCION!$D$24</f>
        <v>0.13709325818698609</v>
      </c>
      <c r="R539" s="55">
        <f>+P539/1000*A_DESCRIPCION!$D$24</f>
        <v>2.7418651637397216</v>
      </c>
      <c r="S539" s="49" t="str">
        <f>+INICIO!$E$4</f>
        <v>Imbert and Rollet (1989)a</v>
      </c>
      <c r="T539" s="54">
        <f>0.13657*H539^2.38351</f>
        <v>268.78606576952097</v>
      </c>
      <c r="U539" s="55">
        <f>+T539*1/J539</f>
        <v>5375.7213153904195</v>
      </c>
      <c r="V539" s="55">
        <f>+T539/1000*A_DESCRIPCION!$D$24</f>
        <v>0.12632945091167486</v>
      </c>
      <c r="W539" s="55">
        <f>+U539/1000*A_DESCRIPCION!$D$24</f>
        <v>2.5265890182334969</v>
      </c>
      <c r="X539" s="28">
        <f>+IF(E539=INICIO!$C$4,0.199*(0.86^0.899)*(H539^2.22),IF(E539=INICIO!$C$5,0.199*(0.762^0.899)*(H539^2.22),IF(E539=INICIO!$C$6,0.199*(0.759^0.899)*(H539^2.22),IF(E539=INICIO!$C$7,0.199*(0.762^0.899)*(H539^2.22),0))))</f>
        <v>182.30913486577387</v>
      </c>
      <c r="Y539" s="28">
        <f>+X539*1/J539</f>
        <v>3646.1826973154771</v>
      </c>
      <c r="Z539" s="55">
        <f>+X539/1000*A_DESCRIPCION!$D$24</f>
        <v>8.5685293386913719E-2</v>
      </c>
      <c r="AA539" s="55">
        <f>+Y539/1000*A_DESCRIPCION!$D$24</f>
        <v>1.7137058677382742</v>
      </c>
      <c r="AB539" s="28">
        <f>+IF(E539=INICIO!$C$4,INICIO!$V$30*ARBOLES!R539,IF(E539=INICIO!$C$5,INICIO!$V$31*ARBOLES!R539,IF(E539=INICIO!$C$6,INICIO!$V$32*ARBOLES!R539,IF(E539=INICIO!$C$7,INICIO!#REF!*ARBOLES!R539,0))))</f>
        <v>2.2362159735070932</v>
      </c>
    </row>
    <row r="540" spans="1:28" x14ac:dyDescent="0.25">
      <c r="A540">
        <v>373</v>
      </c>
      <c r="B540" t="str">
        <f>+'2014'!A373</f>
        <v>4-2014-ICC/INAB</v>
      </c>
      <c r="D540">
        <f>+'2014'!B373</f>
        <v>7</v>
      </c>
      <c r="E540" t="str">
        <f>+'2014'!C373</f>
        <v>Rhizophora mangle L.</v>
      </c>
      <c r="F540">
        <f>+'2014'!D373</f>
        <v>2015</v>
      </c>
      <c r="G540">
        <f>+'2014'!E373</f>
        <v>500</v>
      </c>
      <c r="H540">
        <f>+'2014'!F373</f>
        <v>12.2</v>
      </c>
      <c r="I540">
        <f>+'2014'!G373</f>
        <v>6</v>
      </c>
      <c r="J540" s="28">
        <f t="shared" si="32"/>
        <v>0.05</v>
      </c>
      <c r="K540" s="46">
        <f t="shared" si="33"/>
        <v>1.168986626400762E-2</v>
      </c>
      <c r="L540" s="51">
        <f t="shared" si="34"/>
        <v>0.23379732528015237</v>
      </c>
      <c r="M540" s="28" t="str">
        <f>+IF(H540&gt;4,"DEJAR","DEPURAR")</f>
        <v>DEJAR</v>
      </c>
      <c r="N540" s="49" t="str">
        <f t="shared" si="35"/>
        <v>DEJAR</v>
      </c>
      <c r="O540" s="28">
        <f>+IF(E540=INICIO!$C$4,0.178*POWER(H540,2.47),IF(E540=INICIO!$C$5,0.1023*POWER(H540,2.5),IF(E540=INICIO!$C$6,0.14*POWER(H540,2.4),IF(E540=INICIO!$C$7,0.1023*POWER(H540,2.5),IF(E540=INICIO!$C$8,0,0)))))</f>
        <v>85.847723697023255</v>
      </c>
      <c r="P540" s="55">
        <f>+O540*1/J540</f>
        <v>1716.954473940465</v>
      </c>
      <c r="Q540" s="55">
        <f>+O540/1000*A_DESCRIPCION!$D$24</f>
        <v>4.0348430137600928E-2</v>
      </c>
      <c r="R540" s="55">
        <f>+P540/1000*A_DESCRIPCION!$D$24</f>
        <v>0.80696860275201854</v>
      </c>
      <c r="S540" s="49" t="str">
        <f>+INICIO!$E$4</f>
        <v>Imbert and Rollet (1989)a</v>
      </c>
      <c r="T540" s="54">
        <f>0.13657*H540^2.38351</f>
        <v>53.052374835244144</v>
      </c>
      <c r="U540" s="55">
        <f>+T540*1/J540</f>
        <v>1061.0474967048829</v>
      </c>
      <c r="V540" s="55">
        <f>+T540/1000*A_DESCRIPCION!$D$24</f>
        <v>2.4934616172564747E-2</v>
      </c>
      <c r="W540" s="55">
        <f>+U540/1000*A_DESCRIPCION!$D$24</f>
        <v>0.49869232345129494</v>
      </c>
      <c r="X540" s="28">
        <f>+IF(E540=INICIO!$C$4,0.199*(0.86^0.899)*(H540^2.22),IF(E540=INICIO!$C$5,0.199*(0.762^0.899)*(H540^2.22),IF(E540=INICIO!$C$6,0.199*(0.759^0.899)*(H540^2.22),IF(E540=INICIO!$C$7,0.199*(0.762^0.899)*(H540^2.22),0))))</f>
        <v>44.842106746047698</v>
      </c>
      <c r="Y540" s="28">
        <f>+X540*1/J540</f>
        <v>896.84213492095387</v>
      </c>
      <c r="Z540" s="55">
        <f>+X540/1000*A_DESCRIPCION!$D$24</f>
        <v>2.1075790170642417E-2</v>
      </c>
      <c r="AA540" s="55">
        <f>+Y540/1000*A_DESCRIPCION!$D$24</f>
        <v>0.42151580341284828</v>
      </c>
      <c r="AB540" s="28">
        <f>+IF(E540=INICIO!$C$4,INICIO!$V$30*ARBOLES!R540,IF(E540=INICIO!$C$5,INICIO!$V$31*ARBOLES!R540,IF(E540=INICIO!$C$6,INICIO!$V$32*ARBOLES!R540,IF(E540=INICIO!$C$7,INICIO!#REF!*ARBOLES!R540,0))))</f>
        <v>0.5626857059630701</v>
      </c>
    </row>
    <row r="541" spans="1:28" x14ac:dyDescent="0.25">
      <c r="A541">
        <v>374</v>
      </c>
      <c r="B541" t="str">
        <f>+'2014'!A374</f>
        <v>4-2014-ICC/INAB</v>
      </c>
      <c r="D541">
        <f>+'2014'!B374</f>
        <v>8</v>
      </c>
      <c r="E541" t="str">
        <f>+'2014'!C374</f>
        <v>Rhizophora mangle L.</v>
      </c>
      <c r="F541">
        <f>+'2014'!D374</f>
        <v>2015</v>
      </c>
      <c r="G541">
        <f>+'2014'!E374</f>
        <v>500</v>
      </c>
      <c r="H541">
        <f>+'2014'!F374</f>
        <v>45</v>
      </c>
      <c r="I541">
        <f>+'2014'!G374</f>
        <v>22</v>
      </c>
      <c r="J541" s="28">
        <f t="shared" si="32"/>
        <v>0.05</v>
      </c>
      <c r="K541" s="46">
        <f t="shared" si="33"/>
        <v>0.15904312808798329</v>
      </c>
      <c r="L541" s="51">
        <f t="shared" si="34"/>
        <v>3.1808625617596658</v>
      </c>
      <c r="M541" s="28" t="str">
        <f>+IF(H541&gt;4,"DEJAR","DEPURAR")</f>
        <v>DEJAR</v>
      </c>
      <c r="N541" s="49" t="str">
        <f t="shared" si="35"/>
        <v>DEJAR</v>
      </c>
      <c r="O541" s="28">
        <f>+IF(E541=INICIO!$C$4,0.178*POWER(H541,2.47),IF(E541=INICIO!$C$5,0.1023*POWER(H541,2.5),IF(E541=INICIO!$C$6,0.14*POWER(H541,2.4),IF(E541=INICIO!$C$7,0.1023*POWER(H541,2.5),IF(E541=INICIO!$C$8,0,0)))))</f>
        <v>2157.0236724574579</v>
      </c>
      <c r="P541" s="55">
        <f>+O541*1/J541</f>
        <v>43140.473449149154</v>
      </c>
      <c r="Q541" s="55">
        <f>+O541/1000*A_DESCRIPCION!$D$24</f>
        <v>1.0138011260550051</v>
      </c>
      <c r="R541" s="55">
        <f>+P541/1000*A_DESCRIPCION!$D$24</f>
        <v>20.276022521100103</v>
      </c>
      <c r="S541" s="49" t="str">
        <f>+INICIO!$E$4</f>
        <v>Imbert and Rollet (1989)a</v>
      </c>
      <c r="T541" s="54">
        <f>0.13657*H541^2.38351</f>
        <v>1190.7041522680991</v>
      </c>
      <c r="U541" s="55">
        <f>+T541*1/J541</f>
        <v>23814.083045361978</v>
      </c>
      <c r="V541" s="55">
        <f>+T541/1000*A_DESCRIPCION!$D$24</f>
        <v>0.55963095156600651</v>
      </c>
      <c r="W541" s="55">
        <f>+U541/1000*A_DESCRIPCION!$D$24</f>
        <v>11.192619031320129</v>
      </c>
      <c r="X541" s="28">
        <f>+IF(E541=INICIO!$C$4,0.199*(0.86^0.899)*(H541^2.22),IF(E541=INICIO!$C$5,0.199*(0.762^0.899)*(H541^2.22),IF(E541=INICIO!$C$6,0.199*(0.759^0.899)*(H541^2.22),IF(E541=INICIO!$C$7,0.199*(0.762^0.899)*(H541^2.22),0))))</f>
        <v>813.01576065634845</v>
      </c>
      <c r="Y541" s="28">
        <f>+X541*1/J541</f>
        <v>16260.315213126969</v>
      </c>
      <c r="Z541" s="55">
        <f>+X541/1000*A_DESCRIPCION!$D$24</f>
        <v>0.38211740750848372</v>
      </c>
      <c r="AA541" s="55">
        <f>+Y541/1000*A_DESCRIPCION!$D$24</f>
        <v>7.6423481501696751</v>
      </c>
      <c r="AB541" s="28">
        <f>+IF(E541=INICIO!$C$4,INICIO!$V$30*ARBOLES!R541,IF(E541=INICIO!$C$5,INICIO!$V$31*ARBOLES!R541,IF(E541=INICIO!$C$6,INICIO!$V$32*ARBOLES!R541,IF(E541=INICIO!$C$7,INICIO!#REF!*ARBOLES!R541,0))))</f>
        <v>14.13813128230754</v>
      </c>
    </row>
    <row r="542" spans="1:28" x14ac:dyDescent="0.25">
      <c r="A542">
        <v>375</v>
      </c>
      <c r="B542" t="str">
        <f>+'2014'!A375</f>
        <v>4-2014-ICC/INAB</v>
      </c>
      <c r="D542">
        <f>+'2014'!B375</f>
        <v>9</v>
      </c>
      <c r="E542" t="str">
        <f>+'2014'!C375</f>
        <v>Rhizophora mangle L.</v>
      </c>
      <c r="F542">
        <f>+'2014'!D375</f>
        <v>2015</v>
      </c>
      <c r="G542">
        <f>+'2014'!E375</f>
        <v>500</v>
      </c>
      <c r="H542">
        <f>+'2014'!F375</f>
        <v>11.1</v>
      </c>
      <c r="I542">
        <f>+'2014'!G375</f>
        <v>15</v>
      </c>
      <c r="J542" s="28">
        <f t="shared" si="32"/>
        <v>0.05</v>
      </c>
      <c r="K542" s="46">
        <f t="shared" si="33"/>
        <v>9.6768907712199599E-3</v>
      </c>
      <c r="L542" s="51">
        <f t="shared" si="34"/>
        <v>0.19353781542439918</v>
      </c>
      <c r="M542" s="28" t="str">
        <f>+IF(H542&gt;4,"DEJAR","DEPURAR")</f>
        <v>DEJAR</v>
      </c>
      <c r="N542" s="49" t="str">
        <f t="shared" si="35"/>
        <v>DEJAR</v>
      </c>
      <c r="O542" s="28">
        <f>+IF(E542=INICIO!$C$4,0.178*POWER(H542,2.47),IF(E542=INICIO!$C$5,0.1023*POWER(H542,2.5),IF(E542=INICIO!$C$6,0.14*POWER(H542,2.4),IF(E542=INICIO!$C$7,0.1023*POWER(H542,2.5),IF(E542=INICIO!$C$8,0,0)))))</f>
        <v>67.977902481462593</v>
      </c>
      <c r="P542" s="55">
        <f>+O542*1/J542</f>
        <v>1359.5580496292519</v>
      </c>
      <c r="Q542" s="55">
        <f>+O542/1000*A_DESCRIPCION!$D$24</f>
        <v>3.1949614166287423E-2</v>
      </c>
      <c r="R542" s="55">
        <f>+P542/1000*A_DESCRIPCION!$D$24</f>
        <v>0.63899228332574831</v>
      </c>
      <c r="S542" s="49" t="str">
        <f>+INICIO!$E$4</f>
        <v>Imbert and Rollet (1989)a</v>
      </c>
      <c r="T542" s="54">
        <f>0.13657*H542^2.38351</f>
        <v>42.353868372211643</v>
      </c>
      <c r="U542" s="55">
        <f>+T542*1/J542</f>
        <v>847.07736744423278</v>
      </c>
      <c r="V542" s="55">
        <f>+T542/1000*A_DESCRIPCION!$D$24</f>
        <v>1.9906318134939472E-2</v>
      </c>
      <c r="W542" s="55">
        <f>+U542/1000*A_DESCRIPCION!$D$24</f>
        <v>0.39812636269878937</v>
      </c>
      <c r="X542" s="28">
        <f>+IF(E542=INICIO!$C$4,0.199*(0.86^0.899)*(H542^2.22),IF(E542=INICIO!$C$5,0.199*(0.762^0.899)*(H542^2.22),IF(E542=INICIO!$C$6,0.199*(0.759^0.899)*(H542^2.22),IF(E542=INICIO!$C$7,0.199*(0.762^0.899)*(H542^2.22),0))))</f>
        <v>36.356678266809226</v>
      </c>
      <c r="Y542" s="28">
        <f>+X542*1/J542</f>
        <v>727.13356533618446</v>
      </c>
      <c r="Z542" s="55">
        <f>+X542/1000*A_DESCRIPCION!$D$24</f>
        <v>1.7087638785400334E-2</v>
      </c>
      <c r="AA542" s="55">
        <f>+Y542/1000*A_DESCRIPCION!$D$24</f>
        <v>0.34175277570800666</v>
      </c>
      <c r="AB542" s="28">
        <f>+IF(E542=INICIO!$C$4,INICIO!$V$30*ARBOLES!R542,IF(E542=INICIO!$C$5,INICIO!$V$31*ARBOLES!R542,IF(E542=INICIO!$C$6,INICIO!$V$32*ARBOLES!R542,IF(E542=INICIO!$C$7,INICIO!#REF!*ARBOLES!R542,0))))</f>
        <v>0.44555862870242685</v>
      </c>
    </row>
    <row r="543" spans="1:28" x14ac:dyDescent="0.25">
      <c r="A543">
        <v>376</v>
      </c>
      <c r="B543" t="str">
        <f>+'2014'!A376</f>
        <v>4-2014-ICC/INAB</v>
      </c>
      <c r="D543">
        <f>+'2014'!B376</f>
        <v>10</v>
      </c>
      <c r="E543" t="str">
        <f>+'2014'!C376</f>
        <v>Laguncularia racemosa (L.) Gaertn.f.</v>
      </c>
      <c r="F543">
        <f>+'2014'!D376</f>
        <v>2015</v>
      </c>
      <c r="G543">
        <f>+'2014'!E376</f>
        <v>500</v>
      </c>
      <c r="H543">
        <f>+'2014'!F376</f>
        <v>18.899999999999999</v>
      </c>
      <c r="I543">
        <f>+'2014'!G376</f>
        <v>18.5</v>
      </c>
      <c r="J543" s="28">
        <f t="shared" si="32"/>
        <v>0.05</v>
      </c>
      <c r="K543" s="46">
        <f t="shared" si="33"/>
        <v>2.805520779472024E-2</v>
      </c>
      <c r="L543" s="51">
        <f t="shared" si="34"/>
        <v>0.56110415589440477</v>
      </c>
      <c r="M543" s="28" t="str">
        <f>+IF(H543&gt;4,"DEJAR","DEPURAR")</f>
        <v>DEJAR</v>
      </c>
      <c r="N543" s="49" t="str">
        <f t="shared" si="35"/>
        <v>DEJAR</v>
      </c>
      <c r="O543" s="28">
        <f>+IF(E543=INICIO!$C$4,0.178*POWER(H543,2.47),IF(E543=INICIO!$C$5,0.1023*POWER(H543,2.5),IF(E543=INICIO!$C$6,0.14*POWER(H543,2.4),IF(E543=INICIO!$C$7,0.1023*POWER(H543,2.5),IF(E543=INICIO!$C$8,0,0)))))</f>
        <v>158.86570125956933</v>
      </c>
      <c r="P543" s="55">
        <f>+O543*1/J543</f>
        <v>3177.3140251913865</v>
      </c>
      <c r="Q543" s="55">
        <f>+O543/1000*A_DESCRIPCION!$D$24</f>
        <v>7.4666879591997581E-2</v>
      </c>
      <c r="R543" s="55">
        <f>+P543/1000*A_DESCRIPCION!$D$24</f>
        <v>1.4933375918399514</v>
      </c>
      <c r="S543" s="49" t="str">
        <f>+INICIO!$E$4</f>
        <v>Imbert and Rollet (1989)a</v>
      </c>
      <c r="T543" s="54">
        <f>0.13657*H543^2.38351</f>
        <v>150.59646729750378</v>
      </c>
      <c r="U543" s="55">
        <f>+T543*1/J543</f>
        <v>3011.9293459500755</v>
      </c>
      <c r="V543" s="55">
        <f>+T543/1000*A_DESCRIPCION!$D$24</f>
        <v>7.0780339629826772E-2</v>
      </c>
      <c r="W543" s="55">
        <f>+U543/1000*A_DESCRIPCION!$D$24</f>
        <v>1.4156067925965354</v>
      </c>
      <c r="X543" s="28">
        <f>+IF(E543=INICIO!$C$4,0.199*(0.86^0.899)*(H543^2.22),IF(E543=INICIO!$C$5,0.199*(0.762^0.899)*(H543^2.22),IF(E543=INICIO!$C$6,0.199*(0.759^0.899)*(H543^2.22),IF(E543=INICIO!$C$7,0.199*(0.762^0.899)*(H543^2.22),0))))</f>
        <v>106.28593586057688</v>
      </c>
      <c r="Y543" s="28">
        <f>+X543*1/J543</f>
        <v>2125.7187172115378</v>
      </c>
      <c r="Z543" s="55">
        <f>+X543/1000*A_DESCRIPCION!$D$24</f>
        <v>4.9954389854471135E-2</v>
      </c>
      <c r="AA543" s="55">
        <f>+Y543/1000*A_DESCRIPCION!$D$24</f>
        <v>0.99908779708942264</v>
      </c>
      <c r="AB543" s="28">
        <f>+IF(E543=INICIO!$C$4,INICIO!$V$30*ARBOLES!R543,IF(E543=INICIO!$C$5,INICIO!$V$31*ARBOLES!R543,IF(E543=INICIO!$C$6,INICIO!$V$32*ARBOLES!R543,IF(E543=INICIO!$C$7,INICIO!#REF!*ARBOLES!R543,0))))</f>
        <v>1.2179393140384633</v>
      </c>
    </row>
    <row r="544" spans="1:28" x14ac:dyDescent="0.25">
      <c r="A544">
        <v>377</v>
      </c>
      <c r="B544" t="str">
        <f>+'2014'!A377</f>
        <v>4-2014-ICC/INAB</v>
      </c>
      <c r="D544">
        <f>+'2014'!B377</f>
        <v>11</v>
      </c>
      <c r="E544" t="str">
        <f>+'2014'!C377</f>
        <v>Laguncularia racemosa (L.) Gaertn.f.</v>
      </c>
      <c r="F544">
        <f>+'2014'!D377</f>
        <v>2015</v>
      </c>
      <c r="G544">
        <f>+'2014'!E377</f>
        <v>500</v>
      </c>
      <c r="H544">
        <f>+'2014'!F377</f>
        <v>9.5</v>
      </c>
      <c r="I544">
        <f>+'2014'!G377</f>
        <v>15.75</v>
      </c>
      <c r="J544" s="28">
        <f t="shared" si="32"/>
        <v>0.05</v>
      </c>
      <c r="K544" s="46">
        <f t="shared" si="33"/>
        <v>7.0882184246619708E-3</v>
      </c>
      <c r="L544" s="51">
        <f t="shared" si="34"/>
        <v>0.1417643684932394</v>
      </c>
      <c r="M544" s="28" t="str">
        <f>+IF(H544&gt;4,"DEJAR","DEPURAR")</f>
        <v>DEJAR</v>
      </c>
      <c r="N544" s="49" t="str">
        <f t="shared" si="35"/>
        <v>DEJAR</v>
      </c>
      <c r="O544" s="28">
        <f>+IF(E544=INICIO!$C$4,0.178*POWER(H544,2.47),IF(E544=INICIO!$C$5,0.1023*POWER(H544,2.5),IF(E544=INICIO!$C$6,0.14*POWER(H544,2.4),IF(E544=INICIO!$C$7,0.1023*POWER(H544,2.5),IF(E544=INICIO!$C$8,0,0)))))</f>
        <v>28.456707306730653</v>
      </c>
      <c r="P544" s="55">
        <f>+O544*1/J544</f>
        <v>569.13414613461305</v>
      </c>
      <c r="Q544" s="55">
        <f>+O544/1000*A_DESCRIPCION!$D$24</f>
        <v>1.3374652434163406E-2</v>
      </c>
      <c r="R544" s="55">
        <f>+P544/1000*A_DESCRIPCION!$D$24</f>
        <v>0.26749304868326812</v>
      </c>
      <c r="S544" s="49" t="str">
        <f>+INICIO!$E$4</f>
        <v>Imbert and Rollet (1989)a</v>
      </c>
      <c r="T544" s="54">
        <f>0.13657*H544^2.38351</f>
        <v>29.225994609332087</v>
      </c>
      <c r="U544" s="55">
        <f>+T544*1/J544</f>
        <v>584.51989218664175</v>
      </c>
      <c r="V544" s="55">
        <f>+T544/1000*A_DESCRIPCION!$D$24</f>
        <v>1.3736217466386079E-2</v>
      </c>
      <c r="W544" s="55">
        <f>+U544/1000*A_DESCRIPCION!$D$24</f>
        <v>0.27472434932772161</v>
      </c>
      <c r="X544" s="28">
        <f>+IF(E544=INICIO!$C$4,0.199*(0.86^0.899)*(H544^2.22),IF(E544=INICIO!$C$5,0.199*(0.762^0.899)*(H544^2.22),IF(E544=INICIO!$C$6,0.199*(0.759^0.899)*(H544^2.22),IF(E544=INICIO!$C$7,0.199*(0.762^0.899)*(H544^2.22),0))))</f>
        <v>23.082189351838181</v>
      </c>
      <c r="Y544" s="28">
        <f>+X544*1/J544</f>
        <v>461.64378703676363</v>
      </c>
      <c r="Z544" s="55">
        <f>+X544/1000*A_DESCRIPCION!$D$24</f>
        <v>1.0848628995363943E-2</v>
      </c>
      <c r="AA544" s="55">
        <f>+Y544/1000*A_DESCRIPCION!$D$24</f>
        <v>0.21697257990727889</v>
      </c>
      <c r="AB544" s="28">
        <f>+IF(E544=INICIO!$C$4,INICIO!$V$30*ARBOLES!R544,IF(E544=INICIO!$C$5,INICIO!$V$31*ARBOLES!R544,IF(E544=INICIO!$C$6,INICIO!$V$32*ARBOLES!R544,IF(E544=INICIO!$C$7,INICIO!#REF!*ARBOLES!R544,0))))</f>
        <v>0.21816252534160638</v>
      </c>
    </row>
    <row r="545" spans="1:28" x14ac:dyDescent="0.25">
      <c r="A545">
        <v>378</v>
      </c>
      <c r="B545" t="str">
        <f>+'2014'!A378</f>
        <v>4-2014-ICC/INAB</v>
      </c>
      <c r="D545">
        <f>+'2014'!B378</f>
        <v>12</v>
      </c>
      <c r="E545" t="str">
        <f>+'2014'!C378</f>
        <v>Laguncularia racemosa (L.) Gaertn.f.</v>
      </c>
      <c r="F545">
        <f>+'2014'!D378</f>
        <v>2015</v>
      </c>
      <c r="G545">
        <f>+'2014'!E378</f>
        <v>500</v>
      </c>
      <c r="H545">
        <f>+'2014'!F378</f>
        <v>15.5</v>
      </c>
      <c r="I545">
        <f>+'2014'!G378</f>
        <v>17</v>
      </c>
      <c r="J545" s="28">
        <f t="shared" si="32"/>
        <v>0.05</v>
      </c>
      <c r="K545" s="46">
        <f t="shared" si="33"/>
        <v>1.8869190875623696E-2</v>
      </c>
      <c r="L545" s="51">
        <f t="shared" si="34"/>
        <v>0.37738381751247391</v>
      </c>
      <c r="M545" s="28" t="str">
        <f>+IF(H545&gt;4,"DEJAR","DEPURAR")</f>
        <v>DEJAR</v>
      </c>
      <c r="N545" s="49" t="str">
        <f t="shared" si="35"/>
        <v>DEJAR</v>
      </c>
      <c r="O545" s="28">
        <f>+IF(E545=INICIO!$C$4,0.178*POWER(H545,2.47),IF(E545=INICIO!$C$5,0.1023*POWER(H545,2.5),IF(E545=INICIO!$C$6,0.14*POWER(H545,2.4),IF(E545=INICIO!$C$7,0.1023*POWER(H545,2.5),IF(E545=INICIO!$C$8,0,0)))))</f>
        <v>96.762009537057949</v>
      </c>
      <c r="P545" s="55">
        <f>+O545*1/J545</f>
        <v>1935.2401907411588</v>
      </c>
      <c r="Q545" s="55">
        <f>+O545/1000*A_DESCRIPCION!$D$24</f>
        <v>4.5478144482417236E-2</v>
      </c>
      <c r="R545" s="55">
        <f>+P545/1000*A_DESCRIPCION!$D$24</f>
        <v>0.90956288964834453</v>
      </c>
      <c r="S545" s="49" t="str">
        <f>+INICIO!$E$4</f>
        <v>Imbert and Rollet (1989)a</v>
      </c>
      <c r="T545" s="54">
        <f>0.13657*H545^2.38351</f>
        <v>93.869134877908024</v>
      </c>
      <c r="U545" s="55">
        <f>+T545*1/J545</f>
        <v>1877.3826975581603</v>
      </c>
      <c r="V545" s="55">
        <f>+T545/1000*A_DESCRIPCION!$D$24</f>
        <v>4.4118493392616774E-2</v>
      </c>
      <c r="W545" s="55">
        <f>+U545/1000*A_DESCRIPCION!$D$24</f>
        <v>0.88236986785233529</v>
      </c>
      <c r="X545" s="28">
        <f>+IF(E545=INICIO!$C$4,0.199*(0.86^0.899)*(H545^2.22),IF(E545=INICIO!$C$5,0.199*(0.762^0.899)*(H545^2.22),IF(E545=INICIO!$C$6,0.199*(0.759^0.899)*(H545^2.22),IF(E545=INICIO!$C$7,0.199*(0.762^0.899)*(H545^2.22),0))))</f>
        <v>68.433218451442087</v>
      </c>
      <c r="Y545" s="28">
        <f>+X545*1/J545</f>
        <v>1368.6643690288417</v>
      </c>
      <c r="Z545" s="55">
        <f>+X545/1000*A_DESCRIPCION!$D$24</f>
        <v>3.216361267217778E-2</v>
      </c>
      <c r="AA545" s="55">
        <f>+Y545/1000*A_DESCRIPCION!$D$24</f>
        <v>0.64327225344355565</v>
      </c>
      <c r="AB545" s="28">
        <f>+IF(E545=INICIO!$C$4,INICIO!$V$30*ARBOLES!R545,IF(E545=INICIO!$C$5,INICIO!$V$31*ARBOLES!R545,IF(E545=INICIO!$C$6,INICIO!$V$32*ARBOLES!R545,IF(E545=INICIO!$C$7,INICIO!#REF!*ARBOLES!R545,0))))</f>
        <v>0.74182315368370833</v>
      </c>
    </row>
    <row r="546" spans="1:28" x14ac:dyDescent="0.25">
      <c r="A546">
        <v>379</v>
      </c>
      <c r="B546" t="str">
        <f>+'2014'!A379</f>
        <v>4-2014-ICC/INAB</v>
      </c>
      <c r="D546">
        <f>+'2014'!B379</f>
        <v>13</v>
      </c>
      <c r="E546" t="str">
        <f>+'2014'!C379</f>
        <v>Laguncularia racemosa (L.) Gaertn.f.</v>
      </c>
      <c r="F546">
        <f>+'2014'!D379</f>
        <v>2015</v>
      </c>
      <c r="G546">
        <f>+'2014'!E379</f>
        <v>500</v>
      </c>
      <c r="H546">
        <f>+'2014'!F379</f>
        <v>18.7</v>
      </c>
      <c r="I546">
        <f>+'2014'!G379</f>
        <v>21</v>
      </c>
      <c r="J546" s="28">
        <f t="shared" si="32"/>
        <v>0.05</v>
      </c>
      <c r="K546" s="46">
        <f t="shared" si="33"/>
        <v>2.746458837584537E-2</v>
      </c>
      <c r="L546" s="51">
        <f t="shared" si="34"/>
        <v>0.54929176751690734</v>
      </c>
      <c r="M546" s="28" t="str">
        <f>+IF(H546&gt;4,"DEJAR","DEPURAR")</f>
        <v>DEJAR</v>
      </c>
      <c r="N546" s="49" t="str">
        <f t="shared" si="35"/>
        <v>DEJAR</v>
      </c>
      <c r="O546" s="28">
        <f>+IF(E546=INICIO!$C$4,0.178*POWER(H546,2.47),IF(E546=INICIO!$C$5,0.1023*POWER(H546,2.5),IF(E546=INICIO!$C$6,0.14*POWER(H546,2.4),IF(E546=INICIO!$C$7,0.1023*POWER(H546,2.5),IF(E546=INICIO!$C$8,0,0)))))</f>
        <v>154.69620155022454</v>
      </c>
      <c r="P546" s="55">
        <f>+O546*1/J546</f>
        <v>3093.9240310044906</v>
      </c>
      <c r="Q546" s="55">
        <f>+O546/1000*A_DESCRIPCION!$D$24</f>
        <v>7.2707214728605529E-2</v>
      </c>
      <c r="R546" s="55">
        <f>+P546/1000*A_DESCRIPCION!$D$24</f>
        <v>1.4541442945721104</v>
      </c>
      <c r="S546" s="49" t="str">
        <f>+INICIO!$E$4</f>
        <v>Imbert and Rollet (1989)a</v>
      </c>
      <c r="T546" s="54">
        <f>0.13657*H546^2.38351</f>
        <v>146.82584096556667</v>
      </c>
      <c r="U546" s="55">
        <f>+T546*1/J546</f>
        <v>2936.5168193113332</v>
      </c>
      <c r="V546" s="55">
        <f>+T546/1000*A_DESCRIPCION!$D$24</f>
        <v>6.9008145253816336E-2</v>
      </c>
      <c r="W546" s="55">
        <f>+U546/1000*A_DESCRIPCION!$D$24</f>
        <v>1.3801629050763264</v>
      </c>
      <c r="X546" s="28">
        <f>+IF(E546=INICIO!$C$4,0.199*(0.86^0.899)*(H546^2.22),IF(E546=INICIO!$C$5,0.199*(0.762^0.899)*(H546^2.22),IF(E546=INICIO!$C$6,0.199*(0.759^0.899)*(H546^2.22),IF(E546=INICIO!$C$7,0.199*(0.762^0.899)*(H546^2.22),0))))</f>
        <v>103.80516477412534</v>
      </c>
      <c r="Y546" s="28">
        <f>+X546*1/J546</f>
        <v>2076.1032954825068</v>
      </c>
      <c r="Z546" s="55">
        <f>+X546/1000*A_DESCRIPCION!$D$24</f>
        <v>4.8788427443838905E-2</v>
      </c>
      <c r="AA546" s="55">
        <f>+Y546/1000*A_DESCRIPCION!$D$24</f>
        <v>0.97576854887677811</v>
      </c>
      <c r="AB546" s="28">
        <f>+IF(E546=INICIO!$C$4,INICIO!$V$30*ARBOLES!R546,IF(E546=INICIO!$C$5,INICIO!$V$31*ARBOLES!R546,IF(E546=INICIO!$C$6,INICIO!$V$32*ARBOLES!R546,IF(E546=INICIO!$C$7,INICIO!#REF!*ARBOLES!R546,0))))</f>
        <v>1.185973964843386</v>
      </c>
    </row>
    <row r="547" spans="1:28" x14ac:dyDescent="0.25">
      <c r="A547">
        <v>380</v>
      </c>
      <c r="B547" t="str">
        <f>+'2014'!A380</f>
        <v>4-2014-ICC/INAB</v>
      </c>
      <c r="D547">
        <f>+'2014'!B380</f>
        <v>14</v>
      </c>
      <c r="E547" t="str">
        <f>+'2014'!C380</f>
        <v>Laguncularia racemosa (L.) Gaertn.f.</v>
      </c>
      <c r="F547">
        <f>+'2014'!D380</f>
        <v>2015</v>
      </c>
      <c r="G547">
        <f>+'2014'!E380</f>
        <v>500</v>
      </c>
      <c r="H547">
        <f>+'2014'!F380</f>
        <v>32.200000000000003</v>
      </c>
      <c r="I547">
        <f>+'2014'!G380</f>
        <v>22</v>
      </c>
      <c r="J547" s="28">
        <f t="shared" si="32"/>
        <v>0.05</v>
      </c>
      <c r="K547" s="46">
        <f t="shared" si="33"/>
        <v>8.1433223173701039E-2</v>
      </c>
      <c r="L547" s="51">
        <f t="shared" si="34"/>
        <v>1.6286644634740206</v>
      </c>
      <c r="M547" s="28" t="str">
        <f>+IF(H547&gt;4,"DEJAR","DEPURAR")</f>
        <v>DEJAR</v>
      </c>
      <c r="N547" s="49" t="str">
        <f t="shared" si="35"/>
        <v>DEJAR</v>
      </c>
      <c r="O547" s="28">
        <f>+IF(E547=INICIO!$C$4,0.178*POWER(H547,2.47),IF(E547=INICIO!$C$5,0.1023*POWER(H547,2.5),IF(E547=INICIO!$C$6,0.14*POWER(H547,2.4),IF(E547=INICIO!$C$7,0.1023*POWER(H547,2.5),IF(E547=INICIO!$C$8,0,0)))))</f>
        <v>601.88748470160738</v>
      </c>
      <c r="P547" s="55">
        <f>+O547*1/J547</f>
        <v>12037.749694032147</v>
      </c>
      <c r="Q547" s="55">
        <f>+O547/1000*A_DESCRIPCION!$D$24</f>
        <v>0.28288711780975545</v>
      </c>
      <c r="R547" s="55">
        <f>+P547/1000*A_DESCRIPCION!$D$24</f>
        <v>5.6577423561951088</v>
      </c>
      <c r="S547" s="49" t="str">
        <f>+INICIO!$E$4</f>
        <v>Imbert and Rollet (1989)a</v>
      </c>
      <c r="T547" s="54">
        <f>0.13657*H547^2.38351</f>
        <v>536.22228398309642</v>
      </c>
      <c r="U547" s="55">
        <f>+T547*1/J547</f>
        <v>10724.445679661927</v>
      </c>
      <c r="V547" s="55">
        <f>+T547/1000*A_DESCRIPCION!$D$24</f>
        <v>0.25202447347205531</v>
      </c>
      <c r="W547" s="55">
        <f>+U547/1000*A_DESCRIPCION!$D$24</f>
        <v>5.0404894694411055</v>
      </c>
      <c r="X547" s="28">
        <f>+IF(E547=INICIO!$C$4,0.199*(0.86^0.899)*(H547^2.22),IF(E547=INICIO!$C$5,0.199*(0.762^0.899)*(H547^2.22),IF(E547=INICIO!$C$6,0.199*(0.759^0.899)*(H547^2.22),IF(E547=INICIO!$C$7,0.199*(0.762^0.899)*(H547^2.22),0))))</f>
        <v>346.873107337509</v>
      </c>
      <c r="Y547" s="28">
        <f>+X547*1/J547</f>
        <v>6937.4621467501793</v>
      </c>
      <c r="Z547" s="55">
        <f>+X547/1000*A_DESCRIPCION!$D$24</f>
        <v>0.1630303604486292</v>
      </c>
      <c r="AA547" s="55">
        <f>+Y547/1000*A_DESCRIPCION!$D$24</f>
        <v>3.2606072089725839</v>
      </c>
      <c r="AB547" s="28">
        <f>+IF(E547=INICIO!$C$4,INICIO!$V$30*ARBOLES!R547,IF(E547=INICIO!$C$5,INICIO!$V$31*ARBOLES!R547,IF(E547=INICIO!$C$6,INICIO!$V$32*ARBOLES!R547,IF(E547=INICIO!$C$7,INICIO!#REF!*ARBOLES!R547,0))))</f>
        <v>4.6143530317350709</v>
      </c>
    </row>
    <row r="548" spans="1:28" x14ac:dyDescent="0.25">
      <c r="A548">
        <v>381</v>
      </c>
      <c r="B548" t="str">
        <f>+'2014'!A381</f>
        <v>4-2014-ICC/INAB</v>
      </c>
      <c r="D548">
        <f>+'2014'!B381</f>
        <v>15</v>
      </c>
      <c r="E548" t="str">
        <f>+'2014'!C381</f>
        <v>Laguncularia racemosa (L.) Gaertn.f.</v>
      </c>
      <c r="F548">
        <f>+'2014'!D381</f>
        <v>2015</v>
      </c>
      <c r="G548">
        <f>+'2014'!E381</f>
        <v>500</v>
      </c>
      <c r="H548">
        <f>+'2014'!F381</f>
        <v>13.1</v>
      </c>
      <c r="I548">
        <f>+'2014'!G381</f>
        <v>20</v>
      </c>
      <c r="J548" s="28">
        <f t="shared" si="32"/>
        <v>0.05</v>
      </c>
      <c r="K548" s="46">
        <f t="shared" si="33"/>
        <v>1.3478217882063612E-2</v>
      </c>
      <c r="L548" s="51">
        <f t="shared" si="34"/>
        <v>0.26956435764127223</v>
      </c>
      <c r="M548" s="28" t="str">
        <f>+IF(H548&gt;4,"DEJAR","DEPURAR")</f>
        <v>DEJAR</v>
      </c>
      <c r="N548" s="49" t="str">
        <f t="shared" si="35"/>
        <v>DEJAR</v>
      </c>
      <c r="O548" s="28">
        <f>+IF(E548=INICIO!$C$4,0.178*POWER(H548,2.47),IF(E548=INICIO!$C$5,0.1023*POWER(H548,2.5),IF(E548=INICIO!$C$6,0.14*POWER(H548,2.4),IF(E548=INICIO!$C$7,0.1023*POWER(H548,2.5),IF(E548=INICIO!$C$8,0,0)))))</f>
        <v>63.540974752494442</v>
      </c>
      <c r="P548" s="55">
        <f>+O548*1/J548</f>
        <v>1270.8194950498887</v>
      </c>
      <c r="Q548" s="55">
        <f>+O548/1000*A_DESCRIPCION!$D$24</f>
        <v>2.9864258133672387E-2</v>
      </c>
      <c r="R548" s="55">
        <f>+P548/1000*A_DESCRIPCION!$D$24</f>
        <v>0.59728516267344767</v>
      </c>
      <c r="S548" s="49" t="str">
        <f>+INICIO!$E$4</f>
        <v>Imbert and Rollet (1989)a</v>
      </c>
      <c r="T548" s="54">
        <f>0.13657*H548^2.38351</f>
        <v>62.861192475550233</v>
      </c>
      <c r="U548" s="55">
        <f>+T548*1/J548</f>
        <v>1257.2238495110046</v>
      </c>
      <c r="V548" s="55">
        <f>+T548/1000*A_DESCRIPCION!$D$24</f>
        <v>2.954476046350861E-2</v>
      </c>
      <c r="W548" s="55">
        <f>+U548/1000*A_DESCRIPCION!$D$24</f>
        <v>0.59089520927017214</v>
      </c>
      <c r="X548" s="28">
        <f>+IF(E548=INICIO!$C$4,0.199*(0.86^0.899)*(H548^2.22),IF(E548=INICIO!$C$5,0.199*(0.762^0.899)*(H548^2.22),IF(E548=INICIO!$C$6,0.199*(0.759^0.899)*(H548^2.22),IF(E548=INICIO!$C$7,0.199*(0.762^0.899)*(H548^2.22),0))))</f>
        <v>47.105636018776053</v>
      </c>
      <c r="Y548" s="28">
        <f>+X548*1/J548</f>
        <v>942.11272037552101</v>
      </c>
      <c r="Z548" s="55">
        <f>+X548/1000*A_DESCRIPCION!$D$24</f>
        <v>2.2139648928824744E-2</v>
      </c>
      <c r="AA548" s="55">
        <f>+Y548/1000*A_DESCRIPCION!$D$24</f>
        <v>0.4427929785764948</v>
      </c>
      <c r="AB548" s="28">
        <f>+IF(E548=INICIO!$C$4,INICIO!$V$30*ARBOLES!R548,IF(E548=INICIO!$C$5,INICIO!$V$31*ARBOLES!R548,IF(E548=INICIO!$C$6,INICIO!$V$32*ARBOLES!R548,IF(E548=INICIO!$C$7,INICIO!#REF!*ARBOLES!R548,0))))</f>
        <v>0.48713504922590611</v>
      </c>
    </row>
    <row r="549" spans="1:28" x14ac:dyDescent="0.25">
      <c r="A549">
        <v>382</v>
      </c>
      <c r="B549" t="str">
        <f>+'2014'!A382</f>
        <v>4-2014-ICC/INAB</v>
      </c>
      <c r="D549">
        <f>+'2014'!B382</f>
        <v>16</v>
      </c>
      <c r="E549" t="str">
        <f>+'2014'!C382</f>
        <v>Laguncularia racemosa (L.) Gaertn.f.</v>
      </c>
      <c r="F549">
        <f>+'2014'!D382</f>
        <v>2015</v>
      </c>
      <c r="G549">
        <f>+'2014'!E382</f>
        <v>500</v>
      </c>
      <c r="H549">
        <f>+'2014'!F382</f>
        <v>13.4</v>
      </c>
      <c r="I549">
        <f>+'2014'!G382</f>
        <v>15</v>
      </c>
      <c r="J549" s="28">
        <f t="shared" si="32"/>
        <v>0.05</v>
      </c>
      <c r="K549" s="46">
        <f t="shared" si="33"/>
        <v>1.4102609421964583E-2</v>
      </c>
      <c r="L549" s="51">
        <f t="shared" si="34"/>
        <v>0.28205218843929164</v>
      </c>
      <c r="M549" s="28" t="str">
        <f>+IF(H549&gt;4,"DEJAR","DEPURAR")</f>
        <v>DEJAR</v>
      </c>
      <c r="N549" s="49" t="str">
        <f t="shared" si="35"/>
        <v>DEJAR</v>
      </c>
      <c r="O549" s="28">
        <f>+IF(E549=INICIO!$C$4,0.178*POWER(H549,2.47),IF(E549=INICIO!$C$5,0.1023*POWER(H549,2.5),IF(E549=INICIO!$C$6,0.14*POWER(H549,2.4),IF(E549=INICIO!$C$7,0.1023*POWER(H549,2.5),IF(E549=INICIO!$C$8,0,0)))))</f>
        <v>67.241536641658683</v>
      </c>
      <c r="P549" s="55">
        <f>+O549*1/J549</f>
        <v>1344.8307328331737</v>
      </c>
      <c r="Q549" s="55">
        <f>+O549/1000*A_DESCRIPCION!$D$24</f>
        <v>3.1603522221579583E-2</v>
      </c>
      <c r="R549" s="55">
        <f>+P549/1000*A_DESCRIPCION!$D$24</f>
        <v>0.63207044443159155</v>
      </c>
      <c r="S549" s="49" t="str">
        <f>+INICIO!$E$4</f>
        <v>Imbert and Rollet (1989)a</v>
      </c>
      <c r="T549" s="54">
        <f>0.13657*H549^2.38351</f>
        <v>66.346935398031491</v>
      </c>
      <c r="U549" s="55">
        <f>+T549*1/J549</f>
        <v>1326.9387079606297</v>
      </c>
      <c r="V549" s="55">
        <f>+T549/1000*A_DESCRIPCION!$D$24</f>
        <v>3.1183059637074798E-2</v>
      </c>
      <c r="W549" s="55">
        <f>+U549/1000*A_DESCRIPCION!$D$24</f>
        <v>0.6236611927414959</v>
      </c>
      <c r="X549" s="28">
        <f>+IF(E549=INICIO!$C$4,0.199*(0.86^0.899)*(H549^2.22),IF(E549=INICIO!$C$5,0.199*(0.762^0.899)*(H549^2.22),IF(E549=INICIO!$C$6,0.199*(0.759^0.899)*(H549^2.22),IF(E549=INICIO!$C$7,0.199*(0.762^0.899)*(H549^2.22),0))))</f>
        <v>49.533982686323135</v>
      </c>
      <c r="Y549" s="28">
        <f>+X549*1/J549</f>
        <v>990.67965372646267</v>
      </c>
      <c r="Z549" s="55">
        <f>+X549/1000*A_DESCRIPCION!$D$24</f>
        <v>2.3280971862571873E-2</v>
      </c>
      <c r="AA549" s="55">
        <f>+Y549/1000*A_DESCRIPCION!$D$24</f>
        <v>0.46561943725143745</v>
      </c>
      <c r="AB549" s="28">
        <f>+IF(E549=INICIO!$C$4,INICIO!$V$30*ARBOLES!R549,IF(E549=INICIO!$C$5,INICIO!$V$31*ARBOLES!R549,IF(E549=INICIO!$C$6,INICIO!$V$32*ARBOLES!R549,IF(E549=INICIO!$C$7,INICIO!#REF!*ARBOLES!R549,0))))</f>
        <v>0.51550530015553586</v>
      </c>
    </row>
    <row r="550" spans="1:28" x14ac:dyDescent="0.25">
      <c r="A550">
        <v>383</v>
      </c>
      <c r="B550" t="str">
        <f>+'2014'!A383</f>
        <v>4-2014-ICC/INAB</v>
      </c>
      <c r="D550">
        <f>+'2014'!B383</f>
        <v>17</v>
      </c>
      <c r="E550" t="str">
        <f>+'2014'!C383</f>
        <v>Laguncularia racemosa (L.) Gaertn.f.</v>
      </c>
      <c r="F550">
        <f>+'2014'!D383</f>
        <v>2015</v>
      </c>
      <c r="G550">
        <f>+'2014'!E383</f>
        <v>500</v>
      </c>
      <c r="H550">
        <f>+'2014'!F383</f>
        <v>7.9</v>
      </c>
      <c r="I550">
        <f>+'2014'!G383</f>
        <v>0</v>
      </c>
      <c r="J550" s="28">
        <f t="shared" si="32"/>
        <v>0.05</v>
      </c>
      <c r="K550" s="46">
        <f t="shared" si="33"/>
        <v>4.9016699377634745E-3</v>
      </c>
      <c r="L550" s="51">
        <f t="shared" si="34"/>
        <v>9.803339875526948E-2</v>
      </c>
      <c r="M550" s="28" t="str">
        <f>+IF(H550&gt;4,"DEJAR","DEPURAR")</f>
        <v>DEJAR</v>
      </c>
      <c r="N550" s="49" t="str">
        <f t="shared" si="35"/>
        <v>DEJAR</v>
      </c>
      <c r="O550" s="28">
        <f>+IF(E550=INICIO!$C$4,0.178*POWER(H550,2.47),IF(E550=INICIO!$C$5,0.1023*POWER(H550,2.5),IF(E550=INICIO!$C$6,0.14*POWER(H550,2.4),IF(E550=INICIO!$C$7,0.1023*POWER(H550,2.5),IF(E550=INICIO!$C$8,0,0)))))</f>
        <v>17.944995837806911</v>
      </c>
      <c r="P550" s="55">
        <f>+O550*1/J550</f>
        <v>358.89991675613817</v>
      </c>
      <c r="Q550" s="55">
        <f>+O550/1000*A_DESCRIPCION!$D$24</f>
        <v>8.4341480437692476E-3</v>
      </c>
      <c r="R550" s="55">
        <f>+P550/1000*A_DESCRIPCION!$D$24</f>
        <v>0.16868296087538495</v>
      </c>
      <c r="S550" s="49" t="str">
        <f>+INICIO!$E$4</f>
        <v>Imbert and Rollet (1989)a</v>
      </c>
      <c r="T550" s="54">
        <f>0.13657*H550^2.38351</f>
        <v>18.830352837408498</v>
      </c>
      <c r="U550" s="55">
        <f>+T550*1/J550</f>
        <v>376.60705674816995</v>
      </c>
      <c r="V550" s="55">
        <f>+T550/1000*A_DESCRIPCION!$D$24</f>
        <v>8.8502658335819929E-3</v>
      </c>
      <c r="W550" s="55">
        <f>+U550/1000*A_DESCRIPCION!$D$24</f>
        <v>0.17700531667163988</v>
      </c>
      <c r="X550" s="28">
        <f>+IF(E550=INICIO!$C$4,0.199*(0.86^0.899)*(H550^2.22),IF(E550=INICIO!$C$5,0.199*(0.762^0.899)*(H550^2.22),IF(E550=INICIO!$C$6,0.199*(0.759^0.899)*(H550^2.22),IF(E550=INICIO!$C$7,0.199*(0.762^0.899)*(H550^2.22),0))))</f>
        <v>15.327196961077439</v>
      </c>
      <c r="Y550" s="28">
        <f>+X550*1/J550</f>
        <v>306.54393922154878</v>
      </c>
      <c r="Z550" s="55">
        <f>+X550/1000*A_DESCRIPCION!$D$24</f>
        <v>7.2037825717063964E-3</v>
      </c>
      <c r="AA550" s="55">
        <f>+Y550/1000*A_DESCRIPCION!$D$24</f>
        <v>0.1440756514341279</v>
      </c>
      <c r="AB550" s="28">
        <f>+IF(E550=INICIO!$C$4,INICIO!$V$30*ARBOLES!R550,IF(E550=INICIO!$C$5,INICIO!$V$31*ARBOLES!R550,IF(E550=INICIO!$C$6,INICIO!$V$32*ARBOLES!R550,IF(E550=INICIO!$C$7,INICIO!#REF!*ARBOLES!R550,0))))</f>
        <v>0.13757479272011922</v>
      </c>
    </row>
    <row r="551" spans="1:28" x14ac:dyDescent="0.25">
      <c r="A551">
        <v>384</v>
      </c>
      <c r="B551" t="str">
        <f>+'2014'!A384</f>
        <v>4-2014-ICC/INAB</v>
      </c>
      <c r="D551">
        <f>+'2014'!B384</f>
        <v>18</v>
      </c>
      <c r="E551" t="str">
        <f>+'2014'!C384</f>
        <v>Laguncularia racemosa (L.) Gaertn.f.</v>
      </c>
      <c r="F551">
        <f>+'2014'!D384</f>
        <v>2015</v>
      </c>
      <c r="G551">
        <f>+'2014'!E384</f>
        <v>500</v>
      </c>
      <c r="H551">
        <f>+'2014'!F384</f>
        <v>19.5</v>
      </c>
      <c r="I551">
        <f>+'2014'!G384</f>
        <v>15.75</v>
      </c>
      <c r="J551" s="28">
        <f t="shared" si="32"/>
        <v>0.05</v>
      </c>
      <c r="K551" s="46">
        <f t="shared" si="33"/>
        <v>2.9864765163187975E-2</v>
      </c>
      <c r="L551" s="51">
        <f t="shared" si="34"/>
        <v>0.59729530326375946</v>
      </c>
      <c r="M551" s="28" t="str">
        <f>+IF(H551&gt;4,"DEJAR","DEPURAR")</f>
        <v>DEJAR</v>
      </c>
      <c r="N551" s="49" t="str">
        <f t="shared" si="35"/>
        <v>DEJAR</v>
      </c>
      <c r="O551" s="28">
        <f>+IF(E551=INICIO!$C$4,0.178*POWER(H551,2.47),IF(E551=INICIO!$C$5,0.1023*POWER(H551,2.5),IF(E551=INICIO!$C$6,0.14*POWER(H551,2.4),IF(E551=INICIO!$C$7,0.1023*POWER(H551,2.5),IF(E551=INICIO!$C$8,0,0)))))</f>
        <v>171.77587210089234</v>
      </c>
      <c r="P551" s="55">
        <f>+O551*1/J551</f>
        <v>3435.5174420178469</v>
      </c>
      <c r="Q551" s="55">
        <f>+O551/1000*A_DESCRIPCION!$D$24</f>
        <v>8.0734659887419402E-2</v>
      </c>
      <c r="R551" s="55">
        <f>+P551/1000*A_DESCRIPCION!$D$24</f>
        <v>1.6146931977483878</v>
      </c>
      <c r="S551" s="49" t="str">
        <f>+INICIO!$E$4</f>
        <v>Imbert and Rollet (1989)a</v>
      </c>
      <c r="T551" s="54">
        <f>0.13657*H551^2.38351</f>
        <v>162.24290203480425</v>
      </c>
      <c r="U551" s="55">
        <f>+T551*1/J551</f>
        <v>3244.8580406960846</v>
      </c>
      <c r="V551" s="55">
        <f>+T551/1000*A_DESCRIPCION!$D$24</f>
        <v>7.6254163956357993E-2</v>
      </c>
      <c r="W551" s="55">
        <f>+U551/1000*A_DESCRIPCION!$D$24</f>
        <v>1.5250832791271596</v>
      </c>
      <c r="X551" s="28">
        <f>+IF(E551=INICIO!$C$4,0.199*(0.86^0.899)*(H551^2.22),IF(E551=INICIO!$C$5,0.199*(0.762^0.899)*(H551^2.22),IF(E551=INICIO!$C$6,0.199*(0.759^0.899)*(H551^2.22),IF(E551=INICIO!$C$7,0.199*(0.762^0.899)*(H551^2.22),0))))</f>
        <v>113.92195595492814</v>
      </c>
      <c r="Y551" s="28">
        <f>+X551*1/J551</f>
        <v>2278.4391190985625</v>
      </c>
      <c r="Z551" s="55">
        <f>+X551/1000*A_DESCRIPCION!$D$24</f>
        <v>5.3543319298816221E-2</v>
      </c>
      <c r="AA551" s="55">
        <f>+Y551/1000*A_DESCRIPCION!$D$24</f>
        <v>1.0708663859763243</v>
      </c>
      <c r="AB551" s="28">
        <f>+IF(E551=INICIO!$C$4,INICIO!$V$30*ARBOLES!R551,IF(E551=INICIO!$C$5,INICIO!$V$31*ARBOLES!R551,IF(E551=INICIO!$C$6,INICIO!$V$32*ARBOLES!R551,IF(E551=INICIO!$C$7,INICIO!#REF!*ARBOLES!R551,0))))</f>
        <v>1.316914766221873</v>
      </c>
    </row>
    <row r="552" spans="1:28" x14ac:dyDescent="0.25">
      <c r="A552">
        <v>385</v>
      </c>
      <c r="B552" t="str">
        <f>+'2014'!A385</f>
        <v>4-2014-ICC/INAB</v>
      </c>
      <c r="D552">
        <f>+'2014'!B385</f>
        <v>19</v>
      </c>
      <c r="E552" t="str">
        <f>+'2014'!C385</f>
        <v>Rhizophora mangle L.</v>
      </c>
      <c r="F552">
        <f>+'2014'!D385</f>
        <v>2015</v>
      </c>
      <c r="G552">
        <f>+'2014'!E385</f>
        <v>500</v>
      </c>
      <c r="H552">
        <f>+'2014'!F385</f>
        <v>19.2</v>
      </c>
      <c r="I552">
        <f>+'2014'!G385</f>
        <v>15.5</v>
      </c>
      <c r="J552" s="28">
        <f t="shared" si="32"/>
        <v>0.05</v>
      </c>
      <c r="K552" s="46">
        <f t="shared" si="33"/>
        <v>2.8952917895483533E-2</v>
      </c>
      <c r="L552" s="51">
        <f t="shared" si="34"/>
        <v>0.57905835790967064</v>
      </c>
      <c r="M552" s="28" t="str">
        <f>+IF(H552&gt;4,"DEJAR","DEPURAR")</f>
        <v>DEJAR</v>
      </c>
      <c r="N552" s="49" t="str">
        <f t="shared" si="35"/>
        <v>DEJAR</v>
      </c>
      <c r="O552" s="28">
        <f>+IF(E552=INICIO!$C$4,0.178*POWER(H552,2.47),IF(E552=INICIO!$C$5,0.1023*POWER(H552,2.5),IF(E552=INICIO!$C$6,0.14*POWER(H552,2.4),IF(E552=INICIO!$C$7,0.1023*POWER(H552,2.5),IF(E552=INICIO!$C$8,0,0)))))</f>
        <v>263.1322244819724</v>
      </c>
      <c r="P552" s="55">
        <f>+O552*1/J552</f>
        <v>5262.6444896394478</v>
      </c>
      <c r="Q552" s="55">
        <f>+O552/1000*A_DESCRIPCION!$D$24</f>
        <v>0.12367214550652701</v>
      </c>
      <c r="R552" s="55">
        <f>+P552/1000*A_DESCRIPCION!$D$24</f>
        <v>2.4734429101305406</v>
      </c>
      <c r="S552" s="49" t="str">
        <f>+INICIO!$E$4</f>
        <v>Imbert and Rollet (1989)a</v>
      </c>
      <c r="T552" s="54">
        <f>0.13657*H552^2.38351</f>
        <v>156.35674508199583</v>
      </c>
      <c r="U552" s="55">
        <f>+T552*1/J552</f>
        <v>3127.1349016399163</v>
      </c>
      <c r="V552" s="55">
        <f>+T552/1000*A_DESCRIPCION!$D$24</f>
        <v>7.3487670188538023E-2</v>
      </c>
      <c r="W552" s="55">
        <f>+U552/1000*A_DESCRIPCION!$D$24</f>
        <v>1.4697534037707607</v>
      </c>
      <c r="X552" s="28">
        <f>+IF(E552=INICIO!$C$4,0.199*(0.86^0.899)*(H552^2.22),IF(E552=INICIO!$C$5,0.199*(0.762^0.899)*(H552^2.22),IF(E552=INICIO!$C$6,0.199*(0.759^0.899)*(H552^2.22),IF(E552=INICIO!$C$7,0.199*(0.762^0.899)*(H552^2.22),0))))</f>
        <v>122.71450836690943</v>
      </c>
      <c r="Y552" s="28">
        <f>+X552*1/J552</f>
        <v>2454.2901673381884</v>
      </c>
      <c r="Z552" s="55">
        <f>+X552/1000*A_DESCRIPCION!$D$24</f>
        <v>5.7675818932447429E-2</v>
      </c>
      <c r="AA552" s="55">
        <f>+Y552/1000*A_DESCRIPCION!$D$24</f>
        <v>1.1535163786489486</v>
      </c>
      <c r="AB552" s="28">
        <f>+IF(E552=INICIO!$C$4,INICIO!$V$30*ARBOLES!R552,IF(E552=INICIO!$C$5,INICIO!$V$31*ARBOLES!R552,IF(E552=INICIO!$C$6,INICIO!$V$32*ARBOLES!R552,IF(E552=INICIO!$C$7,INICIO!#REF!*ARBOLES!R552,0))))</f>
        <v>1.7246903600707315</v>
      </c>
    </row>
    <row r="553" spans="1:28" x14ac:dyDescent="0.25">
      <c r="A553">
        <v>386</v>
      </c>
      <c r="B553" t="str">
        <f>+'2014'!A386</f>
        <v>4-2014-ICC/INAB</v>
      </c>
      <c r="D553">
        <f>+'2014'!B386</f>
        <v>20</v>
      </c>
      <c r="E553" t="str">
        <f>+'2014'!C386</f>
        <v>Laguncularia racemosa (L.) Gaertn.f.</v>
      </c>
      <c r="F553">
        <f>+'2014'!D386</f>
        <v>2015</v>
      </c>
      <c r="G553">
        <f>+'2014'!E386</f>
        <v>500</v>
      </c>
      <c r="H553">
        <f>+'2014'!F386</f>
        <v>19.399999999999999</v>
      </c>
      <c r="I553">
        <f>+'2014'!G386</f>
        <v>23.75</v>
      </c>
      <c r="J553" s="28">
        <f t="shared" si="32"/>
        <v>0.05</v>
      </c>
      <c r="K553" s="46">
        <f t="shared" si="33"/>
        <v>2.9559245277626354E-2</v>
      </c>
      <c r="L553" s="51">
        <f t="shared" si="34"/>
        <v>0.59118490555252701</v>
      </c>
      <c r="M553" s="28" t="str">
        <f>+IF(H553&gt;4,"DEJAR","DEPURAR")</f>
        <v>DEJAR</v>
      </c>
      <c r="N553" s="49" t="str">
        <f t="shared" si="35"/>
        <v>DEJAR</v>
      </c>
      <c r="O553" s="28">
        <f>+IF(E553=INICIO!$C$4,0.178*POWER(H553,2.47),IF(E553=INICIO!$C$5,0.1023*POWER(H553,2.5),IF(E553=INICIO!$C$6,0.14*POWER(H553,2.4),IF(E553=INICIO!$C$7,0.1023*POWER(H553,2.5),IF(E553=INICIO!$C$8,0,0)))))</f>
        <v>169.58208029688001</v>
      </c>
      <c r="P553" s="55">
        <f>+O553*1/J553</f>
        <v>3391.6416059376002</v>
      </c>
      <c r="Q553" s="55">
        <f>+O553/1000*A_DESCRIPCION!$D$24</f>
        <v>7.9703577739533599E-2</v>
      </c>
      <c r="R553" s="55">
        <f>+P553/1000*A_DESCRIPCION!$D$24</f>
        <v>1.5940715547906719</v>
      </c>
      <c r="S553" s="49" t="str">
        <f>+INICIO!$E$4</f>
        <v>Imbert and Rollet (1989)a</v>
      </c>
      <c r="T553" s="54">
        <f>0.13657*H553^2.38351</f>
        <v>160.26681665423646</v>
      </c>
      <c r="U553" s="55">
        <f>+T553*1/J553</f>
        <v>3205.3363330847292</v>
      </c>
      <c r="V553" s="55">
        <f>+T553/1000*A_DESCRIPCION!$D$24</f>
        <v>7.5325403827491144E-2</v>
      </c>
      <c r="W553" s="55">
        <f>+U553/1000*A_DESCRIPCION!$D$24</f>
        <v>1.5065080765498227</v>
      </c>
      <c r="X553" s="28">
        <f>+IF(E553=INICIO!$C$4,0.199*(0.86^0.899)*(H553^2.22),IF(E553=INICIO!$C$5,0.199*(0.762^0.899)*(H553^2.22),IF(E553=INICIO!$C$6,0.199*(0.759^0.899)*(H553^2.22),IF(E553=INICIO!$C$7,0.199*(0.762^0.899)*(H553^2.22),0))))</f>
        <v>112.6290539248033</v>
      </c>
      <c r="Y553" s="28">
        <f>+X553*1/J553</f>
        <v>2252.5810784960659</v>
      </c>
      <c r="Z553" s="55">
        <f>+X553/1000*A_DESCRIPCION!$D$24</f>
        <v>5.2935655344657544E-2</v>
      </c>
      <c r="AA553" s="55">
        <f>+Y553/1000*A_DESCRIPCION!$D$24</f>
        <v>1.0587131068931508</v>
      </c>
      <c r="AB553" s="28">
        <f>+IF(E553=INICIO!$C$4,INICIO!$V$30*ARBOLES!R553,IF(E553=INICIO!$C$5,INICIO!$V$31*ARBOLES!R553,IF(E553=INICIO!$C$6,INICIO!$V$32*ARBOLES!R553,IF(E553=INICIO!$C$7,INICIO!#REF!*ARBOLES!R553,0))))</f>
        <v>1.3000961246665357</v>
      </c>
    </row>
    <row r="554" spans="1:28" x14ac:dyDescent="0.25">
      <c r="A554">
        <v>387</v>
      </c>
      <c r="B554" t="str">
        <f>+'2014'!A387</f>
        <v>4-2014-ICC/INAB</v>
      </c>
      <c r="D554">
        <f>+'2014'!B387</f>
        <v>21</v>
      </c>
      <c r="E554" t="str">
        <f>+'2014'!C387</f>
        <v>Laguncularia racemosa (L.) Gaertn.f.</v>
      </c>
      <c r="F554">
        <f>+'2014'!D387</f>
        <v>2015</v>
      </c>
      <c r="G554">
        <f>+'2014'!E387</f>
        <v>500</v>
      </c>
      <c r="H554">
        <f>+'2014'!F387</f>
        <v>29.2</v>
      </c>
      <c r="I554">
        <f>+'2014'!G387</f>
        <v>20</v>
      </c>
      <c r="J554" s="28">
        <f t="shared" si="32"/>
        <v>0.05</v>
      </c>
      <c r="K554" s="46">
        <f t="shared" si="33"/>
        <v>6.6966189003920026E-2</v>
      </c>
      <c r="L554" s="51">
        <f t="shared" si="34"/>
        <v>1.3393237800784004</v>
      </c>
      <c r="M554" s="28" t="str">
        <f>+IF(H554&gt;4,"DEJAR","DEPURAR")</f>
        <v>DEJAR</v>
      </c>
      <c r="N554" s="49" t="str">
        <f t="shared" si="35"/>
        <v>DEJAR</v>
      </c>
      <c r="O554" s="28">
        <f>+IF(E554=INICIO!$C$4,0.178*POWER(H554,2.47),IF(E554=INICIO!$C$5,0.1023*POWER(H554,2.5),IF(E554=INICIO!$C$6,0.14*POWER(H554,2.4),IF(E554=INICIO!$C$7,0.1023*POWER(H554,2.5),IF(E554=INICIO!$C$8,0,0)))))</f>
        <v>471.33833391082391</v>
      </c>
      <c r="P554" s="55">
        <f>+O554*1/J554</f>
        <v>9426.7666782164779</v>
      </c>
      <c r="Q554" s="55">
        <f>+O554/1000*A_DESCRIPCION!$D$24</f>
        <v>0.22152901693808721</v>
      </c>
      <c r="R554" s="55">
        <f>+P554/1000*A_DESCRIPCION!$D$24</f>
        <v>4.430580338761744</v>
      </c>
      <c r="S554" s="49" t="str">
        <f>+INICIO!$E$4</f>
        <v>Imbert and Rollet (1989)a</v>
      </c>
      <c r="T554" s="54">
        <f>0.13657*H554^2.38351</f>
        <v>424.72711695464005</v>
      </c>
      <c r="U554" s="55">
        <f>+T554*1/J554</f>
        <v>8494.5423390928008</v>
      </c>
      <c r="V554" s="55">
        <f>+T554/1000*A_DESCRIPCION!$D$24</f>
        <v>0.19962174496868082</v>
      </c>
      <c r="W554" s="55">
        <f>+U554/1000*A_DESCRIPCION!$D$24</f>
        <v>3.9924348993736163</v>
      </c>
      <c r="X554" s="28">
        <f>+IF(E554=INICIO!$C$4,0.199*(0.86^0.899)*(H554^2.22),IF(E554=INICIO!$C$5,0.199*(0.762^0.899)*(H554^2.22),IF(E554=INICIO!$C$6,0.199*(0.759^0.899)*(H554^2.22),IF(E554=INICIO!$C$7,0.199*(0.762^0.899)*(H554^2.22),0))))</f>
        <v>279.17757198318748</v>
      </c>
      <c r="Y554" s="28">
        <f>+X554*1/J554</f>
        <v>5583.5514396637491</v>
      </c>
      <c r="Z554" s="55">
        <f>+X554/1000*A_DESCRIPCION!$D$24</f>
        <v>0.13121345883209812</v>
      </c>
      <c r="AA554" s="55">
        <f>+Y554/1000*A_DESCRIPCION!$D$24</f>
        <v>2.6242691766419619</v>
      </c>
      <c r="AB554" s="28">
        <f>+IF(E554=INICIO!$C$4,INICIO!$V$30*ARBOLES!R554,IF(E554=INICIO!$C$5,INICIO!$V$31*ARBOLES!R554,IF(E554=INICIO!$C$6,INICIO!$V$32*ARBOLES!R554,IF(E554=INICIO!$C$7,INICIO!#REF!*ARBOLES!R554,0))))</f>
        <v>3.6135017346848635</v>
      </c>
    </row>
    <row r="555" spans="1:28" x14ac:dyDescent="0.25">
      <c r="A555">
        <v>388</v>
      </c>
      <c r="B555" t="str">
        <f>+'2014'!A388</f>
        <v>4-2014-ICC/INAB</v>
      </c>
      <c r="D555">
        <f>+'2014'!B388</f>
        <v>22</v>
      </c>
      <c r="E555" t="str">
        <f>+'2014'!C388</f>
        <v>Laguncularia racemosa (L.) Gaertn.f.</v>
      </c>
      <c r="F555">
        <f>+'2014'!D388</f>
        <v>2015</v>
      </c>
      <c r="G555">
        <f>+'2014'!E388</f>
        <v>500</v>
      </c>
      <c r="H555">
        <f>+'2014'!F388</f>
        <v>21</v>
      </c>
      <c r="I555">
        <f>+'2014'!G388</f>
        <v>20.75</v>
      </c>
      <c r="J555" s="28">
        <f t="shared" si="32"/>
        <v>0.05</v>
      </c>
      <c r="K555" s="46">
        <f t="shared" si="33"/>
        <v>3.4636059005827467E-2</v>
      </c>
      <c r="L555" s="51">
        <f t="shared" si="34"/>
        <v>0.69272118011654926</v>
      </c>
      <c r="M555" s="28" t="str">
        <f>+IF(H555&gt;4,"DEJAR","DEPURAR")</f>
        <v>DEJAR</v>
      </c>
      <c r="N555" s="49" t="str">
        <f t="shared" si="35"/>
        <v>DEJAR</v>
      </c>
      <c r="O555" s="28">
        <f>+IF(E555=INICIO!$C$4,0.178*POWER(H555,2.47),IF(E555=INICIO!$C$5,0.1023*POWER(H555,2.5),IF(E555=INICIO!$C$6,0.14*POWER(H555,2.4),IF(E555=INICIO!$C$7,0.1023*POWER(H555,2.5),IF(E555=INICIO!$C$8,0,0)))))</f>
        <v>206.73969467494624</v>
      </c>
      <c r="P555" s="55">
        <f>+O555*1/J555</f>
        <v>4134.7938934989243</v>
      </c>
      <c r="Q555" s="55">
        <f>+O555/1000*A_DESCRIPCION!$D$24</f>
        <v>9.7167656497224725E-2</v>
      </c>
      <c r="R555" s="55">
        <f>+P555/1000*A_DESCRIPCION!$D$24</f>
        <v>1.9433531299444942</v>
      </c>
      <c r="S555" s="49" t="str">
        <f>+INICIO!$E$4</f>
        <v>Imbert and Rollet (1989)a</v>
      </c>
      <c r="T555" s="54">
        <f>0.13657*H555^2.38351</f>
        <v>193.587905296</v>
      </c>
      <c r="U555" s="55">
        <f>+T555*1/J555</f>
        <v>3871.7581059199997</v>
      </c>
      <c r="V555" s="55">
        <f>+T555/1000*A_DESCRIPCION!$D$24</f>
        <v>9.0986315489119993E-2</v>
      </c>
      <c r="W555" s="55">
        <f>+U555/1000*A_DESCRIPCION!$D$24</f>
        <v>1.8197263097823997</v>
      </c>
      <c r="X555" s="28">
        <f>+IF(E555=INICIO!$C$4,0.199*(0.86^0.899)*(H555^2.22),IF(E555=INICIO!$C$5,0.199*(0.762^0.899)*(H555^2.22),IF(E555=INICIO!$C$6,0.199*(0.759^0.899)*(H555^2.22),IF(E555=INICIO!$C$7,0.199*(0.762^0.899)*(H555^2.22),0))))</f>
        <v>134.29425365646713</v>
      </c>
      <c r="Y555" s="28">
        <f>+X555*1/J555</f>
        <v>2685.8850731293423</v>
      </c>
      <c r="Z555" s="55">
        <f>+X555/1000*A_DESCRIPCION!$D$24</f>
        <v>6.311829921853955E-2</v>
      </c>
      <c r="AA555" s="55">
        <f>+Y555/1000*A_DESCRIPCION!$D$24</f>
        <v>1.2623659843707908</v>
      </c>
      <c r="AB555" s="28">
        <f>+IF(E555=INICIO!$C$4,INICIO!$V$30*ARBOLES!R555,IF(E555=INICIO!$C$5,INICIO!$V$31*ARBOLES!R555,IF(E555=INICIO!$C$6,INICIO!$V$32*ARBOLES!R555,IF(E555=INICIO!$C$7,INICIO!#REF!*ARBOLES!R555,0))))</f>
        <v>1.5849639029730989</v>
      </c>
    </row>
    <row r="556" spans="1:28" x14ac:dyDescent="0.25">
      <c r="A556">
        <v>389</v>
      </c>
      <c r="B556" t="str">
        <f>+'2014'!A389</f>
        <v>4-2014-ICC/INAB</v>
      </c>
      <c r="D556">
        <f>+'2014'!B389</f>
        <v>23</v>
      </c>
      <c r="E556" t="str">
        <f>+'2014'!C389</f>
        <v>Laguncularia racemosa (L.) Gaertn.f.</v>
      </c>
      <c r="F556">
        <f>+'2014'!D389</f>
        <v>2015</v>
      </c>
      <c r="G556">
        <f>+'2014'!E389</f>
        <v>500</v>
      </c>
      <c r="H556">
        <f>+'2014'!F389</f>
        <v>25.6</v>
      </c>
      <c r="I556">
        <f>+'2014'!G389</f>
        <v>17</v>
      </c>
      <c r="J556" s="28">
        <f t="shared" si="32"/>
        <v>0.05</v>
      </c>
      <c r="K556" s="46">
        <f t="shared" si="33"/>
        <v>5.1471854036415167E-2</v>
      </c>
      <c r="L556" s="51">
        <f t="shared" si="34"/>
        <v>1.0294370807283033</v>
      </c>
      <c r="M556" s="28" t="str">
        <f>+IF(H556&gt;4,"DEJAR","DEPURAR")</f>
        <v>DEJAR</v>
      </c>
      <c r="N556" s="49" t="str">
        <f t="shared" si="35"/>
        <v>DEJAR</v>
      </c>
      <c r="O556" s="28">
        <f>+IF(E556=INICIO!$C$4,0.178*POWER(H556,2.47),IF(E556=INICIO!$C$5,0.1023*POWER(H556,2.5),IF(E556=INICIO!$C$6,0.14*POWER(H556,2.4),IF(E556=INICIO!$C$7,0.1023*POWER(H556,2.5),IF(E556=INICIO!$C$8,0,0)))))</f>
        <v>339.21538943638615</v>
      </c>
      <c r="P556" s="55">
        <f>+O556*1/J556</f>
        <v>6784.3077887277223</v>
      </c>
      <c r="Q556" s="55">
        <f>+O556/1000*A_DESCRIPCION!$D$24</f>
        <v>0.15943123303510148</v>
      </c>
      <c r="R556" s="55">
        <f>+P556/1000*A_DESCRIPCION!$D$24</f>
        <v>3.1886246607020294</v>
      </c>
      <c r="S556" s="49" t="str">
        <f>+INICIO!$E$4</f>
        <v>Imbert and Rollet (1989)a</v>
      </c>
      <c r="T556" s="54">
        <f>0.13657*H556^2.38351</f>
        <v>310.39116368600821</v>
      </c>
      <c r="U556" s="55">
        <f>+T556*1/J556</f>
        <v>6207.8232737201643</v>
      </c>
      <c r="V556" s="55">
        <f>+T556/1000*A_DESCRIPCION!$D$24</f>
        <v>0.14588384693242384</v>
      </c>
      <c r="W556" s="55">
        <f>+U556/1000*A_DESCRIPCION!$D$24</f>
        <v>2.9176769386484769</v>
      </c>
      <c r="X556" s="28">
        <f>+IF(E556=INICIO!$C$4,0.199*(0.86^0.899)*(H556^2.22),IF(E556=INICIO!$C$5,0.199*(0.762^0.899)*(H556^2.22),IF(E556=INICIO!$C$6,0.199*(0.759^0.899)*(H556^2.22),IF(E556=INICIO!$C$7,0.199*(0.762^0.899)*(H556^2.22),0))))</f>
        <v>208.46028089720016</v>
      </c>
      <c r="Y556" s="28">
        <f>+X556*1/J556</f>
        <v>4169.2056179440033</v>
      </c>
      <c r="Z556" s="55">
        <f>+X556/1000*A_DESCRIPCION!$D$24</f>
        <v>9.7976332021684071E-2</v>
      </c>
      <c r="AA556" s="55">
        <f>+Y556/1000*A_DESCRIPCION!$D$24</f>
        <v>1.9595266404336815</v>
      </c>
      <c r="AB556" s="28">
        <f>+IF(E556=INICIO!$C$4,INICIO!$V$30*ARBOLES!R556,IF(E556=INICIO!$C$5,INICIO!$V$31*ARBOLES!R556,IF(E556=INICIO!$C$6,INICIO!$V$32*ARBOLES!R556,IF(E556=INICIO!$C$7,INICIO!#REF!*ARBOLES!R556,0))))</f>
        <v>2.6005849937766632</v>
      </c>
    </row>
    <row r="557" spans="1:28" x14ac:dyDescent="0.25">
      <c r="A557">
        <v>390</v>
      </c>
      <c r="B557" t="str">
        <f>+'2014'!A390</f>
        <v>4-2014-ICC/INAB</v>
      </c>
      <c r="D557">
        <f>+'2014'!B390</f>
        <v>24</v>
      </c>
      <c r="E557" t="str">
        <f>+'2014'!C390</f>
        <v>Laguncularia racemosa (L.) Gaertn.f.</v>
      </c>
      <c r="F557">
        <f>+'2014'!D390</f>
        <v>2015</v>
      </c>
      <c r="G557">
        <f>+'2014'!E390</f>
        <v>500</v>
      </c>
      <c r="H557">
        <f>+'2014'!F390</f>
        <v>27.2</v>
      </c>
      <c r="I557">
        <f>+'2014'!G390</f>
        <v>12.75</v>
      </c>
      <c r="J557" s="28">
        <f t="shared" si="32"/>
        <v>0.05</v>
      </c>
      <c r="K557" s="46">
        <f t="shared" si="33"/>
        <v>5.8106897720796823E-2</v>
      </c>
      <c r="L557" s="51">
        <f t="shared" si="34"/>
        <v>1.1621379544159365</v>
      </c>
      <c r="M557" s="28" t="str">
        <f>+IF(H557&gt;4,"DEJAR","DEPURAR")</f>
        <v>DEJAR</v>
      </c>
      <c r="N557" s="49" t="str">
        <f t="shared" si="35"/>
        <v>DEJAR</v>
      </c>
      <c r="O557" s="28">
        <f>+IF(E557=INICIO!$C$4,0.178*POWER(H557,2.47),IF(E557=INICIO!$C$5,0.1023*POWER(H557,2.5),IF(E557=INICIO!$C$6,0.14*POWER(H557,2.4),IF(E557=INICIO!$C$7,0.1023*POWER(H557,2.5),IF(E557=INICIO!$C$8,0,0)))))</f>
        <v>394.72796333894593</v>
      </c>
      <c r="P557" s="55">
        <f>+O557*1/J557</f>
        <v>7894.5592667789178</v>
      </c>
      <c r="Q557" s="55">
        <f>+O557/1000*A_DESCRIPCION!$D$24</f>
        <v>0.18552214276930459</v>
      </c>
      <c r="R557" s="55">
        <f>+P557/1000*A_DESCRIPCION!$D$24</f>
        <v>3.7104428553860913</v>
      </c>
      <c r="S557" s="49" t="str">
        <f>+INICIO!$E$4</f>
        <v>Imbert and Rollet (1989)a</v>
      </c>
      <c r="T557" s="54">
        <f>0.13657*H557^2.38351</f>
        <v>358.64488216223202</v>
      </c>
      <c r="U557" s="55">
        <f>+T557*1/J557</f>
        <v>7172.8976432446398</v>
      </c>
      <c r="V557" s="55">
        <f>+T557/1000*A_DESCRIPCION!$D$24</f>
        <v>0.16856309461624902</v>
      </c>
      <c r="W557" s="55">
        <f>+U557/1000*A_DESCRIPCION!$D$24</f>
        <v>3.3712618923249806</v>
      </c>
      <c r="X557" s="28">
        <f>+IF(E557=INICIO!$C$4,0.199*(0.86^0.899)*(H557^2.22),IF(E557=INICIO!$C$5,0.199*(0.762^0.899)*(H557^2.22),IF(E557=INICIO!$C$6,0.199*(0.759^0.899)*(H557^2.22),IF(E557=INICIO!$C$7,0.199*(0.762^0.899)*(H557^2.22),0))))</f>
        <v>238.49186106441846</v>
      </c>
      <c r="Y557" s="28">
        <f>+X557*1/J557</f>
        <v>4769.8372212883687</v>
      </c>
      <c r="Z557" s="55">
        <f>+X557/1000*A_DESCRIPCION!$D$24</f>
        <v>0.11209117470027667</v>
      </c>
      <c r="AA557" s="55">
        <f>+Y557/1000*A_DESCRIPCION!$D$24</f>
        <v>2.241823494005533</v>
      </c>
      <c r="AB557" s="28">
        <f>+IF(E557=INICIO!$C$4,INICIO!$V$30*ARBOLES!R557,IF(E557=INICIO!$C$5,INICIO!$V$31*ARBOLES!R557,IF(E557=INICIO!$C$6,INICIO!$V$32*ARBOLES!R557,IF(E557=INICIO!$C$7,INICIO!#REF!*ARBOLES!R557,0))))</f>
        <v>3.0261705395762832</v>
      </c>
    </row>
    <row r="558" spans="1:28" x14ac:dyDescent="0.25">
      <c r="A558">
        <v>391</v>
      </c>
      <c r="B558" t="str">
        <f>+'2014'!A391</f>
        <v>4-2014-ICC/INAB</v>
      </c>
      <c r="D558">
        <f>+'2014'!B391</f>
        <v>25</v>
      </c>
      <c r="E558" t="str">
        <f>+'2014'!C391</f>
        <v>Laguncularia racemosa (L.) Gaertn.f.</v>
      </c>
      <c r="F558">
        <f>+'2014'!D391</f>
        <v>2015</v>
      </c>
      <c r="G558">
        <f>+'2014'!E391</f>
        <v>500</v>
      </c>
      <c r="H558">
        <f>+'2014'!F391</f>
        <v>14.7</v>
      </c>
      <c r="I558">
        <f>+'2014'!G391</f>
        <v>16.75</v>
      </c>
      <c r="J558" s="28">
        <f t="shared" si="32"/>
        <v>0.05</v>
      </c>
      <c r="K558" s="46">
        <f t="shared" si="33"/>
        <v>1.6971668912855457E-2</v>
      </c>
      <c r="L558" s="51">
        <f t="shared" si="34"/>
        <v>0.33943337825710912</v>
      </c>
      <c r="M558" s="28" t="str">
        <f>+IF(H558&gt;4,"DEJAR","DEPURAR")</f>
        <v>DEJAR</v>
      </c>
      <c r="N558" s="49" t="str">
        <f t="shared" si="35"/>
        <v>DEJAR</v>
      </c>
      <c r="O558" s="28">
        <f>+IF(E558=INICIO!$C$4,0.178*POWER(H558,2.47),IF(E558=INICIO!$C$5,0.1023*POWER(H558,2.5),IF(E558=INICIO!$C$6,0.14*POWER(H558,2.4),IF(E558=INICIO!$C$7,0.1023*POWER(H558,2.5),IF(E558=INICIO!$C$8,0,0)))))</f>
        <v>84.755710831869735</v>
      </c>
      <c r="P558" s="55">
        <f>+O558*1/J558</f>
        <v>1695.1142166373945</v>
      </c>
      <c r="Q558" s="55">
        <f>+O558/1000*A_DESCRIPCION!$D$24</f>
        <v>3.9835184090978776E-2</v>
      </c>
      <c r="R558" s="55">
        <f>+P558/1000*A_DESCRIPCION!$D$24</f>
        <v>0.7967036818195754</v>
      </c>
      <c r="S558" s="49" t="str">
        <f>+INICIO!$E$4</f>
        <v>Imbert and Rollet (1989)a</v>
      </c>
      <c r="T558" s="54">
        <f>0.13657*H558^2.38351</f>
        <v>82.730919252623252</v>
      </c>
      <c r="U558" s="55">
        <f>+T558*1/J558</f>
        <v>1654.6183850524649</v>
      </c>
      <c r="V558" s="55">
        <f>+T558/1000*A_DESCRIPCION!$D$24</f>
        <v>3.8883532048732926E-2</v>
      </c>
      <c r="W558" s="55">
        <f>+U558/1000*A_DESCRIPCION!$D$24</f>
        <v>0.77767064097465843</v>
      </c>
      <c r="X558" s="28">
        <f>+IF(E558=INICIO!$C$4,0.199*(0.86^0.899)*(H558^2.22),IF(E558=INICIO!$C$5,0.199*(0.762^0.899)*(H558^2.22),IF(E558=INICIO!$C$6,0.199*(0.759^0.899)*(H558^2.22),IF(E558=INICIO!$C$7,0.199*(0.762^0.899)*(H558^2.22),0))))</f>
        <v>60.838021047564339</v>
      </c>
      <c r="Y558" s="28">
        <f>+X558*1/J558</f>
        <v>1216.7604209512867</v>
      </c>
      <c r="Z558" s="55">
        <f>+X558/1000*A_DESCRIPCION!$D$24</f>
        <v>2.8593869892355239E-2</v>
      </c>
      <c r="AA558" s="55">
        <f>+Y558/1000*A_DESCRIPCION!$D$24</f>
        <v>0.57187739784710478</v>
      </c>
      <c r="AB558" s="28">
        <f>+IF(E558=INICIO!$C$4,INICIO!$V$30*ARBOLES!R558,IF(E558=INICIO!$C$5,INICIO!$V$31*ARBOLES!R558,IF(E558=INICIO!$C$6,INICIO!$V$32*ARBOLES!R558,IF(E558=INICIO!$C$7,INICIO!#REF!*ARBOLES!R558,0))))</f>
        <v>0.64977721114734233</v>
      </c>
    </row>
    <row r="559" spans="1:28" x14ac:dyDescent="0.25">
      <c r="A559">
        <v>392</v>
      </c>
      <c r="B559" t="str">
        <f>+'2014'!A392</f>
        <v>4-2014-ICC/INAB</v>
      </c>
      <c r="D559">
        <f>+'2014'!B392</f>
        <v>26</v>
      </c>
      <c r="E559" t="str">
        <f>+'2014'!C392</f>
        <v>Rhizophora mangle L.</v>
      </c>
      <c r="F559">
        <f>+'2014'!D392</f>
        <v>2015</v>
      </c>
      <c r="G559">
        <f>+'2014'!E392</f>
        <v>500</v>
      </c>
      <c r="H559">
        <f>+'2014'!F392</f>
        <v>12.3</v>
      </c>
      <c r="I559">
        <f>+'2014'!G392</f>
        <v>13.5</v>
      </c>
      <c r="J559" s="28">
        <f t="shared" si="32"/>
        <v>0.05</v>
      </c>
      <c r="K559" s="46">
        <f t="shared" si="33"/>
        <v>1.1882288814039998E-2</v>
      </c>
      <c r="L559" s="51">
        <f t="shared" si="34"/>
        <v>0.23764577628079994</v>
      </c>
      <c r="M559" s="28" t="str">
        <f>+IF(H559&gt;4,"DEJAR","DEPURAR")</f>
        <v>DEJAR</v>
      </c>
      <c r="N559" s="49" t="str">
        <f t="shared" si="35"/>
        <v>DEJAR</v>
      </c>
      <c r="O559" s="28">
        <f>+IF(E559=INICIO!$C$4,0.178*POWER(H559,2.47),IF(E559=INICIO!$C$5,0.1023*POWER(H559,2.5),IF(E559=INICIO!$C$6,0.14*POWER(H559,2.4),IF(E559=INICIO!$C$7,0.1023*POWER(H559,2.5),IF(E559=INICIO!$C$8,0,0)))))</f>
        <v>87.596272825628617</v>
      </c>
      <c r="P559" s="55">
        <f>+O559*1/J559</f>
        <v>1751.9254565125723</v>
      </c>
      <c r="Q559" s="55">
        <f>+O559/1000*A_DESCRIPCION!$D$24</f>
        <v>4.117024822804545E-2</v>
      </c>
      <c r="R559" s="55">
        <f>+P559/1000*A_DESCRIPCION!$D$24</f>
        <v>0.82340496456090895</v>
      </c>
      <c r="S559" s="49" t="str">
        <f>+INICIO!$E$4</f>
        <v>Imbert and Rollet (1989)a</v>
      </c>
      <c r="T559" s="54">
        <f>0.13657*H559^2.38351</f>
        <v>54.094740476621482</v>
      </c>
      <c r="U559" s="55">
        <f>+T559*1/J559</f>
        <v>1081.8948095324295</v>
      </c>
      <c r="V559" s="55">
        <f>+T559/1000*A_DESCRIPCION!$D$24</f>
        <v>2.5424528024012096E-2</v>
      </c>
      <c r="W559" s="55">
        <f>+U559/1000*A_DESCRIPCION!$D$24</f>
        <v>0.50849056048024177</v>
      </c>
      <c r="X559" s="28">
        <f>+IF(E559=INICIO!$C$4,0.199*(0.86^0.899)*(H559^2.22),IF(E559=INICIO!$C$5,0.199*(0.762^0.899)*(H559^2.22),IF(E559=INICIO!$C$6,0.199*(0.759^0.899)*(H559^2.22),IF(E559=INICIO!$C$7,0.199*(0.762^0.899)*(H559^2.22),0))))</f>
        <v>45.662168410610782</v>
      </c>
      <c r="Y559" s="28">
        <f>+X559*1/J559</f>
        <v>913.24336821221561</v>
      </c>
      <c r="Z559" s="55">
        <f>+X559/1000*A_DESCRIPCION!$D$24</f>
        <v>2.1461219152987068E-2</v>
      </c>
      <c r="AA559" s="55">
        <f>+Y559/1000*A_DESCRIPCION!$D$24</f>
        <v>0.42922438305974131</v>
      </c>
      <c r="AB559" s="28">
        <f>+IF(E559=INICIO!$C$4,INICIO!$V$30*ARBOLES!R559,IF(E559=INICIO!$C$5,INICIO!$V$31*ARBOLES!R559,IF(E559=INICIO!$C$6,INICIO!$V$32*ARBOLES!R559,IF(E559=INICIO!$C$7,INICIO!#REF!*ARBOLES!R559,0))))</f>
        <v>0.57414650606899698</v>
      </c>
    </row>
    <row r="560" spans="1:28" x14ac:dyDescent="0.25">
      <c r="A560">
        <v>393</v>
      </c>
      <c r="B560" t="str">
        <f>+'2014'!A393</f>
        <v>4-2014-ICC/INAB</v>
      </c>
      <c r="D560">
        <f>+'2014'!B393</f>
        <v>27</v>
      </c>
      <c r="E560" t="str">
        <f>+'2014'!C393</f>
        <v>Rhizophora mangle L.</v>
      </c>
      <c r="F560">
        <f>+'2014'!D393</f>
        <v>2015</v>
      </c>
      <c r="G560">
        <f>+'2014'!E393</f>
        <v>500</v>
      </c>
      <c r="H560">
        <f>+'2014'!F393</f>
        <v>6.2</v>
      </c>
      <c r="I560">
        <f>+'2014'!G393</f>
        <v>8</v>
      </c>
      <c r="J560" s="28">
        <f t="shared" si="32"/>
        <v>0.05</v>
      </c>
      <c r="K560" s="46">
        <f t="shared" si="33"/>
        <v>3.0190705400997908E-3</v>
      </c>
      <c r="L560" s="51">
        <f t="shared" si="34"/>
        <v>6.0381410801995813E-2</v>
      </c>
      <c r="M560" s="28" t="str">
        <f>+IF(H560&gt;4,"DEJAR","DEPURAR")</f>
        <v>DEJAR</v>
      </c>
      <c r="N560" s="49" t="str">
        <f t="shared" si="35"/>
        <v>DEJAR</v>
      </c>
      <c r="O560" s="28">
        <f>+IF(E560=INICIO!$C$4,0.178*POWER(H560,2.47),IF(E560=INICIO!$C$5,0.1023*POWER(H560,2.5),IF(E560=INICIO!$C$6,0.14*POWER(H560,2.4),IF(E560=INICIO!$C$7,0.1023*POWER(H560,2.5),IF(E560=INICIO!$C$8,0,0)))))</f>
        <v>16.129744027623776</v>
      </c>
      <c r="P560" s="55">
        <f>+O560*1/J560</f>
        <v>322.5948805524755</v>
      </c>
      <c r="Q560" s="55">
        <f>+O560/1000*A_DESCRIPCION!$D$24</f>
        <v>7.5809796929831742E-3</v>
      </c>
      <c r="R560" s="55">
        <f>+P560/1000*A_DESCRIPCION!$D$24</f>
        <v>0.15161959385966348</v>
      </c>
      <c r="S560" s="49" t="str">
        <f>+INICIO!$E$4</f>
        <v>Imbert and Rollet (1989)a</v>
      </c>
      <c r="T560" s="54">
        <f>0.13657*H560^2.38351</f>
        <v>10.568876552450128</v>
      </c>
      <c r="U560" s="55">
        <f>+T560*1/J560</f>
        <v>211.37753104900256</v>
      </c>
      <c r="V560" s="55">
        <f>+T560/1000*A_DESCRIPCION!$D$24</f>
        <v>4.9673719796515603E-3</v>
      </c>
      <c r="W560" s="55">
        <f>+U560/1000*A_DESCRIPCION!$D$24</f>
        <v>9.9347439593031203E-2</v>
      </c>
      <c r="X560" s="28">
        <f>+IF(E560=INICIO!$C$4,0.199*(0.86^0.899)*(H560^2.22),IF(E560=INICIO!$C$5,0.199*(0.762^0.899)*(H560^2.22),IF(E560=INICIO!$C$6,0.199*(0.759^0.899)*(H560^2.22),IF(E560=INICIO!$C$7,0.199*(0.762^0.899)*(H560^2.22),0))))</f>
        <v>9.9787636134832081</v>
      </c>
      <c r="Y560" s="28">
        <f>+X560*1/J560</f>
        <v>199.57527226966414</v>
      </c>
      <c r="Z560" s="55">
        <f>+X560/1000*A_DESCRIPCION!$D$24</f>
        <v>4.6900188983371076E-3</v>
      </c>
      <c r="AA560" s="55">
        <f>+Y560/1000*A_DESCRIPCION!$D$24</f>
        <v>9.3800377966742149E-2</v>
      </c>
      <c r="AB560" s="28">
        <f>+IF(E560=INICIO!$C$4,INICIO!$V$30*ARBOLES!R560,IF(E560=INICIO!$C$5,INICIO!$V$31*ARBOLES!R560,IF(E560=INICIO!$C$6,INICIO!$V$32*ARBOLES!R560,IF(E560=INICIO!$C$7,INICIO!#REF!*ARBOLES!R560,0))))</f>
        <v>0.10572180617413161</v>
      </c>
    </row>
    <row r="561" spans="1:28" x14ac:dyDescent="0.25">
      <c r="A561">
        <v>394</v>
      </c>
      <c r="B561" t="str">
        <f>+'2014'!A394</f>
        <v>4-2014-ICC/INAB</v>
      </c>
      <c r="D561">
        <f>+'2014'!B394</f>
        <v>28</v>
      </c>
      <c r="E561" t="str">
        <f>+'2014'!C394</f>
        <v>Rhizophora mangle L.</v>
      </c>
      <c r="F561">
        <f>+'2014'!D394</f>
        <v>2015</v>
      </c>
      <c r="G561">
        <f>+'2014'!E394</f>
        <v>500</v>
      </c>
      <c r="H561">
        <f>+'2014'!F394</f>
        <v>5.3</v>
      </c>
      <c r="I561">
        <f>+'2014'!G394</f>
        <v>7.25</v>
      </c>
      <c r="J561" s="28">
        <f t="shared" si="32"/>
        <v>0.05</v>
      </c>
      <c r="K561" s="46">
        <f t="shared" si="33"/>
        <v>2.2061834409834321E-3</v>
      </c>
      <c r="L561" s="51">
        <f t="shared" si="34"/>
        <v>4.4123668819668636E-2</v>
      </c>
      <c r="M561" s="28" t="str">
        <f>+IF(H561&gt;4,"DEJAR","DEPURAR")</f>
        <v>DEJAR</v>
      </c>
      <c r="N561" s="49" t="str">
        <f t="shared" si="35"/>
        <v>DEJAR</v>
      </c>
      <c r="O561" s="28">
        <f>+IF(E561=INICIO!$C$4,0.178*POWER(H561,2.47),IF(E561=INICIO!$C$5,0.1023*POWER(H561,2.5),IF(E561=INICIO!$C$6,0.14*POWER(H561,2.4),IF(E561=INICIO!$C$7,0.1023*POWER(H561,2.5),IF(E561=INICIO!$C$8,0,0)))))</f>
        <v>10.949175078067901</v>
      </c>
      <c r="P561" s="55">
        <f>+O561*1/J561</f>
        <v>218.983501561358</v>
      </c>
      <c r="Q561" s="55">
        <f>+O561/1000*A_DESCRIPCION!$D$24</f>
        <v>5.1461122866919137E-3</v>
      </c>
      <c r="R561" s="55">
        <f>+P561/1000*A_DESCRIPCION!$D$24</f>
        <v>0.10292224573383825</v>
      </c>
      <c r="S561" s="49" t="str">
        <f>+INICIO!$E$4</f>
        <v>Imbert and Rollet (1989)a</v>
      </c>
      <c r="T561" s="54">
        <f>0.13657*H561^2.38351</f>
        <v>7.2723385318521219</v>
      </c>
      <c r="U561" s="55">
        <f>+T561*1/J561</f>
        <v>145.44677063704242</v>
      </c>
      <c r="V561" s="55">
        <f>+T561/1000*A_DESCRIPCION!$D$24</f>
        <v>3.4179991099704972E-3</v>
      </c>
      <c r="W561" s="55">
        <f>+U561/1000*A_DESCRIPCION!$D$24</f>
        <v>6.8359982199409933E-2</v>
      </c>
      <c r="X561" s="28">
        <f>+IF(E561=INICIO!$C$4,0.199*(0.86^0.899)*(H561^2.22),IF(E561=INICIO!$C$5,0.199*(0.762^0.899)*(H561^2.22),IF(E561=INICIO!$C$6,0.199*(0.759^0.899)*(H561^2.22),IF(E561=INICIO!$C$7,0.199*(0.762^0.899)*(H561^2.22),0))))</f>
        <v>7.0446531420409091</v>
      </c>
      <c r="Y561" s="28">
        <f>+X561*1/J561</f>
        <v>140.89306284081817</v>
      </c>
      <c r="Z561" s="55">
        <f>+X561/1000*A_DESCRIPCION!$D$24</f>
        <v>3.310986976759227E-3</v>
      </c>
      <c r="AA561" s="55">
        <f>+Y561/1000*A_DESCRIPCION!$D$24</f>
        <v>6.6219739535184535E-2</v>
      </c>
      <c r="AB561" s="28">
        <f>+IF(E561=INICIO!$C$4,INICIO!$V$30*ARBOLES!R561,IF(E561=INICIO!$C$5,INICIO!$V$31*ARBOLES!R561,IF(E561=INICIO!$C$6,INICIO!$V$32*ARBOLES!R561,IF(E561=INICIO!$C$7,INICIO!#REF!*ARBOLES!R561,0))))</f>
        <v>7.1765960041751439E-2</v>
      </c>
    </row>
    <row r="562" spans="1:28" x14ac:dyDescent="0.25">
      <c r="A562">
        <v>395</v>
      </c>
      <c r="B562" t="str">
        <f>+'2014'!A395</f>
        <v>4-2014-ICC/INAB</v>
      </c>
      <c r="D562">
        <f>+'2014'!B395</f>
        <v>29</v>
      </c>
      <c r="E562" t="str">
        <f>+'2014'!C395</f>
        <v>Rhizophora mangle L.</v>
      </c>
      <c r="F562">
        <f>+'2014'!D395</f>
        <v>2015</v>
      </c>
      <c r="G562">
        <f>+'2014'!E395</f>
        <v>500</v>
      </c>
      <c r="H562">
        <f>+'2014'!F395</f>
        <v>7.3</v>
      </c>
      <c r="I562">
        <f>+'2014'!G395</f>
        <v>5.5</v>
      </c>
      <c r="J562" s="28">
        <f t="shared" si="32"/>
        <v>0.05</v>
      </c>
      <c r="K562" s="46">
        <f t="shared" si="33"/>
        <v>4.1853868127450016E-3</v>
      </c>
      <c r="L562" s="51">
        <f t="shared" si="34"/>
        <v>8.3707736254900023E-2</v>
      </c>
      <c r="M562" s="28" t="str">
        <f>+IF(H562&gt;4,"DEJAR","DEPURAR")</f>
        <v>DEJAR</v>
      </c>
      <c r="N562" s="49" t="str">
        <f t="shared" si="35"/>
        <v>DEJAR</v>
      </c>
      <c r="O562" s="28">
        <f>+IF(E562=INICIO!$C$4,0.178*POWER(H562,2.47),IF(E562=INICIO!$C$5,0.1023*POWER(H562,2.5),IF(E562=INICIO!$C$6,0.14*POWER(H562,2.4),IF(E562=INICIO!$C$7,0.1023*POWER(H562,2.5),IF(E562=INICIO!$C$8,0,0)))))</f>
        <v>24.145014292049698</v>
      </c>
      <c r="P562" s="55">
        <f>+O562*1/J562</f>
        <v>482.90028584099394</v>
      </c>
      <c r="Q562" s="55">
        <f>+O562/1000*A_DESCRIPCION!$D$24</f>
        <v>1.1348156717263356E-2</v>
      </c>
      <c r="R562" s="55">
        <f>+P562/1000*A_DESCRIPCION!$D$24</f>
        <v>0.22696313434526713</v>
      </c>
      <c r="S562" s="49" t="str">
        <f>+INICIO!$E$4</f>
        <v>Imbert and Rollet (1989)a</v>
      </c>
      <c r="T562" s="54">
        <f>0.13657*H562^2.38351</f>
        <v>15.598900207913475</v>
      </c>
      <c r="U562" s="55">
        <f>+T562*1/J562</f>
        <v>311.97800415826947</v>
      </c>
      <c r="V562" s="55">
        <f>+T562/1000*A_DESCRIPCION!$D$24</f>
        <v>7.3314830977193332E-3</v>
      </c>
      <c r="W562" s="55">
        <f>+U562/1000*A_DESCRIPCION!$D$24</f>
        <v>0.14662966195438665</v>
      </c>
      <c r="X562" s="28">
        <f>+IF(E562=INICIO!$C$4,0.199*(0.86^0.899)*(H562^2.22),IF(E562=INICIO!$C$5,0.199*(0.762^0.899)*(H562^2.22),IF(E562=INICIO!$C$6,0.199*(0.759^0.899)*(H562^2.22),IF(E562=INICIO!$C$7,0.199*(0.762^0.899)*(H562^2.22),0))))</f>
        <v>14.339827714569612</v>
      </c>
      <c r="Y562" s="28">
        <f>+X562*1/J562</f>
        <v>286.79655429139223</v>
      </c>
      <c r="Z562" s="55">
        <f>+X562/1000*A_DESCRIPCION!$D$24</f>
        <v>6.7397190258477171E-3</v>
      </c>
      <c r="AA562" s="55">
        <f>+Y562/1000*A_DESCRIPCION!$D$24</f>
        <v>0.13479438051695433</v>
      </c>
      <c r="AB562" s="28">
        <f>+IF(E562=INICIO!$C$4,INICIO!$V$30*ARBOLES!R562,IF(E562=INICIO!$C$5,INICIO!$V$31*ARBOLES!R562,IF(E562=INICIO!$C$6,INICIO!$V$32*ARBOLES!R562,IF(E562=INICIO!$C$7,INICIO!#REF!*ARBOLES!R562,0))))</f>
        <v>0.15825759644319484</v>
      </c>
    </row>
    <row r="563" spans="1:28" x14ac:dyDescent="0.25">
      <c r="A563">
        <v>2</v>
      </c>
      <c r="B563" t="str">
        <f>+'2015'!A2</f>
        <v>1-2015-INAB</v>
      </c>
      <c r="D563">
        <f>+'2015'!B2</f>
        <v>1</v>
      </c>
      <c r="E563" t="str">
        <f>+'2015'!C2</f>
        <v>Conocarpus erectus L.</v>
      </c>
      <c r="F563">
        <f>+'2015'!D2</f>
        <v>2015</v>
      </c>
      <c r="G563">
        <f>+'2015'!E2</f>
        <v>500</v>
      </c>
      <c r="H563">
        <f>+'2015'!F2</f>
        <v>36.5</v>
      </c>
      <c r="I563">
        <f>+'2015'!G2</f>
        <v>16</v>
      </c>
      <c r="J563" s="28">
        <f t="shared" si="32"/>
        <v>0.05</v>
      </c>
      <c r="K563" s="46">
        <f t="shared" si="33"/>
        <v>0.10463467031862503</v>
      </c>
      <c r="L563" s="51">
        <f t="shared" si="34"/>
        <v>2.0926934063725002</v>
      </c>
      <c r="M563" s="28" t="str">
        <f>+IF(H563&gt;4,"DEJAR","DEPURAR")</f>
        <v>DEJAR</v>
      </c>
      <c r="N563" s="49" t="str">
        <f t="shared" si="35"/>
        <v>DEJAR</v>
      </c>
      <c r="O563" s="28">
        <f>+IF(E563=INICIO!$C$4,0.178*POWER(H563,2.47),IF(E563=INICIO!$C$5,0.1023*POWER(H563,2.5),IF(E563=INICIO!$C$6,0.14*POWER(H563,2.4),IF(E563=INICIO!$C$7,0.1023*POWER(H563,2.5),IF(E563=INICIO!$C$8,0,0)))))</f>
        <v>823.39418361413891</v>
      </c>
      <c r="P563" s="55">
        <f>+O563*1/J563</f>
        <v>16467.883672282776</v>
      </c>
      <c r="Q563" s="55">
        <f>+O563/1000*A_DESCRIPCION!$D$24</f>
        <v>0.38699526629864528</v>
      </c>
      <c r="R563" s="55">
        <f>+P563/1000*A_DESCRIPCION!$D$24</f>
        <v>7.7399053259729049</v>
      </c>
      <c r="S563" s="49" t="str">
        <f>+INICIO!$E$4</f>
        <v>Imbert and Rollet (1989)a</v>
      </c>
      <c r="T563" s="54">
        <f>0.13657*H563^2.38351</f>
        <v>722.92954620422427</v>
      </c>
      <c r="U563" s="55">
        <f>+T563*1/J563</f>
        <v>14458.590924084485</v>
      </c>
      <c r="V563" s="55">
        <f>+T563/1000*A_DESCRIPCION!$D$24</f>
        <v>0.33977688671598538</v>
      </c>
      <c r="W563" s="55">
        <f>+U563/1000*A_DESCRIPCION!$D$24</f>
        <v>6.7955377343197076</v>
      </c>
      <c r="X563" s="28">
        <f>+IF(E563=INICIO!$C$4,0.199*(0.86^0.899)*(H563^2.22),IF(E563=INICIO!$C$5,0.199*(0.762^0.899)*(H563^2.22),IF(E563=INICIO!$C$6,0.199*(0.759^0.899)*(H563^2.22),IF(E563=INICIO!$C$7,0.199*(0.762^0.899)*(H563^2.22),0))))</f>
        <v>458.16378163180366</v>
      </c>
      <c r="Y563" s="28">
        <f>+X563*1/J563</f>
        <v>9163.2756326360723</v>
      </c>
      <c r="Z563" s="55">
        <f>+X563/1000*A_DESCRIPCION!$D$24</f>
        <v>0.21533697736694771</v>
      </c>
      <c r="AA563" s="55">
        <f>+Y563/1000*A_DESCRIPCION!$D$24</f>
        <v>4.306739547338954</v>
      </c>
      <c r="AB563" s="28" t="e">
        <f>+IF(E563=INICIO!$C$4,INICIO!$V$30*ARBOLES!R563,IF(E563=INICIO!$C$5,INICIO!$V$31*ARBOLES!R563,IF(E563=INICIO!$C$6,INICIO!$V$32*ARBOLES!R563,IF(E563=INICIO!$C$7,INICIO!#REF!*ARBOLES!R563,0))))</f>
        <v>#REF!</v>
      </c>
    </row>
    <row r="564" spans="1:28" x14ac:dyDescent="0.25">
      <c r="A564">
        <v>3</v>
      </c>
      <c r="B564" t="str">
        <f>+'2015'!A3</f>
        <v>1-2015-INAB</v>
      </c>
      <c r="D564">
        <f>+'2015'!B3</f>
        <v>2</v>
      </c>
      <c r="E564" t="str">
        <f>+'2015'!C3</f>
        <v>Conocarpus erectus L.</v>
      </c>
      <c r="F564">
        <f>+'2015'!D3</f>
        <v>2015</v>
      </c>
      <c r="G564">
        <f>+'2015'!E3</f>
        <v>500</v>
      </c>
      <c r="H564">
        <f>+'2015'!F3</f>
        <v>5.8</v>
      </c>
      <c r="I564">
        <f>+'2015'!G3</f>
        <v>8</v>
      </c>
      <c r="J564" s="28">
        <f t="shared" si="32"/>
        <v>0.05</v>
      </c>
      <c r="K564" s="46">
        <f t="shared" si="33"/>
        <v>2.6420794216690155E-3</v>
      </c>
      <c r="L564" s="51">
        <f t="shared" si="34"/>
        <v>5.2841588433380306E-2</v>
      </c>
      <c r="M564" s="28" t="str">
        <f>+IF(H564&gt;4,"DEJAR","DEPURAR")</f>
        <v>DEJAR</v>
      </c>
      <c r="N564" s="49" t="str">
        <f t="shared" si="35"/>
        <v>DEJAR</v>
      </c>
      <c r="O564" s="28">
        <f>+IF(E564=INICIO!$C$4,0.178*POWER(H564,2.47),IF(E564=INICIO!$C$5,0.1023*POWER(H564,2.5),IF(E564=INICIO!$C$6,0.14*POWER(H564,2.4),IF(E564=INICIO!$C$7,0.1023*POWER(H564,2.5),IF(E564=INICIO!$C$8,0,0)))))</f>
        <v>8.2879212837615164</v>
      </c>
      <c r="P564" s="55">
        <f>+O564*1/J564</f>
        <v>165.75842567523031</v>
      </c>
      <c r="Q564" s="55">
        <f>+O564/1000*A_DESCRIPCION!$D$24</f>
        <v>3.8953230033679123E-3</v>
      </c>
      <c r="R564" s="55">
        <f>+P564/1000*A_DESCRIPCION!$D$24</f>
        <v>7.7906460067358241E-2</v>
      </c>
      <c r="S564" s="49" t="str">
        <f>+INICIO!$E$4</f>
        <v>Imbert and Rollet (1989)a</v>
      </c>
      <c r="T564" s="54">
        <f>0.13657*H564^2.38351</f>
        <v>9.0155778179772081</v>
      </c>
      <c r="U564" s="55">
        <f>+T564*1/J564</f>
        <v>180.31155635954414</v>
      </c>
      <c r="V564" s="55">
        <f>+T564/1000*A_DESCRIPCION!$D$24</f>
        <v>4.2373215744492881E-3</v>
      </c>
      <c r="W564" s="55">
        <f>+U564/1000*A_DESCRIPCION!$D$24</f>
        <v>8.4746431488985738E-2</v>
      </c>
      <c r="X564" s="28">
        <f>+IF(E564=INICIO!$C$4,0.199*(0.86^0.899)*(H564^2.22),IF(E564=INICIO!$C$5,0.199*(0.762^0.899)*(H564^2.22),IF(E564=INICIO!$C$6,0.199*(0.759^0.899)*(H564^2.22),IF(E564=INICIO!$C$7,0.199*(0.762^0.899)*(H564^2.22),0))))</f>
        <v>7.7186392107800668</v>
      </c>
      <c r="Y564" s="28">
        <f>+X564*1/J564</f>
        <v>154.37278421560131</v>
      </c>
      <c r="Z564" s="55">
        <f>+X564/1000*A_DESCRIPCION!$D$24</f>
        <v>3.627760429066631E-3</v>
      </c>
      <c r="AA564" s="55">
        <f>+Y564/1000*A_DESCRIPCION!$D$24</f>
        <v>7.2555208581332617E-2</v>
      </c>
      <c r="AB564" s="28" t="e">
        <f>+IF(E564=INICIO!$C$4,INICIO!$V$30*ARBOLES!R564,IF(E564=INICIO!$C$5,INICIO!$V$31*ARBOLES!R564,IF(E564=INICIO!$C$6,INICIO!$V$32*ARBOLES!R564,IF(E564=INICIO!$C$7,INICIO!#REF!*ARBOLES!R564,0))))</f>
        <v>#REF!</v>
      </c>
    </row>
    <row r="565" spans="1:28" x14ac:dyDescent="0.25">
      <c r="A565">
        <v>4</v>
      </c>
      <c r="B565" t="str">
        <f>+'2015'!A4</f>
        <v>1-2015-INAB</v>
      </c>
      <c r="D565">
        <f>+'2015'!B4</f>
        <v>3</v>
      </c>
      <c r="E565" t="str">
        <f>+'2015'!C4</f>
        <v>Chaperno</v>
      </c>
      <c r="F565">
        <f>+'2015'!D4</f>
        <v>2015</v>
      </c>
      <c r="G565">
        <f>+'2015'!E4</f>
        <v>500</v>
      </c>
      <c r="H565">
        <f>+'2015'!F4</f>
        <v>13.9</v>
      </c>
      <c r="I565">
        <f>+'2015'!G4</f>
        <v>7</v>
      </c>
      <c r="J565" s="28">
        <f t="shared" si="32"/>
        <v>0.05</v>
      </c>
      <c r="K565" s="46">
        <f t="shared" si="33"/>
        <v>1.5174677915002103E-2</v>
      </c>
      <c r="L565" s="51">
        <f t="shared" si="34"/>
        <v>0.30349355830004204</v>
      </c>
      <c r="M565" s="28" t="str">
        <f>+IF(H565&gt;4,"DEJAR","DEPURAR")</f>
        <v>DEJAR</v>
      </c>
      <c r="N565" s="49" t="str">
        <f t="shared" si="35"/>
        <v>DEJAR</v>
      </c>
      <c r="O565" s="28">
        <f>+IF(E565=INICIO!$C$4,0.178*POWER(H565,2.47),IF(E565=INICIO!$C$5,0.1023*POWER(H565,2.5),IF(E565=INICIO!$C$6,0.14*POWER(H565,2.4),IF(E565=INICIO!$C$7,0.1023*POWER(H565,2.5),IF(E565=INICIO!$C$8,0,0)))))</f>
        <v>0</v>
      </c>
      <c r="P565" s="55">
        <f>+O565*1/J565</f>
        <v>0</v>
      </c>
      <c r="Q565" s="55">
        <f>+O565/1000*A_DESCRIPCION!$D$24</f>
        <v>0</v>
      </c>
      <c r="R565" s="55">
        <f>+P565/1000*A_DESCRIPCION!$D$24</f>
        <v>0</v>
      </c>
      <c r="S565" s="49" t="str">
        <f>+INICIO!$E$4</f>
        <v>Imbert and Rollet (1989)a</v>
      </c>
      <c r="T565" s="54">
        <f>0.13657*H565^2.38351</f>
        <v>72.40065845714723</v>
      </c>
      <c r="U565" s="55">
        <f>+T565*1/J565</f>
        <v>1448.0131691429444</v>
      </c>
      <c r="V565" s="55">
        <f>+T565/1000*A_DESCRIPCION!$D$24</f>
        <v>3.4028309474859193E-2</v>
      </c>
      <c r="W565" s="55">
        <f>+U565/1000*A_DESCRIPCION!$D$24</f>
        <v>0.68056618949718384</v>
      </c>
      <c r="X565" s="28">
        <f>+IF(E565=INICIO!$C$4,0.199*(0.86^0.899)*(H565^2.22),IF(E565=INICIO!$C$5,0.199*(0.762^0.899)*(H565^2.22),IF(E565=INICIO!$C$6,0.199*(0.759^0.899)*(H565^2.22),IF(E565=INICIO!$C$7,0.199*(0.762^0.899)*(H565^2.22),0))))</f>
        <v>0</v>
      </c>
      <c r="Y565" s="28">
        <f>+X565*1/J565</f>
        <v>0</v>
      </c>
      <c r="Z565" s="55">
        <f>+X565/1000*A_DESCRIPCION!$D$24</f>
        <v>0</v>
      </c>
      <c r="AA565" s="55">
        <f>+Y565/1000*A_DESCRIPCION!$D$24</f>
        <v>0</v>
      </c>
      <c r="AB565" s="28">
        <f>+IF(E565=INICIO!$C$4,INICIO!$V$30*ARBOLES!R565,IF(E565=INICIO!$C$5,INICIO!$V$31*ARBOLES!R565,IF(E565=INICIO!$C$6,INICIO!$V$32*ARBOLES!R565,IF(E565=INICIO!$C$7,INICIO!#REF!*ARBOLES!R565,0))))</f>
        <v>0</v>
      </c>
    </row>
    <row r="566" spans="1:28" x14ac:dyDescent="0.25">
      <c r="A566">
        <v>5</v>
      </c>
      <c r="B566" t="str">
        <f>+'2015'!A5</f>
        <v>1-2015-INAB</v>
      </c>
      <c r="D566">
        <f>+'2015'!B5</f>
        <v>4</v>
      </c>
      <c r="E566" t="str">
        <f>+'2015'!C5</f>
        <v>Conocarpus erectus L.</v>
      </c>
      <c r="F566">
        <f>+'2015'!D5</f>
        <v>2015</v>
      </c>
      <c r="G566">
        <f>+'2015'!E5</f>
        <v>500</v>
      </c>
      <c r="H566">
        <f>+'2015'!F5</f>
        <v>33.1</v>
      </c>
      <c r="I566">
        <f>+'2015'!G5</f>
        <v>9</v>
      </c>
      <c r="J566" s="28">
        <f t="shared" si="32"/>
        <v>0.05</v>
      </c>
      <c r="K566" s="46">
        <f t="shared" si="33"/>
        <v>8.604900817998784E-2</v>
      </c>
      <c r="L566" s="51">
        <f t="shared" si="34"/>
        <v>1.7209801635997568</v>
      </c>
      <c r="M566" s="28" t="str">
        <f>+IF(H566&gt;4,"DEJAR","DEPURAR")</f>
        <v>DEJAR</v>
      </c>
      <c r="N566" s="49" t="str">
        <f t="shared" si="35"/>
        <v>DEJAR</v>
      </c>
      <c r="O566" s="28">
        <f>+IF(E566=INICIO!$C$4,0.178*POWER(H566,2.47),IF(E566=INICIO!$C$5,0.1023*POWER(H566,2.5),IF(E566=INICIO!$C$6,0.14*POWER(H566,2.4),IF(E566=INICIO!$C$7,0.1023*POWER(H566,2.5),IF(E566=INICIO!$C$8,0,0)))))</f>
        <v>644.83056988055296</v>
      </c>
      <c r="P566" s="55">
        <f>+O566*1/J566</f>
        <v>12896.611397611059</v>
      </c>
      <c r="Q566" s="55">
        <f>+O566/1000*A_DESCRIPCION!$D$24</f>
        <v>0.30307036784385988</v>
      </c>
      <c r="R566" s="55">
        <f>+P566/1000*A_DESCRIPCION!$D$24</f>
        <v>6.0614073568771971</v>
      </c>
      <c r="S566" s="49" t="str">
        <f>+INICIO!$E$4</f>
        <v>Imbert and Rollet (1989)a</v>
      </c>
      <c r="T566" s="54">
        <f>0.13657*H566^2.38351</f>
        <v>572.63848341262656</v>
      </c>
      <c r="U566" s="55">
        <f>+T566*1/J566</f>
        <v>11452.769668252531</v>
      </c>
      <c r="V566" s="55">
        <f>+T566/1000*A_DESCRIPCION!$D$24</f>
        <v>0.26914008720393445</v>
      </c>
      <c r="W566" s="55">
        <f>+U566/1000*A_DESCRIPCION!$D$24</f>
        <v>5.3828017440786891</v>
      </c>
      <c r="X566" s="28">
        <f>+IF(E566=INICIO!$C$4,0.199*(0.86^0.899)*(H566^2.22),IF(E566=INICIO!$C$5,0.199*(0.762^0.899)*(H566^2.22),IF(E566=INICIO!$C$6,0.199*(0.759^0.899)*(H566^2.22),IF(E566=INICIO!$C$7,0.199*(0.762^0.899)*(H566^2.22),0))))</f>
        <v>368.7641907819405</v>
      </c>
      <c r="Y566" s="28">
        <f>+X566*1/J566</f>
        <v>7375.2838156388098</v>
      </c>
      <c r="Z566" s="55">
        <f>+X566/1000*A_DESCRIPCION!$D$24</f>
        <v>0.17331916966751204</v>
      </c>
      <c r="AA566" s="55">
        <f>+Y566/1000*A_DESCRIPCION!$D$24</f>
        <v>3.4663833933502404</v>
      </c>
      <c r="AB566" s="28" t="e">
        <f>+IF(E566=INICIO!$C$4,INICIO!$V$30*ARBOLES!R566,IF(E566=INICIO!$C$5,INICIO!$V$31*ARBOLES!R566,IF(E566=INICIO!$C$6,INICIO!$V$32*ARBOLES!R566,IF(E566=INICIO!$C$7,INICIO!#REF!*ARBOLES!R566,0))))</f>
        <v>#REF!</v>
      </c>
    </row>
    <row r="567" spans="1:28" x14ac:dyDescent="0.25">
      <c r="A567">
        <v>6</v>
      </c>
      <c r="B567" t="str">
        <f>+'2015'!A6</f>
        <v>1-2015-INAB</v>
      </c>
      <c r="D567">
        <f>+'2015'!B6</f>
        <v>5</v>
      </c>
      <c r="E567" t="str">
        <f>+'2015'!C6</f>
        <v>Conocarpus erectus L.</v>
      </c>
      <c r="F567">
        <f>+'2015'!D6</f>
        <v>2015</v>
      </c>
      <c r="G567">
        <f>+'2015'!E6</f>
        <v>500</v>
      </c>
      <c r="H567">
        <f>+'2015'!F6</f>
        <v>17.2</v>
      </c>
      <c r="I567">
        <f>+'2015'!G6</f>
        <v>11</v>
      </c>
      <c r="J567" s="28">
        <f t="shared" si="32"/>
        <v>0.05</v>
      </c>
      <c r="K567" s="46">
        <f t="shared" si="33"/>
        <v>2.3235219265950107E-2</v>
      </c>
      <c r="L567" s="51">
        <f t="shared" si="34"/>
        <v>0.4647043853190021</v>
      </c>
      <c r="M567" s="28" t="str">
        <f>+IF(H567&gt;4,"DEJAR","DEPURAR")</f>
        <v>DEJAR</v>
      </c>
      <c r="N567" s="49" t="str">
        <f t="shared" si="35"/>
        <v>DEJAR</v>
      </c>
      <c r="O567" s="28">
        <f>+IF(E567=INICIO!$C$4,0.178*POWER(H567,2.47),IF(E567=INICIO!$C$5,0.1023*POWER(H567,2.5),IF(E567=INICIO!$C$6,0.14*POWER(H567,2.4),IF(E567=INICIO!$C$7,0.1023*POWER(H567,2.5),IF(E567=INICIO!$C$8,0,0)))))</f>
        <v>125.51532385195496</v>
      </c>
      <c r="P567" s="55">
        <f>+O567*1/J567</f>
        <v>2510.3064770390993</v>
      </c>
      <c r="Q567" s="55">
        <f>+O567/1000*A_DESCRIPCION!$D$24</f>
        <v>5.8992202210418829E-2</v>
      </c>
      <c r="R567" s="55">
        <f>+P567/1000*A_DESCRIPCION!$D$24</f>
        <v>1.1798440442083766</v>
      </c>
      <c r="S567" s="49" t="str">
        <f>+INICIO!$E$4</f>
        <v>Imbert and Rollet (1989)a</v>
      </c>
      <c r="T567" s="54">
        <f>0.13657*H567^2.38351</f>
        <v>120.29559314945965</v>
      </c>
      <c r="U567" s="55">
        <f>+T567*1/J567</f>
        <v>2405.9118629891927</v>
      </c>
      <c r="V567" s="55">
        <f>+T567/1000*A_DESCRIPCION!$D$24</f>
        <v>5.653892878024603E-2</v>
      </c>
      <c r="W567" s="55">
        <f>+U567/1000*A_DESCRIPCION!$D$24</f>
        <v>1.1307785756049205</v>
      </c>
      <c r="X567" s="28">
        <f>+IF(E567=INICIO!$C$4,0.199*(0.86^0.899)*(H567^2.22),IF(E567=INICIO!$C$5,0.199*(0.762^0.899)*(H567^2.22),IF(E567=INICIO!$C$6,0.199*(0.759^0.899)*(H567^2.22),IF(E567=INICIO!$C$7,0.199*(0.762^0.899)*(H567^2.22),0))))</f>
        <v>86.219152139089275</v>
      </c>
      <c r="Y567" s="28">
        <f>+X567*1/J567</f>
        <v>1724.3830427817854</v>
      </c>
      <c r="Z567" s="55">
        <f>+X567/1000*A_DESCRIPCION!$D$24</f>
        <v>4.0523001505371956E-2</v>
      </c>
      <c r="AA567" s="55">
        <f>+Y567/1000*A_DESCRIPCION!$D$24</f>
        <v>0.81046003010743917</v>
      </c>
      <c r="AB567" s="28" t="e">
        <f>+IF(E567=INICIO!$C$4,INICIO!$V$30*ARBOLES!R567,IF(E567=INICIO!$C$5,INICIO!$V$31*ARBOLES!R567,IF(E567=INICIO!$C$6,INICIO!$V$32*ARBOLES!R567,IF(E567=INICIO!$C$7,INICIO!#REF!*ARBOLES!R567,0))))</f>
        <v>#REF!</v>
      </c>
    </row>
    <row r="568" spans="1:28" x14ac:dyDescent="0.25">
      <c r="A568">
        <v>7</v>
      </c>
      <c r="B568" t="str">
        <f>+'2015'!A7</f>
        <v>1-2015-INAB</v>
      </c>
      <c r="D568">
        <f>+'2015'!B7</f>
        <v>6</v>
      </c>
      <c r="E568" t="str">
        <f>+'2015'!C7</f>
        <v>Conocarpus erectus L.</v>
      </c>
      <c r="F568">
        <f>+'2015'!D7</f>
        <v>2015</v>
      </c>
      <c r="G568">
        <f>+'2015'!E7</f>
        <v>500</v>
      </c>
      <c r="H568">
        <f>+'2015'!F7</f>
        <v>7.8</v>
      </c>
      <c r="I568">
        <f>+'2015'!G7</f>
        <v>11</v>
      </c>
      <c r="J568" s="28">
        <f t="shared" si="32"/>
        <v>0.05</v>
      </c>
      <c r="K568" s="46">
        <f t="shared" si="33"/>
        <v>4.7783624261100756E-3</v>
      </c>
      <c r="L568" s="51">
        <f t="shared" si="34"/>
        <v>9.5567248522201512E-2</v>
      </c>
      <c r="M568" s="28" t="str">
        <f>+IF(H568&gt;4,"DEJAR","DEPURAR")</f>
        <v>DEJAR</v>
      </c>
      <c r="N568" s="49" t="str">
        <f t="shared" si="35"/>
        <v>DEJAR</v>
      </c>
      <c r="O568" s="28">
        <f>+IF(E568=INICIO!$C$4,0.178*POWER(H568,2.47),IF(E568=INICIO!$C$5,0.1023*POWER(H568,2.5),IF(E568=INICIO!$C$6,0.14*POWER(H568,2.4),IF(E568=INICIO!$C$7,0.1023*POWER(H568,2.5),IF(E568=INICIO!$C$8,0,0)))))</f>
        <v>17.38249609281899</v>
      </c>
      <c r="P568" s="55">
        <f>+O568*1/J568</f>
        <v>347.64992185637976</v>
      </c>
      <c r="Q568" s="55">
        <f>+O568/1000*A_DESCRIPCION!$D$24</f>
        <v>8.1697731636249243E-3</v>
      </c>
      <c r="R568" s="55">
        <f>+P568/1000*A_DESCRIPCION!$D$24</f>
        <v>0.16339546327249849</v>
      </c>
      <c r="S568" s="49" t="str">
        <f>+INICIO!$E$4</f>
        <v>Imbert and Rollet (1989)a</v>
      </c>
      <c r="T568" s="54">
        <f>0.13657*H568^2.38351</f>
        <v>18.267188734053882</v>
      </c>
      <c r="U568" s="55">
        <f>+T568*1/J568</f>
        <v>365.3437746810776</v>
      </c>
      <c r="V568" s="55">
        <f>+T568/1000*A_DESCRIPCION!$D$24</f>
        <v>8.5855787050053232E-3</v>
      </c>
      <c r="W568" s="55">
        <f>+U568/1000*A_DESCRIPCION!$D$24</f>
        <v>0.17171157410010646</v>
      </c>
      <c r="X568" s="28">
        <f>+IF(E568=INICIO!$C$4,0.199*(0.86^0.899)*(H568^2.22),IF(E568=INICIO!$C$5,0.199*(0.762^0.899)*(H568^2.22),IF(E568=INICIO!$C$6,0.199*(0.759^0.899)*(H568^2.22),IF(E568=INICIO!$C$7,0.199*(0.762^0.899)*(H568^2.22),0))))</f>
        <v>14.89980599361394</v>
      </c>
      <c r="Y568" s="28">
        <f>+X568*1/J568</f>
        <v>297.99611987227877</v>
      </c>
      <c r="Z568" s="55">
        <f>+X568/1000*A_DESCRIPCION!$D$24</f>
        <v>7.0029088169985517E-3</v>
      </c>
      <c r="AA568" s="55">
        <f>+Y568/1000*A_DESCRIPCION!$D$24</f>
        <v>0.140058176339971</v>
      </c>
      <c r="AB568" s="28" t="e">
        <f>+IF(E568=INICIO!$C$4,INICIO!$V$30*ARBOLES!R568,IF(E568=INICIO!$C$5,INICIO!$V$31*ARBOLES!R568,IF(E568=INICIO!$C$6,INICIO!$V$32*ARBOLES!R568,IF(E568=INICIO!$C$7,INICIO!#REF!*ARBOLES!R568,0))))</f>
        <v>#REF!</v>
      </c>
    </row>
    <row r="569" spans="1:28" x14ac:dyDescent="0.25">
      <c r="A569">
        <v>8</v>
      </c>
      <c r="B569" t="str">
        <f>+'2015'!A8</f>
        <v>1-2015-INAB</v>
      </c>
      <c r="D569">
        <f>+'2015'!B8</f>
        <v>7</v>
      </c>
      <c r="E569" t="str">
        <f>+'2015'!C8</f>
        <v>Laguncularia racemosa (L.) Gaertn.f.</v>
      </c>
      <c r="F569">
        <f>+'2015'!D8</f>
        <v>2015</v>
      </c>
      <c r="G569">
        <f>+'2015'!E8</f>
        <v>500</v>
      </c>
      <c r="H569">
        <f>+'2015'!F8</f>
        <v>9.9</v>
      </c>
      <c r="I569">
        <f>+'2015'!G8</f>
        <v>14</v>
      </c>
      <c r="J569" s="28">
        <f t="shared" si="32"/>
        <v>0.05</v>
      </c>
      <c r="K569" s="46">
        <f t="shared" si="33"/>
        <v>7.6976873994583908E-3</v>
      </c>
      <c r="L569" s="51">
        <f t="shared" si="34"/>
        <v>0.15395374798916781</v>
      </c>
      <c r="M569" s="28" t="str">
        <f>+IF(H569&gt;4,"DEJAR","DEPURAR")</f>
        <v>DEJAR</v>
      </c>
      <c r="N569" s="49" t="str">
        <f t="shared" si="35"/>
        <v>DEJAR</v>
      </c>
      <c r="O569" s="28">
        <f>+IF(E569=INICIO!$C$4,0.178*POWER(H569,2.47),IF(E569=INICIO!$C$5,0.1023*POWER(H569,2.5),IF(E569=INICIO!$C$6,0.14*POWER(H569,2.4),IF(E569=INICIO!$C$7,0.1023*POWER(H569,2.5),IF(E569=INICIO!$C$8,0,0)))))</f>
        <v>31.547403473690146</v>
      </c>
      <c r="P569" s="55">
        <f>+O569*1/J569</f>
        <v>630.94806947380289</v>
      </c>
      <c r="Q569" s="55">
        <f>+O569/1000*A_DESCRIPCION!$D$24</f>
        <v>1.4827279632634367E-2</v>
      </c>
      <c r="R569" s="55">
        <f>+P569/1000*A_DESCRIPCION!$D$24</f>
        <v>0.29654559265268732</v>
      </c>
      <c r="S569" s="49" t="str">
        <f>+INICIO!$E$4</f>
        <v>Imbert and Rollet (1989)a</v>
      </c>
      <c r="T569" s="54">
        <f>0.13657*H569^2.38351</f>
        <v>32.244953284700372</v>
      </c>
      <c r="U569" s="55">
        <f>+T569*1/J569</f>
        <v>644.89906569400739</v>
      </c>
      <c r="V569" s="55">
        <f>+T569/1000*A_DESCRIPCION!$D$24</f>
        <v>1.5155128043809175E-2</v>
      </c>
      <c r="W569" s="55">
        <f>+U569/1000*A_DESCRIPCION!$D$24</f>
        <v>0.30310256087618342</v>
      </c>
      <c r="X569" s="28">
        <f>+IF(E569=INICIO!$C$4,0.199*(0.86^0.899)*(H569^2.22),IF(E569=INICIO!$C$5,0.199*(0.762^0.899)*(H569^2.22),IF(E569=INICIO!$C$6,0.199*(0.759^0.899)*(H569^2.22),IF(E569=INICIO!$C$7,0.199*(0.762^0.899)*(H569^2.22),0))))</f>
        <v>25.295352023044245</v>
      </c>
      <c r="Y569" s="28">
        <f>+X569*1/J569</f>
        <v>505.9070404608849</v>
      </c>
      <c r="Z569" s="55">
        <f>+X569/1000*A_DESCRIPCION!$D$24</f>
        <v>1.1888815450830793E-2</v>
      </c>
      <c r="AA569" s="55">
        <f>+Y569/1000*A_DESCRIPCION!$D$24</f>
        <v>0.23777630901661587</v>
      </c>
      <c r="AB569" s="28">
        <f>+IF(E569=INICIO!$C$4,INICIO!$V$30*ARBOLES!R569,IF(E569=INICIO!$C$5,INICIO!$V$31*ARBOLES!R569,IF(E569=INICIO!$C$6,INICIO!$V$32*ARBOLES!R569,IF(E569=INICIO!$C$7,INICIO!#REF!*ARBOLES!R569,0))))</f>
        <v>0.24185725831192526</v>
      </c>
    </row>
    <row r="570" spans="1:28" x14ac:dyDescent="0.25">
      <c r="A570">
        <v>9</v>
      </c>
      <c r="B570" t="str">
        <f>+'2015'!A9</f>
        <v>1-2015-INAB</v>
      </c>
      <c r="D570">
        <f>+'2015'!B9</f>
        <v>8</v>
      </c>
      <c r="E570" t="str">
        <f>+'2015'!C9</f>
        <v>Laguncularia racemosa (L.) Gaertn.f.</v>
      </c>
      <c r="F570">
        <f>+'2015'!D9</f>
        <v>2015</v>
      </c>
      <c r="G570">
        <f>+'2015'!E9</f>
        <v>500</v>
      </c>
      <c r="H570">
        <f>+'2015'!F9</f>
        <v>16.3</v>
      </c>
      <c r="I570">
        <f>+'2015'!G9</f>
        <v>14</v>
      </c>
      <c r="J570" s="28">
        <f t="shared" si="32"/>
        <v>0.05</v>
      </c>
      <c r="K570" s="46">
        <f t="shared" si="33"/>
        <v>2.0867243803306804E-2</v>
      </c>
      <c r="L570" s="51">
        <f t="shared" si="34"/>
        <v>0.41734487606613607</v>
      </c>
      <c r="M570" s="28" t="str">
        <f>+IF(H570&gt;4,"DEJAR","DEPURAR")</f>
        <v>DEJAR</v>
      </c>
      <c r="N570" s="49" t="str">
        <f t="shared" si="35"/>
        <v>DEJAR</v>
      </c>
      <c r="O570" s="28">
        <f>+IF(E570=INICIO!$C$4,0.178*POWER(H570,2.47),IF(E570=INICIO!$C$5,0.1023*POWER(H570,2.5),IF(E570=INICIO!$C$6,0.14*POWER(H570,2.4),IF(E570=INICIO!$C$7,0.1023*POWER(H570,2.5),IF(E570=INICIO!$C$8,0,0)))))</f>
        <v>109.73486778612977</v>
      </c>
      <c r="P570" s="55">
        <f>+O570*1/J570</f>
        <v>2194.6973557225951</v>
      </c>
      <c r="Q570" s="55">
        <f>+O570/1000*A_DESCRIPCION!$D$24</f>
        <v>5.1575387859480987E-2</v>
      </c>
      <c r="R570" s="55">
        <f>+P570/1000*A_DESCRIPCION!$D$24</f>
        <v>1.0315077571896196</v>
      </c>
      <c r="S570" s="49" t="str">
        <f>+INICIO!$E$4</f>
        <v>Imbert and Rollet (1989)a</v>
      </c>
      <c r="T570" s="54">
        <f>0.13657*H570^2.38351</f>
        <v>105.83189836648944</v>
      </c>
      <c r="U570" s="55">
        <f>+T570*1/J570</f>
        <v>2116.6379673297888</v>
      </c>
      <c r="V570" s="55">
        <f>+T570/1000*A_DESCRIPCION!$D$24</f>
        <v>4.9740992232250036E-2</v>
      </c>
      <c r="W570" s="55">
        <f>+U570/1000*A_DESCRIPCION!$D$24</f>
        <v>0.99481984464500062</v>
      </c>
      <c r="X570" s="28">
        <f>+IF(E570=INICIO!$C$4,0.199*(0.86^0.899)*(H570^2.22),IF(E570=INICIO!$C$5,0.199*(0.762^0.899)*(H570^2.22),IF(E570=INICIO!$C$6,0.199*(0.759^0.899)*(H570^2.22),IF(E570=INICIO!$C$7,0.199*(0.762^0.899)*(H570^2.22),0))))</f>
        <v>76.522134805543487</v>
      </c>
      <c r="Y570" s="28">
        <f>+X570*1/J570</f>
        <v>1530.4426961108697</v>
      </c>
      <c r="Z570" s="55">
        <f>+X570/1000*A_DESCRIPCION!$D$24</f>
        <v>3.5965403358605437E-2</v>
      </c>
      <c r="AA570" s="55">
        <f>+Y570/1000*A_DESCRIPCION!$D$24</f>
        <v>0.71930806717210871</v>
      </c>
      <c r="AB570" s="28">
        <f>+IF(E570=INICIO!$C$4,INICIO!$V$30*ARBOLES!R570,IF(E570=INICIO!$C$5,INICIO!$V$31*ARBOLES!R570,IF(E570=INICIO!$C$6,INICIO!$V$32*ARBOLES!R570,IF(E570=INICIO!$C$7,INICIO!#REF!*ARBOLES!R570,0))))</f>
        <v>0.84127919706954291</v>
      </c>
    </row>
    <row r="571" spans="1:28" x14ac:dyDescent="0.25">
      <c r="A571">
        <v>10</v>
      </c>
      <c r="B571" t="str">
        <f>+'2015'!A10</f>
        <v>1-2015-INAB</v>
      </c>
      <c r="D571">
        <f>+'2015'!B10</f>
        <v>9</v>
      </c>
      <c r="E571" t="str">
        <f>+'2015'!C10</f>
        <v>Laguncularia racemosa (L.) Gaertn.f.</v>
      </c>
      <c r="F571">
        <f>+'2015'!D10</f>
        <v>2015</v>
      </c>
      <c r="G571">
        <f>+'2015'!E10</f>
        <v>500</v>
      </c>
      <c r="H571">
        <f>+'2015'!F10</f>
        <v>5.6</v>
      </c>
      <c r="I571">
        <f>+'2015'!G10</f>
        <v>7</v>
      </c>
      <c r="J571" s="28">
        <f t="shared" si="32"/>
        <v>0.05</v>
      </c>
      <c r="K571" s="46">
        <f t="shared" si="33"/>
        <v>2.4630086404143973E-3</v>
      </c>
      <c r="L571" s="51">
        <f t="shared" si="34"/>
        <v>4.9260172808287941E-2</v>
      </c>
      <c r="M571" s="28" t="str">
        <f>+IF(H571&gt;4,"DEJAR","DEPURAR")</f>
        <v>DEJAR</v>
      </c>
      <c r="N571" s="49" t="str">
        <f t="shared" si="35"/>
        <v>DEJAR</v>
      </c>
      <c r="O571" s="28">
        <f>+IF(E571=INICIO!$C$4,0.178*POWER(H571,2.47),IF(E571=INICIO!$C$5,0.1023*POWER(H571,2.5),IF(E571=INICIO!$C$6,0.14*POWER(H571,2.4),IF(E571=INICIO!$C$7,0.1023*POWER(H571,2.5),IF(E571=INICIO!$C$8,0,0)))))</f>
        <v>7.5918164809583226</v>
      </c>
      <c r="P571" s="55">
        <f>+O571*1/J571</f>
        <v>151.83632961916643</v>
      </c>
      <c r="Q571" s="55">
        <f>+O571/1000*A_DESCRIPCION!$D$24</f>
        <v>3.5681537460504117E-3</v>
      </c>
      <c r="R571" s="55">
        <f>+P571/1000*A_DESCRIPCION!$D$24</f>
        <v>7.1363074921008213E-2</v>
      </c>
      <c r="S571" s="49" t="str">
        <f>+INICIO!$E$4</f>
        <v>Imbert and Rollet (1989)a</v>
      </c>
      <c r="T571" s="54">
        <f>0.13657*H571^2.38351</f>
        <v>8.2921844452906619</v>
      </c>
      <c r="U571" s="55">
        <f>+T571*1/J571</f>
        <v>165.84368890581322</v>
      </c>
      <c r="V571" s="55">
        <f>+T571/1000*A_DESCRIPCION!$D$24</f>
        <v>3.8973266892866104E-3</v>
      </c>
      <c r="W571" s="55">
        <f>+U571/1000*A_DESCRIPCION!$D$24</f>
        <v>7.7946533785732214E-2</v>
      </c>
      <c r="X571" s="28">
        <f>+IF(E571=INICIO!$C$4,0.199*(0.86^0.899)*(H571^2.22),IF(E571=INICIO!$C$5,0.199*(0.762^0.899)*(H571^2.22),IF(E571=INICIO!$C$6,0.199*(0.759^0.899)*(H571^2.22),IF(E571=INICIO!$C$7,0.199*(0.762^0.899)*(H571^2.22),0))))</f>
        <v>7.1401611811322061</v>
      </c>
      <c r="Y571" s="28">
        <f>+X571*1/J571</f>
        <v>142.80322362264411</v>
      </c>
      <c r="Z571" s="55">
        <f>+X571/1000*A_DESCRIPCION!$D$24</f>
        <v>3.3558757551321369E-3</v>
      </c>
      <c r="AA571" s="55">
        <f>+Y571/1000*A_DESCRIPCION!$D$24</f>
        <v>6.711751510264273E-2</v>
      </c>
      <c r="AB571" s="28">
        <f>+IF(E571=INICIO!$C$4,INICIO!$V$30*ARBOLES!R571,IF(E571=INICIO!$C$5,INICIO!$V$31*ARBOLES!R571,IF(E571=INICIO!$C$6,INICIO!$V$32*ARBOLES!R571,IF(E571=INICIO!$C$7,INICIO!#REF!*ARBOLES!R571,0))))</f>
        <v>5.8202441960815129E-2</v>
      </c>
    </row>
    <row r="572" spans="1:28" x14ac:dyDescent="0.25">
      <c r="A572">
        <v>11</v>
      </c>
      <c r="B572" t="str">
        <f>+'2015'!A11</f>
        <v>1-2015-INAB</v>
      </c>
      <c r="D572">
        <f>+'2015'!B11</f>
        <v>10</v>
      </c>
      <c r="E572" t="str">
        <f>+'2015'!C11</f>
        <v>Laguncularia racemosa (L.) Gaertn.f.</v>
      </c>
      <c r="F572">
        <f>+'2015'!D11</f>
        <v>2015</v>
      </c>
      <c r="G572">
        <f>+'2015'!E11</f>
        <v>500</v>
      </c>
      <c r="H572">
        <f>+'2015'!F11</f>
        <v>7.7</v>
      </c>
      <c r="I572">
        <f>+'2015'!G11</f>
        <v>6</v>
      </c>
      <c r="J572" s="28">
        <f t="shared" si="32"/>
        <v>0.05</v>
      </c>
      <c r="K572" s="46">
        <f t="shared" si="33"/>
        <v>4.6566257107834713E-3</v>
      </c>
      <c r="L572" s="51">
        <f t="shared" si="34"/>
        <v>9.3132514215669426E-2</v>
      </c>
      <c r="M572" s="28" t="str">
        <f>+IF(H572&gt;4,"DEJAR","DEPURAR")</f>
        <v>DEJAR</v>
      </c>
      <c r="N572" s="49" t="str">
        <f t="shared" si="35"/>
        <v>DEJAR</v>
      </c>
      <c r="O572" s="28">
        <f>+IF(E572=INICIO!$C$4,0.178*POWER(H572,2.47),IF(E572=INICIO!$C$5,0.1023*POWER(H572,2.5),IF(E572=INICIO!$C$6,0.14*POWER(H572,2.4),IF(E572=INICIO!$C$7,0.1023*POWER(H572,2.5),IF(E572=INICIO!$C$8,0,0)))))</f>
        <v>16.83071037431591</v>
      </c>
      <c r="P572" s="55">
        <f>+O572*1/J572</f>
        <v>336.61420748631815</v>
      </c>
      <c r="Q572" s="55">
        <f>+O572/1000*A_DESCRIPCION!$D$24</f>
        <v>7.910433875928477E-3</v>
      </c>
      <c r="R572" s="55">
        <f>+P572/1000*A_DESCRIPCION!$D$24</f>
        <v>0.15820867751856951</v>
      </c>
      <c r="S572" s="49" t="str">
        <f>+INICIO!$E$4</f>
        <v>Imbert and Rollet (1989)a</v>
      </c>
      <c r="T572" s="54">
        <f>0.13657*H572^2.38351</f>
        <v>17.713925660893462</v>
      </c>
      <c r="U572" s="55">
        <f>+T572*1/J572</f>
        <v>354.2785132178692</v>
      </c>
      <c r="V572" s="55">
        <f>+T572/1000*A_DESCRIPCION!$D$24</f>
        <v>8.3255450606199276E-3</v>
      </c>
      <c r="W572" s="55">
        <f>+U572/1000*A_DESCRIPCION!$D$24</f>
        <v>0.1665109012123985</v>
      </c>
      <c r="X572" s="28">
        <f>+IF(E572=INICIO!$C$4,0.199*(0.86^0.899)*(H572^2.22),IF(E572=INICIO!$C$5,0.199*(0.762^0.899)*(H572^2.22),IF(E572=INICIO!$C$6,0.199*(0.759^0.899)*(H572^2.22),IF(E572=INICIO!$C$7,0.199*(0.762^0.899)*(H572^2.22),0))))</f>
        <v>14.479047922222083</v>
      </c>
      <c r="Y572" s="28">
        <f>+X572*1/J572</f>
        <v>289.58095844444165</v>
      </c>
      <c r="Z572" s="55">
        <f>+X572/1000*A_DESCRIPCION!$D$24</f>
        <v>6.8051525234443791E-3</v>
      </c>
      <c r="AA572" s="55">
        <f>+Y572/1000*A_DESCRIPCION!$D$24</f>
        <v>0.13610305046888757</v>
      </c>
      <c r="AB572" s="28">
        <f>+IF(E572=INICIO!$C$4,INICIO!$V$30*ARBOLES!R572,IF(E572=INICIO!$C$5,INICIO!$V$31*ARBOLES!R572,IF(E572=INICIO!$C$6,INICIO!$V$32*ARBOLES!R572,IF(E572=INICIO!$C$7,INICIO!#REF!*ARBOLES!R572,0))))</f>
        <v>0.12903215537116836</v>
      </c>
    </row>
    <row r="573" spans="1:28" x14ac:dyDescent="0.25">
      <c r="A573">
        <v>12</v>
      </c>
      <c r="B573" t="str">
        <f>+'2015'!A12</f>
        <v>1-2015-INAB</v>
      </c>
      <c r="D573">
        <f>+'2015'!B12</f>
        <v>11</v>
      </c>
      <c r="E573" t="str">
        <f>+'2015'!C12</f>
        <v>Laguncularia racemosa (L.) Gaertn.f.</v>
      </c>
      <c r="F573">
        <f>+'2015'!D12</f>
        <v>2015</v>
      </c>
      <c r="G573">
        <f>+'2015'!E12</f>
        <v>500</v>
      </c>
      <c r="H573">
        <f>+'2015'!F12</f>
        <v>20</v>
      </c>
      <c r="I573">
        <f>+'2015'!G12</f>
        <v>9</v>
      </c>
      <c r="J573" s="28">
        <f t="shared" si="32"/>
        <v>0.05</v>
      </c>
      <c r="K573" s="46">
        <f t="shared" si="33"/>
        <v>3.1415926535897934E-2</v>
      </c>
      <c r="L573" s="51">
        <f t="shared" si="34"/>
        <v>0.62831853071795862</v>
      </c>
      <c r="M573" s="28" t="str">
        <f>+IF(H573&gt;4,"DEJAR","DEPURAR")</f>
        <v>DEJAR</v>
      </c>
      <c r="N573" s="49" t="str">
        <f t="shared" si="35"/>
        <v>DEJAR</v>
      </c>
      <c r="O573" s="28">
        <f>+IF(E573=INICIO!$C$4,0.178*POWER(H573,2.47),IF(E573=INICIO!$C$5,0.1023*POWER(H573,2.5),IF(E573=INICIO!$C$6,0.14*POWER(H573,2.4),IF(E573=INICIO!$C$7,0.1023*POWER(H573,2.5),IF(E573=INICIO!$C$8,0,0)))))</f>
        <v>182.9998032785827</v>
      </c>
      <c r="P573" s="55">
        <f>+O573*1/J573</f>
        <v>3659.9960655716541</v>
      </c>
      <c r="Q573" s="55">
        <f>+O573/1000*A_DESCRIPCION!$D$24</f>
        <v>8.6009907540933864E-2</v>
      </c>
      <c r="R573" s="55">
        <f>+P573/1000*A_DESCRIPCION!$D$24</f>
        <v>1.7201981508186772</v>
      </c>
      <c r="S573" s="49" t="str">
        <f>+INICIO!$E$4</f>
        <v>Imbert and Rollet (1989)a</v>
      </c>
      <c r="T573" s="54">
        <f>0.13657*H573^2.38351</f>
        <v>172.33493090633354</v>
      </c>
      <c r="U573" s="55">
        <f>+T573*1/J573</f>
        <v>3446.6986181266707</v>
      </c>
      <c r="V573" s="55">
        <f>+T573/1000*A_DESCRIPCION!$D$24</f>
        <v>8.099741752597675E-2</v>
      </c>
      <c r="W573" s="55">
        <f>+U573/1000*A_DESCRIPCION!$D$24</f>
        <v>1.6199483505195351</v>
      </c>
      <c r="X573" s="28">
        <f>+IF(E573=INICIO!$C$4,0.199*(0.86^0.899)*(H573^2.22),IF(E573=INICIO!$C$5,0.199*(0.762^0.899)*(H573^2.22),IF(E573=INICIO!$C$6,0.199*(0.759^0.899)*(H573^2.22),IF(E573=INICIO!$C$7,0.199*(0.762^0.899)*(H573^2.22),0))))</f>
        <v>120.50836273216704</v>
      </c>
      <c r="Y573" s="28">
        <f>+X573*1/J573</f>
        <v>2410.1672546433406</v>
      </c>
      <c r="Z573" s="55">
        <f>+X573/1000*A_DESCRIPCION!$D$24</f>
        <v>5.6638930484118506E-2</v>
      </c>
      <c r="AA573" s="55">
        <f>+Y573/1000*A_DESCRIPCION!$D$24</f>
        <v>1.13277860968237</v>
      </c>
      <c r="AB573" s="28">
        <f>+IF(E573=INICIO!$C$4,INICIO!$V$30*ARBOLES!R573,IF(E573=INICIO!$C$5,INICIO!$V$31*ARBOLES!R573,IF(E573=INICIO!$C$6,INICIO!$V$32*ARBOLES!R573,IF(E573=INICIO!$C$7,INICIO!#REF!*ARBOLES!R573,0))))</f>
        <v>1.4029627106868376</v>
      </c>
    </row>
    <row r="574" spans="1:28" x14ac:dyDescent="0.25">
      <c r="A574">
        <v>13</v>
      </c>
      <c r="B574" t="str">
        <f>+'2015'!A13</f>
        <v>1-2015-INAB</v>
      </c>
      <c r="D574">
        <f>+'2015'!B13</f>
        <v>12</v>
      </c>
      <c r="E574" t="str">
        <f>+'2015'!C13</f>
        <v>Conocarpus erectus L.</v>
      </c>
      <c r="F574">
        <f>+'2015'!D13</f>
        <v>2015</v>
      </c>
      <c r="G574">
        <f>+'2015'!E13</f>
        <v>500</v>
      </c>
      <c r="H574">
        <f>+'2015'!F13</f>
        <v>12.1</v>
      </c>
      <c r="I574">
        <f>+'2015'!G13</f>
        <v>6</v>
      </c>
      <c r="J574" s="28">
        <f t="shared" si="32"/>
        <v>0.05</v>
      </c>
      <c r="K574" s="46">
        <f t="shared" si="33"/>
        <v>1.149901451030204E-2</v>
      </c>
      <c r="L574" s="51">
        <f t="shared" si="34"/>
        <v>0.2299802902060408</v>
      </c>
      <c r="M574" s="28" t="str">
        <f>+IF(H574&gt;4,"DEJAR","DEPURAR")</f>
        <v>DEJAR</v>
      </c>
      <c r="N574" s="49" t="str">
        <f t="shared" si="35"/>
        <v>DEJAR</v>
      </c>
      <c r="O574" s="28">
        <f>+IF(E574=INICIO!$C$4,0.178*POWER(H574,2.47),IF(E574=INICIO!$C$5,0.1023*POWER(H574,2.5),IF(E574=INICIO!$C$6,0.14*POWER(H574,2.4),IF(E574=INICIO!$C$7,0.1023*POWER(H574,2.5),IF(E574=INICIO!$C$8,0,0)))))</f>
        <v>52.100160297507642</v>
      </c>
      <c r="P574" s="55">
        <f>+O574*1/J574</f>
        <v>1042.0032059501527</v>
      </c>
      <c r="Q574" s="55">
        <f>+O574/1000*A_DESCRIPCION!$D$24</f>
        <v>2.4487075339828589E-2</v>
      </c>
      <c r="R574" s="55">
        <f>+P574/1000*A_DESCRIPCION!$D$24</f>
        <v>0.48974150679657175</v>
      </c>
      <c r="S574" s="49" t="str">
        <f>+INICIO!$E$4</f>
        <v>Imbert and Rollet (1989)a</v>
      </c>
      <c r="T574" s="54">
        <f>0.13657*H574^2.38351</f>
        <v>52.021763144817932</v>
      </c>
      <c r="U574" s="55">
        <f>+T574*1/J574</f>
        <v>1040.4352628963586</v>
      </c>
      <c r="V574" s="55">
        <f>+T574/1000*A_DESCRIPCION!$D$24</f>
        <v>2.4450228678064428E-2</v>
      </c>
      <c r="W574" s="55">
        <f>+U574/1000*A_DESCRIPCION!$D$24</f>
        <v>0.48900457356128857</v>
      </c>
      <c r="X574" s="28">
        <f>+IF(E574=INICIO!$C$4,0.199*(0.86^0.899)*(H574^2.22),IF(E574=INICIO!$C$5,0.199*(0.762^0.899)*(H574^2.22),IF(E574=INICIO!$C$6,0.199*(0.759^0.899)*(H574^2.22),IF(E574=INICIO!$C$7,0.199*(0.762^0.899)*(H574^2.22),0))))</f>
        <v>39.492453707573354</v>
      </c>
      <c r="Y574" s="28">
        <f>+X574*1/J574</f>
        <v>789.84907415146699</v>
      </c>
      <c r="Z574" s="55">
        <f>+X574/1000*A_DESCRIPCION!$D$24</f>
        <v>1.8561453242559475E-2</v>
      </c>
      <c r="AA574" s="55">
        <f>+Y574/1000*A_DESCRIPCION!$D$24</f>
        <v>0.37122906485118945</v>
      </c>
      <c r="AB574" s="28" t="e">
        <f>+IF(E574=INICIO!$C$4,INICIO!$V$30*ARBOLES!R574,IF(E574=INICIO!$C$5,INICIO!$V$31*ARBOLES!R574,IF(E574=INICIO!$C$6,INICIO!$V$32*ARBOLES!R574,IF(E574=INICIO!$C$7,INICIO!#REF!*ARBOLES!R574,0))))</f>
        <v>#REF!</v>
      </c>
    </row>
    <row r="575" spans="1:28" x14ac:dyDescent="0.25">
      <c r="A575">
        <v>14</v>
      </c>
      <c r="B575" t="str">
        <f>+'2015'!A14</f>
        <v>1-2015-INAB</v>
      </c>
      <c r="D575">
        <f>+'2015'!B14</f>
        <v>13</v>
      </c>
      <c r="E575" t="str">
        <f>+'2015'!C14</f>
        <v>Laguncularia racemosa (L.) Gaertn.f.</v>
      </c>
      <c r="F575">
        <f>+'2015'!D14</f>
        <v>2015</v>
      </c>
      <c r="G575">
        <f>+'2015'!E14</f>
        <v>500</v>
      </c>
      <c r="H575">
        <f>+'2015'!F14</f>
        <v>8.1</v>
      </c>
      <c r="I575">
        <f>+'2015'!G14</f>
        <v>9</v>
      </c>
      <c r="J575" s="28">
        <f t="shared" si="32"/>
        <v>0.05</v>
      </c>
      <c r="K575" s="46">
        <f t="shared" si="33"/>
        <v>5.152997350050658E-3</v>
      </c>
      <c r="L575" s="51">
        <f t="shared" si="34"/>
        <v>0.10305994700101316</v>
      </c>
      <c r="M575" s="28" t="str">
        <f>+IF(H575&gt;4,"DEJAR","DEPURAR")</f>
        <v>DEJAR</v>
      </c>
      <c r="N575" s="49" t="str">
        <f t="shared" si="35"/>
        <v>DEJAR</v>
      </c>
      <c r="O575" s="28">
        <f>+IF(E575=INICIO!$C$4,0.178*POWER(H575,2.47),IF(E575=INICIO!$C$5,0.1023*POWER(H575,2.5),IF(E575=INICIO!$C$6,0.14*POWER(H575,2.4),IF(E575=INICIO!$C$7,0.1023*POWER(H575,2.5),IF(E575=INICIO!$C$8,0,0)))))</f>
        <v>19.102410822705419</v>
      </c>
      <c r="P575" s="55">
        <f>+O575*1/J575</f>
        <v>382.04821645410834</v>
      </c>
      <c r="Q575" s="55">
        <f>+O575/1000*A_DESCRIPCION!$D$24</f>
        <v>8.9781330866715459E-3</v>
      </c>
      <c r="R575" s="55">
        <f>+P575/1000*A_DESCRIPCION!$D$24</f>
        <v>0.17956266173343091</v>
      </c>
      <c r="S575" s="49" t="str">
        <f>+INICIO!$E$4</f>
        <v>Imbert and Rollet (1989)a</v>
      </c>
      <c r="T575" s="54">
        <f>0.13657*H575^2.38351</f>
        <v>19.986577722060183</v>
      </c>
      <c r="U575" s="55">
        <f>+T575*1/J575</f>
        <v>399.73155444120363</v>
      </c>
      <c r="V575" s="55">
        <f>+T575/1000*A_DESCRIPCION!$D$24</f>
        <v>9.3936915293682862E-3</v>
      </c>
      <c r="W575" s="55">
        <f>+U575/1000*A_DESCRIPCION!$D$24</f>
        <v>0.1878738305873657</v>
      </c>
      <c r="X575" s="28">
        <f>+IF(E575=INICIO!$C$4,0.199*(0.86^0.899)*(H575^2.22),IF(E575=INICIO!$C$5,0.199*(0.762^0.899)*(H575^2.22),IF(E575=INICIO!$C$6,0.199*(0.759^0.899)*(H575^2.22),IF(E575=INICIO!$C$7,0.199*(0.762^0.899)*(H575^2.22),0))))</f>
        <v>16.201951864212113</v>
      </c>
      <c r="Y575" s="28">
        <f>+X575*1/J575</f>
        <v>324.03903728424223</v>
      </c>
      <c r="Z575" s="55">
        <f>+X575/1000*A_DESCRIPCION!$D$24</f>
        <v>7.614917376179693E-3</v>
      </c>
      <c r="AA575" s="55">
        <f>+Y575/1000*A_DESCRIPCION!$D$24</f>
        <v>0.15229834752359384</v>
      </c>
      <c r="AB575" s="28">
        <f>+IF(E575=INICIO!$C$4,INICIO!$V$30*ARBOLES!R575,IF(E575=INICIO!$C$5,INICIO!$V$31*ARBOLES!R575,IF(E575=INICIO!$C$6,INICIO!$V$32*ARBOLES!R575,IF(E575=INICIO!$C$7,INICIO!#REF!*ARBOLES!R575,0))))</f>
        <v>0.14644808130027592</v>
      </c>
    </row>
    <row r="576" spans="1:28" x14ac:dyDescent="0.25">
      <c r="A576">
        <v>15</v>
      </c>
      <c r="B576" t="str">
        <f>+'2015'!A15</f>
        <v>1-2015-INAB</v>
      </c>
      <c r="D576">
        <f>+'2015'!B15</f>
        <v>14</v>
      </c>
      <c r="E576" t="str">
        <f>+'2015'!C15</f>
        <v>Laguncularia racemosa (L.) Gaertn.f.</v>
      </c>
      <c r="F576">
        <f>+'2015'!D15</f>
        <v>2015</v>
      </c>
      <c r="G576">
        <f>+'2015'!E15</f>
        <v>500</v>
      </c>
      <c r="H576">
        <f>+'2015'!F15</f>
        <v>5.5</v>
      </c>
      <c r="I576">
        <f>+'2015'!G15</f>
        <v>4</v>
      </c>
      <c r="J576" s="28">
        <f t="shared" si="32"/>
        <v>0.05</v>
      </c>
      <c r="K576" s="46">
        <f t="shared" si="33"/>
        <v>2.3758294442772811E-3</v>
      </c>
      <c r="L576" s="51">
        <f t="shared" si="34"/>
        <v>4.7516588885545621E-2</v>
      </c>
      <c r="M576" s="28" t="str">
        <f>+IF(H576&gt;4,"DEJAR","DEPURAR")</f>
        <v>DEJAR</v>
      </c>
      <c r="N576" s="49" t="str">
        <f t="shared" si="35"/>
        <v>DEJAR</v>
      </c>
      <c r="O576" s="28">
        <f>+IF(E576=INICIO!$C$4,0.178*POWER(H576,2.47),IF(E576=INICIO!$C$5,0.1023*POWER(H576,2.5),IF(E576=INICIO!$C$6,0.14*POWER(H576,2.4),IF(E576=INICIO!$C$7,0.1023*POWER(H576,2.5),IF(E576=INICIO!$C$8,0,0)))))</f>
        <v>7.2574216749777953</v>
      </c>
      <c r="P576" s="55">
        <f>+O576*1/J576</f>
        <v>145.14843349955589</v>
      </c>
      <c r="Q576" s="55">
        <f>+O576/1000*A_DESCRIPCION!$D$24</f>
        <v>3.4109881872395635E-3</v>
      </c>
      <c r="R576" s="55">
        <f>+P576/1000*A_DESCRIPCION!$D$24</f>
        <v>6.8219763744791259E-2</v>
      </c>
      <c r="S576" s="49" t="str">
        <f>+INICIO!$E$4</f>
        <v>Imbert and Rollet (1989)a</v>
      </c>
      <c r="T576" s="54">
        <f>0.13657*H576^2.38351</f>
        <v>7.9435966401083915</v>
      </c>
      <c r="U576" s="55">
        <f>+T576*1/J576</f>
        <v>158.87193280216783</v>
      </c>
      <c r="V576" s="55">
        <f>+T576/1000*A_DESCRIPCION!$D$24</f>
        <v>3.7334904208509443E-3</v>
      </c>
      <c r="W576" s="55">
        <f>+U576/1000*A_DESCRIPCION!$D$24</f>
        <v>7.4669808417018868E-2</v>
      </c>
      <c r="X576" s="28">
        <f>+IF(E576=INICIO!$C$4,0.199*(0.86^0.899)*(H576^2.22),IF(E576=INICIO!$C$5,0.199*(0.762^0.899)*(H576^2.22),IF(E576=INICIO!$C$6,0.199*(0.759^0.899)*(H576^2.22),IF(E576=INICIO!$C$7,0.199*(0.762^0.899)*(H576^2.22),0))))</f>
        <v>6.8601840324726338</v>
      </c>
      <c r="Y576" s="28">
        <f>+X576*1/J576</f>
        <v>137.20368064945268</v>
      </c>
      <c r="Z576" s="55">
        <f>+X576/1000*A_DESCRIPCION!$D$24</f>
        <v>3.224286495262138E-3</v>
      </c>
      <c r="AA576" s="55">
        <f>+Y576/1000*A_DESCRIPCION!$D$24</f>
        <v>6.4485729905242761E-2</v>
      </c>
      <c r="AB576" s="28">
        <f>+IF(E576=INICIO!$C$4,INICIO!$V$30*ARBOLES!R576,IF(E576=INICIO!$C$5,INICIO!$V$31*ARBOLES!R576,IF(E576=INICIO!$C$6,INICIO!$V$32*ARBOLES!R576,IF(E576=INICIO!$C$7,INICIO!#REF!*ARBOLES!R576,0))))</f>
        <v>5.5638813830986726E-2</v>
      </c>
    </row>
    <row r="577" spans="1:28" x14ac:dyDescent="0.25">
      <c r="A577">
        <v>16</v>
      </c>
      <c r="B577" t="str">
        <f>+'2015'!A16</f>
        <v>1-2015-INAB</v>
      </c>
      <c r="D577">
        <f>+'2015'!B16</f>
        <v>15</v>
      </c>
      <c r="E577" t="str">
        <f>+'2015'!C16</f>
        <v>Laguncularia racemosa (L.) Gaertn.f.</v>
      </c>
      <c r="F577">
        <f>+'2015'!D16</f>
        <v>2015</v>
      </c>
      <c r="G577">
        <f>+'2015'!E16</f>
        <v>500</v>
      </c>
      <c r="H577">
        <f>+'2015'!F16</f>
        <v>7.1</v>
      </c>
      <c r="I577">
        <f>+'2015'!G16</f>
        <v>5</v>
      </c>
      <c r="J577" s="28">
        <f t="shared" si="32"/>
        <v>0.05</v>
      </c>
      <c r="K577" s="46">
        <f t="shared" si="33"/>
        <v>3.959192141686536E-3</v>
      </c>
      <c r="L577" s="51">
        <f t="shared" si="34"/>
        <v>7.9183842833730714E-2</v>
      </c>
      <c r="M577" s="28" t="str">
        <f>+IF(H577&gt;4,"DEJAR","DEPURAR")</f>
        <v>DEJAR</v>
      </c>
      <c r="N577" s="49" t="str">
        <f t="shared" si="35"/>
        <v>DEJAR</v>
      </c>
      <c r="O577" s="28">
        <f>+IF(E577=INICIO!$C$4,0.178*POWER(H577,2.47),IF(E577=INICIO!$C$5,0.1023*POWER(H577,2.5),IF(E577=INICIO!$C$6,0.14*POWER(H577,2.4),IF(E577=INICIO!$C$7,0.1023*POWER(H577,2.5),IF(E577=INICIO!$C$8,0,0)))))</f>
        <v>13.741100168737148</v>
      </c>
      <c r="P577" s="55">
        <f>+O577*1/J577</f>
        <v>274.82200337474296</v>
      </c>
      <c r="Q577" s="55">
        <f>+O577/1000*A_DESCRIPCION!$D$24</f>
        <v>6.4583170793064597E-3</v>
      </c>
      <c r="R577" s="55">
        <f>+P577/1000*A_DESCRIPCION!$D$24</f>
        <v>0.12916634158612916</v>
      </c>
      <c r="S577" s="49" t="str">
        <f>+INICIO!$E$4</f>
        <v>Imbert and Rollet (1989)a</v>
      </c>
      <c r="T577" s="54">
        <f>0.13657*H577^2.38351</f>
        <v>14.599503823320228</v>
      </c>
      <c r="U577" s="55">
        <f>+T577*1/J577</f>
        <v>291.99007646640456</v>
      </c>
      <c r="V577" s="55">
        <f>+T577/1000*A_DESCRIPCION!$D$24</f>
        <v>6.8617667969605063E-3</v>
      </c>
      <c r="W577" s="55">
        <f>+U577/1000*A_DESCRIPCION!$D$24</f>
        <v>0.13723533593921014</v>
      </c>
      <c r="X577" s="28">
        <f>+IF(E577=INICIO!$C$4,0.199*(0.86^0.899)*(H577^2.22),IF(E577=INICIO!$C$5,0.199*(0.762^0.899)*(H577^2.22),IF(E577=INICIO!$C$6,0.199*(0.759^0.899)*(H577^2.22),IF(E577=INICIO!$C$7,0.199*(0.762^0.899)*(H577^2.22),0))))</f>
        <v>12.092723693603933</v>
      </c>
      <c r="Y577" s="28">
        <f>+X577*1/J577</f>
        <v>241.85447387207864</v>
      </c>
      <c r="Z577" s="55">
        <f>+X577/1000*A_DESCRIPCION!$D$24</f>
        <v>5.6835801359938478E-3</v>
      </c>
      <c r="AA577" s="55">
        <f>+Y577/1000*A_DESCRIPCION!$D$24</f>
        <v>0.11367160271987696</v>
      </c>
      <c r="AB577" s="28">
        <f>+IF(E577=INICIO!$C$4,INICIO!$V$30*ARBOLES!R577,IF(E577=INICIO!$C$5,INICIO!$V$31*ARBOLES!R577,IF(E577=INICIO!$C$6,INICIO!$V$32*ARBOLES!R577,IF(E577=INICIO!$C$7,INICIO!#REF!*ARBOLES!R577,0))))</f>
        <v>0.10534574789243531</v>
      </c>
    </row>
    <row r="578" spans="1:28" x14ac:dyDescent="0.25">
      <c r="A578">
        <v>17</v>
      </c>
      <c r="B578" t="str">
        <f>+'2015'!A17</f>
        <v>1-2015-INAB</v>
      </c>
      <c r="D578">
        <f>+'2015'!B17</f>
        <v>16</v>
      </c>
      <c r="E578" t="str">
        <f>+'2015'!C17</f>
        <v>Laguncularia racemosa (L.) Gaertn.f.</v>
      </c>
      <c r="F578">
        <f>+'2015'!D17</f>
        <v>2015</v>
      </c>
      <c r="G578">
        <f>+'2015'!E17</f>
        <v>500</v>
      </c>
      <c r="H578">
        <f>+'2015'!F17</f>
        <v>6.5</v>
      </c>
      <c r="I578">
        <f>+'2015'!G17</f>
        <v>5</v>
      </c>
      <c r="J578" s="28">
        <f t="shared" ref="J578:J641" si="36">+G578/10000</f>
        <v>0.05</v>
      </c>
      <c r="K578" s="46">
        <f t="shared" si="33"/>
        <v>3.3183072403542195E-3</v>
      </c>
      <c r="L578" s="51">
        <f t="shared" si="34"/>
        <v>6.6366144807084387E-2</v>
      </c>
      <c r="M578" s="28" t="str">
        <f>+IF(H578&gt;4,"DEJAR","DEPURAR")</f>
        <v>DEJAR</v>
      </c>
      <c r="N578" s="49" t="str">
        <f t="shared" si="35"/>
        <v>DEJAR</v>
      </c>
      <c r="O578" s="28">
        <f>+IF(E578=INICIO!$C$4,0.178*POWER(H578,2.47),IF(E578=INICIO!$C$5,0.1023*POWER(H578,2.5),IF(E578=INICIO!$C$6,0.14*POWER(H578,2.4),IF(E578=INICIO!$C$7,0.1023*POWER(H578,2.5),IF(E578=INICIO!$C$8,0,0)))))</f>
        <v>11.019427333081444</v>
      </c>
      <c r="P578" s="55">
        <f>+O578*1/J578</f>
        <v>220.38854666162885</v>
      </c>
      <c r="Q578" s="55">
        <f>+O578/1000*A_DESCRIPCION!$D$24</f>
        <v>5.1791308465482782E-3</v>
      </c>
      <c r="R578" s="55">
        <f>+P578/1000*A_DESCRIPCION!$D$24</f>
        <v>0.10358261693096556</v>
      </c>
      <c r="S578" s="49" t="str">
        <f>+INICIO!$E$4</f>
        <v>Imbert and Rollet (1989)a</v>
      </c>
      <c r="T578" s="54">
        <f>0.13657*H578^2.38351</f>
        <v>11.82884726270605</v>
      </c>
      <c r="U578" s="55">
        <f>+T578*1/J578</f>
        <v>236.576945254121</v>
      </c>
      <c r="V578" s="55">
        <f>+T578/1000*A_DESCRIPCION!$D$24</f>
        <v>5.5595582134718427E-3</v>
      </c>
      <c r="W578" s="55">
        <f>+U578/1000*A_DESCRIPCION!$D$24</f>
        <v>0.11119116426943687</v>
      </c>
      <c r="X578" s="28">
        <f>+IF(E578=INICIO!$C$4,0.199*(0.86^0.899)*(H578^2.22),IF(E578=INICIO!$C$5,0.199*(0.762^0.899)*(H578^2.22),IF(E578=INICIO!$C$6,0.199*(0.759^0.899)*(H578^2.22),IF(E578=INICIO!$C$7,0.199*(0.762^0.899)*(H578^2.22),0))))</f>
        <v>9.9402715203027743</v>
      </c>
      <c r="Y578" s="28">
        <f>+X578*1/J578</f>
        <v>198.80543040605548</v>
      </c>
      <c r="Z578" s="55">
        <f>+X578/1000*A_DESCRIPCION!$D$24</f>
        <v>4.6719276145423035E-3</v>
      </c>
      <c r="AA578" s="55">
        <f>+Y578/1000*A_DESCRIPCION!$D$24</f>
        <v>9.3438552290846064E-2</v>
      </c>
      <c r="AB578" s="28">
        <f>+IF(E578=INICIO!$C$4,INICIO!$V$30*ARBOLES!R578,IF(E578=INICIO!$C$5,INICIO!$V$31*ARBOLES!R578,IF(E578=INICIO!$C$6,INICIO!$V$32*ARBOLES!R578,IF(E578=INICIO!$C$7,INICIO!#REF!*ARBOLES!R578,0))))</f>
        <v>8.4480121641999098E-2</v>
      </c>
    </row>
    <row r="579" spans="1:28" x14ac:dyDescent="0.25">
      <c r="A579">
        <v>18</v>
      </c>
      <c r="B579" t="str">
        <f>+'2015'!A18</f>
        <v>1-2015-INAB</v>
      </c>
      <c r="D579">
        <f>+'2015'!B18</f>
        <v>17</v>
      </c>
      <c r="E579" t="str">
        <f>+'2015'!C18</f>
        <v>Laguncularia racemosa (L.) Gaertn.f.</v>
      </c>
      <c r="F579">
        <f>+'2015'!D18</f>
        <v>2015</v>
      </c>
      <c r="G579">
        <f>+'2015'!E18</f>
        <v>500</v>
      </c>
      <c r="H579">
        <f>+'2015'!F18</f>
        <v>8.5</v>
      </c>
      <c r="I579">
        <f>+'2015'!G18</f>
        <v>7</v>
      </c>
      <c r="J579" s="28">
        <f t="shared" si="36"/>
        <v>0.05</v>
      </c>
      <c r="K579" s="46">
        <f t="shared" ref="K579:K642" si="37">PI()/4*POWER((H579/100),2)</f>
        <v>5.6745017305465653E-3</v>
      </c>
      <c r="L579" s="51">
        <f t="shared" ref="L579:L642" si="38">+K579/J579</f>
        <v>0.1134900346109313</v>
      </c>
      <c r="M579" s="28" t="str">
        <f>+IF(H579&gt;4,"DEJAR","DEPURAR")</f>
        <v>DEJAR</v>
      </c>
      <c r="N579" s="49" t="str">
        <f t="shared" ref="N579:N642" si="39">+M579</f>
        <v>DEJAR</v>
      </c>
      <c r="O579" s="28">
        <f>+IF(E579=INICIO!$C$4,0.178*POWER(H579,2.47),IF(E579=INICIO!$C$5,0.1023*POWER(H579,2.5),IF(E579=INICIO!$C$6,0.14*POWER(H579,2.4),IF(E579=INICIO!$C$7,0.1023*POWER(H579,2.5),IF(E579=INICIO!$C$8,0,0)))))</f>
        <v>21.548792935691619</v>
      </c>
      <c r="P579" s="55">
        <f>+O579*1/J579</f>
        <v>430.97585871383234</v>
      </c>
      <c r="Q579" s="55">
        <f>+O579/1000*A_DESCRIPCION!$D$24</f>
        <v>1.012793267977506E-2</v>
      </c>
      <c r="R579" s="55">
        <f>+P579/1000*A_DESCRIPCION!$D$24</f>
        <v>0.20255865359550118</v>
      </c>
      <c r="S579" s="49" t="str">
        <f>+INICIO!$E$4</f>
        <v>Imbert and Rollet (1989)a</v>
      </c>
      <c r="T579" s="54">
        <f>0.13657*H579^2.38351</f>
        <v>22.41994862281684</v>
      </c>
      <c r="U579" s="55">
        <f>+T579*1/J579</f>
        <v>448.39897245633676</v>
      </c>
      <c r="V579" s="55">
        <f>+T579/1000*A_DESCRIPCION!$D$24</f>
        <v>1.0537375852723914E-2</v>
      </c>
      <c r="W579" s="55">
        <f>+U579/1000*A_DESCRIPCION!$D$24</f>
        <v>0.21074751705447825</v>
      </c>
      <c r="X579" s="28">
        <f>+IF(E579=INICIO!$C$4,0.199*(0.86^0.899)*(H579^2.22),IF(E579=INICIO!$C$5,0.199*(0.762^0.899)*(H579^2.22),IF(E579=INICIO!$C$6,0.199*(0.759^0.899)*(H579^2.22),IF(E579=INICIO!$C$7,0.199*(0.762^0.899)*(H579^2.22),0))))</f>
        <v>18.031863483202205</v>
      </c>
      <c r="Y579" s="28">
        <f>+X579*1/J579</f>
        <v>360.63726966404408</v>
      </c>
      <c r="Z579" s="55">
        <f>+X579/1000*A_DESCRIPCION!$D$24</f>
        <v>8.4749758371050372E-3</v>
      </c>
      <c r="AA579" s="55">
        <f>+Y579/1000*A_DESCRIPCION!$D$24</f>
        <v>0.1694995167421007</v>
      </c>
      <c r="AB579" s="28">
        <f>+IF(E579=INICIO!$C$4,INICIO!$V$30*ARBOLES!R579,IF(E579=INICIO!$C$5,INICIO!$V$31*ARBOLES!R579,IF(E579=INICIO!$C$6,INICIO!$V$32*ARBOLES!R579,IF(E579=INICIO!$C$7,INICIO!#REF!*ARBOLES!R579,0))))</f>
        <v>0.1652031991699168</v>
      </c>
    </row>
    <row r="580" spans="1:28" x14ac:dyDescent="0.25">
      <c r="A580">
        <v>19</v>
      </c>
      <c r="B580" t="str">
        <f>+'2015'!A19</f>
        <v>1-2015-INAB</v>
      </c>
      <c r="D580">
        <f>+'2015'!B19</f>
        <v>18</v>
      </c>
      <c r="E580" t="str">
        <f>+'2015'!C19</f>
        <v>Laguncularia racemosa (L.) Gaertn.f.</v>
      </c>
      <c r="F580">
        <f>+'2015'!D19</f>
        <v>2015</v>
      </c>
      <c r="G580">
        <f>+'2015'!E19</f>
        <v>500</v>
      </c>
      <c r="H580">
        <f>+'2015'!F19</f>
        <v>10</v>
      </c>
      <c r="I580">
        <f>+'2015'!G19</f>
        <v>5</v>
      </c>
      <c r="J580" s="28">
        <f t="shared" si="36"/>
        <v>0.05</v>
      </c>
      <c r="K580" s="46">
        <f t="shared" si="37"/>
        <v>7.8539816339744835E-3</v>
      </c>
      <c r="L580" s="51">
        <f t="shared" si="38"/>
        <v>0.15707963267948966</v>
      </c>
      <c r="M580" s="28" t="str">
        <f>+IF(H580&gt;4,"DEJAR","DEPURAR")</f>
        <v>DEJAR</v>
      </c>
      <c r="N580" s="49" t="str">
        <f t="shared" si="39"/>
        <v>DEJAR</v>
      </c>
      <c r="O580" s="28">
        <f>+IF(E580=INICIO!$C$4,0.178*POWER(H580,2.47),IF(E580=INICIO!$C$5,0.1023*POWER(H580,2.5),IF(E580=INICIO!$C$6,0.14*POWER(H580,2.4),IF(E580=INICIO!$C$7,0.1023*POWER(H580,2.5),IF(E580=INICIO!$C$8,0,0)))))</f>
        <v>32.350100463522551</v>
      </c>
      <c r="P580" s="55">
        <f>+O580*1/J580</f>
        <v>647.00200927045103</v>
      </c>
      <c r="Q580" s="55">
        <f>+O580/1000*A_DESCRIPCION!$D$24</f>
        <v>1.5204547217855599E-2</v>
      </c>
      <c r="R580" s="55">
        <f>+P580/1000*A_DESCRIPCION!$D$24</f>
        <v>0.30409094435711198</v>
      </c>
      <c r="S580" s="49" t="str">
        <f>+INICIO!$E$4</f>
        <v>Imbert and Rollet (1989)a</v>
      </c>
      <c r="T580" s="54">
        <f>0.13657*H580^2.38351</f>
        <v>33.026709725455305</v>
      </c>
      <c r="U580" s="55">
        <f>+T580*1/J580</f>
        <v>660.5341945091061</v>
      </c>
      <c r="V580" s="55">
        <f>+T580/1000*A_DESCRIPCION!$D$24</f>
        <v>1.5522553570963995E-2</v>
      </c>
      <c r="W580" s="55">
        <f>+U580/1000*A_DESCRIPCION!$D$24</f>
        <v>0.31045107141927986</v>
      </c>
      <c r="X580" s="28">
        <f>+IF(E580=INICIO!$C$4,0.199*(0.86^0.899)*(H580^2.22),IF(E580=INICIO!$C$5,0.199*(0.762^0.899)*(H580^2.22),IF(E580=INICIO!$C$6,0.199*(0.759^0.899)*(H580^2.22),IF(E580=INICIO!$C$7,0.199*(0.762^0.899)*(H580^2.22),0))))</f>
        <v>25.866078760885564</v>
      </c>
      <c r="Y580" s="28">
        <f>+X580*1/J580</f>
        <v>517.32157521771126</v>
      </c>
      <c r="Z580" s="55">
        <f>+X580/1000*A_DESCRIPCION!$D$24</f>
        <v>1.2157057017616215E-2</v>
      </c>
      <c r="AA580" s="55">
        <f>+Y580/1000*A_DESCRIPCION!$D$24</f>
        <v>0.24314114035232429</v>
      </c>
      <c r="AB580" s="28">
        <f>+IF(E580=INICIO!$C$4,INICIO!$V$30*ARBOLES!R580,IF(E580=INICIO!$C$5,INICIO!$V$31*ARBOLES!R580,IF(E580=INICIO!$C$6,INICIO!$V$32*ARBOLES!R580,IF(E580=INICIO!$C$7,INICIO!#REF!*ARBOLES!R580,0))))</f>
        <v>0.24801111161963121</v>
      </c>
    </row>
    <row r="581" spans="1:28" x14ac:dyDescent="0.25">
      <c r="A581">
        <v>20</v>
      </c>
      <c r="B581" t="str">
        <f>+'2015'!A20</f>
        <v>1-2015-INAB</v>
      </c>
      <c r="D581">
        <f>+'2015'!B20</f>
        <v>19</v>
      </c>
      <c r="E581" t="str">
        <f>+'2015'!C20</f>
        <v>Laguncularia racemosa (L.) Gaertn.f.</v>
      </c>
      <c r="F581">
        <f>+'2015'!D20</f>
        <v>2015</v>
      </c>
      <c r="G581">
        <f>+'2015'!E20</f>
        <v>500</v>
      </c>
      <c r="H581">
        <f>+'2015'!F20</f>
        <v>9.3000000000000007</v>
      </c>
      <c r="I581">
        <f>+'2015'!G20</f>
        <v>8</v>
      </c>
      <c r="J581" s="28">
        <f t="shared" si="36"/>
        <v>0.05</v>
      </c>
      <c r="K581" s="46">
        <f t="shared" si="37"/>
        <v>6.7929087152245318E-3</v>
      </c>
      <c r="L581" s="51">
        <f t="shared" si="38"/>
        <v>0.13585817430449063</v>
      </c>
      <c r="M581" s="28" t="str">
        <f>+IF(H581&gt;4,"DEJAR","DEPURAR")</f>
        <v>DEJAR</v>
      </c>
      <c r="N581" s="49" t="str">
        <f t="shared" si="39"/>
        <v>DEJAR</v>
      </c>
      <c r="O581" s="28">
        <f>+IF(E581=INICIO!$C$4,0.178*POWER(H581,2.47),IF(E581=INICIO!$C$5,0.1023*POWER(H581,2.5),IF(E581=INICIO!$C$6,0.14*POWER(H581,2.4),IF(E581=INICIO!$C$7,0.1023*POWER(H581,2.5),IF(E581=INICIO!$C$8,0,0)))))</f>
        <v>26.982550906746372</v>
      </c>
      <c r="P581" s="55">
        <f>+O581*1/J581</f>
        <v>539.65101813492743</v>
      </c>
      <c r="Q581" s="55">
        <f>+O581/1000*A_DESCRIPCION!$D$24</f>
        <v>1.2681798926170796E-2</v>
      </c>
      <c r="R581" s="55">
        <f>+P581/1000*A_DESCRIPCION!$D$24</f>
        <v>0.25363597852341591</v>
      </c>
      <c r="S581" s="49" t="str">
        <f>+INICIO!$E$4</f>
        <v>Imbert and Rollet (1989)a</v>
      </c>
      <c r="T581" s="54">
        <f>0.13657*H581^2.38351</f>
        <v>27.780758690646167</v>
      </c>
      <c r="U581" s="55">
        <f>+T581*1/J581</f>
        <v>555.61517381292333</v>
      </c>
      <c r="V581" s="55">
        <f>+T581/1000*A_DESCRIPCION!$D$24</f>
        <v>1.3056956584603699E-2</v>
      </c>
      <c r="W581" s="55">
        <f>+U581/1000*A_DESCRIPCION!$D$24</f>
        <v>0.26113913169207398</v>
      </c>
      <c r="X581" s="28">
        <f>+IF(E581=INICIO!$C$4,0.199*(0.86^0.899)*(H581^2.22),IF(E581=INICIO!$C$5,0.199*(0.762^0.899)*(H581^2.22),IF(E581=INICIO!$C$6,0.199*(0.759^0.899)*(H581^2.22),IF(E581=INICIO!$C$7,0.199*(0.762^0.899)*(H581^2.22),0))))</f>
        <v>22.017233152944744</v>
      </c>
      <c r="Y581" s="28">
        <f>+X581*1/J581</f>
        <v>440.34466305889487</v>
      </c>
      <c r="Z581" s="55">
        <f>+X581/1000*A_DESCRIPCION!$D$24</f>
        <v>1.034809958188403E-2</v>
      </c>
      <c r="AA581" s="55">
        <f>+Y581/1000*A_DESCRIPCION!$D$24</f>
        <v>0.20696199163768056</v>
      </c>
      <c r="AB581" s="28">
        <f>+IF(E581=INICIO!$C$4,INICIO!$V$30*ARBOLES!R581,IF(E581=INICIO!$C$5,INICIO!$V$31*ARBOLES!R581,IF(E581=INICIO!$C$6,INICIO!$V$32*ARBOLES!R581,IF(E581=INICIO!$C$7,INICIO!#REF!*ARBOLES!R581,0))))</f>
        <v>0.20686094784346082</v>
      </c>
    </row>
    <row r="582" spans="1:28" x14ac:dyDescent="0.25">
      <c r="A582">
        <v>21</v>
      </c>
      <c r="B582" t="str">
        <f>+'2015'!A21</f>
        <v>1-2015-INAB</v>
      </c>
      <c r="D582">
        <f>+'2015'!B21</f>
        <v>20</v>
      </c>
      <c r="E582" t="str">
        <f>+'2015'!C21</f>
        <v>Laguncularia racemosa (L.) Gaertn.f.</v>
      </c>
      <c r="F582">
        <f>+'2015'!D21</f>
        <v>2015</v>
      </c>
      <c r="G582">
        <f>+'2015'!E21</f>
        <v>500</v>
      </c>
      <c r="H582">
        <f>+'2015'!F21</f>
        <v>5</v>
      </c>
      <c r="I582">
        <f>+'2015'!G21</f>
        <v>5</v>
      </c>
      <c r="J582" s="28">
        <f t="shared" si="36"/>
        <v>0.05</v>
      </c>
      <c r="K582" s="46">
        <f t="shared" si="37"/>
        <v>1.9634954084936209E-3</v>
      </c>
      <c r="L582" s="51">
        <f t="shared" si="38"/>
        <v>3.9269908169872414E-2</v>
      </c>
      <c r="M582" s="28" t="str">
        <f>+IF(H582&gt;4,"DEJAR","DEPURAR")</f>
        <v>DEJAR</v>
      </c>
      <c r="N582" s="49" t="str">
        <f t="shared" si="39"/>
        <v>DEJAR</v>
      </c>
      <c r="O582" s="28">
        <f>+IF(E582=INICIO!$C$4,0.178*POWER(H582,2.47),IF(E582=INICIO!$C$5,0.1023*POWER(H582,2.5),IF(E582=INICIO!$C$6,0.14*POWER(H582,2.4),IF(E582=INICIO!$C$7,0.1023*POWER(H582,2.5),IF(E582=INICIO!$C$8,0,0)))))</f>
        <v>5.7187438524557113</v>
      </c>
      <c r="P582" s="55">
        <f>+O582*1/J582</f>
        <v>114.37487704911422</v>
      </c>
      <c r="Q582" s="55">
        <f>+O582/1000*A_DESCRIPCION!$D$24</f>
        <v>2.6878096106541841E-3</v>
      </c>
      <c r="R582" s="55">
        <f>+P582/1000*A_DESCRIPCION!$D$24</f>
        <v>5.3756192213083677E-2</v>
      </c>
      <c r="S582" s="49" t="str">
        <f>+INICIO!$E$4</f>
        <v>Imbert and Rollet (1989)a</v>
      </c>
      <c r="T582" s="54">
        <f>0.13657*H582^2.38351</f>
        <v>6.3293236580245464</v>
      </c>
      <c r="U582" s="55">
        <f>+T582*1/J582</f>
        <v>126.58647316049093</v>
      </c>
      <c r="V582" s="55">
        <f>+T582/1000*A_DESCRIPCION!$D$24</f>
        <v>2.9747821192715367E-3</v>
      </c>
      <c r="W582" s="55">
        <f>+U582/1000*A_DESCRIPCION!$D$24</f>
        <v>5.9495642385430737E-2</v>
      </c>
      <c r="X582" s="28">
        <f>+IF(E582=INICIO!$C$4,0.199*(0.86^0.899)*(H582^2.22),IF(E582=INICIO!$C$5,0.199*(0.762^0.899)*(H582^2.22),IF(E582=INICIO!$C$6,0.199*(0.759^0.899)*(H582^2.22),IF(E582=INICIO!$C$7,0.199*(0.762^0.899)*(H582^2.22),0))))</f>
        <v>5.5519303000682534</v>
      </c>
      <c r="Y582" s="28">
        <f>+X582*1/J582</f>
        <v>111.03860600136507</v>
      </c>
      <c r="Z582" s="55">
        <f>+X582/1000*A_DESCRIPCION!$D$24</f>
        <v>2.6094072410320791E-3</v>
      </c>
      <c r="AA582" s="55">
        <f>+Y582/1000*A_DESCRIPCION!$D$24</f>
        <v>5.2188144820641581E-2</v>
      </c>
      <c r="AB582" s="28">
        <f>+IF(E582=INICIO!$C$4,INICIO!$V$30*ARBOLES!R582,IF(E582=INICIO!$C$5,INICIO!$V$31*ARBOLES!R582,IF(E582=INICIO!$C$6,INICIO!$V$32*ARBOLES!R582,IF(E582=INICIO!$C$7,INICIO!#REF!*ARBOLES!R582,0))))</f>
        <v>4.384258470896369E-2</v>
      </c>
    </row>
    <row r="583" spans="1:28" x14ac:dyDescent="0.25">
      <c r="A583">
        <v>22</v>
      </c>
      <c r="B583" t="str">
        <f>+'2015'!A22</f>
        <v>1-2015-INAB</v>
      </c>
      <c r="D583">
        <f>+'2015'!B22</f>
        <v>21</v>
      </c>
      <c r="E583" t="str">
        <f>+'2015'!C22</f>
        <v>Laguncularia racemosa (L.) Gaertn.f.</v>
      </c>
      <c r="F583">
        <f>+'2015'!D22</f>
        <v>2015</v>
      </c>
      <c r="G583">
        <f>+'2015'!E22</f>
        <v>500</v>
      </c>
      <c r="H583">
        <f>+'2015'!F22</f>
        <v>7</v>
      </c>
      <c r="I583">
        <f>+'2015'!G22</f>
        <v>5</v>
      </c>
      <c r="J583" s="28">
        <f t="shared" si="36"/>
        <v>0.05</v>
      </c>
      <c r="K583" s="46">
        <f t="shared" si="37"/>
        <v>3.8484510006474969E-3</v>
      </c>
      <c r="L583" s="51">
        <f t="shared" si="38"/>
        <v>7.6969020012949932E-2</v>
      </c>
      <c r="M583" s="28" t="str">
        <f>+IF(H583&gt;4,"DEJAR","DEPURAR")</f>
        <v>DEJAR</v>
      </c>
      <c r="N583" s="49" t="str">
        <f t="shared" si="39"/>
        <v>DEJAR</v>
      </c>
      <c r="O583" s="28">
        <f>+IF(E583=INICIO!$C$4,0.178*POWER(H583,2.47),IF(E583=INICIO!$C$5,0.1023*POWER(H583,2.5),IF(E583=INICIO!$C$6,0.14*POWER(H583,2.4),IF(E583=INICIO!$C$7,0.1023*POWER(H583,2.5),IF(E583=INICIO!$C$8,0,0)))))</f>
        <v>13.262357596973468</v>
      </c>
      <c r="P583" s="55">
        <f>+O583*1/J583</f>
        <v>265.24715193946935</v>
      </c>
      <c r="Q583" s="55">
        <f>+O583/1000*A_DESCRIPCION!$D$24</f>
        <v>6.2333080705775298E-3</v>
      </c>
      <c r="R583" s="55">
        <f>+P583/1000*A_DESCRIPCION!$D$24</f>
        <v>0.12466616141155058</v>
      </c>
      <c r="S583" s="49" t="str">
        <f>+INICIO!$E$4</f>
        <v>Imbert and Rollet (1989)a</v>
      </c>
      <c r="T583" s="54">
        <f>0.13657*H583^2.38351</f>
        <v>14.114156828644211</v>
      </c>
      <c r="U583" s="55">
        <f>+T583*1/J583</f>
        <v>282.28313657288419</v>
      </c>
      <c r="V583" s="55">
        <f>+T583/1000*A_DESCRIPCION!$D$24</f>
        <v>6.6336537094627782E-3</v>
      </c>
      <c r="W583" s="55">
        <f>+U583/1000*A_DESCRIPCION!$D$24</f>
        <v>0.13267307418925556</v>
      </c>
      <c r="X583" s="28">
        <f>+IF(E583=INICIO!$C$4,0.199*(0.86^0.899)*(H583^2.22),IF(E583=INICIO!$C$5,0.199*(0.762^0.899)*(H583^2.22),IF(E583=INICIO!$C$6,0.199*(0.759^0.899)*(H583^2.22),IF(E583=INICIO!$C$7,0.199*(0.762^0.899)*(H583^2.22),0))))</f>
        <v>11.717858368669898</v>
      </c>
      <c r="Y583" s="28">
        <f>+X583*1/J583</f>
        <v>234.35716737339794</v>
      </c>
      <c r="Z583" s="55">
        <f>+X583/1000*A_DESCRIPCION!$D$24</f>
        <v>5.5073934332748519E-3</v>
      </c>
      <c r="AA583" s="55">
        <f>+Y583/1000*A_DESCRIPCION!$D$24</f>
        <v>0.11014786866549701</v>
      </c>
      <c r="AB583" s="28">
        <f>+IF(E583=INICIO!$C$4,INICIO!$V$30*ARBOLES!R583,IF(E583=INICIO!$C$5,INICIO!$V$31*ARBOLES!R583,IF(E583=INICIO!$C$6,INICIO!$V$32*ARBOLES!R583,IF(E583=INICIO!$C$7,INICIO!#REF!*ARBOLES!R583,0))))</f>
        <v>0.1016754817819287</v>
      </c>
    </row>
    <row r="584" spans="1:28" x14ac:dyDescent="0.25">
      <c r="A584">
        <v>23</v>
      </c>
      <c r="B584" t="str">
        <f>+'2015'!A23</f>
        <v>1-2015-INAB</v>
      </c>
      <c r="D584">
        <f>+'2015'!B23</f>
        <v>22</v>
      </c>
      <c r="E584" t="str">
        <f>+'2015'!C23</f>
        <v>Laguncularia racemosa (L.) Gaertn.f.</v>
      </c>
      <c r="F584">
        <f>+'2015'!D23</f>
        <v>2015</v>
      </c>
      <c r="G584">
        <f>+'2015'!E23</f>
        <v>500</v>
      </c>
      <c r="H584">
        <f>+'2015'!F23</f>
        <v>18.2</v>
      </c>
      <c r="I584">
        <f>+'2015'!G23</f>
        <v>10</v>
      </c>
      <c r="J584" s="28">
        <f t="shared" si="36"/>
        <v>0.05</v>
      </c>
      <c r="K584" s="46">
        <f t="shared" si="37"/>
        <v>2.6015528764377079E-2</v>
      </c>
      <c r="L584" s="51">
        <f t="shared" si="38"/>
        <v>0.52031057528754154</v>
      </c>
      <c r="M584" s="28" t="str">
        <f>+IF(H584&gt;4,"DEJAR","DEPURAR")</f>
        <v>DEJAR</v>
      </c>
      <c r="N584" s="49" t="str">
        <f t="shared" si="39"/>
        <v>DEJAR</v>
      </c>
      <c r="O584" s="28">
        <f>+IF(E584=INICIO!$C$4,0.178*POWER(H584,2.47),IF(E584=INICIO!$C$5,0.1023*POWER(H584,2.5),IF(E584=INICIO!$C$6,0.14*POWER(H584,2.4),IF(E584=INICIO!$C$7,0.1023*POWER(H584,2.5),IF(E584=INICIO!$C$8,0,0)))))</f>
        <v>144.56198524141629</v>
      </c>
      <c r="P584" s="55">
        <f>+O584*1/J584</f>
        <v>2891.2397048283256</v>
      </c>
      <c r="Q584" s="55">
        <f>+O584/1000*A_DESCRIPCION!$D$24</f>
        <v>6.7944133063465667E-2</v>
      </c>
      <c r="R584" s="55">
        <f>+P584/1000*A_DESCRIPCION!$D$24</f>
        <v>1.358882661269313</v>
      </c>
      <c r="S584" s="49" t="str">
        <f>+INICIO!$E$4</f>
        <v>Imbert and Rollet (1989)a</v>
      </c>
      <c r="T584" s="54">
        <f>0.13657*H584^2.38351</f>
        <v>137.64107738009031</v>
      </c>
      <c r="U584" s="55">
        <f>+T584*1/J584</f>
        <v>2752.8215476018058</v>
      </c>
      <c r="V584" s="55">
        <f>+T584/1000*A_DESCRIPCION!$D$24</f>
        <v>6.4691306368642454E-2</v>
      </c>
      <c r="W584" s="55">
        <f>+U584/1000*A_DESCRIPCION!$D$24</f>
        <v>1.2938261273728486</v>
      </c>
      <c r="X584" s="28">
        <f>+IF(E584=INICIO!$C$4,0.199*(0.86^0.899)*(H584^2.22),IF(E584=INICIO!$C$5,0.199*(0.762^0.899)*(H584^2.22),IF(E584=INICIO!$C$6,0.199*(0.759^0.899)*(H584^2.22),IF(E584=INICIO!$C$7,0.199*(0.762^0.899)*(H584^2.22),0))))</f>
        <v>97.743768000590904</v>
      </c>
      <c r="Y584" s="28">
        <f>+X584*1/J584</f>
        <v>1954.875360011818</v>
      </c>
      <c r="Z584" s="55">
        <f>+X584/1000*A_DESCRIPCION!$D$24</f>
        <v>4.5939570960277724E-2</v>
      </c>
      <c r="AA584" s="55">
        <f>+Y584/1000*A_DESCRIPCION!$D$24</f>
        <v>0.9187914192055544</v>
      </c>
      <c r="AB584" s="28">
        <f>+IF(E584=INICIO!$C$4,INICIO!$V$30*ARBOLES!R584,IF(E584=INICIO!$C$5,INICIO!$V$31*ARBOLES!R584,IF(E584=INICIO!$C$6,INICIO!$V$32*ARBOLES!R584,IF(E584=INICIO!$C$7,INICIO!#REF!*ARBOLES!R584,0))))</f>
        <v>1.1082802879728801</v>
      </c>
    </row>
    <row r="585" spans="1:28" x14ac:dyDescent="0.25">
      <c r="A585">
        <v>24</v>
      </c>
      <c r="B585" t="str">
        <f>+'2015'!A24</f>
        <v>1-2015-INAB</v>
      </c>
      <c r="D585">
        <f>+'2015'!B24</f>
        <v>23</v>
      </c>
      <c r="E585" t="str">
        <f>+'2015'!C24</f>
        <v>Laguncularia racemosa (L.) Gaertn.f.</v>
      </c>
      <c r="F585">
        <f>+'2015'!D24</f>
        <v>2015</v>
      </c>
      <c r="G585">
        <f>+'2015'!E24</f>
        <v>500</v>
      </c>
      <c r="H585">
        <f>+'2015'!F24</f>
        <v>9.3000000000000007</v>
      </c>
      <c r="I585">
        <f>+'2015'!G24</f>
        <v>8</v>
      </c>
      <c r="J585" s="28">
        <f t="shared" si="36"/>
        <v>0.05</v>
      </c>
      <c r="K585" s="46">
        <f t="shared" si="37"/>
        <v>6.7929087152245318E-3</v>
      </c>
      <c r="L585" s="51">
        <f t="shared" si="38"/>
        <v>0.13585817430449063</v>
      </c>
      <c r="M585" s="28" t="str">
        <f>+IF(H585&gt;4,"DEJAR","DEPURAR")</f>
        <v>DEJAR</v>
      </c>
      <c r="N585" s="49" t="str">
        <f t="shared" si="39"/>
        <v>DEJAR</v>
      </c>
      <c r="O585" s="28">
        <f>+IF(E585=INICIO!$C$4,0.178*POWER(H585,2.47),IF(E585=INICIO!$C$5,0.1023*POWER(H585,2.5),IF(E585=INICIO!$C$6,0.14*POWER(H585,2.4),IF(E585=INICIO!$C$7,0.1023*POWER(H585,2.5),IF(E585=INICIO!$C$8,0,0)))))</f>
        <v>26.982550906746372</v>
      </c>
      <c r="P585" s="55">
        <f>+O585*1/J585</f>
        <v>539.65101813492743</v>
      </c>
      <c r="Q585" s="55">
        <f>+O585/1000*A_DESCRIPCION!$D$24</f>
        <v>1.2681798926170796E-2</v>
      </c>
      <c r="R585" s="55">
        <f>+P585/1000*A_DESCRIPCION!$D$24</f>
        <v>0.25363597852341591</v>
      </c>
      <c r="S585" s="49" t="str">
        <f>+INICIO!$E$4</f>
        <v>Imbert and Rollet (1989)a</v>
      </c>
      <c r="T585" s="54">
        <f>0.13657*H585^2.38351</f>
        <v>27.780758690646167</v>
      </c>
      <c r="U585" s="55">
        <f>+T585*1/J585</f>
        <v>555.61517381292333</v>
      </c>
      <c r="V585" s="55">
        <f>+T585/1000*A_DESCRIPCION!$D$24</f>
        <v>1.3056956584603699E-2</v>
      </c>
      <c r="W585" s="55">
        <f>+U585/1000*A_DESCRIPCION!$D$24</f>
        <v>0.26113913169207398</v>
      </c>
      <c r="X585" s="28">
        <f>+IF(E585=INICIO!$C$4,0.199*(0.86^0.899)*(H585^2.22),IF(E585=INICIO!$C$5,0.199*(0.762^0.899)*(H585^2.22),IF(E585=INICIO!$C$6,0.199*(0.759^0.899)*(H585^2.22),IF(E585=INICIO!$C$7,0.199*(0.762^0.899)*(H585^2.22),0))))</f>
        <v>22.017233152944744</v>
      </c>
      <c r="Y585" s="28">
        <f>+X585*1/J585</f>
        <v>440.34466305889487</v>
      </c>
      <c r="Z585" s="55">
        <f>+X585/1000*A_DESCRIPCION!$D$24</f>
        <v>1.034809958188403E-2</v>
      </c>
      <c r="AA585" s="55">
        <f>+Y585/1000*A_DESCRIPCION!$D$24</f>
        <v>0.20696199163768056</v>
      </c>
      <c r="AB585" s="28">
        <f>+IF(E585=INICIO!$C$4,INICIO!$V$30*ARBOLES!R585,IF(E585=INICIO!$C$5,INICIO!$V$31*ARBOLES!R585,IF(E585=INICIO!$C$6,INICIO!$V$32*ARBOLES!R585,IF(E585=INICIO!$C$7,INICIO!#REF!*ARBOLES!R585,0))))</f>
        <v>0.20686094784346082</v>
      </c>
    </row>
    <row r="586" spans="1:28" x14ac:dyDescent="0.25">
      <c r="A586">
        <v>25</v>
      </c>
      <c r="B586" t="str">
        <f>+'2015'!A25</f>
        <v>1-2015-INAB</v>
      </c>
      <c r="D586">
        <f>+'2015'!B25</f>
        <v>24</v>
      </c>
      <c r="E586" t="str">
        <f>+'2015'!C25</f>
        <v>Laguncularia racemosa (L.) Gaertn.f.</v>
      </c>
      <c r="F586">
        <f>+'2015'!D25</f>
        <v>2015</v>
      </c>
      <c r="G586">
        <f>+'2015'!E25</f>
        <v>500</v>
      </c>
      <c r="H586">
        <f>+'2015'!F25</f>
        <v>7.8</v>
      </c>
      <c r="I586">
        <f>+'2015'!G25</f>
        <v>4.5</v>
      </c>
      <c r="J586" s="28">
        <f t="shared" si="36"/>
        <v>0.05</v>
      </c>
      <c r="K586" s="46">
        <f t="shared" si="37"/>
        <v>4.7783624261100756E-3</v>
      </c>
      <c r="L586" s="51">
        <f t="shared" si="38"/>
        <v>9.5567248522201512E-2</v>
      </c>
      <c r="M586" s="28" t="str">
        <f>+IF(H586&gt;4,"DEJAR","DEPURAR")</f>
        <v>DEJAR</v>
      </c>
      <c r="N586" s="49" t="str">
        <f t="shared" si="39"/>
        <v>DEJAR</v>
      </c>
      <c r="O586" s="28">
        <f>+IF(E586=INICIO!$C$4,0.178*POWER(H586,2.47),IF(E586=INICIO!$C$5,0.1023*POWER(H586,2.5),IF(E586=INICIO!$C$6,0.14*POWER(H586,2.4),IF(E586=INICIO!$C$7,0.1023*POWER(H586,2.5),IF(E586=INICIO!$C$8,0,0)))))</f>
        <v>17.38249609281899</v>
      </c>
      <c r="P586" s="55">
        <f>+O586*1/J586</f>
        <v>347.64992185637976</v>
      </c>
      <c r="Q586" s="55">
        <f>+O586/1000*A_DESCRIPCION!$D$24</f>
        <v>8.1697731636249243E-3</v>
      </c>
      <c r="R586" s="55">
        <f>+P586/1000*A_DESCRIPCION!$D$24</f>
        <v>0.16339546327249849</v>
      </c>
      <c r="S586" s="49" t="str">
        <f>+INICIO!$E$4</f>
        <v>Imbert and Rollet (1989)a</v>
      </c>
      <c r="T586" s="54">
        <f>0.13657*H586^2.38351</f>
        <v>18.267188734053882</v>
      </c>
      <c r="U586" s="55">
        <f>+T586*1/J586</f>
        <v>365.3437746810776</v>
      </c>
      <c r="V586" s="55">
        <f>+T586/1000*A_DESCRIPCION!$D$24</f>
        <v>8.5855787050053232E-3</v>
      </c>
      <c r="W586" s="55">
        <f>+U586/1000*A_DESCRIPCION!$D$24</f>
        <v>0.17171157410010646</v>
      </c>
      <c r="X586" s="28">
        <f>+IF(E586=INICIO!$C$4,0.199*(0.86^0.899)*(H586^2.22),IF(E586=INICIO!$C$5,0.199*(0.762^0.899)*(H586^2.22),IF(E586=INICIO!$C$6,0.199*(0.759^0.899)*(H586^2.22),IF(E586=INICIO!$C$7,0.199*(0.762^0.899)*(H586^2.22),0))))</f>
        <v>14.89980599361394</v>
      </c>
      <c r="Y586" s="28">
        <f>+X586*1/J586</f>
        <v>297.99611987227877</v>
      </c>
      <c r="Z586" s="55">
        <f>+X586/1000*A_DESCRIPCION!$D$24</f>
        <v>7.0029088169985517E-3</v>
      </c>
      <c r="AA586" s="55">
        <f>+Y586/1000*A_DESCRIPCION!$D$24</f>
        <v>0.140058176339971</v>
      </c>
      <c r="AB586" s="28">
        <f>+IF(E586=INICIO!$C$4,INICIO!$V$30*ARBOLES!R586,IF(E586=INICIO!$C$5,INICIO!$V$31*ARBOLES!R586,IF(E586=INICIO!$C$6,INICIO!$V$32*ARBOLES!R586,IF(E586=INICIO!$C$7,INICIO!#REF!*ARBOLES!R586,0))))</f>
        <v>0.13326240465821756</v>
      </c>
    </row>
    <row r="587" spans="1:28" x14ac:dyDescent="0.25">
      <c r="A587">
        <v>26</v>
      </c>
      <c r="B587" t="str">
        <f>+'2015'!A26</f>
        <v>1-2015-INAB</v>
      </c>
      <c r="D587">
        <f>+'2015'!B26</f>
        <v>25</v>
      </c>
      <c r="E587" t="str">
        <f>+'2015'!C26</f>
        <v>Laguncularia racemosa (L.) Gaertn.f.</v>
      </c>
      <c r="F587">
        <f>+'2015'!D26</f>
        <v>2015</v>
      </c>
      <c r="G587">
        <f>+'2015'!E26</f>
        <v>500</v>
      </c>
      <c r="H587">
        <f>+'2015'!F26</f>
        <v>10.4</v>
      </c>
      <c r="I587">
        <f>+'2015'!G26</f>
        <v>10</v>
      </c>
      <c r="J587" s="28">
        <f t="shared" si="36"/>
        <v>0.05</v>
      </c>
      <c r="K587" s="46">
        <f t="shared" si="37"/>
        <v>8.4948665353068026E-3</v>
      </c>
      <c r="L587" s="51">
        <f t="shared" si="38"/>
        <v>0.16989733070613605</v>
      </c>
      <c r="M587" s="28" t="str">
        <f>+IF(H587&gt;4,"DEJAR","DEPURAR")</f>
        <v>DEJAR</v>
      </c>
      <c r="N587" s="49" t="str">
        <f t="shared" si="39"/>
        <v>DEJAR</v>
      </c>
      <c r="O587" s="28">
        <f>+IF(E587=INICIO!$C$4,0.178*POWER(H587,2.47),IF(E587=INICIO!$C$5,0.1023*POWER(H587,2.5),IF(E587=INICIO!$C$6,0.14*POWER(H587,2.4),IF(E587=INICIO!$C$7,0.1023*POWER(H587,2.5),IF(E587=INICIO!$C$8,0,0)))))</f>
        <v>35.682804616450355</v>
      </c>
      <c r="P587" s="55">
        <f>+O587*1/J587</f>
        <v>713.65609232900704</v>
      </c>
      <c r="Q587" s="55">
        <f>+O587/1000*A_DESCRIPCION!$D$24</f>
        <v>1.6770918169731665E-2</v>
      </c>
      <c r="R587" s="55">
        <f>+P587/1000*A_DESCRIPCION!$D$24</f>
        <v>0.33541836339463332</v>
      </c>
      <c r="S587" s="49" t="str">
        <f>+INICIO!$E$4</f>
        <v>Imbert and Rollet (1989)a</v>
      </c>
      <c r="T587" s="54">
        <f>0.13657*H587^2.38351</f>
        <v>36.263059617041179</v>
      </c>
      <c r="U587" s="55">
        <f>+T587*1/J587</f>
        <v>725.26119234082353</v>
      </c>
      <c r="V587" s="55">
        <f>+T587/1000*A_DESCRIPCION!$D$24</f>
        <v>1.7043638020009355E-2</v>
      </c>
      <c r="W587" s="55">
        <f>+U587/1000*A_DESCRIPCION!$D$24</f>
        <v>0.34087276040018705</v>
      </c>
      <c r="X587" s="28">
        <f>+IF(E587=INICIO!$C$4,0.199*(0.86^0.899)*(H587^2.22),IF(E587=INICIO!$C$5,0.199*(0.762^0.899)*(H587^2.22),IF(E587=INICIO!$C$6,0.199*(0.759^0.899)*(H587^2.22),IF(E587=INICIO!$C$7,0.199*(0.762^0.899)*(H587^2.22),0))))</f>
        <v>28.219194238001513</v>
      </c>
      <c r="Y587" s="28">
        <f>+X587*1/J587</f>
        <v>564.38388476003024</v>
      </c>
      <c r="Z587" s="55">
        <f>+X587/1000*A_DESCRIPCION!$D$24</f>
        <v>1.3263021291860711E-2</v>
      </c>
      <c r="AA587" s="55">
        <f>+Y587/1000*A_DESCRIPCION!$D$24</f>
        <v>0.26526042583721421</v>
      </c>
      <c r="AB587" s="28">
        <f>+IF(E587=INICIO!$C$4,INICIO!$V$30*ARBOLES!R587,IF(E587=INICIO!$C$5,INICIO!$V$31*ARBOLES!R587,IF(E587=INICIO!$C$6,INICIO!$V$32*ARBOLES!R587,IF(E587=INICIO!$C$7,INICIO!#REF!*ARBOLES!R587,0))))</f>
        <v>0.27356119183032446</v>
      </c>
    </row>
    <row r="588" spans="1:28" x14ac:dyDescent="0.25">
      <c r="A588">
        <v>27</v>
      </c>
      <c r="B588" t="str">
        <f>+'2015'!A27</f>
        <v>1-2015-INAB</v>
      </c>
      <c r="D588">
        <f>+'2015'!B27</f>
        <v>26</v>
      </c>
      <c r="E588" t="str">
        <f>+'2015'!C27</f>
        <v>Conocarpus erectus L.</v>
      </c>
      <c r="F588">
        <f>+'2015'!D27</f>
        <v>2015</v>
      </c>
      <c r="G588">
        <f>+'2015'!E27</f>
        <v>500</v>
      </c>
      <c r="H588">
        <f>+'2015'!F27</f>
        <v>23</v>
      </c>
      <c r="I588">
        <f>+'2015'!G27</f>
        <v>4</v>
      </c>
      <c r="J588" s="28">
        <f t="shared" si="36"/>
        <v>0.05</v>
      </c>
      <c r="K588" s="46">
        <f t="shared" si="37"/>
        <v>4.1547562843725017E-2</v>
      </c>
      <c r="L588" s="51">
        <f t="shared" si="38"/>
        <v>0.83095125687450033</v>
      </c>
      <c r="M588" s="28" t="str">
        <f>+IF(H588&gt;4,"DEJAR","DEPURAR")</f>
        <v>DEJAR</v>
      </c>
      <c r="N588" s="49" t="str">
        <f t="shared" si="39"/>
        <v>DEJAR</v>
      </c>
      <c r="O588" s="28">
        <f>+IF(E588=INICIO!$C$4,0.178*POWER(H588,2.47),IF(E588=INICIO!$C$5,0.1023*POWER(H588,2.5),IF(E588=INICIO!$C$6,0.14*POWER(H588,2.4),IF(E588=INICIO!$C$7,0.1023*POWER(H588,2.5),IF(E588=INICIO!$C$8,0,0)))))</f>
        <v>259.53457579765745</v>
      </c>
      <c r="P588" s="55">
        <f>+O588*1/J588</f>
        <v>5190.6915159531491</v>
      </c>
      <c r="Q588" s="55">
        <f>+O588/1000*A_DESCRIPCION!$D$24</f>
        <v>0.12198125062489898</v>
      </c>
      <c r="R588" s="55">
        <f>+P588/1000*A_DESCRIPCION!$D$24</f>
        <v>2.4396250124979799</v>
      </c>
      <c r="S588" s="49" t="str">
        <f>+INICIO!$E$4</f>
        <v>Imbert and Rollet (1989)a</v>
      </c>
      <c r="T588" s="54">
        <f>0.13657*H588^2.38351</f>
        <v>240.46242571758225</v>
      </c>
      <c r="U588" s="55">
        <f>+T588*1/J588</f>
        <v>4809.2485143516451</v>
      </c>
      <c r="V588" s="55">
        <f>+T588/1000*A_DESCRIPCION!$D$24</f>
        <v>0.11301734008726365</v>
      </c>
      <c r="W588" s="55">
        <f>+U588/1000*A_DESCRIPCION!$D$24</f>
        <v>2.260346801745273</v>
      </c>
      <c r="X588" s="28">
        <f>+IF(E588=INICIO!$C$4,0.199*(0.86^0.899)*(H588^2.22),IF(E588=INICIO!$C$5,0.199*(0.762^0.899)*(H588^2.22),IF(E588=INICIO!$C$6,0.199*(0.759^0.899)*(H588^2.22),IF(E588=INICIO!$C$7,0.199*(0.762^0.899)*(H588^2.22),0))))</f>
        <v>164.34874482311605</v>
      </c>
      <c r="Y588" s="28">
        <f>+X588*1/J588</f>
        <v>3286.9748964623209</v>
      </c>
      <c r="Z588" s="55">
        <f>+X588/1000*A_DESCRIPCION!$D$24</f>
        <v>7.7243910066864541E-2</v>
      </c>
      <c r="AA588" s="55">
        <f>+Y588/1000*A_DESCRIPCION!$D$24</f>
        <v>1.5448782013372908</v>
      </c>
      <c r="AB588" s="28" t="e">
        <f>+IF(E588=INICIO!$C$4,INICIO!$V$30*ARBOLES!R588,IF(E588=INICIO!$C$5,INICIO!$V$31*ARBOLES!R588,IF(E588=INICIO!$C$6,INICIO!$V$32*ARBOLES!R588,IF(E588=INICIO!$C$7,INICIO!#REF!*ARBOLES!R588,0))))</f>
        <v>#REF!</v>
      </c>
    </row>
    <row r="589" spans="1:28" x14ac:dyDescent="0.25">
      <c r="A589">
        <v>28</v>
      </c>
      <c r="B589" t="str">
        <f>+'2015'!A28</f>
        <v>1-2015-INAB</v>
      </c>
      <c r="D589">
        <f>+'2015'!B28</f>
        <v>27</v>
      </c>
      <c r="E589" t="str">
        <f>+'2015'!C28</f>
        <v>Laguncularia racemosa (L.) Gaertn.f.</v>
      </c>
      <c r="F589">
        <f>+'2015'!D28</f>
        <v>2015</v>
      </c>
      <c r="G589">
        <f>+'2015'!E28</f>
        <v>500</v>
      </c>
      <c r="H589">
        <f>+'2015'!F28</f>
        <v>7.4</v>
      </c>
      <c r="I589">
        <f>+'2015'!G28</f>
        <v>7</v>
      </c>
      <c r="J589" s="28">
        <f t="shared" si="36"/>
        <v>0.05</v>
      </c>
      <c r="K589" s="46">
        <f t="shared" si="37"/>
        <v>4.3008403427644282E-3</v>
      </c>
      <c r="L589" s="51">
        <f t="shared" si="38"/>
        <v>8.6016806855288563E-2</v>
      </c>
      <c r="M589" s="28" t="str">
        <f>+IF(H589&gt;4,"DEJAR","DEPURAR")</f>
        <v>DEJAR</v>
      </c>
      <c r="N589" s="49" t="str">
        <f t="shared" si="39"/>
        <v>DEJAR</v>
      </c>
      <c r="O589" s="28">
        <f>+IF(E589=INICIO!$C$4,0.178*POWER(H589,2.47),IF(E589=INICIO!$C$5,0.1023*POWER(H589,2.5),IF(E589=INICIO!$C$6,0.14*POWER(H589,2.4),IF(E589=INICIO!$C$7,0.1023*POWER(H589,2.5),IF(E589=INICIO!$C$8,0,0)))))</f>
        <v>15.238946102693909</v>
      </c>
      <c r="P589" s="55">
        <f>+O589*1/J589</f>
        <v>304.77892205387815</v>
      </c>
      <c r="Q589" s="55">
        <f>+O589/1000*A_DESCRIPCION!$D$24</f>
        <v>7.1623046682661364E-3</v>
      </c>
      <c r="R589" s="55">
        <f>+P589/1000*A_DESCRIPCION!$D$24</f>
        <v>0.14324609336532271</v>
      </c>
      <c r="S589" s="49" t="str">
        <f>+INICIO!$E$4</f>
        <v>Imbert and Rollet (1989)a</v>
      </c>
      <c r="T589" s="54">
        <f>0.13657*H589^2.38351</f>
        <v>16.113051890672299</v>
      </c>
      <c r="U589" s="55">
        <f>+T589*1/J589</f>
        <v>322.26103781344597</v>
      </c>
      <c r="V589" s="55">
        <f>+T589/1000*A_DESCRIPCION!$D$24</f>
        <v>7.5731343886159801E-3</v>
      </c>
      <c r="W589" s="55">
        <f>+U589/1000*A_DESCRIPCION!$D$24</f>
        <v>0.15146268777231958</v>
      </c>
      <c r="X589" s="28">
        <f>+IF(E589=INICIO!$C$4,0.199*(0.86^0.899)*(H589^2.22),IF(E589=INICIO!$C$5,0.199*(0.762^0.899)*(H589^2.22),IF(E589=INICIO!$C$6,0.199*(0.759^0.899)*(H589^2.22),IF(E589=INICIO!$C$7,0.199*(0.762^0.899)*(H589^2.22),0))))</f>
        <v>13.256382094355223</v>
      </c>
      <c r="Y589" s="28">
        <f>+X589*1/J589</f>
        <v>265.12764188710446</v>
      </c>
      <c r="Z589" s="55">
        <f>+X589/1000*A_DESCRIPCION!$D$24</f>
        <v>6.2304995843469541E-3</v>
      </c>
      <c r="AA589" s="55">
        <f>+Y589/1000*A_DESCRIPCION!$D$24</f>
        <v>0.12460999168693909</v>
      </c>
      <c r="AB589" s="28">
        <f>+IF(E589=INICIO!$C$4,INICIO!$V$30*ARBOLES!R589,IF(E589=INICIO!$C$5,INICIO!$V$31*ARBOLES!R589,IF(E589=INICIO!$C$6,INICIO!$V$32*ARBOLES!R589,IF(E589=INICIO!$C$7,INICIO!#REF!*ARBOLES!R589,0))))</f>
        <v>0.11682894051913019</v>
      </c>
    </row>
    <row r="590" spans="1:28" x14ac:dyDescent="0.25">
      <c r="A590">
        <v>29</v>
      </c>
      <c r="B590" t="str">
        <f>+'2015'!A29</f>
        <v>1-2015-INAB</v>
      </c>
      <c r="D590">
        <f>+'2015'!B29</f>
        <v>28</v>
      </c>
      <c r="E590" t="str">
        <f>+'2015'!C29</f>
        <v>Laguncularia racemosa (L.) Gaertn.f.</v>
      </c>
      <c r="F590">
        <f>+'2015'!D29</f>
        <v>2015</v>
      </c>
      <c r="G590">
        <f>+'2015'!E29</f>
        <v>500</v>
      </c>
      <c r="H590">
        <f>+'2015'!F29</f>
        <v>8.8000000000000007</v>
      </c>
      <c r="I590">
        <f>+'2015'!G29</f>
        <v>8</v>
      </c>
      <c r="J590" s="28">
        <f t="shared" si="36"/>
        <v>0.05</v>
      </c>
      <c r="K590" s="46">
        <f t="shared" si="37"/>
        <v>6.0821233773498407E-3</v>
      </c>
      <c r="L590" s="51">
        <f t="shared" si="38"/>
        <v>0.12164246754699681</v>
      </c>
      <c r="M590" s="28" t="str">
        <f>+IF(H590&gt;4,"DEJAR","DEPURAR")</f>
        <v>DEJAR</v>
      </c>
      <c r="N590" s="49" t="str">
        <f t="shared" si="39"/>
        <v>DEJAR</v>
      </c>
      <c r="O590" s="28">
        <f>+IF(E590=INICIO!$C$4,0.178*POWER(H590,2.47),IF(E590=INICIO!$C$5,0.1023*POWER(H590,2.5),IF(E590=INICIO!$C$6,0.14*POWER(H590,2.4),IF(E590=INICIO!$C$7,0.1023*POWER(H590,2.5),IF(E590=INICIO!$C$8,0,0)))))</f>
        <v>23.500782011600961</v>
      </c>
      <c r="P590" s="55">
        <f>+O590*1/J590</f>
        <v>470.01564023201922</v>
      </c>
      <c r="Q590" s="55">
        <f>+O590/1000*A_DESCRIPCION!$D$24</f>
        <v>1.1045367545452451E-2</v>
      </c>
      <c r="R590" s="55">
        <f>+P590/1000*A_DESCRIPCION!$D$24</f>
        <v>0.22090735090904903</v>
      </c>
      <c r="S590" s="49" t="str">
        <f>+INICIO!$E$4</f>
        <v>Imbert and Rollet (1989)a</v>
      </c>
      <c r="T590" s="54">
        <f>0.13657*H590^2.38351</f>
        <v>24.352256152818065</v>
      </c>
      <c r="U590" s="55">
        <f>+T590*1/J590</f>
        <v>487.04512305636126</v>
      </c>
      <c r="V590" s="55">
        <f>+T590/1000*A_DESCRIPCION!$D$24</f>
        <v>1.1445560391824488E-2</v>
      </c>
      <c r="W590" s="55">
        <f>+U590/1000*A_DESCRIPCION!$D$24</f>
        <v>0.22891120783648977</v>
      </c>
      <c r="X590" s="28">
        <f>+IF(E590=INICIO!$C$4,0.199*(0.86^0.899)*(H590^2.22),IF(E590=INICIO!$C$5,0.199*(0.762^0.899)*(H590^2.22),IF(E590=INICIO!$C$6,0.199*(0.759^0.899)*(H590^2.22),IF(E590=INICIO!$C$7,0.199*(0.762^0.899)*(H590^2.22),0))))</f>
        <v>19.475209034821717</v>
      </c>
      <c r="Y590" s="28">
        <f>+X590*1/J590</f>
        <v>389.50418069643433</v>
      </c>
      <c r="Z590" s="55">
        <f>+X590/1000*A_DESCRIPCION!$D$24</f>
        <v>9.1533482463662056E-3</v>
      </c>
      <c r="AA590" s="55">
        <f>+Y590/1000*A_DESCRIPCION!$D$24</f>
        <v>0.18306696492732413</v>
      </c>
      <c r="AB590" s="28">
        <f>+IF(E590=INICIO!$C$4,INICIO!$V$30*ARBOLES!R590,IF(E590=INICIO!$C$5,INICIO!$V$31*ARBOLES!R590,IF(E590=INICIO!$C$6,INICIO!$V$32*ARBOLES!R590,IF(E590=INICIO!$C$7,INICIO!#REF!*ARBOLES!R590,0))))</f>
        <v>0.18016806708838073</v>
      </c>
    </row>
    <row r="591" spans="1:28" x14ac:dyDescent="0.25">
      <c r="A591">
        <v>30</v>
      </c>
      <c r="B591" t="str">
        <f>+'2015'!A30</f>
        <v>1-2015-INAB</v>
      </c>
      <c r="D591">
        <f>+'2015'!B30</f>
        <v>29</v>
      </c>
      <c r="E591" t="str">
        <f>+'2015'!C30</f>
        <v>Laguncularia racemosa (L.) Gaertn.f.</v>
      </c>
      <c r="F591">
        <f>+'2015'!D30</f>
        <v>2015</v>
      </c>
      <c r="G591">
        <f>+'2015'!E30</f>
        <v>500</v>
      </c>
      <c r="H591">
        <f>+'2015'!F30</f>
        <v>5</v>
      </c>
      <c r="I591">
        <f>+'2015'!G30</f>
        <v>5</v>
      </c>
      <c r="J591" s="28">
        <f t="shared" si="36"/>
        <v>0.05</v>
      </c>
      <c r="K591" s="46">
        <f t="shared" si="37"/>
        <v>1.9634954084936209E-3</v>
      </c>
      <c r="L591" s="51">
        <f t="shared" si="38"/>
        <v>3.9269908169872414E-2</v>
      </c>
      <c r="M591" s="28" t="str">
        <f>+IF(H591&gt;4,"DEJAR","DEPURAR")</f>
        <v>DEJAR</v>
      </c>
      <c r="N591" s="49" t="str">
        <f t="shared" si="39"/>
        <v>DEJAR</v>
      </c>
      <c r="O591" s="28">
        <f>+IF(E591=INICIO!$C$4,0.178*POWER(H591,2.47),IF(E591=INICIO!$C$5,0.1023*POWER(H591,2.5),IF(E591=INICIO!$C$6,0.14*POWER(H591,2.4),IF(E591=INICIO!$C$7,0.1023*POWER(H591,2.5),IF(E591=INICIO!$C$8,0,0)))))</f>
        <v>5.7187438524557113</v>
      </c>
      <c r="P591" s="55">
        <f>+O591*1/J591</f>
        <v>114.37487704911422</v>
      </c>
      <c r="Q591" s="55">
        <f>+O591/1000*A_DESCRIPCION!$D$24</f>
        <v>2.6878096106541841E-3</v>
      </c>
      <c r="R591" s="55">
        <f>+P591/1000*A_DESCRIPCION!$D$24</f>
        <v>5.3756192213083677E-2</v>
      </c>
      <c r="S591" s="49" t="str">
        <f>+INICIO!$E$4</f>
        <v>Imbert and Rollet (1989)a</v>
      </c>
      <c r="T591" s="54">
        <f>0.13657*H591^2.38351</f>
        <v>6.3293236580245464</v>
      </c>
      <c r="U591" s="55">
        <f>+T591*1/J591</f>
        <v>126.58647316049093</v>
      </c>
      <c r="V591" s="55">
        <f>+T591/1000*A_DESCRIPCION!$D$24</f>
        <v>2.9747821192715367E-3</v>
      </c>
      <c r="W591" s="55">
        <f>+U591/1000*A_DESCRIPCION!$D$24</f>
        <v>5.9495642385430737E-2</v>
      </c>
      <c r="X591" s="28">
        <f>+IF(E591=INICIO!$C$4,0.199*(0.86^0.899)*(H591^2.22),IF(E591=INICIO!$C$5,0.199*(0.762^0.899)*(H591^2.22),IF(E591=INICIO!$C$6,0.199*(0.759^0.899)*(H591^2.22),IF(E591=INICIO!$C$7,0.199*(0.762^0.899)*(H591^2.22),0))))</f>
        <v>5.5519303000682534</v>
      </c>
      <c r="Y591" s="28">
        <f>+X591*1/J591</f>
        <v>111.03860600136507</v>
      </c>
      <c r="Z591" s="55">
        <f>+X591/1000*A_DESCRIPCION!$D$24</f>
        <v>2.6094072410320791E-3</v>
      </c>
      <c r="AA591" s="55">
        <f>+Y591/1000*A_DESCRIPCION!$D$24</f>
        <v>5.2188144820641581E-2</v>
      </c>
      <c r="AB591" s="28">
        <f>+IF(E591=INICIO!$C$4,INICIO!$V$30*ARBOLES!R591,IF(E591=INICIO!$C$5,INICIO!$V$31*ARBOLES!R591,IF(E591=INICIO!$C$6,INICIO!$V$32*ARBOLES!R591,IF(E591=INICIO!$C$7,INICIO!#REF!*ARBOLES!R591,0))))</f>
        <v>4.384258470896369E-2</v>
      </c>
    </row>
    <row r="592" spans="1:28" x14ac:dyDescent="0.25">
      <c r="A592">
        <v>31</v>
      </c>
      <c r="B592" t="str">
        <f>+'2015'!A31</f>
        <v>1-2015-INAB</v>
      </c>
      <c r="D592">
        <f>+'2015'!B31</f>
        <v>30</v>
      </c>
      <c r="E592" t="str">
        <f>+'2015'!C31</f>
        <v>Laguncularia racemosa (L.) Gaertn.f.</v>
      </c>
      <c r="F592">
        <f>+'2015'!D31</f>
        <v>2015</v>
      </c>
      <c r="G592">
        <f>+'2015'!E31</f>
        <v>500</v>
      </c>
      <c r="H592">
        <f>+'2015'!F31</f>
        <v>10.4</v>
      </c>
      <c r="I592">
        <f>+'2015'!G31</f>
        <v>9</v>
      </c>
      <c r="J592" s="28">
        <f t="shared" si="36"/>
        <v>0.05</v>
      </c>
      <c r="K592" s="46">
        <f t="shared" si="37"/>
        <v>8.4948665353068026E-3</v>
      </c>
      <c r="L592" s="51">
        <f t="shared" si="38"/>
        <v>0.16989733070613605</v>
      </c>
      <c r="M592" s="28" t="str">
        <f>+IF(H592&gt;4,"DEJAR","DEPURAR")</f>
        <v>DEJAR</v>
      </c>
      <c r="N592" s="49" t="str">
        <f t="shared" si="39"/>
        <v>DEJAR</v>
      </c>
      <c r="O592" s="28">
        <f>+IF(E592=INICIO!$C$4,0.178*POWER(H592,2.47),IF(E592=INICIO!$C$5,0.1023*POWER(H592,2.5),IF(E592=INICIO!$C$6,0.14*POWER(H592,2.4),IF(E592=INICIO!$C$7,0.1023*POWER(H592,2.5),IF(E592=INICIO!$C$8,0,0)))))</f>
        <v>35.682804616450355</v>
      </c>
      <c r="P592" s="55">
        <f>+O592*1/J592</f>
        <v>713.65609232900704</v>
      </c>
      <c r="Q592" s="55">
        <f>+O592/1000*A_DESCRIPCION!$D$24</f>
        <v>1.6770918169731665E-2</v>
      </c>
      <c r="R592" s="55">
        <f>+P592/1000*A_DESCRIPCION!$D$24</f>
        <v>0.33541836339463332</v>
      </c>
      <c r="S592" s="49" t="str">
        <f>+INICIO!$E$4</f>
        <v>Imbert and Rollet (1989)a</v>
      </c>
      <c r="T592" s="54">
        <f>0.13657*H592^2.38351</f>
        <v>36.263059617041179</v>
      </c>
      <c r="U592" s="55">
        <f>+T592*1/J592</f>
        <v>725.26119234082353</v>
      </c>
      <c r="V592" s="55">
        <f>+T592/1000*A_DESCRIPCION!$D$24</f>
        <v>1.7043638020009355E-2</v>
      </c>
      <c r="W592" s="55">
        <f>+U592/1000*A_DESCRIPCION!$D$24</f>
        <v>0.34087276040018705</v>
      </c>
      <c r="X592" s="28">
        <f>+IF(E592=INICIO!$C$4,0.199*(0.86^0.899)*(H592^2.22),IF(E592=INICIO!$C$5,0.199*(0.762^0.899)*(H592^2.22),IF(E592=INICIO!$C$6,0.199*(0.759^0.899)*(H592^2.22),IF(E592=INICIO!$C$7,0.199*(0.762^0.899)*(H592^2.22),0))))</f>
        <v>28.219194238001513</v>
      </c>
      <c r="Y592" s="28">
        <f>+X592*1/J592</f>
        <v>564.38388476003024</v>
      </c>
      <c r="Z592" s="55">
        <f>+X592/1000*A_DESCRIPCION!$D$24</f>
        <v>1.3263021291860711E-2</v>
      </c>
      <c r="AA592" s="55">
        <f>+Y592/1000*A_DESCRIPCION!$D$24</f>
        <v>0.26526042583721421</v>
      </c>
      <c r="AB592" s="28">
        <f>+IF(E592=INICIO!$C$4,INICIO!$V$30*ARBOLES!R592,IF(E592=INICIO!$C$5,INICIO!$V$31*ARBOLES!R592,IF(E592=INICIO!$C$6,INICIO!$V$32*ARBOLES!R592,IF(E592=INICIO!$C$7,INICIO!#REF!*ARBOLES!R592,0))))</f>
        <v>0.27356119183032446</v>
      </c>
    </row>
    <row r="593" spans="1:28" x14ac:dyDescent="0.25">
      <c r="A593">
        <v>32</v>
      </c>
      <c r="B593" t="str">
        <f>+'2015'!A32</f>
        <v>1-2015-INAB</v>
      </c>
      <c r="D593">
        <f>+'2015'!B32</f>
        <v>31</v>
      </c>
      <c r="E593" t="str">
        <f>+'2015'!C32</f>
        <v>Laguncularia racemosa (L.) Gaertn.f.</v>
      </c>
      <c r="F593">
        <f>+'2015'!D32</f>
        <v>2015</v>
      </c>
      <c r="G593">
        <f>+'2015'!E32</f>
        <v>500</v>
      </c>
      <c r="H593">
        <f>+'2015'!F32</f>
        <v>15.6</v>
      </c>
      <c r="I593">
        <f>+'2015'!G32</f>
        <v>9</v>
      </c>
      <c r="J593" s="28">
        <f t="shared" si="36"/>
        <v>0.05</v>
      </c>
      <c r="K593" s="46">
        <f t="shared" si="37"/>
        <v>1.9113449704440302E-2</v>
      </c>
      <c r="L593" s="51">
        <f t="shared" si="38"/>
        <v>0.38226899408880605</v>
      </c>
      <c r="M593" s="28" t="str">
        <f>+IF(H593&gt;4,"DEJAR","DEPURAR")</f>
        <v>DEJAR</v>
      </c>
      <c r="N593" s="49" t="str">
        <f t="shared" si="39"/>
        <v>DEJAR</v>
      </c>
      <c r="O593" s="28">
        <f>+IF(E593=INICIO!$C$4,0.178*POWER(H593,2.47),IF(E593=INICIO!$C$5,0.1023*POWER(H593,2.5),IF(E593=INICIO!$C$6,0.14*POWER(H593,2.4),IF(E593=INICIO!$C$7,0.1023*POWER(H593,2.5),IF(E593=INICIO!$C$8,0,0)))))</f>
        <v>98.330246889447722</v>
      </c>
      <c r="P593" s="55">
        <f>+O593*1/J593</f>
        <v>1966.6049377889544</v>
      </c>
      <c r="Q593" s="55">
        <f>+O593/1000*A_DESCRIPCION!$D$24</f>
        <v>4.6215216038040428E-2</v>
      </c>
      <c r="R593" s="55">
        <f>+P593/1000*A_DESCRIPCION!$D$24</f>
        <v>0.9243043207608086</v>
      </c>
      <c r="S593" s="49" t="str">
        <f>+INICIO!$E$4</f>
        <v>Imbert and Rollet (1989)a</v>
      </c>
      <c r="T593" s="54">
        <f>0.13657*H593^2.38351</f>
        <v>95.319053411783088</v>
      </c>
      <c r="U593" s="55">
        <f>+T593*1/J593</f>
        <v>1906.3810682356616</v>
      </c>
      <c r="V593" s="55">
        <f>+T593/1000*A_DESCRIPCION!$D$24</f>
        <v>4.4799955103538049E-2</v>
      </c>
      <c r="W593" s="55">
        <f>+U593/1000*A_DESCRIPCION!$D$24</f>
        <v>0.89599910207076094</v>
      </c>
      <c r="X593" s="28">
        <f>+IF(E593=INICIO!$C$4,0.199*(0.86^0.899)*(H593^2.22),IF(E593=INICIO!$C$5,0.199*(0.762^0.899)*(H593^2.22),IF(E593=INICIO!$C$6,0.199*(0.759^0.899)*(H593^2.22),IF(E593=INICIO!$C$7,0.199*(0.762^0.899)*(H593^2.22),0))))</f>
        <v>69.41721789050456</v>
      </c>
      <c r="Y593" s="28">
        <f>+X593*1/J593</f>
        <v>1388.3443578100912</v>
      </c>
      <c r="Z593" s="55">
        <f>+X593/1000*A_DESCRIPCION!$D$24</f>
        <v>3.2626092408537144E-2</v>
      </c>
      <c r="AA593" s="55">
        <f>+Y593/1000*A_DESCRIPCION!$D$24</f>
        <v>0.65252184817074277</v>
      </c>
      <c r="AB593" s="28">
        <f>+IF(E593=INICIO!$C$4,INICIO!$V$30*ARBOLES!R593,IF(E593=INICIO!$C$5,INICIO!$V$31*ARBOLES!R593,IF(E593=INICIO!$C$6,INICIO!$V$32*ARBOLES!R593,IF(E593=INICIO!$C$7,INICIO!#REF!*ARBOLES!R593,0))))</f>
        <v>0.75384600008841063</v>
      </c>
    </row>
    <row r="594" spans="1:28" x14ac:dyDescent="0.25">
      <c r="A594">
        <v>33</v>
      </c>
      <c r="B594" t="str">
        <f>+'2015'!A33</f>
        <v>1-2015-INAB</v>
      </c>
      <c r="D594">
        <f>+'2015'!B33</f>
        <v>32</v>
      </c>
      <c r="E594" t="str">
        <f>+'2015'!C33</f>
        <v>Laguncularia racemosa (L.) Gaertn.f.</v>
      </c>
      <c r="F594">
        <f>+'2015'!D33</f>
        <v>2015</v>
      </c>
      <c r="G594">
        <f>+'2015'!E33</f>
        <v>500</v>
      </c>
      <c r="H594">
        <f>+'2015'!F33</f>
        <v>8</v>
      </c>
      <c r="I594">
        <f>+'2015'!G33</f>
        <v>5</v>
      </c>
      <c r="J594" s="28">
        <f t="shared" si="36"/>
        <v>0.05</v>
      </c>
      <c r="K594" s="46">
        <f t="shared" si="37"/>
        <v>5.0265482457436689E-3</v>
      </c>
      <c r="L594" s="51">
        <f t="shared" si="38"/>
        <v>0.10053096491487337</v>
      </c>
      <c r="M594" s="28" t="str">
        <f>+IF(H594&gt;4,"DEJAR","DEPURAR")</f>
        <v>DEJAR</v>
      </c>
      <c r="N594" s="49" t="str">
        <f t="shared" si="39"/>
        <v>DEJAR</v>
      </c>
      <c r="O594" s="28">
        <f>+IF(E594=INICIO!$C$4,0.178*POWER(H594,2.47),IF(E594=INICIO!$C$5,0.1023*POWER(H594,2.5),IF(E594=INICIO!$C$6,0.14*POWER(H594,2.4),IF(E594=INICIO!$C$7,0.1023*POWER(H594,2.5),IF(E594=INICIO!$C$8,0,0)))))</f>
        <v>18.518278071138251</v>
      </c>
      <c r="P594" s="55">
        <f>+O594*1/J594</f>
        <v>370.36556142276498</v>
      </c>
      <c r="Q594" s="55">
        <f>+O594/1000*A_DESCRIPCION!$D$24</f>
        <v>8.7035906934349767E-3</v>
      </c>
      <c r="R594" s="55">
        <f>+P594/1000*A_DESCRIPCION!$D$24</f>
        <v>0.17407181386869955</v>
      </c>
      <c r="S594" s="49" t="str">
        <f>+INICIO!$E$4</f>
        <v>Imbert and Rollet (1989)a</v>
      </c>
      <c r="T594" s="54">
        <f>0.13657*H594^2.38351</f>
        <v>19.403466462038534</v>
      </c>
      <c r="U594" s="55">
        <f>+T594*1/J594</f>
        <v>388.06932924077063</v>
      </c>
      <c r="V594" s="55">
        <f>+T594/1000*A_DESCRIPCION!$D$24</f>
        <v>9.1196292371581097E-3</v>
      </c>
      <c r="W594" s="55">
        <f>+U594/1000*A_DESCRIPCION!$D$24</f>
        <v>0.18239258474316219</v>
      </c>
      <c r="X594" s="28">
        <f>+IF(E594=INICIO!$C$4,0.199*(0.86^0.899)*(H594^2.22),IF(E594=INICIO!$C$5,0.199*(0.762^0.899)*(H594^2.22),IF(E594=INICIO!$C$6,0.199*(0.759^0.899)*(H594^2.22),IF(E594=INICIO!$C$7,0.199*(0.762^0.899)*(H594^2.22),0))))</f>
        <v>15.761239440338731</v>
      </c>
      <c r="Y594" s="28">
        <f>+X594*1/J594</f>
        <v>315.2247888067746</v>
      </c>
      <c r="Z594" s="55">
        <f>+X594/1000*A_DESCRIPCION!$D$24</f>
        <v>7.4077825369592027E-3</v>
      </c>
      <c r="AA594" s="55">
        <f>+Y594/1000*A_DESCRIPCION!$D$24</f>
        <v>0.14815565073918407</v>
      </c>
      <c r="AB594" s="28">
        <f>+IF(E594=INICIO!$C$4,INICIO!$V$30*ARBOLES!R594,IF(E594=INICIO!$C$5,INICIO!$V$31*ARBOLES!R594,IF(E594=INICIO!$C$6,INICIO!$V$32*ARBOLES!R594,IF(E594=INICIO!$C$7,INICIO!#REF!*ARBOLES!R594,0))))</f>
        <v>0.14196984441773636</v>
      </c>
    </row>
    <row r="595" spans="1:28" x14ac:dyDescent="0.25">
      <c r="A595">
        <v>34</v>
      </c>
      <c r="B595" t="str">
        <f>+'2015'!A34</f>
        <v>1-2015-INAB</v>
      </c>
      <c r="D595">
        <f>+'2015'!B34</f>
        <v>33</v>
      </c>
      <c r="E595" t="str">
        <f>+'2015'!C34</f>
        <v>Laguncularia racemosa (L.) Gaertn.f.</v>
      </c>
      <c r="F595">
        <f>+'2015'!D34</f>
        <v>2015</v>
      </c>
      <c r="G595">
        <f>+'2015'!E34</f>
        <v>500</v>
      </c>
      <c r="H595">
        <f>+'2015'!F34</f>
        <v>13</v>
      </c>
      <c r="I595">
        <f>+'2015'!G34</f>
        <v>8</v>
      </c>
      <c r="J595" s="28">
        <f t="shared" si="36"/>
        <v>0.05</v>
      </c>
      <c r="K595" s="46">
        <f t="shared" si="37"/>
        <v>1.3273228961416878E-2</v>
      </c>
      <c r="L595" s="51">
        <f t="shared" si="38"/>
        <v>0.26546457922833755</v>
      </c>
      <c r="M595" s="28" t="str">
        <f>+IF(H595&gt;4,"DEJAR","DEPURAR")</f>
        <v>DEJAR</v>
      </c>
      <c r="N595" s="49" t="str">
        <f t="shared" si="39"/>
        <v>DEJAR</v>
      </c>
      <c r="O595" s="28">
        <f>+IF(E595=INICIO!$C$4,0.178*POWER(H595,2.47),IF(E595=INICIO!$C$5,0.1023*POWER(H595,2.5),IF(E595=INICIO!$C$6,0.14*POWER(H595,2.4),IF(E595=INICIO!$C$7,0.1023*POWER(H595,2.5),IF(E595=INICIO!$C$8,0,0)))))</f>
        <v>62.335294336114266</v>
      </c>
      <c r="P595" s="55">
        <f>+O595*1/J595</f>
        <v>1246.7058867222852</v>
      </c>
      <c r="Q595" s="55">
        <f>+O595/1000*A_DESCRIPCION!$D$24</f>
        <v>2.9297588337973704E-2</v>
      </c>
      <c r="R595" s="55">
        <f>+P595/1000*A_DESCRIPCION!$D$24</f>
        <v>0.58595176675947391</v>
      </c>
      <c r="S595" s="49" t="str">
        <f>+INICIO!$E$4</f>
        <v>Imbert and Rollet (1989)a</v>
      </c>
      <c r="T595" s="54">
        <f>0.13657*H595^2.38351</f>
        <v>61.723483588461484</v>
      </c>
      <c r="U595" s="55">
        <f>+T595*1/J595</f>
        <v>1234.4696717692295</v>
      </c>
      <c r="V595" s="55">
        <f>+T595/1000*A_DESCRIPCION!$D$24</f>
        <v>2.9010037286576897E-2</v>
      </c>
      <c r="W595" s="55">
        <f>+U595/1000*A_DESCRIPCION!$D$24</f>
        <v>0.5802007457315379</v>
      </c>
      <c r="X595" s="28">
        <f>+IF(E595=INICIO!$C$4,0.199*(0.86^0.899)*(H595^2.22),IF(E595=INICIO!$C$5,0.199*(0.762^0.899)*(H595^2.22),IF(E595=INICIO!$C$6,0.199*(0.759^0.899)*(H595^2.22),IF(E595=INICIO!$C$7,0.199*(0.762^0.899)*(H595^2.22),0))))</f>
        <v>46.311072393250036</v>
      </c>
      <c r="Y595" s="28">
        <f>+X595*1/J595</f>
        <v>926.22144786500064</v>
      </c>
      <c r="Z595" s="55">
        <f>+X595/1000*A_DESCRIPCION!$D$24</f>
        <v>2.1766204024827516E-2</v>
      </c>
      <c r="AA595" s="55">
        <f>+Y595/1000*A_DESCRIPCION!$D$24</f>
        <v>0.43532408049655025</v>
      </c>
      <c r="AB595" s="28">
        <f>+IF(E595=INICIO!$C$4,INICIO!$V$30*ARBOLES!R595,IF(E595=INICIO!$C$5,INICIO!$V$31*ARBOLES!R595,IF(E595=INICIO!$C$6,INICIO!$V$32*ARBOLES!R595,IF(E595=INICIO!$C$7,INICIO!#REF!*ARBOLES!R595,0))))</f>
        <v>0.47789173510817584</v>
      </c>
    </row>
    <row r="596" spans="1:28" x14ac:dyDescent="0.25">
      <c r="A596">
        <v>35</v>
      </c>
      <c r="B596" t="str">
        <f>+'2015'!A35</f>
        <v>1-2015-INAB</v>
      </c>
      <c r="D596">
        <f>+'2015'!B35</f>
        <v>34</v>
      </c>
      <c r="E596" t="str">
        <f>+'2015'!C35</f>
        <v>Laguncularia racemosa (L.) Gaertn.f.</v>
      </c>
      <c r="F596">
        <f>+'2015'!D35</f>
        <v>2015</v>
      </c>
      <c r="G596">
        <f>+'2015'!E35</f>
        <v>500</v>
      </c>
      <c r="H596">
        <f>+'2015'!F35</f>
        <v>12.6</v>
      </c>
      <c r="I596">
        <f>+'2015'!G35</f>
        <v>9</v>
      </c>
      <c r="J596" s="28">
        <f t="shared" si="36"/>
        <v>0.05</v>
      </c>
      <c r="K596" s="46">
        <f t="shared" si="37"/>
        <v>1.2468981242097889E-2</v>
      </c>
      <c r="L596" s="51">
        <f t="shared" si="38"/>
        <v>0.24937962484195778</v>
      </c>
      <c r="M596" s="28" t="str">
        <f>+IF(H596&gt;4,"DEJAR","DEPURAR")</f>
        <v>DEJAR</v>
      </c>
      <c r="N596" s="49" t="str">
        <f t="shared" si="39"/>
        <v>DEJAR</v>
      </c>
      <c r="O596" s="28">
        <f>+IF(E596=INICIO!$C$4,0.178*POWER(H596,2.47),IF(E596=INICIO!$C$5,0.1023*POWER(H596,2.5),IF(E596=INICIO!$C$6,0.14*POWER(H596,2.4),IF(E596=INICIO!$C$7,0.1023*POWER(H596,2.5),IF(E596=INICIO!$C$8,0,0)))))</f>
        <v>57.650356402277225</v>
      </c>
      <c r="P596" s="55">
        <f>+O596*1/J596</f>
        <v>1153.0071280455445</v>
      </c>
      <c r="Q596" s="55">
        <f>+O596/1000*A_DESCRIPCION!$D$24</f>
        <v>2.7095667509070293E-2</v>
      </c>
      <c r="R596" s="55">
        <f>+P596/1000*A_DESCRIPCION!$D$24</f>
        <v>0.54191335018140585</v>
      </c>
      <c r="S596" s="49" t="str">
        <f>+INICIO!$E$4</f>
        <v>Imbert and Rollet (1989)a</v>
      </c>
      <c r="T596" s="54">
        <f>0.13657*H596^2.38351</f>
        <v>57.292728748920624</v>
      </c>
      <c r="U596" s="55">
        <f>+T596*1/J596</f>
        <v>1145.8545749784123</v>
      </c>
      <c r="V596" s="55">
        <f>+T596/1000*A_DESCRIPCION!$D$24</f>
        <v>2.692758251199269E-2</v>
      </c>
      <c r="W596" s="55">
        <f>+U596/1000*A_DESCRIPCION!$D$24</f>
        <v>0.53855165023985374</v>
      </c>
      <c r="X596" s="28">
        <f>+IF(E596=INICIO!$C$4,0.199*(0.86^0.899)*(H596^2.22),IF(E596=INICIO!$C$5,0.199*(0.762^0.899)*(H596^2.22),IF(E596=INICIO!$C$6,0.199*(0.759^0.899)*(H596^2.22),IF(E596=INICIO!$C$7,0.199*(0.762^0.899)*(H596^2.22),0))))</f>
        <v>43.206909754700106</v>
      </c>
      <c r="Y596" s="28">
        <f>+X596*1/J596</f>
        <v>864.13819509400207</v>
      </c>
      <c r="Z596" s="55">
        <f>+X596/1000*A_DESCRIPCION!$D$24</f>
        <v>2.0307247584709049E-2</v>
      </c>
      <c r="AA596" s="55">
        <f>+Y596/1000*A_DESCRIPCION!$D$24</f>
        <v>0.40614495169418091</v>
      </c>
      <c r="AB596" s="28">
        <f>+IF(E596=INICIO!$C$4,INICIO!$V$30*ARBOLES!R596,IF(E596=INICIO!$C$5,INICIO!$V$31*ARBOLES!R596,IF(E596=INICIO!$C$6,INICIO!$V$32*ARBOLES!R596,IF(E596=INICIO!$C$7,INICIO!#REF!*ARBOLES!R596,0))))</f>
        <v>0.44197479363993969</v>
      </c>
    </row>
    <row r="597" spans="1:28" x14ac:dyDescent="0.25">
      <c r="A597">
        <v>36</v>
      </c>
      <c r="B597" t="str">
        <f>+'2015'!A36</f>
        <v>1-2015-INAB</v>
      </c>
      <c r="D597">
        <f>+'2015'!B36</f>
        <v>35</v>
      </c>
      <c r="E597" t="str">
        <f>+'2015'!C36</f>
        <v>Laguncularia racemosa (L.) Gaertn.f.</v>
      </c>
      <c r="F597">
        <f>+'2015'!D36</f>
        <v>2015</v>
      </c>
      <c r="G597">
        <f>+'2015'!E36</f>
        <v>500</v>
      </c>
      <c r="H597">
        <f>+'2015'!F36</f>
        <v>42.8</v>
      </c>
      <c r="I597">
        <f>+'2015'!G36</f>
        <v>13</v>
      </c>
      <c r="J597" s="28">
        <f t="shared" si="36"/>
        <v>0.05</v>
      </c>
      <c r="K597" s="46">
        <f t="shared" si="37"/>
        <v>0.14387237716379817</v>
      </c>
      <c r="L597" s="51">
        <f t="shared" si="38"/>
        <v>2.877447543275963</v>
      </c>
      <c r="M597" s="28" t="str">
        <f>+IF(H597&gt;4,"DEJAR","DEPURAR")</f>
        <v>DEJAR</v>
      </c>
      <c r="N597" s="49" t="str">
        <f t="shared" si="39"/>
        <v>DEJAR</v>
      </c>
      <c r="O597" s="28">
        <f>+IF(E597=INICIO!$C$4,0.178*POWER(H597,2.47),IF(E597=INICIO!$C$5,0.1023*POWER(H597,2.5),IF(E597=INICIO!$C$6,0.14*POWER(H597,2.4),IF(E597=INICIO!$C$7,0.1023*POWER(H597,2.5),IF(E597=INICIO!$C$8,0,0)))))</f>
        <v>1225.9847167163252</v>
      </c>
      <c r="P597" s="55">
        <f>+O597*1/J597</f>
        <v>24519.694334326505</v>
      </c>
      <c r="Q597" s="55">
        <f>+O597/1000*A_DESCRIPCION!$D$24</f>
        <v>0.5762128168566728</v>
      </c>
      <c r="R597" s="55">
        <f>+P597/1000*A_DESCRIPCION!$D$24</f>
        <v>11.524256337133457</v>
      </c>
      <c r="S597" s="49" t="str">
        <f>+INICIO!$E$4</f>
        <v>Imbert and Rollet (1989)a</v>
      </c>
      <c r="T597" s="54">
        <f>0.13657*H597^2.38351</f>
        <v>1056.6176167086039</v>
      </c>
      <c r="U597" s="55">
        <f>+T597*1/J597</f>
        <v>21132.352334172076</v>
      </c>
      <c r="V597" s="55">
        <f>+T597/1000*A_DESCRIPCION!$D$24</f>
        <v>0.49661027985304379</v>
      </c>
      <c r="W597" s="55">
        <f>+U597/1000*A_DESCRIPCION!$D$24</f>
        <v>9.9322055970608751</v>
      </c>
      <c r="X597" s="28">
        <f>+IF(E597=INICIO!$C$4,0.199*(0.86^0.899)*(H597^2.22),IF(E597=INICIO!$C$5,0.199*(0.762^0.899)*(H597^2.22),IF(E597=INICIO!$C$6,0.199*(0.759^0.899)*(H597^2.22),IF(E597=INICIO!$C$7,0.199*(0.762^0.899)*(H597^2.22),0))))</f>
        <v>652.43276467539499</v>
      </c>
      <c r="Y597" s="28">
        <f>+X597*1/J597</f>
        <v>13048.6552935079</v>
      </c>
      <c r="Z597" s="55">
        <f>+X597/1000*A_DESCRIPCION!$D$24</f>
        <v>0.30664339939743562</v>
      </c>
      <c r="AA597" s="55">
        <f>+Y597/1000*A_DESCRIPCION!$D$24</f>
        <v>6.1328679879487122</v>
      </c>
      <c r="AB597" s="28">
        <f>+IF(E597=INICIO!$C$4,INICIO!$V$30*ARBOLES!R597,IF(E597=INICIO!$C$5,INICIO!$V$31*ARBOLES!R597,IF(E597=INICIO!$C$6,INICIO!$V$32*ARBOLES!R597,IF(E597=INICIO!$C$7,INICIO!#REF!*ARBOLES!R597,0))))</f>
        <v>9.3989764503002142</v>
      </c>
    </row>
    <row r="598" spans="1:28" x14ac:dyDescent="0.25">
      <c r="A598">
        <v>37</v>
      </c>
      <c r="B598" t="str">
        <f>+'2015'!A37</f>
        <v>1-2015-INAB</v>
      </c>
      <c r="D598">
        <f>+'2015'!B37</f>
        <v>36</v>
      </c>
      <c r="E598" t="str">
        <f>+'2015'!C37</f>
        <v>Conocarpus erectus L.</v>
      </c>
      <c r="F598">
        <f>+'2015'!D37</f>
        <v>2015</v>
      </c>
      <c r="G598">
        <f>+'2015'!E37</f>
        <v>500</v>
      </c>
      <c r="H598">
        <f>+'2015'!F37</f>
        <v>29.5</v>
      </c>
      <c r="I598">
        <f>+'2015'!G37</f>
        <v>10</v>
      </c>
      <c r="J598" s="28">
        <f t="shared" si="36"/>
        <v>0.05</v>
      </c>
      <c r="K598" s="46">
        <f t="shared" si="37"/>
        <v>6.8349275169662924E-2</v>
      </c>
      <c r="L598" s="51">
        <f t="shared" si="38"/>
        <v>1.3669855033932583</v>
      </c>
      <c r="M598" s="28" t="str">
        <f>+IF(H598&gt;4,"DEJAR","DEPURAR")</f>
        <v>DEJAR</v>
      </c>
      <c r="N598" s="49" t="str">
        <f t="shared" si="39"/>
        <v>DEJAR</v>
      </c>
      <c r="O598" s="28">
        <f>+IF(E598=INICIO!$C$4,0.178*POWER(H598,2.47),IF(E598=INICIO!$C$5,0.1023*POWER(H598,2.5),IF(E598=INICIO!$C$6,0.14*POWER(H598,2.4),IF(E598=INICIO!$C$7,0.1023*POWER(H598,2.5),IF(E598=INICIO!$C$8,0,0)))))</f>
        <v>483.53807105418684</v>
      </c>
      <c r="P598" s="55">
        <f>+O598*1/J598</f>
        <v>9670.7614210837364</v>
      </c>
      <c r="Q598" s="55">
        <f>+O598/1000*A_DESCRIPCION!$D$24</f>
        <v>0.22726289339546779</v>
      </c>
      <c r="R598" s="55">
        <f>+P598/1000*A_DESCRIPCION!$D$24</f>
        <v>4.5452578679093554</v>
      </c>
      <c r="S598" s="49" t="str">
        <f>+INICIO!$E$4</f>
        <v>Imbert and Rollet (1989)a</v>
      </c>
      <c r="T598" s="54">
        <f>0.13657*H598^2.38351</f>
        <v>435.20189998017889</v>
      </c>
      <c r="U598" s="55">
        <f>+T598*1/J598</f>
        <v>8704.0379996035772</v>
      </c>
      <c r="V598" s="55">
        <f>+T598/1000*A_DESCRIPCION!$D$24</f>
        <v>0.20454489299068407</v>
      </c>
      <c r="W598" s="55">
        <f>+U598/1000*A_DESCRIPCION!$D$24</f>
        <v>4.0908978598136807</v>
      </c>
      <c r="X598" s="28">
        <f>+IF(E598=INICIO!$C$4,0.199*(0.86^0.899)*(H598^2.22),IF(E598=INICIO!$C$5,0.199*(0.762^0.899)*(H598^2.22),IF(E598=INICIO!$C$6,0.199*(0.759^0.899)*(H598^2.22),IF(E598=INICIO!$C$7,0.199*(0.762^0.899)*(H598^2.22),0))))</f>
        <v>285.58505141946381</v>
      </c>
      <c r="Y598" s="28">
        <f>+X598*1/J598</f>
        <v>5711.701028389276</v>
      </c>
      <c r="Z598" s="55">
        <f>+X598/1000*A_DESCRIPCION!$D$24</f>
        <v>0.13422497416714799</v>
      </c>
      <c r="AA598" s="55">
        <f>+Y598/1000*A_DESCRIPCION!$D$24</f>
        <v>2.6844994833429596</v>
      </c>
      <c r="AB598" s="28" t="e">
        <f>+IF(E598=INICIO!$C$4,INICIO!$V$30*ARBOLES!R598,IF(E598=INICIO!$C$5,INICIO!$V$31*ARBOLES!R598,IF(E598=INICIO!$C$6,INICIO!$V$32*ARBOLES!R598,IF(E598=INICIO!$C$7,INICIO!#REF!*ARBOLES!R598,0))))</f>
        <v>#REF!</v>
      </c>
    </row>
    <row r="599" spans="1:28" x14ac:dyDescent="0.25">
      <c r="A599">
        <v>38</v>
      </c>
      <c r="B599" t="str">
        <f>+'2015'!A38</f>
        <v>1-2015-INAB</v>
      </c>
      <c r="D599">
        <f>+'2015'!B38</f>
        <v>37</v>
      </c>
      <c r="E599" t="str">
        <f>+'2015'!C38</f>
        <v>Chaperno</v>
      </c>
      <c r="F599">
        <f>+'2015'!D38</f>
        <v>2015</v>
      </c>
      <c r="G599">
        <f>+'2015'!E38</f>
        <v>500</v>
      </c>
      <c r="H599">
        <f>+'2015'!F38</f>
        <v>8.6</v>
      </c>
      <c r="I599">
        <f>+'2015'!G38</f>
        <v>4</v>
      </c>
      <c r="J599" s="28">
        <f t="shared" si="36"/>
        <v>0.05</v>
      </c>
      <c r="K599" s="46">
        <f t="shared" si="37"/>
        <v>5.8088048164875268E-3</v>
      </c>
      <c r="L599" s="51">
        <f t="shared" si="38"/>
        <v>0.11617609632975053</v>
      </c>
      <c r="M599" s="28" t="str">
        <f>+IF(H599&gt;4,"DEJAR","DEPURAR")</f>
        <v>DEJAR</v>
      </c>
      <c r="N599" s="49" t="str">
        <f t="shared" si="39"/>
        <v>DEJAR</v>
      </c>
      <c r="O599" s="28">
        <f>+IF(E599=INICIO!$C$4,0.178*POWER(H599,2.47),IF(E599=INICIO!$C$5,0.1023*POWER(H599,2.5),IF(E599=INICIO!$C$6,0.14*POWER(H599,2.4),IF(E599=INICIO!$C$7,0.1023*POWER(H599,2.5),IF(E599=INICIO!$C$8,0,0)))))</f>
        <v>0</v>
      </c>
      <c r="P599" s="55">
        <f>+O599*1/J599</f>
        <v>0</v>
      </c>
      <c r="Q599" s="55">
        <f>+O599/1000*A_DESCRIPCION!$D$24</f>
        <v>0</v>
      </c>
      <c r="R599" s="55">
        <f>+P599/1000*A_DESCRIPCION!$D$24</f>
        <v>0</v>
      </c>
      <c r="S599" s="49" t="str">
        <f>+INICIO!$E$4</f>
        <v>Imbert and Rollet (1989)a</v>
      </c>
      <c r="T599" s="54">
        <f>0.13657*H599^2.38351</f>
        <v>23.053757095582871</v>
      </c>
      <c r="U599" s="55">
        <f>+T599*1/J599</f>
        <v>461.0751419116574</v>
      </c>
      <c r="V599" s="55">
        <f>+T599/1000*A_DESCRIPCION!$D$24</f>
        <v>1.0835265834923948E-2</v>
      </c>
      <c r="W599" s="55">
        <f>+U599/1000*A_DESCRIPCION!$D$24</f>
        <v>0.21670531669847895</v>
      </c>
      <c r="X599" s="28">
        <f>+IF(E599=INICIO!$C$4,0.199*(0.86^0.899)*(H599^2.22),IF(E599=INICIO!$C$5,0.199*(0.762^0.899)*(H599^2.22),IF(E599=INICIO!$C$6,0.199*(0.759^0.899)*(H599^2.22),IF(E599=INICIO!$C$7,0.199*(0.762^0.899)*(H599^2.22),0))))</f>
        <v>0</v>
      </c>
      <c r="Y599" s="28">
        <f>+X599*1/J599</f>
        <v>0</v>
      </c>
      <c r="Z599" s="55">
        <f>+X599/1000*A_DESCRIPCION!$D$24</f>
        <v>0</v>
      </c>
      <c r="AA599" s="55">
        <f>+Y599/1000*A_DESCRIPCION!$D$24</f>
        <v>0</v>
      </c>
      <c r="AB599" s="28">
        <f>+IF(E599=INICIO!$C$4,INICIO!$V$30*ARBOLES!R599,IF(E599=INICIO!$C$5,INICIO!$V$31*ARBOLES!R599,IF(E599=INICIO!$C$6,INICIO!$V$32*ARBOLES!R599,IF(E599=INICIO!$C$7,INICIO!#REF!*ARBOLES!R599,0))))</f>
        <v>0</v>
      </c>
    </row>
    <row r="600" spans="1:28" x14ac:dyDescent="0.25">
      <c r="A600">
        <v>39</v>
      </c>
      <c r="B600" t="str">
        <f>+'2015'!A39</f>
        <v>1-2015-INAB</v>
      </c>
      <c r="D600">
        <f>+'2015'!B39</f>
        <v>38</v>
      </c>
      <c r="E600" t="str">
        <f>+'2015'!C39</f>
        <v>spp</v>
      </c>
      <c r="F600">
        <f>+'2015'!D39</f>
        <v>2015</v>
      </c>
      <c r="G600">
        <f>+'2015'!E39</f>
        <v>500</v>
      </c>
      <c r="H600">
        <f>+'2015'!F39</f>
        <v>17.2</v>
      </c>
      <c r="I600">
        <f>+'2015'!G39</f>
        <v>7</v>
      </c>
      <c r="J600" s="28">
        <f t="shared" si="36"/>
        <v>0.05</v>
      </c>
      <c r="K600" s="46">
        <f t="shared" si="37"/>
        <v>2.3235219265950107E-2</v>
      </c>
      <c r="L600" s="51">
        <f t="shared" si="38"/>
        <v>0.4647043853190021</v>
      </c>
      <c r="M600" s="28" t="str">
        <f>+IF(H600&gt;4,"DEJAR","DEPURAR")</f>
        <v>DEJAR</v>
      </c>
      <c r="N600" s="49" t="str">
        <f t="shared" si="39"/>
        <v>DEJAR</v>
      </c>
      <c r="O600" s="28">
        <f>+IF(E600=INICIO!$C$4,0.178*POWER(H600,2.47),IF(E600=INICIO!$C$5,0.1023*POWER(H600,2.5),IF(E600=INICIO!$C$6,0.14*POWER(H600,2.4),IF(E600=INICIO!$C$7,0.1023*POWER(H600,2.5),IF(E600=INICIO!$C$8,0,0)))))</f>
        <v>0</v>
      </c>
      <c r="P600" s="55">
        <f>+O600*1/J600</f>
        <v>0</v>
      </c>
      <c r="Q600" s="55">
        <f>+O600/1000*A_DESCRIPCION!$D$24</f>
        <v>0</v>
      </c>
      <c r="R600" s="55">
        <f>+P600/1000*A_DESCRIPCION!$D$24</f>
        <v>0</v>
      </c>
      <c r="S600" s="49" t="str">
        <f>+INICIO!$E$4</f>
        <v>Imbert and Rollet (1989)a</v>
      </c>
      <c r="T600" s="54">
        <f>0.13657*H600^2.38351</f>
        <v>120.29559314945965</v>
      </c>
      <c r="U600" s="55">
        <f>+T600*1/J600</f>
        <v>2405.9118629891927</v>
      </c>
      <c r="V600" s="55">
        <f>+T600/1000*A_DESCRIPCION!$D$24</f>
        <v>5.653892878024603E-2</v>
      </c>
      <c r="W600" s="55">
        <f>+U600/1000*A_DESCRIPCION!$D$24</f>
        <v>1.1307785756049205</v>
      </c>
      <c r="X600" s="28">
        <f>+IF(E600=INICIO!$C$4,0.199*(0.86^0.899)*(H600^2.22),IF(E600=INICIO!$C$5,0.199*(0.762^0.899)*(H600^2.22),IF(E600=INICIO!$C$6,0.199*(0.759^0.899)*(H600^2.22),IF(E600=INICIO!$C$7,0.199*(0.762^0.899)*(H600^2.22),0))))</f>
        <v>0</v>
      </c>
      <c r="Y600" s="28">
        <f>+X600*1/J600</f>
        <v>0</v>
      </c>
      <c r="Z600" s="55">
        <f>+X600/1000*A_DESCRIPCION!$D$24</f>
        <v>0</v>
      </c>
      <c r="AA600" s="55">
        <f>+Y600/1000*A_DESCRIPCION!$D$24</f>
        <v>0</v>
      </c>
      <c r="AB600" s="28">
        <f>+IF(E600=INICIO!$C$4,INICIO!$V$30*ARBOLES!R600,IF(E600=INICIO!$C$5,INICIO!$V$31*ARBOLES!R600,IF(E600=INICIO!$C$6,INICIO!$V$32*ARBOLES!R600,IF(E600=INICIO!$C$7,INICIO!#REF!*ARBOLES!R600,0))))</f>
        <v>0</v>
      </c>
    </row>
    <row r="601" spans="1:28" x14ac:dyDescent="0.25">
      <c r="A601">
        <v>40</v>
      </c>
      <c r="B601" t="str">
        <f>+'2015'!A40</f>
        <v>1-2015-INAB</v>
      </c>
      <c r="D601">
        <f>+'2015'!B40</f>
        <v>39</v>
      </c>
      <c r="E601" t="str">
        <f>+'2015'!C40</f>
        <v>Conocarpus erectus L.</v>
      </c>
      <c r="F601">
        <f>+'2015'!D40</f>
        <v>2015</v>
      </c>
      <c r="G601">
        <f>+'2015'!E40</f>
        <v>500</v>
      </c>
      <c r="H601">
        <f>+'2015'!F40</f>
        <v>6.6</v>
      </c>
      <c r="I601">
        <f>+'2015'!G40</f>
        <v>5</v>
      </c>
      <c r="J601" s="28">
        <f t="shared" si="36"/>
        <v>0.05</v>
      </c>
      <c r="K601" s="46">
        <f t="shared" si="37"/>
        <v>3.4211943997592849E-3</v>
      </c>
      <c r="L601" s="51">
        <f t="shared" si="38"/>
        <v>6.84238879951857E-2</v>
      </c>
      <c r="M601" s="28" t="str">
        <f>+IF(H601&gt;4,"DEJAR","DEPURAR")</f>
        <v>DEJAR</v>
      </c>
      <c r="N601" s="49" t="str">
        <f t="shared" si="39"/>
        <v>DEJAR</v>
      </c>
      <c r="O601" s="28">
        <f>+IF(E601=INICIO!$C$4,0.178*POWER(H601,2.47),IF(E601=INICIO!$C$5,0.1023*POWER(H601,2.5),IF(E601=INICIO!$C$6,0.14*POWER(H601,2.4),IF(E601=INICIO!$C$7,0.1023*POWER(H601,2.5),IF(E601=INICIO!$C$8,0,0)))))</f>
        <v>11.448154254851319</v>
      </c>
      <c r="P601" s="55">
        <f>+O601*1/J601</f>
        <v>228.96308509702638</v>
      </c>
      <c r="Q601" s="55">
        <f>+O601/1000*A_DESCRIPCION!$D$24</f>
        <v>5.3806324997801198E-3</v>
      </c>
      <c r="R601" s="55">
        <f>+P601/1000*A_DESCRIPCION!$D$24</f>
        <v>0.10761264999560238</v>
      </c>
      <c r="S601" s="49" t="str">
        <f>+INICIO!$E$4</f>
        <v>Imbert and Rollet (1989)a</v>
      </c>
      <c r="T601" s="54">
        <f>0.13657*H601^2.38351</f>
        <v>12.26722907392249</v>
      </c>
      <c r="U601" s="55">
        <f>+T601*1/J601</f>
        <v>245.34458147844978</v>
      </c>
      <c r="V601" s="55">
        <f>+T601/1000*A_DESCRIPCION!$D$24</f>
        <v>5.76559766474357E-3</v>
      </c>
      <c r="W601" s="55">
        <f>+U601/1000*A_DESCRIPCION!$D$24</f>
        <v>0.11531195329487139</v>
      </c>
      <c r="X601" s="28">
        <f>+IF(E601=INICIO!$C$4,0.199*(0.86^0.899)*(H601^2.22),IF(E601=INICIO!$C$5,0.199*(0.762^0.899)*(H601^2.22),IF(E601=INICIO!$C$6,0.199*(0.759^0.899)*(H601^2.22),IF(E601=INICIO!$C$7,0.199*(0.762^0.899)*(H601^2.22),0))))</f>
        <v>10.282959671228053</v>
      </c>
      <c r="Y601" s="28">
        <f>+X601*1/J601</f>
        <v>205.65919342456104</v>
      </c>
      <c r="Z601" s="55">
        <f>+X601/1000*A_DESCRIPCION!$D$24</f>
        <v>4.8329910454771837E-3</v>
      </c>
      <c r="AA601" s="55">
        <f>+Y601/1000*A_DESCRIPCION!$D$24</f>
        <v>9.6659820909543684E-2</v>
      </c>
      <c r="AB601" s="28" t="e">
        <f>+IF(E601=INICIO!$C$4,INICIO!$V$30*ARBOLES!R601,IF(E601=INICIO!$C$5,INICIO!$V$31*ARBOLES!R601,IF(E601=INICIO!$C$6,INICIO!$V$32*ARBOLES!R601,IF(E601=INICIO!$C$7,INICIO!#REF!*ARBOLES!R601,0))))</f>
        <v>#REF!</v>
      </c>
    </row>
    <row r="602" spans="1:28" x14ac:dyDescent="0.25">
      <c r="A602">
        <v>41</v>
      </c>
      <c r="B602" t="str">
        <f>+'2015'!A41</f>
        <v>1-2015-INAB</v>
      </c>
      <c r="D602">
        <f>+'2015'!B41</f>
        <v>40</v>
      </c>
      <c r="E602" t="str">
        <f>+'2015'!C41</f>
        <v>Laguncularia racemosa (L.) Gaertn.f.</v>
      </c>
      <c r="F602">
        <f>+'2015'!D41</f>
        <v>2015</v>
      </c>
      <c r="G602">
        <f>+'2015'!E41</f>
        <v>500</v>
      </c>
      <c r="H602">
        <f>+'2015'!F41</f>
        <v>8.3000000000000007</v>
      </c>
      <c r="I602">
        <f>+'2015'!G41</f>
        <v>6</v>
      </c>
      <c r="J602" s="28">
        <f t="shared" si="36"/>
        <v>0.05</v>
      </c>
      <c r="K602" s="46">
        <f t="shared" si="37"/>
        <v>5.4106079476450219E-3</v>
      </c>
      <c r="L602" s="51">
        <f t="shared" si="38"/>
        <v>0.10821215895290043</v>
      </c>
      <c r="M602" s="28" t="str">
        <f>+IF(H602&gt;4,"DEJAR","DEPURAR")</f>
        <v>DEJAR</v>
      </c>
      <c r="N602" s="49" t="str">
        <f t="shared" si="39"/>
        <v>DEJAR</v>
      </c>
      <c r="O602" s="28">
        <f>+IF(E602=INICIO!$C$4,0.178*POWER(H602,2.47),IF(E602=INICIO!$C$5,0.1023*POWER(H602,2.5),IF(E602=INICIO!$C$6,0.14*POWER(H602,2.4),IF(E602=INICIO!$C$7,0.1023*POWER(H602,2.5),IF(E602=INICIO!$C$8,0,0)))))</f>
        <v>20.303497888487474</v>
      </c>
      <c r="P602" s="55">
        <f>+O602*1/J602</f>
        <v>406.06995776974946</v>
      </c>
      <c r="Q602" s="55">
        <f>+O602/1000*A_DESCRIPCION!$D$24</f>
        <v>9.5426440075891128E-3</v>
      </c>
      <c r="R602" s="55">
        <f>+P602/1000*A_DESCRIPCION!$D$24</f>
        <v>0.19085288015178223</v>
      </c>
      <c r="S602" s="49" t="str">
        <f>+INICIO!$E$4</f>
        <v>Imbert and Rollet (1989)a</v>
      </c>
      <c r="T602" s="54">
        <f>0.13657*H602^2.38351</f>
        <v>21.182983765204792</v>
      </c>
      <c r="U602" s="55">
        <f>+T602*1/J602</f>
        <v>423.6596753040958</v>
      </c>
      <c r="V602" s="55">
        <f>+T602/1000*A_DESCRIPCION!$D$24</f>
        <v>9.9560023696462514E-3</v>
      </c>
      <c r="W602" s="55">
        <f>+U602/1000*A_DESCRIPCION!$D$24</f>
        <v>0.19912004739292502</v>
      </c>
      <c r="X602" s="28">
        <f>+IF(E602=INICIO!$C$4,0.199*(0.86^0.899)*(H602^2.22),IF(E602=INICIO!$C$5,0.199*(0.762^0.899)*(H602^2.22),IF(E602=INICIO!$C$6,0.199*(0.759^0.899)*(H602^2.22),IF(E602=INICIO!$C$7,0.199*(0.762^0.899)*(H602^2.22),0))))</f>
        <v>17.103459386657732</v>
      </c>
      <c r="Y602" s="28">
        <f>+X602*1/J602</f>
        <v>342.06918773315465</v>
      </c>
      <c r="Z602" s="55">
        <f>+X602/1000*A_DESCRIPCION!$D$24</f>
        <v>8.0386259117291338E-3</v>
      </c>
      <c r="AA602" s="55">
        <f>+Y602/1000*A_DESCRIPCION!$D$24</f>
        <v>0.16077251823458266</v>
      </c>
      <c r="AB602" s="28">
        <f>+IF(E602=INICIO!$C$4,INICIO!$V$30*ARBOLES!R602,IF(E602=INICIO!$C$5,INICIO!$V$31*ARBOLES!R602,IF(E602=INICIO!$C$6,INICIO!$V$32*ARBOLES!R602,IF(E602=INICIO!$C$7,INICIO!#REF!*ARBOLES!R602,0))))</f>
        <v>0.15565618062820402</v>
      </c>
    </row>
    <row r="603" spans="1:28" x14ac:dyDescent="0.25">
      <c r="A603">
        <v>42</v>
      </c>
      <c r="B603" t="str">
        <f>+'2015'!A42</f>
        <v>1-2015-INAB</v>
      </c>
      <c r="D603">
        <f>+'2015'!B42</f>
        <v>41</v>
      </c>
      <c r="E603" t="str">
        <f>+'2015'!C42</f>
        <v>Conocarpus erectus L.</v>
      </c>
      <c r="F603">
        <f>+'2015'!D42</f>
        <v>2015</v>
      </c>
      <c r="G603">
        <f>+'2015'!E42</f>
        <v>500</v>
      </c>
      <c r="H603">
        <f>+'2015'!F42</f>
        <v>10.199999999999999</v>
      </c>
      <c r="I603">
        <f>+'2015'!G42</f>
        <v>6</v>
      </c>
      <c r="J603" s="28">
        <f t="shared" si="36"/>
        <v>0.05</v>
      </c>
      <c r="K603" s="46">
        <f t="shared" si="37"/>
        <v>8.1712824919870503E-3</v>
      </c>
      <c r="L603" s="51">
        <f t="shared" si="38"/>
        <v>0.16342564983974101</v>
      </c>
      <c r="M603" s="28" t="str">
        <f>+IF(H603&gt;4,"DEJAR","DEPURAR")</f>
        <v>DEJAR</v>
      </c>
      <c r="N603" s="49" t="str">
        <f t="shared" si="39"/>
        <v>DEJAR</v>
      </c>
      <c r="O603" s="28">
        <f>+IF(E603=INICIO!$C$4,0.178*POWER(H603,2.47),IF(E603=INICIO!$C$5,0.1023*POWER(H603,2.5),IF(E603=INICIO!$C$6,0.14*POWER(H603,2.4),IF(E603=INICIO!$C$7,0.1023*POWER(H603,2.5),IF(E603=INICIO!$C$8,0,0)))))</f>
        <v>33.991948736312416</v>
      </c>
      <c r="P603" s="55">
        <f>+O603*1/J603</f>
        <v>679.83897472624824</v>
      </c>
      <c r="Q603" s="55">
        <f>+O603/1000*A_DESCRIPCION!$D$24</f>
        <v>1.5976215906066835E-2</v>
      </c>
      <c r="R603" s="55">
        <f>+P603/1000*A_DESCRIPCION!$D$24</f>
        <v>0.31952431812133664</v>
      </c>
      <c r="S603" s="49" t="str">
        <f>+INICIO!$E$4</f>
        <v>Imbert and Rollet (1989)a</v>
      </c>
      <c r="T603" s="54">
        <f>0.13657*H603^2.38351</f>
        <v>34.622936944330348</v>
      </c>
      <c r="U603" s="55">
        <f>+T603*1/J603</f>
        <v>692.45873888660697</v>
      </c>
      <c r="V603" s="55">
        <f>+T603/1000*A_DESCRIPCION!$D$24</f>
        <v>1.6272780363835265E-2</v>
      </c>
      <c r="W603" s="55">
        <f>+U603/1000*A_DESCRIPCION!$D$24</f>
        <v>0.32545560727670525</v>
      </c>
      <c r="X603" s="28">
        <f>+IF(E603=INICIO!$C$4,0.199*(0.86^0.899)*(H603^2.22),IF(E603=INICIO!$C$5,0.199*(0.762^0.899)*(H603^2.22),IF(E603=INICIO!$C$6,0.199*(0.759^0.899)*(H603^2.22),IF(E603=INICIO!$C$7,0.199*(0.762^0.899)*(H603^2.22),0))))</f>
        <v>27.028564265502144</v>
      </c>
      <c r="Y603" s="28">
        <f>+X603*1/J603</f>
        <v>540.57128531004287</v>
      </c>
      <c r="Z603" s="55">
        <f>+X603/1000*A_DESCRIPCION!$D$24</f>
        <v>1.2703425204786007E-2</v>
      </c>
      <c r="AA603" s="55">
        <f>+Y603/1000*A_DESCRIPCION!$D$24</f>
        <v>0.25406850409572013</v>
      </c>
      <c r="AB603" s="28" t="e">
        <f>+IF(E603=INICIO!$C$4,INICIO!$V$30*ARBOLES!R603,IF(E603=INICIO!$C$5,INICIO!$V$31*ARBOLES!R603,IF(E603=INICIO!$C$6,INICIO!$V$32*ARBOLES!R603,IF(E603=INICIO!$C$7,INICIO!#REF!*ARBOLES!R603,0))))</f>
        <v>#REF!</v>
      </c>
    </row>
    <row r="604" spans="1:28" x14ac:dyDescent="0.25">
      <c r="A604">
        <v>43</v>
      </c>
      <c r="B604" t="str">
        <f>+'2015'!A43</f>
        <v>1-2015-INAB</v>
      </c>
      <c r="D604">
        <f>+'2015'!B43</f>
        <v>42</v>
      </c>
      <c r="E604" t="str">
        <f>+'2015'!C43</f>
        <v>Conocarpus erectus L.</v>
      </c>
      <c r="F604">
        <f>+'2015'!D43</f>
        <v>2015</v>
      </c>
      <c r="G604">
        <f>+'2015'!E43</f>
        <v>500</v>
      </c>
      <c r="H604">
        <f>+'2015'!F43</f>
        <v>7.5</v>
      </c>
      <c r="I604">
        <f>+'2015'!G43</f>
        <v>3.5</v>
      </c>
      <c r="J604" s="28">
        <f t="shared" si="36"/>
        <v>0.05</v>
      </c>
      <c r="K604" s="46">
        <f t="shared" si="37"/>
        <v>4.4178646691106467E-3</v>
      </c>
      <c r="L604" s="51">
        <f t="shared" si="38"/>
        <v>8.8357293382212931E-2</v>
      </c>
      <c r="M604" s="28" t="str">
        <f>+IF(H604&gt;4,"DEJAR","DEPURAR")</f>
        <v>DEJAR</v>
      </c>
      <c r="N604" s="49" t="str">
        <f t="shared" si="39"/>
        <v>DEJAR</v>
      </c>
      <c r="O604" s="28">
        <f>+IF(E604=INICIO!$C$4,0.178*POWER(H604,2.47),IF(E604=INICIO!$C$5,0.1023*POWER(H604,2.5),IF(E604=INICIO!$C$6,0.14*POWER(H604,2.4),IF(E604=INICIO!$C$7,0.1023*POWER(H604,2.5),IF(E604=INICIO!$C$8,0,0)))))</f>
        <v>15.759004959218952</v>
      </c>
      <c r="P604" s="55">
        <f>+O604*1/J604</f>
        <v>315.180099184379</v>
      </c>
      <c r="Q604" s="55">
        <f>+O604/1000*A_DESCRIPCION!$D$24</f>
        <v>7.4067323308329063E-3</v>
      </c>
      <c r="R604" s="55">
        <f>+P604/1000*A_DESCRIPCION!$D$24</f>
        <v>0.14813464661665812</v>
      </c>
      <c r="S604" s="49" t="str">
        <f>+INICIO!$E$4</f>
        <v>Imbert and Rollet (1989)a</v>
      </c>
      <c r="T604" s="54">
        <f>0.13657*H604^2.38351</f>
        <v>16.636906708671429</v>
      </c>
      <c r="U604" s="55">
        <f>+T604*1/J604</f>
        <v>332.73813417342853</v>
      </c>
      <c r="V604" s="55">
        <f>+T604/1000*A_DESCRIPCION!$D$24</f>
        <v>7.8193461530755726E-3</v>
      </c>
      <c r="W604" s="55">
        <f>+U604/1000*A_DESCRIPCION!$D$24</f>
        <v>0.15638692306151139</v>
      </c>
      <c r="X604" s="28">
        <f>+IF(E604=INICIO!$C$4,0.199*(0.86^0.899)*(H604^2.22),IF(E604=INICIO!$C$5,0.199*(0.762^0.899)*(H604^2.22),IF(E604=INICIO!$C$6,0.199*(0.759^0.899)*(H604^2.22),IF(E604=INICIO!$C$7,0.199*(0.762^0.899)*(H604^2.22),0))))</f>
        <v>13.657355064863347</v>
      </c>
      <c r="Y604" s="28">
        <f>+X604*1/J604</f>
        <v>273.14710129726694</v>
      </c>
      <c r="Z604" s="55">
        <f>+X604/1000*A_DESCRIPCION!$D$24</f>
        <v>6.4189568804857728E-3</v>
      </c>
      <c r="AA604" s="55">
        <f>+Y604/1000*A_DESCRIPCION!$D$24</f>
        <v>0.12837913760971545</v>
      </c>
      <c r="AB604" s="28" t="e">
        <f>+IF(E604=INICIO!$C$4,INICIO!$V$30*ARBOLES!R604,IF(E604=INICIO!$C$5,INICIO!$V$31*ARBOLES!R604,IF(E604=INICIO!$C$6,INICIO!$V$32*ARBOLES!R604,IF(E604=INICIO!$C$7,INICIO!#REF!*ARBOLES!R604,0))))</f>
        <v>#REF!</v>
      </c>
    </row>
    <row r="605" spans="1:28" x14ac:dyDescent="0.25">
      <c r="A605">
        <v>44</v>
      </c>
      <c r="B605" t="str">
        <f>+'2015'!A44</f>
        <v>1-2015-INAB/AGROACEITE</v>
      </c>
      <c r="D605">
        <f>+'2015'!B44</f>
        <v>1</v>
      </c>
      <c r="E605" t="str">
        <f>+'2015'!C44</f>
        <v>Rhizophora mangle L.</v>
      </c>
      <c r="F605">
        <f>+'2015'!D44</f>
        <v>2015</v>
      </c>
      <c r="G605">
        <f>+'2015'!E44</f>
        <v>500</v>
      </c>
      <c r="H605">
        <f>+'2015'!F44</f>
        <v>0</v>
      </c>
      <c r="I605">
        <f>+'2015'!G44</f>
        <v>19.5</v>
      </c>
      <c r="J605" s="28">
        <f t="shared" si="36"/>
        <v>0.05</v>
      </c>
      <c r="K605" s="46">
        <f t="shared" si="37"/>
        <v>0</v>
      </c>
      <c r="L605" s="51">
        <f t="shared" si="38"/>
        <v>0</v>
      </c>
      <c r="M605" s="28" t="str">
        <f>+IF(H605&gt;4,"DEJAR","DEPURAR")</f>
        <v>DEPURAR</v>
      </c>
      <c r="N605" s="49" t="str">
        <f t="shared" si="39"/>
        <v>DEPURAR</v>
      </c>
      <c r="O605" s="28">
        <f>+IF(E605=INICIO!$C$4,0.178*POWER(H605,2.47),IF(E605=INICIO!$C$5,0.1023*POWER(H605,2.5),IF(E605=INICIO!$C$6,0.14*POWER(H605,2.4),IF(E605=INICIO!$C$7,0.1023*POWER(H605,2.5),IF(E605=INICIO!$C$8,0,0)))))</f>
        <v>0</v>
      </c>
      <c r="P605" s="55">
        <f>+O605*1/J605</f>
        <v>0</v>
      </c>
      <c r="Q605" s="55">
        <f>+O605/1000*A_DESCRIPCION!$D$24</f>
        <v>0</v>
      </c>
      <c r="R605" s="55">
        <f>+P605/1000*A_DESCRIPCION!$D$24</f>
        <v>0</v>
      </c>
      <c r="S605" s="49" t="str">
        <f>+INICIO!$E$4</f>
        <v>Imbert and Rollet (1989)a</v>
      </c>
      <c r="T605" s="54">
        <f>0.13657*H605^2.38351</f>
        <v>0</v>
      </c>
      <c r="U605" s="55">
        <f>+T605*1/J605</f>
        <v>0</v>
      </c>
      <c r="V605" s="55">
        <f>+T605/1000*A_DESCRIPCION!$D$24</f>
        <v>0</v>
      </c>
      <c r="W605" s="55">
        <f>+U605/1000*A_DESCRIPCION!$D$24</f>
        <v>0</v>
      </c>
      <c r="X605" s="28">
        <f>+IF(E605=INICIO!$C$4,0.199*(0.86^0.899)*(H605^2.22),IF(E605=INICIO!$C$5,0.199*(0.762^0.899)*(H605^2.22),IF(E605=INICIO!$C$6,0.199*(0.759^0.899)*(H605^2.22),IF(E605=INICIO!$C$7,0.199*(0.762^0.899)*(H605^2.22),0))))</f>
        <v>0</v>
      </c>
      <c r="Y605" s="28">
        <f>+X605*1/J605</f>
        <v>0</v>
      </c>
      <c r="Z605" s="55">
        <f>+X605/1000*A_DESCRIPCION!$D$24</f>
        <v>0</v>
      </c>
      <c r="AA605" s="55">
        <f>+Y605/1000*A_DESCRIPCION!$D$24</f>
        <v>0</v>
      </c>
      <c r="AB605" s="28">
        <f>+IF(E605=INICIO!$C$4,INICIO!$V$30*ARBOLES!R605,IF(E605=INICIO!$C$5,INICIO!$V$31*ARBOLES!R605,IF(E605=INICIO!$C$6,INICIO!$V$32*ARBOLES!R605,IF(E605=INICIO!$C$7,INICIO!#REF!*ARBOLES!R605,0))))</f>
        <v>0</v>
      </c>
    </row>
    <row r="606" spans="1:28" x14ac:dyDescent="0.25">
      <c r="A606">
        <v>45</v>
      </c>
      <c r="B606" t="str">
        <f>+'2015'!A45</f>
        <v>1-2015-INAB/AGROACEITE</v>
      </c>
      <c r="D606">
        <f>+'2015'!B45</f>
        <v>2</v>
      </c>
      <c r="E606" t="str">
        <f>+'2015'!C45</f>
        <v>Rhizophora mangle L.</v>
      </c>
      <c r="F606">
        <f>+'2015'!D45</f>
        <v>2015</v>
      </c>
      <c r="G606">
        <f>+'2015'!E45</f>
        <v>500</v>
      </c>
      <c r="H606">
        <f>+'2015'!F45</f>
        <v>38.4</v>
      </c>
      <c r="I606">
        <f>+'2015'!G45</f>
        <v>22.5</v>
      </c>
      <c r="J606" s="28">
        <f t="shared" si="36"/>
        <v>0.05</v>
      </c>
      <c r="K606" s="46">
        <f t="shared" si="37"/>
        <v>0.11581167158193413</v>
      </c>
      <c r="L606" s="51">
        <f t="shared" si="38"/>
        <v>2.3162334316386826</v>
      </c>
      <c r="M606" s="28" t="str">
        <f>+IF(H606&gt;4,"DEJAR","DEPURAR")</f>
        <v>DEJAR</v>
      </c>
      <c r="N606" s="49" t="str">
        <f t="shared" si="39"/>
        <v>DEJAR</v>
      </c>
      <c r="O606" s="28">
        <f>+IF(E606=INICIO!$C$4,0.178*POWER(H606,2.47),IF(E606=INICIO!$C$5,0.1023*POWER(H606,2.5),IF(E606=INICIO!$C$6,0.14*POWER(H606,2.4),IF(E606=INICIO!$C$7,0.1023*POWER(H606,2.5),IF(E606=INICIO!$C$8,0,0)))))</f>
        <v>1457.8677419802759</v>
      </c>
      <c r="P606" s="55">
        <f>+O606*1/J606</f>
        <v>29157.354839605516</v>
      </c>
      <c r="Q606" s="55">
        <f>+O606/1000*A_DESCRIPCION!$D$24</f>
        <v>0.68519783873072959</v>
      </c>
      <c r="R606" s="55">
        <f>+P606/1000*A_DESCRIPCION!$D$24</f>
        <v>13.703956774614593</v>
      </c>
      <c r="S606" s="49" t="str">
        <f>+INICIO!$E$4</f>
        <v>Imbert and Rollet (1989)a</v>
      </c>
      <c r="T606" s="54">
        <f>0.13657*H606^2.38351</f>
        <v>815.87687918171696</v>
      </c>
      <c r="U606" s="55">
        <f>+T606*1/J606</f>
        <v>16317.537583634339</v>
      </c>
      <c r="V606" s="55">
        <f>+T606/1000*A_DESCRIPCION!$D$24</f>
        <v>0.38346213321540695</v>
      </c>
      <c r="W606" s="55">
        <f>+U606/1000*A_DESCRIPCION!$D$24</f>
        <v>7.6692426643081397</v>
      </c>
      <c r="X606" s="28">
        <f>+IF(E606=INICIO!$C$4,0.199*(0.86^0.899)*(H606^2.22),IF(E606=INICIO!$C$5,0.199*(0.762^0.899)*(H606^2.22),IF(E606=INICIO!$C$6,0.199*(0.759^0.899)*(H606^2.22),IF(E606=INICIO!$C$7,0.199*(0.762^0.899)*(H606^2.22),0))))</f>
        <v>571.7188377676149</v>
      </c>
      <c r="Y606" s="28">
        <f>+X606*1/J606</f>
        <v>11434.376755352298</v>
      </c>
      <c r="Z606" s="55">
        <f>+X606/1000*A_DESCRIPCION!$D$24</f>
        <v>0.26870785375077899</v>
      </c>
      <c r="AA606" s="55">
        <f>+Y606/1000*A_DESCRIPCION!$D$24</f>
        <v>5.3741570750155798</v>
      </c>
      <c r="AB606" s="28">
        <f>+IF(E606=INICIO!$C$4,INICIO!$V$30*ARBOLES!R606,IF(E606=INICIO!$C$5,INICIO!$V$31*ARBOLES!R606,IF(E606=INICIO!$C$6,INICIO!$V$32*ARBOLES!R606,IF(E606=INICIO!$C$7,INICIO!#REF!*ARBOLES!R606,0))))</f>
        <v>9.555539789174432</v>
      </c>
    </row>
    <row r="607" spans="1:28" x14ac:dyDescent="0.25">
      <c r="A607">
        <v>46</v>
      </c>
      <c r="B607" t="str">
        <f>+'2015'!A46</f>
        <v>1-2015-INAB/AGROACEITE</v>
      </c>
      <c r="D607">
        <f>+'2015'!B46</f>
        <v>3</v>
      </c>
      <c r="E607" t="str">
        <f>+'2015'!C46</f>
        <v>Laguncularia racemosa (L.) Gaertn.f.</v>
      </c>
      <c r="F607">
        <f>+'2015'!D46</f>
        <v>2015</v>
      </c>
      <c r="G607">
        <f>+'2015'!E46</f>
        <v>500</v>
      </c>
      <c r="H607">
        <f>+'2015'!F46</f>
        <v>7.5</v>
      </c>
      <c r="I607">
        <f>+'2015'!G46</f>
        <v>8.5</v>
      </c>
      <c r="J607" s="28">
        <f t="shared" si="36"/>
        <v>0.05</v>
      </c>
      <c r="K607" s="46">
        <f t="shared" si="37"/>
        <v>4.4178646691106467E-3</v>
      </c>
      <c r="L607" s="51">
        <f t="shared" si="38"/>
        <v>8.8357293382212931E-2</v>
      </c>
      <c r="M607" s="28" t="str">
        <f>+IF(H607&gt;4,"DEJAR","DEPURAR")</f>
        <v>DEJAR</v>
      </c>
      <c r="N607" s="49" t="str">
        <f t="shared" si="39"/>
        <v>DEJAR</v>
      </c>
      <c r="O607" s="28">
        <f>+IF(E607=INICIO!$C$4,0.178*POWER(H607,2.47),IF(E607=INICIO!$C$5,0.1023*POWER(H607,2.5),IF(E607=INICIO!$C$6,0.14*POWER(H607,2.4),IF(E607=INICIO!$C$7,0.1023*POWER(H607,2.5),IF(E607=INICIO!$C$8,0,0)))))</f>
        <v>15.759004959218952</v>
      </c>
      <c r="P607" s="55">
        <f>+O607*1/J607</f>
        <v>315.180099184379</v>
      </c>
      <c r="Q607" s="55">
        <f>+O607/1000*A_DESCRIPCION!$D$24</f>
        <v>7.4067323308329063E-3</v>
      </c>
      <c r="R607" s="55">
        <f>+P607/1000*A_DESCRIPCION!$D$24</f>
        <v>0.14813464661665812</v>
      </c>
      <c r="S607" s="49" t="str">
        <f>+INICIO!$E$4</f>
        <v>Imbert and Rollet (1989)a</v>
      </c>
      <c r="T607" s="54">
        <f>0.13657*H607^2.38351</f>
        <v>16.636906708671429</v>
      </c>
      <c r="U607" s="55">
        <f>+T607*1/J607</f>
        <v>332.73813417342853</v>
      </c>
      <c r="V607" s="55">
        <f>+T607/1000*A_DESCRIPCION!$D$24</f>
        <v>7.8193461530755726E-3</v>
      </c>
      <c r="W607" s="55">
        <f>+U607/1000*A_DESCRIPCION!$D$24</f>
        <v>0.15638692306151139</v>
      </c>
      <c r="X607" s="28">
        <f>+IF(E607=INICIO!$C$4,0.199*(0.86^0.899)*(H607^2.22),IF(E607=INICIO!$C$5,0.199*(0.762^0.899)*(H607^2.22),IF(E607=INICIO!$C$6,0.199*(0.759^0.899)*(H607^2.22),IF(E607=INICIO!$C$7,0.199*(0.762^0.899)*(H607^2.22),0))))</f>
        <v>13.657355064863347</v>
      </c>
      <c r="Y607" s="28">
        <f>+X607*1/J607</f>
        <v>273.14710129726694</v>
      </c>
      <c r="Z607" s="55">
        <f>+X607/1000*A_DESCRIPCION!$D$24</f>
        <v>6.4189568804857728E-3</v>
      </c>
      <c r="AA607" s="55">
        <f>+Y607/1000*A_DESCRIPCION!$D$24</f>
        <v>0.12837913760971545</v>
      </c>
      <c r="AB607" s="28">
        <f>+IF(E607=INICIO!$C$4,INICIO!$V$30*ARBOLES!R607,IF(E607=INICIO!$C$5,INICIO!$V$31*ARBOLES!R607,IF(E607=INICIO!$C$6,INICIO!$V$32*ARBOLES!R607,IF(E607=INICIO!$C$7,INICIO!#REF!*ARBOLES!R607,0))))</f>
        <v>0.12081595673442284</v>
      </c>
    </row>
    <row r="608" spans="1:28" x14ac:dyDescent="0.25">
      <c r="A608">
        <v>47</v>
      </c>
      <c r="B608" t="str">
        <f>+'2015'!A47</f>
        <v>1-2015-INAB/AGROACEITE</v>
      </c>
      <c r="D608">
        <f>+'2015'!B47</f>
        <v>4</v>
      </c>
      <c r="E608" t="str">
        <f>+'2015'!C47</f>
        <v>Rhizophora mangle L.</v>
      </c>
      <c r="F608">
        <f>+'2015'!D47</f>
        <v>2015</v>
      </c>
      <c r="G608">
        <f>+'2015'!E47</f>
        <v>500</v>
      </c>
      <c r="H608">
        <f>+'2015'!F47</f>
        <v>7.5</v>
      </c>
      <c r="I608">
        <f>+'2015'!G47</f>
        <v>9</v>
      </c>
      <c r="J608" s="28">
        <f t="shared" si="36"/>
        <v>0.05</v>
      </c>
      <c r="K608" s="46">
        <f t="shared" si="37"/>
        <v>4.4178646691106467E-3</v>
      </c>
      <c r="L608" s="51">
        <f t="shared" si="38"/>
        <v>8.8357293382212931E-2</v>
      </c>
      <c r="M608" s="28" t="str">
        <f>+IF(H608&gt;4,"DEJAR","DEPURAR")</f>
        <v>DEJAR</v>
      </c>
      <c r="N608" s="49" t="str">
        <f t="shared" si="39"/>
        <v>DEJAR</v>
      </c>
      <c r="O608" s="28">
        <f>+IF(E608=INICIO!$C$4,0.178*POWER(H608,2.47),IF(E608=INICIO!$C$5,0.1023*POWER(H608,2.5),IF(E608=INICIO!$C$6,0.14*POWER(H608,2.4),IF(E608=INICIO!$C$7,0.1023*POWER(H608,2.5),IF(E608=INICIO!$C$8,0,0)))))</f>
        <v>25.81198017576563</v>
      </c>
      <c r="P608" s="55">
        <f>+O608*1/J608</f>
        <v>516.23960351531252</v>
      </c>
      <c r="Q608" s="55">
        <f>+O608/1000*A_DESCRIPCION!$D$24</f>
        <v>1.2131630682609845E-2</v>
      </c>
      <c r="R608" s="55">
        <f>+P608/1000*A_DESCRIPCION!$D$24</f>
        <v>0.24263261365219688</v>
      </c>
      <c r="S608" s="49" t="str">
        <f>+INICIO!$E$4</f>
        <v>Imbert and Rollet (1989)a</v>
      </c>
      <c r="T608" s="54">
        <f>0.13657*H608^2.38351</f>
        <v>16.636906708671429</v>
      </c>
      <c r="U608" s="55">
        <f>+T608*1/J608</f>
        <v>332.73813417342853</v>
      </c>
      <c r="V608" s="55">
        <f>+T608/1000*A_DESCRIPCION!$D$24</f>
        <v>7.8193461530755726E-3</v>
      </c>
      <c r="W608" s="55">
        <f>+U608/1000*A_DESCRIPCION!$D$24</f>
        <v>0.15638692306151139</v>
      </c>
      <c r="X608" s="28">
        <f>+IF(E608=INICIO!$C$4,0.199*(0.86^0.899)*(H608^2.22),IF(E608=INICIO!$C$5,0.199*(0.762^0.899)*(H608^2.22),IF(E608=INICIO!$C$6,0.199*(0.759^0.899)*(H608^2.22),IF(E608=INICIO!$C$7,0.199*(0.762^0.899)*(H608^2.22),0))))</f>
        <v>15.226608756644232</v>
      </c>
      <c r="Y608" s="28">
        <f>+X608*1/J608</f>
        <v>304.53217513288462</v>
      </c>
      <c r="Z608" s="55">
        <f>+X608/1000*A_DESCRIPCION!$D$24</f>
        <v>7.1565061156227891E-3</v>
      </c>
      <c r="AA608" s="55">
        <f>+Y608/1000*A_DESCRIPCION!$D$24</f>
        <v>0.14313012231245575</v>
      </c>
      <c r="AB608" s="28">
        <f>+IF(E608=INICIO!$C$4,INICIO!$V$30*ARBOLES!R608,IF(E608=INICIO!$C$5,INICIO!$V$31*ARBOLES!R608,IF(E608=INICIO!$C$6,INICIO!$V$32*ARBOLES!R608,IF(E608=INICIO!$C$7,INICIO!#REF!*ARBOLES!R608,0))))</f>
        <v>0.16918366221059242</v>
      </c>
    </row>
    <row r="609" spans="1:28" x14ac:dyDescent="0.25">
      <c r="A609">
        <v>48</v>
      </c>
      <c r="B609" t="str">
        <f>+'2015'!A48</f>
        <v>1-2015-INAB/AGROACEITE</v>
      </c>
      <c r="D609">
        <f>+'2015'!B48</f>
        <v>5</v>
      </c>
      <c r="E609" t="str">
        <f>+'2015'!C48</f>
        <v>Rhizophora mangle L.</v>
      </c>
      <c r="F609">
        <f>+'2015'!D48</f>
        <v>2015</v>
      </c>
      <c r="G609">
        <f>+'2015'!E48</f>
        <v>500</v>
      </c>
      <c r="H609">
        <f>+'2015'!F48</f>
        <v>6</v>
      </c>
      <c r="I609">
        <f>+'2015'!G48</f>
        <v>7</v>
      </c>
      <c r="J609" s="28">
        <f t="shared" si="36"/>
        <v>0.05</v>
      </c>
      <c r="K609" s="46">
        <f t="shared" si="37"/>
        <v>2.8274333882308137E-3</v>
      </c>
      <c r="L609" s="51">
        <f t="shared" si="38"/>
        <v>5.654866776461627E-2</v>
      </c>
      <c r="M609" s="28" t="str">
        <f>+IF(H609&gt;4,"DEJAR","DEPURAR")</f>
        <v>DEJAR</v>
      </c>
      <c r="N609" s="49" t="str">
        <f t="shared" si="39"/>
        <v>DEJAR</v>
      </c>
      <c r="O609" s="28">
        <f>+IF(E609=INICIO!$C$4,0.178*POWER(H609,2.47),IF(E609=INICIO!$C$5,0.1023*POWER(H609,2.5),IF(E609=INICIO!$C$6,0.14*POWER(H609,2.4),IF(E609=INICIO!$C$7,0.1023*POWER(H609,2.5),IF(E609=INICIO!$C$8,0,0)))))</f>
        <v>14.874884107415786</v>
      </c>
      <c r="P609" s="55">
        <f>+O609*1/J609</f>
        <v>297.49768214831573</v>
      </c>
      <c r="Q609" s="55">
        <f>+O609/1000*A_DESCRIPCION!$D$24</f>
        <v>6.991195530485419E-3</v>
      </c>
      <c r="R609" s="55">
        <f>+P609/1000*A_DESCRIPCION!$D$24</f>
        <v>0.13982391060970839</v>
      </c>
      <c r="S609" s="49" t="str">
        <f>+INICIO!$E$4</f>
        <v>Imbert and Rollet (1989)a</v>
      </c>
      <c r="T609" s="54">
        <f>0.13657*H609^2.38351</f>
        <v>9.7743209674005751</v>
      </c>
      <c r="U609" s="55">
        <f>+T609*1/J609</f>
        <v>195.48641934801148</v>
      </c>
      <c r="V609" s="55">
        <f>+T609/1000*A_DESCRIPCION!$D$24</f>
        <v>4.5939308546782704E-3</v>
      </c>
      <c r="W609" s="55">
        <f>+U609/1000*A_DESCRIPCION!$D$24</f>
        <v>9.1878617093565387E-2</v>
      </c>
      <c r="X609" s="28">
        <f>+IF(E609=INICIO!$C$4,0.199*(0.86^0.899)*(H609^2.22),IF(E609=INICIO!$C$5,0.199*(0.762^0.899)*(H609^2.22),IF(E609=INICIO!$C$6,0.199*(0.759^0.899)*(H609^2.22),IF(E609=INICIO!$C$7,0.199*(0.762^0.899)*(H609^2.22),0))))</f>
        <v>9.2781835506021615</v>
      </c>
      <c r="Y609" s="28">
        <f>+X609*1/J609</f>
        <v>185.56367101204322</v>
      </c>
      <c r="Z609" s="55">
        <f>+X609/1000*A_DESCRIPCION!$D$24</f>
        <v>4.3607462687830154E-3</v>
      </c>
      <c r="AA609" s="55">
        <f>+Y609/1000*A_DESCRIPCION!$D$24</f>
        <v>8.7214925375660307E-2</v>
      </c>
      <c r="AB609" s="28">
        <f>+IF(E609=INICIO!$C$4,INICIO!$V$30*ARBOLES!R609,IF(E609=INICIO!$C$5,INICIO!$V$31*ARBOLES!R609,IF(E609=INICIO!$C$6,INICIO!$V$32*ARBOLES!R609,IF(E609=INICIO!$C$7,INICIO!#REF!*ARBOLES!R609,0))))</f>
        <v>9.7496873587928662E-2</v>
      </c>
    </row>
    <row r="610" spans="1:28" x14ac:dyDescent="0.25">
      <c r="A610">
        <v>49</v>
      </c>
      <c r="B610" t="str">
        <f>+'2015'!A49</f>
        <v>1-2015-INAB/AGROACEITE</v>
      </c>
      <c r="D610">
        <f>+'2015'!B49</f>
        <v>6</v>
      </c>
      <c r="E610" t="str">
        <f>+'2015'!C49</f>
        <v>Rhizophora mangle L.</v>
      </c>
      <c r="F610">
        <f>+'2015'!D49</f>
        <v>2015</v>
      </c>
      <c r="G610">
        <f>+'2015'!E49</f>
        <v>500</v>
      </c>
      <c r="H610">
        <f>+'2015'!F49</f>
        <v>6.6</v>
      </c>
      <c r="I610">
        <f>+'2015'!G49</f>
        <v>0</v>
      </c>
      <c r="J610" s="28">
        <f t="shared" si="36"/>
        <v>0.05</v>
      </c>
      <c r="K610" s="46">
        <f t="shared" si="37"/>
        <v>3.4211943997592849E-3</v>
      </c>
      <c r="L610" s="51">
        <f t="shared" si="38"/>
        <v>6.84238879951857E-2</v>
      </c>
      <c r="M610" s="28" t="str">
        <f>+IF(H610&gt;4,"DEJAR","DEPURAR")</f>
        <v>DEJAR</v>
      </c>
      <c r="N610" s="49" t="str">
        <f t="shared" si="39"/>
        <v>DEJAR</v>
      </c>
      <c r="O610" s="28">
        <f>+IF(E610=INICIO!$C$4,0.178*POWER(H610,2.47),IF(E610=INICIO!$C$5,0.1023*POWER(H610,2.5),IF(E610=INICIO!$C$6,0.14*POWER(H610,2.4),IF(E610=INICIO!$C$7,0.1023*POWER(H610,2.5),IF(E610=INICIO!$C$8,0,0)))))</f>
        <v>18.823202876853344</v>
      </c>
      <c r="P610" s="55">
        <f>+O610*1/J610</f>
        <v>376.46405753706688</v>
      </c>
      <c r="Q610" s="55">
        <f>+O610/1000*A_DESCRIPCION!$D$24</f>
        <v>8.8469053521210705E-3</v>
      </c>
      <c r="R610" s="55">
        <f>+P610/1000*A_DESCRIPCION!$D$24</f>
        <v>0.17693810704242141</v>
      </c>
      <c r="S610" s="49" t="str">
        <f>+INICIO!$E$4</f>
        <v>Imbert and Rollet (1989)a</v>
      </c>
      <c r="T610" s="54">
        <f>0.13657*H610^2.38351</f>
        <v>12.26722907392249</v>
      </c>
      <c r="U610" s="55">
        <f>+T610*1/J610</f>
        <v>245.34458147844978</v>
      </c>
      <c r="V610" s="55">
        <f>+T610/1000*A_DESCRIPCION!$D$24</f>
        <v>5.76559766474357E-3</v>
      </c>
      <c r="W610" s="55">
        <f>+U610/1000*A_DESCRIPCION!$D$24</f>
        <v>0.11531195329487139</v>
      </c>
      <c r="X610" s="28">
        <f>+IF(E610=INICIO!$C$4,0.199*(0.86^0.899)*(H610^2.22),IF(E610=INICIO!$C$5,0.199*(0.762^0.899)*(H610^2.22),IF(E610=INICIO!$C$6,0.199*(0.759^0.899)*(H610^2.22),IF(E610=INICIO!$C$7,0.199*(0.762^0.899)*(H610^2.22),0))))</f>
        <v>11.464489502580507</v>
      </c>
      <c r="Y610" s="28">
        <f>+X610*1/J610</f>
        <v>229.28979005161014</v>
      </c>
      <c r="Z610" s="55">
        <f>+X610/1000*A_DESCRIPCION!$D$24</f>
        <v>5.3883100662128385E-3</v>
      </c>
      <c r="AA610" s="55">
        <f>+Y610/1000*A_DESCRIPCION!$D$24</f>
        <v>0.10776620132425677</v>
      </c>
      <c r="AB610" s="28">
        <f>+IF(E610=INICIO!$C$4,INICIO!$V$30*ARBOLES!R610,IF(E610=INICIO!$C$5,INICIO!$V$31*ARBOLES!R610,IF(E610=INICIO!$C$6,INICIO!$V$32*ARBOLES!R610,IF(E610=INICIO!$C$7,INICIO!#REF!*ARBOLES!R610,0))))</f>
        <v>0.12337598183299966</v>
      </c>
    </row>
    <row r="611" spans="1:28" x14ac:dyDescent="0.25">
      <c r="A611">
        <v>50</v>
      </c>
      <c r="B611" t="str">
        <f>+'2015'!A50</f>
        <v>1-2015-INAB/AGROACEITE</v>
      </c>
      <c r="D611">
        <f>+'2015'!B50</f>
        <v>7</v>
      </c>
      <c r="E611" t="str">
        <f>+'2015'!C50</f>
        <v>Rhizophora mangle L.</v>
      </c>
      <c r="F611">
        <f>+'2015'!D50</f>
        <v>2015</v>
      </c>
      <c r="G611">
        <f>+'2015'!E50</f>
        <v>500</v>
      </c>
      <c r="H611">
        <f>+'2015'!F50</f>
        <v>9.5</v>
      </c>
      <c r="I611">
        <f>+'2015'!G50</f>
        <v>10</v>
      </c>
      <c r="J611" s="28">
        <f t="shared" si="36"/>
        <v>0.05</v>
      </c>
      <c r="K611" s="46">
        <f t="shared" si="37"/>
        <v>7.0882184246619708E-3</v>
      </c>
      <c r="L611" s="51">
        <f t="shared" si="38"/>
        <v>0.1417643684932394</v>
      </c>
      <c r="M611" s="28" t="str">
        <f>+IF(H611&gt;4,"DEJAR","DEPURAR")</f>
        <v>DEJAR</v>
      </c>
      <c r="N611" s="49" t="str">
        <f t="shared" si="39"/>
        <v>DEJAR</v>
      </c>
      <c r="O611" s="28">
        <f>+IF(E611=INICIO!$C$4,0.178*POWER(H611,2.47),IF(E611=INICIO!$C$5,0.1023*POWER(H611,2.5),IF(E611=INICIO!$C$6,0.14*POWER(H611,2.4),IF(E611=INICIO!$C$7,0.1023*POWER(H611,2.5),IF(E611=INICIO!$C$8,0,0)))))</f>
        <v>46.280421684108724</v>
      </c>
      <c r="P611" s="55">
        <f>+O611*1/J611</f>
        <v>925.60843368217445</v>
      </c>
      <c r="Q611" s="55">
        <f>+O611/1000*A_DESCRIPCION!$D$24</f>
        <v>2.1751798191531099E-2</v>
      </c>
      <c r="R611" s="55">
        <f>+P611/1000*A_DESCRIPCION!$D$24</f>
        <v>0.43503596383062199</v>
      </c>
      <c r="S611" s="49" t="str">
        <f>+INICIO!$E$4</f>
        <v>Imbert and Rollet (1989)a</v>
      </c>
      <c r="T611" s="54">
        <f>0.13657*H611^2.38351</f>
        <v>29.225994609332087</v>
      </c>
      <c r="U611" s="55">
        <f>+T611*1/J611</f>
        <v>584.51989218664175</v>
      </c>
      <c r="V611" s="55">
        <f>+T611/1000*A_DESCRIPCION!$D$24</f>
        <v>1.3736217466386079E-2</v>
      </c>
      <c r="W611" s="55">
        <f>+U611/1000*A_DESCRIPCION!$D$24</f>
        <v>0.27472434932772161</v>
      </c>
      <c r="X611" s="28">
        <f>+IF(E611=INICIO!$C$4,0.199*(0.86^0.899)*(H611^2.22),IF(E611=INICIO!$C$5,0.199*(0.762^0.899)*(H611^2.22),IF(E611=INICIO!$C$6,0.199*(0.759^0.899)*(H611^2.22),IF(E611=INICIO!$C$7,0.199*(0.762^0.899)*(H611^2.22),0))))</f>
        <v>25.734372785799444</v>
      </c>
      <c r="Y611" s="28">
        <f>+X611*1/J611</f>
        <v>514.68745571598879</v>
      </c>
      <c r="Z611" s="55">
        <f>+X611/1000*A_DESCRIPCION!$D$24</f>
        <v>1.2095155209325739E-2</v>
      </c>
      <c r="AA611" s="55">
        <f>+Y611/1000*A_DESCRIPCION!$D$24</f>
        <v>0.24190310418651473</v>
      </c>
      <c r="AB611" s="28">
        <f>+IF(E611=INICIO!$C$4,INICIO!$V$30*ARBOLES!R611,IF(E611=INICIO!$C$5,INICIO!$V$31*ARBOLES!R611,IF(E611=INICIO!$C$6,INICIO!$V$32*ARBOLES!R611,IF(E611=INICIO!$C$7,INICIO!#REF!*ARBOLES!R611,0))))</f>
        <v>0.30334329934591231</v>
      </c>
    </row>
    <row r="612" spans="1:28" x14ac:dyDescent="0.25">
      <c r="A612">
        <v>51</v>
      </c>
      <c r="B612" t="str">
        <f>+'2015'!A51</f>
        <v>1-2015-INAB/AGROACEITE</v>
      </c>
      <c r="D612">
        <f>+'2015'!B51</f>
        <v>8</v>
      </c>
      <c r="E612" t="str">
        <f>+'2015'!C51</f>
        <v>Rhizophora mangle L.</v>
      </c>
      <c r="F612">
        <f>+'2015'!D51</f>
        <v>2015</v>
      </c>
      <c r="G612">
        <f>+'2015'!E51</f>
        <v>500</v>
      </c>
      <c r="H612">
        <f>+'2015'!F51</f>
        <v>39.5</v>
      </c>
      <c r="I612">
        <f>+'2015'!G51</f>
        <v>29</v>
      </c>
      <c r="J612" s="28">
        <f t="shared" si="36"/>
        <v>0.05</v>
      </c>
      <c r="K612" s="46">
        <f t="shared" si="37"/>
        <v>0.12254174844408688</v>
      </c>
      <c r="L612" s="51">
        <f t="shared" si="38"/>
        <v>2.4508349688817375</v>
      </c>
      <c r="M612" s="28" t="str">
        <f>+IF(H612&gt;4,"DEJAR","DEPURAR")</f>
        <v>DEJAR</v>
      </c>
      <c r="N612" s="49" t="str">
        <f t="shared" si="39"/>
        <v>DEJAR</v>
      </c>
      <c r="O612" s="28">
        <f>+IF(E612=INICIO!$C$4,0.178*POWER(H612,2.47),IF(E612=INICIO!$C$5,0.1023*POWER(H612,2.5),IF(E612=INICIO!$C$6,0.14*POWER(H612,2.4),IF(E612=INICIO!$C$7,0.1023*POWER(H612,2.5),IF(E612=INICIO!$C$8,0,0)))))</f>
        <v>1563.2010155049295</v>
      </c>
      <c r="P612" s="55">
        <f>+O612*1/J612</f>
        <v>31264.020310098589</v>
      </c>
      <c r="Q612" s="55">
        <f>+O612/1000*A_DESCRIPCION!$D$24</f>
        <v>0.7347044772873168</v>
      </c>
      <c r="R612" s="55">
        <f>+P612/1000*A_DESCRIPCION!$D$24</f>
        <v>14.694089545746337</v>
      </c>
      <c r="S612" s="49" t="str">
        <f>+INICIO!$E$4</f>
        <v>Imbert and Rollet (1989)a</v>
      </c>
      <c r="T612" s="54">
        <f>0.13657*H612^2.38351</f>
        <v>872.69091090839277</v>
      </c>
      <c r="U612" s="55">
        <f>+T612*1/J612</f>
        <v>17453.818218167853</v>
      </c>
      <c r="V612" s="55">
        <f>+T612/1000*A_DESCRIPCION!$D$24</f>
        <v>0.4101647281269446</v>
      </c>
      <c r="W612" s="55">
        <f>+U612/1000*A_DESCRIPCION!$D$24</f>
        <v>8.2032945625388916</v>
      </c>
      <c r="X612" s="28">
        <f>+IF(E612=INICIO!$C$4,0.199*(0.86^0.899)*(H612^2.22),IF(E612=INICIO!$C$5,0.199*(0.762^0.899)*(H612^2.22),IF(E612=INICIO!$C$6,0.199*(0.759^0.899)*(H612^2.22),IF(E612=INICIO!$C$7,0.199*(0.762^0.899)*(H612^2.22),0))))</f>
        <v>608.71322354535243</v>
      </c>
      <c r="Y612" s="28">
        <f>+X612*1/J612</f>
        <v>12174.264470907048</v>
      </c>
      <c r="Z612" s="55">
        <f>+X612/1000*A_DESCRIPCION!$D$24</f>
        <v>0.28609521506631563</v>
      </c>
      <c r="AA612" s="55">
        <f>+Y612/1000*A_DESCRIPCION!$D$24</f>
        <v>5.7219043013263118</v>
      </c>
      <c r="AB612" s="28">
        <f>+IF(E612=INICIO!$C$4,INICIO!$V$30*ARBOLES!R612,IF(E612=INICIO!$C$5,INICIO!$V$31*ARBOLES!R612,IF(E612=INICIO!$C$6,INICIO!$V$32*ARBOLES!R612,IF(E612=INICIO!$C$7,INICIO!#REF!*ARBOLES!R612,0))))</f>
        <v>10.245942805377831</v>
      </c>
    </row>
    <row r="613" spans="1:28" x14ac:dyDescent="0.25">
      <c r="A613">
        <v>52</v>
      </c>
      <c r="B613" t="str">
        <f>+'2015'!A52</f>
        <v>1-2015-INAB/AGROACEITE</v>
      </c>
      <c r="D613">
        <f>+'2015'!B52</f>
        <v>9</v>
      </c>
      <c r="E613" t="str">
        <f>+'2015'!C52</f>
        <v>Rhizophora mangle L.</v>
      </c>
      <c r="F613">
        <f>+'2015'!D52</f>
        <v>2015</v>
      </c>
      <c r="G613">
        <f>+'2015'!E52</f>
        <v>500</v>
      </c>
      <c r="H613">
        <f>+'2015'!F52</f>
        <v>35.799999999999997</v>
      </c>
      <c r="I613">
        <f>+'2015'!G52</f>
        <v>24</v>
      </c>
      <c r="J613" s="28">
        <f t="shared" si="36"/>
        <v>0.05</v>
      </c>
      <c r="K613" s="46">
        <f t="shared" si="37"/>
        <v>0.10065977021367056</v>
      </c>
      <c r="L613" s="51">
        <f t="shared" si="38"/>
        <v>2.0131954042734113</v>
      </c>
      <c r="M613" s="28" t="str">
        <f>+IF(H613&gt;4,"DEJAR","DEPURAR")</f>
        <v>DEJAR</v>
      </c>
      <c r="N613" s="49" t="str">
        <f t="shared" si="39"/>
        <v>DEJAR</v>
      </c>
      <c r="O613" s="28">
        <f>+IF(E613=INICIO!$C$4,0.178*POWER(H613,2.47),IF(E613=INICIO!$C$5,0.1023*POWER(H613,2.5),IF(E613=INICIO!$C$6,0.14*POWER(H613,2.4),IF(E613=INICIO!$C$7,0.1023*POWER(H613,2.5),IF(E613=INICIO!$C$8,0,0)))))</f>
        <v>1226.058176953889</v>
      </c>
      <c r="P613" s="55">
        <f>+O613*1/J613</f>
        <v>24521.163539077777</v>
      </c>
      <c r="Q613" s="55">
        <f>+O613/1000*A_DESCRIPCION!$D$24</f>
        <v>0.57624734316832782</v>
      </c>
      <c r="R613" s="55">
        <f>+P613/1000*A_DESCRIPCION!$D$24</f>
        <v>11.524946863366553</v>
      </c>
      <c r="S613" s="49" t="str">
        <f>+INICIO!$E$4</f>
        <v>Imbert and Rollet (1989)a</v>
      </c>
      <c r="T613" s="54">
        <f>0.13657*H613^2.38351</f>
        <v>690.32093187867247</v>
      </c>
      <c r="U613" s="55">
        <f>+T613*1/J613</f>
        <v>13806.418637573448</v>
      </c>
      <c r="V613" s="55">
        <f>+T613/1000*A_DESCRIPCION!$D$24</f>
        <v>0.32445083798297608</v>
      </c>
      <c r="W613" s="55">
        <f>+U613/1000*A_DESCRIPCION!$D$24</f>
        <v>6.4890167596595196</v>
      </c>
      <c r="X613" s="28">
        <f>+IF(E613=INICIO!$C$4,0.199*(0.86^0.899)*(H613^2.22),IF(E613=INICIO!$C$5,0.199*(0.762^0.899)*(H613^2.22),IF(E613=INICIO!$C$6,0.199*(0.759^0.899)*(H613^2.22),IF(E613=INICIO!$C$7,0.199*(0.762^0.899)*(H613^2.22),0))))</f>
        <v>489.3138439307283</v>
      </c>
      <c r="Y613" s="28">
        <f>+X613*1/J613</f>
        <v>9786.2768786145662</v>
      </c>
      <c r="Z613" s="55">
        <f>+X613/1000*A_DESCRIPCION!$D$24</f>
        <v>0.22997750664744229</v>
      </c>
      <c r="AA613" s="55">
        <f>+Y613/1000*A_DESCRIPCION!$D$24</f>
        <v>4.5995501329488464</v>
      </c>
      <c r="AB613" s="28">
        <f>+IF(E613=INICIO!$C$4,INICIO!$V$30*ARBOLES!R613,IF(E613=INICIO!$C$5,INICIO!$V$31*ARBOLES!R613,IF(E613=INICIO!$C$6,INICIO!$V$32*ARBOLES!R613,IF(E613=INICIO!$C$7,INICIO!#REF!*ARBOLES!R613,0))))</f>
        <v>8.0361526333052353</v>
      </c>
    </row>
    <row r="614" spans="1:28" x14ac:dyDescent="0.25">
      <c r="A614">
        <v>53</v>
      </c>
      <c r="B614" t="str">
        <f>+'2015'!A53</f>
        <v>1-2015-INAB/AGROACEITE</v>
      </c>
      <c r="D614">
        <f>+'2015'!B53</f>
        <v>10</v>
      </c>
      <c r="E614" t="str">
        <f>+'2015'!C53</f>
        <v>Rhizophora mangle L.</v>
      </c>
      <c r="F614">
        <f>+'2015'!D53</f>
        <v>2015</v>
      </c>
      <c r="G614">
        <f>+'2015'!E53</f>
        <v>500</v>
      </c>
      <c r="H614">
        <f>+'2015'!F53</f>
        <v>34</v>
      </c>
      <c r="I614">
        <f>+'2015'!G53</f>
        <v>29</v>
      </c>
      <c r="J614" s="28">
        <f t="shared" si="36"/>
        <v>0.05</v>
      </c>
      <c r="K614" s="46">
        <f t="shared" si="37"/>
        <v>9.0792027688745044E-2</v>
      </c>
      <c r="L614" s="51">
        <f t="shared" si="38"/>
        <v>1.8158405537749007</v>
      </c>
      <c r="M614" s="28" t="str">
        <f>+IF(H614&gt;4,"DEJAR","DEPURAR")</f>
        <v>DEJAR</v>
      </c>
      <c r="N614" s="49" t="str">
        <f t="shared" si="39"/>
        <v>DEJAR</v>
      </c>
      <c r="O614" s="28">
        <f>+IF(E614=INICIO!$C$4,0.178*POWER(H614,2.47),IF(E614=INICIO!$C$5,0.1023*POWER(H614,2.5),IF(E614=INICIO!$C$6,0.14*POWER(H614,2.4),IF(E614=INICIO!$C$7,0.1023*POWER(H614,2.5),IF(E614=INICIO!$C$8,0,0)))))</f>
        <v>1079.3764228448538</v>
      </c>
      <c r="P614" s="55">
        <f>+O614*1/J614</f>
        <v>21587.528456897075</v>
      </c>
      <c r="Q614" s="55">
        <f>+O614/1000*A_DESCRIPCION!$D$24</f>
        <v>0.50730691873708122</v>
      </c>
      <c r="R614" s="55">
        <f>+P614/1000*A_DESCRIPCION!$D$24</f>
        <v>10.146138374741625</v>
      </c>
      <c r="S614" s="49" t="str">
        <f>+INICIO!$E$4</f>
        <v>Imbert and Rollet (1989)a</v>
      </c>
      <c r="T614" s="54">
        <f>0.13657*H614^2.38351</f>
        <v>610.45073780325674</v>
      </c>
      <c r="U614" s="55">
        <f>+T614*1/J614</f>
        <v>12209.014756065135</v>
      </c>
      <c r="V614" s="55">
        <f>+T614/1000*A_DESCRIPCION!$D$24</f>
        <v>0.28691184676753068</v>
      </c>
      <c r="W614" s="55">
        <f>+U614/1000*A_DESCRIPCION!$D$24</f>
        <v>5.7382369353506135</v>
      </c>
      <c r="X614" s="28">
        <f>+IF(E614=INICIO!$C$4,0.199*(0.86^0.899)*(H614^2.22),IF(E614=INICIO!$C$5,0.199*(0.762^0.899)*(H614^2.22),IF(E614=INICIO!$C$6,0.199*(0.759^0.899)*(H614^2.22),IF(E614=INICIO!$C$7,0.199*(0.762^0.899)*(H614^2.22),0))))</f>
        <v>436.36547276949267</v>
      </c>
      <c r="Y614" s="28">
        <f>+X614*1/J614</f>
        <v>8727.3094553898536</v>
      </c>
      <c r="Z614" s="55">
        <f>+X614/1000*A_DESCRIPCION!$D$24</f>
        <v>0.20509177220166155</v>
      </c>
      <c r="AA614" s="55">
        <f>+Y614/1000*A_DESCRIPCION!$D$24</f>
        <v>4.101835444033231</v>
      </c>
      <c r="AB614" s="28">
        <f>+IF(E614=INICIO!$C$4,INICIO!$V$30*ARBOLES!R614,IF(E614=INICIO!$C$5,INICIO!$V$31*ARBOLES!R614,IF(E614=INICIO!$C$6,INICIO!$V$32*ARBOLES!R614,IF(E614=INICIO!$C$7,INICIO!#REF!*ARBOLES!R614,0))))</f>
        <v>7.0747325419114118</v>
      </c>
    </row>
    <row r="615" spans="1:28" x14ac:dyDescent="0.25">
      <c r="A615">
        <v>54</v>
      </c>
      <c r="B615" t="str">
        <f>+'2015'!A54</f>
        <v>1-2015-INAB/AGROACEITE</v>
      </c>
      <c r="D615">
        <f>+'2015'!B54</f>
        <v>11</v>
      </c>
      <c r="E615" t="str">
        <f>+'2015'!C54</f>
        <v>Rhizophora mangle L.</v>
      </c>
      <c r="F615">
        <f>+'2015'!D54</f>
        <v>2015</v>
      </c>
      <c r="G615">
        <f>+'2015'!E54</f>
        <v>500</v>
      </c>
      <c r="H615">
        <f>+'2015'!F54</f>
        <v>35</v>
      </c>
      <c r="I615">
        <f>+'2015'!G54</f>
        <v>22</v>
      </c>
      <c r="J615" s="28">
        <f t="shared" si="36"/>
        <v>0.05</v>
      </c>
      <c r="K615" s="46">
        <f t="shared" si="37"/>
        <v>9.6211275016187398E-2</v>
      </c>
      <c r="L615" s="51">
        <f t="shared" si="38"/>
        <v>1.9242255003237478</v>
      </c>
      <c r="M615" s="28" t="str">
        <f>+IF(H615&gt;4,"DEJAR","DEPURAR")</f>
        <v>DEJAR</v>
      </c>
      <c r="N615" s="49" t="str">
        <f t="shared" si="39"/>
        <v>DEJAR</v>
      </c>
      <c r="O615" s="28">
        <f>+IF(E615=INICIO!$C$4,0.178*POWER(H615,2.47),IF(E615=INICIO!$C$5,0.1023*POWER(H615,2.5),IF(E615=INICIO!$C$6,0.14*POWER(H615,2.4),IF(E615=INICIO!$C$7,0.1023*POWER(H615,2.5),IF(E615=INICIO!$C$8,0,0)))))</f>
        <v>1159.492841840977</v>
      </c>
      <c r="P615" s="55">
        <f>+O615*1/J615</f>
        <v>23189.856836819537</v>
      </c>
      <c r="Q615" s="55">
        <f>+O615/1000*A_DESCRIPCION!$D$24</f>
        <v>0.54496163566525924</v>
      </c>
      <c r="R615" s="55">
        <f>+P615/1000*A_DESCRIPCION!$D$24</f>
        <v>10.899232713305182</v>
      </c>
      <c r="S615" s="49" t="str">
        <f>+INICIO!$E$4</f>
        <v>Imbert and Rollet (1989)a</v>
      </c>
      <c r="T615" s="54">
        <f>0.13657*H615^2.38351</f>
        <v>654.11925553640299</v>
      </c>
      <c r="U615" s="55">
        <f>+T615*1/J615</f>
        <v>13082.385110728059</v>
      </c>
      <c r="V615" s="55">
        <f>+T615/1000*A_DESCRIPCION!$D$24</f>
        <v>0.30743605010210939</v>
      </c>
      <c r="W615" s="55">
        <f>+U615/1000*A_DESCRIPCION!$D$24</f>
        <v>6.148721002042187</v>
      </c>
      <c r="X615" s="28">
        <f>+IF(E615=INICIO!$C$4,0.199*(0.86^0.899)*(H615^2.22),IF(E615=INICIO!$C$5,0.199*(0.762^0.899)*(H615^2.22),IF(E615=INICIO!$C$6,0.199*(0.759^0.899)*(H615^2.22),IF(E615=INICIO!$C$7,0.199*(0.762^0.899)*(H615^2.22),0))))</f>
        <v>465.36984934390318</v>
      </c>
      <c r="Y615" s="28">
        <f>+X615*1/J615</f>
        <v>9307.3969868780623</v>
      </c>
      <c r="Z615" s="55">
        <f>+X615/1000*A_DESCRIPCION!$D$24</f>
        <v>0.21872382919163449</v>
      </c>
      <c r="AA615" s="55">
        <f>+Y615/1000*A_DESCRIPCION!$D$24</f>
        <v>4.3744765838326893</v>
      </c>
      <c r="AB615" s="28">
        <f>+IF(E615=INICIO!$C$4,INICIO!$V$30*ARBOLES!R615,IF(E615=INICIO!$C$5,INICIO!$V$31*ARBOLES!R615,IF(E615=INICIO!$C$6,INICIO!$V$32*ARBOLES!R615,IF(E615=INICIO!$C$7,INICIO!#REF!*ARBOLES!R615,0))))</f>
        <v>7.5998526247824003</v>
      </c>
    </row>
    <row r="616" spans="1:28" x14ac:dyDescent="0.25">
      <c r="A616">
        <v>55</v>
      </c>
      <c r="B616" t="str">
        <f>+'2015'!A55</f>
        <v>1-2015-INAB/AGROACEITE</v>
      </c>
      <c r="D616">
        <f>+'2015'!B55</f>
        <v>12</v>
      </c>
      <c r="E616" t="str">
        <f>+'2015'!C55</f>
        <v>Rhizophora mangle L.</v>
      </c>
      <c r="F616">
        <f>+'2015'!D55</f>
        <v>2015</v>
      </c>
      <c r="G616">
        <f>+'2015'!E55</f>
        <v>500</v>
      </c>
      <c r="H616">
        <f>+'2015'!F55</f>
        <v>13.7</v>
      </c>
      <c r="I616">
        <f>+'2015'!G55</f>
        <v>13.5</v>
      </c>
      <c r="J616" s="28">
        <f t="shared" si="36"/>
        <v>0.05</v>
      </c>
      <c r="K616" s="46">
        <f t="shared" si="37"/>
        <v>1.4741138128806702E-2</v>
      </c>
      <c r="L616" s="51">
        <f t="shared" si="38"/>
        <v>0.29482276257613405</v>
      </c>
      <c r="M616" s="28" t="str">
        <f>+IF(H616&gt;4,"DEJAR","DEPURAR")</f>
        <v>DEJAR</v>
      </c>
      <c r="N616" s="49" t="str">
        <f t="shared" si="39"/>
        <v>DEJAR</v>
      </c>
      <c r="O616" s="28">
        <f>+IF(E616=INICIO!$C$4,0.178*POWER(H616,2.47),IF(E616=INICIO!$C$5,0.1023*POWER(H616,2.5),IF(E616=INICIO!$C$6,0.14*POWER(H616,2.4),IF(E616=INICIO!$C$7,0.1023*POWER(H616,2.5),IF(E616=INICIO!$C$8,0,0)))))</f>
        <v>114.3193649299867</v>
      </c>
      <c r="P616" s="55">
        <f>+O616*1/J616</f>
        <v>2286.3872985997341</v>
      </c>
      <c r="Q616" s="55">
        <f>+O616/1000*A_DESCRIPCION!$D$24</f>
        <v>5.3730101517093745E-2</v>
      </c>
      <c r="R616" s="55">
        <f>+P616/1000*A_DESCRIPCION!$D$24</f>
        <v>1.0746020303418751</v>
      </c>
      <c r="S616" s="49" t="str">
        <f>+INICIO!$E$4</f>
        <v>Imbert and Rollet (1989)a</v>
      </c>
      <c r="T616" s="54">
        <f>0.13657*H616^2.38351</f>
        <v>69.942338454409466</v>
      </c>
      <c r="U616" s="55">
        <f>+T616*1/J616</f>
        <v>1398.8467690881891</v>
      </c>
      <c r="V616" s="55">
        <f>+T616/1000*A_DESCRIPCION!$D$24</f>
        <v>3.2872899073572444E-2</v>
      </c>
      <c r="W616" s="55">
        <f>+U616/1000*A_DESCRIPCION!$D$24</f>
        <v>0.65745798147144885</v>
      </c>
      <c r="X616" s="28">
        <f>+IF(E616=INICIO!$C$4,0.199*(0.86^0.899)*(H616^2.22),IF(E616=INICIO!$C$5,0.199*(0.762^0.899)*(H616^2.22),IF(E616=INICIO!$C$6,0.199*(0.759^0.899)*(H616^2.22),IF(E616=INICIO!$C$7,0.199*(0.762^0.899)*(H616^2.22),0))))</f>
        <v>58.007859893059837</v>
      </c>
      <c r="Y616" s="28">
        <f>+X616*1/J616</f>
        <v>1160.1571978611967</v>
      </c>
      <c r="Z616" s="55">
        <f>+X616/1000*A_DESCRIPCION!$D$24</f>
        <v>2.7263694149738123E-2</v>
      </c>
      <c r="AA616" s="55">
        <f>+Y616/1000*A_DESCRIPCION!$D$24</f>
        <v>0.54527388299476243</v>
      </c>
      <c r="AB616" s="28">
        <f>+IF(E616=INICIO!$C$4,INICIO!$V$30*ARBOLES!R616,IF(E616=INICIO!$C$5,INICIO!$V$31*ARBOLES!R616,IF(E616=INICIO!$C$6,INICIO!$V$32*ARBOLES!R616,IF(E616=INICIO!$C$7,INICIO!#REF!*ARBOLES!R616,0))))</f>
        <v>0.74930201746409142</v>
      </c>
    </row>
    <row r="617" spans="1:28" x14ac:dyDescent="0.25">
      <c r="A617">
        <v>56</v>
      </c>
      <c r="B617" t="str">
        <f>+'2015'!A56</f>
        <v>1-2015-INAB/AGROACEITE</v>
      </c>
      <c r="D617">
        <f>+'2015'!B56</f>
        <v>13</v>
      </c>
      <c r="E617" t="str">
        <f>+'2015'!C56</f>
        <v>spp</v>
      </c>
      <c r="F617">
        <f>+'2015'!D56</f>
        <v>2015</v>
      </c>
      <c r="G617">
        <f>+'2015'!E56</f>
        <v>500</v>
      </c>
      <c r="H617">
        <f>+'2015'!F56</f>
        <v>6.8</v>
      </c>
      <c r="I617">
        <f>+'2015'!G56</f>
        <v>6</v>
      </c>
      <c r="J617" s="28">
        <f t="shared" si="36"/>
        <v>0.05</v>
      </c>
      <c r="K617" s="46">
        <f t="shared" si="37"/>
        <v>3.6316811075498014E-3</v>
      </c>
      <c r="L617" s="51">
        <f t="shared" si="38"/>
        <v>7.263362215099603E-2</v>
      </c>
      <c r="M617" s="28" t="str">
        <f>+IF(H617&gt;4,"DEJAR","DEPURAR")</f>
        <v>DEJAR</v>
      </c>
      <c r="N617" s="49" t="str">
        <f t="shared" si="39"/>
        <v>DEJAR</v>
      </c>
      <c r="O617" s="28">
        <f>+IF(E617=INICIO!$C$4,0.178*POWER(H617,2.47),IF(E617=INICIO!$C$5,0.1023*POWER(H617,2.5),IF(E617=INICIO!$C$6,0.14*POWER(H617,2.4),IF(E617=INICIO!$C$7,0.1023*POWER(H617,2.5),IF(E617=INICIO!$C$8,0,0)))))</f>
        <v>0</v>
      </c>
      <c r="P617" s="55">
        <f>+O617*1/J617</f>
        <v>0</v>
      </c>
      <c r="Q617" s="55">
        <f>+O617/1000*A_DESCRIPCION!$D$24</f>
        <v>0</v>
      </c>
      <c r="R617" s="55">
        <f>+P617/1000*A_DESCRIPCION!$D$24</f>
        <v>0</v>
      </c>
      <c r="S617" s="49" t="str">
        <f>+INICIO!$E$4</f>
        <v>Imbert and Rollet (1989)a</v>
      </c>
      <c r="T617" s="54">
        <f>0.13657*H617^2.38351</f>
        <v>13.171906157159793</v>
      </c>
      <c r="U617" s="55">
        <f>+T617*1/J617</f>
        <v>263.43812314319581</v>
      </c>
      <c r="V617" s="55">
        <f>+T617/1000*A_DESCRIPCION!$D$24</f>
        <v>6.1907958938651024E-3</v>
      </c>
      <c r="W617" s="55">
        <f>+U617/1000*A_DESCRIPCION!$D$24</f>
        <v>0.12381591787730202</v>
      </c>
      <c r="X617" s="28">
        <f>+IF(E617=INICIO!$C$4,0.199*(0.86^0.899)*(H617^2.22),IF(E617=INICIO!$C$5,0.199*(0.762^0.899)*(H617^2.22),IF(E617=INICIO!$C$6,0.199*(0.759^0.899)*(H617^2.22),IF(E617=INICIO!$C$7,0.199*(0.762^0.899)*(H617^2.22),0))))</f>
        <v>0</v>
      </c>
      <c r="Y617" s="28">
        <f>+X617*1/J617</f>
        <v>0</v>
      </c>
      <c r="Z617" s="55">
        <f>+X617/1000*A_DESCRIPCION!$D$24</f>
        <v>0</v>
      </c>
      <c r="AA617" s="55">
        <f>+Y617/1000*A_DESCRIPCION!$D$24</f>
        <v>0</v>
      </c>
      <c r="AB617" s="28">
        <f>+IF(E617=INICIO!$C$4,INICIO!$V$30*ARBOLES!R617,IF(E617=INICIO!$C$5,INICIO!$V$31*ARBOLES!R617,IF(E617=INICIO!$C$6,INICIO!$V$32*ARBOLES!R617,IF(E617=INICIO!$C$7,INICIO!#REF!*ARBOLES!R617,0))))</f>
        <v>0</v>
      </c>
    </row>
    <row r="618" spans="1:28" x14ac:dyDescent="0.25">
      <c r="A618">
        <v>57</v>
      </c>
      <c r="B618" t="str">
        <f>+'2015'!A57</f>
        <v>1-2015-INAB/AGROACEITE</v>
      </c>
      <c r="D618">
        <f>+'2015'!B57</f>
        <v>14</v>
      </c>
      <c r="E618" t="str">
        <f>+'2015'!C57</f>
        <v>spp</v>
      </c>
      <c r="F618">
        <f>+'2015'!D57</f>
        <v>2015</v>
      </c>
      <c r="G618">
        <f>+'2015'!E57</f>
        <v>500</v>
      </c>
      <c r="H618">
        <f>+'2015'!F57</f>
        <v>10.8</v>
      </c>
      <c r="I618">
        <f>+'2015'!G57</f>
        <v>9</v>
      </c>
      <c r="J618" s="28">
        <f t="shared" si="36"/>
        <v>0.05</v>
      </c>
      <c r="K618" s="46">
        <f t="shared" si="37"/>
        <v>9.1608841778678379E-3</v>
      </c>
      <c r="L618" s="51">
        <f t="shared" si="38"/>
        <v>0.18321768355735674</v>
      </c>
      <c r="M618" s="28" t="str">
        <f>+IF(H618&gt;4,"DEJAR","DEPURAR")</f>
        <v>DEJAR</v>
      </c>
      <c r="N618" s="49" t="str">
        <f t="shared" si="39"/>
        <v>DEJAR</v>
      </c>
      <c r="O618" s="28">
        <f>+IF(E618=INICIO!$C$4,0.178*POWER(H618,2.47),IF(E618=INICIO!$C$5,0.1023*POWER(H618,2.5),IF(E618=INICIO!$C$6,0.14*POWER(H618,2.4),IF(E618=INICIO!$C$7,0.1023*POWER(H618,2.5),IF(E618=INICIO!$C$8,0,0)))))</f>
        <v>0</v>
      </c>
      <c r="P618" s="55">
        <f>+O618*1/J618</f>
        <v>0</v>
      </c>
      <c r="Q618" s="55">
        <f>+O618/1000*A_DESCRIPCION!$D$24</f>
        <v>0</v>
      </c>
      <c r="R618" s="55">
        <f>+P618/1000*A_DESCRIPCION!$D$24</f>
        <v>0</v>
      </c>
      <c r="S618" s="49" t="str">
        <f>+INICIO!$E$4</f>
        <v>Imbert and Rollet (1989)a</v>
      </c>
      <c r="T618" s="54">
        <f>0.13657*H618^2.38351</f>
        <v>39.676299951101029</v>
      </c>
      <c r="U618" s="55">
        <f>+T618*1/J618</f>
        <v>793.52599902202053</v>
      </c>
      <c r="V618" s="55">
        <f>+T618/1000*A_DESCRIPCION!$D$24</f>
        <v>1.8647860977017483E-2</v>
      </c>
      <c r="W618" s="55">
        <f>+U618/1000*A_DESCRIPCION!$D$24</f>
        <v>0.3729572195403496</v>
      </c>
      <c r="X618" s="28">
        <f>+IF(E618=INICIO!$C$4,0.199*(0.86^0.899)*(H618^2.22),IF(E618=INICIO!$C$5,0.199*(0.762^0.899)*(H618^2.22),IF(E618=INICIO!$C$6,0.199*(0.759^0.899)*(H618^2.22),IF(E618=INICIO!$C$7,0.199*(0.762^0.899)*(H618^2.22),0))))</f>
        <v>0</v>
      </c>
      <c r="Y618" s="28">
        <f>+X618*1/J618</f>
        <v>0</v>
      </c>
      <c r="Z618" s="55">
        <f>+X618/1000*A_DESCRIPCION!$D$24</f>
        <v>0</v>
      </c>
      <c r="AA618" s="55">
        <f>+Y618/1000*A_DESCRIPCION!$D$24</f>
        <v>0</v>
      </c>
      <c r="AB618" s="28">
        <f>+IF(E618=INICIO!$C$4,INICIO!$V$30*ARBOLES!R618,IF(E618=INICIO!$C$5,INICIO!$V$31*ARBOLES!R618,IF(E618=INICIO!$C$6,INICIO!$V$32*ARBOLES!R618,IF(E618=INICIO!$C$7,INICIO!#REF!*ARBOLES!R618,0))))</f>
        <v>0</v>
      </c>
    </row>
    <row r="619" spans="1:28" x14ac:dyDescent="0.25">
      <c r="A619">
        <v>58</v>
      </c>
      <c r="B619" t="str">
        <f>+'2015'!A58</f>
        <v>1-2015-INAB/AGROACEITE</v>
      </c>
      <c r="D619">
        <f>+'2015'!B58</f>
        <v>15</v>
      </c>
      <c r="E619" t="str">
        <f>+'2015'!C58</f>
        <v>Rhizophora mangle L.</v>
      </c>
      <c r="F619">
        <f>+'2015'!D58</f>
        <v>2015</v>
      </c>
      <c r="G619">
        <f>+'2015'!E58</f>
        <v>500</v>
      </c>
      <c r="H619">
        <f>+'2015'!F58</f>
        <v>10.7</v>
      </c>
      <c r="I619">
        <f>+'2015'!G58</f>
        <v>6.5</v>
      </c>
      <c r="J619" s="28">
        <f t="shared" si="36"/>
        <v>0.05</v>
      </c>
      <c r="K619" s="46">
        <f t="shared" si="37"/>
        <v>8.9920235727373853E-3</v>
      </c>
      <c r="L619" s="51">
        <f t="shared" si="38"/>
        <v>0.17984047145474769</v>
      </c>
      <c r="M619" s="28" t="str">
        <f>+IF(H619&gt;4,"DEJAR","DEPURAR")</f>
        <v>DEJAR</v>
      </c>
      <c r="N619" s="49" t="str">
        <f t="shared" si="39"/>
        <v>DEJAR</v>
      </c>
      <c r="O619" s="28">
        <f>+IF(E619=INICIO!$C$4,0.178*POWER(H619,2.47),IF(E619=INICIO!$C$5,0.1023*POWER(H619,2.5),IF(E619=INICIO!$C$6,0.14*POWER(H619,2.4),IF(E619=INICIO!$C$7,0.1023*POWER(H619,2.5),IF(E619=INICIO!$C$8,0,0)))))</f>
        <v>62.086607951964623</v>
      </c>
      <c r="P619" s="55">
        <f>+O619*1/J619</f>
        <v>1241.7321590392924</v>
      </c>
      <c r="Q619" s="55">
        <f>+O619/1000*A_DESCRIPCION!$D$24</f>
        <v>2.918070573742337E-2</v>
      </c>
      <c r="R619" s="55">
        <f>+P619/1000*A_DESCRIPCION!$D$24</f>
        <v>0.58361411474846747</v>
      </c>
      <c r="S619" s="49" t="str">
        <f>+INICIO!$E$4</f>
        <v>Imbert and Rollet (1989)a</v>
      </c>
      <c r="T619" s="54">
        <f>0.13657*H619^2.38351</f>
        <v>38.806264311871409</v>
      </c>
      <c r="U619" s="55">
        <f>+T619*1/J619</f>
        <v>776.1252862374281</v>
      </c>
      <c r="V619" s="55">
        <f>+T619/1000*A_DESCRIPCION!$D$24</f>
        <v>1.8238944226579561E-2</v>
      </c>
      <c r="W619" s="55">
        <f>+U619/1000*A_DESCRIPCION!$D$24</f>
        <v>0.36477888453159119</v>
      </c>
      <c r="X619" s="28">
        <f>+IF(E619=INICIO!$C$4,0.199*(0.86^0.899)*(H619^2.22),IF(E619=INICIO!$C$5,0.199*(0.762^0.899)*(H619^2.22),IF(E619=INICIO!$C$6,0.199*(0.759^0.899)*(H619^2.22),IF(E619=INICIO!$C$7,0.199*(0.762^0.899)*(H619^2.22),0))))</f>
        <v>33.511909192149957</v>
      </c>
      <c r="Y619" s="28">
        <f>+X619*1/J619</f>
        <v>670.23818384299909</v>
      </c>
      <c r="Z619" s="55">
        <f>+X619/1000*A_DESCRIPCION!$D$24</f>
        <v>1.5750597320310478E-2</v>
      </c>
      <c r="AA619" s="55">
        <f>+Y619/1000*A_DESCRIPCION!$D$24</f>
        <v>0.31501194640620955</v>
      </c>
      <c r="AB619" s="28">
        <f>+IF(E619=INICIO!$C$4,INICIO!$V$30*ARBOLES!R619,IF(E619=INICIO!$C$5,INICIO!$V$31*ARBOLES!R619,IF(E619=INICIO!$C$6,INICIO!$V$32*ARBOLES!R619,IF(E619=INICIO!$C$7,INICIO!#REF!*ARBOLES!R619,0))))</f>
        <v>0.40694435824062453</v>
      </c>
    </row>
    <row r="620" spans="1:28" x14ac:dyDescent="0.25">
      <c r="A620">
        <v>59</v>
      </c>
      <c r="B620" t="str">
        <f>+'2015'!A59</f>
        <v>1-2015-INAB/AGROACEITE</v>
      </c>
      <c r="D620">
        <f>+'2015'!B59</f>
        <v>16</v>
      </c>
      <c r="E620" t="str">
        <f>+'2015'!C59</f>
        <v>Rhizophora mangle L.</v>
      </c>
      <c r="F620">
        <f>+'2015'!D59</f>
        <v>2015</v>
      </c>
      <c r="G620">
        <f>+'2015'!E59</f>
        <v>500</v>
      </c>
      <c r="H620">
        <f>+'2015'!F59</f>
        <v>30</v>
      </c>
      <c r="I620">
        <f>+'2015'!G59</f>
        <v>17</v>
      </c>
      <c r="J620" s="28">
        <f t="shared" si="36"/>
        <v>0.05</v>
      </c>
      <c r="K620" s="46">
        <f t="shared" si="37"/>
        <v>7.0685834705770348E-2</v>
      </c>
      <c r="L620" s="51">
        <f t="shared" si="38"/>
        <v>1.4137166941154069</v>
      </c>
      <c r="M620" s="28" t="str">
        <f>+IF(H620&gt;4,"DEJAR","DEPURAR")</f>
        <v>DEJAR</v>
      </c>
      <c r="N620" s="49" t="str">
        <f t="shared" si="39"/>
        <v>DEJAR</v>
      </c>
      <c r="O620" s="28">
        <f>+IF(E620=INICIO!$C$4,0.178*POWER(H620,2.47),IF(E620=INICIO!$C$5,0.1023*POWER(H620,2.5),IF(E620=INICIO!$C$6,0.14*POWER(H620,2.4),IF(E620=INICIO!$C$7,0.1023*POWER(H620,2.5),IF(E620=INICIO!$C$8,0,0)))))</f>
        <v>792.33620580310458</v>
      </c>
      <c r="P620" s="55">
        <f>+O620*1/J620</f>
        <v>15846.724116062091</v>
      </c>
      <c r="Q620" s="55">
        <f>+O620/1000*A_DESCRIPCION!$D$24</f>
        <v>0.37239801672745915</v>
      </c>
      <c r="R620" s="55">
        <f>+P620/1000*A_DESCRIPCION!$D$24</f>
        <v>7.4479603345491814</v>
      </c>
      <c r="S620" s="49" t="str">
        <f>+INICIO!$E$4</f>
        <v>Imbert and Rollet (1989)a</v>
      </c>
      <c r="T620" s="54">
        <f>0.13657*H620^2.38351</f>
        <v>452.98997539791907</v>
      </c>
      <c r="U620" s="55">
        <f>+T620*1/J620</f>
        <v>9059.7995079583816</v>
      </c>
      <c r="V620" s="55">
        <f>+T620/1000*A_DESCRIPCION!$D$24</f>
        <v>0.21290528843702194</v>
      </c>
      <c r="W620" s="55">
        <f>+U620/1000*A_DESCRIPCION!$D$24</f>
        <v>4.2581057687404389</v>
      </c>
      <c r="X620" s="28">
        <f>+IF(E620=INICIO!$C$4,0.199*(0.86^0.899)*(H620^2.22),IF(E620=INICIO!$C$5,0.199*(0.762^0.899)*(H620^2.22),IF(E620=INICIO!$C$6,0.199*(0.759^0.899)*(H620^2.22),IF(E620=INICIO!$C$7,0.199*(0.762^0.899)*(H620^2.22),0))))</f>
        <v>330.5037333058591</v>
      </c>
      <c r="Y620" s="28">
        <f>+X620*1/J620</f>
        <v>6610.0746661171816</v>
      </c>
      <c r="Z620" s="55">
        <f>+X620/1000*A_DESCRIPCION!$D$24</f>
        <v>0.15533675465375377</v>
      </c>
      <c r="AA620" s="55">
        <f>+Y620/1000*A_DESCRIPCION!$D$24</f>
        <v>3.1067350930750752</v>
      </c>
      <c r="AB620" s="28">
        <f>+IF(E620=INICIO!$C$4,INICIO!$V$30*ARBOLES!R620,IF(E620=INICIO!$C$5,INICIO!$V$31*ARBOLES!R620,IF(E620=INICIO!$C$6,INICIO!$V$32*ARBOLES!R620,IF(E620=INICIO!$C$7,INICIO!#REF!*ARBOLES!R620,0))))</f>
        <v>5.1933381355093458</v>
      </c>
    </row>
    <row r="621" spans="1:28" x14ac:dyDescent="0.25">
      <c r="A621">
        <v>60</v>
      </c>
      <c r="B621" t="str">
        <f>+'2015'!A60</f>
        <v>1-2015-INAB/AGROACEITE</v>
      </c>
      <c r="D621">
        <f>+'2015'!B60</f>
        <v>17</v>
      </c>
      <c r="E621" t="str">
        <f>+'2015'!C60</f>
        <v>Rhizophora mangle L.</v>
      </c>
      <c r="F621">
        <f>+'2015'!D60</f>
        <v>2015</v>
      </c>
      <c r="G621">
        <f>+'2015'!E60</f>
        <v>500</v>
      </c>
      <c r="H621">
        <f>+'2015'!F60</f>
        <v>35.5</v>
      </c>
      <c r="I621">
        <f>+'2015'!G60</f>
        <v>20</v>
      </c>
      <c r="J621" s="28">
        <f t="shared" si="36"/>
        <v>0.05</v>
      </c>
      <c r="K621" s="46">
        <f t="shared" si="37"/>
        <v>9.8979803542163416E-2</v>
      </c>
      <c r="L621" s="51">
        <f t="shared" si="38"/>
        <v>1.9795960708432683</v>
      </c>
      <c r="M621" s="28" t="str">
        <f>+IF(H621&gt;4,"DEJAR","DEPURAR")</f>
        <v>DEJAR</v>
      </c>
      <c r="N621" s="49" t="str">
        <f t="shared" si="39"/>
        <v>DEJAR</v>
      </c>
      <c r="O621" s="28">
        <f>+IF(E621=INICIO!$C$4,0.178*POWER(H621,2.47),IF(E621=INICIO!$C$5,0.1023*POWER(H621,2.5),IF(E621=INICIO!$C$6,0.14*POWER(H621,2.4),IF(E621=INICIO!$C$7,0.1023*POWER(H621,2.5),IF(E621=INICIO!$C$8,0,0)))))</f>
        <v>1200.8369267284259</v>
      </c>
      <c r="P621" s="55">
        <f>+O621*1/J621</f>
        <v>24016.738534568514</v>
      </c>
      <c r="Q621" s="55">
        <f>+O621/1000*A_DESCRIPCION!$D$24</f>
        <v>0.56439335556236014</v>
      </c>
      <c r="R621" s="55">
        <f>+P621/1000*A_DESCRIPCION!$D$24</f>
        <v>11.2878671112472</v>
      </c>
      <c r="S621" s="49" t="str">
        <f>+INICIO!$E$4</f>
        <v>Imbert and Rollet (1989)a</v>
      </c>
      <c r="T621" s="54">
        <f>0.13657*H621^2.38351</f>
        <v>676.6126158333492</v>
      </c>
      <c r="U621" s="55">
        <f>+T621*1/J621</f>
        <v>13532.252316666983</v>
      </c>
      <c r="V621" s="55">
        <f>+T621/1000*A_DESCRIPCION!$D$24</f>
        <v>0.31800792944167411</v>
      </c>
      <c r="W621" s="55">
        <f>+U621/1000*A_DESCRIPCION!$D$24</f>
        <v>6.3601585888334817</v>
      </c>
      <c r="X621" s="28">
        <f>+IF(E621=INICIO!$C$4,0.199*(0.86^0.899)*(H621^2.22),IF(E621=INICIO!$C$5,0.199*(0.762^0.899)*(H621^2.22),IF(E621=INICIO!$C$6,0.199*(0.759^0.899)*(H621^2.22),IF(E621=INICIO!$C$7,0.199*(0.762^0.899)*(H621^2.22),0))))</f>
        <v>480.25746910343531</v>
      </c>
      <c r="Y621" s="28">
        <f>+X621*1/J621</f>
        <v>9605.1493820687065</v>
      </c>
      <c r="Z621" s="55">
        <f>+X621/1000*A_DESCRIPCION!$D$24</f>
        <v>0.22572101047861459</v>
      </c>
      <c r="AA621" s="55">
        <f>+Y621/1000*A_DESCRIPCION!$D$24</f>
        <v>4.5144202095722914</v>
      </c>
      <c r="AB621" s="28">
        <f>+IF(E621=INICIO!$C$4,INICIO!$V$30*ARBOLES!R621,IF(E621=INICIO!$C$5,INICIO!$V$31*ARBOLES!R621,IF(E621=INICIO!$C$6,INICIO!$V$32*ARBOLES!R621,IF(E621=INICIO!$C$7,INICIO!#REF!*ARBOLES!R621,0))))</f>
        <v>7.870840888541081</v>
      </c>
    </row>
    <row r="622" spans="1:28" x14ac:dyDescent="0.25">
      <c r="A622">
        <v>61</v>
      </c>
      <c r="B622" t="str">
        <f>+'2015'!A61</f>
        <v>1-2015-INAB/AGROACEITE</v>
      </c>
      <c r="D622">
        <f>+'2015'!B61</f>
        <v>18</v>
      </c>
      <c r="E622" t="str">
        <f>+'2015'!C61</f>
        <v>Rhizophora mangle L.</v>
      </c>
      <c r="F622">
        <f>+'2015'!D61</f>
        <v>2015</v>
      </c>
      <c r="G622">
        <f>+'2015'!E61</f>
        <v>500</v>
      </c>
      <c r="H622">
        <f>+'2015'!F61</f>
        <v>34.700000000000003</v>
      </c>
      <c r="I622">
        <f>+'2015'!G61</f>
        <v>18</v>
      </c>
      <c r="J622" s="28">
        <f t="shared" si="36"/>
        <v>0.05</v>
      </c>
      <c r="K622" s="46">
        <f t="shared" si="37"/>
        <v>9.4569007456523357E-2</v>
      </c>
      <c r="L622" s="51">
        <f t="shared" si="38"/>
        <v>1.8913801491304671</v>
      </c>
      <c r="M622" s="28" t="str">
        <f>+IF(H622&gt;4,"DEJAR","DEPURAR")</f>
        <v>DEJAR</v>
      </c>
      <c r="N622" s="49" t="str">
        <f t="shared" si="39"/>
        <v>DEJAR</v>
      </c>
      <c r="O622" s="28">
        <f>+IF(E622=INICIO!$C$4,0.178*POWER(H622,2.47),IF(E622=INICIO!$C$5,0.1023*POWER(H622,2.5),IF(E622=INICIO!$C$6,0.14*POWER(H622,2.4),IF(E622=INICIO!$C$7,0.1023*POWER(H622,2.5),IF(E622=INICIO!$C$8,0,0)))))</f>
        <v>1135.0991672025264</v>
      </c>
      <c r="P622" s="55">
        <f>+O622*1/J622</f>
        <v>22701.983344050524</v>
      </c>
      <c r="Q622" s="55">
        <f>+O622/1000*A_DESCRIPCION!$D$24</f>
        <v>0.53349660858518733</v>
      </c>
      <c r="R622" s="55">
        <f>+P622/1000*A_DESCRIPCION!$D$24</f>
        <v>10.669932171703746</v>
      </c>
      <c r="S622" s="49" t="str">
        <f>+INICIO!$E$4</f>
        <v>Imbert and Rollet (1989)a</v>
      </c>
      <c r="T622" s="54">
        <f>0.13657*H622^2.38351</f>
        <v>640.83469398120928</v>
      </c>
      <c r="U622" s="55">
        <f>+T622*1/J622</f>
        <v>12816.693879624185</v>
      </c>
      <c r="V622" s="55">
        <f>+T622/1000*A_DESCRIPCION!$D$24</f>
        <v>0.30119230617116832</v>
      </c>
      <c r="W622" s="55">
        <f>+U622/1000*A_DESCRIPCION!$D$24</f>
        <v>6.0238461234233664</v>
      </c>
      <c r="X622" s="28">
        <f>+IF(E622=INICIO!$C$4,0.199*(0.86^0.899)*(H622^2.22),IF(E622=INICIO!$C$5,0.199*(0.762^0.899)*(H622^2.22),IF(E622=INICIO!$C$6,0.199*(0.759^0.899)*(H622^2.22),IF(E622=INICIO!$C$7,0.199*(0.762^0.899)*(H622^2.22),0))))</f>
        <v>456.56079746389383</v>
      </c>
      <c r="Y622" s="28">
        <f>+X622*1/J622</f>
        <v>9131.2159492778756</v>
      </c>
      <c r="Z622" s="55">
        <f>+X622/1000*A_DESCRIPCION!$D$24</f>
        <v>0.21458357480803009</v>
      </c>
      <c r="AA622" s="55">
        <f>+Y622/1000*A_DESCRIPCION!$D$24</f>
        <v>4.2916714961606006</v>
      </c>
      <c r="AB622" s="28">
        <f>+IF(E622=INICIO!$C$4,INICIO!$V$30*ARBOLES!R622,IF(E622=INICIO!$C$5,INICIO!$V$31*ARBOLES!R622,IF(E622=INICIO!$C$6,INICIO!$V$32*ARBOLES!R622,IF(E622=INICIO!$C$7,INICIO!#REF!*ARBOLES!R622,0))))</f>
        <v>7.4399651933647402</v>
      </c>
    </row>
    <row r="623" spans="1:28" x14ac:dyDescent="0.25">
      <c r="A623">
        <v>62</v>
      </c>
      <c r="B623" t="str">
        <f>+'2015'!A62</f>
        <v>1-2015-INAB/AGROACEITE</v>
      </c>
      <c r="D623">
        <f>+'2015'!B62</f>
        <v>19</v>
      </c>
      <c r="E623" t="str">
        <f>+'2015'!C62</f>
        <v>Rhizophora mangle L.</v>
      </c>
      <c r="F623">
        <f>+'2015'!D62</f>
        <v>2015</v>
      </c>
      <c r="G623">
        <f>+'2015'!E62</f>
        <v>500</v>
      </c>
      <c r="H623">
        <f>+'2015'!F62</f>
        <v>15</v>
      </c>
      <c r="I623">
        <f>+'2015'!G62</f>
        <v>9</v>
      </c>
      <c r="J623" s="28">
        <f t="shared" si="36"/>
        <v>0.05</v>
      </c>
      <c r="K623" s="46">
        <f t="shared" si="37"/>
        <v>1.7671458676442587E-2</v>
      </c>
      <c r="L623" s="51">
        <f t="shared" si="38"/>
        <v>0.35342917352885173</v>
      </c>
      <c r="M623" s="28" t="str">
        <f>+IF(H623&gt;4,"DEJAR","DEPURAR")</f>
        <v>DEJAR</v>
      </c>
      <c r="N623" s="49" t="str">
        <f t="shared" si="39"/>
        <v>DEJAR</v>
      </c>
      <c r="O623" s="28">
        <f>+IF(E623=INICIO!$C$4,0.178*POWER(H623,2.47),IF(E623=INICIO!$C$5,0.1023*POWER(H623,2.5),IF(E623=INICIO!$C$6,0.14*POWER(H623,2.4),IF(E623=INICIO!$C$7,0.1023*POWER(H623,2.5),IF(E623=INICIO!$C$8,0,0)))))</f>
        <v>143.00967252857802</v>
      </c>
      <c r="P623" s="55">
        <f>+O623*1/J623</f>
        <v>2860.1934505715603</v>
      </c>
      <c r="Q623" s="55">
        <f>+O623/1000*A_DESCRIPCION!$D$24</f>
        <v>6.7214546088431665E-2</v>
      </c>
      <c r="R623" s="55">
        <f>+P623/1000*A_DESCRIPCION!$D$24</f>
        <v>1.3442909217686332</v>
      </c>
      <c r="S623" s="49" t="str">
        <f>+INICIO!$E$4</f>
        <v>Imbert and Rollet (1989)a</v>
      </c>
      <c r="T623" s="54">
        <f>0.13657*H623^2.38351</f>
        <v>86.812164819560579</v>
      </c>
      <c r="U623" s="55">
        <f>+T623*1/J623</f>
        <v>1736.2432963912115</v>
      </c>
      <c r="V623" s="55">
        <f>+T623/1000*A_DESCRIPCION!$D$24</f>
        <v>4.0801717465193475E-2</v>
      </c>
      <c r="W623" s="55">
        <f>+U623/1000*A_DESCRIPCION!$D$24</f>
        <v>0.81603434930386942</v>
      </c>
      <c r="X623" s="28">
        <f>+IF(E623=INICIO!$C$4,0.199*(0.86^0.899)*(H623^2.22),IF(E623=INICIO!$C$5,0.199*(0.762^0.899)*(H623^2.22),IF(E623=INICIO!$C$6,0.199*(0.759^0.899)*(H623^2.22),IF(E623=INICIO!$C$7,0.199*(0.762^0.899)*(H623^2.22),0))))</f>
        <v>70.939770507512975</v>
      </c>
      <c r="Y623" s="28">
        <f>+X623*1/J623</f>
        <v>1418.7954101502594</v>
      </c>
      <c r="Z623" s="55">
        <f>+X623/1000*A_DESCRIPCION!$D$24</f>
        <v>3.3341692138531095E-2</v>
      </c>
      <c r="AA623" s="55">
        <f>+Y623/1000*A_DESCRIPCION!$D$24</f>
        <v>0.66683384277062185</v>
      </c>
      <c r="AB623" s="28">
        <f>+IF(E623=INICIO!$C$4,INICIO!$V$30*ARBOLES!R623,IF(E623=INICIO!$C$5,INICIO!$V$31*ARBOLES!R623,IF(E623=INICIO!$C$6,INICIO!$V$32*ARBOLES!R623,IF(E623=INICIO!$C$7,INICIO!#REF!*ARBOLES!R623,0))))</f>
        <v>0.9373515695102892</v>
      </c>
    </row>
    <row r="624" spans="1:28" x14ac:dyDescent="0.25">
      <c r="A624">
        <v>63</v>
      </c>
      <c r="B624" t="str">
        <f>+'2015'!A63</f>
        <v>1-2015-INAB/AGROACEITE</v>
      </c>
      <c r="D624">
        <f>+'2015'!B63</f>
        <v>20</v>
      </c>
      <c r="E624" t="str">
        <f>+'2015'!C63</f>
        <v>Rhizophora mangle L.</v>
      </c>
      <c r="F624">
        <f>+'2015'!D63</f>
        <v>2015</v>
      </c>
      <c r="G624">
        <f>+'2015'!E63</f>
        <v>500</v>
      </c>
      <c r="H624">
        <f>+'2015'!F63</f>
        <v>30.2</v>
      </c>
      <c r="I624">
        <f>+'2015'!G63</f>
        <v>14</v>
      </c>
      <c r="J624" s="28">
        <f t="shared" si="36"/>
        <v>0.05</v>
      </c>
      <c r="K624" s="46">
        <f t="shared" si="37"/>
        <v>7.1631454094500863E-2</v>
      </c>
      <c r="L624" s="51">
        <f t="shared" si="38"/>
        <v>1.4326290818900171</v>
      </c>
      <c r="M624" s="28" t="str">
        <f>+IF(H624&gt;4,"DEJAR","DEPURAR")</f>
        <v>DEJAR</v>
      </c>
      <c r="N624" s="49" t="str">
        <f t="shared" si="39"/>
        <v>DEJAR</v>
      </c>
      <c r="O624" s="28">
        <f>+IF(E624=INICIO!$C$4,0.178*POWER(H624,2.47),IF(E624=INICIO!$C$5,0.1023*POWER(H624,2.5),IF(E624=INICIO!$C$6,0.14*POWER(H624,2.4),IF(E624=INICIO!$C$7,0.1023*POWER(H624,2.5),IF(E624=INICIO!$C$8,0,0)))))</f>
        <v>805.4473396728032</v>
      </c>
      <c r="P624" s="55">
        <f>+O624*1/J624</f>
        <v>16108.946793456063</v>
      </c>
      <c r="Q624" s="55">
        <f>+O624/1000*A_DESCRIPCION!$D$24</f>
        <v>0.37856024964621748</v>
      </c>
      <c r="R624" s="55">
        <f>+P624/1000*A_DESCRIPCION!$D$24</f>
        <v>7.5712049929243488</v>
      </c>
      <c r="S624" s="49" t="str">
        <f>+INICIO!$E$4</f>
        <v>Imbert and Rollet (1989)a</v>
      </c>
      <c r="T624" s="54">
        <f>0.13657*H624^2.38351</f>
        <v>460.22123977300441</v>
      </c>
      <c r="U624" s="55">
        <f>+T624*1/J624</f>
        <v>9204.4247954600869</v>
      </c>
      <c r="V624" s="55">
        <f>+T624/1000*A_DESCRIPCION!$D$24</f>
        <v>0.21630398269331205</v>
      </c>
      <c r="W624" s="55">
        <f>+U624/1000*A_DESCRIPCION!$D$24</f>
        <v>4.3260796538662403</v>
      </c>
      <c r="X624" s="28">
        <f>+IF(E624=INICIO!$C$4,0.199*(0.86^0.899)*(H624^2.22),IF(E624=INICIO!$C$5,0.199*(0.762^0.899)*(H624^2.22),IF(E624=INICIO!$C$6,0.199*(0.759^0.899)*(H624^2.22),IF(E624=INICIO!$C$7,0.199*(0.762^0.899)*(H624^2.22),0))))</f>
        <v>335.41509018913956</v>
      </c>
      <c r="Y624" s="28">
        <f>+X624*1/J624</f>
        <v>6708.3018037827906</v>
      </c>
      <c r="Z624" s="55">
        <f>+X624/1000*A_DESCRIPCION!$D$24</f>
        <v>0.1576450923888956</v>
      </c>
      <c r="AA624" s="55">
        <f>+Y624/1000*A_DESCRIPCION!$D$24</f>
        <v>3.1529018477779114</v>
      </c>
      <c r="AB624" s="28">
        <f>+IF(E624=INICIO!$C$4,INICIO!$V$30*ARBOLES!R624,IF(E624=INICIO!$C$5,INICIO!$V$31*ARBOLES!R624,IF(E624=INICIO!$C$6,INICIO!$V$32*ARBOLES!R624,IF(E624=INICIO!$C$7,INICIO!#REF!*ARBOLES!R624,0))))</f>
        <v>5.2792745738881255</v>
      </c>
    </row>
    <row r="625" spans="1:28" x14ac:dyDescent="0.25">
      <c r="A625">
        <v>64</v>
      </c>
      <c r="B625" t="str">
        <f>+'2015'!A64</f>
        <v>1-2015-INAB/AGROACEITE</v>
      </c>
      <c r="D625">
        <f>+'2015'!B64</f>
        <v>21</v>
      </c>
      <c r="E625" t="str">
        <f>+'2015'!C64</f>
        <v>Rhizophora mangle L.</v>
      </c>
      <c r="F625">
        <f>+'2015'!D64</f>
        <v>2015</v>
      </c>
      <c r="G625">
        <f>+'2015'!E64</f>
        <v>500</v>
      </c>
      <c r="H625">
        <f>+'2015'!F64</f>
        <v>25.5</v>
      </c>
      <c r="I625">
        <f>+'2015'!G64</f>
        <v>12</v>
      </c>
      <c r="J625" s="28">
        <f t="shared" si="36"/>
        <v>0.05</v>
      </c>
      <c r="K625" s="46">
        <f t="shared" si="37"/>
        <v>5.1070515574919075E-2</v>
      </c>
      <c r="L625" s="51">
        <f t="shared" si="38"/>
        <v>1.0214103114983815</v>
      </c>
      <c r="M625" s="28" t="str">
        <f>+IF(H625&gt;4,"DEJAR","DEPURAR")</f>
        <v>DEJAR</v>
      </c>
      <c r="N625" s="49" t="str">
        <f t="shared" si="39"/>
        <v>DEJAR</v>
      </c>
      <c r="O625" s="28">
        <f>+IF(E625=INICIO!$C$4,0.178*POWER(H625,2.47),IF(E625=INICIO!$C$5,0.1023*POWER(H625,2.5),IF(E625=INICIO!$C$6,0.14*POWER(H625,2.4),IF(E625=INICIO!$C$7,0.1023*POWER(H625,2.5),IF(E625=INICIO!$C$8,0,0)))))</f>
        <v>530.36425716878193</v>
      </c>
      <c r="P625" s="55">
        <f>+O625*1/J625</f>
        <v>10607.285143375639</v>
      </c>
      <c r="Q625" s="55">
        <f>+O625/1000*A_DESCRIPCION!$D$24</f>
        <v>0.24927120086932747</v>
      </c>
      <c r="R625" s="55">
        <f>+P625/1000*A_DESCRIPCION!$D$24</f>
        <v>4.9854240173865501</v>
      </c>
      <c r="S625" s="49" t="str">
        <f>+INICIO!$E$4</f>
        <v>Imbert and Rollet (1989)a</v>
      </c>
      <c r="T625" s="54">
        <f>0.13657*H625^2.38351</f>
        <v>307.50904523936521</v>
      </c>
      <c r="U625" s="55">
        <f>+T625*1/J625</f>
        <v>6150.1809047873039</v>
      </c>
      <c r="V625" s="55">
        <f>+T625/1000*A_DESCRIPCION!$D$24</f>
        <v>0.14452925126250166</v>
      </c>
      <c r="W625" s="55">
        <f>+U625/1000*A_DESCRIPCION!$D$24</f>
        <v>2.8905850252500325</v>
      </c>
      <c r="X625" s="28">
        <f>+IF(E625=INICIO!$C$4,0.199*(0.86^0.899)*(H625^2.22),IF(E625=INICIO!$C$5,0.199*(0.762^0.899)*(H625^2.22),IF(E625=INICIO!$C$6,0.199*(0.759^0.899)*(H625^2.22),IF(E625=INICIO!$C$7,0.199*(0.762^0.899)*(H625^2.22),0))))</f>
        <v>230.40207426693399</v>
      </c>
      <c r="Y625" s="28">
        <f>+X625*1/J625</f>
        <v>4608.0414853386792</v>
      </c>
      <c r="Z625" s="55">
        <f>+X625/1000*A_DESCRIPCION!$D$24</f>
        <v>0.10828897490545897</v>
      </c>
      <c r="AA625" s="55">
        <f>+Y625/1000*A_DESCRIPCION!$D$24</f>
        <v>2.1657794981091794</v>
      </c>
      <c r="AB625" s="28">
        <f>+IF(E625=INICIO!$C$4,INICIO!$V$30*ARBOLES!R625,IF(E625=INICIO!$C$5,INICIO!$V$31*ARBOLES!R625,IF(E625=INICIO!$C$6,INICIO!$V$32*ARBOLES!R625,IF(E625=INICIO!$C$7,INICIO!#REF!*ARBOLES!R625,0))))</f>
        <v>3.476252760245794</v>
      </c>
    </row>
    <row r="626" spans="1:28" x14ac:dyDescent="0.25">
      <c r="A626">
        <v>65</v>
      </c>
      <c r="B626" t="str">
        <f>+'2015'!A65</f>
        <v>1-2015-INAB/AGROACEITE</v>
      </c>
      <c r="D626">
        <f>+'2015'!B65</f>
        <v>22</v>
      </c>
      <c r="E626" t="str">
        <f>+'2015'!C65</f>
        <v>Rhizophora mangle L.</v>
      </c>
      <c r="F626">
        <f>+'2015'!D65</f>
        <v>2015</v>
      </c>
      <c r="G626">
        <f>+'2015'!E65</f>
        <v>500</v>
      </c>
      <c r="H626">
        <f>+'2015'!F65</f>
        <v>5.6</v>
      </c>
      <c r="I626">
        <f>+'2015'!G65</f>
        <v>5</v>
      </c>
      <c r="J626" s="28">
        <f t="shared" si="36"/>
        <v>0.05</v>
      </c>
      <c r="K626" s="46">
        <f t="shared" si="37"/>
        <v>2.4630086404143973E-3</v>
      </c>
      <c r="L626" s="51">
        <f t="shared" si="38"/>
        <v>4.9260172808287941E-2</v>
      </c>
      <c r="M626" s="28" t="str">
        <f>+IF(H626&gt;4,"DEJAR","DEPURAR")</f>
        <v>DEJAR</v>
      </c>
      <c r="N626" s="49" t="str">
        <f t="shared" si="39"/>
        <v>DEJAR</v>
      </c>
      <c r="O626" s="28">
        <f>+IF(E626=INICIO!$C$4,0.178*POWER(H626,2.47),IF(E626=INICIO!$C$5,0.1023*POWER(H626,2.5),IF(E626=INICIO!$C$6,0.14*POWER(H626,2.4),IF(E626=INICIO!$C$7,0.1023*POWER(H626,2.5),IF(E626=INICIO!$C$8,0,0)))))</f>
        <v>12.544242153248927</v>
      </c>
      <c r="P626" s="55">
        <f>+O626*1/J626</f>
        <v>250.88484306497853</v>
      </c>
      <c r="Q626" s="55">
        <f>+O626/1000*A_DESCRIPCION!$D$24</f>
        <v>5.895793812026995E-3</v>
      </c>
      <c r="R626" s="55">
        <f>+P626/1000*A_DESCRIPCION!$D$24</f>
        <v>0.11791587624053991</v>
      </c>
      <c r="S626" s="49" t="str">
        <f>+INICIO!$E$4</f>
        <v>Imbert and Rollet (1989)a</v>
      </c>
      <c r="T626" s="54">
        <f>0.13657*H626^2.38351</f>
        <v>8.2921844452906619</v>
      </c>
      <c r="U626" s="55">
        <f>+T626*1/J626</f>
        <v>165.84368890581322</v>
      </c>
      <c r="V626" s="55">
        <f>+T626/1000*A_DESCRIPCION!$D$24</f>
        <v>3.8973266892866104E-3</v>
      </c>
      <c r="W626" s="55">
        <f>+U626/1000*A_DESCRIPCION!$D$24</f>
        <v>7.7946533785732214E-2</v>
      </c>
      <c r="X626" s="28">
        <f>+IF(E626=INICIO!$C$4,0.199*(0.86^0.899)*(H626^2.22),IF(E626=INICIO!$C$5,0.199*(0.762^0.899)*(H626^2.22),IF(E626=INICIO!$C$6,0.199*(0.759^0.899)*(H626^2.22),IF(E626=INICIO!$C$7,0.199*(0.762^0.899)*(H626^2.22),0))))</f>
        <v>7.9605780363861918</v>
      </c>
      <c r="Y626" s="28">
        <f>+X626*1/J626</f>
        <v>159.21156072772382</v>
      </c>
      <c r="Z626" s="55">
        <f>+X626/1000*A_DESCRIPCION!$D$24</f>
        <v>3.74147167710151E-3</v>
      </c>
      <c r="AA626" s="55">
        <f>+Y626/1000*A_DESCRIPCION!$D$24</f>
        <v>7.4829433542030199E-2</v>
      </c>
      <c r="AB626" s="28">
        <f>+IF(E626=INICIO!$C$4,INICIO!$V$30*ARBOLES!R626,IF(E626=INICIO!$C$5,INICIO!$V$31*ARBOLES!R626,IF(E626=INICIO!$C$6,INICIO!$V$32*ARBOLES!R626,IF(E626=INICIO!$C$7,INICIO!#REF!*ARBOLES!R626,0))))</f>
        <v>8.2220767747827023E-2</v>
      </c>
    </row>
    <row r="627" spans="1:28" x14ac:dyDescent="0.25">
      <c r="A627">
        <v>66</v>
      </c>
      <c r="B627" t="str">
        <f>+'2015'!A66</f>
        <v>1-2015-INAB/AGROACEITE</v>
      </c>
      <c r="D627">
        <f>+'2015'!B66</f>
        <v>23</v>
      </c>
      <c r="E627" t="str">
        <f>+'2015'!C66</f>
        <v>Rhizophora mangle L.</v>
      </c>
      <c r="F627">
        <f>+'2015'!D66</f>
        <v>2015</v>
      </c>
      <c r="G627">
        <f>+'2015'!E66</f>
        <v>500</v>
      </c>
      <c r="H627">
        <f>+'2015'!F66</f>
        <v>6</v>
      </c>
      <c r="I627">
        <f>+'2015'!G66</f>
        <v>7</v>
      </c>
      <c r="J627" s="28">
        <f t="shared" si="36"/>
        <v>0.05</v>
      </c>
      <c r="K627" s="46">
        <f t="shared" si="37"/>
        <v>2.8274333882308137E-3</v>
      </c>
      <c r="L627" s="51">
        <f t="shared" si="38"/>
        <v>5.654866776461627E-2</v>
      </c>
      <c r="M627" s="28" t="str">
        <f>+IF(H627&gt;4,"DEJAR","DEPURAR")</f>
        <v>DEJAR</v>
      </c>
      <c r="N627" s="49" t="str">
        <f t="shared" si="39"/>
        <v>DEJAR</v>
      </c>
      <c r="O627" s="28">
        <f>+IF(E627=INICIO!$C$4,0.178*POWER(H627,2.47),IF(E627=INICIO!$C$5,0.1023*POWER(H627,2.5),IF(E627=INICIO!$C$6,0.14*POWER(H627,2.4),IF(E627=INICIO!$C$7,0.1023*POWER(H627,2.5),IF(E627=INICIO!$C$8,0,0)))))</f>
        <v>14.874884107415786</v>
      </c>
      <c r="P627" s="55">
        <f>+O627*1/J627</f>
        <v>297.49768214831573</v>
      </c>
      <c r="Q627" s="55">
        <f>+O627/1000*A_DESCRIPCION!$D$24</f>
        <v>6.991195530485419E-3</v>
      </c>
      <c r="R627" s="55">
        <f>+P627/1000*A_DESCRIPCION!$D$24</f>
        <v>0.13982391060970839</v>
      </c>
      <c r="S627" s="49" t="str">
        <f>+INICIO!$E$4</f>
        <v>Imbert and Rollet (1989)a</v>
      </c>
      <c r="T627" s="54">
        <f>0.13657*H627^2.38351</f>
        <v>9.7743209674005751</v>
      </c>
      <c r="U627" s="55">
        <f>+T627*1/J627</f>
        <v>195.48641934801148</v>
      </c>
      <c r="V627" s="55">
        <f>+T627/1000*A_DESCRIPCION!$D$24</f>
        <v>4.5939308546782704E-3</v>
      </c>
      <c r="W627" s="55">
        <f>+U627/1000*A_DESCRIPCION!$D$24</f>
        <v>9.1878617093565387E-2</v>
      </c>
      <c r="X627" s="28">
        <f>+IF(E627=INICIO!$C$4,0.199*(0.86^0.899)*(H627^2.22),IF(E627=INICIO!$C$5,0.199*(0.762^0.899)*(H627^2.22),IF(E627=INICIO!$C$6,0.199*(0.759^0.899)*(H627^2.22),IF(E627=INICIO!$C$7,0.199*(0.762^0.899)*(H627^2.22),0))))</f>
        <v>9.2781835506021615</v>
      </c>
      <c r="Y627" s="28">
        <f>+X627*1/J627</f>
        <v>185.56367101204322</v>
      </c>
      <c r="Z627" s="55">
        <f>+X627/1000*A_DESCRIPCION!$D$24</f>
        <v>4.3607462687830154E-3</v>
      </c>
      <c r="AA627" s="55">
        <f>+Y627/1000*A_DESCRIPCION!$D$24</f>
        <v>8.7214925375660307E-2</v>
      </c>
      <c r="AB627" s="28">
        <f>+IF(E627=INICIO!$C$4,INICIO!$V$30*ARBOLES!R627,IF(E627=INICIO!$C$5,INICIO!$V$31*ARBOLES!R627,IF(E627=INICIO!$C$6,INICIO!$V$32*ARBOLES!R627,IF(E627=INICIO!$C$7,INICIO!#REF!*ARBOLES!R627,0))))</f>
        <v>9.7496873587928662E-2</v>
      </c>
    </row>
    <row r="628" spans="1:28" x14ac:dyDescent="0.25">
      <c r="A628">
        <v>67</v>
      </c>
      <c r="B628" t="str">
        <f>+'2015'!A67</f>
        <v>1-2015-INAB/AGROACEITE</v>
      </c>
      <c r="D628">
        <f>+'2015'!B67</f>
        <v>24</v>
      </c>
      <c r="E628" t="str">
        <f>+'2015'!C67</f>
        <v>Rhizophora mangle L.</v>
      </c>
      <c r="F628">
        <f>+'2015'!D67</f>
        <v>2015</v>
      </c>
      <c r="G628">
        <f>+'2015'!E67</f>
        <v>500</v>
      </c>
      <c r="H628">
        <f>+'2015'!F67</f>
        <v>6.5</v>
      </c>
      <c r="I628">
        <f>+'2015'!G67</f>
        <v>6.5</v>
      </c>
      <c r="J628" s="28">
        <f t="shared" si="36"/>
        <v>0.05</v>
      </c>
      <c r="K628" s="46">
        <f t="shared" si="37"/>
        <v>3.3183072403542195E-3</v>
      </c>
      <c r="L628" s="51">
        <f t="shared" si="38"/>
        <v>6.6366144807084387E-2</v>
      </c>
      <c r="M628" s="28" t="str">
        <f>+IF(H628&gt;4,"DEJAR","DEPURAR")</f>
        <v>DEJAR</v>
      </c>
      <c r="N628" s="49" t="str">
        <f t="shared" si="39"/>
        <v>DEJAR</v>
      </c>
      <c r="O628" s="28">
        <f>+IF(E628=INICIO!$C$4,0.178*POWER(H628,2.47),IF(E628=INICIO!$C$5,0.1023*POWER(H628,2.5),IF(E628=INICIO!$C$6,0.14*POWER(H628,2.4),IF(E628=INICIO!$C$7,0.1023*POWER(H628,2.5),IF(E628=INICIO!$C$8,0,0)))))</f>
        <v>18.126585055533624</v>
      </c>
      <c r="P628" s="55">
        <f>+O628*1/J628</f>
        <v>362.53170111067249</v>
      </c>
      <c r="Q628" s="55">
        <f>+O628/1000*A_DESCRIPCION!$D$24</f>
        <v>8.5194949761008033E-3</v>
      </c>
      <c r="R628" s="55">
        <f>+P628/1000*A_DESCRIPCION!$D$24</f>
        <v>0.17038989952201608</v>
      </c>
      <c r="S628" s="49" t="str">
        <f>+INICIO!$E$4</f>
        <v>Imbert and Rollet (1989)a</v>
      </c>
      <c r="T628" s="54">
        <f>0.13657*H628^2.38351</f>
        <v>11.82884726270605</v>
      </c>
      <c r="U628" s="55">
        <f>+T628*1/J628</f>
        <v>236.576945254121</v>
      </c>
      <c r="V628" s="55">
        <f>+T628/1000*A_DESCRIPCION!$D$24</f>
        <v>5.5595582134718427E-3</v>
      </c>
      <c r="W628" s="55">
        <f>+U628/1000*A_DESCRIPCION!$D$24</f>
        <v>0.11119116426943687</v>
      </c>
      <c r="X628" s="28">
        <f>+IF(E628=INICIO!$C$4,0.199*(0.86^0.899)*(H628^2.22),IF(E628=INICIO!$C$5,0.199*(0.762^0.899)*(H628^2.22),IF(E628=INICIO!$C$6,0.199*(0.759^0.899)*(H628^2.22),IF(E628=INICIO!$C$7,0.199*(0.762^0.899)*(H628^2.22),0))))</f>
        <v>11.082425891076293</v>
      </c>
      <c r="Y628" s="28">
        <f>+X628*1/J628</f>
        <v>221.64851782152584</v>
      </c>
      <c r="Z628" s="55">
        <f>+X628/1000*A_DESCRIPCION!$D$24</f>
        <v>5.2087401688058572E-3</v>
      </c>
      <c r="AA628" s="55">
        <f>+Y628/1000*A_DESCRIPCION!$D$24</f>
        <v>0.10417480337611713</v>
      </c>
      <c r="AB628" s="28">
        <f>+IF(E628=INICIO!$C$4,INICIO!$V$30*ARBOLES!R628,IF(E628=INICIO!$C$5,INICIO!$V$31*ARBOLES!R628,IF(E628=INICIO!$C$6,INICIO!$V$32*ARBOLES!R628,IF(E628=INICIO!$C$7,INICIO!#REF!*ARBOLES!R628,0))))</f>
        <v>0.11881002628175967</v>
      </c>
    </row>
    <row r="629" spans="1:28" x14ac:dyDescent="0.25">
      <c r="A629">
        <v>68</v>
      </c>
      <c r="B629" t="str">
        <f>+'2015'!A68</f>
        <v>2-2015-INAB/AGROACEITE</v>
      </c>
      <c r="D629">
        <f>+'2015'!B68</f>
        <v>1</v>
      </c>
      <c r="E629" t="str">
        <f>+'2015'!C68</f>
        <v>Laguncularia racemosa (L.) Gaertn.f.</v>
      </c>
      <c r="F629">
        <f>+'2015'!D68</f>
        <v>2015</v>
      </c>
      <c r="G629">
        <f>+'2015'!E68</f>
        <v>500</v>
      </c>
      <c r="H629">
        <f>+'2015'!F68</f>
        <v>12.4</v>
      </c>
      <c r="I629">
        <f>+'2015'!G68</f>
        <v>15</v>
      </c>
      <c r="J629" s="28">
        <f t="shared" si="36"/>
        <v>0.05</v>
      </c>
      <c r="K629" s="46">
        <f t="shared" si="37"/>
        <v>1.2076282160399163E-2</v>
      </c>
      <c r="L629" s="51">
        <f t="shared" si="38"/>
        <v>0.24152564320798325</v>
      </c>
      <c r="M629" s="28" t="str">
        <f>+IF(H629&gt;4,"DEJAR","DEPURAR")</f>
        <v>DEJAR</v>
      </c>
      <c r="N629" s="49" t="str">
        <f t="shared" si="39"/>
        <v>DEJAR</v>
      </c>
      <c r="O629" s="28">
        <f>+IF(E629=INICIO!$C$4,0.178*POWER(H629,2.47),IF(E629=INICIO!$C$5,0.1023*POWER(H629,2.5),IF(E629=INICIO!$C$6,0.14*POWER(H629,2.4),IF(E629=INICIO!$C$7,0.1023*POWER(H629,2.5),IF(E629=INICIO!$C$8,0,0)))))</f>
        <v>55.389806326872183</v>
      </c>
      <c r="P629" s="55">
        <f>+O629*1/J629</f>
        <v>1107.7961265374436</v>
      </c>
      <c r="Q629" s="55">
        <f>+O629/1000*A_DESCRIPCION!$D$24</f>
        <v>2.6033208973629925E-2</v>
      </c>
      <c r="R629" s="55">
        <f>+P629/1000*A_DESCRIPCION!$D$24</f>
        <v>0.52066417947259847</v>
      </c>
      <c r="S629" s="49" t="str">
        <f>+INICIO!$E$4</f>
        <v>Imbert and Rollet (1989)a</v>
      </c>
      <c r="T629" s="54">
        <f>0.13657*H629^2.38351</f>
        <v>55.148896925091798</v>
      </c>
      <c r="U629" s="55">
        <f>+T629*1/J629</f>
        <v>1102.977938501836</v>
      </c>
      <c r="V629" s="55">
        <f>+T629/1000*A_DESCRIPCION!$D$24</f>
        <v>2.5919981554793144E-2</v>
      </c>
      <c r="W629" s="55">
        <f>+U629/1000*A_DESCRIPCION!$D$24</f>
        <v>0.51839963109586285</v>
      </c>
      <c r="X629" s="28">
        <f>+IF(E629=INICIO!$C$4,0.199*(0.86^0.899)*(H629^2.22),IF(E629=INICIO!$C$5,0.199*(0.762^0.899)*(H629^2.22),IF(E629=INICIO!$C$6,0.199*(0.759^0.899)*(H629^2.22),IF(E629=INICIO!$C$7,0.199*(0.762^0.899)*(H629^2.22),0))))</f>
        <v>41.699105289868022</v>
      </c>
      <c r="Y629" s="28">
        <f>+X629*1/J629</f>
        <v>833.98210579736042</v>
      </c>
      <c r="Z629" s="55">
        <f>+X629/1000*A_DESCRIPCION!$D$24</f>
        <v>1.9598579486237971E-2</v>
      </c>
      <c r="AA629" s="55">
        <f>+Y629/1000*A_DESCRIPCION!$D$24</f>
        <v>0.39197158972475937</v>
      </c>
      <c r="AB629" s="28">
        <f>+IF(E629=INICIO!$C$4,INICIO!$V$30*ARBOLES!R629,IF(E629=INICIO!$C$5,INICIO!$V$31*ARBOLES!R629,IF(E629=INICIO!$C$6,INICIO!$V$32*ARBOLES!R629,IF(E629=INICIO!$C$7,INICIO!#REF!*ARBOLES!R629,0))))</f>
        <v>0.42464435172353154</v>
      </c>
    </row>
    <row r="630" spans="1:28" x14ac:dyDescent="0.25">
      <c r="A630">
        <v>69</v>
      </c>
      <c r="B630" t="str">
        <f>+'2015'!A69</f>
        <v>2-2015-INAB/AGROACEITE</v>
      </c>
      <c r="D630">
        <f>+'2015'!B69</f>
        <v>2</v>
      </c>
      <c r="E630" t="str">
        <f>+'2015'!C69</f>
        <v>Rhizophora mangle L.</v>
      </c>
      <c r="F630">
        <f>+'2015'!D69</f>
        <v>2015</v>
      </c>
      <c r="G630">
        <f>+'2015'!E69</f>
        <v>500</v>
      </c>
      <c r="H630">
        <f>+'2015'!F69</f>
        <v>8.6999999999999993</v>
      </c>
      <c r="I630">
        <f>+'2015'!G69</f>
        <v>10.5</v>
      </c>
      <c r="J630" s="28">
        <f t="shared" si="36"/>
        <v>0.05</v>
      </c>
      <c r="K630" s="46">
        <f t="shared" si="37"/>
        <v>5.9446786987552855E-3</v>
      </c>
      <c r="L630" s="51">
        <f t="shared" si="38"/>
        <v>0.11889357397510571</v>
      </c>
      <c r="M630" s="28" t="str">
        <f>+IF(H630&gt;4,"DEJAR","DEPURAR")</f>
        <v>DEJAR</v>
      </c>
      <c r="N630" s="49" t="str">
        <f t="shared" si="39"/>
        <v>DEJAR</v>
      </c>
      <c r="O630" s="28">
        <f>+IF(E630=INICIO!$C$4,0.178*POWER(H630,2.47),IF(E630=INICIO!$C$5,0.1023*POWER(H630,2.5),IF(E630=INICIO!$C$6,0.14*POWER(H630,2.4),IF(E630=INICIO!$C$7,0.1023*POWER(H630,2.5),IF(E630=INICIO!$C$8,0,0)))))</f>
        <v>37.241962312303322</v>
      </c>
      <c r="P630" s="55">
        <f>+O630*1/J630</f>
        <v>744.83924624606641</v>
      </c>
      <c r="Q630" s="55">
        <f>+O630/1000*A_DESCRIPCION!$D$24</f>
        <v>1.7503722286782559E-2</v>
      </c>
      <c r="R630" s="55">
        <f>+P630/1000*A_DESCRIPCION!$D$24</f>
        <v>0.35007444573565122</v>
      </c>
      <c r="S630" s="49" t="str">
        <f>+INICIO!$E$4</f>
        <v>Imbert and Rollet (1989)a</v>
      </c>
      <c r="T630" s="54">
        <f>0.13657*H630^2.38351</f>
        <v>23.697844380621909</v>
      </c>
      <c r="U630" s="55">
        <f>+T630*1/J630</f>
        <v>473.95688761243815</v>
      </c>
      <c r="V630" s="55">
        <f>+T630/1000*A_DESCRIPCION!$D$24</f>
        <v>1.1137986858892297E-2</v>
      </c>
      <c r="W630" s="55">
        <f>+U630/1000*A_DESCRIPCION!$D$24</f>
        <v>0.22275973717784592</v>
      </c>
      <c r="X630" s="28">
        <f>+IF(E630=INICIO!$C$4,0.199*(0.86^0.899)*(H630^2.22),IF(E630=INICIO!$C$5,0.199*(0.762^0.899)*(H630^2.22),IF(E630=INICIO!$C$6,0.199*(0.759^0.899)*(H630^2.22),IF(E630=INICIO!$C$7,0.199*(0.762^0.899)*(H630^2.22),0))))</f>
        <v>21.1689796240411</v>
      </c>
      <c r="Y630" s="28">
        <f>+X630*1/J630</f>
        <v>423.379592480822</v>
      </c>
      <c r="Z630" s="55">
        <f>+X630/1000*A_DESCRIPCION!$D$24</f>
        <v>9.9494204232993162E-3</v>
      </c>
      <c r="AA630" s="55">
        <f>+Y630/1000*A_DESCRIPCION!$D$24</f>
        <v>0.19898840846598634</v>
      </c>
      <c r="AB630" s="28">
        <f>+IF(E630=INICIO!$C$4,INICIO!$V$30*ARBOLES!R630,IF(E630=INICIO!$C$5,INICIO!$V$31*ARBOLES!R630,IF(E630=INICIO!$C$6,INICIO!$V$32*ARBOLES!R630,IF(E630=INICIO!$C$7,INICIO!#REF!*ARBOLES!R630,0))))</f>
        <v>0.24410105420040479</v>
      </c>
    </row>
    <row r="631" spans="1:28" x14ac:dyDescent="0.25">
      <c r="A631">
        <v>70</v>
      </c>
      <c r="B631" t="str">
        <f>+'2015'!A70</f>
        <v>2-2015-INAB/AGROACEITE</v>
      </c>
      <c r="D631">
        <f>+'2015'!B70</f>
        <v>3</v>
      </c>
      <c r="E631" t="str">
        <f>+'2015'!C70</f>
        <v>Laguncularia racemosa (L.) Gaertn.f.</v>
      </c>
      <c r="F631">
        <f>+'2015'!D70</f>
        <v>2015</v>
      </c>
      <c r="G631">
        <f>+'2015'!E70</f>
        <v>500</v>
      </c>
      <c r="H631">
        <f>+'2015'!F70</f>
        <v>5.0999999999999996</v>
      </c>
      <c r="I631">
        <f>+'2015'!G70</f>
        <v>8</v>
      </c>
      <c r="J631" s="28">
        <f t="shared" si="36"/>
        <v>0.05</v>
      </c>
      <c r="K631" s="46">
        <f t="shared" si="37"/>
        <v>2.0428206229967626E-3</v>
      </c>
      <c r="L631" s="51">
        <f t="shared" si="38"/>
        <v>4.0856412459935251E-2</v>
      </c>
      <c r="M631" s="28" t="str">
        <f>+IF(H631&gt;4,"DEJAR","DEPURAR")</f>
        <v>DEJAR</v>
      </c>
      <c r="N631" s="49" t="str">
        <f t="shared" si="39"/>
        <v>DEJAR</v>
      </c>
      <c r="O631" s="28">
        <f>+IF(E631=INICIO!$C$4,0.178*POWER(H631,2.47),IF(E631=INICIO!$C$5,0.1023*POWER(H631,2.5),IF(E631=INICIO!$C$6,0.14*POWER(H631,2.4),IF(E631=INICIO!$C$7,0.1023*POWER(H631,2.5),IF(E631=INICIO!$C$8,0,0)))))</f>
        <v>6.008984364298005</v>
      </c>
      <c r="P631" s="55">
        <f>+O631*1/J631</f>
        <v>120.1796872859601</v>
      </c>
      <c r="Q631" s="55">
        <f>+O631/1000*A_DESCRIPCION!$D$24</f>
        <v>2.8242226512200622E-3</v>
      </c>
      <c r="R631" s="55">
        <f>+P631/1000*A_DESCRIPCION!$D$24</f>
        <v>5.6484453024401242E-2</v>
      </c>
      <c r="S631" s="49" t="str">
        <f>+INICIO!$E$4</f>
        <v>Imbert and Rollet (1989)a</v>
      </c>
      <c r="T631" s="54">
        <f>0.13657*H631^2.38351</f>
        <v>6.6352287507205299</v>
      </c>
      <c r="U631" s="55">
        <f>+T631*1/J631</f>
        <v>132.70457501441058</v>
      </c>
      <c r="V631" s="55">
        <f>+T631/1000*A_DESCRIPCION!$D$24</f>
        <v>3.1185575128386488E-3</v>
      </c>
      <c r="W631" s="55">
        <f>+U631/1000*A_DESCRIPCION!$D$24</f>
        <v>6.2371150256772964E-2</v>
      </c>
      <c r="X631" s="28">
        <f>+IF(E631=INICIO!$C$4,0.199*(0.86^0.899)*(H631^2.22),IF(E631=INICIO!$C$5,0.199*(0.762^0.899)*(H631^2.22),IF(E631=INICIO!$C$6,0.199*(0.759^0.899)*(H631^2.22),IF(E631=INICIO!$C$7,0.199*(0.762^0.899)*(H631^2.22),0))))</f>
        <v>5.8014477687241799</v>
      </c>
      <c r="Y631" s="28">
        <f>+X631*1/J631</f>
        <v>116.02895537448359</v>
      </c>
      <c r="Z631" s="55">
        <f>+X631/1000*A_DESCRIPCION!$D$24</f>
        <v>2.7266804513003647E-3</v>
      </c>
      <c r="AA631" s="55">
        <f>+Y631/1000*A_DESCRIPCION!$D$24</f>
        <v>5.4533609026007283E-2</v>
      </c>
      <c r="AB631" s="28">
        <f>+IF(E631=INICIO!$C$4,INICIO!$V$30*ARBOLES!R631,IF(E631=INICIO!$C$5,INICIO!$V$31*ARBOLES!R631,IF(E631=INICIO!$C$6,INICIO!$V$32*ARBOLES!R631,IF(E631=INICIO!$C$7,INICIO!#REF!*ARBOLES!R631,0))))</f>
        <v>4.6067705217019757E-2</v>
      </c>
    </row>
    <row r="632" spans="1:28" x14ac:dyDescent="0.25">
      <c r="A632">
        <v>71</v>
      </c>
      <c r="B632" t="str">
        <f>+'2015'!A71</f>
        <v>2-2015-INAB/AGROACEITE</v>
      </c>
      <c r="D632">
        <f>+'2015'!B71</f>
        <v>4</v>
      </c>
      <c r="E632" t="str">
        <f>+'2015'!C71</f>
        <v>Laguncularia racemosa (L.) Gaertn.f.</v>
      </c>
      <c r="F632">
        <f>+'2015'!D71</f>
        <v>2015</v>
      </c>
      <c r="G632">
        <f>+'2015'!E71</f>
        <v>500</v>
      </c>
      <c r="H632">
        <f>+'2015'!F71</f>
        <v>7</v>
      </c>
      <c r="I632">
        <f>+'2015'!G71</f>
        <v>13.5</v>
      </c>
      <c r="J632" s="28">
        <f t="shared" si="36"/>
        <v>0.05</v>
      </c>
      <c r="K632" s="46">
        <f t="shared" si="37"/>
        <v>3.8484510006474969E-3</v>
      </c>
      <c r="L632" s="51">
        <f t="shared" si="38"/>
        <v>7.6969020012949932E-2</v>
      </c>
      <c r="M632" s="28" t="str">
        <f>+IF(H632&gt;4,"DEJAR","DEPURAR")</f>
        <v>DEJAR</v>
      </c>
      <c r="N632" s="49" t="str">
        <f t="shared" si="39"/>
        <v>DEJAR</v>
      </c>
      <c r="O632" s="28">
        <f>+IF(E632=INICIO!$C$4,0.178*POWER(H632,2.47),IF(E632=INICIO!$C$5,0.1023*POWER(H632,2.5),IF(E632=INICIO!$C$6,0.14*POWER(H632,2.4),IF(E632=INICIO!$C$7,0.1023*POWER(H632,2.5),IF(E632=INICIO!$C$8,0,0)))))</f>
        <v>13.262357596973468</v>
      </c>
      <c r="P632" s="55">
        <f>+O632*1/J632</f>
        <v>265.24715193946935</v>
      </c>
      <c r="Q632" s="55">
        <f>+O632/1000*A_DESCRIPCION!$D$24</f>
        <v>6.2333080705775298E-3</v>
      </c>
      <c r="R632" s="55">
        <f>+P632/1000*A_DESCRIPCION!$D$24</f>
        <v>0.12466616141155058</v>
      </c>
      <c r="S632" s="49" t="str">
        <f>+INICIO!$E$4</f>
        <v>Imbert and Rollet (1989)a</v>
      </c>
      <c r="T632" s="54">
        <f>0.13657*H632^2.38351</f>
        <v>14.114156828644211</v>
      </c>
      <c r="U632" s="55">
        <f>+T632*1/J632</f>
        <v>282.28313657288419</v>
      </c>
      <c r="V632" s="55">
        <f>+T632/1000*A_DESCRIPCION!$D$24</f>
        <v>6.6336537094627782E-3</v>
      </c>
      <c r="W632" s="55">
        <f>+U632/1000*A_DESCRIPCION!$D$24</f>
        <v>0.13267307418925556</v>
      </c>
      <c r="X632" s="28">
        <f>+IF(E632=INICIO!$C$4,0.199*(0.86^0.899)*(H632^2.22),IF(E632=INICIO!$C$5,0.199*(0.762^0.899)*(H632^2.22),IF(E632=INICIO!$C$6,0.199*(0.759^0.899)*(H632^2.22),IF(E632=INICIO!$C$7,0.199*(0.762^0.899)*(H632^2.22),0))))</f>
        <v>11.717858368669898</v>
      </c>
      <c r="Y632" s="28">
        <f>+X632*1/J632</f>
        <v>234.35716737339794</v>
      </c>
      <c r="Z632" s="55">
        <f>+X632/1000*A_DESCRIPCION!$D$24</f>
        <v>5.5073934332748519E-3</v>
      </c>
      <c r="AA632" s="55">
        <f>+Y632/1000*A_DESCRIPCION!$D$24</f>
        <v>0.11014786866549701</v>
      </c>
      <c r="AB632" s="28">
        <f>+IF(E632=INICIO!$C$4,INICIO!$V$30*ARBOLES!R632,IF(E632=INICIO!$C$5,INICIO!$V$31*ARBOLES!R632,IF(E632=INICIO!$C$6,INICIO!$V$32*ARBOLES!R632,IF(E632=INICIO!$C$7,INICIO!#REF!*ARBOLES!R632,0))))</f>
        <v>0.1016754817819287</v>
      </c>
    </row>
    <row r="633" spans="1:28" x14ac:dyDescent="0.25">
      <c r="A633">
        <v>72</v>
      </c>
      <c r="B633" t="str">
        <f>+'2015'!A72</f>
        <v>2-2015-INAB/AGROACEITE</v>
      </c>
      <c r="D633">
        <f>+'2015'!B72</f>
        <v>5</v>
      </c>
      <c r="E633" t="str">
        <f>+'2015'!C72</f>
        <v>Laguncularia racemosa (L.) Gaertn.f.</v>
      </c>
      <c r="F633">
        <f>+'2015'!D72</f>
        <v>2015</v>
      </c>
      <c r="G633">
        <f>+'2015'!E72</f>
        <v>500</v>
      </c>
      <c r="H633">
        <f>+'2015'!F72</f>
        <v>13.6</v>
      </c>
      <c r="I633">
        <f>+'2015'!G72</f>
        <v>18.5</v>
      </c>
      <c r="J633" s="28">
        <f t="shared" si="36"/>
        <v>0.05</v>
      </c>
      <c r="K633" s="46">
        <f t="shared" si="37"/>
        <v>1.4526724430199206E-2</v>
      </c>
      <c r="L633" s="51">
        <f t="shared" si="38"/>
        <v>0.29053448860398412</v>
      </c>
      <c r="M633" s="28" t="str">
        <f>+IF(H633&gt;4,"DEJAR","DEPURAR")</f>
        <v>DEJAR</v>
      </c>
      <c r="N633" s="49" t="str">
        <f t="shared" si="39"/>
        <v>DEJAR</v>
      </c>
      <c r="O633" s="28">
        <f>+IF(E633=INICIO!$C$4,0.178*POWER(H633,2.47),IF(E633=INICIO!$C$5,0.1023*POWER(H633,2.5),IF(E633=INICIO!$C$6,0.14*POWER(H633,2.4),IF(E633=INICIO!$C$7,0.1023*POWER(H633,2.5),IF(E633=INICIO!$C$8,0,0)))))</f>
        <v>69.778704900230949</v>
      </c>
      <c r="P633" s="55">
        <f>+O633*1/J633</f>
        <v>1395.5740980046189</v>
      </c>
      <c r="Q633" s="55">
        <f>+O633/1000*A_DESCRIPCION!$D$24</f>
        <v>3.2795991303108542E-2</v>
      </c>
      <c r="R633" s="55">
        <f>+P633/1000*A_DESCRIPCION!$D$24</f>
        <v>0.65591982606217092</v>
      </c>
      <c r="S633" s="49" t="str">
        <f>+INICIO!$E$4</f>
        <v>Imbert and Rollet (1989)a</v>
      </c>
      <c r="T633" s="54">
        <f>0.13657*H633^2.38351</f>
        <v>68.731628320494181</v>
      </c>
      <c r="U633" s="55">
        <f>+T633*1/J633</f>
        <v>1374.6325664098836</v>
      </c>
      <c r="V633" s="55">
        <f>+T633/1000*A_DESCRIPCION!$D$24</f>
        <v>3.2303865310632264E-2</v>
      </c>
      <c r="W633" s="55">
        <f>+U633/1000*A_DESCRIPCION!$D$24</f>
        <v>0.64607730621264525</v>
      </c>
      <c r="X633" s="28">
        <f>+IF(E633=INICIO!$C$4,0.199*(0.86^0.899)*(H633^2.22),IF(E633=INICIO!$C$5,0.199*(0.762^0.899)*(H633^2.22),IF(E633=INICIO!$C$6,0.199*(0.759^0.899)*(H633^2.22),IF(E633=INICIO!$C$7,0.199*(0.762^0.899)*(H633^2.22),0))))</f>
        <v>51.190217195406149</v>
      </c>
      <c r="Y633" s="28">
        <f>+X633*1/J633</f>
        <v>1023.804343908123</v>
      </c>
      <c r="Z633" s="55">
        <f>+X633/1000*A_DESCRIPCION!$D$24</f>
        <v>2.4059402081840889E-2</v>
      </c>
      <c r="AA633" s="55">
        <f>+Y633/1000*A_DESCRIPCION!$D$24</f>
        <v>0.48118804163681778</v>
      </c>
      <c r="AB633" s="28">
        <f>+IF(E633=INICIO!$C$4,INICIO!$V$30*ARBOLES!R633,IF(E633=INICIO!$C$5,INICIO!$V$31*ARBOLES!R633,IF(E633=INICIO!$C$6,INICIO!$V$32*ARBOLES!R633,IF(E633=INICIO!$C$7,INICIO!#REF!*ARBOLES!R633,0))))</f>
        <v>0.53495642739033633</v>
      </c>
    </row>
    <row r="634" spans="1:28" x14ac:dyDescent="0.25">
      <c r="A634">
        <v>73</v>
      </c>
      <c r="B634" t="str">
        <f>+'2015'!A73</f>
        <v>2-2015-INAB/AGROACEITE</v>
      </c>
      <c r="D634">
        <f>+'2015'!B73</f>
        <v>6</v>
      </c>
      <c r="E634" t="str">
        <f>+'2015'!C73</f>
        <v>Laguncularia racemosa (L.) Gaertn.f.</v>
      </c>
      <c r="F634">
        <f>+'2015'!D73</f>
        <v>2015</v>
      </c>
      <c r="G634">
        <f>+'2015'!E73</f>
        <v>500</v>
      </c>
      <c r="H634">
        <f>+'2015'!F73</f>
        <v>7.1</v>
      </c>
      <c r="I634">
        <f>+'2015'!G73</f>
        <v>10.5</v>
      </c>
      <c r="J634" s="28">
        <f t="shared" si="36"/>
        <v>0.05</v>
      </c>
      <c r="K634" s="46">
        <f t="shared" si="37"/>
        <v>3.959192141686536E-3</v>
      </c>
      <c r="L634" s="51">
        <f t="shared" si="38"/>
        <v>7.9183842833730714E-2</v>
      </c>
      <c r="M634" s="28" t="str">
        <f>+IF(H634&gt;4,"DEJAR","DEPURAR")</f>
        <v>DEJAR</v>
      </c>
      <c r="N634" s="49" t="str">
        <f t="shared" si="39"/>
        <v>DEJAR</v>
      </c>
      <c r="O634" s="28">
        <f>+IF(E634=INICIO!$C$4,0.178*POWER(H634,2.47),IF(E634=INICIO!$C$5,0.1023*POWER(H634,2.5),IF(E634=INICIO!$C$6,0.14*POWER(H634,2.4),IF(E634=INICIO!$C$7,0.1023*POWER(H634,2.5),IF(E634=INICIO!$C$8,0,0)))))</f>
        <v>13.741100168737148</v>
      </c>
      <c r="P634" s="55">
        <f>+O634*1/J634</f>
        <v>274.82200337474296</v>
      </c>
      <c r="Q634" s="55">
        <f>+O634/1000*A_DESCRIPCION!$D$24</f>
        <v>6.4583170793064597E-3</v>
      </c>
      <c r="R634" s="55">
        <f>+P634/1000*A_DESCRIPCION!$D$24</f>
        <v>0.12916634158612916</v>
      </c>
      <c r="S634" s="49" t="str">
        <f>+INICIO!$E$4</f>
        <v>Imbert and Rollet (1989)a</v>
      </c>
      <c r="T634" s="54">
        <f>0.13657*H634^2.38351</f>
        <v>14.599503823320228</v>
      </c>
      <c r="U634" s="55">
        <f>+T634*1/J634</f>
        <v>291.99007646640456</v>
      </c>
      <c r="V634" s="55">
        <f>+T634/1000*A_DESCRIPCION!$D$24</f>
        <v>6.8617667969605063E-3</v>
      </c>
      <c r="W634" s="55">
        <f>+U634/1000*A_DESCRIPCION!$D$24</f>
        <v>0.13723533593921014</v>
      </c>
      <c r="X634" s="28">
        <f>+IF(E634=INICIO!$C$4,0.199*(0.86^0.899)*(H634^2.22),IF(E634=INICIO!$C$5,0.199*(0.762^0.899)*(H634^2.22),IF(E634=INICIO!$C$6,0.199*(0.759^0.899)*(H634^2.22),IF(E634=INICIO!$C$7,0.199*(0.762^0.899)*(H634^2.22),0))))</f>
        <v>12.092723693603933</v>
      </c>
      <c r="Y634" s="28">
        <f>+X634*1/J634</f>
        <v>241.85447387207864</v>
      </c>
      <c r="Z634" s="55">
        <f>+X634/1000*A_DESCRIPCION!$D$24</f>
        <v>5.6835801359938478E-3</v>
      </c>
      <c r="AA634" s="55">
        <f>+Y634/1000*A_DESCRIPCION!$D$24</f>
        <v>0.11367160271987696</v>
      </c>
      <c r="AB634" s="28">
        <f>+IF(E634=INICIO!$C$4,INICIO!$V$30*ARBOLES!R634,IF(E634=INICIO!$C$5,INICIO!$V$31*ARBOLES!R634,IF(E634=INICIO!$C$6,INICIO!$V$32*ARBOLES!R634,IF(E634=INICIO!$C$7,INICIO!#REF!*ARBOLES!R634,0))))</f>
        <v>0.10534574789243531</v>
      </c>
    </row>
    <row r="635" spans="1:28" x14ac:dyDescent="0.25">
      <c r="A635">
        <v>74</v>
      </c>
      <c r="B635" t="str">
        <f>+'2015'!A74</f>
        <v>2-2015-INAB/AGROACEITE</v>
      </c>
      <c r="D635">
        <f>+'2015'!B74</f>
        <v>7</v>
      </c>
      <c r="E635" t="str">
        <f>+'2015'!C74</f>
        <v>Laguncularia racemosa (L.) Gaertn.f.</v>
      </c>
      <c r="F635">
        <f>+'2015'!D74</f>
        <v>2015</v>
      </c>
      <c r="G635">
        <f>+'2015'!E74</f>
        <v>500</v>
      </c>
      <c r="H635">
        <f>+'2015'!F74</f>
        <v>5.7</v>
      </c>
      <c r="I635">
        <f>+'2015'!G74</f>
        <v>7</v>
      </c>
      <c r="J635" s="28">
        <f t="shared" si="36"/>
        <v>0.05</v>
      </c>
      <c r="K635" s="46">
        <f t="shared" si="37"/>
        <v>2.5517586328783095E-3</v>
      </c>
      <c r="L635" s="51">
        <f t="shared" si="38"/>
        <v>5.1035172657566186E-2</v>
      </c>
      <c r="M635" s="28" t="str">
        <f>+IF(H635&gt;4,"DEJAR","DEPURAR")</f>
        <v>DEJAR</v>
      </c>
      <c r="N635" s="49" t="str">
        <f t="shared" si="39"/>
        <v>DEJAR</v>
      </c>
      <c r="O635" s="28">
        <f>+IF(E635=INICIO!$C$4,0.178*POWER(H635,2.47),IF(E635=INICIO!$C$5,0.1023*POWER(H635,2.5),IF(E635=INICIO!$C$6,0.14*POWER(H635,2.4),IF(E635=INICIO!$C$7,0.1023*POWER(H635,2.5),IF(E635=INICIO!$C$8,0,0)))))</f>
        <v>7.9352894510544081</v>
      </c>
      <c r="P635" s="55">
        <f>+O635*1/J635</f>
        <v>158.70578902108815</v>
      </c>
      <c r="Q635" s="55">
        <f>+O635/1000*A_DESCRIPCION!$D$24</f>
        <v>3.7295860419955711E-3</v>
      </c>
      <c r="R635" s="55">
        <f>+P635/1000*A_DESCRIPCION!$D$24</f>
        <v>7.4591720839911418E-2</v>
      </c>
      <c r="S635" s="49" t="str">
        <f>+INICIO!$E$4</f>
        <v>Imbert and Rollet (1989)a</v>
      </c>
      <c r="T635" s="54">
        <f>0.13657*H635^2.38351</f>
        <v>8.6494917077057671</v>
      </c>
      <c r="U635" s="55">
        <f>+T635*1/J635</f>
        <v>172.98983415411533</v>
      </c>
      <c r="V635" s="55">
        <f>+T635/1000*A_DESCRIPCION!$D$24</f>
        <v>4.0652611026217103E-3</v>
      </c>
      <c r="W635" s="55">
        <f>+U635/1000*A_DESCRIPCION!$D$24</f>
        <v>8.1305222052434206E-2</v>
      </c>
      <c r="X635" s="28">
        <f>+IF(E635=INICIO!$C$4,0.199*(0.86^0.899)*(H635^2.22),IF(E635=INICIO!$C$5,0.199*(0.762^0.899)*(H635^2.22),IF(E635=INICIO!$C$6,0.199*(0.759^0.899)*(H635^2.22),IF(E635=INICIO!$C$7,0.199*(0.762^0.899)*(H635^2.22),0))))</f>
        <v>7.4263048873033117</v>
      </c>
      <c r="Y635" s="28">
        <f>+X635*1/J635</f>
        <v>148.52609774606623</v>
      </c>
      <c r="Z635" s="55">
        <f>+X635/1000*A_DESCRIPCION!$D$24</f>
        <v>3.4903632970325563E-3</v>
      </c>
      <c r="AA635" s="55">
        <f>+Y635/1000*A_DESCRIPCION!$D$24</f>
        <v>6.980726594065112E-2</v>
      </c>
      <c r="AB635" s="28">
        <f>+IF(E635=INICIO!$C$4,INICIO!$V$30*ARBOLES!R635,IF(E635=INICIO!$C$5,INICIO!$V$31*ARBOLES!R635,IF(E635=INICIO!$C$6,INICIO!$V$32*ARBOLES!R635,IF(E635=INICIO!$C$7,INICIO!#REF!*ARBOLES!R635,0))))</f>
        <v>6.0835667573850859E-2</v>
      </c>
    </row>
    <row r="636" spans="1:28" x14ac:dyDescent="0.25">
      <c r="A636">
        <v>75</v>
      </c>
      <c r="B636" t="str">
        <f>+'2015'!A75</f>
        <v>2-2015-INAB/AGROACEITE</v>
      </c>
      <c r="D636">
        <f>+'2015'!B75</f>
        <v>8</v>
      </c>
      <c r="E636" t="str">
        <f>+'2015'!C75</f>
        <v>Laguncularia racemosa (L.) Gaertn.f.</v>
      </c>
      <c r="F636">
        <f>+'2015'!D75</f>
        <v>2015</v>
      </c>
      <c r="G636">
        <f>+'2015'!E75</f>
        <v>500</v>
      </c>
      <c r="H636">
        <f>+'2015'!F75</f>
        <v>15.2</v>
      </c>
      <c r="I636">
        <f>+'2015'!G75</f>
        <v>10.5</v>
      </c>
      <c r="J636" s="28">
        <f t="shared" si="36"/>
        <v>0.05</v>
      </c>
      <c r="K636" s="46">
        <f t="shared" si="37"/>
        <v>1.8145839167134643E-2</v>
      </c>
      <c r="L636" s="51">
        <f t="shared" si="38"/>
        <v>0.36291678334269284</v>
      </c>
      <c r="M636" s="28" t="str">
        <f>+IF(H636&gt;4,"DEJAR","DEPURAR")</f>
        <v>DEJAR</v>
      </c>
      <c r="N636" s="49" t="str">
        <f t="shared" si="39"/>
        <v>DEJAR</v>
      </c>
      <c r="O636" s="28">
        <f>+IF(E636=INICIO!$C$4,0.178*POWER(H636,2.47),IF(E636=INICIO!$C$5,0.1023*POWER(H636,2.5),IF(E636=INICIO!$C$6,0.14*POWER(H636,2.4),IF(E636=INICIO!$C$7,0.1023*POWER(H636,2.5),IF(E636=INICIO!$C$8,0,0)))))</f>
        <v>92.147722033177132</v>
      </c>
      <c r="P636" s="55">
        <f>+O636*1/J636</f>
        <v>1842.9544406635425</v>
      </c>
      <c r="Q636" s="55">
        <f>+O636/1000*A_DESCRIPCION!$D$24</f>
        <v>4.3309429355593246E-2</v>
      </c>
      <c r="R636" s="55">
        <f>+P636/1000*A_DESCRIPCION!$D$24</f>
        <v>0.86618858711186497</v>
      </c>
      <c r="S636" s="49" t="str">
        <f>+INICIO!$E$4</f>
        <v>Imbert and Rollet (1989)a</v>
      </c>
      <c r="T636" s="54">
        <f>0.13657*H636^2.38351</f>
        <v>89.596556735240128</v>
      </c>
      <c r="U636" s="55">
        <f>+T636*1/J636</f>
        <v>1791.9311347048024</v>
      </c>
      <c r="V636" s="55">
        <f>+T636/1000*A_DESCRIPCION!$D$24</f>
        <v>4.2110381665562857E-2</v>
      </c>
      <c r="W636" s="55">
        <f>+U636/1000*A_DESCRIPCION!$D$24</f>
        <v>0.84220763331125703</v>
      </c>
      <c r="X636" s="28">
        <f>+IF(E636=INICIO!$C$4,0.199*(0.86^0.899)*(H636^2.22),IF(E636=INICIO!$C$5,0.199*(0.762^0.899)*(H636^2.22),IF(E636=INICIO!$C$6,0.199*(0.759^0.899)*(H636^2.22),IF(E636=INICIO!$C$7,0.199*(0.762^0.899)*(H636^2.22),0))))</f>
        <v>65.527464056435619</v>
      </c>
      <c r="Y636" s="28">
        <f>+X636*1/J636</f>
        <v>1310.5492811287122</v>
      </c>
      <c r="Z636" s="55">
        <f>+X636/1000*A_DESCRIPCION!$D$24</f>
        <v>3.0797908106524736E-2</v>
      </c>
      <c r="AA636" s="55">
        <f>+Y636/1000*A_DESCRIPCION!$D$24</f>
        <v>0.6159581621304947</v>
      </c>
      <c r="AB636" s="28">
        <f>+IF(E636=INICIO!$C$4,INICIO!$V$30*ARBOLES!R636,IF(E636=INICIO!$C$5,INICIO!$V$31*ARBOLES!R636,IF(E636=INICIO!$C$6,INICIO!$V$32*ARBOLES!R636,IF(E636=INICIO!$C$7,INICIO!#REF!*ARBOLES!R636,0))))</f>
        <v>0.70644785169784741</v>
      </c>
    </row>
    <row r="637" spans="1:28" x14ac:dyDescent="0.25">
      <c r="A637">
        <v>76</v>
      </c>
      <c r="B637" t="str">
        <f>+'2015'!A76</f>
        <v>2-2015-INAB/AGROACEITE</v>
      </c>
      <c r="D637">
        <f>+'2015'!B76</f>
        <v>9</v>
      </c>
      <c r="E637" t="str">
        <f>+'2015'!C76</f>
        <v>Laguncularia racemosa (L.) Gaertn.f.</v>
      </c>
      <c r="F637">
        <f>+'2015'!D76</f>
        <v>2015</v>
      </c>
      <c r="G637">
        <f>+'2015'!E76</f>
        <v>500</v>
      </c>
      <c r="H637">
        <f>+'2015'!F76</f>
        <v>17</v>
      </c>
      <c r="I637">
        <f>+'2015'!G76</f>
        <v>16.5</v>
      </c>
      <c r="J637" s="28">
        <f t="shared" si="36"/>
        <v>0.05</v>
      </c>
      <c r="K637" s="46">
        <f t="shared" si="37"/>
        <v>2.2698006922186261E-2</v>
      </c>
      <c r="L637" s="51">
        <f t="shared" si="38"/>
        <v>0.45396013844372518</v>
      </c>
      <c r="M637" s="28" t="str">
        <f>+IF(H637&gt;4,"DEJAR","DEPURAR")</f>
        <v>DEJAR</v>
      </c>
      <c r="N637" s="49" t="str">
        <f t="shared" si="39"/>
        <v>DEJAR</v>
      </c>
      <c r="O637" s="28">
        <f>+IF(E637=INICIO!$C$4,0.178*POWER(H637,2.47),IF(E637=INICIO!$C$5,0.1023*POWER(H637,2.5),IF(E637=INICIO!$C$6,0.14*POWER(H637,2.4),IF(E637=INICIO!$C$7,0.1023*POWER(H637,2.5),IF(E637=INICIO!$C$8,0,0)))))</f>
        <v>121.89838088969843</v>
      </c>
      <c r="P637" s="55">
        <f>+O637*1/J637</f>
        <v>2437.9676177939687</v>
      </c>
      <c r="Q637" s="55">
        <f>+O637/1000*A_DESCRIPCION!$D$24</f>
        <v>5.7292239018158254E-2</v>
      </c>
      <c r="R637" s="55">
        <f>+P637/1000*A_DESCRIPCION!$D$24</f>
        <v>1.1458447803631653</v>
      </c>
      <c r="S637" s="49" t="str">
        <f>+INICIO!$E$4</f>
        <v>Imbert and Rollet (1989)a</v>
      </c>
      <c r="T637" s="54">
        <f>0.13657*H637^2.38351</f>
        <v>116.98835060940742</v>
      </c>
      <c r="U637" s="55">
        <f>+T637*1/J637</f>
        <v>2339.7670121881483</v>
      </c>
      <c r="V637" s="55">
        <f>+T637/1000*A_DESCRIPCION!$D$24</f>
        <v>5.4984524786421483E-2</v>
      </c>
      <c r="W637" s="55">
        <f>+U637/1000*A_DESCRIPCION!$D$24</f>
        <v>1.0996904957284297</v>
      </c>
      <c r="X637" s="28">
        <f>+IF(E637=INICIO!$C$4,0.199*(0.86^0.899)*(H637^2.22),IF(E637=INICIO!$C$5,0.199*(0.762^0.899)*(H637^2.22),IF(E637=INICIO!$C$6,0.199*(0.759^0.899)*(H637^2.22),IF(E637=INICIO!$C$7,0.199*(0.762^0.899)*(H637^2.22),0))))</f>
        <v>84.009268101998799</v>
      </c>
      <c r="Y637" s="28">
        <f>+X637*1/J637</f>
        <v>1680.1853620399759</v>
      </c>
      <c r="Z637" s="55">
        <f>+X637/1000*A_DESCRIPCION!$D$24</f>
        <v>3.9484356007939432E-2</v>
      </c>
      <c r="AA637" s="55">
        <f>+Y637/1000*A_DESCRIPCION!$D$24</f>
        <v>0.78968712015878861</v>
      </c>
      <c r="AB637" s="28">
        <f>+IF(E637=INICIO!$C$4,INICIO!$V$30*ARBOLES!R637,IF(E637=INICIO!$C$5,INICIO!$V$31*ARBOLES!R637,IF(E637=INICIO!$C$6,INICIO!$V$32*ARBOLES!R637,IF(E637=INICIO!$C$7,INICIO!#REF!*ARBOLES!R637,0))))</f>
        <v>0.93453041925407943</v>
      </c>
    </row>
    <row r="638" spans="1:28" x14ac:dyDescent="0.25">
      <c r="A638">
        <v>77</v>
      </c>
      <c r="B638" t="str">
        <f>+'2015'!A77</f>
        <v>2-2015-INAB/AGROACEITE</v>
      </c>
      <c r="D638">
        <f>+'2015'!B77</f>
        <v>10</v>
      </c>
      <c r="E638" t="str">
        <f>+'2015'!C77</f>
        <v>Laguncularia racemosa (L.) Gaertn.f.</v>
      </c>
      <c r="F638">
        <f>+'2015'!D77</f>
        <v>2015</v>
      </c>
      <c r="G638">
        <f>+'2015'!E77</f>
        <v>500</v>
      </c>
      <c r="H638">
        <f>+'2015'!F77</f>
        <v>5.2</v>
      </c>
      <c r="I638">
        <f>+'2015'!G77</f>
        <v>10.5</v>
      </c>
      <c r="J638" s="28">
        <f t="shared" si="36"/>
        <v>0.05</v>
      </c>
      <c r="K638" s="46">
        <f t="shared" si="37"/>
        <v>2.1237166338267006E-3</v>
      </c>
      <c r="L638" s="51">
        <f t="shared" si="38"/>
        <v>4.2474332676534013E-2</v>
      </c>
      <c r="M638" s="28" t="str">
        <f>+IF(H638&gt;4,"DEJAR","DEPURAR")</f>
        <v>DEJAR</v>
      </c>
      <c r="N638" s="49" t="str">
        <f t="shared" si="39"/>
        <v>DEJAR</v>
      </c>
      <c r="O638" s="28">
        <f>+IF(E638=INICIO!$C$4,0.178*POWER(H638,2.47),IF(E638=INICIO!$C$5,0.1023*POWER(H638,2.5),IF(E638=INICIO!$C$6,0.14*POWER(H638,2.4),IF(E638=INICIO!$C$7,0.1023*POWER(H638,2.5),IF(E638=INICIO!$C$8,0,0)))))</f>
        <v>6.3078882790116699</v>
      </c>
      <c r="P638" s="55">
        <f>+O638*1/J638</f>
        <v>126.15776558023339</v>
      </c>
      <c r="Q638" s="55">
        <f>+O638/1000*A_DESCRIPCION!$D$24</f>
        <v>2.9647074911354847E-3</v>
      </c>
      <c r="R638" s="55">
        <f>+P638/1000*A_DESCRIPCION!$D$24</f>
        <v>5.9294149822709689E-2</v>
      </c>
      <c r="S638" s="49" t="str">
        <f>+INICIO!$E$4</f>
        <v>Imbert and Rollet (1989)a</v>
      </c>
      <c r="T638" s="54">
        <f>0.13657*H638^2.38351</f>
        <v>6.949546081170495</v>
      </c>
      <c r="U638" s="55">
        <f>+T638*1/J638</f>
        <v>138.99092162340989</v>
      </c>
      <c r="V638" s="55">
        <f>+T638/1000*A_DESCRIPCION!$D$24</f>
        <v>3.2662866581501322E-3</v>
      </c>
      <c r="W638" s="55">
        <f>+U638/1000*A_DESCRIPCION!$D$24</f>
        <v>6.532573316300265E-2</v>
      </c>
      <c r="X638" s="28">
        <f>+IF(E638=INICIO!$C$4,0.199*(0.86^0.899)*(H638^2.22),IF(E638=INICIO!$C$5,0.199*(0.762^0.899)*(H638^2.22),IF(E638=INICIO!$C$6,0.199*(0.759^0.899)*(H638^2.22),IF(E638=INICIO!$C$7,0.199*(0.762^0.899)*(H638^2.22),0))))</f>
        <v>6.0570062042178741</v>
      </c>
      <c r="Y638" s="28">
        <f>+X638*1/J638</f>
        <v>121.14012408435748</v>
      </c>
      <c r="Z638" s="55">
        <f>+X638/1000*A_DESCRIPCION!$D$24</f>
        <v>2.8467929159824005E-3</v>
      </c>
      <c r="AA638" s="55">
        <f>+Y638/1000*A_DESCRIPCION!$D$24</f>
        <v>5.6935858319648015E-2</v>
      </c>
      <c r="AB638" s="28">
        <f>+IF(E638=INICIO!$C$4,INICIO!$V$30*ARBOLES!R638,IF(E638=INICIO!$C$5,INICIO!$V$31*ARBOLES!R638,IF(E638=INICIO!$C$6,INICIO!$V$32*ARBOLES!R638,IF(E638=INICIO!$C$7,INICIO!#REF!*ARBOLES!R638,0))))</f>
        <v>4.8359243453174078E-2</v>
      </c>
    </row>
    <row r="639" spans="1:28" x14ac:dyDescent="0.25">
      <c r="A639">
        <v>78</v>
      </c>
      <c r="B639" t="str">
        <f>+'2015'!A78</f>
        <v>2-2015-INAB/AGROACEITE</v>
      </c>
      <c r="D639">
        <f>+'2015'!B78</f>
        <v>11</v>
      </c>
      <c r="E639" t="str">
        <f>+'2015'!C78</f>
        <v>Rhizophora mangle L.</v>
      </c>
      <c r="F639">
        <f>+'2015'!D78</f>
        <v>2015</v>
      </c>
      <c r="G639">
        <f>+'2015'!E78</f>
        <v>500</v>
      </c>
      <c r="H639">
        <f>+'2015'!F78</f>
        <v>10</v>
      </c>
      <c r="I639">
        <f>+'2015'!G78</f>
        <v>13.5</v>
      </c>
      <c r="J639" s="28">
        <f t="shared" si="36"/>
        <v>0.05</v>
      </c>
      <c r="K639" s="46">
        <f t="shared" si="37"/>
        <v>7.8539816339744835E-3</v>
      </c>
      <c r="L639" s="51">
        <f t="shared" si="38"/>
        <v>0.15707963267948966</v>
      </c>
      <c r="M639" s="28" t="str">
        <f>+IF(H639&gt;4,"DEJAR","DEPURAR")</f>
        <v>DEJAR</v>
      </c>
      <c r="N639" s="49" t="str">
        <f t="shared" si="39"/>
        <v>DEJAR</v>
      </c>
      <c r="O639" s="28">
        <f>+IF(E639=INICIO!$C$4,0.178*POWER(H639,2.47),IF(E639=INICIO!$C$5,0.1023*POWER(H639,2.5),IF(E639=INICIO!$C$6,0.14*POWER(H639,2.4),IF(E639=INICIO!$C$7,0.1023*POWER(H639,2.5),IF(E639=INICIO!$C$8,0,0)))))</f>
        <v>52.531524234661731</v>
      </c>
      <c r="P639" s="55">
        <f>+O639*1/J639</f>
        <v>1050.6304846932346</v>
      </c>
      <c r="Q639" s="55">
        <f>+O639/1000*A_DESCRIPCION!$D$24</f>
        <v>2.4689816390291011E-2</v>
      </c>
      <c r="R639" s="55">
        <f>+P639/1000*A_DESCRIPCION!$D$24</f>
        <v>0.49379632780582022</v>
      </c>
      <c r="S639" s="49" t="str">
        <f>+INICIO!$E$4</f>
        <v>Imbert and Rollet (1989)a</v>
      </c>
      <c r="T639" s="54">
        <f>0.13657*H639^2.38351</f>
        <v>33.026709725455305</v>
      </c>
      <c r="U639" s="55">
        <f>+T639*1/J639</f>
        <v>660.5341945091061</v>
      </c>
      <c r="V639" s="55">
        <f>+T639/1000*A_DESCRIPCION!$D$24</f>
        <v>1.5522553570963995E-2</v>
      </c>
      <c r="W639" s="55">
        <f>+U639/1000*A_DESCRIPCION!$D$24</f>
        <v>0.31045107141927986</v>
      </c>
      <c r="X639" s="28">
        <f>+IF(E639=INICIO!$C$4,0.199*(0.86^0.899)*(H639^2.22),IF(E639=INICIO!$C$5,0.199*(0.762^0.899)*(H639^2.22),IF(E639=INICIO!$C$6,0.199*(0.759^0.899)*(H639^2.22),IF(E639=INICIO!$C$7,0.199*(0.762^0.899)*(H639^2.22),0))))</f>
        <v>28.838135897471471</v>
      </c>
      <c r="Y639" s="28">
        <f>+X639*1/J639</f>
        <v>576.76271794942943</v>
      </c>
      <c r="Z639" s="55">
        <f>+X639/1000*A_DESCRIPCION!$D$24</f>
        <v>1.3553923871811591E-2</v>
      </c>
      <c r="AA639" s="55">
        <f>+Y639/1000*A_DESCRIPCION!$D$24</f>
        <v>0.27107847743623181</v>
      </c>
      <c r="AB639" s="28">
        <f>+IF(E639=INICIO!$C$4,INICIO!$V$30*ARBOLES!R639,IF(E639=INICIO!$C$5,INICIO!$V$31*ARBOLES!R639,IF(E639=INICIO!$C$6,INICIO!$V$32*ARBOLES!R639,IF(E639=INICIO!$C$7,INICIO!#REF!*ARBOLES!R639,0))))</f>
        <v>0.34431591807391981</v>
      </c>
    </row>
    <row r="640" spans="1:28" x14ac:dyDescent="0.25">
      <c r="A640">
        <v>79</v>
      </c>
      <c r="B640" t="str">
        <f>+'2015'!A79</f>
        <v>2-2015-INAB/AGROACEITE</v>
      </c>
      <c r="D640">
        <f>+'2015'!B79</f>
        <v>12</v>
      </c>
      <c r="E640" t="str">
        <f>+'2015'!C79</f>
        <v>Laguncularia racemosa (L.) Gaertn.f.</v>
      </c>
      <c r="F640">
        <f>+'2015'!D79</f>
        <v>2015</v>
      </c>
      <c r="G640">
        <f>+'2015'!E79</f>
        <v>500</v>
      </c>
      <c r="H640">
        <f>+'2015'!F79</f>
        <v>9.4</v>
      </c>
      <c r="I640">
        <f>+'2015'!G79</f>
        <v>11.5</v>
      </c>
      <c r="J640" s="28">
        <f t="shared" si="36"/>
        <v>0.05</v>
      </c>
      <c r="K640" s="46">
        <f t="shared" si="37"/>
        <v>6.9397781717798531E-3</v>
      </c>
      <c r="L640" s="51">
        <f t="shared" si="38"/>
        <v>0.13879556343559704</v>
      </c>
      <c r="M640" s="28" t="str">
        <f>+IF(H640&gt;4,"DEJAR","DEPURAR")</f>
        <v>DEJAR</v>
      </c>
      <c r="N640" s="49" t="str">
        <f t="shared" si="39"/>
        <v>DEJAR</v>
      </c>
      <c r="O640" s="28">
        <f>+IF(E640=INICIO!$C$4,0.178*POWER(H640,2.47),IF(E640=INICIO!$C$5,0.1023*POWER(H640,2.5),IF(E640=INICIO!$C$6,0.14*POWER(H640,2.4),IF(E640=INICIO!$C$7,0.1023*POWER(H640,2.5),IF(E640=INICIO!$C$8,0,0)))))</f>
        <v>27.713748260714389</v>
      </c>
      <c r="P640" s="55">
        <f>+O640*1/J640</f>
        <v>554.2749652142877</v>
      </c>
      <c r="Q640" s="55">
        <f>+O640/1000*A_DESCRIPCION!$D$24</f>
        <v>1.3025461682535763E-2</v>
      </c>
      <c r="R640" s="55">
        <f>+P640/1000*A_DESCRIPCION!$D$24</f>
        <v>0.26050923365071516</v>
      </c>
      <c r="S640" s="49" t="str">
        <f>+INICIO!$E$4</f>
        <v>Imbert and Rollet (1989)a</v>
      </c>
      <c r="T640" s="54">
        <f>0.13657*H640^2.38351</f>
        <v>28.498058900318263</v>
      </c>
      <c r="U640" s="55">
        <f>+T640*1/J640</f>
        <v>569.96117800636523</v>
      </c>
      <c r="V640" s="55">
        <f>+T640/1000*A_DESCRIPCION!$D$24</f>
        <v>1.3394087683149583E-2</v>
      </c>
      <c r="W640" s="55">
        <f>+U640/1000*A_DESCRIPCION!$D$24</f>
        <v>0.26788175366299166</v>
      </c>
      <c r="X640" s="28">
        <f>+IF(E640=INICIO!$C$4,0.199*(0.86^0.899)*(H640^2.22),IF(E640=INICIO!$C$5,0.199*(0.762^0.899)*(H640^2.22),IF(E640=INICIO!$C$6,0.199*(0.759^0.899)*(H640^2.22),IF(E640=INICIO!$C$7,0.199*(0.762^0.899)*(H640^2.22),0))))</f>
        <v>22.546255832491639</v>
      </c>
      <c r="Y640" s="28">
        <f>+X640*1/J640</f>
        <v>450.92511664983277</v>
      </c>
      <c r="Z640" s="55">
        <f>+X640/1000*A_DESCRIPCION!$D$24</f>
        <v>1.0596740241271069E-2</v>
      </c>
      <c r="AA640" s="55">
        <f>+Y640/1000*A_DESCRIPCION!$D$24</f>
        <v>0.21193480482542137</v>
      </c>
      <c r="AB640" s="28">
        <f>+IF(E640=INICIO!$C$4,INICIO!$V$30*ARBOLES!R640,IF(E640=INICIO!$C$5,INICIO!$V$31*ARBOLES!R640,IF(E640=INICIO!$C$6,INICIO!$V$32*ARBOLES!R640,IF(E640=INICIO!$C$7,INICIO!#REF!*ARBOLES!R640,0))))</f>
        <v>0.21246665125620354</v>
      </c>
    </row>
    <row r="641" spans="1:28" x14ac:dyDescent="0.25">
      <c r="A641">
        <v>80</v>
      </c>
      <c r="B641" t="str">
        <f>+'2015'!A80</f>
        <v>2-2015-INAB/AGROACEITE</v>
      </c>
      <c r="D641">
        <f>+'2015'!B80</f>
        <v>13</v>
      </c>
      <c r="E641" t="str">
        <f>+'2015'!C80</f>
        <v>Rhizophora mangle L.</v>
      </c>
      <c r="F641">
        <f>+'2015'!D80</f>
        <v>2015</v>
      </c>
      <c r="G641">
        <f>+'2015'!E80</f>
        <v>500</v>
      </c>
      <c r="H641">
        <f>+'2015'!F80</f>
        <v>9.5</v>
      </c>
      <c r="I641">
        <f>+'2015'!G80</f>
        <v>12</v>
      </c>
      <c r="J641" s="28">
        <f t="shared" si="36"/>
        <v>0.05</v>
      </c>
      <c r="K641" s="46">
        <f t="shared" si="37"/>
        <v>7.0882184246619708E-3</v>
      </c>
      <c r="L641" s="51">
        <f t="shared" si="38"/>
        <v>0.1417643684932394</v>
      </c>
      <c r="M641" s="28" t="str">
        <f>+IF(H641&gt;4,"DEJAR","DEPURAR")</f>
        <v>DEJAR</v>
      </c>
      <c r="N641" s="49" t="str">
        <f t="shared" si="39"/>
        <v>DEJAR</v>
      </c>
      <c r="O641" s="28">
        <f>+IF(E641=INICIO!$C$4,0.178*POWER(H641,2.47),IF(E641=INICIO!$C$5,0.1023*POWER(H641,2.5),IF(E641=INICIO!$C$6,0.14*POWER(H641,2.4),IF(E641=INICIO!$C$7,0.1023*POWER(H641,2.5),IF(E641=INICIO!$C$8,0,0)))))</f>
        <v>46.280421684108724</v>
      </c>
      <c r="P641" s="55">
        <f>+O641*1/J641</f>
        <v>925.60843368217445</v>
      </c>
      <c r="Q641" s="55">
        <f>+O641/1000*A_DESCRIPCION!$D$24</f>
        <v>2.1751798191531099E-2</v>
      </c>
      <c r="R641" s="55">
        <f>+P641/1000*A_DESCRIPCION!$D$24</f>
        <v>0.43503596383062199</v>
      </c>
      <c r="S641" s="49" t="str">
        <f>+INICIO!$E$4</f>
        <v>Imbert and Rollet (1989)a</v>
      </c>
      <c r="T641" s="54">
        <f>0.13657*H641^2.38351</f>
        <v>29.225994609332087</v>
      </c>
      <c r="U641" s="55">
        <f>+T641*1/J641</f>
        <v>584.51989218664175</v>
      </c>
      <c r="V641" s="55">
        <f>+T641/1000*A_DESCRIPCION!$D$24</f>
        <v>1.3736217466386079E-2</v>
      </c>
      <c r="W641" s="55">
        <f>+U641/1000*A_DESCRIPCION!$D$24</f>
        <v>0.27472434932772161</v>
      </c>
      <c r="X641" s="28">
        <f>+IF(E641=INICIO!$C$4,0.199*(0.86^0.899)*(H641^2.22),IF(E641=INICIO!$C$5,0.199*(0.762^0.899)*(H641^2.22),IF(E641=INICIO!$C$6,0.199*(0.759^0.899)*(H641^2.22),IF(E641=INICIO!$C$7,0.199*(0.762^0.899)*(H641^2.22),0))))</f>
        <v>25.734372785799444</v>
      </c>
      <c r="Y641" s="28">
        <f>+X641*1/J641</f>
        <v>514.68745571598879</v>
      </c>
      <c r="Z641" s="55">
        <f>+X641/1000*A_DESCRIPCION!$D$24</f>
        <v>1.2095155209325739E-2</v>
      </c>
      <c r="AA641" s="55">
        <f>+Y641/1000*A_DESCRIPCION!$D$24</f>
        <v>0.24190310418651473</v>
      </c>
      <c r="AB641" s="28">
        <f>+IF(E641=INICIO!$C$4,INICIO!$V$30*ARBOLES!R641,IF(E641=INICIO!$C$5,INICIO!$V$31*ARBOLES!R641,IF(E641=INICIO!$C$6,INICIO!$V$32*ARBOLES!R641,IF(E641=INICIO!$C$7,INICIO!#REF!*ARBOLES!R641,0))))</f>
        <v>0.30334329934591231</v>
      </c>
    </row>
    <row r="642" spans="1:28" x14ac:dyDescent="0.25">
      <c r="A642">
        <v>81</v>
      </c>
      <c r="B642" t="str">
        <f>+'2015'!A81</f>
        <v>2-2015-INAB/AGROACEITE</v>
      </c>
      <c r="D642">
        <f>+'2015'!B81</f>
        <v>14</v>
      </c>
      <c r="E642" t="str">
        <f>+'2015'!C81</f>
        <v>Laguncularia racemosa (L.) Gaertn.f.</v>
      </c>
      <c r="F642">
        <f>+'2015'!D81</f>
        <v>2015</v>
      </c>
      <c r="G642">
        <f>+'2015'!E81</f>
        <v>500</v>
      </c>
      <c r="H642">
        <f>+'2015'!F81</f>
        <v>12.4</v>
      </c>
      <c r="I642">
        <f>+'2015'!G81</f>
        <v>12</v>
      </c>
      <c r="J642" s="28">
        <f t="shared" ref="J642:J704" si="40">+G642/10000</f>
        <v>0.05</v>
      </c>
      <c r="K642" s="46">
        <f t="shared" si="37"/>
        <v>1.2076282160399163E-2</v>
      </c>
      <c r="L642" s="51">
        <f t="shared" si="38"/>
        <v>0.24152564320798325</v>
      </c>
      <c r="M642" s="28" t="str">
        <f>+IF(H642&gt;4,"DEJAR","DEPURAR")</f>
        <v>DEJAR</v>
      </c>
      <c r="N642" s="49" t="str">
        <f t="shared" si="39"/>
        <v>DEJAR</v>
      </c>
      <c r="O642" s="28">
        <f>+IF(E642=INICIO!$C$4,0.178*POWER(H642,2.47),IF(E642=INICIO!$C$5,0.1023*POWER(H642,2.5),IF(E642=INICIO!$C$6,0.14*POWER(H642,2.4),IF(E642=INICIO!$C$7,0.1023*POWER(H642,2.5),IF(E642=INICIO!$C$8,0,0)))))</f>
        <v>55.389806326872183</v>
      </c>
      <c r="P642" s="55">
        <f>+O642*1/J642</f>
        <v>1107.7961265374436</v>
      </c>
      <c r="Q642" s="55">
        <f>+O642/1000*A_DESCRIPCION!$D$24</f>
        <v>2.6033208973629925E-2</v>
      </c>
      <c r="R642" s="55">
        <f>+P642/1000*A_DESCRIPCION!$D$24</f>
        <v>0.52066417947259847</v>
      </c>
      <c r="S642" s="49" t="str">
        <f>+INICIO!$E$4</f>
        <v>Imbert and Rollet (1989)a</v>
      </c>
      <c r="T642" s="54">
        <f>0.13657*H642^2.38351</f>
        <v>55.148896925091798</v>
      </c>
      <c r="U642" s="55">
        <f>+T642*1/J642</f>
        <v>1102.977938501836</v>
      </c>
      <c r="V642" s="55">
        <f>+T642/1000*A_DESCRIPCION!$D$24</f>
        <v>2.5919981554793144E-2</v>
      </c>
      <c r="W642" s="55">
        <f>+U642/1000*A_DESCRIPCION!$D$24</f>
        <v>0.51839963109586285</v>
      </c>
      <c r="X642" s="28">
        <f>+IF(E642=INICIO!$C$4,0.199*(0.86^0.899)*(H642^2.22),IF(E642=INICIO!$C$5,0.199*(0.762^0.899)*(H642^2.22),IF(E642=INICIO!$C$6,0.199*(0.759^0.899)*(H642^2.22),IF(E642=INICIO!$C$7,0.199*(0.762^0.899)*(H642^2.22),0))))</f>
        <v>41.699105289868022</v>
      </c>
      <c r="Y642" s="28">
        <f>+X642*1/J642</f>
        <v>833.98210579736042</v>
      </c>
      <c r="Z642" s="55">
        <f>+X642/1000*A_DESCRIPCION!$D$24</f>
        <v>1.9598579486237971E-2</v>
      </c>
      <c r="AA642" s="55">
        <f>+Y642/1000*A_DESCRIPCION!$D$24</f>
        <v>0.39197158972475937</v>
      </c>
      <c r="AB642" s="28">
        <f>+IF(E642=INICIO!$C$4,INICIO!$V$30*ARBOLES!R642,IF(E642=INICIO!$C$5,INICIO!$V$31*ARBOLES!R642,IF(E642=INICIO!$C$6,INICIO!$V$32*ARBOLES!R642,IF(E642=INICIO!$C$7,INICIO!#REF!*ARBOLES!R642,0))))</f>
        <v>0.42464435172353154</v>
      </c>
    </row>
    <row r="643" spans="1:28" x14ac:dyDescent="0.25">
      <c r="A643">
        <v>82</v>
      </c>
      <c r="B643" t="str">
        <f>+'2015'!A82</f>
        <v>2-2015-INAB/AGROACEITE</v>
      </c>
      <c r="D643">
        <f>+'2015'!B82</f>
        <v>15</v>
      </c>
      <c r="E643" t="str">
        <f>+'2015'!C82</f>
        <v>Laguncularia racemosa (L.) Gaertn.f.</v>
      </c>
      <c r="F643">
        <f>+'2015'!D82</f>
        <v>2015</v>
      </c>
      <c r="G643">
        <f>+'2015'!E82</f>
        <v>500</v>
      </c>
      <c r="H643">
        <f>+'2015'!F82</f>
        <v>19.5</v>
      </c>
      <c r="I643">
        <f>+'2015'!G82</f>
        <v>10.5</v>
      </c>
      <c r="J643" s="28">
        <f t="shared" si="40"/>
        <v>0.05</v>
      </c>
      <c r="K643" s="46">
        <f t="shared" ref="K643:K704" si="41">PI()/4*POWER((H643/100),2)</f>
        <v>2.9864765163187975E-2</v>
      </c>
      <c r="L643" s="51">
        <f t="shared" ref="L643:L704" si="42">+K643/J643</f>
        <v>0.59729530326375946</v>
      </c>
      <c r="M643" s="28" t="str">
        <f>+IF(H643&gt;4,"DEJAR","DEPURAR")</f>
        <v>DEJAR</v>
      </c>
      <c r="N643" s="49" t="str">
        <f t="shared" ref="N643:N704" si="43">+M643</f>
        <v>DEJAR</v>
      </c>
      <c r="O643" s="28">
        <f>+IF(E643=INICIO!$C$4,0.178*POWER(H643,2.47),IF(E643=INICIO!$C$5,0.1023*POWER(H643,2.5),IF(E643=INICIO!$C$6,0.14*POWER(H643,2.4),IF(E643=INICIO!$C$7,0.1023*POWER(H643,2.5),IF(E643=INICIO!$C$8,0,0)))))</f>
        <v>171.77587210089234</v>
      </c>
      <c r="P643" s="55">
        <f>+O643*1/J643</f>
        <v>3435.5174420178469</v>
      </c>
      <c r="Q643" s="55">
        <f>+O643/1000*A_DESCRIPCION!$D$24</f>
        <v>8.0734659887419402E-2</v>
      </c>
      <c r="R643" s="55">
        <f>+P643/1000*A_DESCRIPCION!$D$24</f>
        <v>1.6146931977483878</v>
      </c>
      <c r="S643" s="49" t="str">
        <f>+INICIO!$E$4</f>
        <v>Imbert and Rollet (1989)a</v>
      </c>
      <c r="T643" s="54">
        <f>0.13657*H643^2.38351</f>
        <v>162.24290203480425</v>
      </c>
      <c r="U643" s="55">
        <f>+T643*1/J643</f>
        <v>3244.8580406960846</v>
      </c>
      <c r="V643" s="55">
        <f>+T643/1000*A_DESCRIPCION!$D$24</f>
        <v>7.6254163956357993E-2</v>
      </c>
      <c r="W643" s="55">
        <f>+U643/1000*A_DESCRIPCION!$D$24</f>
        <v>1.5250832791271596</v>
      </c>
      <c r="X643" s="28">
        <f>+IF(E643=INICIO!$C$4,0.199*(0.86^0.899)*(H643^2.22),IF(E643=INICIO!$C$5,0.199*(0.762^0.899)*(H643^2.22),IF(E643=INICIO!$C$6,0.199*(0.759^0.899)*(H643^2.22),IF(E643=INICIO!$C$7,0.199*(0.762^0.899)*(H643^2.22),0))))</f>
        <v>113.92195595492814</v>
      </c>
      <c r="Y643" s="28">
        <f>+X643*1/J643</f>
        <v>2278.4391190985625</v>
      </c>
      <c r="Z643" s="55">
        <f>+X643/1000*A_DESCRIPCION!$D$24</f>
        <v>5.3543319298816221E-2</v>
      </c>
      <c r="AA643" s="55">
        <f>+Y643/1000*A_DESCRIPCION!$D$24</f>
        <v>1.0708663859763243</v>
      </c>
      <c r="AB643" s="28">
        <f>+IF(E643=INICIO!$C$4,INICIO!$V$30*ARBOLES!R643,IF(E643=INICIO!$C$5,INICIO!$V$31*ARBOLES!R643,IF(E643=INICIO!$C$6,INICIO!$V$32*ARBOLES!R643,IF(E643=INICIO!$C$7,INICIO!#REF!*ARBOLES!R643,0))))</f>
        <v>1.316914766221873</v>
      </c>
    </row>
    <row r="644" spans="1:28" x14ac:dyDescent="0.25">
      <c r="A644">
        <v>83</v>
      </c>
      <c r="B644" t="str">
        <f>+'2015'!A83</f>
        <v>2-2015-INAB/AGROACEITE</v>
      </c>
      <c r="D644">
        <f>+'2015'!B83</f>
        <v>16</v>
      </c>
      <c r="E644" t="str">
        <f>+'2015'!C83</f>
        <v>Laguncularia racemosa (L.) Gaertn.f.</v>
      </c>
      <c r="F644">
        <f>+'2015'!D83</f>
        <v>2015</v>
      </c>
      <c r="G644">
        <f>+'2015'!E83</f>
        <v>500</v>
      </c>
      <c r="H644">
        <f>+'2015'!F83</f>
        <v>26.5</v>
      </c>
      <c r="I644">
        <f>+'2015'!G83</f>
        <v>27</v>
      </c>
      <c r="J644" s="28">
        <f t="shared" si="40"/>
        <v>0.05</v>
      </c>
      <c r="K644" s="46">
        <f t="shared" si="41"/>
        <v>5.5154586024585811E-2</v>
      </c>
      <c r="L644" s="51">
        <f t="shared" si="42"/>
        <v>1.1030917204917161</v>
      </c>
      <c r="M644" s="28" t="str">
        <f>+IF(H644&gt;4,"DEJAR","DEPURAR")</f>
        <v>DEJAR</v>
      </c>
      <c r="N644" s="49" t="str">
        <f t="shared" si="43"/>
        <v>DEJAR</v>
      </c>
      <c r="O644" s="28">
        <f>+IF(E644=INICIO!$C$4,0.178*POWER(H644,2.47),IF(E644=INICIO!$C$5,0.1023*POWER(H644,2.5),IF(E644=INICIO!$C$6,0.14*POWER(H644,2.4),IF(E644=INICIO!$C$7,0.1023*POWER(H644,2.5),IF(E644=INICIO!$C$8,0,0)))))</f>
        <v>369.81993553189022</v>
      </c>
      <c r="P644" s="55">
        <f>+O644*1/J644</f>
        <v>7396.3987106378045</v>
      </c>
      <c r="Q644" s="55">
        <f>+O644/1000*A_DESCRIPCION!$D$24</f>
        <v>0.1738153696999884</v>
      </c>
      <c r="R644" s="55">
        <f>+P644/1000*A_DESCRIPCION!$D$24</f>
        <v>3.4763073939997677</v>
      </c>
      <c r="S644" s="49" t="str">
        <f>+INICIO!$E$4</f>
        <v>Imbert and Rollet (1989)a</v>
      </c>
      <c r="T644" s="54">
        <f>0.13657*H644^2.38351</f>
        <v>337.03583743732253</v>
      </c>
      <c r="U644" s="55">
        <f>+T644*1/J644</f>
        <v>6740.7167487464503</v>
      </c>
      <c r="V644" s="55">
        <f>+T644/1000*A_DESCRIPCION!$D$24</f>
        <v>0.15840684359554158</v>
      </c>
      <c r="W644" s="55">
        <f>+U644/1000*A_DESCRIPCION!$D$24</f>
        <v>3.1681368719108316</v>
      </c>
      <c r="X644" s="28">
        <f>+IF(E644=INICIO!$C$4,0.199*(0.86^0.899)*(H644^2.22),IF(E644=INICIO!$C$5,0.199*(0.762^0.899)*(H644^2.22),IF(E644=INICIO!$C$6,0.199*(0.759^0.899)*(H644^2.22),IF(E644=INICIO!$C$7,0.199*(0.762^0.899)*(H644^2.22),0))))</f>
        <v>225.07975605331066</v>
      </c>
      <c r="Y644" s="28">
        <f>+X644*1/J644</f>
        <v>4501.5951210662133</v>
      </c>
      <c r="Z644" s="55">
        <f>+X644/1000*A_DESCRIPCION!$D$24</f>
        <v>0.105787485345056</v>
      </c>
      <c r="AA644" s="55">
        <f>+Y644/1000*A_DESCRIPCION!$D$24</f>
        <v>2.11574970690112</v>
      </c>
      <c r="AB644" s="28">
        <f>+IF(E644=INICIO!$C$4,INICIO!$V$30*ARBOLES!R644,IF(E644=INICIO!$C$5,INICIO!$V$31*ARBOLES!R644,IF(E644=INICIO!$C$6,INICIO!$V$32*ARBOLES!R644,IF(E644=INICIO!$C$7,INICIO!#REF!*ARBOLES!R644,0))))</f>
        <v>2.8352138632084252</v>
      </c>
    </row>
    <row r="645" spans="1:28" x14ac:dyDescent="0.25">
      <c r="A645">
        <v>84</v>
      </c>
      <c r="B645" t="str">
        <f>+'2015'!A84</f>
        <v>2-2015-INAB/AGROACEITE</v>
      </c>
      <c r="D645">
        <f>+'2015'!B84</f>
        <v>17</v>
      </c>
      <c r="E645" t="str">
        <f>+'2015'!C84</f>
        <v>Laguncularia racemosa (L.) Gaertn.f.</v>
      </c>
      <c r="F645">
        <f>+'2015'!D84</f>
        <v>2015</v>
      </c>
      <c r="G645">
        <f>+'2015'!E84</f>
        <v>500</v>
      </c>
      <c r="H645">
        <f>+'2015'!F84</f>
        <v>6.7</v>
      </c>
      <c r="I645">
        <f>+'2015'!G84</f>
        <v>12</v>
      </c>
      <c r="J645" s="28">
        <f t="shared" si="40"/>
        <v>0.05</v>
      </c>
      <c r="K645" s="46">
        <f t="shared" si="41"/>
        <v>3.5256523554911458E-3</v>
      </c>
      <c r="L645" s="51">
        <f t="shared" si="42"/>
        <v>7.051304710982291E-2</v>
      </c>
      <c r="M645" s="28" t="str">
        <f>+IF(H645&gt;4,"DEJAR","DEPURAR")</f>
        <v>DEJAR</v>
      </c>
      <c r="N645" s="49" t="str">
        <f t="shared" si="43"/>
        <v>DEJAR</v>
      </c>
      <c r="O645" s="28">
        <f>+IF(E645=INICIO!$C$4,0.178*POWER(H645,2.47),IF(E645=INICIO!$C$5,0.1023*POWER(H645,2.5),IF(E645=INICIO!$C$6,0.14*POWER(H645,2.4),IF(E645=INICIO!$C$7,0.1023*POWER(H645,2.5),IF(E645=INICIO!$C$8,0,0)))))</f>
        <v>11.886736634180149</v>
      </c>
      <c r="P645" s="55">
        <f>+O645*1/J645</f>
        <v>237.73473268360297</v>
      </c>
      <c r="Q645" s="55">
        <f>+O645/1000*A_DESCRIPCION!$D$24</f>
        <v>5.5867662180646696E-3</v>
      </c>
      <c r="R645" s="55">
        <f>+P645/1000*A_DESCRIPCION!$D$24</f>
        <v>0.11173532436129339</v>
      </c>
      <c r="S645" s="49" t="str">
        <f>+INICIO!$E$4</f>
        <v>Imbert and Rollet (1989)a</v>
      </c>
      <c r="T645" s="54">
        <f>0.13657*H645^2.38351</f>
        <v>12.714897467625301</v>
      </c>
      <c r="U645" s="55">
        <f>+T645*1/J645</f>
        <v>254.29794935250601</v>
      </c>
      <c r="V645" s="55">
        <f>+T645/1000*A_DESCRIPCION!$D$24</f>
        <v>5.9760018097838909E-3</v>
      </c>
      <c r="W645" s="55">
        <f>+U645/1000*A_DESCRIPCION!$D$24</f>
        <v>0.1195200361956778</v>
      </c>
      <c r="X645" s="28">
        <f>+IF(E645=INICIO!$C$4,0.199*(0.86^0.899)*(H645^2.22),IF(E645=INICIO!$C$5,0.199*(0.762^0.899)*(H645^2.22),IF(E645=INICIO!$C$6,0.199*(0.759^0.899)*(H645^2.22),IF(E645=INICIO!$C$7,0.199*(0.762^0.899)*(H645^2.22),0))))</f>
        <v>10.632041365895793</v>
      </c>
      <c r="Y645" s="28">
        <f>+X645*1/J645</f>
        <v>212.64082731791584</v>
      </c>
      <c r="Z645" s="55">
        <f>+X645/1000*A_DESCRIPCION!$D$24</f>
        <v>4.9970594419710222E-3</v>
      </c>
      <c r="AA645" s="55">
        <f>+Y645/1000*A_DESCRIPCION!$D$24</f>
        <v>9.9941188839420436E-2</v>
      </c>
      <c r="AB645" s="28">
        <f>+IF(E645=INICIO!$C$4,INICIO!$V$30*ARBOLES!R645,IF(E645=INICIO!$C$5,INICIO!$V$31*ARBOLES!R645,IF(E645=INICIO!$C$6,INICIO!$V$32*ARBOLES!R645,IF(E645=INICIO!$C$7,INICIO!#REF!*ARBOLES!R645,0))))</f>
        <v>9.1129323369396567E-2</v>
      </c>
    </row>
    <row r="646" spans="1:28" x14ac:dyDescent="0.25">
      <c r="A646">
        <v>85</v>
      </c>
      <c r="B646" t="str">
        <f>+'2015'!A85</f>
        <v>2-2015-INAB/AGROACEITE</v>
      </c>
      <c r="D646">
        <f>+'2015'!B85</f>
        <v>18</v>
      </c>
      <c r="E646" t="str">
        <f>+'2015'!C85</f>
        <v>Laguncularia racemosa (L.) Gaertn.f.</v>
      </c>
      <c r="F646">
        <f>+'2015'!D85</f>
        <v>2015</v>
      </c>
      <c r="G646">
        <f>+'2015'!E85</f>
        <v>500</v>
      </c>
      <c r="H646">
        <f>+'2015'!F85</f>
        <v>27.5</v>
      </c>
      <c r="I646">
        <f>+'2015'!G85</f>
        <v>23.5</v>
      </c>
      <c r="J646" s="28">
        <f t="shared" si="40"/>
        <v>0.05</v>
      </c>
      <c r="K646" s="46">
        <f t="shared" si="41"/>
        <v>5.9395736106932037E-2</v>
      </c>
      <c r="L646" s="51">
        <f t="shared" si="42"/>
        <v>1.1879147221386406</v>
      </c>
      <c r="M646" s="28" t="str">
        <f>+IF(H646&gt;4,"DEJAR","DEPURAR")</f>
        <v>DEJAR</v>
      </c>
      <c r="N646" s="49" t="str">
        <f t="shared" si="43"/>
        <v>DEJAR</v>
      </c>
      <c r="O646" s="28">
        <f>+IF(E646=INICIO!$C$4,0.178*POWER(H646,2.47),IF(E646=INICIO!$C$5,0.1023*POWER(H646,2.5),IF(E646=INICIO!$C$6,0.14*POWER(H646,2.4),IF(E646=INICIO!$C$7,0.1023*POWER(H646,2.5),IF(E646=INICIO!$C$8,0,0)))))</f>
        <v>405.70220516576836</v>
      </c>
      <c r="P646" s="55">
        <f>+O646*1/J646</f>
        <v>8114.0441033153666</v>
      </c>
      <c r="Q646" s="55">
        <f>+O646/1000*A_DESCRIPCION!$D$24</f>
        <v>0.19068003642791112</v>
      </c>
      <c r="R646" s="55">
        <f>+P646/1000*A_DESCRIPCION!$D$24</f>
        <v>3.8136007285582223</v>
      </c>
      <c r="S646" s="49" t="str">
        <f>+INICIO!$E$4</f>
        <v>Imbert and Rollet (1989)a</v>
      </c>
      <c r="T646" s="54">
        <f>0.13657*H646^2.38351</f>
        <v>368.14523060732495</v>
      </c>
      <c r="U646" s="55">
        <f>+T646*1/J646</f>
        <v>7362.9046121464989</v>
      </c>
      <c r="V646" s="55">
        <f>+T646/1000*A_DESCRIPCION!$D$24</f>
        <v>0.17302825838544272</v>
      </c>
      <c r="W646" s="55">
        <f>+U646/1000*A_DESCRIPCION!$D$24</f>
        <v>3.4605651677088543</v>
      </c>
      <c r="X646" s="28">
        <f>+IF(E646=INICIO!$C$4,0.199*(0.86^0.899)*(H646^2.22),IF(E646=INICIO!$C$5,0.199*(0.762^0.899)*(H646^2.22),IF(E646=INICIO!$C$6,0.199*(0.759^0.899)*(H646^2.22),IF(E646=INICIO!$C$7,0.199*(0.762^0.899)*(H646^2.22),0))))</f>
        <v>244.37072424055435</v>
      </c>
      <c r="Y646" s="28">
        <f>+X646*1/J646</f>
        <v>4887.4144848110864</v>
      </c>
      <c r="Z646" s="55">
        <f>+X646/1000*A_DESCRIPCION!$D$24</f>
        <v>0.11485424039306054</v>
      </c>
      <c r="AA646" s="55">
        <f>+Y646/1000*A_DESCRIPCION!$D$24</f>
        <v>2.2970848078612103</v>
      </c>
      <c r="AB646" s="28">
        <f>+IF(E646=INICIO!$C$4,INICIO!$V$30*ARBOLES!R646,IF(E646=INICIO!$C$5,INICIO!$V$31*ARBOLES!R646,IF(E646=INICIO!$C$6,INICIO!$V$32*ARBOLES!R646,IF(E646=INICIO!$C$7,INICIO!#REF!*ARBOLES!R646,0))))</f>
        <v>3.1103042478385454</v>
      </c>
    </row>
    <row r="647" spans="1:28" x14ac:dyDescent="0.25">
      <c r="A647">
        <v>86</v>
      </c>
      <c r="B647" t="str">
        <f>+'2015'!A86</f>
        <v>2-2015-INAB/AGROACEITE</v>
      </c>
      <c r="D647">
        <f>+'2015'!B86</f>
        <v>19</v>
      </c>
      <c r="E647" t="str">
        <f>+'2015'!C86</f>
        <v>Laguncularia racemosa (L.) Gaertn.f.</v>
      </c>
      <c r="F647">
        <f>+'2015'!D86</f>
        <v>2015</v>
      </c>
      <c r="G647">
        <f>+'2015'!E86</f>
        <v>500</v>
      </c>
      <c r="H647">
        <f>+'2015'!F86</f>
        <v>9.8000000000000007</v>
      </c>
      <c r="I647">
        <f>+'2015'!G86</f>
        <v>13.5</v>
      </c>
      <c r="J647" s="28">
        <f t="shared" si="40"/>
        <v>0.05</v>
      </c>
      <c r="K647" s="46">
        <f t="shared" si="41"/>
        <v>7.5429639612690945E-3</v>
      </c>
      <c r="L647" s="51">
        <f t="shared" si="42"/>
        <v>0.15085927922538189</v>
      </c>
      <c r="M647" s="28" t="str">
        <f>+IF(H647&gt;4,"DEJAR","DEPURAR")</f>
        <v>DEJAR</v>
      </c>
      <c r="N647" s="49" t="str">
        <f t="shared" si="43"/>
        <v>DEJAR</v>
      </c>
      <c r="O647" s="28">
        <f>+IF(E647=INICIO!$C$4,0.178*POWER(H647,2.47),IF(E647=INICIO!$C$5,0.1023*POWER(H647,2.5),IF(E647=INICIO!$C$6,0.14*POWER(H647,2.4),IF(E647=INICIO!$C$7,0.1023*POWER(H647,2.5),IF(E647=INICIO!$C$8,0,0)))))</f>
        <v>30.756776937031436</v>
      </c>
      <c r="P647" s="55">
        <f>+O647*1/J647</f>
        <v>615.1355387406287</v>
      </c>
      <c r="Q647" s="55">
        <f>+O647/1000*A_DESCRIPCION!$D$24</f>
        <v>1.4455685160404774E-2</v>
      </c>
      <c r="R647" s="55">
        <f>+P647/1000*A_DESCRIPCION!$D$24</f>
        <v>0.28911370320809543</v>
      </c>
      <c r="S647" s="49" t="str">
        <f>+INICIO!$E$4</f>
        <v>Imbert and Rollet (1989)a</v>
      </c>
      <c r="T647" s="54">
        <f>0.13657*H647^2.38351</f>
        <v>31.474045845482923</v>
      </c>
      <c r="U647" s="55">
        <f>+T647*1/J647</f>
        <v>629.48091690965839</v>
      </c>
      <c r="V647" s="55">
        <f>+T647/1000*A_DESCRIPCION!$D$24</f>
        <v>1.4792801547376975E-2</v>
      </c>
      <c r="W647" s="55">
        <f>+U647/1000*A_DESCRIPCION!$D$24</f>
        <v>0.29585603094753943</v>
      </c>
      <c r="X647" s="28">
        <f>+IF(E647=INICIO!$C$4,0.199*(0.86^0.899)*(H647^2.22),IF(E647=INICIO!$C$5,0.199*(0.762^0.899)*(H647^2.22),IF(E647=INICIO!$C$6,0.199*(0.759^0.899)*(H647^2.22),IF(E647=INICIO!$C$7,0.199*(0.762^0.899)*(H647^2.22),0))))</f>
        <v>24.731615371057369</v>
      </c>
      <c r="Y647" s="28">
        <f>+X647*1/J647</f>
        <v>494.63230742114735</v>
      </c>
      <c r="Z647" s="55">
        <f>+X647/1000*A_DESCRIPCION!$D$24</f>
        <v>1.1623859224396963E-2</v>
      </c>
      <c r="AA647" s="55">
        <f>+Y647/1000*A_DESCRIPCION!$D$24</f>
        <v>0.23247718448793922</v>
      </c>
      <c r="AB647" s="28">
        <f>+IF(E647=INICIO!$C$4,INICIO!$V$30*ARBOLES!R647,IF(E647=INICIO!$C$5,INICIO!$V$31*ARBOLES!R647,IF(E647=INICIO!$C$6,INICIO!$V$32*ARBOLES!R647,IF(E647=INICIO!$C$7,INICIO!#REF!*ARBOLES!R647,0))))</f>
        <v>0.2357959427851371</v>
      </c>
    </row>
    <row r="648" spans="1:28" x14ac:dyDescent="0.25">
      <c r="A648">
        <v>87</v>
      </c>
      <c r="B648" t="str">
        <f>+'2015'!A87</f>
        <v>2-2015-INAB/AGROACEITE</v>
      </c>
      <c r="D648">
        <f>+'2015'!B87</f>
        <v>20</v>
      </c>
      <c r="E648" t="str">
        <f>+'2015'!C87</f>
        <v>Laguncularia racemosa (L.) Gaertn.f.</v>
      </c>
      <c r="F648">
        <f>+'2015'!D87</f>
        <v>2015</v>
      </c>
      <c r="G648">
        <f>+'2015'!E87</f>
        <v>500</v>
      </c>
      <c r="H648">
        <f>+'2015'!F87</f>
        <v>6.7</v>
      </c>
      <c r="I648">
        <f>+'2015'!G87</f>
        <v>10</v>
      </c>
      <c r="J648" s="28">
        <f t="shared" si="40"/>
        <v>0.05</v>
      </c>
      <c r="K648" s="46">
        <f t="shared" si="41"/>
        <v>3.5256523554911458E-3</v>
      </c>
      <c r="L648" s="51">
        <f t="shared" si="42"/>
        <v>7.051304710982291E-2</v>
      </c>
      <c r="M648" s="28" t="str">
        <f>+IF(H648&gt;4,"DEJAR","DEPURAR")</f>
        <v>DEJAR</v>
      </c>
      <c r="N648" s="49" t="str">
        <f t="shared" si="43"/>
        <v>DEJAR</v>
      </c>
      <c r="O648" s="28">
        <f>+IF(E648=INICIO!$C$4,0.178*POWER(H648,2.47),IF(E648=INICIO!$C$5,0.1023*POWER(H648,2.5),IF(E648=INICIO!$C$6,0.14*POWER(H648,2.4),IF(E648=INICIO!$C$7,0.1023*POWER(H648,2.5),IF(E648=INICIO!$C$8,0,0)))))</f>
        <v>11.886736634180149</v>
      </c>
      <c r="P648" s="55">
        <f>+O648*1/J648</f>
        <v>237.73473268360297</v>
      </c>
      <c r="Q648" s="55">
        <f>+O648/1000*A_DESCRIPCION!$D$24</f>
        <v>5.5867662180646696E-3</v>
      </c>
      <c r="R648" s="55">
        <f>+P648/1000*A_DESCRIPCION!$D$24</f>
        <v>0.11173532436129339</v>
      </c>
      <c r="S648" s="49" t="str">
        <f>+INICIO!$E$4</f>
        <v>Imbert and Rollet (1989)a</v>
      </c>
      <c r="T648" s="54">
        <f>0.13657*H648^2.38351</f>
        <v>12.714897467625301</v>
      </c>
      <c r="U648" s="55">
        <f>+T648*1/J648</f>
        <v>254.29794935250601</v>
      </c>
      <c r="V648" s="55">
        <f>+T648/1000*A_DESCRIPCION!$D$24</f>
        <v>5.9760018097838909E-3</v>
      </c>
      <c r="W648" s="55">
        <f>+U648/1000*A_DESCRIPCION!$D$24</f>
        <v>0.1195200361956778</v>
      </c>
      <c r="X648" s="28">
        <f>+IF(E648=INICIO!$C$4,0.199*(0.86^0.899)*(H648^2.22),IF(E648=INICIO!$C$5,0.199*(0.762^0.899)*(H648^2.22),IF(E648=INICIO!$C$6,0.199*(0.759^0.899)*(H648^2.22),IF(E648=INICIO!$C$7,0.199*(0.762^0.899)*(H648^2.22),0))))</f>
        <v>10.632041365895793</v>
      </c>
      <c r="Y648" s="28">
        <f>+X648*1/J648</f>
        <v>212.64082731791584</v>
      </c>
      <c r="Z648" s="55">
        <f>+X648/1000*A_DESCRIPCION!$D$24</f>
        <v>4.9970594419710222E-3</v>
      </c>
      <c r="AA648" s="55">
        <f>+Y648/1000*A_DESCRIPCION!$D$24</f>
        <v>9.9941188839420436E-2</v>
      </c>
      <c r="AB648" s="28">
        <f>+IF(E648=INICIO!$C$4,INICIO!$V$30*ARBOLES!R648,IF(E648=INICIO!$C$5,INICIO!$V$31*ARBOLES!R648,IF(E648=INICIO!$C$6,INICIO!$V$32*ARBOLES!R648,IF(E648=INICIO!$C$7,INICIO!#REF!*ARBOLES!R648,0))))</f>
        <v>9.1129323369396567E-2</v>
      </c>
    </row>
    <row r="649" spans="1:28" x14ac:dyDescent="0.25">
      <c r="A649">
        <v>88</v>
      </c>
      <c r="B649" t="str">
        <f>+'2015'!A88</f>
        <v>2-2015-INAB/AGROACEITE</v>
      </c>
      <c r="D649">
        <f>+'2015'!B88</f>
        <v>21</v>
      </c>
      <c r="E649" t="str">
        <f>+'2015'!C88</f>
        <v>Laguncularia racemosa (L.) Gaertn.f.</v>
      </c>
      <c r="F649">
        <f>+'2015'!D88</f>
        <v>2015</v>
      </c>
      <c r="G649">
        <f>+'2015'!E88</f>
        <v>500</v>
      </c>
      <c r="H649">
        <f>+'2015'!F88</f>
        <v>9</v>
      </c>
      <c r="I649">
        <f>+'2015'!G88</f>
        <v>13.5</v>
      </c>
      <c r="J649" s="28">
        <f t="shared" si="40"/>
        <v>0.05</v>
      </c>
      <c r="K649" s="46">
        <f t="shared" si="41"/>
        <v>6.3617251235193305E-3</v>
      </c>
      <c r="L649" s="51">
        <f t="shared" si="42"/>
        <v>0.12723450247038659</v>
      </c>
      <c r="M649" s="28" t="str">
        <f>+IF(H649&gt;4,"DEJAR","DEPURAR")</f>
        <v>DEJAR</v>
      </c>
      <c r="N649" s="49" t="str">
        <f t="shared" si="43"/>
        <v>DEJAR</v>
      </c>
      <c r="O649" s="28">
        <f>+IF(E649=INICIO!$C$4,0.178*POWER(H649,2.47),IF(E649=INICIO!$C$5,0.1023*POWER(H649,2.5),IF(E649=INICIO!$C$6,0.14*POWER(H649,2.4),IF(E649=INICIO!$C$7,0.1023*POWER(H649,2.5),IF(E649=INICIO!$C$8,0,0)))))</f>
        <v>24.858900000000016</v>
      </c>
      <c r="P649" s="55">
        <f>+O649*1/J649</f>
        <v>497.17800000000028</v>
      </c>
      <c r="Q649" s="55">
        <f>+O649/1000*A_DESCRIPCION!$D$24</f>
        <v>1.1683683000000007E-2</v>
      </c>
      <c r="R649" s="55">
        <f>+P649/1000*A_DESCRIPCION!$D$24</f>
        <v>0.23367366000000012</v>
      </c>
      <c r="S649" s="49" t="str">
        <f>+INICIO!$E$4</f>
        <v>Imbert and Rollet (1989)a</v>
      </c>
      <c r="T649" s="54">
        <f>0.13657*H649^2.38351</f>
        <v>25.692234251456867</v>
      </c>
      <c r="U649" s="55">
        <f>+T649*1/J649</f>
        <v>513.84468502913728</v>
      </c>
      <c r="V649" s="55">
        <f>+T649/1000*A_DESCRIPCION!$D$24</f>
        <v>1.2075350098184726E-2</v>
      </c>
      <c r="W649" s="55">
        <f>+U649/1000*A_DESCRIPCION!$D$24</f>
        <v>0.24150700196369451</v>
      </c>
      <c r="X649" s="28">
        <f>+IF(E649=INICIO!$C$4,0.199*(0.86^0.899)*(H649^2.22),IF(E649=INICIO!$C$5,0.199*(0.762^0.899)*(H649^2.22),IF(E649=INICIO!$C$6,0.199*(0.759^0.899)*(H649^2.22),IF(E649=INICIO!$C$7,0.199*(0.762^0.899)*(H649^2.22),0))))</f>
        <v>20.471467045617114</v>
      </c>
      <c r="Y649" s="28">
        <f>+X649*1/J649</f>
        <v>409.42934091234224</v>
      </c>
      <c r="Z649" s="55">
        <f>+X649/1000*A_DESCRIPCION!$D$24</f>
        <v>9.6215895114400429E-3</v>
      </c>
      <c r="AA649" s="55">
        <f>+Y649/1000*A_DESCRIPCION!$D$24</f>
        <v>0.19243179022880083</v>
      </c>
      <c r="AB649" s="28">
        <f>+IF(E649=INICIO!$C$4,INICIO!$V$30*ARBOLES!R649,IF(E649=INICIO!$C$5,INICIO!$V$31*ARBOLES!R649,IF(E649=INICIO!$C$6,INICIO!$V$32*ARBOLES!R649,IF(E649=INICIO!$C$7,INICIO!#REF!*ARBOLES!R649,0))))</f>
        <v>0.19058003945283344</v>
      </c>
    </row>
    <row r="650" spans="1:28" x14ac:dyDescent="0.25">
      <c r="A650">
        <v>89</v>
      </c>
      <c r="B650" t="str">
        <f>+'2015'!A89</f>
        <v>2-2015-INAB/AGROACEITE</v>
      </c>
      <c r="D650">
        <f>+'2015'!B89</f>
        <v>22</v>
      </c>
      <c r="E650" t="str">
        <f>+'2015'!C89</f>
        <v>Laguncularia racemosa (L.) Gaertn.f.</v>
      </c>
      <c r="F650">
        <f>+'2015'!D89</f>
        <v>2015</v>
      </c>
      <c r="G650">
        <f>+'2015'!E89</f>
        <v>500</v>
      </c>
      <c r="H650">
        <f>+'2015'!F89</f>
        <v>16.5</v>
      </c>
      <c r="I650">
        <f>+'2015'!G89</f>
        <v>22</v>
      </c>
      <c r="J650" s="28">
        <f t="shared" si="40"/>
        <v>0.05</v>
      </c>
      <c r="K650" s="46">
        <f t="shared" si="41"/>
        <v>2.1382464998495533E-2</v>
      </c>
      <c r="L650" s="51">
        <f t="shared" si="42"/>
        <v>0.42764929996991063</v>
      </c>
      <c r="M650" s="28" t="str">
        <f>+IF(H650&gt;4,"DEJAR","DEPURAR")</f>
        <v>DEJAR</v>
      </c>
      <c r="N650" s="49" t="str">
        <f t="shared" si="43"/>
        <v>DEJAR</v>
      </c>
      <c r="O650" s="28">
        <f>+IF(E650=INICIO!$C$4,0.178*POWER(H650,2.47),IF(E650=INICIO!$C$5,0.1023*POWER(H650,2.5),IF(E650=INICIO!$C$6,0.14*POWER(H650,2.4),IF(E650=INICIO!$C$7,0.1023*POWER(H650,2.5),IF(E650=INICIO!$C$8,0,0)))))</f>
        <v>113.13200765711842</v>
      </c>
      <c r="P650" s="55">
        <f>+O650*1/J650</f>
        <v>2262.6401531423685</v>
      </c>
      <c r="Q650" s="55">
        <f>+O650/1000*A_DESCRIPCION!$D$24</f>
        <v>5.3172043598845656E-2</v>
      </c>
      <c r="R650" s="55">
        <f>+P650/1000*A_DESCRIPCION!$D$24</f>
        <v>1.0634408719769131</v>
      </c>
      <c r="S650" s="49" t="str">
        <f>+INICIO!$E$4</f>
        <v>Imbert and Rollet (1989)a</v>
      </c>
      <c r="T650" s="54">
        <f>0.13657*H650^2.38351</f>
        <v>108.95331919183752</v>
      </c>
      <c r="U650" s="55">
        <f>+T650*1/J650</f>
        <v>2179.0663838367504</v>
      </c>
      <c r="V650" s="55">
        <f>+T650/1000*A_DESCRIPCION!$D$24</f>
        <v>5.1208060020163634E-2</v>
      </c>
      <c r="W650" s="55">
        <f>+U650/1000*A_DESCRIPCION!$D$24</f>
        <v>1.0241612004032727</v>
      </c>
      <c r="X650" s="28">
        <f>+IF(E650=INICIO!$C$4,0.199*(0.86^0.899)*(H650^2.22),IF(E650=INICIO!$C$5,0.199*(0.762^0.899)*(H650^2.22),IF(E650=INICIO!$C$6,0.199*(0.759^0.899)*(H650^2.22),IF(E650=INICIO!$C$7,0.199*(0.762^0.899)*(H650^2.22),0))))</f>
        <v>78.622156506872088</v>
      </c>
      <c r="Y650" s="28">
        <f>+X650*1/J650</f>
        <v>1572.4431301374416</v>
      </c>
      <c r="Z650" s="55">
        <f>+X650/1000*A_DESCRIPCION!$D$24</f>
        <v>3.6952413558229875E-2</v>
      </c>
      <c r="AA650" s="55">
        <f>+Y650/1000*A_DESCRIPCION!$D$24</f>
        <v>0.73904827116459748</v>
      </c>
      <c r="AB650" s="28">
        <f>+IF(E650=INICIO!$C$4,INICIO!$V$30*ARBOLES!R650,IF(E650=INICIO!$C$5,INICIO!$V$31*ARBOLES!R650,IF(E650=INICIO!$C$6,INICIO!$V$32*ARBOLES!R650,IF(E650=INICIO!$C$7,INICIO!#REF!*ARBOLES!R650,0))))</f>
        <v>0.86732327185321445</v>
      </c>
    </row>
    <row r="651" spans="1:28" x14ac:dyDescent="0.25">
      <c r="A651">
        <v>90</v>
      </c>
      <c r="B651" t="str">
        <f>+'2015'!A90</f>
        <v>2-2015-INAB/AGROACEITE</v>
      </c>
      <c r="D651">
        <f>+'2015'!B90</f>
        <v>23</v>
      </c>
      <c r="E651" t="str">
        <f>+'2015'!C90</f>
        <v>Laguncularia racemosa (L.) Gaertn.f.</v>
      </c>
      <c r="F651">
        <f>+'2015'!D90</f>
        <v>2015</v>
      </c>
      <c r="G651">
        <f>+'2015'!E90</f>
        <v>500</v>
      </c>
      <c r="H651">
        <f>+'2015'!F90</f>
        <v>6.9</v>
      </c>
      <c r="I651">
        <f>+'2015'!G90</f>
        <v>11</v>
      </c>
      <c r="J651" s="28">
        <f t="shared" si="40"/>
        <v>0.05</v>
      </c>
      <c r="K651" s="46">
        <f t="shared" si="41"/>
        <v>3.7392806559352516E-3</v>
      </c>
      <c r="L651" s="51">
        <f t="shared" si="42"/>
        <v>7.4785613118705033E-2</v>
      </c>
      <c r="M651" s="28" t="str">
        <f>+IF(H651&gt;4,"DEJAR","DEPURAR")</f>
        <v>DEJAR</v>
      </c>
      <c r="N651" s="49" t="str">
        <f t="shared" si="43"/>
        <v>DEJAR</v>
      </c>
      <c r="O651" s="28">
        <f>+IF(E651=INICIO!$C$4,0.178*POWER(H651,2.47),IF(E651=INICIO!$C$5,0.1023*POWER(H651,2.5),IF(E651=INICIO!$C$6,0.14*POWER(H651,2.4),IF(E651=INICIO!$C$7,0.1023*POWER(H651,2.5),IF(E651=INICIO!$C$8,0,0)))))</f>
        <v>12.793764745522022</v>
      </c>
      <c r="P651" s="55">
        <f>+O651*1/J651</f>
        <v>255.87529491044043</v>
      </c>
      <c r="Q651" s="55">
        <f>+O651/1000*A_DESCRIPCION!$D$24</f>
        <v>6.0130694303953498E-3</v>
      </c>
      <c r="R651" s="55">
        <f>+P651/1000*A_DESCRIPCION!$D$24</f>
        <v>0.12026138860790699</v>
      </c>
      <c r="S651" s="49" t="str">
        <f>+INICIO!$E$4</f>
        <v>Imbert and Rollet (1989)a</v>
      </c>
      <c r="T651" s="54">
        <f>0.13657*H651^2.38351</f>
        <v>13.638308363850042</v>
      </c>
      <c r="U651" s="55">
        <f>+T651*1/J651</f>
        <v>272.76616727700082</v>
      </c>
      <c r="V651" s="55">
        <f>+T651/1000*A_DESCRIPCION!$D$24</f>
        <v>6.4100049310095199E-3</v>
      </c>
      <c r="W651" s="55">
        <f>+U651/1000*A_DESCRIPCION!$D$24</f>
        <v>0.12820009862019038</v>
      </c>
      <c r="X651" s="28">
        <f>+IF(E651=INICIO!$C$4,0.199*(0.86^0.899)*(H651^2.22),IF(E651=INICIO!$C$5,0.199*(0.762^0.899)*(H651^2.22),IF(E651=INICIO!$C$6,0.199*(0.759^0.899)*(H651^2.22),IF(E651=INICIO!$C$7,0.199*(0.762^0.899)*(H651^2.22),0))))</f>
        <v>11.349469891691655</v>
      </c>
      <c r="Y651" s="28">
        <f>+X651*1/J651</f>
        <v>226.9893978338331</v>
      </c>
      <c r="Z651" s="55">
        <f>+X651/1000*A_DESCRIPCION!$D$24</f>
        <v>5.3342508490950777E-3</v>
      </c>
      <c r="AA651" s="55">
        <f>+Y651/1000*A_DESCRIPCION!$D$24</f>
        <v>0.10668501698190155</v>
      </c>
      <c r="AB651" s="28">
        <f>+IF(E651=INICIO!$C$4,INICIO!$V$30*ARBOLES!R651,IF(E651=INICIO!$C$5,INICIO!$V$31*ARBOLES!R651,IF(E651=INICIO!$C$6,INICIO!$V$32*ARBOLES!R651,IF(E651=INICIO!$C$7,INICIO!#REF!*ARBOLES!R651,0))))</f>
        <v>9.8083028209287423E-2</v>
      </c>
    </row>
    <row r="652" spans="1:28" x14ac:dyDescent="0.25">
      <c r="A652">
        <v>91</v>
      </c>
      <c r="B652" t="str">
        <f>+'2015'!A91</f>
        <v>2-2015-INAB/AGROACEITE</v>
      </c>
      <c r="D652">
        <f>+'2015'!B91</f>
        <v>24</v>
      </c>
      <c r="E652" t="str">
        <f>+'2015'!C91</f>
        <v>Laguncularia racemosa (L.) Gaertn.f.</v>
      </c>
      <c r="F652">
        <f>+'2015'!D91</f>
        <v>2015</v>
      </c>
      <c r="G652">
        <f>+'2015'!E91</f>
        <v>500</v>
      </c>
      <c r="H652">
        <f>+'2015'!F91</f>
        <v>8.1999999999999993</v>
      </c>
      <c r="I652">
        <f>+'2015'!G91</f>
        <v>10</v>
      </c>
      <c r="J652" s="28">
        <f t="shared" si="40"/>
        <v>0.05</v>
      </c>
      <c r="K652" s="46">
        <f t="shared" si="41"/>
        <v>5.2810172506844409E-3</v>
      </c>
      <c r="L652" s="51">
        <f t="shared" si="42"/>
        <v>0.10562034501368882</v>
      </c>
      <c r="M652" s="28" t="str">
        <f>+IF(H652&gt;4,"DEJAR","DEPURAR")</f>
        <v>DEJAR</v>
      </c>
      <c r="N652" s="49" t="str">
        <f t="shared" si="43"/>
        <v>DEJAR</v>
      </c>
      <c r="O652" s="28">
        <f>+IF(E652=INICIO!$C$4,0.178*POWER(H652,2.47),IF(E652=INICIO!$C$5,0.1023*POWER(H652,2.5),IF(E652=INICIO!$C$6,0.14*POWER(H652,2.4),IF(E652=INICIO!$C$7,0.1023*POWER(H652,2.5),IF(E652=INICIO!$C$8,0,0)))))</f>
        <v>19.697461698509606</v>
      </c>
      <c r="P652" s="55">
        <f>+O652*1/J652</f>
        <v>393.9492339701921</v>
      </c>
      <c r="Q652" s="55">
        <f>+O652/1000*A_DESCRIPCION!$D$24</f>
        <v>9.2578069982995146E-3</v>
      </c>
      <c r="R652" s="55">
        <f>+P652/1000*A_DESCRIPCION!$D$24</f>
        <v>0.18515613996599029</v>
      </c>
      <c r="S652" s="49" t="str">
        <f>+INICIO!$E$4</f>
        <v>Imbert and Rollet (1989)a</v>
      </c>
      <c r="T652" s="54">
        <f>0.13657*H652^2.38351</f>
        <v>20.579734362213049</v>
      </c>
      <c r="U652" s="55">
        <f>+T652*1/J652</f>
        <v>411.59468724426097</v>
      </c>
      <c r="V652" s="55">
        <f>+T652/1000*A_DESCRIPCION!$D$24</f>
        <v>9.6724751502401327E-3</v>
      </c>
      <c r="W652" s="55">
        <f>+U652/1000*A_DESCRIPCION!$D$24</f>
        <v>0.19344950300480265</v>
      </c>
      <c r="X652" s="28">
        <f>+IF(E652=INICIO!$C$4,0.199*(0.86^0.899)*(H652^2.22),IF(E652=INICIO!$C$5,0.199*(0.762^0.899)*(H652^2.22),IF(E652=INICIO!$C$6,0.199*(0.759^0.899)*(H652^2.22),IF(E652=INICIO!$C$7,0.199*(0.762^0.899)*(H652^2.22),0))))</f>
        <v>16.649352486650532</v>
      </c>
      <c r="Y652" s="28">
        <f>+X652*1/J652</f>
        <v>332.98704973301062</v>
      </c>
      <c r="Z652" s="55">
        <f>+X652/1000*A_DESCRIPCION!$D$24</f>
        <v>7.8251956687257502E-3</v>
      </c>
      <c r="AA652" s="55">
        <f>+Y652/1000*A_DESCRIPCION!$D$24</f>
        <v>0.156503913374515</v>
      </c>
      <c r="AB652" s="28">
        <f>+IF(E652=INICIO!$C$4,INICIO!$V$30*ARBOLES!R652,IF(E652=INICIO!$C$5,INICIO!$V$31*ARBOLES!R652,IF(E652=INICIO!$C$6,INICIO!$V$32*ARBOLES!R652,IF(E652=INICIO!$C$7,INICIO!#REF!*ARBOLES!R652,0))))</f>
        <v>0.15101002166719502</v>
      </c>
    </row>
    <row r="653" spans="1:28" x14ac:dyDescent="0.25">
      <c r="A653">
        <v>92</v>
      </c>
      <c r="B653" t="str">
        <f>+'2015'!A92</f>
        <v>2-2015-INAB/AGROACEITE</v>
      </c>
      <c r="D653">
        <f>+'2015'!B92</f>
        <v>25</v>
      </c>
      <c r="E653" t="str">
        <f>+'2015'!C92</f>
        <v>Laguncularia racemosa (L.) Gaertn.f.</v>
      </c>
      <c r="F653">
        <f>+'2015'!D92</f>
        <v>2015</v>
      </c>
      <c r="G653">
        <f>+'2015'!E92</f>
        <v>500</v>
      </c>
      <c r="H653">
        <f>+'2015'!F92</f>
        <v>13.8</v>
      </c>
      <c r="I653">
        <f>+'2015'!G92</f>
        <v>18</v>
      </c>
      <c r="J653" s="28">
        <f t="shared" si="40"/>
        <v>0.05</v>
      </c>
      <c r="K653" s="46">
        <f t="shared" si="41"/>
        <v>1.4957122623741007E-2</v>
      </c>
      <c r="L653" s="51">
        <f t="shared" si="42"/>
        <v>0.29914245247482013</v>
      </c>
      <c r="M653" s="28" t="str">
        <f>+IF(H653&gt;4,"DEJAR","DEPURAR")</f>
        <v>DEJAR</v>
      </c>
      <c r="N653" s="49" t="str">
        <f t="shared" si="43"/>
        <v>DEJAR</v>
      </c>
      <c r="O653" s="28">
        <f>+IF(E653=INICIO!$C$4,0.178*POWER(H653,2.47),IF(E653=INICIO!$C$5,0.1023*POWER(H653,2.5),IF(E653=INICIO!$C$6,0.14*POWER(H653,2.4),IF(E653=INICIO!$C$7,0.1023*POWER(H653,2.5),IF(E653=INICIO!$C$8,0,0)))))</f>
        <v>72.372462467712069</v>
      </c>
      <c r="P653" s="55">
        <f>+O653*1/J653</f>
        <v>1447.4492493542414</v>
      </c>
      <c r="Q653" s="55">
        <f>+O653/1000*A_DESCRIPCION!$D$24</f>
        <v>3.4015057359824664E-2</v>
      </c>
      <c r="R653" s="55">
        <f>+P653/1000*A_DESCRIPCION!$D$24</f>
        <v>0.68030114719649348</v>
      </c>
      <c r="S653" s="49" t="str">
        <f>+INICIO!$E$4</f>
        <v>Imbert and Rollet (1989)a</v>
      </c>
      <c r="T653" s="54">
        <f>0.13657*H653^2.38351</f>
        <v>71.165337059048142</v>
      </c>
      <c r="U653" s="55">
        <f>+T653*1/J653</f>
        <v>1423.3067411809627</v>
      </c>
      <c r="V653" s="55">
        <f>+T653/1000*A_DESCRIPCION!$D$24</f>
        <v>3.3447708417752624E-2</v>
      </c>
      <c r="W653" s="55">
        <f>+U653/1000*A_DESCRIPCION!$D$24</f>
        <v>0.6689541683550525</v>
      </c>
      <c r="X653" s="28">
        <f>+IF(E653=INICIO!$C$4,0.199*(0.86^0.899)*(H653^2.22),IF(E653=INICIO!$C$5,0.199*(0.762^0.899)*(H653^2.22),IF(E653=INICIO!$C$6,0.199*(0.759^0.899)*(H653^2.22),IF(E653=INICIO!$C$7,0.199*(0.762^0.899)*(H653^2.22),0))))</f>
        <v>52.8764350858631</v>
      </c>
      <c r="Y653" s="28">
        <f>+X653*1/J653</f>
        <v>1057.528701717262</v>
      </c>
      <c r="Z653" s="55">
        <f>+X653/1000*A_DESCRIPCION!$D$24</f>
        <v>2.4851924490355656E-2</v>
      </c>
      <c r="AA653" s="55">
        <f>+Y653/1000*A_DESCRIPCION!$D$24</f>
        <v>0.49703848980711318</v>
      </c>
      <c r="AB653" s="28">
        <f>+IF(E653=INICIO!$C$4,INICIO!$V$30*ARBOLES!R653,IF(E653=INICIO!$C$5,INICIO!$V$31*ARBOLES!R653,IF(E653=INICIO!$C$6,INICIO!$V$32*ARBOLES!R653,IF(E653=INICIO!$C$7,INICIO!#REF!*ARBOLES!R653,0))))</f>
        <v>0.55484139492878881</v>
      </c>
    </row>
    <row r="654" spans="1:28" x14ac:dyDescent="0.25">
      <c r="A654">
        <v>93</v>
      </c>
      <c r="B654" t="str">
        <f>+'2015'!A93</f>
        <v>2-2015-INAB/AGROACEITE</v>
      </c>
      <c r="D654">
        <f>+'2015'!B93</f>
        <v>26</v>
      </c>
      <c r="E654" t="str">
        <f>+'2015'!C93</f>
        <v>Laguncularia racemosa (L.) Gaertn.f.</v>
      </c>
      <c r="F654">
        <f>+'2015'!D93</f>
        <v>2015</v>
      </c>
      <c r="G654">
        <f>+'2015'!E93</f>
        <v>500</v>
      </c>
      <c r="H654">
        <f>+'2015'!F93</f>
        <v>6</v>
      </c>
      <c r="I654">
        <f>+'2015'!G93</f>
        <v>8.5</v>
      </c>
      <c r="J654" s="28">
        <f t="shared" si="40"/>
        <v>0.05</v>
      </c>
      <c r="K654" s="46">
        <f t="shared" si="41"/>
        <v>2.8274333882308137E-3</v>
      </c>
      <c r="L654" s="51">
        <f t="shared" si="42"/>
        <v>5.654866776461627E-2</v>
      </c>
      <c r="M654" s="28" t="str">
        <f>+IF(H654&gt;4,"DEJAR","DEPURAR")</f>
        <v>DEJAR</v>
      </c>
      <c r="N654" s="49" t="str">
        <f t="shared" si="43"/>
        <v>DEJAR</v>
      </c>
      <c r="O654" s="28">
        <f>+IF(E654=INICIO!$C$4,0.178*POWER(H654,2.47),IF(E654=INICIO!$C$5,0.1023*POWER(H654,2.5),IF(E654=INICIO!$C$6,0.14*POWER(H654,2.4),IF(E654=INICIO!$C$7,0.1023*POWER(H654,2.5),IF(E654=INICIO!$C$8,0,0)))))</f>
        <v>9.0209808247218852</v>
      </c>
      <c r="P654" s="55">
        <f>+O654*1/J654</f>
        <v>180.41961649443769</v>
      </c>
      <c r="Q654" s="55">
        <f>+O654/1000*A_DESCRIPCION!$D$24</f>
        <v>4.2398609876192865E-3</v>
      </c>
      <c r="R654" s="55">
        <f>+P654/1000*A_DESCRIPCION!$D$24</f>
        <v>8.4797219752385716E-2</v>
      </c>
      <c r="S654" s="49" t="str">
        <f>+INICIO!$E$4</f>
        <v>Imbert and Rollet (1989)a</v>
      </c>
      <c r="T654" s="54">
        <f>0.13657*H654^2.38351</f>
        <v>9.7743209674005751</v>
      </c>
      <c r="U654" s="55">
        <f>+T654*1/J654</f>
        <v>195.48641934801148</v>
      </c>
      <c r="V654" s="55">
        <f>+T654/1000*A_DESCRIPCION!$D$24</f>
        <v>4.5939308546782704E-3</v>
      </c>
      <c r="W654" s="55">
        <f>+U654/1000*A_DESCRIPCION!$D$24</f>
        <v>9.1878617093565387E-2</v>
      </c>
      <c r="X654" s="28">
        <f>+IF(E654=INICIO!$C$4,0.199*(0.86^0.899)*(H654^2.22),IF(E654=INICIO!$C$5,0.199*(0.762^0.899)*(H654^2.22),IF(E654=INICIO!$C$6,0.199*(0.759^0.899)*(H654^2.22),IF(E654=INICIO!$C$7,0.199*(0.762^0.899)*(H654^2.22),0))))</f>
        <v>8.3219743235508759</v>
      </c>
      <c r="Y654" s="28">
        <f>+X654*1/J654</f>
        <v>166.43948647101752</v>
      </c>
      <c r="Z654" s="55">
        <f>+X654/1000*A_DESCRIPCION!$D$24</f>
        <v>3.9113279320689117E-3</v>
      </c>
      <c r="AA654" s="55">
        <f>+Y654/1000*A_DESCRIPCION!$D$24</f>
        <v>7.822655864137823E-2</v>
      </c>
      <c r="AB654" s="28">
        <f>+IF(E654=INICIO!$C$4,INICIO!$V$30*ARBOLES!R654,IF(E654=INICIO!$C$5,INICIO!$V$31*ARBOLES!R654,IF(E654=INICIO!$C$6,INICIO!$V$32*ARBOLES!R654,IF(E654=INICIO!$C$7,INICIO!#REF!*ARBOLES!R654,0))))</f>
        <v>6.9159089158359777E-2</v>
      </c>
    </row>
    <row r="655" spans="1:28" x14ac:dyDescent="0.25">
      <c r="A655">
        <v>94</v>
      </c>
      <c r="B655" t="str">
        <f>+'2015'!A94</f>
        <v>2-2015-INAB/AGROACEITE</v>
      </c>
      <c r="D655">
        <f>+'2015'!B94</f>
        <v>27</v>
      </c>
      <c r="E655" t="str">
        <f>+'2015'!C94</f>
        <v>Rhizophora mangle L.</v>
      </c>
      <c r="F655">
        <f>+'2015'!D94</f>
        <v>2015</v>
      </c>
      <c r="G655">
        <f>+'2015'!E94</f>
        <v>500</v>
      </c>
      <c r="H655">
        <f>+'2015'!F94</f>
        <v>13.4</v>
      </c>
      <c r="I655">
        <f>+'2015'!G94</f>
        <v>19.600000000000001</v>
      </c>
      <c r="J655" s="28">
        <f t="shared" si="40"/>
        <v>0.05</v>
      </c>
      <c r="K655" s="46">
        <f t="shared" si="41"/>
        <v>1.4102609421964583E-2</v>
      </c>
      <c r="L655" s="51">
        <f t="shared" si="42"/>
        <v>0.28205218843929164</v>
      </c>
      <c r="M655" s="28" t="str">
        <f>+IF(H655&gt;4,"DEJAR","DEPURAR")</f>
        <v>DEJAR</v>
      </c>
      <c r="N655" s="49" t="str">
        <f t="shared" si="43"/>
        <v>DEJAR</v>
      </c>
      <c r="O655" s="28">
        <f>+IF(E655=INICIO!$C$4,0.178*POWER(H655,2.47),IF(E655=INICIO!$C$5,0.1023*POWER(H655,2.5),IF(E655=INICIO!$C$6,0.14*POWER(H655,2.4),IF(E655=INICIO!$C$7,0.1023*POWER(H655,2.5),IF(E655=INICIO!$C$8,0,0)))))</f>
        <v>108.23528231421992</v>
      </c>
      <c r="P655" s="55">
        <f>+O655*1/J655</f>
        <v>2164.705646284398</v>
      </c>
      <c r="Q655" s="55">
        <f>+O655/1000*A_DESCRIPCION!$D$24</f>
        <v>5.0870582687683359E-2</v>
      </c>
      <c r="R655" s="55">
        <f>+P655/1000*A_DESCRIPCION!$D$24</f>
        <v>1.017411653753667</v>
      </c>
      <c r="S655" s="49" t="str">
        <f>+INICIO!$E$4</f>
        <v>Imbert and Rollet (1989)a</v>
      </c>
      <c r="T655" s="54">
        <f>0.13657*H655^2.38351</f>
        <v>66.346935398031491</v>
      </c>
      <c r="U655" s="55">
        <f>+T655*1/J655</f>
        <v>1326.9387079606297</v>
      </c>
      <c r="V655" s="55">
        <f>+T655/1000*A_DESCRIPCION!$D$24</f>
        <v>3.1183059637074798E-2</v>
      </c>
      <c r="W655" s="55">
        <f>+U655/1000*A_DESCRIPCION!$D$24</f>
        <v>0.6236611927414959</v>
      </c>
      <c r="X655" s="28">
        <f>+IF(E655=INICIO!$C$4,0.199*(0.86^0.899)*(H655^2.22),IF(E655=INICIO!$C$5,0.199*(0.762^0.899)*(H655^2.22),IF(E655=INICIO!$C$6,0.199*(0.759^0.899)*(H655^2.22),IF(E655=INICIO!$C$7,0.199*(0.762^0.899)*(H655^2.22),0))))</f>
        <v>55.225522873273732</v>
      </c>
      <c r="Y655" s="28">
        <f>+X655*1/J655</f>
        <v>1104.5104574654745</v>
      </c>
      <c r="Z655" s="55">
        <f>+X655/1000*A_DESCRIPCION!$D$24</f>
        <v>2.5955995750438651E-2</v>
      </c>
      <c r="AA655" s="55">
        <f>+Y655/1000*A_DESCRIPCION!$D$24</f>
        <v>0.51911991500877297</v>
      </c>
      <c r="AB655" s="28">
        <f>+IF(E655=INICIO!$C$4,INICIO!$V$30*ARBOLES!R655,IF(E655=INICIO!$C$5,INICIO!$V$31*ARBOLES!R655,IF(E655=INICIO!$C$6,INICIO!$V$32*ARBOLES!R655,IF(E655=INICIO!$C$7,INICIO!#REF!*ARBOLES!R655,0))))</f>
        <v>0.70942412467484917</v>
      </c>
    </row>
    <row r="656" spans="1:28" x14ac:dyDescent="0.25">
      <c r="A656">
        <v>95</v>
      </c>
      <c r="B656" t="str">
        <f>+'2015'!A95</f>
        <v>2-2015-INAB/AGROACEITE</v>
      </c>
      <c r="D656">
        <f>+'2015'!B95</f>
        <v>28</v>
      </c>
      <c r="E656" t="str">
        <f>+'2015'!C95</f>
        <v>Laguncularia racemosa (L.) Gaertn.f.</v>
      </c>
      <c r="F656">
        <f>+'2015'!D95</f>
        <v>2015</v>
      </c>
      <c r="G656">
        <f>+'2015'!E95</f>
        <v>500</v>
      </c>
      <c r="H656">
        <f>+'2015'!F95</f>
        <v>26</v>
      </c>
      <c r="I656">
        <f>+'2015'!G95</f>
        <v>22.5</v>
      </c>
      <c r="J656" s="28">
        <f t="shared" si="40"/>
        <v>0.05</v>
      </c>
      <c r="K656" s="46">
        <f t="shared" si="41"/>
        <v>5.3092915845667513E-2</v>
      </c>
      <c r="L656" s="51">
        <f t="shared" si="42"/>
        <v>1.0618583169133502</v>
      </c>
      <c r="M656" s="28" t="str">
        <f>+IF(H656&gt;4,"DEJAR","DEPURAR")</f>
        <v>DEJAR</v>
      </c>
      <c r="N656" s="49" t="str">
        <f t="shared" si="43"/>
        <v>DEJAR</v>
      </c>
      <c r="O656" s="28">
        <f>+IF(E656=INICIO!$C$4,0.178*POWER(H656,2.47),IF(E656=INICIO!$C$5,0.1023*POWER(H656,2.5),IF(E656=INICIO!$C$6,0.14*POWER(H656,2.4),IF(E656=INICIO!$C$7,0.1023*POWER(H656,2.5),IF(E656=INICIO!$C$8,0,0)))))</f>
        <v>352.62167465860631</v>
      </c>
      <c r="P656" s="55">
        <f>+O656*1/J656</f>
        <v>7052.433493172126</v>
      </c>
      <c r="Q656" s="55">
        <f>+O656/1000*A_DESCRIPCION!$D$24</f>
        <v>0.16573218708954496</v>
      </c>
      <c r="R656" s="55">
        <f>+P656/1000*A_DESCRIPCION!$D$24</f>
        <v>3.3146437417908992</v>
      </c>
      <c r="S656" s="49" t="str">
        <f>+INICIO!$E$4</f>
        <v>Imbert and Rollet (1989)a</v>
      </c>
      <c r="T656" s="54">
        <f>0.13657*H656^2.38351</f>
        <v>322.0760520178971</v>
      </c>
      <c r="U656" s="55">
        <f>+T656*1/J656</f>
        <v>6441.5210403579413</v>
      </c>
      <c r="V656" s="55">
        <f>+T656/1000*A_DESCRIPCION!$D$24</f>
        <v>0.15137574444841162</v>
      </c>
      <c r="W656" s="55">
        <f>+U656/1000*A_DESCRIPCION!$D$24</f>
        <v>3.0275148889682324</v>
      </c>
      <c r="X656" s="28">
        <f>+IF(E656=INICIO!$C$4,0.199*(0.86^0.899)*(H656^2.22),IF(E656=INICIO!$C$5,0.199*(0.762^0.899)*(H656^2.22),IF(E656=INICIO!$C$6,0.199*(0.759^0.899)*(H656^2.22),IF(E656=INICIO!$C$7,0.199*(0.762^0.899)*(H656^2.22),0))))</f>
        <v>215.76024576716159</v>
      </c>
      <c r="Y656" s="28">
        <f>+X656*1/J656</f>
        <v>4315.2049153432317</v>
      </c>
      <c r="Z656" s="55">
        <f>+X656/1000*A_DESCRIPCION!$D$24</f>
        <v>0.10140731551056595</v>
      </c>
      <c r="AA656" s="55">
        <f>+Y656/1000*A_DESCRIPCION!$D$24</f>
        <v>2.0281463102113189</v>
      </c>
      <c r="AB656" s="28">
        <f>+IF(E656=INICIO!$C$4,INICIO!$V$30*ARBOLES!R656,IF(E656=INICIO!$C$5,INICIO!$V$31*ARBOLES!R656,IF(E656=INICIO!$C$6,INICIO!$V$32*ARBOLES!R656,IF(E656=INICIO!$C$7,INICIO!#REF!*ARBOLES!R656,0))))</f>
        <v>2.7033638925439725</v>
      </c>
    </row>
    <row r="657" spans="1:28" x14ac:dyDescent="0.25">
      <c r="A657">
        <v>96</v>
      </c>
      <c r="B657" t="str">
        <f>+'2015'!A96</f>
        <v>2-2015-INAB/AGROACEITE</v>
      </c>
      <c r="D657">
        <f>+'2015'!B96</f>
        <v>29</v>
      </c>
      <c r="E657" t="str">
        <f>+'2015'!C96</f>
        <v>Laguncularia racemosa (L.) Gaertn.f.</v>
      </c>
      <c r="F657">
        <f>+'2015'!D96</f>
        <v>2015</v>
      </c>
      <c r="G657">
        <f>+'2015'!E96</f>
        <v>500</v>
      </c>
      <c r="H657">
        <f>+'2015'!F96</f>
        <v>23.1</v>
      </c>
      <c r="I657">
        <f>+'2015'!G96</f>
        <v>24</v>
      </c>
      <c r="J657" s="28">
        <f t="shared" si="40"/>
        <v>0.05</v>
      </c>
      <c r="K657" s="46">
        <f t="shared" si="41"/>
        <v>4.1909631397051242E-2</v>
      </c>
      <c r="L657" s="51">
        <f t="shared" si="42"/>
        <v>0.83819262794102478</v>
      </c>
      <c r="M657" s="28" t="str">
        <f>+IF(H657&gt;4,"DEJAR","DEPURAR")</f>
        <v>DEJAR</v>
      </c>
      <c r="N657" s="49" t="str">
        <f t="shared" si="43"/>
        <v>DEJAR</v>
      </c>
      <c r="O657" s="28">
        <f>+IF(E657=INICIO!$C$4,0.178*POWER(H657,2.47),IF(E657=INICIO!$C$5,0.1023*POWER(H657,2.5),IF(E657=INICIO!$C$6,0.14*POWER(H657,2.4),IF(E657=INICIO!$C$7,0.1023*POWER(H657,2.5),IF(E657=INICIO!$C$8,0,0)))))</f>
        <v>262.36480946212583</v>
      </c>
      <c r="P657" s="55">
        <f>+O657*1/J657</f>
        <v>5247.2961892425164</v>
      </c>
      <c r="Q657" s="55">
        <f>+O657/1000*A_DESCRIPCION!$D$24</f>
        <v>0.12331146044719912</v>
      </c>
      <c r="R657" s="55">
        <f>+P657/1000*A_DESCRIPCION!$D$24</f>
        <v>2.4662292089439823</v>
      </c>
      <c r="S657" s="49" t="str">
        <f>+INICIO!$E$4</f>
        <v>Imbert and Rollet (1989)a</v>
      </c>
      <c r="T657" s="54">
        <f>0.13657*H657^2.38351</f>
        <v>242.96185772160155</v>
      </c>
      <c r="U657" s="55">
        <f>+T657*1/J657</f>
        <v>4859.2371544320304</v>
      </c>
      <c r="V657" s="55">
        <f>+T657/1000*A_DESCRIPCION!$D$24</f>
        <v>0.11419207312915272</v>
      </c>
      <c r="W657" s="55">
        <f>+U657/1000*A_DESCRIPCION!$D$24</f>
        <v>2.2838414625830539</v>
      </c>
      <c r="X657" s="28">
        <f>+IF(E657=INICIO!$C$4,0.199*(0.86^0.899)*(H657^2.22),IF(E657=INICIO!$C$5,0.199*(0.762^0.899)*(H657^2.22),IF(E657=INICIO!$C$6,0.199*(0.759^0.899)*(H657^2.22),IF(E657=INICIO!$C$7,0.199*(0.762^0.899)*(H657^2.22),0))))</f>
        <v>165.93927603442711</v>
      </c>
      <c r="Y657" s="28">
        <f>+X657*1/J657</f>
        <v>3318.785520688542</v>
      </c>
      <c r="Z657" s="55">
        <f>+X657/1000*A_DESCRIPCION!$D$24</f>
        <v>7.7991459736180727E-2</v>
      </c>
      <c r="AA657" s="55">
        <f>+Y657/1000*A_DESCRIPCION!$D$24</f>
        <v>1.5598291947236147</v>
      </c>
      <c r="AB657" s="28">
        <f>+IF(E657=INICIO!$C$4,INICIO!$V$30*ARBOLES!R657,IF(E657=INICIO!$C$5,INICIO!$V$31*ARBOLES!R657,IF(E657=INICIO!$C$6,INICIO!$V$32*ARBOLES!R657,IF(E657=INICIO!$C$7,INICIO!#REF!*ARBOLES!R657,0))))</f>
        <v>2.0114122402168655</v>
      </c>
    </row>
    <row r="658" spans="1:28" x14ac:dyDescent="0.25">
      <c r="A658">
        <v>97</v>
      </c>
      <c r="B658" t="str">
        <f>+'2015'!A97</f>
        <v>2-2015-INAB/AGROACEITE</v>
      </c>
      <c r="D658">
        <f>+'2015'!B97</f>
        <v>30</v>
      </c>
      <c r="E658" t="str">
        <f>+'2015'!C97</f>
        <v>Laguncularia racemosa (L.) Gaertn.f.</v>
      </c>
      <c r="F658">
        <f>+'2015'!D97</f>
        <v>2015</v>
      </c>
      <c r="G658">
        <f>+'2015'!E97</f>
        <v>500</v>
      </c>
      <c r="H658">
        <f>+'2015'!F97</f>
        <v>7.4</v>
      </c>
      <c r="I658">
        <f>+'2015'!G97</f>
        <v>0</v>
      </c>
      <c r="J658" s="28">
        <f t="shared" si="40"/>
        <v>0.05</v>
      </c>
      <c r="K658" s="46">
        <f t="shared" si="41"/>
        <v>4.3008403427644282E-3</v>
      </c>
      <c r="L658" s="51">
        <f t="shared" si="42"/>
        <v>8.6016806855288563E-2</v>
      </c>
      <c r="M658" s="28" t="str">
        <f>+IF(H658&gt;4,"DEJAR","DEPURAR")</f>
        <v>DEJAR</v>
      </c>
      <c r="N658" s="49" t="str">
        <f t="shared" si="43"/>
        <v>DEJAR</v>
      </c>
      <c r="O658" s="28">
        <f>+IF(E658=INICIO!$C$4,0.178*POWER(H658,2.47),IF(E658=INICIO!$C$5,0.1023*POWER(H658,2.5),IF(E658=INICIO!$C$6,0.14*POWER(H658,2.4),IF(E658=INICIO!$C$7,0.1023*POWER(H658,2.5),IF(E658=INICIO!$C$8,0,0)))))</f>
        <v>15.238946102693909</v>
      </c>
      <c r="P658" s="55">
        <f>+O658*1/J658</f>
        <v>304.77892205387815</v>
      </c>
      <c r="Q658" s="55">
        <f>+O658/1000*A_DESCRIPCION!$D$24</f>
        <v>7.1623046682661364E-3</v>
      </c>
      <c r="R658" s="55">
        <f>+P658/1000*A_DESCRIPCION!$D$24</f>
        <v>0.14324609336532271</v>
      </c>
      <c r="S658" s="49" t="str">
        <f>+INICIO!$E$4</f>
        <v>Imbert and Rollet (1989)a</v>
      </c>
      <c r="T658" s="54">
        <f>0.13657*H658^2.38351</f>
        <v>16.113051890672299</v>
      </c>
      <c r="U658" s="55">
        <f>+T658*1/J658</f>
        <v>322.26103781344597</v>
      </c>
      <c r="V658" s="55">
        <f>+T658/1000*A_DESCRIPCION!$D$24</f>
        <v>7.5731343886159801E-3</v>
      </c>
      <c r="W658" s="55">
        <f>+U658/1000*A_DESCRIPCION!$D$24</f>
        <v>0.15146268777231958</v>
      </c>
      <c r="X658" s="28">
        <f>+IF(E658=INICIO!$C$4,0.199*(0.86^0.899)*(H658^2.22),IF(E658=INICIO!$C$5,0.199*(0.762^0.899)*(H658^2.22),IF(E658=INICIO!$C$6,0.199*(0.759^0.899)*(H658^2.22),IF(E658=INICIO!$C$7,0.199*(0.762^0.899)*(H658^2.22),0))))</f>
        <v>13.256382094355223</v>
      </c>
      <c r="Y658" s="28">
        <f>+X658*1/J658</f>
        <v>265.12764188710446</v>
      </c>
      <c r="Z658" s="55">
        <f>+X658/1000*A_DESCRIPCION!$D$24</f>
        <v>6.2304995843469541E-3</v>
      </c>
      <c r="AA658" s="55">
        <f>+Y658/1000*A_DESCRIPCION!$D$24</f>
        <v>0.12460999168693909</v>
      </c>
      <c r="AB658" s="28">
        <f>+IF(E658=INICIO!$C$4,INICIO!$V$30*ARBOLES!R658,IF(E658=INICIO!$C$5,INICIO!$V$31*ARBOLES!R658,IF(E658=INICIO!$C$6,INICIO!$V$32*ARBOLES!R658,IF(E658=INICIO!$C$7,INICIO!#REF!*ARBOLES!R658,0))))</f>
        <v>0.11682894051913019</v>
      </c>
    </row>
    <row r="659" spans="1:28" x14ac:dyDescent="0.25">
      <c r="A659">
        <v>98</v>
      </c>
      <c r="B659" t="str">
        <f>+'2015'!A98</f>
        <v>2-2015-INAB/AGROACEITE</v>
      </c>
      <c r="D659">
        <f>+'2015'!B98</f>
        <v>31</v>
      </c>
      <c r="E659" t="str">
        <f>+'2015'!C98</f>
        <v>Laguncularia racemosa (L.) Gaertn.f.</v>
      </c>
      <c r="F659">
        <f>+'2015'!D98</f>
        <v>2015</v>
      </c>
      <c r="G659">
        <f>+'2015'!E98</f>
        <v>500</v>
      </c>
      <c r="H659">
        <f>+'2015'!F98</f>
        <v>11.7</v>
      </c>
      <c r="I659">
        <f>+'2015'!G98</f>
        <v>16.5</v>
      </c>
      <c r="J659" s="28">
        <f t="shared" si="40"/>
        <v>0.05</v>
      </c>
      <c r="K659" s="46">
        <f t="shared" si="41"/>
        <v>1.0751315458747667E-2</v>
      </c>
      <c r="L659" s="51">
        <f t="shared" si="42"/>
        <v>0.21502630917495333</v>
      </c>
      <c r="M659" s="28" t="str">
        <f>+IF(H659&gt;4,"DEJAR","DEPURAR")</f>
        <v>DEJAR</v>
      </c>
      <c r="N659" s="49" t="str">
        <f t="shared" si="43"/>
        <v>DEJAR</v>
      </c>
      <c r="O659" s="28">
        <f>+IF(E659=INICIO!$C$4,0.178*POWER(H659,2.47),IF(E659=INICIO!$C$5,0.1023*POWER(H659,2.5),IF(E659=INICIO!$C$6,0.14*POWER(H659,2.4),IF(E659=INICIO!$C$7,0.1023*POWER(H659,2.5),IF(E659=INICIO!$C$8,0,0)))))</f>
        <v>47.900526618744884</v>
      </c>
      <c r="P659" s="55">
        <f>+O659*1/J659</f>
        <v>958.01053237489759</v>
      </c>
      <c r="Q659" s="55">
        <f>+O659/1000*A_DESCRIPCION!$D$24</f>
        <v>2.2513247510810092E-2</v>
      </c>
      <c r="R659" s="55">
        <f>+P659/1000*A_DESCRIPCION!$D$24</f>
        <v>0.45026495021620189</v>
      </c>
      <c r="S659" s="49" t="str">
        <f>+INICIO!$E$4</f>
        <v>Imbert and Rollet (1989)a</v>
      </c>
      <c r="T659" s="54">
        <f>0.13657*H659^2.38351</f>
        <v>48.016112181724274</v>
      </c>
      <c r="U659" s="55">
        <f>+T659*1/J659</f>
        <v>960.3222436344854</v>
      </c>
      <c r="V659" s="55">
        <f>+T659/1000*A_DESCRIPCION!$D$24</f>
        <v>2.2567572725410406E-2</v>
      </c>
      <c r="W659" s="55">
        <f>+U659/1000*A_DESCRIPCION!$D$24</f>
        <v>0.45135145450820807</v>
      </c>
      <c r="X659" s="28">
        <f>+IF(E659=INICIO!$C$4,0.199*(0.86^0.899)*(H659^2.22),IF(E659=INICIO!$C$5,0.199*(0.762^0.899)*(H659^2.22),IF(E659=INICIO!$C$6,0.199*(0.759^0.899)*(H659^2.22),IF(E659=INICIO!$C$7,0.199*(0.762^0.899)*(H659^2.22),0))))</f>
        <v>36.652466773558551</v>
      </c>
      <c r="Y659" s="28">
        <f>+X659*1/J659</f>
        <v>733.04933547117093</v>
      </c>
      <c r="Z659" s="55">
        <f>+X659/1000*A_DESCRIPCION!$D$24</f>
        <v>1.7226659383572519E-2</v>
      </c>
      <c r="AA659" s="55">
        <f>+Y659/1000*A_DESCRIPCION!$D$24</f>
        <v>0.3445331876714503</v>
      </c>
      <c r="AB659" s="28">
        <f>+IF(E659=INICIO!$C$4,INICIO!$V$30*ARBOLES!R659,IF(E659=INICIO!$C$5,INICIO!$V$31*ARBOLES!R659,IF(E659=INICIO!$C$6,INICIO!$V$32*ARBOLES!R659,IF(E659=INICIO!$C$7,INICIO!#REF!*ARBOLES!R659,0))))</f>
        <v>0.36722800497254077</v>
      </c>
    </row>
    <row r="660" spans="1:28" x14ac:dyDescent="0.25">
      <c r="A660">
        <v>99</v>
      </c>
      <c r="B660" t="str">
        <f>+'2015'!A99</f>
        <v>2-2015-INAB/AGROACEITE</v>
      </c>
      <c r="D660">
        <f>+'2015'!B99</f>
        <v>32</v>
      </c>
      <c r="E660" t="str">
        <f>+'2015'!C99</f>
        <v>Laguncularia racemosa (L.) Gaertn.f.</v>
      </c>
      <c r="F660">
        <f>+'2015'!D99</f>
        <v>2015</v>
      </c>
      <c r="G660">
        <f>+'2015'!E99</f>
        <v>500</v>
      </c>
      <c r="H660">
        <f>+'2015'!F99</f>
        <v>6.1</v>
      </c>
      <c r="I660">
        <f>+'2015'!G99</f>
        <v>10.5</v>
      </c>
      <c r="J660" s="28">
        <f t="shared" si="40"/>
        <v>0.05</v>
      </c>
      <c r="K660" s="46">
        <f t="shared" si="41"/>
        <v>2.9224665660019049E-3</v>
      </c>
      <c r="L660" s="51">
        <f t="shared" si="42"/>
        <v>5.8449331320038093E-2</v>
      </c>
      <c r="M660" s="28" t="str">
        <f>+IF(H660&gt;4,"DEJAR","DEPURAR")</f>
        <v>DEJAR</v>
      </c>
      <c r="N660" s="49" t="str">
        <f t="shared" si="43"/>
        <v>DEJAR</v>
      </c>
      <c r="O660" s="28">
        <f>+IF(E660=INICIO!$C$4,0.178*POWER(H660,2.47),IF(E660=INICIO!$C$5,0.1023*POWER(H660,2.5),IF(E660=INICIO!$C$6,0.14*POWER(H660,2.4),IF(E660=INICIO!$C$7,0.1023*POWER(H660,2.5),IF(E660=INICIO!$C$8,0,0)))))</f>
        <v>9.4015664773974166</v>
      </c>
      <c r="P660" s="55">
        <f>+O660*1/J660</f>
        <v>188.03132954794833</v>
      </c>
      <c r="Q660" s="55">
        <f>+O660/1000*A_DESCRIPCION!$D$24</f>
        <v>4.4187362443767857E-3</v>
      </c>
      <c r="R660" s="55">
        <f>+P660/1000*A_DESCRIPCION!$D$24</f>
        <v>8.8374724887535713E-2</v>
      </c>
      <c r="S660" s="49" t="str">
        <f>+INICIO!$E$4</f>
        <v>Imbert and Rollet (1989)a</v>
      </c>
      <c r="T660" s="54">
        <f>0.13657*H660^2.38351</f>
        <v>10.167093662990309</v>
      </c>
      <c r="U660" s="55">
        <f>+T660*1/J660</f>
        <v>203.34187325980616</v>
      </c>
      <c r="V660" s="55">
        <f>+T660/1000*A_DESCRIPCION!$D$24</f>
        <v>4.7785340216054449E-3</v>
      </c>
      <c r="W660" s="55">
        <f>+U660/1000*A_DESCRIPCION!$D$24</f>
        <v>9.5570680432108882E-2</v>
      </c>
      <c r="X660" s="28">
        <f>+IF(E660=INICIO!$C$4,0.199*(0.86^0.899)*(H660^2.22),IF(E660=INICIO!$C$5,0.199*(0.762^0.899)*(H660^2.22),IF(E660=INICIO!$C$6,0.199*(0.759^0.899)*(H660^2.22),IF(E660=INICIO!$C$7,0.199*(0.762^0.899)*(H660^2.22),0))))</f>
        <v>8.633021636606756</v>
      </c>
      <c r="Y660" s="28">
        <f>+X660*1/J660</f>
        <v>172.66043273213512</v>
      </c>
      <c r="Z660" s="55">
        <f>+X660/1000*A_DESCRIPCION!$D$24</f>
        <v>4.0575201692051753E-3</v>
      </c>
      <c r="AA660" s="55">
        <f>+Y660/1000*A_DESCRIPCION!$D$24</f>
        <v>8.1150403384103509E-2</v>
      </c>
      <c r="AB660" s="28">
        <f>+IF(E660=INICIO!$C$4,INICIO!$V$30*ARBOLES!R660,IF(E660=INICIO!$C$5,INICIO!$V$31*ARBOLES!R660,IF(E660=INICIO!$C$6,INICIO!$V$32*ARBOLES!R660,IF(E660=INICIO!$C$7,INICIO!#REF!*ARBOLES!R660,0))))</f>
        <v>7.2076838081364628E-2</v>
      </c>
    </row>
    <row r="661" spans="1:28" x14ac:dyDescent="0.25">
      <c r="A661">
        <v>100</v>
      </c>
      <c r="B661" t="str">
        <f>+'2015'!A100</f>
        <v>2-2015-INAB/AGROACEITE</v>
      </c>
      <c r="D661">
        <f>+'2015'!B100</f>
        <v>33</v>
      </c>
      <c r="E661" t="str">
        <f>+'2015'!C100</f>
        <v>Laguncularia racemosa (L.) Gaertn.f.</v>
      </c>
      <c r="F661">
        <f>+'2015'!D100</f>
        <v>2015</v>
      </c>
      <c r="G661">
        <f>+'2015'!E100</f>
        <v>500</v>
      </c>
      <c r="H661">
        <f>+'2015'!F100</f>
        <v>21.4</v>
      </c>
      <c r="I661">
        <f>+'2015'!G100</f>
        <v>19</v>
      </c>
      <c r="J661" s="28">
        <f t="shared" si="40"/>
        <v>0.05</v>
      </c>
      <c r="K661" s="46">
        <f t="shared" si="41"/>
        <v>3.5968094290949541E-2</v>
      </c>
      <c r="L661" s="51">
        <f t="shared" si="42"/>
        <v>0.71936188581899074</v>
      </c>
      <c r="M661" s="28" t="str">
        <f>+IF(H661&gt;4,"DEJAR","DEPURAR")</f>
        <v>DEJAR</v>
      </c>
      <c r="N661" s="49" t="str">
        <f t="shared" si="43"/>
        <v>DEJAR</v>
      </c>
      <c r="O661" s="28">
        <f>+IF(E661=INICIO!$C$4,0.178*POWER(H661,2.47),IF(E661=INICIO!$C$5,0.1023*POWER(H661,2.5),IF(E661=INICIO!$C$6,0.14*POWER(H661,2.4),IF(E661=INICIO!$C$7,0.1023*POWER(H661,2.5),IF(E661=INICIO!$C$8,0,0)))))</f>
        <v>216.72552670529527</v>
      </c>
      <c r="P661" s="55">
        <f>+O661*1/J661</f>
        <v>4334.5105341059052</v>
      </c>
      <c r="Q661" s="55">
        <f>+O661/1000*A_DESCRIPCION!$D$24</f>
        <v>0.10186099755148877</v>
      </c>
      <c r="R661" s="55">
        <f>+P661/1000*A_DESCRIPCION!$D$24</f>
        <v>2.0372199510297753</v>
      </c>
      <c r="S661" s="49" t="str">
        <f>+INICIO!$E$4</f>
        <v>Imbert and Rollet (1989)a</v>
      </c>
      <c r="T661" s="54">
        <f>0.13657*H661^2.38351</f>
        <v>202.4929196554134</v>
      </c>
      <c r="U661" s="55">
        <f>+T661*1/J661</f>
        <v>4049.858393108268</v>
      </c>
      <c r="V661" s="55">
        <f>+T661/1000*A_DESCRIPCION!$D$24</f>
        <v>9.5171672238044291E-2</v>
      </c>
      <c r="W661" s="55">
        <f>+U661/1000*A_DESCRIPCION!$D$24</f>
        <v>1.9034334447608858</v>
      </c>
      <c r="X661" s="28">
        <f>+IF(E661=INICIO!$C$4,0.199*(0.86^0.899)*(H661^2.22),IF(E661=INICIO!$C$5,0.199*(0.762^0.899)*(H661^2.22),IF(E661=INICIO!$C$6,0.199*(0.759^0.899)*(H661^2.22),IF(E661=INICIO!$C$7,0.199*(0.762^0.899)*(H661^2.22),0))))</f>
        <v>140.0390553374551</v>
      </c>
      <c r="Y661" s="28">
        <f>+X661*1/J661</f>
        <v>2800.7811067491016</v>
      </c>
      <c r="Z661" s="55">
        <f>+X661/1000*A_DESCRIPCION!$D$24</f>
        <v>6.581835600860389E-2</v>
      </c>
      <c r="AA661" s="55">
        <f>+Y661/1000*A_DESCRIPCION!$D$24</f>
        <v>1.3163671201720777</v>
      </c>
      <c r="AB661" s="28">
        <f>+IF(E661=INICIO!$C$4,INICIO!$V$30*ARBOLES!R661,IF(E661=INICIO!$C$5,INICIO!$V$31*ARBOLES!R661,IF(E661=INICIO!$C$6,INICIO!$V$32*ARBOLES!R661,IF(E661=INICIO!$C$7,INICIO!#REF!*ARBOLES!R661,0))))</f>
        <v>1.6615199960549847</v>
      </c>
    </row>
    <row r="662" spans="1:28" x14ac:dyDescent="0.25">
      <c r="A662">
        <v>101</v>
      </c>
      <c r="B662" t="str">
        <f>+'2015'!A101</f>
        <v>2-2015-INAB/AGROACEITE</v>
      </c>
      <c r="D662">
        <f>+'2015'!B101</f>
        <v>34</v>
      </c>
      <c r="E662" t="str">
        <f>+'2015'!C101</f>
        <v>Laguncularia racemosa (L.) Gaertn.f.</v>
      </c>
      <c r="F662">
        <f>+'2015'!D101</f>
        <v>2015</v>
      </c>
      <c r="G662">
        <f>+'2015'!E101</f>
        <v>500</v>
      </c>
      <c r="H662">
        <f>+'2015'!F101</f>
        <v>25.1</v>
      </c>
      <c r="I662">
        <f>+'2015'!G101</f>
        <v>25</v>
      </c>
      <c r="J662" s="28">
        <f t="shared" si="40"/>
        <v>0.05</v>
      </c>
      <c r="K662" s="46">
        <f t="shared" si="41"/>
        <v>4.9480869692202639E-2</v>
      </c>
      <c r="L662" s="51">
        <f t="shared" si="42"/>
        <v>0.98961739384405278</v>
      </c>
      <c r="M662" s="28" t="str">
        <f>+IF(H662&gt;4,"DEJAR","DEPURAR")</f>
        <v>DEJAR</v>
      </c>
      <c r="N662" s="49" t="str">
        <f t="shared" si="43"/>
        <v>DEJAR</v>
      </c>
      <c r="O662" s="28">
        <f>+IF(E662=INICIO!$C$4,0.178*POWER(H662,2.47),IF(E662=INICIO!$C$5,0.1023*POWER(H662,2.5),IF(E662=INICIO!$C$6,0.14*POWER(H662,2.4),IF(E662=INICIO!$C$7,0.1023*POWER(H662,2.5),IF(E662=INICIO!$C$8,0,0)))))</f>
        <v>322.89397201555715</v>
      </c>
      <c r="P662" s="55">
        <f>+O662*1/J662</f>
        <v>6457.8794403111424</v>
      </c>
      <c r="Q662" s="55">
        <f>+O662/1000*A_DESCRIPCION!$D$24</f>
        <v>0.15176016684731183</v>
      </c>
      <c r="R662" s="55">
        <f>+P662/1000*A_DESCRIPCION!$D$24</f>
        <v>3.0352033369462368</v>
      </c>
      <c r="S662" s="49" t="str">
        <f>+INICIO!$E$4</f>
        <v>Imbert and Rollet (1989)a</v>
      </c>
      <c r="T662" s="54">
        <f>0.13657*H662^2.38351</f>
        <v>296.13628322212236</v>
      </c>
      <c r="U662" s="55">
        <f>+T662*1/J662</f>
        <v>5922.7256644424469</v>
      </c>
      <c r="V662" s="55">
        <f>+T662/1000*A_DESCRIPCION!$D$24</f>
        <v>0.13918405311439752</v>
      </c>
      <c r="W662" s="55">
        <f>+U662/1000*A_DESCRIPCION!$D$24</f>
        <v>2.78368106228795</v>
      </c>
      <c r="X662" s="28">
        <f>+IF(E662=INICIO!$C$4,0.199*(0.86^0.899)*(H662^2.22),IF(E662=INICIO!$C$5,0.199*(0.762^0.899)*(H662^2.22),IF(E662=INICIO!$C$6,0.199*(0.759^0.899)*(H662^2.22),IF(E662=INICIO!$C$7,0.199*(0.762^0.899)*(H662^2.22),0))))</f>
        <v>199.52910629935974</v>
      </c>
      <c r="Y662" s="28">
        <f>+X662*1/J662</f>
        <v>3990.5821259871946</v>
      </c>
      <c r="Z662" s="55">
        <f>+X662/1000*A_DESCRIPCION!$D$24</f>
        <v>9.377867996069908E-2</v>
      </c>
      <c r="AA662" s="55">
        <f>+Y662/1000*A_DESCRIPCION!$D$24</f>
        <v>1.8755735992139815</v>
      </c>
      <c r="AB662" s="28">
        <f>+IF(E662=INICIO!$C$4,INICIO!$V$30*ARBOLES!R662,IF(E662=INICIO!$C$5,INICIO!$V$31*ARBOLES!R662,IF(E662=INICIO!$C$6,INICIO!$V$32*ARBOLES!R662,IF(E662=INICIO!$C$7,INICIO!#REF!*ARBOLES!R662,0))))</f>
        <v>2.4754573181358364</v>
      </c>
    </row>
    <row r="663" spans="1:28" x14ac:dyDescent="0.25">
      <c r="A663">
        <v>102</v>
      </c>
      <c r="B663" t="str">
        <f>+'2015'!A102</f>
        <v>2-2015-INAB/AGROACEITE</v>
      </c>
      <c r="D663">
        <f>+'2015'!B102</f>
        <v>35</v>
      </c>
      <c r="E663" t="str">
        <f>+'2015'!C102</f>
        <v>Laguncularia racemosa (L.) Gaertn.f.</v>
      </c>
      <c r="F663">
        <f>+'2015'!D102</f>
        <v>2015</v>
      </c>
      <c r="G663">
        <f>+'2015'!E102</f>
        <v>500</v>
      </c>
      <c r="H663">
        <f>+'2015'!F102</f>
        <v>12.3</v>
      </c>
      <c r="I663">
        <f>+'2015'!G102</f>
        <v>23.5</v>
      </c>
      <c r="J663" s="28">
        <f t="shared" si="40"/>
        <v>0.05</v>
      </c>
      <c r="K663" s="46">
        <f t="shared" si="41"/>
        <v>1.1882288814039998E-2</v>
      </c>
      <c r="L663" s="51">
        <f t="shared" si="42"/>
        <v>0.23764577628079994</v>
      </c>
      <c r="M663" s="28" t="str">
        <f>+IF(H663&gt;4,"DEJAR","DEPURAR")</f>
        <v>DEJAR</v>
      </c>
      <c r="N663" s="49" t="str">
        <f t="shared" si="43"/>
        <v>DEJAR</v>
      </c>
      <c r="O663" s="28">
        <f>+IF(E663=INICIO!$C$4,0.178*POWER(H663,2.47),IF(E663=INICIO!$C$5,0.1023*POWER(H663,2.5),IF(E663=INICIO!$C$6,0.14*POWER(H663,2.4),IF(E663=INICIO!$C$7,0.1023*POWER(H663,2.5),IF(E663=INICIO!$C$8,0,0)))))</f>
        <v>54.279821688034325</v>
      </c>
      <c r="P663" s="55">
        <f>+O663*1/J663</f>
        <v>1085.5964337606865</v>
      </c>
      <c r="Q663" s="55">
        <f>+O663/1000*A_DESCRIPCION!$D$24</f>
        <v>2.5511516193376129E-2</v>
      </c>
      <c r="R663" s="55">
        <f>+P663/1000*A_DESCRIPCION!$D$24</f>
        <v>0.51023032386752265</v>
      </c>
      <c r="S663" s="49" t="str">
        <f>+INICIO!$E$4</f>
        <v>Imbert and Rollet (1989)a</v>
      </c>
      <c r="T663" s="54">
        <f>0.13657*H663^2.38351</f>
        <v>54.094740476621482</v>
      </c>
      <c r="U663" s="55">
        <f>+T663*1/J663</f>
        <v>1081.8948095324295</v>
      </c>
      <c r="V663" s="55">
        <f>+T663/1000*A_DESCRIPCION!$D$24</f>
        <v>2.5424528024012096E-2</v>
      </c>
      <c r="W663" s="55">
        <f>+U663/1000*A_DESCRIPCION!$D$24</f>
        <v>0.50849056048024177</v>
      </c>
      <c r="X663" s="28">
        <f>+IF(E663=INICIO!$C$4,0.199*(0.86^0.899)*(H663^2.22),IF(E663=INICIO!$C$5,0.199*(0.762^0.899)*(H663^2.22),IF(E663=INICIO!$C$6,0.199*(0.759^0.899)*(H663^2.22),IF(E663=INICIO!$C$7,0.199*(0.762^0.899)*(H663^2.22),0))))</f>
        <v>40.956227153546294</v>
      </c>
      <c r="Y663" s="28">
        <f>+X663*1/J663</f>
        <v>819.12454307092582</v>
      </c>
      <c r="Z663" s="55">
        <f>+X663/1000*A_DESCRIPCION!$D$24</f>
        <v>1.9249426762166757E-2</v>
      </c>
      <c r="AA663" s="55">
        <f>+Y663/1000*A_DESCRIPCION!$D$24</f>
        <v>0.38498853524333515</v>
      </c>
      <c r="AB663" s="28">
        <f>+IF(E663=INICIO!$C$4,INICIO!$V$30*ARBOLES!R663,IF(E663=INICIO!$C$5,INICIO!$V$31*ARBOLES!R663,IF(E663=INICIO!$C$6,INICIO!$V$32*ARBOLES!R663,IF(E663=INICIO!$C$7,INICIO!#REF!*ARBOLES!R663,0))))</f>
        <v>0.41613468652266761</v>
      </c>
    </row>
    <row r="664" spans="1:28" x14ac:dyDescent="0.25">
      <c r="A664">
        <v>103</v>
      </c>
      <c r="B664" t="str">
        <f>+'2015'!A103</f>
        <v>2-2015-INAB/AGROACEITE</v>
      </c>
      <c r="D664">
        <f>+'2015'!B103</f>
        <v>36</v>
      </c>
      <c r="E664" t="str">
        <f>+'2015'!C103</f>
        <v>Laguncularia racemosa (L.) Gaertn.f.</v>
      </c>
      <c r="F664">
        <f>+'2015'!D103</f>
        <v>2015</v>
      </c>
      <c r="G664">
        <f>+'2015'!E103</f>
        <v>500</v>
      </c>
      <c r="H664">
        <f>+'2015'!F103</f>
        <v>15.1</v>
      </c>
      <c r="I664">
        <f>+'2015'!G103</f>
        <v>15.5</v>
      </c>
      <c r="J664" s="28">
        <f t="shared" si="40"/>
        <v>0.05</v>
      </c>
      <c r="K664" s="46">
        <f t="shared" si="41"/>
        <v>1.7907863523625216E-2</v>
      </c>
      <c r="L664" s="51">
        <f t="shared" si="42"/>
        <v>0.35815727047250429</v>
      </c>
      <c r="M664" s="28" t="str">
        <f>+IF(H664&gt;4,"DEJAR","DEPURAR")</f>
        <v>DEJAR</v>
      </c>
      <c r="N664" s="49" t="str">
        <f t="shared" si="43"/>
        <v>DEJAR</v>
      </c>
      <c r="O664" s="28">
        <f>+IF(E664=INICIO!$C$4,0.178*POWER(H664,2.47),IF(E664=INICIO!$C$5,0.1023*POWER(H664,2.5),IF(E664=INICIO!$C$6,0.14*POWER(H664,2.4),IF(E664=INICIO!$C$7,0.1023*POWER(H664,2.5),IF(E664=INICIO!$C$8,0,0)))))</f>
        <v>90.639604521129897</v>
      </c>
      <c r="P664" s="55">
        <f>+O664*1/J664</f>
        <v>1812.7920904225978</v>
      </c>
      <c r="Q664" s="55">
        <f>+O664/1000*A_DESCRIPCION!$D$24</f>
        <v>4.2600614124931054E-2</v>
      </c>
      <c r="R664" s="55">
        <f>+P664/1000*A_DESCRIPCION!$D$24</f>
        <v>0.85201228249862093</v>
      </c>
      <c r="S664" s="49" t="str">
        <f>+INICIO!$E$4</f>
        <v>Imbert and Rollet (1989)a</v>
      </c>
      <c r="T664" s="54">
        <f>0.13657*H664^2.38351</f>
        <v>88.19798293668849</v>
      </c>
      <c r="U664" s="55">
        <f>+T664*1/J664</f>
        <v>1763.9596587337696</v>
      </c>
      <c r="V664" s="55">
        <f>+T664/1000*A_DESCRIPCION!$D$24</f>
        <v>4.1453051980243585E-2</v>
      </c>
      <c r="W664" s="55">
        <f>+U664/1000*A_DESCRIPCION!$D$24</f>
        <v>0.82906103960487165</v>
      </c>
      <c r="X664" s="28">
        <f>+IF(E664=INICIO!$C$4,0.199*(0.86^0.899)*(H664^2.22),IF(E664=INICIO!$C$5,0.199*(0.762^0.899)*(H664^2.22),IF(E664=INICIO!$C$6,0.199*(0.759^0.899)*(H664^2.22),IF(E664=INICIO!$C$7,0.199*(0.762^0.899)*(H664^2.22),0))))</f>
        <v>64.57425712056822</v>
      </c>
      <c r="Y664" s="28">
        <f>+X664*1/J664</f>
        <v>1291.4851424113642</v>
      </c>
      <c r="Z664" s="55">
        <f>+X664/1000*A_DESCRIPCION!$D$24</f>
        <v>3.0349900846667062E-2</v>
      </c>
      <c r="AA664" s="55">
        <f>+Y664/1000*A_DESCRIPCION!$D$24</f>
        <v>0.60699801693334121</v>
      </c>
      <c r="AB664" s="28">
        <f>+IF(E664=INICIO!$C$4,INICIO!$V$30*ARBOLES!R664,IF(E664=INICIO!$C$5,INICIO!$V$31*ARBOLES!R664,IF(E664=INICIO!$C$6,INICIO!$V$32*ARBOLES!R664,IF(E664=INICIO!$C$7,INICIO!#REF!*ARBOLES!R664,0))))</f>
        <v>0.69488591231414687</v>
      </c>
    </row>
    <row r="665" spans="1:28" x14ac:dyDescent="0.25">
      <c r="A665">
        <v>104</v>
      </c>
      <c r="B665" t="str">
        <f>+'2015'!A104</f>
        <v>2-2015-INAB/AGROACEITE</v>
      </c>
      <c r="D665">
        <f>+'2015'!B104</f>
        <v>37</v>
      </c>
      <c r="E665" t="str">
        <f>+'2015'!C104</f>
        <v>Rhizophora mangle L.</v>
      </c>
      <c r="F665">
        <f>+'2015'!D104</f>
        <v>2015</v>
      </c>
      <c r="G665">
        <f>+'2015'!E104</f>
        <v>500</v>
      </c>
      <c r="H665">
        <f>+'2015'!F104</f>
        <v>6</v>
      </c>
      <c r="I665">
        <f>+'2015'!G104</f>
        <v>14.65</v>
      </c>
      <c r="J665" s="28">
        <f t="shared" si="40"/>
        <v>0.05</v>
      </c>
      <c r="K665" s="46">
        <f t="shared" si="41"/>
        <v>2.8274333882308137E-3</v>
      </c>
      <c r="L665" s="51">
        <f t="shared" si="42"/>
        <v>5.654866776461627E-2</v>
      </c>
      <c r="M665" s="28" t="str">
        <f>+IF(H665&gt;4,"DEJAR","DEPURAR")</f>
        <v>DEJAR</v>
      </c>
      <c r="N665" s="49" t="str">
        <f t="shared" si="43"/>
        <v>DEJAR</v>
      </c>
      <c r="O665" s="28">
        <f>+IF(E665=INICIO!$C$4,0.178*POWER(H665,2.47),IF(E665=INICIO!$C$5,0.1023*POWER(H665,2.5),IF(E665=INICIO!$C$6,0.14*POWER(H665,2.4),IF(E665=INICIO!$C$7,0.1023*POWER(H665,2.5),IF(E665=INICIO!$C$8,0,0)))))</f>
        <v>14.874884107415786</v>
      </c>
      <c r="P665" s="55">
        <f>+O665*1/J665</f>
        <v>297.49768214831573</v>
      </c>
      <c r="Q665" s="55">
        <f>+O665/1000*A_DESCRIPCION!$D$24</f>
        <v>6.991195530485419E-3</v>
      </c>
      <c r="R665" s="55">
        <f>+P665/1000*A_DESCRIPCION!$D$24</f>
        <v>0.13982391060970839</v>
      </c>
      <c r="S665" s="49" t="str">
        <f>+INICIO!$E$4</f>
        <v>Imbert and Rollet (1989)a</v>
      </c>
      <c r="T665" s="54">
        <f>0.13657*H665^2.38351</f>
        <v>9.7743209674005751</v>
      </c>
      <c r="U665" s="55">
        <f>+T665*1/J665</f>
        <v>195.48641934801148</v>
      </c>
      <c r="V665" s="55">
        <f>+T665/1000*A_DESCRIPCION!$D$24</f>
        <v>4.5939308546782704E-3</v>
      </c>
      <c r="W665" s="55">
        <f>+U665/1000*A_DESCRIPCION!$D$24</f>
        <v>9.1878617093565387E-2</v>
      </c>
      <c r="X665" s="28">
        <f>+IF(E665=INICIO!$C$4,0.199*(0.86^0.899)*(H665^2.22),IF(E665=INICIO!$C$5,0.199*(0.762^0.899)*(H665^2.22),IF(E665=INICIO!$C$6,0.199*(0.759^0.899)*(H665^2.22),IF(E665=INICIO!$C$7,0.199*(0.762^0.899)*(H665^2.22),0))))</f>
        <v>9.2781835506021615</v>
      </c>
      <c r="Y665" s="28">
        <f>+X665*1/J665</f>
        <v>185.56367101204322</v>
      </c>
      <c r="Z665" s="55">
        <f>+X665/1000*A_DESCRIPCION!$D$24</f>
        <v>4.3607462687830154E-3</v>
      </c>
      <c r="AA665" s="55">
        <f>+Y665/1000*A_DESCRIPCION!$D$24</f>
        <v>8.7214925375660307E-2</v>
      </c>
      <c r="AB665" s="28">
        <f>+IF(E665=INICIO!$C$4,INICIO!$V$30*ARBOLES!R665,IF(E665=INICIO!$C$5,INICIO!$V$31*ARBOLES!R665,IF(E665=INICIO!$C$6,INICIO!$V$32*ARBOLES!R665,IF(E665=INICIO!$C$7,INICIO!#REF!*ARBOLES!R665,0))))</f>
        <v>9.7496873587928662E-2</v>
      </c>
    </row>
    <row r="666" spans="1:28" x14ac:dyDescent="0.25">
      <c r="A666">
        <v>105</v>
      </c>
      <c r="B666" t="str">
        <f>+'2015'!A105</f>
        <v>2-2015-INAB/AGROACEITE</v>
      </c>
      <c r="D666">
        <f>+'2015'!B105</f>
        <v>38</v>
      </c>
      <c r="E666" t="str">
        <f>+'2015'!C105</f>
        <v>Laguncularia racemosa (L.) Gaertn.f.</v>
      </c>
      <c r="F666">
        <f>+'2015'!D105</f>
        <v>2015</v>
      </c>
      <c r="G666">
        <f>+'2015'!E105</f>
        <v>500</v>
      </c>
      <c r="H666">
        <f>+'2015'!F105</f>
        <v>19.899999999999999</v>
      </c>
      <c r="I666">
        <f>+'2015'!G105</f>
        <v>18</v>
      </c>
      <c r="J666" s="28">
        <f t="shared" si="40"/>
        <v>0.05</v>
      </c>
      <c r="K666" s="46">
        <f t="shared" si="41"/>
        <v>3.1102552668702342E-2</v>
      </c>
      <c r="L666" s="51">
        <f t="shared" si="42"/>
        <v>0.62205105337404676</v>
      </c>
      <c r="M666" s="28" t="str">
        <f>+IF(H666&gt;4,"DEJAR","DEPURAR")</f>
        <v>DEJAR</v>
      </c>
      <c r="N666" s="49" t="str">
        <f t="shared" si="43"/>
        <v>DEJAR</v>
      </c>
      <c r="O666" s="28">
        <f>+IF(E666=INICIO!$C$4,0.178*POWER(H666,2.47),IF(E666=INICIO!$C$5,0.1023*POWER(H666,2.5),IF(E666=INICIO!$C$6,0.14*POWER(H666,2.4),IF(E666=INICIO!$C$7,0.1023*POWER(H666,2.5),IF(E666=INICIO!$C$8,0,0)))))</f>
        <v>180.72087670047497</v>
      </c>
      <c r="P666" s="55">
        <f>+O666*1/J666</f>
        <v>3614.4175340094994</v>
      </c>
      <c r="Q666" s="55">
        <f>+O666/1000*A_DESCRIPCION!$D$24</f>
        <v>8.4938812049223239E-2</v>
      </c>
      <c r="R666" s="55">
        <f>+P666/1000*A_DESCRIPCION!$D$24</f>
        <v>1.6987762409844647</v>
      </c>
      <c r="S666" s="49" t="str">
        <f>+INICIO!$E$4</f>
        <v>Imbert and Rollet (1989)a</v>
      </c>
      <c r="T666" s="54">
        <f>0.13657*H666^2.38351</f>
        <v>170.28821987368221</v>
      </c>
      <c r="U666" s="55">
        <f>+T666*1/J666</f>
        <v>3405.7643974736438</v>
      </c>
      <c r="V666" s="55">
        <f>+T666/1000*A_DESCRIPCION!$D$24</f>
        <v>8.0035463340630636E-2</v>
      </c>
      <c r="W666" s="55">
        <f>+U666/1000*A_DESCRIPCION!$D$24</f>
        <v>1.6007092668126124</v>
      </c>
      <c r="X666" s="28">
        <f>+IF(E666=INICIO!$C$4,0.199*(0.86^0.899)*(H666^2.22),IF(E666=INICIO!$C$5,0.199*(0.762^0.899)*(H666^2.22),IF(E666=INICIO!$C$6,0.199*(0.759^0.899)*(H666^2.22),IF(E666=INICIO!$C$7,0.199*(0.762^0.899)*(H666^2.22),0))))</f>
        <v>119.17479821906866</v>
      </c>
      <c r="Y666" s="28">
        <f>+X666*1/J666</f>
        <v>2383.4959643813731</v>
      </c>
      <c r="Z666" s="55">
        <f>+X666/1000*A_DESCRIPCION!$D$24</f>
        <v>5.601215516296227E-2</v>
      </c>
      <c r="AA666" s="55">
        <f>+Y666/1000*A_DESCRIPCION!$D$24</f>
        <v>1.1202431032592455</v>
      </c>
      <c r="AB666" s="28">
        <f>+IF(E666=INICIO!$C$4,INICIO!$V$30*ARBOLES!R666,IF(E666=INICIO!$C$5,INICIO!$V$31*ARBOLES!R666,IF(E666=INICIO!$C$6,INICIO!$V$32*ARBOLES!R666,IF(E666=INICIO!$C$7,INICIO!#REF!*ARBOLES!R666,0))))</f>
        <v>1.3854913858427826</v>
      </c>
    </row>
    <row r="667" spans="1:28" x14ac:dyDescent="0.25">
      <c r="A667">
        <v>106</v>
      </c>
      <c r="B667" t="str">
        <f>+'2015'!A106</f>
        <v>2-2015-INAB/AGROACEITE</v>
      </c>
      <c r="D667">
        <f>+'2015'!B106</f>
        <v>39</v>
      </c>
      <c r="E667" t="str">
        <f>+'2015'!C106</f>
        <v>Laguncularia racemosa (L.) Gaertn.f.</v>
      </c>
      <c r="F667">
        <f>+'2015'!D106</f>
        <v>2015</v>
      </c>
      <c r="G667">
        <f>+'2015'!E106</f>
        <v>500</v>
      </c>
      <c r="H667">
        <f>+'2015'!F106</f>
        <v>18.899999999999999</v>
      </c>
      <c r="I667">
        <f>+'2015'!G106</f>
        <v>17.5</v>
      </c>
      <c r="J667" s="28">
        <f t="shared" si="40"/>
        <v>0.05</v>
      </c>
      <c r="K667" s="46">
        <f t="shared" si="41"/>
        <v>2.805520779472024E-2</v>
      </c>
      <c r="L667" s="51">
        <f t="shared" si="42"/>
        <v>0.56110415589440477</v>
      </c>
      <c r="M667" s="28" t="str">
        <f>+IF(H667&gt;4,"DEJAR","DEPURAR")</f>
        <v>DEJAR</v>
      </c>
      <c r="N667" s="49" t="str">
        <f t="shared" si="43"/>
        <v>DEJAR</v>
      </c>
      <c r="O667" s="28">
        <f>+IF(E667=INICIO!$C$4,0.178*POWER(H667,2.47),IF(E667=INICIO!$C$5,0.1023*POWER(H667,2.5),IF(E667=INICIO!$C$6,0.14*POWER(H667,2.4),IF(E667=INICIO!$C$7,0.1023*POWER(H667,2.5),IF(E667=INICIO!$C$8,0,0)))))</f>
        <v>158.86570125956933</v>
      </c>
      <c r="P667" s="55">
        <f>+O667*1/J667</f>
        <v>3177.3140251913865</v>
      </c>
      <c r="Q667" s="55">
        <f>+O667/1000*A_DESCRIPCION!$D$24</f>
        <v>7.4666879591997581E-2</v>
      </c>
      <c r="R667" s="55">
        <f>+P667/1000*A_DESCRIPCION!$D$24</f>
        <v>1.4933375918399514</v>
      </c>
      <c r="S667" s="49" t="str">
        <f>+INICIO!$E$4</f>
        <v>Imbert and Rollet (1989)a</v>
      </c>
      <c r="T667" s="54">
        <f>0.13657*H667^2.38351</f>
        <v>150.59646729750378</v>
      </c>
      <c r="U667" s="55">
        <f>+T667*1/J667</f>
        <v>3011.9293459500755</v>
      </c>
      <c r="V667" s="55">
        <f>+T667/1000*A_DESCRIPCION!$D$24</f>
        <v>7.0780339629826772E-2</v>
      </c>
      <c r="W667" s="55">
        <f>+U667/1000*A_DESCRIPCION!$D$24</f>
        <v>1.4156067925965354</v>
      </c>
      <c r="X667" s="28">
        <f>+IF(E667=INICIO!$C$4,0.199*(0.86^0.899)*(H667^2.22),IF(E667=INICIO!$C$5,0.199*(0.762^0.899)*(H667^2.22),IF(E667=INICIO!$C$6,0.199*(0.759^0.899)*(H667^2.22),IF(E667=INICIO!$C$7,0.199*(0.762^0.899)*(H667^2.22),0))))</f>
        <v>106.28593586057688</v>
      </c>
      <c r="Y667" s="28">
        <f>+X667*1/J667</f>
        <v>2125.7187172115378</v>
      </c>
      <c r="Z667" s="55">
        <f>+X667/1000*A_DESCRIPCION!$D$24</f>
        <v>4.9954389854471135E-2</v>
      </c>
      <c r="AA667" s="55">
        <f>+Y667/1000*A_DESCRIPCION!$D$24</f>
        <v>0.99908779708942264</v>
      </c>
      <c r="AB667" s="28">
        <f>+IF(E667=INICIO!$C$4,INICIO!$V$30*ARBOLES!R667,IF(E667=INICIO!$C$5,INICIO!$V$31*ARBOLES!R667,IF(E667=INICIO!$C$6,INICIO!$V$32*ARBOLES!R667,IF(E667=INICIO!$C$7,INICIO!#REF!*ARBOLES!R667,0))))</f>
        <v>1.2179393140384633</v>
      </c>
    </row>
    <row r="668" spans="1:28" x14ac:dyDescent="0.25">
      <c r="A668">
        <v>107</v>
      </c>
      <c r="B668" t="str">
        <f>+'2015'!A107</f>
        <v>2-2015-INAB/AGROACEITE</v>
      </c>
      <c r="D668">
        <f>+'2015'!B107</f>
        <v>40</v>
      </c>
      <c r="E668" t="str">
        <f>+'2015'!C107</f>
        <v>Rhizophora mangle L.</v>
      </c>
      <c r="F668">
        <f>+'2015'!D107</f>
        <v>2015</v>
      </c>
      <c r="G668">
        <f>+'2015'!E107</f>
        <v>500</v>
      </c>
      <c r="H668">
        <f>+'2015'!F107</f>
        <v>9.3000000000000007</v>
      </c>
      <c r="I668">
        <f>+'2015'!G107</f>
        <v>15.65</v>
      </c>
      <c r="J668" s="28">
        <f t="shared" si="40"/>
        <v>0.05</v>
      </c>
      <c r="K668" s="46">
        <f t="shared" si="41"/>
        <v>6.7929087152245318E-3</v>
      </c>
      <c r="L668" s="51">
        <f t="shared" si="42"/>
        <v>0.13585817430449063</v>
      </c>
      <c r="M668" s="28" t="str">
        <f>+IF(H668&gt;4,"DEJAR","DEPURAR")</f>
        <v>DEJAR</v>
      </c>
      <c r="N668" s="49" t="str">
        <f t="shared" si="43"/>
        <v>DEJAR</v>
      </c>
      <c r="O668" s="28">
        <f>+IF(E668=INICIO!$C$4,0.178*POWER(H668,2.47),IF(E668=INICIO!$C$5,0.1023*POWER(H668,2.5),IF(E668=INICIO!$C$6,0.14*POWER(H668,2.4),IF(E668=INICIO!$C$7,0.1023*POWER(H668,2.5),IF(E668=INICIO!$C$8,0,0)))))</f>
        <v>43.910955278130572</v>
      </c>
      <c r="P668" s="55">
        <f>+O668*1/J668</f>
        <v>878.21910556261139</v>
      </c>
      <c r="Q668" s="55">
        <f>+O668/1000*A_DESCRIPCION!$D$24</f>
        <v>2.0638148980721371E-2</v>
      </c>
      <c r="R668" s="55">
        <f>+P668/1000*A_DESCRIPCION!$D$24</f>
        <v>0.41276297961442732</v>
      </c>
      <c r="S668" s="49" t="str">
        <f>+INICIO!$E$4</f>
        <v>Imbert and Rollet (1989)a</v>
      </c>
      <c r="T668" s="54">
        <f>0.13657*H668^2.38351</f>
        <v>27.780758690646167</v>
      </c>
      <c r="U668" s="55">
        <f>+T668*1/J668</f>
        <v>555.61517381292333</v>
      </c>
      <c r="V668" s="55">
        <f>+T668/1000*A_DESCRIPCION!$D$24</f>
        <v>1.3056956584603699E-2</v>
      </c>
      <c r="W668" s="55">
        <f>+U668/1000*A_DESCRIPCION!$D$24</f>
        <v>0.26113913169207398</v>
      </c>
      <c r="X668" s="28">
        <f>+IF(E668=INICIO!$C$4,0.199*(0.86^0.899)*(H668^2.22),IF(E668=INICIO!$C$5,0.199*(0.762^0.899)*(H668^2.22),IF(E668=INICIO!$C$6,0.199*(0.759^0.899)*(H668^2.22),IF(E668=INICIO!$C$7,0.199*(0.762^0.899)*(H668^2.22),0))))</f>
        <v>24.547051279805075</v>
      </c>
      <c r="Y668" s="28">
        <f>+X668*1/J668</f>
        <v>490.9410255961015</v>
      </c>
      <c r="Z668" s="55">
        <f>+X668/1000*A_DESCRIPCION!$D$24</f>
        <v>1.1537114101508384E-2</v>
      </c>
      <c r="AA668" s="55">
        <f>+Y668/1000*A_DESCRIPCION!$D$24</f>
        <v>0.23074228203016769</v>
      </c>
      <c r="AB668" s="28">
        <f>+IF(E668=INICIO!$C$4,INICIO!$V$30*ARBOLES!R668,IF(E668=INICIO!$C$5,INICIO!$V$31*ARBOLES!R668,IF(E668=INICIO!$C$6,INICIO!$V$32*ARBOLES!R668,IF(E668=INICIO!$C$7,INICIO!#REF!*ARBOLES!R668,0))))</f>
        <v>0.28781272008315867</v>
      </c>
    </row>
    <row r="669" spans="1:28" x14ac:dyDescent="0.25">
      <c r="A669">
        <v>108</v>
      </c>
      <c r="B669" t="str">
        <f>+'2015'!A108</f>
        <v>2-2015-INAB/AGROACEITE</v>
      </c>
      <c r="D669">
        <f>+'2015'!B108</f>
        <v>41</v>
      </c>
      <c r="E669" t="str">
        <f>+'2015'!C108</f>
        <v>Laguncularia racemosa (L.) Gaertn.f.</v>
      </c>
      <c r="F669">
        <f>+'2015'!D108</f>
        <v>2015</v>
      </c>
      <c r="G669">
        <f>+'2015'!E108</f>
        <v>500</v>
      </c>
      <c r="H669">
        <f>+'2015'!F108</f>
        <v>15.4</v>
      </c>
      <c r="I669">
        <f>+'2015'!G108</f>
        <v>14.5</v>
      </c>
      <c r="J669" s="28">
        <f t="shared" si="40"/>
        <v>0.05</v>
      </c>
      <c r="K669" s="46">
        <f t="shared" si="41"/>
        <v>1.8626502843133885E-2</v>
      </c>
      <c r="L669" s="51">
        <f t="shared" si="42"/>
        <v>0.37253005686267771</v>
      </c>
      <c r="M669" s="28" t="str">
        <f>+IF(H669&gt;4,"DEJAR","DEPURAR")</f>
        <v>DEJAR</v>
      </c>
      <c r="N669" s="49" t="str">
        <f t="shared" si="43"/>
        <v>DEJAR</v>
      </c>
      <c r="O669" s="28">
        <f>+IF(E669=INICIO!$C$4,0.178*POWER(H669,2.47),IF(E669=INICIO!$C$5,0.1023*POWER(H669,2.5),IF(E669=INICIO!$C$6,0.14*POWER(H669,2.4),IF(E669=INICIO!$C$7,0.1023*POWER(H669,2.5),IF(E669=INICIO!$C$8,0,0)))))</f>
        <v>95.208875502924542</v>
      </c>
      <c r="P669" s="55">
        <f>+O669*1/J669</f>
        <v>1904.1775100584907</v>
      </c>
      <c r="Q669" s="55">
        <f>+O669/1000*A_DESCRIPCION!$D$24</f>
        <v>4.4748171486374534E-2</v>
      </c>
      <c r="R669" s="55">
        <f>+P669/1000*A_DESCRIPCION!$D$24</f>
        <v>0.89496342972749066</v>
      </c>
      <c r="S669" s="49" t="str">
        <f>+INICIO!$E$4</f>
        <v>Imbert and Rollet (1989)a</v>
      </c>
      <c r="T669" s="54">
        <f>0.13657*H669^2.38351</f>
        <v>92.432100570318667</v>
      </c>
      <c r="U669" s="55">
        <f>+T669*1/J669</f>
        <v>1848.6420114063733</v>
      </c>
      <c r="V669" s="55">
        <f>+T669/1000*A_DESCRIPCION!$D$24</f>
        <v>4.3443087268049775E-2</v>
      </c>
      <c r="W669" s="55">
        <f>+U669/1000*A_DESCRIPCION!$D$24</f>
        <v>0.86886174536099536</v>
      </c>
      <c r="X669" s="28">
        <f>+IF(E669=INICIO!$C$4,0.199*(0.86^0.899)*(H669^2.22),IF(E669=INICIO!$C$5,0.199*(0.762^0.899)*(H669^2.22),IF(E669=INICIO!$C$6,0.199*(0.759^0.899)*(H669^2.22),IF(E669=INICIO!$C$7,0.199*(0.762^0.899)*(H669^2.22),0))))</f>
        <v>67.45693366039346</v>
      </c>
      <c r="Y669" s="28">
        <f>+X669*1/J669</f>
        <v>1349.138673207869</v>
      </c>
      <c r="Z669" s="55">
        <f>+X669/1000*A_DESCRIPCION!$D$24</f>
        <v>3.1704758820384926E-2</v>
      </c>
      <c r="AA669" s="55">
        <f>+Y669/1000*A_DESCRIPCION!$D$24</f>
        <v>0.63409517640769841</v>
      </c>
      <c r="AB669" s="28">
        <f>+IF(E669=INICIO!$C$4,INICIO!$V$30*ARBOLES!R669,IF(E669=INICIO!$C$5,INICIO!$V$31*ARBOLES!R669,IF(E669=INICIO!$C$6,INICIO!$V$32*ARBOLES!R669,IF(E669=INICIO!$C$7,INICIO!#REF!*ARBOLES!R669,0))))</f>
        <v>0.72991609643255562</v>
      </c>
    </row>
    <row r="670" spans="1:28" x14ac:dyDescent="0.25">
      <c r="A670">
        <v>109</v>
      </c>
      <c r="B670" t="str">
        <f>+'2015'!A109</f>
        <v>2-2015-INAB/AGROACEITE</v>
      </c>
      <c r="D670">
        <f>+'2015'!B109</f>
        <v>42</v>
      </c>
      <c r="E670" t="str">
        <f>+'2015'!C109</f>
        <v>Laguncularia racemosa (L.) Gaertn.f.</v>
      </c>
      <c r="F670">
        <f>+'2015'!D109</f>
        <v>2015</v>
      </c>
      <c r="G670">
        <f>+'2015'!E109</f>
        <v>500</v>
      </c>
      <c r="H670">
        <f>+'2015'!F109</f>
        <v>16.2</v>
      </c>
      <c r="I670">
        <f>+'2015'!G109</f>
        <v>18.5</v>
      </c>
      <c r="J670" s="28">
        <f t="shared" si="40"/>
        <v>0.05</v>
      </c>
      <c r="K670" s="46">
        <f t="shared" si="41"/>
        <v>2.0611989400202632E-2</v>
      </c>
      <c r="L670" s="51">
        <f t="shared" si="42"/>
        <v>0.41223978800405264</v>
      </c>
      <c r="M670" s="28" t="str">
        <f>+IF(H670&gt;4,"DEJAR","DEPURAR")</f>
        <v>DEJAR</v>
      </c>
      <c r="N670" s="49" t="str">
        <f t="shared" si="43"/>
        <v>DEJAR</v>
      </c>
      <c r="O670" s="28">
        <f>+IF(E670=INICIO!$C$4,0.178*POWER(H670,2.47),IF(E670=INICIO!$C$5,0.1023*POWER(H670,2.5),IF(E670=INICIO!$C$6,0.14*POWER(H670,2.4),IF(E670=INICIO!$C$7,0.1023*POWER(H670,2.5),IF(E670=INICIO!$C$8,0,0)))))</f>
        <v>108.05955383797033</v>
      </c>
      <c r="P670" s="55">
        <f>+O670*1/J670</f>
        <v>2161.1910767594063</v>
      </c>
      <c r="Q670" s="55">
        <f>+O670/1000*A_DESCRIPCION!$D$24</f>
        <v>5.0787990303846051E-2</v>
      </c>
      <c r="R670" s="55">
        <f>+P670/1000*A_DESCRIPCION!$D$24</f>
        <v>1.0157598060769211</v>
      </c>
      <c r="S670" s="49" t="str">
        <f>+INICIO!$E$4</f>
        <v>Imbert and Rollet (1989)a</v>
      </c>
      <c r="T670" s="54">
        <f>0.13657*H670^2.38351</f>
        <v>104.29090634270933</v>
      </c>
      <c r="U670" s="55">
        <f>+T670*1/J670</f>
        <v>2085.8181268541866</v>
      </c>
      <c r="V670" s="55">
        <f>+T670/1000*A_DESCRIPCION!$D$24</f>
        <v>4.9016725981073386E-2</v>
      </c>
      <c r="W670" s="55">
        <f>+U670/1000*A_DESCRIPCION!$D$24</f>
        <v>0.98033451962146756</v>
      </c>
      <c r="X670" s="28">
        <f>+IF(E670=INICIO!$C$4,0.199*(0.86^0.899)*(H670^2.22),IF(E670=INICIO!$C$5,0.199*(0.762^0.899)*(H670^2.22),IF(E670=INICIO!$C$6,0.199*(0.759^0.899)*(H670^2.22),IF(E670=INICIO!$C$7,0.199*(0.762^0.899)*(H670^2.22),0))))</f>
        <v>75.483830010372216</v>
      </c>
      <c r="Y670" s="28">
        <f>+X670*1/J670</f>
        <v>1509.6766002074442</v>
      </c>
      <c r="Z670" s="55">
        <f>+X670/1000*A_DESCRIPCION!$D$24</f>
        <v>3.5477400104874941E-2</v>
      </c>
      <c r="AA670" s="55">
        <f>+Y670/1000*A_DESCRIPCION!$D$24</f>
        <v>0.70954800209749869</v>
      </c>
      <c r="AB670" s="28">
        <f>+IF(E670=INICIO!$C$4,INICIO!$V$30*ARBOLES!R670,IF(E670=INICIO!$C$5,INICIO!$V$31*ARBOLES!R670,IF(E670=INICIO!$C$6,INICIO!$V$32*ARBOLES!R670,IF(E670=INICIO!$C$7,INICIO!#REF!*ARBOLES!R670,0))))</f>
        <v>0.82843545103347116</v>
      </c>
    </row>
    <row r="671" spans="1:28" x14ac:dyDescent="0.25">
      <c r="A671">
        <v>110</v>
      </c>
      <c r="B671" t="str">
        <f>+'2015'!A110</f>
        <v>2-2015-INAB/AGROACEITE</v>
      </c>
      <c r="D671">
        <f>+'2015'!B110</f>
        <v>43</v>
      </c>
      <c r="E671" t="str">
        <f>+'2015'!C110</f>
        <v>Laguncularia racemosa (L.) Gaertn.f.</v>
      </c>
      <c r="F671">
        <f>+'2015'!D110</f>
        <v>2015</v>
      </c>
      <c r="G671">
        <f>+'2015'!E110</f>
        <v>500</v>
      </c>
      <c r="H671">
        <f>+'2015'!F110</f>
        <v>41.8</v>
      </c>
      <c r="I671">
        <f>+'2015'!G110</f>
        <v>19.5</v>
      </c>
      <c r="J671" s="28">
        <f t="shared" si="40"/>
        <v>0.05</v>
      </c>
      <c r="K671" s="46">
        <f t="shared" si="41"/>
        <v>0.13722790870145574</v>
      </c>
      <c r="L671" s="51">
        <f t="shared" si="42"/>
        <v>2.7445581740291147</v>
      </c>
      <c r="M671" s="28" t="str">
        <f>+IF(H671&gt;4,"DEJAR","DEPURAR")</f>
        <v>DEJAR</v>
      </c>
      <c r="N671" s="49" t="str">
        <f t="shared" si="43"/>
        <v>DEJAR</v>
      </c>
      <c r="O671" s="28">
        <f>+IF(E671=INICIO!$C$4,0.178*POWER(H671,2.47),IF(E671=INICIO!$C$5,0.1023*POWER(H671,2.5),IF(E671=INICIO!$C$6,0.14*POWER(H671,2.4),IF(E671=INICIO!$C$7,0.1023*POWER(H671,2.5),IF(E671=INICIO!$C$8,0,0)))))</f>
        <v>1155.6234291147405</v>
      </c>
      <c r="P671" s="55">
        <f>+O671*1/J671</f>
        <v>23112.468582294809</v>
      </c>
      <c r="Q671" s="55">
        <f>+O671/1000*A_DESCRIPCION!$D$24</f>
        <v>0.54314301168392798</v>
      </c>
      <c r="R671" s="55">
        <f>+P671/1000*A_DESCRIPCION!$D$24</f>
        <v>10.86286023367856</v>
      </c>
      <c r="S671" s="49" t="str">
        <f>+INICIO!$E$4</f>
        <v>Imbert and Rollet (1989)a</v>
      </c>
      <c r="T671" s="54">
        <f>0.13657*H671^2.38351</f>
        <v>998.72331561670649</v>
      </c>
      <c r="U671" s="55">
        <f>+T671*1/J671</f>
        <v>19974.466312334127</v>
      </c>
      <c r="V671" s="55">
        <f>+T671/1000*A_DESCRIPCION!$D$24</f>
        <v>0.46939995833985199</v>
      </c>
      <c r="W671" s="55">
        <f>+U671/1000*A_DESCRIPCION!$D$24</f>
        <v>9.3879991667970391</v>
      </c>
      <c r="X671" s="28">
        <f>+IF(E671=INICIO!$C$4,0.199*(0.86^0.899)*(H671^2.22),IF(E671=INICIO!$C$5,0.199*(0.762^0.899)*(H671^2.22),IF(E671=INICIO!$C$6,0.199*(0.759^0.899)*(H671^2.22),IF(E671=INICIO!$C$7,0.199*(0.762^0.899)*(H671^2.22),0))))</f>
        <v>619.07311104815631</v>
      </c>
      <c r="Y671" s="28">
        <f>+X671*1/J671</f>
        <v>12381.462220963125</v>
      </c>
      <c r="Z671" s="55">
        <f>+X671/1000*A_DESCRIPCION!$D$24</f>
        <v>0.29096436219263344</v>
      </c>
      <c r="AA671" s="55">
        <f>+Y671/1000*A_DESCRIPCION!$D$24</f>
        <v>5.8192872438526688</v>
      </c>
      <c r="AB671" s="28">
        <f>+IF(E671=INICIO!$C$4,INICIO!$V$30*ARBOLES!R671,IF(E671=INICIO!$C$5,INICIO!$V$31*ARBOLES!R671,IF(E671=INICIO!$C$6,INICIO!$V$32*ARBOLES!R671,IF(E671=INICIO!$C$7,INICIO!#REF!*ARBOLES!R671,0))))</f>
        <v>8.8595536694425672</v>
      </c>
    </row>
    <row r="672" spans="1:28" x14ac:dyDescent="0.25">
      <c r="A672">
        <v>111</v>
      </c>
      <c r="B672" t="str">
        <f>+'2015'!A111</f>
        <v>2-2015-INAB/AGROACEITE</v>
      </c>
      <c r="D672">
        <f>+'2015'!B111</f>
        <v>44</v>
      </c>
      <c r="E672" t="str">
        <f>+'2015'!C111</f>
        <v>Laguncularia racemosa (L.) Gaertn.f.</v>
      </c>
      <c r="F672">
        <f>+'2015'!D111</f>
        <v>2015</v>
      </c>
      <c r="G672">
        <f>+'2015'!E111</f>
        <v>500</v>
      </c>
      <c r="H672">
        <f>+'2015'!F111</f>
        <v>6.7</v>
      </c>
      <c r="I672">
        <f>+'2015'!G111</f>
        <v>9.5</v>
      </c>
      <c r="J672" s="28">
        <f t="shared" si="40"/>
        <v>0.05</v>
      </c>
      <c r="K672" s="46">
        <f t="shared" si="41"/>
        <v>3.5256523554911458E-3</v>
      </c>
      <c r="L672" s="51">
        <f t="shared" si="42"/>
        <v>7.051304710982291E-2</v>
      </c>
      <c r="M672" s="28" t="str">
        <f>+IF(H672&gt;4,"DEJAR","DEPURAR")</f>
        <v>DEJAR</v>
      </c>
      <c r="N672" s="49" t="str">
        <f t="shared" si="43"/>
        <v>DEJAR</v>
      </c>
      <c r="O672" s="28">
        <f>+IF(E672=INICIO!$C$4,0.178*POWER(H672,2.47),IF(E672=INICIO!$C$5,0.1023*POWER(H672,2.5),IF(E672=INICIO!$C$6,0.14*POWER(H672,2.4),IF(E672=INICIO!$C$7,0.1023*POWER(H672,2.5),IF(E672=INICIO!$C$8,0,0)))))</f>
        <v>11.886736634180149</v>
      </c>
      <c r="P672" s="55">
        <f>+O672*1/J672</f>
        <v>237.73473268360297</v>
      </c>
      <c r="Q672" s="55">
        <f>+O672/1000*A_DESCRIPCION!$D$24</f>
        <v>5.5867662180646696E-3</v>
      </c>
      <c r="R672" s="55">
        <f>+P672/1000*A_DESCRIPCION!$D$24</f>
        <v>0.11173532436129339</v>
      </c>
      <c r="S672" s="49" t="str">
        <f>+INICIO!$E$4</f>
        <v>Imbert and Rollet (1989)a</v>
      </c>
      <c r="T672" s="54">
        <f>0.13657*H672^2.38351</f>
        <v>12.714897467625301</v>
      </c>
      <c r="U672" s="55">
        <f>+T672*1/J672</f>
        <v>254.29794935250601</v>
      </c>
      <c r="V672" s="55">
        <f>+T672/1000*A_DESCRIPCION!$D$24</f>
        <v>5.9760018097838909E-3</v>
      </c>
      <c r="W672" s="55">
        <f>+U672/1000*A_DESCRIPCION!$D$24</f>
        <v>0.1195200361956778</v>
      </c>
      <c r="X672" s="28">
        <f>+IF(E672=INICIO!$C$4,0.199*(0.86^0.899)*(H672^2.22),IF(E672=INICIO!$C$5,0.199*(0.762^0.899)*(H672^2.22),IF(E672=INICIO!$C$6,0.199*(0.759^0.899)*(H672^2.22),IF(E672=INICIO!$C$7,0.199*(0.762^0.899)*(H672^2.22),0))))</f>
        <v>10.632041365895793</v>
      </c>
      <c r="Y672" s="28">
        <f>+X672*1/J672</f>
        <v>212.64082731791584</v>
      </c>
      <c r="Z672" s="55">
        <f>+X672/1000*A_DESCRIPCION!$D$24</f>
        <v>4.9970594419710222E-3</v>
      </c>
      <c r="AA672" s="55">
        <f>+Y672/1000*A_DESCRIPCION!$D$24</f>
        <v>9.9941188839420436E-2</v>
      </c>
      <c r="AB672" s="28">
        <f>+IF(E672=INICIO!$C$4,INICIO!$V$30*ARBOLES!R672,IF(E672=INICIO!$C$5,INICIO!$V$31*ARBOLES!R672,IF(E672=INICIO!$C$6,INICIO!$V$32*ARBOLES!R672,IF(E672=INICIO!$C$7,INICIO!#REF!*ARBOLES!R672,0))))</f>
        <v>9.1129323369396567E-2</v>
      </c>
    </row>
    <row r="673" spans="1:28" x14ac:dyDescent="0.25">
      <c r="A673">
        <v>112</v>
      </c>
      <c r="B673" t="str">
        <f>+'2015'!A112</f>
        <v>2-2015-INAB/AGROACEITE</v>
      </c>
      <c r="D673">
        <f>+'2015'!B112</f>
        <v>45</v>
      </c>
      <c r="E673" t="str">
        <f>+'2015'!C112</f>
        <v>Laguncularia racemosa (L.) Gaertn.f.</v>
      </c>
      <c r="F673">
        <f>+'2015'!D112</f>
        <v>2015</v>
      </c>
      <c r="G673">
        <f>+'2015'!E112</f>
        <v>500</v>
      </c>
      <c r="H673">
        <f>+'2015'!F112</f>
        <v>6.8</v>
      </c>
      <c r="I673">
        <f>+'2015'!G112</f>
        <v>11.25</v>
      </c>
      <c r="J673" s="28">
        <f t="shared" si="40"/>
        <v>0.05</v>
      </c>
      <c r="K673" s="46">
        <f t="shared" si="41"/>
        <v>3.6316811075498014E-3</v>
      </c>
      <c r="L673" s="51">
        <f t="shared" si="42"/>
        <v>7.263362215099603E-2</v>
      </c>
      <c r="M673" s="28" t="str">
        <f>+IF(H673&gt;4,"DEJAR","DEPURAR")</f>
        <v>DEJAR</v>
      </c>
      <c r="N673" s="49" t="str">
        <f t="shared" si="43"/>
        <v>DEJAR</v>
      </c>
      <c r="O673" s="28">
        <f>+IF(E673=INICIO!$C$4,0.178*POWER(H673,2.47),IF(E673=INICIO!$C$5,0.1023*POWER(H673,2.5),IF(E673=INICIO!$C$6,0.14*POWER(H673,2.4),IF(E673=INICIO!$C$7,0.1023*POWER(H673,2.5),IF(E673=INICIO!$C$8,0,0)))))</f>
        <v>12.335248854342066</v>
      </c>
      <c r="P673" s="55">
        <f>+O673*1/J673</f>
        <v>246.7049770868413</v>
      </c>
      <c r="Q673" s="55">
        <f>+O673/1000*A_DESCRIPCION!$D$24</f>
        <v>5.7975669615407703E-3</v>
      </c>
      <c r="R673" s="55">
        <f>+P673/1000*A_DESCRIPCION!$D$24</f>
        <v>0.11595133923081541</v>
      </c>
      <c r="S673" s="49" t="str">
        <f>+INICIO!$E$4</f>
        <v>Imbert and Rollet (1989)a</v>
      </c>
      <c r="T673" s="54">
        <f>0.13657*H673^2.38351</f>
        <v>13.171906157159793</v>
      </c>
      <c r="U673" s="55">
        <f>+T673*1/J673</f>
        <v>263.43812314319581</v>
      </c>
      <c r="V673" s="55">
        <f>+T673/1000*A_DESCRIPCION!$D$24</f>
        <v>6.1907958938651024E-3</v>
      </c>
      <c r="W673" s="55">
        <f>+U673/1000*A_DESCRIPCION!$D$24</f>
        <v>0.12381591787730202</v>
      </c>
      <c r="X673" s="28">
        <f>+IF(E673=INICIO!$C$4,0.199*(0.86^0.899)*(H673^2.22),IF(E673=INICIO!$C$5,0.199*(0.762^0.899)*(H673^2.22),IF(E673=INICIO!$C$6,0.199*(0.759^0.899)*(H673^2.22),IF(E673=INICIO!$C$7,0.199*(0.762^0.899)*(H673^2.22),0))))</f>
        <v>10.987537791929324</v>
      </c>
      <c r="Y673" s="28">
        <f>+X673*1/J673</f>
        <v>219.75075583858646</v>
      </c>
      <c r="Z673" s="55">
        <f>+X673/1000*A_DESCRIPCION!$D$24</f>
        <v>5.1641427622067812E-3</v>
      </c>
      <c r="AA673" s="55">
        <f>+Y673/1000*A_DESCRIPCION!$D$24</f>
        <v>0.10328285524413564</v>
      </c>
      <c r="AB673" s="28">
        <f>+IF(E673=INICIO!$C$4,INICIO!$V$30*ARBOLES!R673,IF(E673=INICIO!$C$5,INICIO!$V$31*ARBOLES!R673,IF(E673=INICIO!$C$6,INICIO!$V$32*ARBOLES!R673,IF(E673=INICIO!$C$7,INICIO!#REF!*ARBOLES!R673,0))))</f>
        <v>9.4567829361758893E-2</v>
      </c>
    </row>
    <row r="674" spans="1:28" x14ac:dyDescent="0.25">
      <c r="A674">
        <v>113</v>
      </c>
      <c r="B674" t="str">
        <f>+'2015'!A113</f>
        <v>2-2015-INAB/AGROACEITE</v>
      </c>
      <c r="D674">
        <f>+'2015'!B113</f>
        <v>46</v>
      </c>
      <c r="E674" t="str">
        <f>+'2015'!C113</f>
        <v>Laguncularia racemosa (L.) Gaertn.f.</v>
      </c>
      <c r="F674">
        <f>+'2015'!D113</f>
        <v>2015</v>
      </c>
      <c r="G674">
        <f>+'2015'!E113</f>
        <v>500</v>
      </c>
      <c r="H674">
        <f>+'2015'!F113</f>
        <v>16.7</v>
      </c>
      <c r="I674">
        <f>+'2015'!G113</f>
        <v>19.27</v>
      </c>
      <c r="J674" s="28">
        <f t="shared" si="40"/>
        <v>0.05</v>
      </c>
      <c r="K674" s="46">
        <f t="shared" si="41"/>
        <v>2.1903969378991431E-2</v>
      </c>
      <c r="L674" s="51">
        <f t="shared" si="42"/>
        <v>0.43807938757982862</v>
      </c>
      <c r="M674" s="28" t="str">
        <f>+IF(H674&gt;4,"DEJAR","DEPURAR")</f>
        <v>DEJAR</v>
      </c>
      <c r="N674" s="49" t="str">
        <f t="shared" si="43"/>
        <v>DEJAR</v>
      </c>
      <c r="O674" s="28">
        <f>+IF(E674=INICIO!$C$4,0.178*POWER(H674,2.47),IF(E674=INICIO!$C$5,0.1023*POWER(H674,2.5),IF(E674=INICIO!$C$6,0.14*POWER(H674,2.4),IF(E674=INICIO!$C$7,0.1023*POWER(H674,2.5),IF(E674=INICIO!$C$8,0,0)))))</f>
        <v>116.59147902197151</v>
      </c>
      <c r="P674" s="55">
        <f>+O674*1/J674</f>
        <v>2331.8295804394302</v>
      </c>
      <c r="Q674" s="55">
        <f>+O674/1000*A_DESCRIPCION!$D$24</f>
        <v>5.4797995140326607E-2</v>
      </c>
      <c r="R674" s="55">
        <f>+P674/1000*A_DESCRIPCION!$D$24</f>
        <v>1.0959599028065321</v>
      </c>
      <c r="S674" s="49" t="str">
        <f>+INICIO!$E$4</f>
        <v>Imbert and Rollet (1989)a</v>
      </c>
      <c r="T674" s="54">
        <f>0.13657*H674^2.38351</f>
        <v>112.12752745610216</v>
      </c>
      <c r="U674" s="55">
        <f>+T674*1/J674</f>
        <v>2242.5505491220429</v>
      </c>
      <c r="V674" s="55">
        <f>+T674/1000*A_DESCRIPCION!$D$24</f>
        <v>5.2699937904368013E-2</v>
      </c>
      <c r="W674" s="55">
        <f>+U674/1000*A_DESCRIPCION!$D$24</f>
        <v>1.0539987580873602</v>
      </c>
      <c r="X674" s="28">
        <f>+IF(E674=INICIO!$C$4,0.199*(0.86^0.899)*(H674^2.22),IF(E674=INICIO!$C$5,0.199*(0.762^0.899)*(H674^2.22),IF(E674=INICIO!$C$6,0.199*(0.759^0.899)*(H674^2.22),IF(E674=INICIO!$C$7,0.199*(0.762^0.899)*(H674^2.22),0))))</f>
        <v>80.753464129417679</v>
      </c>
      <c r="Y674" s="28">
        <f>+X674*1/J674</f>
        <v>1615.0692825883534</v>
      </c>
      <c r="Z674" s="55">
        <f>+X674/1000*A_DESCRIPCION!$D$24</f>
        <v>3.7954128140826306E-2</v>
      </c>
      <c r="AA674" s="55">
        <f>+Y674/1000*A_DESCRIPCION!$D$24</f>
        <v>0.75908256281652609</v>
      </c>
      <c r="AB674" s="28">
        <f>+IF(E674=INICIO!$C$4,INICIO!$V$30*ARBOLES!R674,IF(E674=INICIO!$C$5,INICIO!$V$31*ARBOLES!R674,IF(E674=INICIO!$C$6,INICIO!$V$32*ARBOLES!R674,IF(E674=INICIO!$C$7,INICIO!#REF!*ARBOLES!R674,0))))</f>
        <v>0.8938452092357877</v>
      </c>
    </row>
    <row r="675" spans="1:28" x14ac:dyDescent="0.25">
      <c r="A675">
        <v>114</v>
      </c>
      <c r="B675" t="str">
        <f>+'2015'!A114</f>
        <v>2-2015-INAB/AGROACEITE</v>
      </c>
      <c r="D675">
        <f>+'2015'!B114</f>
        <v>47</v>
      </c>
      <c r="E675" t="str">
        <f>+'2015'!C114</f>
        <v>Laguncularia racemosa (L.) Gaertn.f.</v>
      </c>
      <c r="F675">
        <f>+'2015'!D114</f>
        <v>2015</v>
      </c>
      <c r="G675">
        <f>+'2015'!E114</f>
        <v>500</v>
      </c>
      <c r="H675">
        <f>+'2015'!F114</f>
        <v>6.5</v>
      </c>
      <c r="I675">
        <f>+'2015'!G114</f>
        <v>0</v>
      </c>
      <c r="J675" s="28">
        <f t="shared" si="40"/>
        <v>0.05</v>
      </c>
      <c r="K675" s="46">
        <f t="shared" si="41"/>
        <v>3.3183072403542195E-3</v>
      </c>
      <c r="L675" s="51">
        <f t="shared" si="42"/>
        <v>6.6366144807084387E-2</v>
      </c>
      <c r="M675" s="28" t="str">
        <f>+IF(H675&gt;4,"DEJAR","DEPURAR")</f>
        <v>DEJAR</v>
      </c>
      <c r="N675" s="49" t="str">
        <f t="shared" si="43"/>
        <v>DEJAR</v>
      </c>
      <c r="O675" s="28">
        <f>+IF(E675=INICIO!$C$4,0.178*POWER(H675,2.47),IF(E675=INICIO!$C$5,0.1023*POWER(H675,2.5),IF(E675=INICIO!$C$6,0.14*POWER(H675,2.4),IF(E675=INICIO!$C$7,0.1023*POWER(H675,2.5),IF(E675=INICIO!$C$8,0,0)))))</f>
        <v>11.019427333081444</v>
      </c>
      <c r="P675" s="55">
        <f>+O675*1/J675</f>
        <v>220.38854666162885</v>
      </c>
      <c r="Q675" s="55">
        <f>+O675/1000*A_DESCRIPCION!$D$24</f>
        <v>5.1791308465482782E-3</v>
      </c>
      <c r="R675" s="55">
        <f>+P675/1000*A_DESCRIPCION!$D$24</f>
        <v>0.10358261693096556</v>
      </c>
      <c r="S675" s="49" t="str">
        <f>+INICIO!$E$4</f>
        <v>Imbert and Rollet (1989)a</v>
      </c>
      <c r="T675" s="54">
        <f>0.13657*H675^2.38351</f>
        <v>11.82884726270605</v>
      </c>
      <c r="U675" s="55">
        <f>+T675*1/J675</f>
        <v>236.576945254121</v>
      </c>
      <c r="V675" s="55">
        <f>+T675/1000*A_DESCRIPCION!$D$24</f>
        <v>5.5595582134718427E-3</v>
      </c>
      <c r="W675" s="55">
        <f>+U675/1000*A_DESCRIPCION!$D$24</f>
        <v>0.11119116426943687</v>
      </c>
      <c r="X675" s="28">
        <f>+IF(E675=INICIO!$C$4,0.199*(0.86^0.899)*(H675^2.22),IF(E675=INICIO!$C$5,0.199*(0.762^0.899)*(H675^2.22),IF(E675=INICIO!$C$6,0.199*(0.759^0.899)*(H675^2.22),IF(E675=INICIO!$C$7,0.199*(0.762^0.899)*(H675^2.22),0))))</f>
        <v>9.9402715203027743</v>
      </c>
      <c r="Y675" s="28">
        <f>+X675*1/J675</f>
        <v>198.80543040605548</v>
      </c>
      <c r="Z675" s="55">
        <f>+X675/1000*A_DESCRIPCION!$D$24</f>
        <v>4.6719276145423035E-3</v>
      </c>
      <c r="AA675" s="55">
        <f>+Y675/1000*A_DESCRIPCION!$D$24</f>
        <v>9.3438552290846064E-2</v>
      </c>
      <c r="AB675" s="28">
        <f>+IF(E675=INICIO!$C$4,INICIO!$V$30*ARBOLES!R675,IF(E675=INICIO!$C$5,INICIO!$V$31*ARBOLES!R675,IF(E675=INICIO!$C$6,INICIO!$V$32*ARBOLES!R675,IF(E675=INICIO!$C$7,INICIO!#REF!*ARBOLES!R675,0))))</f>
        <v>8.4480121641999098E-2</v>
      </c>
    </row>
    <row r="676" spans="1:28" x14ac:dyDescent="0.25">
      <c r="A676">
        <v>115</v>
      </c>
      <c r="B676" t="str">
        <f>+'2015'!A115</f>
        <v>2-2015-INAB/AGROACEITE</v>
      </c>
      <c r="D676">
        <f>+'2015'!B115</f>
        <v>48</v>
      </c>
      <c r="E676" t="str">
        <f>+'2015'!C115</f>
        <v>Laguncularia racemosa (L.) Gaertn.f.</v>
      </c>
      <c r="F676">
        <f>+'2015'!D115</f>
        <v>2015</v>
      </c>
      <c r="G676">
        <f>+'2015'!E115</f>
        <v>500</v>
      </c>
      <c r="H676">
        <f>+'2015'!F115</f>
        <v>7.3</v>
      </c>
      <c r="I676">
        <f>+'2015'!G115</f>
        <v>10.5</v>
      </c>
      <c r="J676" s="28">
        <f t="shared" si="40"/>
        <v>0.05</v>
      </c>
      <c r="K676" s="46">
        <f t="shared" si="41"/>
        <v>4.1853868127450016E-3</v>
      </c>
      <c r="L676" s="51">
        <f t="shared" si="42"/>
        <v>8.3707736254900023E-2</v>
      </c>
      <c r="M676" s="28" t="str">
        <f>+IF(H676&gt;4,"DEJAR","DEPURAR")</f>
        <v>DEJAR</v>
      </c>
      <c r="N676" s="49" t="str">
        <f t="shared" si="43"/>
        <v>DEJAR</v>
      </c>
      <c r="O676" s="28">
        <f>+IF(E676=INICIO!$C$4,0.178*POWER(H676,2.47),IF(E676=INICIO!$C$5,0.1023*POWER(H676,2.5),IF(E676=INICIO!$C$6,0.14*POWER(H676,2.4),IF(E676=INICIO!$C$7,0.1023*POWER(H676,2.5),IF(E676=INICIO!$C$8,0,0)))))</f>
        <v>14.729322934713254</v>
      </c>
      <c r="P676" s="55">
        <f>+O676*1/J676</f>
        <v>294.58645869426505</v>
      </c>
      <c r="Q676" s="55">
        <f>+O676/1000*A_DESCRIPCION!$D$24</f>
        <v>6.9227817793152289E-3</v>
      </c>
      <c r="R676" s="55">
        <f>+P676/1000*A_DESCRIPCION!$D$24</f>
        <v>0.13845563558630455</v>
      </c>
      <c r="S676" s="49" t="str">
        <f>+INICIO!$E$4</f>
        <v>Imbert and Rollet (1989)a</v>
      </c>
      <c r="T676" s="54">
        <f>0.13657*H676^2.38351</f>
        <v>15.598900207913475</v>
      </c>
      <c r="U676" s="55">
        <f>+T676*1/J676</f>
        <v>311.97800415826947</v>
      </c>
      <c r="V676" s="55">
        <f>+T676/1000*A_DESCRIPCION!$D$24</f>
        <v>7.3314830977193332E-3</v>
      </c>
      <c r="W676" s="55">
        <f>+U676/1000*A_DESCRIPCION!$D$24</f>
        <v>0.14662966195438665</v>
      </c>
      <c r="X676" s="28">
        <f>+IF(E676=INICIO!$C$4,0.199*(0.86^0.899)*(H676^2.22),IF(E676=INICIO!$C$5,0.199*(0.762^0.899)*(H676^2.22),IF(E676=INICIO!$C$6,0.199*(0.759^0.899)*(H676^2.22),IF(E676=INICIO!$C$7,0.199*(0.762^0.899)*(H676^2.22),0))))</f>
        <v>12.861965641652624</v>
      </c>
      <c r="Y676" s="28">
        <f>+X676*1/J676</f>
        <v>257.23931283305245</v>
      </c>
      <c r="Z676" s="55">
        <f>+X676/1000*A_DESCRIPCION!$D$24</f>
        <v>6.0451238515767331E-3</v>
      </c>
      <c r="AA676" s="55">
        <f>+Y676/1000*A_DESCRIPCION!$D$24</f>
        <v>0.12090247703153464</v>
      </c>
      <c r="AB676" s="28">
        <f>+IF(E676=INICIO!$C$4,INICIO!$V$30*ARBOLES!R676,IF(E676=INICIO!$C$5,INICIO!$V$31*ARBOLES!R676,IF(E676=INICIO!$C$6,INICIO!$V$32*ARBOLES!R676,IF(E676=INICIO!$C$7,INICIO!#REF!*ARBOLES!R676,0))))</f>
        <v>0.11292192920890202</v>
      </c>
    </row>
    <row r="677" spans="1:28" x14ac:dyDescent="0.25">
      <c r="A677">
        <v>116</v>
      </c>
      <c r="B677" t="str">
        <f>+'2015'!A116</f>
        <v>2-2015-INAB/AGROACEITE</v>
      </c>
      <c r="D677">
        <f>+'2015'!B116</f>
        <v>49</v>
      </c>
      <c r="E677" t="str">
        <f>+'2015'!C116</f>
        <v>Laguncularia racemosa (L.) Gaertn.f.</v>
      </c>
      <c r="F677">
        <f>+'2015'!D116</f>
        <v>2015</v>
      </c>
      <c r="G677">
        <f>+'2015'!E116</f>
        <v>500</v>
      </c>
      <c r="H677">
        <f>+'2015'!F116</f>
        <v>24.3</v>
      </c>
      <c r="I677">
        <f>+'2015'!G116</f>
        <v>21.5</v>
      </c>
      <c r="J677" s="28">
        <f t="shared" si="40"/>
        <v>0.05</v>
      </c>
      <c r="K677" s="46">
        <f t="shared" si="41"/>
        <v>4.6376976150455919E-2</v>
      </c>
      <c r="L677" s="51">
        <f t="shared" si="42"/>
        <v>0.92753952300911835</v>
      </c>
      <c r="M677" s="28" t="str">
        <f>+IF(H677&gt;4,"DEJAR","DEPURAR")</f>
        <v>DEJAR</v>
      </c>
      <c r="N677" s="49" t="str">
        <f t="shared" si="43"/>
        <v>DEJAR</v>
      </c>
      <c r="O677" s="28">
        <f>+IF(E677=INICIO!$C$4,0.178*POWER(H677,2.47),IF(E677=INICIO!$C$5,0.1023*POWER(H677,2.5),IF(E677=INICIO!$C$6,0.14*POWER(H677,2.4),IF(E677=INICIO!$C$7,0.1023*POWER(H677,2.5),IF(E677=INICIO!$C$8,0,0)))))</f>
        <v>297.77711482781433</v>
      </c>
      <c r="P677" s="55">
        <f>+O677*1/J677</f>
        <v>5955.5422965562866</v>
      </c>
      <c r="Q677" s="55">
        <f>+O677/1000*A_DESCRIPCION!$D$24</f>
        <v>0.13995524396907272</v>
      </c>
      <c r="R677" s="55">
        <f>+P677/1000*A_DESCRIPCION!$D$24</f>
        <v>2.7991048793814546</v>
      </c>
      <c r="S677" s="49" t="str">
        <f>+INICIO!$E$4</f>
        <v>Imbert and Rollet (1989)a</v>
      </c>
      <c r="T677" s="54">
        <f>0.13657*H677^2.38351</f>
        <v>274.13325232414849</v>
      </c>
      <c r="U677" s="55">
        <f>+T677*1/J677</f>
        <v>5482.665046482969</v>
      </c>
      <c r="V677" s="55">
        <f>+T677/1000*A_DESCRIPCION!$D$24</f>
        <v>0.12884262859234977</v>
      </c>
      <c r="W677" s="55">
        <f>+U677/1000*A_DESCRIPCION!$D$24</f>
        <v>2.5768525718469957</v>
      </c>
      <c r="X677" s="28">
        <f>+IF(E677=INICIO!$C$4,0.199*(0.86^0.899)*(H677^2.22),IF(E677=INICIO!$C$5,0.199*(0.762^0.899)*(H677^2.22),IF(E677=INICIO!$C$6,0.199*(0.759^0.899)*(H677^2.22),IF(E677=INICIO!$C$7,0.199*(0.762^0.899)*(H677^2.22),0))))</f>
        <v>185.68487217765835</v>
      </c>
      <c r="Y677" s="28">
        <f>+X677*1/J677</f>
        <v>3713.697443553167</v>
      </c>
      <c r="Z677" s="55">
        <f>+X677/1000*A_DESCRIPCION!$D$24</f>
        <v>8.7271889923499421E-2</v>
      </c>
      <c r="AA677" s="55">
        <f>+Y677/1000*A_DESCRIPCION!$D$24</f>
        <v>1.7454377984699883</v>
      </c>
      <c r="AB677" s="28">
        <f>+IF(E677=INICIO!$C$4,INICIO!$V$30*ARBOLES!R677,IF(E677=INICIO!$C$5,INICIO!$V$31*ARBOLES!R677,IF(E677=INICIO!$C$6,INICIO!$V$32*ARBOLES!R677,IF(E677=INICIO!$C$7,INICIO!#REF!*ARBOLES!R677,0))))</f>
        <v>2.2828996573474991</v>
      </c>
    </row>
    <row r="678" spans="1:28" x14ac:dyDescent="0.25">
      <c r="A678">
        <v>117</v>
      </c>
      <c r="B678" t="str">
        <f>+'2015'!A117</f>
        <v>2-2015-INAB/AGROACEITE</v>
      </c>
      <c r="D678">
        <f>+'2015'!B117</f>
        <v>50</v>
      </c>
      <c r="E678" t="str">
        <f>+'2015'!C117</f>
        <v>Laguncularia racemosa (L.) Gaertn.f.</v>
      </c>
      <c r="F678">
        <f>+'2015'!D117</f>
        <v>2015</v>
      </c>
      <c r="G678">
        <f>+'2015'!E117</f>
        <v>500</v>
      </c>
      <c r="H678">
        <f>+'2015'!F117</f>
        <v>20.2</v>
      </c>
      <c r="I678">
        <f>+'2015'!G117</f>
        <v>20.5</v>
      </c>
      <c r="J678" s="28">
        <f t="shared" si="40"/>
        <v>0.05</v>
      </c>
      <c r="K678" s="46">
        <f t="shared" si="41"/>
        <v>3.2047386659269476E-2</v>
      </c>
      <c r="L678" s="51">
        <f t="shared" si="42"/>
        <v>0.64094773318538945</v>
      </c>
      <c r="M678" s="28" t="str">
        <f>+IF(H678&gt;4,"DEJAR","DEPURAR")</f>
        <v>DEJAR</v>
      </c>
      <c r="N678" s="49" t="str">
        <f t="shared" si="43"/>
        <v>DEJAR</v>
      </c>
      <c r="O678" s="28">
        <f>+IF(E678=INICIO!$C$4,0.178*POWER(H678,2.47),IF(E678=INICIO!$C$5,0.1023*POWER(H678,2.5),IF(E678=INICIO!$C$6,0.14*POWER(H678,2.4),IF(E678=INICIO!$C$7,0.1023*POWER(H678,2.5),IF(E678=INICIO!$C$8,0,0)))))</f>
        <v>187.60916793982994</v>
      </c>
      <c r="P678" s="55">
        <f>+O678*1/J678</f>
        <v>3752.1833587965989</v>
      </c>
      <c r="Q678" s="55">
        <f>+O678/1000*A_DESCRIPCION!$D$24</f>
        <v>8.8176308931720071E-2</v>
      </c>
      <c r="R678" s="55">
        <f>+P678/1000*A_DESCRIPCION!$D$24</f>
        <v>1.7635261786344012</v>
      </c>
      <c r="S678" s="49" t="str">
        <f>+INICIO!$E$4</f>
        <v>Imbert and Rollet (1989)a</v>
      </c>
      <c r="T678" s="54">
        <f>0.13657*H678^2.38351</f>
        <v>176.47100215542764</v>
      </c>
      <c r="U678" s="55">
        <f>+T678*1/J678</f>
        <v>3529.4200431085528</v>
      </c>
      <c r="V678" s="55">
        <f>+T678/1000*A_DESCRIPCION!$D$24</f>
        <v>8.2941371013050977E-2</v>
      </c>
      <c r="W678" s="55">
        <f>+U678/1000*A_DESCRIPCION!$D$24</f>
        <v>1.6588274202610196</v>
      </c>
      <c r="X678" s="28">
        <f>+IF(E678=INICIO!$C$4,0.199*(0.86^0.899)*(H678^2.22),IF(E678=INICIO!$C$5,0.199*(0.762^0.899)*(H678^2.22),IF(E678=INICIO!$C$6,0.199*(0.759^0.899)*(H678^2.22),IF(E678=INICIO!$C$7,0.199*(0.762^0.899)*(H678^2.22),0))))</f>
        <v>123.19997957149312</v>
      </c>
      <c r="Y678" s="28">
        <f>+X678*1/J678</f>
        <v>2463.999591429862</v>
      </c>
      <c r="Z678" s="55">
        <f>+X678/1000*A_DESCRIPCION!$D$24</f>
        <v>5.7903990398601765E-2</v>
      </c>
      <c r="AA678" s="55">
        <f>+Y678/1000*A_DESCRIPCION!$D$24</f>
        <v>1.1580798079720349</v>
      </c>
      <c r="AB678" s="28">
        <f>+IF(E678=INICIO!$C$4,INICIO!$V$30*ARBOLES!R678,IF(E678=INICIO!$C$5,INICIO!$V$31*ARBOLES!R678,IF(E678=INICIO!$C$6,INICIO!$V$32*ARBOLES!R678,IF(E678=INICIO!$C$7,INICIO!#REF!*ARBOLES!R678,0))))</f>
        <v>1.4383002718417157</v>
      </c>
    </row>
    <row r="679" spans="1:28" x14ac:dyDescent="0.25">
      <c r="A679">
        <v>118</v>
      </c>
      <c r="B679" t="str">
        <f>+'2015'!A118</f>
        <v>2-2015-INAB/AGROACEITE</v>
      </c>
      <c r="D679">
        <f>+'2015'!B118</f>
        <v>51</v>
      </c>
      <c r="E679" t="str">
        <f>+'2015'!C118</f>
        <v>Laguncularia racemosa (L.) Gaertn.f.</v>
      </c>
      <c r="F679">
        <f>+'2015'!D118</f>
        <v>2015</v>
      </c>
      <c r="G679">
        <f>+'2015'!E118</f>
        <v>500</v>
      </c>
      <c r="H679">
        <f>+'2015'!F118</f>
        <v>23.2</v>
      </c>
      <c r="I679">
        <f>+'2015'!G118</f>
        <v>22.5</v>
      </c>
      <c r="J679" s="28">
        <f t="shared" si="40"/>
        <v>0.05</v>
      </c>
      <c r="K679" s="46">
        <f t="shared" si="41"/>
        <v>4.2273270746704249E-2</v>
      </c>
      <c r="L679" s="51">
        <f t="shared" si="42"/>
        <v>0.84546541493408489</v>
      </c>
      <c r="M679" s="28" t="str">
        <f>+IF(H679&gt;4,"DEJAR","DEPURAR")</f>
        <v>DEJAR</v>
      </c>
      <c r="N679" s="49" t="str">
        <f t="shared" si="43"/>
        <v>DEJAR</v>
      </c>
      <c r="O679" s="28">
        <f>+IF(E679=INICIO!$C$4,0.178*POWER(H679,2.47),IF(E679=INICIO!$C$5,0.1023*POWER(H679,2.5),IF(E679=INICIO!$C$6,0.14*POWER(H679,2.4),IF(E679=INICIO!$C$7,0.1023*POWER(H679,2.5),IF(E679=INICIO!$C$8,0,0)))))</f>
        <v>265.21348108036869</v>
      </c>
      <c r="P679" s="55">
        <f>+O679*1/J679</f>
        <v>5304.2696216073737</v>
      </c>
      <c r="Q679" s="55">
        <f>+O679/1000*A_DESCRIPCION!$D$24</f>
        <v>0.12465033610777328</v>
      </c>
      <c r="R679" s="55">
        <f>+P679/1000*A_DESCRIPCION!$D$24</f>
        <v>2.4930067221554655</v>
      </c>
      <c r="S679" s="49" t="str">
        <f>+INICIO!$E$4</f>
        <v>Imbert and Rollet (1989)a</v>
      </c>
      <c r="T679" s="54">
        <f>0.13657*H679^2.38351</f>
        <v>245.47630430811358</v>
      </c>
      <c r="U679" s="55">
        <f>+T679*1/J679</f>
        <v>4909.526086162271</v>
      </c>
      <c r="V679" s="55">
        <f>+T679/1000*A_DESCRIPCION!$D$24</f>
        <v>0.11537386302481338</v>
      </c>
      <c r="W679" s="55">
        <f>+U679/1000*A_DESCRIPCION!$D$24</f>
        <v>2.3074772604962672</v>
      </c>
      <c r="X679" s="28">
        <f>+IF(E679=INICIO!$C$4,0.199*(0.86^0.899)*(H679^2.22),IF(E679=INICIO!$C$5,0.199*(0.762^0.899)*(H679^2.22),IF(E679=INICIO!$C$6,0.199*(0.759^0.899)*(H679^2.22),IF(E679=INICIO!$C$7,0.199*(0.762^0.899)*(H679^2.22),0))))</f>
        <v>167.53822968562451</v>
      </c>
      <c r="Y679" s="28">
        <f>+X679*1/J679</f>
        <v>3350.7645937124903</v>
      </c>
      <c r="Z679" s="55">
        <f>+X679/1000*A_DESCRIPCION!$D$24</f>
        <v>7.8742967952243517E-2</v>
      </c>
      <c r="AA679" s="55">
        <f>+Y679/1000*A_DESCRIPCION!$D$24</f>
        <v>1.5748593590448703</v>
      </c>
      <c r="AB679" s="28">
        <f>+IF(E679=INICIO!$C$4,INICIO!$V$30*ARBOLES!R679,IF(E679=INICIO!$C$5,INICIO!$V$31*ARBOLES!R679,IF(E679=INICIO!$C$6,INICIO!$V$32*ARBOLES!R679,IF(E679=INICIO!$C$7,INICIO!#REF!*ARBOLES!R679,0))))</f>
        <v>2.0332514989689785</v>
      </c>
    </row>
    <row r="680" spans="1:28" x14ac:dyDescent="0.25">
      <c r="A680">
        <v>119</v>
      </c>
      <c r="B680" t="str">
        <f>+'2015'!A119</f>
        <v>2-2015-INAB/AGROACEITE</v>
      </c>
      <c r="D680">
        <f>+'2015'!B119</f>
        <v>52</v>
      </c>
      <c r="E680" t="str">
        <f>+'2015'!C119</f>
        <v>Rhizophora mangle L.</v>
      </c>
      <c r="F680">
        <f>+'2015'!D119</f>
        <v>2015</v>
      </c>
      <c r="G680">
        <f>+'2015'!E119</f>
        <v>500</v>
      </c>
      <c r="H680">
        <f>+'2015'!F119</f>
        <v>7.4</v>
      </c>
      <c r="I680">
        <f>+'2015'!G119</f>
        <v>10.35</v>
      </c>
      <c r="J680" s="28">
        <f t="shared" si="40"/>
        <v>0.05</v>
      </c>
      <c r="K680" s="46">
        <f t="shared" si="41"/>
        <v>4.3008403427644282E-3</v>
      </c>
      <c r="L680" s="51">
        <f t="shared" si="42"/>
        <v>8.6016806855288563E-2</v>
      </c>
      <c r="M680" s="28" t="str">
        <f>+IF(H680&gt;4,"DEJAR","DEPURAR")</f>
        <v>DEJAR</v>
      </c>
      <c r="N680" s="49" t="str">
        <f t="shared" si="43"/>
        <v>DEJAR</v>
      </c>
      <c r="O680" s="28">
        <f>+IF(E680=INICIO!$C$4,0.178*POWER(H680,2.47),IF(E680=INICIO!$C$5,0.1023*POWER(H680,2.5),IF(E680=INICIO!$C$6,0.14*POWER(H680,2.4),IF(E680=INICIO!$C$7,0.1023*POWER(H680,2.5),IF(E680=INICIO!$C$8,0,0)))))</f>
        <v>24.970218926365447</v>
      </c>
      <c r="P680" s="55">
        <f>+O680*1/J680</f>
        <v>499.40437852730895</v>
      </c>
      <c r="Q680" s="55">
        <f>+O680/1000*A_DESCRIPCION!$D$24</f>
        <v>1.173600289539176E-2</v>
      </c>
      <c r="R680" s="55">
        <f>+P680/1000*A_DESCRIPCION!$D$24</f>
        <v>0.23472005790783521</v>
      </c>
      <c r="S680" s="49" t="str">
        <f>+INICIO!$E$4</f>
        <v>Imbert and Rollet (1989)a</v>
      </c>
      <c r="T680" s="54">
        <f>0.13657*H680^2.38351</f>
        <v>16.113051890672299</v>
      </c>
      <c r="U680" s="55">
        <f>+T680*1/J680</f>
        <v>322.26103781344597</v>
      </c>
      <c r="V680" s="55">
        <f>+T680/1000*A_DESCRIPCION!$D$24</f>
        <v>7.5731343886159801E-3</v>
      </c>
      <c r="W680" s="55">
        <f>+U680/1000*A_DESCRIPCION!$D$24</f>
        <v>0.15146268777231958</v>
      </c>
      <c r="X680" s="28">
        <f>+IF(E680=INICIO!$C$4,0.199*(0.86^0.899)*(H680^2.22),IF(E680=INICIO!$C$5,0.199*(0.762^0.899)*(H680^2.22),IF(E680=INICIO!$C$6,0.199*(0.759^0.899)*(H680^2.22),IF(E680=INICIO!$C$7,0.199*(0.762^0.899)*(H680^2.22),0))))</f>
        <v>14.77956329909262</v>
      </c>
      <c r="Y680" s="28">
        <f>+X680*1/J680</f>
        <v>295.59126598185242</v>
      </c>
      <c r="Z680" s="55">
        <f>+X680/1000*A_DESCRIPCION!$D$24</f>
        <v>6.946394750573532E-3</v>
      </c>
      <c r="AA680" s="55">
        <f>+Y680/1000*A_DESCRIPCION!$D$24</f>
        <v>0.13892789501147063</v>
      </c>
      <c r="AB680" s="28">
        <f>+IF(E680=INICIO!$C$4,INICIO!$V$30*ARBOLES!R680,IF(E680=INICIO!$C$5,INICIO!$V$31*ARBOLES!R680,IF(E680=INICIO!$C$6,INICIO!$V$32*ARBOLES!R680,IF(E680=INICIO!$C$7,INICIO!#REF!*ARBOLES!R680,0))))</f>
        <v>0.16366636946858909</v>
      </c>
    </row>
    <row r="681" spans="1:28" x14ac:dyDescent="0.25">
      <c r="A681">
        <v>120</v>
      </c>
      <c r="B681" t="str">
        <f>+'2015'!A120</f>
        <v>2-2015-INAB/AGROACEITE</v>
      </c>
      <c r="D681">
        <f>+'2015'!B120</f>
        <v>53</v>
      </c>
      <c r="E681" t="str">
        <f>+'2015'!C120</f>
        <v>Laguncularia racemosa (L.) Gaertn.f.</v>
      </c>
      <c r="F681">
        <f>+'2015'!D120</f>
        <v>2015</v>
      </c>
      <c r="G681">
        <f>+'2015'!E120</f>
        <v>500</v>
      </c>
      <c r="H681">
        <f>+'2015'!F120</f>
        <v>21.6</v>
      </c>
      <c r="I681">
        <f>+'2015'!G120</f>
        <v>19.5</v>
      </c>
      <c r="J681" s="28">
        <f t="shared" si="40"/>
        <v>0.05</v>
      </c>
      <c r="K681" s="46">
        <f t="shared" si="41"/>
        <v>3.6643536711471351E-2</v>
      </c>
      <c r="L681" s="51">
        <f t="shared" si="42"/>
        <v>0.73287073422942695</v>
      </c>
      <c r="M681" s="28" t="str">
        <f>+IF(H681&gt;4,"DEJAR","DEPURAR")</f>
        <v>DEJAR</v>
      </c>
      <c r="N681" s="49" t="str">
        <f t="shared" si="43"/>
        <v>DEJAR</v>
      </c>
      <c r="O681" s="28">
        <f>+IF(E681=INICIO!$C$4,0.178*POWER(H681,2.47),IF(E681=INICIO!$C$5,0.1023*POWER(H681,2.5),IF(E681=INICIO!$C$6,0.14*POWER(H681,2.4),IF(E681=INICIO!$C$7,0.1023*POWER(H681,2.5),IF(E681=INICIO!$C$8,0,0)))))</f>
        <v>221.82475554440208</v>
      </c>
      <c r="P681" s="55">
        <f>+O681*1/J681</f>
        <v>4436.4951108880414</v>
      </c>
      <c r="Q681" s="55">
        <f>+O681/1000*A_DESCRIPCION!$D$24</f>
        <v>0.10425763510586898</v>
      </c>
      <c r="R681" s="55">
        <f>+P681/1000*A_DESCRIPCION!$D$24</f>
        <v>2.0851527021173797</v>
      </c>
      <c r="S681" s="49" t="str">
        <f>+INICIO!$E$4</f>
        <v>Imbert and Rollet (1989)a</v>
      </c>
      <c r="T681" s="54">
        <f>0.13657*H681^2.38351</f>
        <v>207.03280670498896</v>
      </c>
      <c r="U681" s="55">
        <f>+T681*1/J681</f>
        <v>4140.6561340997787</v>
      </c>
      <c r="V681" s="55">
        <f>+T681/1000*A_DESCRIPCION!$D$24</f>
        <v>9.7305419151344816E-2</v>
      </c>
      <c r="W681" s="55">
        <f>+U681/1000*A_DESCRIPCION!$D$24</f>
        <v>1.9461083830268957</v>
      </c>
      <c r="X681" s="28">
        <f>+IF(E681=INICIO!$C$4,0.199*(0.86^0.899)*(H681^2.22),IF(E681=INICIO!$C$5,0.199*(0.762^0.899)*(H681^2.22),IF(E681=INICIO!$C$6,0.199*(0.759^0.899)*(H681^2.22),IF(E681=INICIO!$C$7,0.199*(0.762^0.899)*(H681^2.22),0))))</f>
        <v>142.96111384295486</v>
      </c>
      <c r="Y681" s="28">
        <f>+X681*1/J681</f>
        <v>2859.2222768590968</v>
      </c>
      <c r="Z681" s="55">
        <f>+X681/1000*A_DESCRIPCION!$D$24</f>
        <v>6.719172350618878E-2</v>
      </c>
      <c r="AA681" s="55">
        <f>+Y681/1000*A_DESCRIPCION!$D$24</f>
        <v>1.3438344701237754</v>
      </c>
      <c r="AB681" s="28">
        <f>+IF(E681=INICIO!$C$4,INICIO!$V$30*ARBOLES!R681,IF(E681=INICIO!$C$5,INICIO!$V$31*ARBOLES!R681,IF(E681=INICIO!$C$6,INICIO!$V$32*ARBOLES!R681,IF(E681=INICIO!$C$7,INICIO!#REF!*ARBOLES!R681,0))))</f>
        <v>1.7006130867925477</v>
      </c>
    </row>
    <row r="682" spans="1:28" x14ac:dyDescent="0.25">
      <c r="A682">
        <v>121</v>
      </c>
      <c r="B682" t="str">
        <f>+'2015'!A121</f>
        <v>2-2015-INAB/AGROACEITE</v>
      </c>
      <c r="D682">
        <f>+'2015'!B121</f>
        <v>54</v>
      </c>
      <c r="E682" t="str">
        <f>+'2015'!C121</f>
        <v>Laguncularia racemosa (L.) Gaertn.f.</v>
      </c>
      <c r="F682">
        <f>+'2015'!D121</f>
        <v>2015</v>
      </c>
      <c r="G682">
        <f>+'2015'!E121</f>
        <v>500</v>
      </c>
      <c r="H682">
        <f>+'2015'!F121</f>
        <v>6.7</v>
      </c>
      <c r="I682">
        <f>+'2015'!G121</f>
        <v>12.25</v>
      </c>
      <c r="J682" s="28">
        <f t="shared" si="40"/>
        <v>0.05</v>
      </c>
      <c r="K682" s="46">
        <f t="shared" si="41"/>
        <v>3.5256523554911458E-3</v>
      </c>
      <c r="L682" s="51">
        <f t="shared" si="42"/>
        <v>7.051304710982291E-2</v>
      </c>
      <c r="M682" s="28" t="str">
        <f>+IF(H682&gt;4,"DEJAR","DEPURAR")</f>
        <v>DEJAR</v>
      </c>
      <c r="N682" s="49" t="str">
        <f t="shared" si="43"/>
        <v>DEJAR</v>
      </c>
      <c r="O682" s="28">
        <f>+IF(E682=INICIO!$C$4,0.178*POWER(H682,2.47),IF(E682=INICIO!$C$5,0.1023*POWER(H682,2.5),IF(E682=INICIO!$C$6,0.14*POWER(H682,2.4),IF(E682=INICIO!$C$7,0.1023*POWER(H682,2.5),IF(E682=INICIO!$C$8,0,0)))))</f>
        <v>11.886736634180149</v>
      </c>
      <c r="P682" s="55">
        <f>+O682*1/J682</f>
        <v>237.73473268360297</v>
      </c>
      <c r="Q682" s="55">
        <f>+O682/1000*A_DESCRIPCION!$D$24</f>
        <v>5.5867662180646696E-3</v>
      </c>
      <c r="R682" s="55">
        <f>+P682/1000*A_DESCRIPCION!$D$24</f>
        <v>0.11173532436129339</v>
      </c>
      <c r="S682" s="49" t="str">
        <f>+INICIO!$E$4</f>
        <v>Imbert and Rollet (1989)a</v>
      </c>
      <c r="T682" s="54">
        <f>0.13657*H682^2.38351</f>
        <v>12.714897467625301</v>
      </c>
      <c r="U682" s="55">
        <f>+T682*1/J682</f>
        <v>254.29794935250601</v>
      </c>
      <c r="V682" s="55">
        <f>+T682/1000*A_DESCRIPCION!$D$24</f>
        <v>5.9760018097838909E-3</v>
      </c>
      <c r="W682" s="55">
        <f>+U682/1000*A_DESCRIPCION!$D$24</f>
        <v>0.1195200361956778</v>
      </c>
      <c r="X682" s="28">
        <f>+IF(E682=INICIO!$C$4,0.199*(0.86^0.899)*(H682^2.22),IF(E682=INICIO!$C$5,0.199*(0.762^0.899)*(H682^2.22),IF(E682=INICIO!$C$6,0.199*(0.759^0.899)*(H682^2.22),IF(E682=INICIO!$C$7,0.199*(0.762^0.899)*(H682^2.22),0))))</f>
        <v>10.632041365895793</v>
      </c>
      <c r="Y682" s="28">
        <f>+X682*1/J682</f>
        <v>212.64082731791584</v>
      </c>
      <c r="Z682" s="55">
        <f>+X682/1000*A_DESCRIPCION!$D$24</f>
        <v>4.9970594419710222E-3</v>
      </c>
      <c r="AA682" s="55">
        <f>+Y682/1000*A_DESCRIPCION!$D$24</f>
        <v>9.9941188839420436E-2</v>
      </c>
      <c r="AB682" s="28">
        <f>+IF(E682=INICIO!$C$4,INICIO!$V$30*ARBOLES!R682,IF(E682=INICIO!$C$5,INICIO!$V$31*ARBOLES!R682,IF(E682=INICIO!$C$6,INICIO!$V$32*ARBOLES!R682,IF(E682=INICIO!$C$7,INICIO!#REF!*ARBOLES!R682,0))))</f>
        <v>9.1129323369396567E-2</v>
      </c>
    </row>
    <row r="683" spans="1:28" x14ac:dyDescent="0.25">
      <c r="A683">
        <v>122</v>
      </c>
      <c r="B683" t="str">
        <f>+'2015'!A122</f>
        <v>2-2015-INAB/AGROACEITE</v>
      </c>
      <c r="D683">
        <f>+'2015'!B122</f>
        <v>55</v>
      </c>
      <c r="E683" t="str">
        <f>+'2015'!C122</f>
        <v>Rhizophora mangle L.</v>
      </c>
      <c r="F683">
        <f>+'2015'!D122</f>
        <v>2015</v>
      </c>
      <c r="G683">
        <f>+'2015'!E122</f>
        <v>500</v>
      </c>
      <c r="H683">
        <f>+'2015'!F122</f>
        <v>9.8000000000000007</v>
      </c>
      <c r="I683">
        <f>+'2015'!G122</f>
        <v>13.65</v>
      </c>
      <c r="J683" s="28">
        <f t="shared" si="40"/>
        <v>0.05</v>
      </c>
      <c r="K683" s="46">
        <f t="shared" si="41"/>
        <v>7.5429639612690945E-3</v>
      </c>
      <c r="L683" s="51">
        <f t="shared" si="42"/>
        <v>0.15085927922538189</v>
      </c>
      <c r="M683" s="28" t="str">
        <f>+IF(H683&gt;4,"DEJAR","DEPURAR")</f>
        <v>DEJAR</v>
      </c>
      <c r="N683" s="49" t="str">
        <f t="shared" si="43"/>
        <v>DEJAR</v>
      </c>
      <c r="O683" s="28">
        <f>+IF(E683=INICIO!$C$4,0.178*POWER(H683,2.47),IF(E683=INICIO!$C$5,0.1023*POWER(H683,2.5),IF(E683=INICIO!$C$6,0.14*POWER(H683,2.4),IF(E683=INICIO!$C$7,0.1023*POWER(H683,2.5),IF(E683=INICIO!$C$8,0,0)))))</f>
        <v>49.97449443269393</v>
      </c>
      <c r="P683" s="55">
        <f>+O683*1/J683</f>
        <v>999.48988865387855</v>
      </c>
      <c r="Q683" s="55">
        <f>+O683/1000*A_DESCRIPCION!$D$24</f>
        <v>2.3488012383366147E-2</v>
      </c>
      <c r="R683" s="55">
        <f>+P683/1000*A_DESCRIPCION!$D$24</f>
        <v>0.46976024766732288</v>
      </c>
      <c r="S683" s="49" t="str">
        <f>+INICIO!$E$4</f>
        <v>Imbert and Rollet (1989)a</v>
      </c>
      <c r="T683" s="54">
        <f>0.13657*H683^2.38351</f>
        <v>31.474045845482923</v>
      </c>
      <c r="U683" s="55">
        <f>+T683*1/J683</f>
        <v>629.48091690965839</v>
      </c>
      <c r="V683" s="55">
        <f>+T683/1000*A_DESCRIPCION!$D$24</f>
        <v>1.4792801547376975E-2</v>
      </c>
      <c r="W683" s="55">
        <f>+U683/1000*A_DESCRIPCION!$D$24</f>
        <v>0.29585603094753943</v>
      </c>
      <c r="X683" s="28">
        <f>+IF(E683=INICIO!$C$4,0.199*(0.86^0.899)*(H683^2.22),IF(E683=INICIO!$C$5,0.199*(0.762^0.899)*(H683^2.22),IF(E683=INICIO!$C$6,0.199*(0.759^0.899)*(H683^2.22),IF(E683=INICIO!$C$7,0.199*(0.762^0.899)*(H683^2.22),0))))</f>
        <v>27.573320704221381</v>
      </c>
      <c r="Y683" s="28">
        <f>+X683*1/J683</f>
        <v>551.46641408442758</v>
      </c>
      <c r="Z683" s="55">
        <f>+X683/1000*A_DESCRIPCION!$D$24</f>
        <v>1.2959460730984048E-2</v>
      </c>
      <c r="AA683" s="55">
        <f>+Y683/1000*A_DESCRIPCION!$D$24</f>
        <v>0.25918921461968092</v>
      </c>
      <c r="AB683" s="28">
        <f>+IF(E683=INICIO!$C$4,INICIO!$V$30*ARBOLES!R683,IF(E683=INICIO!$C$5,INICIO!$V$31*ARBOLES!R683,IF(E683=INICIO!$C$6,INICIO!$V$32*ARBOLES!R683,IF(E683=INICIO!$C$7,INICIO!#REF!*ARBOLES!R683,0))))</f>
        <v>0.32755596152146954</v>
      </c>
    </row>
    <row r="684" spans="1:28" x14ac:dyDescent="0.25">
      <c r="A684">
        <v>123</v>
      </c>
      <c r="B684" t="str">
        <f>+'2015'!A123</f>
        <v>2-2015-INAB/AGROACEITE</v>
      </c>
      <c r="D684">
        <f>+'2015'!B123</f>
        <v>56</v>
      </c>
      <c r="E684" t="str">
        <f>+'2015'!C123</f>
        <v>Laguncularia racemosa (L.) Gaertn.f.</v>
      </c>
      <c r="F684">
        <f>+'2015'!D123</f>
        <v>2015</v>
      </c>
      <c r="G684">
        <f>+'2015'!E123</f>
        <v>500</v>
      </c>
      <c r="H684">
        <f>+'2015'!F123</f>
        <v>21.4</v>
      </c>
      <c r="I684">
        <f>+'2015'!G123</f>
        <v>16.5</v>
      </c>
      <c r="J684" s="28">
        <f t="shared" si="40"/>
        <v>0.05</v>
      </c>
      <c r="K684" s="46">
        <f t="shared" si="41"/>
        <v>3.5968094290949541E-2</v>
      </c>
      <c r="L684" s="51">
        <f t="shared" si="42"/>
        <v>0.71936188581899074</v>
      </c>
      <c r="M684" s="28" t="str">
        <f>+IF(H684&gt;4,"DEJAR","DEPURAR")</f>
        <v>DEJAR</v>
      </c>
      <c r="N684" s="49" t="str">
        <f t="shared" si="43"/>
        <v>DEJAR</v>
      </c>
      <c r="O684" s="28">
        <f>+IF(E684=INICIO!$C$4,0.178*POWER(H684,2.47),IF(E684=INICIO!$C$5,0.1023*POWER(H684,2.5),IF(E684=INICIO!$C$6,0.14*POWER(H684,2.4),IF(E684=INICIO!$C$7,0.1023*POWER(H684,2.5),IF(E684=INICIO!$C$8,0,0)))))</f>
        <v>216.72552670529527</v>
      </c>
      <c r="P684" s="55">
        <f>+O684*1/J684</f>
        <v>4334.5105341059052</v>
      </c>
      <c r="Q684" s="55">
        <f>+O684/1000*A_DESCRIPCION!$D$24</f>
        <v>0.10186099755148877</v>
      </c>
      <c r="R684" s="55">
        <f>+P684/1000*A_DESCRIPCION!$D$24</f>
        <v>2.0372199510297753</v>
      </c>
      <c r="S684" s="49" t="str">
        <f>+INICIO!$E$4</f>
        <v>Imbert and Rollet (1989)a</v>
      </c>
      <c r="T684" s="54">
        <f>0.13657*H684^2.38351</f>
        <v>202.4929196554134</v>
      </c>
      <c r="U684" s="55">
        <f>+T684*1/J684</f>
        <v>4049.858393108268</v>
      </c>
      <c r="V684" s="55">
        <f>+T684/1000*A_DESCRIPCION!$D$24</f>
        <v>9.5171672238044291E-2</v>
      </c>
      <c r="W684" s="55">
        <f>+U684/1000*A_DESCRIPCION!$D$24</f>
        <v>1.9034334447608858</v>
      </c>
      <c r="X684" s="28">
        <f>+IF(E684=INICIO!$C$4,0.199*(0.86^0.899)*(H684^2.22),IF(E684=INICIO!$C$5,0.199*(0.762^0.899)*(H684^2.22),IF(E684=INICIO!$C$6,0.199*(0.759^0.899)*(H684^2.22),IF(E684=INICIO!$C$7,0.199*(0.762^0.899)*(H684^2.22),0))))</f>
        <v>140.0390553374551</v>
      </c>
      <c r="Y684" s="28">
        <f>+X684*1/J684</f>
        <v>2800.7811067491016</v>
      </c>
      <c r="Z684" s="55">
        <f>+X684/1000*A_DESCRIPCION!$D$24</f>
        <v>6.581835600860389E-2</v>
      </c>
      <c r="AA684" s="55">
        <f>+Y684/1000*A_DESCRIPCION!$D$24</f>
        <v>1.3163671201720777</v>
      </c>
      <c r="AB684" s="28">
        <f>+IF(E684=INICIO!$C$4,INICIO!$V$30*ARBOLES!R684,IF(E684=INICIO!$C$5,INICIO!$V$31*ARBOLES!R684,IF(E684=INICIO!$C$6,INICIO!$V$32*ARBOLES!R684,IF(E684=INICIO!$C$7,INICIO!#REF!*ARBOLES!R684,0))))</f>
        <v>1.6615199960549847</v>
      </c>
    </row>
    <row r="685" spans="1:28" x14ac:dyDescent="0.25">
      <c r="A685">
        <v>124</v>
      </c>
      <c r="B685" t="str">
        <f>+'2015'!A124</f>
        <v>2-2015-INAB/AGROACEITE</v>
      </c>
      <c r="D685">
        <f>+'2015'!B124</f>
        <v>57</v>
      </c>
      <c r="E685" t="str">
        <f>+'2015'!C124</f>
        <v>Laguncularia racemosa (L.) Gaertn.f.</v>
      </c>
      <c r="F685">
        <f>+'2015'!D124</f>
        <v>2015</v>
      </c>
      <c r="G685">
        <f>+'2015'!E124</f>
        <v>500</v>
      </c>
      <c r="H685">
        <f>+'2015'!F124</f>
        <v>20</v>
      </c>
      <c r="I685">
        <f>+'2015'!G124</f>
        <v>15.5</v>
      </c>
      <c r="J685" s="28">
        <f t="shared" si="40"/>
        <v>0.05</v>
      </c>
      <c r="K685" s="46">
        <f t="shared" si="41"/>
        <v>3.1415926535897934E-2</v>
      </c>
      <c r="L685" s="51">
        <f t="shared" si="42"/>
        <v>0.62831853071795862</v>
      </c>
      <c r="M685" s="28" t="str">
        <f>+IF(H685&gt;4,"DEJAR","DEPURAR")</f>
        <v>DEJAR</v>
      </c>
      <c r="N685" s="49" t="str">
        <f t="shared" si="43"/>
        <v>DEJAR</v>
      </c>
      <c r="O685" s="28">
        <f>+IF(E685=INICIO!$C$4,0.178*POWER(H685,2.47),IF(E685=INICIO!$C$5,0.1023*POWER(H685,2.5),IF(E685=INICIO!$C$6,0.14*POWER(H685,2.4),IF(E685=INICIO!$C$7,0.1023*POWER(H685,2.5),IF(E685=INICIO!$C$8,0,0)))))</f>
        <v>182.9998032785827</v>
      </c>
      <c r="P685" s="55">
        <f>+O685*1/J685</f>
        <v>3659.9960655716541</v>
      </c>
      <c r="Q685" s="55">
        <f>+O685/1000*A_DESCRIPCION!$D$24</f>
        <v>8.6009907540933864E-2</v>
      </c>
      <c r="R685" s="55">
        <f>+P685/1000*A_DESCRIPCION!$D$24</f>
        <v>1.7201981508186772</v>
      </c>
      <c r="S685" s="49" t="str">
        <f>+INICIO!$E$4</f>
        <v>Imbert and Rollet (1989)a</v>
      </c>
      <c r="T685" s="54">
        <f>0.13657*H685^2.38351</f>
        <v>172.33493090633354</v>
      </c>
      <c r="U685" s="55">
        <f>+T685*1/J685</f>
        <v>3446.6986181266707</v>
      </c>
      <c r="V685" s="55">
        <f>+T685/1000*A_DESCRIPCION!$D$24</f>
        <v>8.099741752597675E-2</v>
      </c>
      <c r="W685" s="55">
        <f>+U685/1000*A_DESCRIPCION!$D$24</f>
        <v>1.6199483505195351</v>
      </c>
      <c r="X685" s="28">
        <f>+IF(E685=INICIO!$C$4,0.199*(0.86^0.899)*(H685^2.22),IF(E685=INICIO!$C$5,0.199*(0.762^0.899)*(H685^2.22),IF(E685=INICIO!$C$6,0.199*(0.759^0.899)*(H685^2.22),IF(E685=INICIO!$C$7,0.199*(0.762^0.899)*(H685^2.22),0))))</f>
        <v>120.50836273216704</v>
      </c>
      <c r="Y685" s="28">
        <f>+X685*1/J685</f>
        <v>2410.1672546433406</v>
      </c>
      <c r="Z685" s="55">
        <f>+X685/1000*A_DESCRIPCION!$D$24</f>
        <v>5.6638930484118506E-2</v>
      </c>
      <c r="AA685" s="55">
        <f>+Y685/1000*A_DESCRIPCION!$D$24</f>
        <v>1.13277860968237</v>
      </c>
      <c r="AB685" s="28">
        <f>+IF(E685=INICIO!$C$4,INICIO!$V$30*ARBOLES!R685,IF(E685=INICIO!$C$5,INICIO!$V$31*ARBOLES!R685,IF(E685=INICIO!$C$6,INICIO!$V$32*ARBOLES!R685,IF(E685=INICIO!$C$7,INICIO!#REF!*ARBOLES!R685,0))))</f>
        <v>1.4029627106868376</v>
      </c>
    </row>
    <row r="686" spans="1:28" x14ac:dyDescent="0.25">
      <c r="A686">
        <v>125</v>
      </c>
      <c r="B686" t="str">
        <f>+'2015'!A125</f>
        <v>2-2015-INAB/AGROACEITE</v>
      </c>
      <c r="D686">
        <f>+'2015'!B125</f>
        <v>58</v>
      </c>
      <c r="E686" t="str">
        <f>+'2015'!C125</f>
        <v>Laguncularia racemosa (L.) Gaertn.f.</v>
      </c>
      <c r="F686">
        <f>+'2015'!D125</f>
        <v>2015</v>
      </c>
      <c r="G686">
        <f>+'2015'!E125</f>
        <v>500</v>
      </c>
      <c r="H686">
        <f>+'2015'!F125</f>
        <v>13.2</v>
      </c>
      <c r="I686">
        <f>+'2015'!G125</f>
        <v>10.5</v>
      </c>
      <c r="J686" s="28">
        <f t="shared" si="40"/>
        <v>0.05</v>
      </c>
      <c r="K686" s="46">
        <f t="shared" si="41"/>
        <v>1.368477759903714E-2</v>
      </c>
      <c r="L686" s="51">
        <f t="shared" si="42"/>
        <v>0.2736955519807428</v>
      </c>
      <c r="M686" s="28" t="str">
        <f>+IF(H686&gt;4,"DEJAR","DEPURAR")</f>
        <v>DEJAR</v>
      </c>
      <c r="N686" s="49" t="str">
        <f t="shared" si="43"/>
        <v>DEJAR</v>
      </c>
      <c r="O686" s="28">
        <f>+IF(E686=INICIO!$C$4,0.178*POWER(H686,2.47),IF(E686=INICIO!$C$5,0.1023*POWER(H686,2.5),IF(E686=INICIO!$C$6,0.14*POWER(H686,2.4),IF(E686=INICIO!$C$7,0.1023*POWER(H686,2.5),IF(E686=INICIO!$C$8,0,0)))))</f>
        <v>64.760540045399978</v>
      </c>
      <c r="P686" s="55">
        <f>+O686*1/J686</f>
        <v>1295.2108009079996</v>
      </c>
      <c r="Q686" s="55">
        <f>+O686/1000*A_DESCRIPCION!$D$24</f>
        <v>3.043745382133799E-2</v>
      </c>
      <c r="R686" s="55">
        <f>+P686/1000*A_DESCRIPCION!$D$24</f>
        <v>0.60874907642675968</v>
      </c>
      <c r="S686" s="49" t="str">
        <f>+INICIO!$E$4</f>
        <v>Imbert and Rollet (1989)a</v>
      </c>
      <c r="T686" s="54">
        <f>0.13657*H686^2.38351</f>
        <v>64.010980580278073</v>
      </c>
      <c r="U686" s="55">
        <f>+T686*1/J686</f>
        <v>1280.2196116055613</v>
      </c>
      <c r="V686" s="55">
        <f>+T686/1000*A_DESCRIPCION!$D$24</f>
        <v>3.0085160872730693E-2</v>
      </c>
      <c r="W686" s="55">
        <f>+U686/1000*A_DESCRIPCION!$D$24</f>
        <v>0.60170321745461375</v>
      </c>
      <c r="X686" s="28">
        <f>+IF(E686=INICIO!$C$4,0.199*(0.86^0.899)*(H686^2.22),IF(E686=INICIO!$C$5,0.199*(0.762^0.899)*(H686^2.22),IF(E686=INICIO!$C$6,0.199*(0.759^0.899)*(H686^2.22),IF(E686=INICIO!$C$7,0.199*(0.762^0.899)*(H686^2.22),0))))</f>
        <v>47.907633989519809</v>
      </c>
      <c r="Y686" s="28">
        <f>+X686*1/J686</f>
        <v>958.15267979039618</v>
      </c>
      <c r="Z686" s="55">
        <f>+X686/1000*A_DESCRIPCION!$D$24</f>
        <v>2.2516587975074311E-2</v>
      </c>
      <c r="AA686" s="55">
        <f>+Y686/1000*A_DESCRIPCION!$D$24</f>
        <v>0.45033175950148618</v>
      </c>
      <c r="AB686" s="28">
        <f>+IF(E686=INICIO!$C$4,INICIO!$V$30*ARBOLES!R686,IF(E686=INICIO!$C$5,INICIO!$V$31*ARBOLES!R686,IF(E686=INICIO!$C$6,INICIO!$V$32*ARBOLES!R686,IF(E686=INICIO!$C$7,INICIO!#REF!*ARBOLES!R686,0))))</f>
        <v>0.49648481134881756</v>
      </c>
    </row>
    <row r="687" spans="1:28" x14ac:dyDescent="0.25">
      <c r="A687">
        <v>126</v>
      </c>
      <c r="B687" t="str">
        <f>+'2015'!A126</f>
        <v>2-2015-INAB/AGROACEITE</v>
      </c>
      <c r="D687">
        <f>+'2015'!B126</f>
        <v>59</v>
      </c>
      <c r="E687" t="str">
        <f>+'2015'!C126</f>
        <v>Laguncularia racemosa (L.) Gaertn.f.</v>
      </c>
      <c r="F687">
        <f>+'2015'!D126</f>
        <v>2015</v>
      </c>
      <c r="G687">
        <f>+'2015'!E126</f>
        <v>500</v>
      </c>
      <c r="H687">
        <f>+'2015'!F126</f>
        <v>6.8</v>
      </c>
      <c r="I687">
        <f>+'2015'!G126</f>
        <v>8</v>
      </c>
      <c r="J687" s="28">
        <f t="shared" si="40"/>
        <v>0.05</v>
      </c>
      <c r="K687" s="46">
        <f t="shared" si="41"/>
        <v>3.6316811075498014E-3</v>
      </c>
      <c r="L687" s="51">
        <f t="shared" si="42"/>
        <v>7.263362215099603E-2</v>
      </c>
      <c r="M687" s="28" t="str">
        <f>+IF(H687&gt;4,"DEJAR","DEPURAR")</f>
        <v>DEJAR</v>
      </c>
      <c r="N687" s="49" t="str">
        <f t="shared" si="43"/>
        <v>DEJAR</v>
      </c>
      <c r="O687" s="28">
        <f>+IF(E687=INICIO!$C$4,0.178*POWER(H687,2.47),IF(E687=INICIO!$C$5,0.1023*POWER(H687,2.5),IF(E687=INICIO!$C$6,0.14*POWER(H687,2.4),IF(E687=INICIO!$C$7,0.1023*POWER(H687,2.5),IF(E687=INICIO!$C$8,0,0)))))</f>
        <v>12.335248854342066</v>
      </c>
      <c r="P687" s="55">
        <f>+O687*1/J687</f>
        <v>246.7049770868413</v>
      </c>
      <c r="Q687" s="55">
        <f>+O687/1000*A_DESCRIPCION!$D$24</f>
        <v>5.7975669615407703E-3</v>
      </c>
      <c r="R687" s="55">
        <f>+P687/1000*A_DESCRIPCION!$D$24</f>
        <v>0.11595133923081541</v>
      </c>
      <c r="S687" s="49" t="str">
        <f>+INICIO!$E$4</f>
        <v>Imbert and Rollet (1989)a</v>
      </c>
      <c r="T687" s="54">
        <f>0.13657*H687^2.38351</f>
        <v>13.171906157159793</v>
      </c>
      <c r="U687" s="55">
        <f>+T687*1/J687</f>
        <v>263.43812314319581</v>
      </c>
      <c r="V687" s="55">
        <f>+T687/1000*A_DESCRIPCION!$D$24</f>
        <v>6.1907958938651024E-3</v>
      </c>
      <c r="W687" s="55">
        <f>+U687/1000*A_DESCRIPCION!$D$24</f>
        <v>0.12381591787730202</v>
      </c>
      <c r="X687" s="28">
        <f>+IF(E687=INICIO!$C$4,0.199*(0.86^0.899)*(H687^2.22),IF(E687=INICIO!$C$5,0.199*(0.762^0.899)*(H687^2.22),IF(E687=INICIO!$C$6,0.199*(0.759^0.899)*(H687^2.22),IF(E687=INICIO!$C$7,0.199*(0.762^0.899)*(H687^2.22),0))))</f>
        <v>10.987537791929324</v>
      </c>
      <c r="Y687" s="28">
        <f>+X687*1/J687</f>
        <v>219.75075583858646</v>
      </c>
      <c r="Z687" s="55">
        <f>+X687/1000*A_DESCRIPCION!$D$24</f>
        <v>5.1641427622067812E-3</v>
      </c>
      <c r="AA687" s="55">
        <f>+Y687/1000*A_DESCRIPCION!$D$24</f>
        <v>0.10328285524413564</v>
      </c>
      <c r="AB687" s="28">
        <f>+IF(E687=INICIO!$C$4,INICIO!$V$30*ARBOLES!R687,IF(E687=INICIO!$C$5,INICIO!$V$31*ARBOLES!R687,IF(E687=INICIO!$C$6,INICIO!$V$32*ARBOLES!R687,IF(E687=INICIO!$C$7,INICIO!#REF!*ARBOLES!R687,0))))</f>
        <v>9.4567829361758893E-2</v>
      </c>
    </row>
    <row r="688" spans="1:28" x14ac:dyDescent="0.25">
      <c r="A688">
        <v>127</v>
      </c>
      <c r="B688" t="str">
        <f>+'2015'!A127</f>
        <v>2-2015-INAB/AGROACEITE</v>
      </c>
      <c r="D688">
        <f>+'2015'!B127</f>
        <v>60</v>
      </c>
      <c r="E688" t="str">
        <f>+'2015'!C127</f>
        <v>Rhizophora mangle L.</v>
      </c>
      <c r="F688">
        <f>+'2015'!D127</f>
        <v>2015</v>
      </c>
      <c r="G688">
        <f>+'2015'!E127</f>
        <v>500</v>
      </c>
      <c r="H688">
        <f>+'2015'!F127</f>
        <v>8.6</v>
      </c>
      <c r="I688">
        <f>+'2015'!G127</f>
        <v>14.25</v>
      </c>
      <c r="J688" s="28">
        <f t="shared" si="40"/>
        <v>0.05</v>
      </c>
      <c r="K688" s="46">
        <f t="shared" si="41"/>
        <v>5.8088048164875268E-3</v>
      </c>
      <c r="L688" s="51">
        <f t="shared" si="42"/>
        <v>0.11617609632975053</v>
      </c>
      <c r="M688" s="28" t="str">
        <f>+IF(H688&gt;4,"DEJAR","DEPURAR")</f>
        <v>DEJAR</v>
      </c>
      <c r="N688" s="49" t="str">
        <f t="shared" si="43"/>
        <v>DEJAR</v>
      </c>
      <c r="O688" s="28">
        <f>+IF(E688=INICIO!$C$4,0.178*POWER(H688,2.47),IF(E688=INICIO!$C$5,0.1023*POWER(H688,2.5),IF(E688=INICIO!$C$6,0.14*POWER(H688,2.4),IF(E688=INICIO!$C$7,0.1023*POWER(H688,2.5),IF(E688=INICIO!$C$8,0,0)))))</f>
        <v>36.193549536724198</v>
      </c>
      <c r="P688" s="55">
        <f>+O688*1/J688</f>
        <v>723.87099073448394</v>
      </c>
      <c r="Q688" s="55">
        <f>+O688/1000*A_DESCRIPCION!$D$24</f>
        <v>1.7010968282260373E-2</v>
      </c>
      <c r="R688" s="55">
        <f>+P688/1000*A_DESCRIPCION!$D$24</f>
        <v>0.34021936564520744</v>
      </c>
      <c r="S688" s="49" t="str">
        <f>+INICIO!$E$4</f>
        <v>Imbert and Rollet (1989)a</v>
      </c>
      <c r="T688" s="54">
        <f>0.13657*H688^2.38351</f>
        <v>23.053757095582871</v>
      </c>
      <c r="U688" s="55">
        <f>+T688*1/J688</f>
        <v>461.0751419116574</v>
      </c>
      <c r="V688" s="55">
        <f>+T688/1000*A_DESCRIPCION!$D$24</f>
        <v>1.0835265834923948E-2</v>
      </c>
      <c r="W688" s="55">
        <f>+U688/1000*A_DESCRIPCION!$D$24</f>
        <v>0.21670531669847895</v>
      </c>
      <c r="X688" s="28">
        <f>+IF(E688=INICIO!$C$4,0.199*(0.86^0.899)*(H688^2.22),IF(E688=INICIO!$C$5,0.199*(0.762^0.899)*(H688^2.22),IF(E688=INICIO!$C$6,0.199*(0.759^0.899)*(H688^2.22),IF(E688=INICIO!$C$7,0.199*(0.762^0.899)*(H688^2.22),0))))</f>
        <v>20.632589888204752</v>
      </c>
      <c r="Y688" s="28">
        <f>+X688*1/J688</f>
        <v>412.65179776409502</v>
      </c>
      <c r="Z688" s="55">
        <f>+X688/1000*A_DESCRIPCION!$D$24</f>
        <v>9.697317247456233E-3</v>
      </c>
      <c r="AA688" s="55">
        <f>+Y688/1000*A_DESCRIPCION!$D$24</f>
        <v>0.19394634494912463</v>
      </c>
      <c r="AB688" s="28">
        <f>+IF(E688=INICIO!$C$4,INICIO!$V$30*ARBOLES!R688,IF(E688=INICIO!$C$5,INICIO!$V$31*ARBOLES!R688,IF(E688=INICIO!$C$6,INICIO!$V$32*ARBOLES!R688,IF(E688=INICIO!$C$7,INICIO!#REF!*ARBOLES!R688,0))))</f>
        <v>0.23722927173067462</v>
      </c>
    </row>
    <row r="689" spans="1:28" x14ac:dyDescent="0.25">
      <c r="A689">
        <v>128</v>
      </c>
      <c r="B689" t="str">
        <f>+'2015'!A128</f>
        <v>2-2015-INAB/AGROACEITE</v>
      </c>
      <c r="D689">
        <f>+'2015'!B128</f>
        <v>61</v>
      </c>
      <c r="E689" t="str">
        <f>+'2015'!C128</f>
        <v>Rhizophora mangle L.</v>
      </c>
      <c r="F689">
        <f>+'2015'!D128</f>
        <v>2015</v>
      </c>
      <c r="G689">
        <f>+'2015'!E128</f>
        <v>500</v>
      </c>
      <c r="H689">
        <f>+'2015'!F128</f>
        <v>7.1</v>
      </c>
      <c r="I689">
        <f>+'2015'!G128</f>
        <v>15.65</v>
      </c>
      <c r="J689" s="28">
        <f t="shared" si="40"/>
        <v>0.05</v>
      </c>
      <c r="K689" s="46">
        <f t="shared" si="41"/>
        <v>3.959192141686536E-3</v>
      </c>
      <c r="L689" s="51">
        <f t="shared" si="42"/>
        <v>7.9183842833730714E-2</v>
      </c>
      <c r="M689" s="28" t="str">
        <f>+IF(H689&gt;4,"DEJAR","DEPURAR")</f>
        <v>DEJAR</v>
      </c>
      <c r="N689" s="49" t="str">
        <f t="shared" si="43"/>
        <v>DEJAR</v>
      </c>
      <c r="O689" s="28">
        <f>+IF(E689=INICIO!$C$4,0.178*POWER(H689,2.47),IF(E689=INICIO!$C$5,0.1023*POWER(H689,2.5),IF(E689=INICIO!$C$6,0.14*POWER(H689,2.4),IF(E689=INICIO!$C$7,0.1023*POWER(H689,2.5),IF(E689=INICIO!$C$8,0,0)))))</f>
        <v>22.543851948410722</v>
      </c>
      <c r="P689" s="55">
        <f>+O689*1/J689</f>
        <v>450.87703896821444</v>
      </c>
      <c r="Q689" s="55">
        <f>+O689/1000*A_DESCRIPCION!$D$24</f>
        <v>1.0595610415753038E-2</v>
      </c>
      <c r="R689" s="55">
        <f>+P689/1000*A_DESCRIPCION!$D$24</f>
        <v>0.21191220831506077</v>
      </c>
      <c r="S689" s="49" t="str">
        <f>+INICIO!$E$4</f>
        <v>Imbert and Rollet (1989)a</v>
      </c>
      <c r="T689" s="54">
        <f>0.13657*H689^2.38351</f>
        <v>14.599503823320228</v>
      </c>
      <c r="U689" s="55">
        <f>+T689*1/J689</f>
        <v>291.99007646640456</v>
      </c>
      <c r="V689" s="55">
        <f>+T689/1000*A_DESCRIPCION!$D$24</f>
        <v>6.8617667969605063E-3</v>
      </c>
      <c r="W689" s="55">
        <f>+U689/1000*A_DESCRIPCION!$D$24</f>
        <v>0.13723533593921014</v>
      </c>
      <c r="X689" s="28">
        <f>+IF(E689=INICIO!$C$4,0.199*(0.86^0.899)*(H689^2.22),IF(E689=INICIO!$C$5,0.199*(0.762^0.899)*(H689^2.22),IF(E689=INICIO!$C$6,0.199*(0.759^0.899)*(H689^2.22),IF(E689=INICIO!$C$7,0.199*(0.762^0.899)*(H689^2.22),0))))</f>
        <v>13.48219853772625</v>
      </c>
      <c r="Y689" s="28">
        <f>+X689*1/J689</f>
        <v>269.64397075452496</v>
      </c>
      <c r="Z689" s="55">
        <f>+X689/1000*A_DESCRIPCION!$D$24</f>
        <v>6.3366333127313369E-3</v>
      </c>
      <c r="AA689" s="55">
        <f>+Y689/1000*A_DESCRIPCION!$D$24</f>
        <v>0.12673266625462673</v>
      </c>
      <c r="AB689" s="28">
        <f>+IF(E689=INICIO!$C$4,INICIO!$V$30*ARBOLES!R689,IF(E689=INICIO!$C$5,INICIO!$V$31*ARBOLES!R689,IF(E689=INICIO!$C$6,INICIO!$V$32*ARBOLES!R689,IF(E689=INICIO!$C$7,INICIO!#REF!*ARBOLES!R689,0))))</f>
        <v>0.14776283752714428</v>
      </c>
    </row>
    <row r="690" spans="1:28" x14ac:dyDescent="0.25">
      <c r="A690">
        <v>129</v>
      </c>
      <c r="B690" t="str">
        <f>+'2015'!A129</f>
        <v>2-2015-INAB/AGROACEITE</v>
      </c>
      <c r="D690">
        <f>+'2015'!B129</f>
        <v>62</v>
      </c>
      <c r="E690" t="str">
        <f>+'2015'!C129</f>
        <v>Laguncularia racemosa (L.) Gaertn.f.</v>
      </c>
      <c r="F690">
        <f>+'2015'!D129</f>
        <v>2015</v>
      </c>
      <c r="G690">
        <f>+'2015'!E129</f>
        <v>500</v>
      </c>
      <c r="H690">
        <f>+'2015'!F129</f>
        <v>8.8000000000000007</v>
      </c>
      <c r="I690">
        <f>+'2015'!G129</f>
        <v>14</v>
      </c>
      <c r="J690" s="28">
        <f t="shared" si="40"/>
        <v>0.05</v>
      </c>
      <c r="K690" s="46">
        <f t="shared" si="41"/>
        <v>6.0821233773498407E-3</v>
      </c>
      <c r="L690" s="51">
        <f t="shared" si="42"/>
        <v>0.12164246754699681</v>
      </c>
      <c r="M690" s="28" t="str">
        <f>+IF(H690&gt;4,"DEJAR","DEPURAR")</f>
        <v>DEJAR</v>
      </c>
      <c r="N690" s="49" t="str">
        <f t="shared" si="43"/>
        <v>DEJAR</v>
      </c>
      <c r="O690" s="28">
        <f>+IF(E690=INICIO!$C$4,0.178*POWER(H690,2.47),IF(E690=INICIO!$C$5,0.1023*POWER(H690,2.5),IF(E690=INICIO!$C$6,0.14*POWER(H690,2.4),IF(E690=INICIO!$C$7,0.1023*POWER(H690,2.5),IF(E690=INICIO!$C$8,0,0)))))</f>
        <v>23.500782011600961</v>
      </c>
      <c r="P690" s="55">
        <f>+O690*1/J690</f>
        <v>470.01564023201922</v>
      </c>
      <c r="Q690" s="55">
        <f>+O690/1000*A_DESCRIPCION!$D$24</f>
        <v>1.1045367545452451E-2</v>
      </c>
      <c r="R690" s="55">
        <f>+P690/1000*A_DESCRIPCION!$D$24</f>
        <v>0.22090735090904903</v>
      </c>
      <c r="S690" s="49" t="str">
        <f>+INICIO!$E$4</f>
        <v>Imbert and Rollet (1989)a</v>
      </c>
      <c r="T690" s="54">
        <f>0.13657*H690^2.38351</f>
        <v>24.352256152818065</v>
      </c>
      <c r="U690" s="55">
        <f>+T690*1/J690</f>
        <v>487.04512305636126</v>
      </c>
      <c r="V690" s="55">
        <f>+T690/1000*A_DESCRIPCION!$D$24</f>
        <v>1.1445560391824488E-2</v>
      </c>
      <c r="W690" s="55">
        <f>+U690/1000*A_DESCRIPCION!$D$24</f>
        <v>0.22891120783648977</v>
      </c>
      <c r="X690" s="28">
        <f>+IF(E690=INICIO!$C$4,0.199*(0.86^0.899)*(H690^2.22),IF(E690=INICIO!$C$5,0.199*(0.762^0.899)*(H690^2.22),IF(E690=INICIO!$C$6,0.199*(0.759^0.899)*(H690^2.22),IF(E690=INICIO!$C$7,0.199*(0.762^0.899)*(H690^2.22),0))))</f>
        <v>19.475209034821717</v>
      </c>
      <c r="Y690" s="28">
        <f>+X690*1/J690</f>
        <v>389.50418069643433</v>
      </c>
      <c r="Z690" s="55">
        <f>+X690/1000*A_DESCRIPCION!$D$24</f>
        <v>9.1533482463662056E-3</v>
      </c>
      <c r="AA690" s="55">
        <f>+Y690/1000*A_DESCRIPCION!$D$24</f>
        <v>0.18306696492732413</v>
      </c>
      <c r="AB690" s="28">
        <f>+IF(E690=INICIO!$C$4,INICIO!$V$30*ARBOLES!R690,IF(E690=INICIO!$C$5,INICIO!$V$31*ARBOLES!R690,IF(E690=INICIO!$C$6,INICIO!$V$32*ARBOLES!R690,IF(E690=INICIO!$C$7,INICIO!#REF!*ARBOLES!R690,0))))</f>
        <v>0.18016806708838073</v>
      </c>
    </row>
    <row r="691" spans="1:28" x14ac:dyDescent="0.25">
      <c r="A691">
        <v>130</v>
      </c>
      <c r="B691" t="str">
        <f>+'2015'!A130</f>
        <v>2-2015-INAB/AGROACEITE</v>
      </c>
      <c r="D691">
        <f>+'2015'!B130</f>
        <v>63</v>
      </c>
      <c r="E691" t="str">
        <f>+'2015'!C130</f>
        <v>Laguncularia racemosa (L.) Gaertn.f.</v>
      </c>
      <c r="F691">
        <f>+'2015'!D130</f>
        <v>2015</v>
      </c>
      <c r="G691">
        <f>+'2015'!E130</f>
        <v>500</v>
      </c>
      <c r="H691">
        <f>+'2015'!F130</f>
        <v>6.8</v>
      </c>
      <c r="I691">
        <f>+'2015'!G130</f>
        <v>12.75</v>
      </c>
      <c r="J691" s="28">
        <f t="shared" si="40"/>
        <v>0.05</v>
      </c>
      <c r="K691" s="46">
        <f t="shared" si="41"/>
        <v>3.6316811075498014E-3</v>
      </c>
      <c r="L691" s="51">
        <f t="shared" si="42"/>
        <v>7.263362215099603E-2</v>
      </c>
      <c r="M691" s="28" t="str">
        <f>+IF(H691&gt;4,"DEJAR","DEPURAR")</f>
        <v>DEJAR</v>
      </c>
      <c r="N691" s="49" t="str">
        <f t="shared" si="43"/>
        <v>DEJAR</v>
      </c>
      <c r="O691" s="28">
        <f>+IF(E691=INICIO!$C$4,0.178*POWER(H691,2.47),IF(E691=INICIO!$C$5,0.1023*POWER(H691,2.5),IF(E691=INICIO!$C$6,0.14*POWER(H691,2.4),IF(E691=INICIO!$C$7,0.1023*POWER(H691,2.5),IF(E691=INICIO!$C$8,0,0)))))</f>
        <v>12.335248854342066</v>
      </c>
      <c r="P691" s="55">
        <f>+O691*1/J691</f>
        <v>246.7049770868413</v>
      </c>
      <c r="Q691" s="55">
        <f>+O691/1000*A_DESCRIPCION!$D$24</f>
        <v>5.7975669615407703E-3</v>
      </c>
      <c r="R691" s="55">
        <f>+P691/1000*A_DESCRIPCION!$D$24</f>
        <v>0.11595133923081541</v>
      </c>
      <c r="S691" s="49" t="str">
        <f>+INICIO!$E$4</f>
        <v>Imbert and Rollet (1989)a</v>
      </c>
      <c r="T691" s="54">
        <f>0.13657*H691^2.38351</f>
        <v>13.171906157159793</v>
      </c>
      <c r="U691" s="55">
        <f>+T691*1/J691</f>
        <v>263.43812314319581</v>
      </c>
      <c r="V691" s="55">
        <f>+T691/1000*A_DESCRIPCION!$D$24</f>
        <v>6.1907958938651024E-3</v>
      </c>
      <c r="W691" s="55">
        <f>+U691/1000*A_DESCRIPCION!$D$24</f>
        <v>0.12381591787730202</v>
      </c>
      <c r="X691" s="28">
        <f>+IF(E691=INICIO!$C$4,0.199*(0.86^0.899)*(H691^2.22),IF(E691=INICIO!$C$5,0.199*(0.762^0.899)*(H691^2.22),IF(E691=INICIO!$C$6,0.199*(0.759^0.899)*(H691^2.22),IF(E691=INICIO!$C$7,0.199*(0.762^0.899)*(H691^2.22),0))))</f>
        <v>10.987537791929324</v>
      </c>
      <c r="Y691" s="28">
        <f>+X691*1/J691</f>
        <v>219.75075583858646</v>
      </c>
      <c r="Z691" s="55">
        <f>+X691/1000*A_DESCRIPCION!$D$24</f>
        <v>5.1641427622067812E-3</v>
      </c>
      <c r="AA691" s="55">
        <f>+Y691/1000*A_DESCRIPCION!$D$24</f>
        <v>0.10328285524413564</v>
      </c>
      <c r="AB691" s="28">
        <f>+IF(E691=INICIO!$C$4,INICIO!$V$30*ARBOLES!R691,IF(E691=INICIO!$C$5,INICIO!$V$31*ARBOLES!R691,IF(E691=INICIO!$C$6,INICIO!$V$32*ARBOLES!R691,IF(E691=INICIO!$C$7,INICIO!#REF!*ARBOLES!R691,0))))</f>
        <v>9.4567829361758893E-2</v>
      </c>
    </row>
    <row r="692" spans="1:28" x14ac:dyDescent="0.25">
      <c r="A692">
        <v>131</v>
      </c>
      <c r="B692" t="str">
        <f>+'2015'!A131</f>
        <v>2-2015-INAB/AGROACEITE</v>
      </c>
      <c r="D692">
        <f>+'2015'!B131</f>
        <v>64</v>
      </c>
      <c r="E692" t="str">
        <f>+'2015'!C131</f>
        <v>Rhizophora mangle L.</v>
      </c>
      <c r="F692">
        <f>+'2015'!D131</f>
        <v>2015</v>
      </c>
      <c r="G692">
        <f>+'2015'!E131</f>
        <v>500</v>
      </c>
      <c r="H692">
        <f>+'2015'!F131</f>
        <v>5.8</v>
      </c>
      <c r="I692">
        <f>+'2015'!G131</f>
        <v>15.5</v>
      </c>
      <c r="J692" s="28">
        <f t="shared" si="40"/>
        <v>0.05</v>
      </c>
      <c r="K692" s="46">
        <f t="shared" si="41"/>
        <v>2.6420794216690155E-3</v>
      </c>
      <c r="L692" s="51">
        <f t="shared" si="42"/>
        <v>5.2841588433380306E-2</v>
      </c>
      <c r="M692" s="28" t="str">
        <f>+IF(H692&gt;4,"DEJAR","DEPURAR")</f>
        <v>DEJAR</v>
      </c>
      <c r="N692" s="49" t="str">
        <f t="shared" si="43"/>
        <v>DEJAR</v>
      </c>
      <c r="O692" s="28">
        <f>+IF(E692=INICIO!$C$4,0.178*POWER(H692,2.47),IF(E692=INICIO!$C$5,0.1023*POWER(H692,2.5),IF(E692=INICIO!$C$6,0.14*POWER(H692,2.4),IF(E692=INICIO!$C$7,0.1023*POWER(H692,2.5),IF(E692=INICIO!$C$8,0,0)))))</f>
        <v>13.680033043668233</v>
      </c>
      <c r="P692" s="55">
        <f>+O692*1/J692</f>
        <v>273.60066087336463</v>
      </c>
      <c r="Q692" s="55">
        <f>+O692/1000*A_DESCRIPCION!$D$24</f>
        <v>6.4296155305240696E-3</v>
      </c>
      <c r="R692" s="55">
        <f>+P692/1000*A_DESCRIPCION!$D$24</f>
        <v>0.12859231061048138</v>
      </c>
      <c r="S692" s="49" t="str">
        <f>+INICIO!$E$4</f>
        <v>Imbert and Rollet (1989)a</v>
      </c>
      <c r="T692" s="54">
        <f>0.13657*H692^2.38351</f>
        <v>9.0155778179772081</v>
      </c>
      <c r="U692" s="55">
        <f>+T692*1/J692</f>
        <v>180.31155635954414</v>
      </c>
      <c r="V692" s="55">
        <f>+T692/1000*A_DESCRIPCION!$D$24</f>
        <v>4.2373215744492881E-3</v>
      </c>
      <c r="W692" s="55">
        <f>+U692/1000*A_DESCRIPCION!$D$24</f>
        <v>8.4746431488985738E-2</v>
      </c>
      <c r="X692" s="28">
        <f>+IF(E692=INICIO!$C$4,0.199*(0.86^0.899)*(H692^2.22),IF(E692=INICIO!$C$5,0.199*(0.762^0.899)*(H692^2.22),IF(E692=INICIO!$C$6,0.199*(0.759^0.899)*(H692^2.22),IF(E692=INICIO!$C$7,0.199*(0.762^0.899)*(H692^2.22),0))))</f>
        <v>8.6055241910353928</v>
      </c>
      <c r="Y692" s="28">
        <f>+X692*1/J692</f>
        <v>172.11048382070786</v>
      </c>
      <c r="Z692" s="55">
        <f>+X692/1000*A_DESCRIPCION!$D$24</f>
        <v>4.0445963697866337E-3</v>
      </c>
      <c r="AA692" s="55">
        <f>+Y692/1000*A_DESCRIPCION!$D$24</f>
        <v>8.0891927395732685E-2</v>
      </c>
      <c r="AB692" s="28">
        <f>+IF(E692=INICIO!$C$4,INICIO!$V$30*ARBOLES!R692,IF(E692=INICIO!$C$5,INICIO!$V$31*ARBOLES!R692,IF(E692=INICIO!$C$6,INICIO!$V$32*ARBOLES!R692,IF(E692=INICIO!$C$7,INICIO!#REF!*ARBOLES!R692,0))))</f>
        <v>8.9665266815239938E-2</v>
      </c>
    </row>
    <row r="693" spans="1:28" x14ac:dyDescent="0.25">
      <c r="A693">
        <v>132</v>
      </c>
      <c r="B693" t="str">
        <f>+'2015'!A132</f>
        <v>2-2015-INAB/AGROACEITE</v>
      </c>
      <c r="D693">
        <f>+'2015'!B132</f>
        <v>65</v>
      </c>
      <c r="E693" t="str">
        <f>+'2015'!C132</f>
        <v>Laguncularia racemosa (L.) Gaertn.f.</v>
      </c>
      <c r="F693">
        <f>+'2015'!D132</f>
        <v>2015</v>
      </c>
      <c r="G693">
        <f>+'2015'!E132</f>
        <v>500</v>
      </c>
      <c r="H693">
        <f>+'2015'!F132</f>
        <v>25.2</v>
      </c>
      <c r="I693">
        <f>+'2015'!G132</f>
        <v>22.5</v>
      </c>
      <c r="J693" s="28">
        <f t="shared" si="40"/>
        <v>0.05</v>
      </c>
      <c r="K693" s="46">
        <f t="shared" si="41"/>
        <v>4.9875924968391556E-2</v>
      </c>
      <c r="L693" s="51">
        <f t="shared" si="42"/>
        <v>0.9975184993678311</v>
      </c>
      <c r="M693" s="28" t="str">
        <f>+IF(H693&gt;4,"DEJAR","DEPURAR")</f>
        <v>DEJAR</v>
      </c>
      <c r="N693" s="49" t="str">
        <f t="shared" si="43"/>
        <v>DEJAR</v>
      </c>
      <c r="O693" s="28">
        <f>+IF(E693=INICIO!$C$4,0.178*POWER(H693,2.47),IF(E693=INICIO!$C$5,0.1023*POWER(H693,2.5),IF(E693=INICIO!$C$6,0.14*POWER(H693,2.4),IF(E693=INICIO!$C$7,0.1023*POWER(H693,2.5),IF(E693=INICIO!$C$8,0,0)))))</f>
        <v>326.11966359897218</v>
      </c>
      <c r="P693" s="55">
        <f>+O693*1/J693</f>
        <v>6522.3932719794429</v>
      </c>
      <c r="Q693" s="55">
        <f>+O693/1000*A_DESCRIPCION!$D$24</f>
        <v>0.1532762418915169</v>
      </c>
      <c r="R693" s="55">
        <f>+P693/1000*A_DESCRIPCION!$D$24</f>
        <v>3.0655248378303379</v>
      </c>
      <c r="S693" s="49" t="str">
        <f>+INICIO!$E$4</f>
        <v>Imbert and Rollet (1989)a</v>
      </c>
      <c r="T693" s="54">
        <f>0.13657*H693^2.38351</f>
        <v>298.95616403987509</v>
      </c>
      <c r="U693" s="55">
        <f>+T693*1/J693</f>
        <v>5979.1232807975011</v>
      </c>
      <c r="V693" s="55">
        <f>+T693/1000*A_DESCRIPCION!$D$24</f>
        <v>0.14050939709874127</v>
      </c>
      <c r="W693" s="55">
        <f>+U693/1000*A_DESCRIPCION!$D$24</f>
        <v>2.8101879419748252</v>
      </c>
      <c r="X693" s="28">
        <f>+IF(E693=INICIO!$C$4,0.199*(0.86^0.899)*(H693^2.22),IF(E693=INICIO!$C$5,0.199*(0.762^0.899)*(H693^2.22),IF(E693=INICIO!$C$6,0.199*(0.759^0.899)*(H693^2.22),IF(E693=INICIO!$C$7,0.199*(0.762^0.899)*(H693^2.22),0))))</f>
        <v>201.29815583524322</v>
      </c>
      <c r="Y693" s="28">
        <f>+X693*1/J693</f>
        <v>4025.9631167048642</v>
      </c>
      <c r="Z693" s="55">
        <f>+X693/1000*A_DESCRIPCION!$D$24</f>
        <v>9.4610133242564301E-2</v>
      </c>
      <c r="AA693" s="55">
        <f>+Y693/1000*A_DESCRIPCION!$D$24</f>
        <v>1.8922026648512862</v>
      </c>
      <c r="AB693" s="28">
        <f>+IF(E693=INICIO!$C$4,INICIO!$V$30*ARBOLES!R693,IF(E693=INICIO!$C$5,INICIO!$V$31*ARBOLES!R693,IF(E693=INICIO!$C$6,INICIO!$V$32*ARBOLES!R693,IF(E693=INICIO!$C$7,INICIO!#REF!*ARBOLES!R693,0))))</f>
        <v>2.5001869895706106</v>
      </c>
    </row>
    <row r="694" spans="1:28" x14ac:dyDescent="0.25">
      <c r="A694">
        <v>133</v>
      </c>
      <c r="B694" t="str">
        <f>+'2015'!A133</f>
        <v>2-2015-INAB/AGROACEITE</v>
      </c>
      <c r="D694">
        <f>+'2015'!B133</f>
        <v>66</v>
      </c>
      <c r="E694" t="str">
        <f>+'2015'!C133</f>
        <v>Laguncularia racemosa (L.) Gaertn.f.</v>
      </c>
      <c r="F694">
        <f>+'2015'!D133</f>
        <v>2015</v>
      </c>
      <c r="G694">
        <f>+'2015'!E133</f>
        <v>500</v>
      </c>
      <c r="H694">
        <f>+'2015'!F133</f>
        <v>5</v>
      </c>
      <c r="I694">
        <f>+'2015'!G133</f>
        <v>10.25</v>
      </c>
      <c r="J694" s="28">
        <f t="shared" si="40"/>
        <v>0.05</v>
      </c>
      <c r="K694" s="46">
        <f t="shared" si="41"/>
        <v>1.9634954084936209E-3</v>
      </c>
      <c r="L694" s="51">
        <f t="shared" si="42"/>
        <v>3.9269908169872414E-2</v>
      </c>
      <c r="M694" s="28" t="str">
        <f>+IF(H694&gt;4,"DEJAR","DEPURAR")</f>
        <v>DEJAR</v>
      </c>
      <c r="N694" s="49" t="str">
        <f t="shared" si="43"/>
        <v>DEJAR</v>
      </c>
      <c r="O694" s="28">
        <f>+IF(E694=INICIO!$C$4,0.178*POWER(H694,2.47),IF(E694=INICIO!$C$5,0.1023*POWER(H694,2.5),IF(E694=INICIO!$C$6,0.14*POWER(H694,2.4),IF(E694=INICIO!$C$7,0.1023*POWER(H694,2.5),IF(E694=INICIO!$C$8,0,0)))))</f>
        <v>5.7187438524557113</v>
      </c>
      <c r="P694" s="55">
        <f>+O694*1/J694</f>
        <v>114.37487704911422</v>
      </c>
      <c r="Q694" s="55">
        <f>+O694/1000*A_DESCRIPCION!$D$24</f>
        <v>2.6878096106541841E-3</v>
      </c>
      <c r="R694" s="55">
        <f>+P694/1000*A_DESCRIPCION!$D$24</f>
        <v>5.3756192213083677E-2</v>
      </c>
      <c r="S694" s="49" t="str">
        <f>+INICIO!$E$4</f>
        <v>Imbert and Rollet (1989)a</v>
      </c>
      <c r="T694" s="54">
        <f>0.13657*H694^2.38351</f>
        <v>6.3293236580245464</v>
      </c>
      <c r="U694" s="55">
        <f>+T694*1/J694</f>
        <v>126.58647316049093</v>
      </c>
      <c r="V694" s="55">
        <f>+T694/1000*A_DESCRIPCION!$D$24</f>
        <v>2.9747821192715367E-3</v>
      </c>
      <c r="W694" s="55">
        <f>+U694/1000*A_DESCRIPCION!$D$24</f>
        <v>5.9495642385430737E-2</v>
      </c>
      <c r="X694" s="28">
        <f>+IF(E694=INICIO!$C$4,0.199*(0.86^0.899)*(H694^2.22),IF(E694=INICIO!$C$5,0.199*(0.762^0.899)*(H694^2.22),IF(E694=INICIO!$C$6,0.199*(0.759^0.899)*(H694^2.22),IF(E694=INICIO!$C$7,0.199*(0.762^0.899)*(H694^2.22),0))))</f>
        <v>5.5519303000682534</v>
      </c>
      <c r="Y694" s="28">
        <f>+X694*1/J694</f>
        <v>111.03860600136507</v>
      </c>
      <c r="Z694" s="55">
        <f>+X694/1000*A_DESCRIPCION!$D$24</f>
        <v>2.6094072410320791E-3</v>
      </c>
      <c r="AA694" s="55">
        <f>+Y694/1000*A_DESCRIPCION!$D$24</f>
        <v>5.2188144820641581E-2</v>
      </c>
      <c r="AB694" s="28">
        <f>+IF(E694=INICIO!$C$4,INICIO!$V$30*ARBOLES!R694,IF(E694=INICIO!$C$5,INICIO!$V$31*ARBOLES!R694,IF(E694=INICIO!$C$6,INICIO!$V$32*ARBOLES!R694,IF(E694=INICIO!$C$7,INICIO!#REF!*ARBOLES!R694,0))))</f>
        <v>4.384258470896369E-2</v>
      </c>
    </row>
    <row r="695" spans="1:28" x14ac:dyDescent="0.25">
      <c r="A695">
        <v>134</v>
      </c>
      <c r="B695" t="str">
        <f>+'2015'!A134</f>
        <v>2-2015-INAB/AGROACEITE</v>
      </c>
      <c r="D695">
        <f>+'2015'!B134</f>
        <v>67</v>
      </c>
      <c r="E695" t="str">
        <f>+'2015'!C134</f>
        <v>Laguncularia racemosa (L.) Gaertn.f.</v>
      </c>
      <c r="F695">
        <f>+'2015'!D134</f>
        <v>2015</v>
      </c>
      <c r="G695">
        <f>+'2015'!E134</f>
        <v>500</v>
      </c>
      <c r="H695">
        <f>+'2015'!F134</f>
        <v>7.3</v>
      </c>
      <c r="I695">
        <f>+'2015'!G134</f>
        <v>8.5</v>
      </c>
      <c r="J695" s="28">
        <f t="shared" si="40"/>
        <v>0.05</v>
      </c>
      <c r="K695" s="46">
        <f t="shared" si="41"/>
        <v>4.1853868127450016E-3</v>
      </c>
      <c r="L695" s="51">
        <f t="shared" si="42"/>
        <v>8.3707736254900023E-2</v>
      </c>
      <c r="M695" s="28" t="str">
        <f>+IF(H695&gt;4,"DEJAR","DEPURAR")</f>
        <v>DEJAR</v>
      </c>
      <c r="N695" s="49" t="str">
        <f t="shared" si="43"/>
        <v>DEJAR</v>
      </c>
      <c r="O695" s="28">
        <f>+IF(E695=INICIO!$C$4,0.178*POWER(H695,2.47),IF(E695=INICIO!$C$5,0.1023*POWER(H695,2.5),IF(E695=INICIO!$C$6,0.14*POWER(H695,2.4),IF(E695=INICIO!$C$7,0.1023*POWER(H695,2.5),IF(E695=INICIO!$C$8,0,0)))))</f>
        <v>14.729322934713254</v>
      </c>
      <c r="P695" s="55">
        <f>+O695*1/J695</f>
        <v>294.58645869426505</v>
      </c>
      <c r="Q695" s="55">
        <f>+O695/1000*A_DESCRIPCION!$D$24</f>
        <v>6.9227817793152289E-3</v>
      </c>
      <c r="R695" s="55">
        <f>+P695/1000*A_DESCRIPCION!$D$24</f>
        <v>0.13845563558630455</v>
      </c>
      <c r="S695" s="49" t="str">
        <f>+INICIO!$E$4</f>
        <v>Imbert and Rollet (1989)a</v>
      </c>
      <c r="T695" s="54">
        <f>0.13657*H695^2.38351</f>
        <v>15.598900207913475</v>
      </c>
      <c r="U695" s="55">
        <f>+T695*1/J695</f>
        <v>311.97800415826947</v>
      </c>
      <c r="V695" s="55">
        <f>+T695/1000*A_DESCRIPCION!$D$24</f>
        <v>7.3314830977193332E-3</v>
      </c>
      <c r="W695" s="55">
        <f>+U695/1000*A_DESCRIPCION!$D$24</f>
        <v>0.14662966195438665</v>
      </c>
      <c r="X695" s="28">
        <f>+IF(E695=INICIO!$C$4,0.199*(0.86^0.899)*(H695^2.22),IF(E695=INICIO!$C$5,0.199*(0.762^0.899)*(H695^2.22),IF(E695=INICIO!$C$6,0.199*(0.759^0.899)*(H695^2.22),IF(E695=INICIO!$C$7,0.199*(0.762^0.899)*(H695^2.22),0))))</f>
        <v>12.861965641652624</v>
      </c>
      <c r="Y695" s="28">
        <f>+X695*1/J695</f>
        <v>257.23931283305245</v>
      </c>
      <c r="Z695" s="55">
        <f>+X695/1000*A_DESCRIPCION!$D$24</f>
        <v>6.0451238515767331E-3</v>
      </c>
      <c r="AA695" s="55">
        <f>+Y695/1000*A_DESCRIPCION!$D$24</f>
        <v>0.12090247703153464</v>
      </c>
      <c r="AB695" s="28">
        <f>+IF(E695=INICIO!$C$4,INICIO!$V$30*ARBOLES!R695,IF(E695=INICIO!$C$5,INICIO!$V$31*ARBOLES!R695,IF(E695=INICIO!$C$6,INICIO!$V$32*ARBOLES!R695,IF(E695=INICIO!$C$7,INICIO!#REF!*ARBOLES!R695,0))))</f>
        <v>0.11292192920890202</v>
      </c>
    </row>
    <row r="696" spans="1:28" x14ac:dyDescent="0.25">
      <c r="A696">
        <v>135</v>
      </c>
      <c r="B696" t="str">
        <f>+'2015'!A135</f>
        <v>2-2015-INAB/AGROACEITE</v>
      </c>
      <c r="D696">
        <f>+'2015'!B135</f>
        <v>68</v>
      </c>
      <c r="E696" t="str">
        <f>+'2015'!C135</f>
        <v>Laguncularia racemosa (L.) Gaertn.f.</v>
      </c>
      <c r="F696">
        <f>+'2015'!D135</f>
        <v>2015</v>
      </c>
      <c r="G696">
        <f>+'2015'!E135</f>
        <v>500</v>
      </c>
      <c r="H696">
        <f>+'2015'!F135</f>
        <v>6.5</v>
      </c>
      <c r="I696">
        <f>+'2015'!G135</f>
        <v>7</v>
      </c>
      <c r="J696" s="28">
        <f t="shared" si="40"/>
        <v>0.05</v>
      </c>
      <c r="K696" s="46">
        <f t="shared" si="41"/>
        <v>3.3183072403542195E-3</v>
      </c>
      <c r="L696" s="51">
        <f t="shared" si="42"/>
        <v>6.6366144807084387E-2</v>
      </c>
      <c r="M696" s="28" t="str">
        <f>+IF(H696&gt;4,"DEJAR","DEPURAR")</f>
        <v>DEJAR</v>
      </c>
      <c r="N696" s="49" t="str">
        <f t="shared" si="43"/>
        <v>DEJAR</v>
      </c>
      <c r="O696" s="28">
        <f>+IF(E696=INICIO!$C$4,0.178*POWER(H696,2.47),IF(E696=INICIO!$C$5,0.1023*POWER(H696,2.5),IF(E696=INICIO!$C$6,0.14*POWER(H696,2.4),IF(E696=INICIO!$C$7,0.1023*POWER(H696,2.5),IF(E696=INICIO!$C$8,0,0)))))</f>
        <v>11.019427333081444</v>
      </c>
      <c r="P696" s="55">
        <f>+O696*1/J696</f>
        <v>220.38854666162885</v>
      </c>
      <c r="Q696" s="55">
        <f>+O696/1000*A_DESCRIPCION!$D$24</f>
        <v>5.1791308465482782E-3</v>
      </c>
      <c r="R696" s="55">
        <f>+P696/1000*A_DESCRIPCION!$D$24</f>
        <v>0.10358261693096556</v>
      </c>
      <c r="S696" s="49" t="str">
        <f>+INICIO!$E$4</f>
        <v>Imbert and Rollet (1989)a</v>
      </c>
      <c r="T696" s="54">
        <f>0.13657*H696^2.38351</f>
        <v>11.82884726270605</v>
      </c>
      <c r="U696" s="55">
        <f>+T696*1/J696</f>
        <v>236.576945254121</v>
      </c>
      <c r="V696" s="55">
        <f>+T696/1000*A_DESCRIPCION!$D$24</f>
        <v>5.5595582134718427E-3</v>
      </c>
      <c r="W696" s="55">
        <f>+U696/1000*A_DESCRIPCION!$D$24</f>
        <v>0.11119116426943687</v>
      </c>
      <c r="X696" s="28">
        <f>+IF(E696=INICIO!$C$4,0.199*(0.86^0.899)*(H696^2.22),IF(E696=INICIO!$C$5,0.199*(0.762^0.899)*(H696^2.22),IF(E696=INICIO!$C$6,0.199*(0.759^0.899)*(H696^2.22),IF(E696=INICIO!$C$7,0.199*(0.762^0.899)*(H696^2.22),0))))</f>
        <v>9.9402715203027743</v>
      </c>
      <c r="Y696" s="28">
        <f>+X696*1/J696</f>
        <v>198.80543040605548</v>
      </c>
      <c r="Z696" s="55">
        <f>+X696/1000*A_DESCRIPCION!$D$24</f>
        <v>4.6719276145423035E-3</v>
      </c>
      <c r="AA696" s="55">
        <f>+Y696/1000*A_DESCRIPCION!$D$24</f>
        <v>9.3438552290846064E-2</v>
      </c>
      <c r="AB696" s="28">
        <f>+IF(E696=INICIO!$C$4,INICIO!$V$30*ARBOLES!R696,IF(E696=INICIO!$C$5,INICIO!$V$31*ARBOLES!R696,IF(E696=INICIO!$C$6,INICIO!$V$32*ARBOLES!R696,IF(E696=INICIO!$C$7,INICIO!#REF!*ARBOLES!R696,0))))</f>
        <v>8.4480121641999098E-2</v>
      </c>
    </row>
    <row r="697" spans="1:28" x14ac:dyDescent="0.25">
      <c r="A697">
        <v>136</v>
      </c>
      <c r="B697" t="str">
        <f>+'2015'!A136</f>
        <v>2-2015-INAB/AGROACEITE</v>
      </c>
      <c r="D697">
        <f>+'2015'!B136</f>
        <v>69</v>
      </c>
      <c r="E697" t="str">
        <f>+'2015'!C136</f>
        <v>Laguncularia racemosa (L.) Gaertn.f.</v>
      </c>
      <c r="F697">
        <f>+'2015'!D136</f>
        <v>2015</v>
      </c>
      <c r="G697">
        <f>+'2015'!E136</f>
        <v>500</v>
      </c>
      <c r="H697">
        <f>+'2015'!F136</f>
        <v>18.5</v>
      </c>
      <c r="I697">
        <f>+'2015'!G136</f>
        <v>23.5</v>
      </c>
      <c r="J697" s="28">
        <f t="shared" si="40"/>
        <v>0.05</v>
      </c>
      <c r="K697" s="46">
        <f t="shared" si="41"/>
        <v>2.6880252142277666E-2</v>
      </c>
      <c r="L697" s="51">
        <f t="shared" si="42"/>
        <v>0.53760504284555333</v>
      </c>
      <c r="M697" s="28" t="str">
        <f>+IF(H697&gt;4,"DEJAR","DEPURAR")</f>
        <v>DEJAR</v>
      </c>
      <c r="N697" s="49" t="str">
        <f t="shared" si="43"/>
        <v>DEJAR</v>
      </c>
      <c r="O697" s="28">
        <f>+IF(E697=INICIO!$C$4,0.178*POWER(H697,2.47),IF(E697=INICIO!$C$5,0.1023*POWER(H697,2.5),IF(E697=INICIO!$C$6,0.14*POWER(H697,2.4),IF(E697=INICIO!$C$7,0.1023*POWER(H697,2.5),IF(E697=INICIO!$C$8,0,0)))))</f>
        <v>150.59305882830898</v>
      </c>
      <c r="P697" s="55">
        <f>+O697*1/J697</f>
        <v>3011.8611765661794</v>
      </c>
      <c r="Q697" s="55">
        <f>+O697/1000*A_DESCRIPCION!$D$24</f>
        <v>7.0778737649305215E-2</v>
      </c>
      <c r="R697" s="55">
        <f>+P697/1000*A_DESCRIPCION!$D$24</f>
        <v>1.4155747529861042</v>
      </c>
      <c r="S697" s="49" t="str">
        <f>+INICIO!$E$4</f>
        <v>Imbert and Rollet (1989)a</v>
      </c>
      <c r="T697" s="54">
        <f>0.13657*H697^2.38351</f>
        <v>143.11059777395243</v>
      </c>
      <c r="U697" s="55">
        <f>+T697*1/J697</f>
        <v>2862.2119554790484</v>
      </c>
      <c r="V697" s="55">
        <f>+T697/1000*A_DESCRIPCION!$D$24</f>
        <v>6.7261980953757641E-2</v>
      </c>
      <c r="W697" s="55">
        <f>+U697/1000*A_DESCRIPCION!$D$24</f>
        <v>1.3452396190751525</v>
      </c>
      <c r="X697" s="28">
        <f>+IF(E697=INICIO!$C$4,0.199*(0.86^0.899)*(H697^2.22),IF(E697=INICIO!$C$5,0.199*(0.762^0.899)*(H697^2.22),IF(E697=INICIO!$C$6,0.199*(0.759^0.899)*(H697^2.22),IF(E697=INICIO!$C$7,0.199*(0.762^0.899)*(H697^2.22),0))))</f>
        <v>101.356553080094</v>
      </c>
      <c r="Y697" s="28">
        <f>+X697*1/J697</f>
        <v>2027.13106160188</v>
      </c>
      <c r="Z697" s="55">
        <f>+X697/1000*A_DESCRIPCION!$D$24</f>
        <v>4.7637579947644178E-2</v>
      </c>
      <c r="AA697" s="55">
        <f>+Y697/1000*A_DESCRIPCION!$D$24</f>
        <v>0.95275159895288342</v>
      </c>
      <c r="AB697" s="28">
        <f>+IF(E697=INICIO!$C$4,INICIO!$V$30*ARBOLES!R697,IF(E697=INICIO!$C$5,INICIO!$V$31*ARBOLES!R697,IF(E697=INICIO!$C$6,INICIO!$V$32*ARBOLES!R697,IF(E697=INICIO!$C$7,INICIO!#REF!*ARBOLES!R697,0))))</f>
        <v>1.1545173395774542</v>
      </c>
    </row>
    <row r="698" spans="1:28" x14ac:dyDescent="0.25">
      <c r="A698">
        <v>137</v>
      </c>
      <c r="B698" t="str">
        <f>+'2015'!A137</f>
        <v>2-2015-INAB/AGROACEITE</v>
      </c>
      <c r="D698">
        <f>+'2015'!B137</f>
        <v>70</v>
      </c>
      <c r="E698" t="str">
        <f>+'2015'!C137</f>
        <v>Laguncularia racemosa (L.) Gaertn.f.</v>
      </c>
      <c r="F698">
        <f>+'2015'!D137</f>
        <v>2015</v>
      </c>
      <c r="G698">
        <f>+'2015'!E137</f>
        <v>500</v>
      </c>
      <c r="H698">
        <f>+'2015'!F137</f>
        <v>5.0999999999999996</v>
      </c>
      <c r="I698">
        <f>+'2015'!G137</f>
        <v>8.6999999999999993</v>
      </c>
      <c r="J698" s="28">
        <f t="shared" si="40"/>
        <v>0.05</v>
      </c>
      <c r="K698" s="46">
        <f t="shared" si="41"/>
        <v>2.0428206229967626E-3</v>
      </c>
      <c r="L698" s="51">
        <f t="shared" si="42"/>
        <v>4.0856412459935251E-2</v>
      </c>
      <c r="M698" s="28" t="str">
        <f>+IF(H698&gt;4,"DEJAR","DEPURAR")</f>
        <v>DEJAR</v>
      </c>
      <c r="N698" s="49" t="str">
        <f t="shared" si="43"/>
        <v>DEJAR</v>
      </c>
      <c r="O698" s="28">
        <f>+IF(E698=INICIO!$C$4,0.178*POWER(H698,2.47),IF(E698=INICIO!$C$5,0.1023*POWER(H698,2.5),IF(E698=INICIO!$C$6,0.14*POWER(H698,2.4),IF(E698=INICIO!$C$7,0.1023*POWER(H698,2.5),IF(E698=INICIO!$C$8,0,0)))))</f>
        <v>6.008984364298005</v>
      </c>
      <c r="P698" s="55">
        <f>+O698*1/J698</f>
        <v>120.1796872859601</v>
      </c>
      <c r="Q698" s="55">
        <f>+O698/1000*A_DESCRIPCION!$D$24</f>
        <v>2.8242226512200622E-3</v>
      </c>
      <c r="R698" s="55">
        <f>+P698/1000*A_DESCRIPCION!$D$24</f>
        <v>5.6484453024401242E-2</v>
      </c>
      <c r="S698" s="49" t="str">
        <f>+INICIO!$E$4</f>
        <v>Imbert and Rollet (1989)a</v>
      </c>
      <c r="T698" s="54">
        <f>0.13657*H698^2.38351</f>
        <v>6.6352287507205299</v>
      </c>
      <c r="U698" s="55">
        <f>+T698*1/J698</f>
        <v>132.70457501441058</v>
      </c>
      <c r="V698" s="55">
        <f>+T698/1000*A_DESCRIPCION!$D$24</f>
        <v>3.1185575128386488E-3</v>
      </c>
      <c r="W698" s="55">
        <f>+U698/1000*A_DESCRIPCION!$D$24</f>
        <v>6.2371150256772964E-2</v>
      </c>
      <c r="X698" s="28">
        <f>+IF(E698=INICIO!$C$4,0.199*(0.86^0.899)*(H698^2.22),IF(E698=INICIO!$C$5,0.199*(0.762^0.899)*(H698^2.22),IF(E698=INICIO!$C$6,0.199*(0.759^0.899)*(H698^2.22),IF(E698=INICIO!$C$7,0.199*(0.762^0.899)*(H698^2.22),0))))</f>
        <v>5.8014477687241799</v>
      </c>
      <c r="Y698" s="28">
        <f>+X698*1/J698</f>
        <v>116.02895537448359</v>
      </c>
      <c r="Z698" s="55">
        <f>+X698/1000*A_DESCRIPCION!$D$24</f>
        <v>2.7266804513003647E-3</v>
      </c>
      <c r="AA698" s="55">
        <f>+Y698/1000*A_DESCRIPCION!$D$24</f>
        <v>5.4533609026007283E-2</v>
      </c>
      <c r="AB698" s="28">
        <f>+IF(E698=INICIO!$C$4,INICIO!$V$30*ARBOLES!R698,IF(E698=INICIO!$C$5,INICIO!$V$31*ARBOLES!R698,IF(E698=INICIO!$C$6,INICIO!$V$32*ARBOLES!R698,IF(E698=INICIO!$C$7,INICIO!#REF!*ARBOLES!R698,0))))</f>
        <v>4.6067705217019757E-2</v>
      </c>
    </row>
    <row r="699" spans="1:28" x14ac:dyDescent="0.25">
      <c r="A699">
        <v>138</v>
      </c>
      <c r="B699" t="str">
        <f>+'2015'!A138</f>
        <v>2-2015-INAB/AGROACEITE</v>
      </c>
      <c r="D699">
        <f>+'2015'!B138</f>
        <v>71</v>
      </c>
      <c r="E699" t="str">
        <f>+'2015'!C138</f>
        <v>Rhizophora mangle L.</v>
      </c>
      <c r="F699">
        <f>+'2015'!D138</f>
        <v>2015</v>
      </c>
      <c r="G699">
        <f>+'2015'!E138</f>
        <v>500</v>
      </c>
      <c r="H699">
        <f>+'2015'!F138</f>
        <v>8.1999999999999993</v>
      </c>
      <c r="I699">
        <f>+'2015'!G138</f>
        <v>11.75</v>
      </c>
      <c r="J699" s="28">
        <f t="shared" si="40"/>
        <v>0.05</v>
      </c>
      <c r="K699" s="46">
        <f t="shared" si="41"/>
        <v>5.2810172506844409E-3</v>
      </c>
      <c r="L699" s="51">
        <f t="shared" si="42"/>
        <v>0.10562034501368882</v>
      </c>
      <c r="M699" s="28" t="str">
        <f>+IF(H699&gt;4,"DEJAR","DEPURAR")</f>
        <v>DEJAR</v>
      </c>
      <c r="N699" s="49" t="str">
        <f t="shared" si="43"/>
        <v>DEJAR</v>
      </c>
      <c r="O699" s="28">
        <f>+IF(E699=INICIO!$C$4,0.178*POWER(H699,2.47),IF(E699=INICIO!$C$5,0.1023*POWER(H699,2.5),IF(E699=INICIO!$C$6,0.14*POWER(H699,2.4),IF(E699=INICIO!$C$7,0.1023*POWER(H699,2.5),IF(E699=INICIO!$C$8,0,0)))))</f>
        <v>32.176604892833396</v>
      </c>
      <c r="P699" s="55">
        <f>+O699*1/J699</f>
        <v>643.53209785666786</v>
      </c>
      <c r="Q699" s="55">
        <f>+O699/1000*A_DESCRIPCION!$D$24</f>
        <v>1.5123004299631695E-2</v>
      </c>
      <c r="R699" s="55">
        <f>+P699/1000*A_DESCRIPCION!$D$24</f>
        <v>0.30246008599263391</v>
      </c>
      <c r="S699" s="49" t="str">
        <f>+INICIO!$E$4</f>
        <v>Imbert and Rollet (1989)a</v>
      </c>
      <c r="T699" s="54">
        <f>0.13657*H699^2.38351</f>
        <v>20.579734362213049</v>
      </c>
      <c r="U699" s="55">
        <f>+T699*1/J699</f>
        <v>411.59468724426097</v>
      </c>
      <c r="V699" s="55">
        <f>+T699/1000*A_DESCRIPCION!$D$24</f>
        <v>9.6724751502401327E-3</v>
      </c>
      <c r="W699" s="55">
        <f>+U699/1000*A_DESCRIPCION!$D$24</f>
        <v>0.19344950300480265</v>
      </c>
      <c r="X699" s="28">
        <f>+IF(E699=INICIO!$C$4,0.199*(0.86^0.899)*(H699^2.22),IF(E699=INICIO!$C$5,0.199*(0.762^0.899)*(H699^2.22),IF(E699=INICIO!$C$6,0.199*(0.759^0.899)*(H699^2.22),IF(E699=INICIO!$C$7,0.199*(0.762^0.899)*(H699^2.22),0))))</f>
        <v>18.562391851253082</v>
      </c>
      <c r="Y699" s="28">
        <f>+X699*1/J699</f>
        <v>371.24783702506164</v>
      </c>
      <c r="Z699" s="55">
        <f>+X699/1000*A_DESCRIPCION!$D$24</f>
        <v>8.7243241700889484E-3</v>
      </c>
      <c r="AA699" s="55">
        <f>+Y699/1000*A_DESCRIPCION!$D$24</f>
        <v>0.17448648340177897</v>
      </c>
      <c r="AB699" s="28">
        <f>+IF(E699=INICIO!$C$4,INICIO!$V$30*ARBOLES!R699,IF(E699=INICIO!$C$5,INICIO!$V$31*ARBOLES!R699,IF(E699=INICIO!$C$6,INICIO!$V$32*ARBOLES!R699,IF(E699=INICIO!$C$7,INICIO!#REF!*ARBOLES!R699,0))))</f>
        <v>0.21090035774875804</v>
      </c>
    </row>
    <row r="700" spans="1:28" x14ac:dyDescent="0.25">
      <c r="A700">
        <v>139</v>
      </c>
      <c r="B700" t="str">
        <f>+'2015'!A139</f>
        <v>2-2015-INAB/AGROACEITE</v>
      </c>
      <c r="D700">
        <f>+'2015'!B139</f>
        <v>72</v>
      </c>
      <c r="E700" t="str">
        <f>+'2015'!C139</f>
        <v>Laguncularia racemosa (L.) Gaertn.f.</v>
      </c>
      <c r="F700">
        <f>+'2015'!D139</f>
        <v>2015</v>
      </c>
      <c r="G700">
        <f>+'2015'!E139</f>
        <v>500</v>
      </c>
      <c r="H700">
        <f>+'2015'!F139</f>
        <v>18.5</v>
      </c>
      <c r="I700">
        <f>+'2015'!G139</f>
        <v>13.5</v>
      </c>
      <c r="J700" s="28">
        <f t="shared" si="40"/>
        <v>0.05</v>
      </c>
      <c r="K700" s="46">
        <f t="shared" si="41"/>
        <v>2.6880252142277666E-2</v>
      </c>
      <c r="L700" s="51">
        <f t="shared" si="42"/>
        <v>0.53760504284555333</v>
      </c>
      <c r="M700" s="28" t="str">
        <f>+IF(H700&gt;4,"DEJAR","DEPURAR")</f>
        <v>DEJAR</v>
      </c>
      <c r="N700" s="49" t="str">
        <f t="shared" si="43"/>
        <v>DEJAR</v>
      </c>
      <c r="O700" s="28">
        <f>+IF(E700=INICIO!$C$4,0.178*POWER(H700,2.47),IF(E700=INICIO!$C$5,0.1023*POWER(H700,2.5),IF(E700=INICIO!$C$6,0.14*POWER(H700,2.4),IF(E700=INICIO!$C$7,0.1023*POWER(H700,2.5),IF(E700=INICIO!$C$8,0,0)))))</f>
        <v>150.59305882830898</v>
      </c>
      <c r="P700" s="55">
        <f>+O700*1/J700</f>
        <v>3011.8611765661794</v>
      </c>
      <c r="Q700" s="55">
        <f>+O700/1000*A_DESCRIPCION!$D$24</f>
        <v>7.0778737649305215E-2</v>
      </c>
      <c r="R700" s="55">
        <f>+P700/1000*A_DESCRIPCION!$D$24</f>
        <v>1.4155747529861042</v>
      </c>
      <c r="S700" s="49" t="str">
        <f>+INICIO!$E$4</f>
        <v>Imbert and Rollet (1989)a</v>
      </c>
      <c r="T700" s="54">
        <f>0.13657*H700^2.38351</f>
        <v>143.11059777395243</v>
      </c>
      <c r="U700" s="55">
        <f>+T700*1/J700</f>
        <v>2862.2119554790484</v>
      </c>
      <c r="V700" s="55">
        <f>+T700/1000*A_DESCRIPCION!$D$24</f>
        <v>6.7261980953757641E-2</v>
      </c>
      <c r="W700" s="55">
        <f>+U700/1000*A_DESCRIPCION!$D$24</f>
        <v>1.3452396190751525</v>
      </c>
      <c r="X700" s="28">
        <f>+IF(E700=INICIO!$C$4,0.199*(0.86^0.899)*(H700^2.22),IF(E700=INICIO!$C$5,0.199*(0.762^0.899)*(H700^2.22),IF(E700=INICIO!$C$6,0.199*(0.759^0.899)*(H700^2.22),IF(E700=INICIO!$C$7,0.199*(0.762^0.899)*(H700^2.22),0))))</f>
        <v>101.356553080094</v>
      </c>
      <c r="Y700" s="28">
        <f>+X700*1/J700</f>
        <v>2027.13106160188</v>
      </c>
      <c r="Z700" s="55">
        <f>+X700/1000*A_DESCRIPCION!$D$24</f>
        <v>4.7637579947644178E-2</v>
      </c>
      <c r="AA700" s="55">
        <f>+Y700/1000*A_DESCRIPCION!$D$24</f>
        <v>0.95275159895288342</v>
      </c>
      <c r="AB700" s="28">
        <f>+IF(E700=INICIO!$C$4,INICIO!$V$30*ARBOLES!R700,IF(E700=INICIO!$C$5,INICIO!$V$31*ARBOLES!R700,IF(E700=INICIO!$C$6,INICIO!$V$32*ARBOLES!R700,IF(E700=INICIO!$C$7,INICIO!#REF!*ARBOLES!R700,0))))</f>
        <v>1.1545173395774542</v>
      </c>
    </row>
    <row r="701" spans="1:28" x14ac:dyDescent="0.25">
      <c r="A701">
        <v>140</v>
      </c>
      <c r="B701" t="str">
        <f>+'2015'!A140</f>
        <v>2-2015-INAB/AGROACEITE</v>
      </c>
      <c r="D701">
        <f>+'2015'!B140</f>
        <v>73</v>
      </c>
      <c r="E701" t="str">
        <f>+'2015'!C140</f>
        <v>Laguncularia racemosa (L.) Gaertn.f.</v>
      </c>
      <c r="F701">
        <f>+'2015'!D140</f>
        <v>2015</v>
      </c>
      <c r="G701">
        <f>+'2015'!E140</f>
        <v>500</v>
      </c>
      <c r="H701">
        <f>+'2015'!F140</f>
        <v>10</v>
      </c>
      <c r="I701">
        <f>+'2015'!G140</f>
        <v>14.5</v>
      </c>
      <c r="J701" s="28">
        <f t="shared" si="40"/>
        <v>0.05</v>
      </c>
      <c r="K701" s="46">
        <f t="shared" si="41"/>
        <v>7.8539816339744835E-3</v>
      </c>
      <c r="L701" s="51">
        <f t="shared" si="42"/>
        <v>0.15707963267948966</v>
      </c>
      <c r="M701" s="28" t="str">
        <f>+IF(H701&gt;4,"DEJAR","DEPURAR")</f>
        <v>DEJAR</v>
      </c>
      <c r="N701" s="49" t="str">
        <f t="shared" si="43"/>
        <v>DEJAR</v>
      </c>
      <c r="O701" s="28">
        <f>+IF(E701=INICIO!$C$4,0.178*POWER(H701,2.47),IF(E701=INICIO!$C$5,0.1023*POWER(H701,2.5),IF(E701=INICIO!$C$6,0.14*POWER(H701,2.4),IF(E701=INICIO!$C$7,0.1023*POWER(H701,2.5),IF(E701=INICIO!$C$8,0,0)))))</f>
        <v>32.350100463522551</v>
      </c>
      <c r="P701" s="55">
        <f>+O701*1/J701</f>
        <v>647.00200927045103</v>
      </c>
      <c r="Q701" s="55">
        <f>+O701/1000*A_DESCRIPCION!$D$24</f>
        <v>1.5204547217855599E-2</v>
      </c>
      <c r="R701" s="55">
        <f>+P701/1000*A_DESCRIPCION!$D$24</f>
        <v>0.30409094435711198</v>
      </c>
      <c r="S701" s="49" t="str">
        <f>+INICIO!$E$4</f>
        <v>Imbert and Rollet (1989)a</v>
      </c>
      <c r="T701" s="54">
        <f>0.13657*H701^2.38351</f>
        <v>33.026709725455305</v>
      </c>
      <c r="U701" s="55">
        <f>+T701*1/J701</f>
        <v>660.5341945091061</v>
      </c>
      <c r="V701" s="55">
        <f>+T701/1000*A_DESCRIPCION!$D$24</f>
        <v>1.5522553570963995E-2</v>
      </c>
      <c r="W701" s="55">
        <f>+U701/1000*A_DESCRIPCION!$D$24</f>
        <v>0.31045107141927986</v>
      </c>
      <c r="X701" s="28">
        <f>+IF(E701=INICIO!$C$4,0.199*(0.86^0.899)*(H701^2.22),IF(E701=INICIO!$C$5,0.199*(0.762^0.899)*(H701^2.22),IF(E701=INICIO!$C$6,0.199*(0.759^0.899)*(H701^2.22),IF(E701=INICIO!$C$7,0.199*(0.762^0.899)*(H701^2.22),0))))</f>
        <v>25.866078760885564</v>
      </c>
      <c r="Y701" s="28">
        <f>+X701*1/J701</f>
        <v>517.32157521771126</v>
      </c>
      <c r="Z701" s="55">
        <f>+X701/1000*A_DESCRIPCION!$D$24</f>
        <v>1.2157057017616215E-2</v>
      </c>
      <c r="AA701" s="55">
        <f>+Y701/1000*A_DESCRIPCION!$D$24</f>
        <v>0.24314114035232429</v>
      </c>
      <c r="AB701" s="28">
        <f>+IF(E701=INICIO!$C$4,INICIO!$V$30*ARBOLES!R701,IF(E701=INICIO!$C$5,INICIO!$V$31*ARBOLES!R701,IF(E701=INICIO!$C$6,INICIO!$V$32*ARBOLES!R701,IF(E701=INICIO!$C$7,INICIO!#REF!*ARBOLES!R701,0))))</f>
        <v>0.24801111161963121</v>
      </c>
    </row>
    <row r="702" spans="1:28" x14ac:dyDescent="0.25">
      <c r="A702">
        <v>141</v>
      </c>
      <c r="B702" t="str">
        <f>+'2015'!A141</f>
        <v>2-2015-INAB/AGROACEITE</v>
      </c>
      <c r="D702">
        <f>+'2015'!B141</f>
        <v>74</v>
      </c>
      <c r="E702" t="str">
        <f>+'2015'!C141</f>
        <v>Laguncularia racemosa (L.) Gaertn.f.</v>
      </c>
      <c r="F702">
        <f>+'2015'!D141</f>
        <v>2015</v>
      </c>
      <c r="G702">
        <f>+'2015'!E141</f>
        <v>500</v>
      </c>
      <c r="H702">
        <f>+'2015'!F141</f>
        <v>6.6</v>
      </c>
      <c r="I702">
        <f>+'2015'!G141</f>
        <v>11.75</v>
      </c>
      <c r="J702" s="28">
        <f t="shared" si="40"/>
        <v>0.05</v>
      </c>
      <c r="K702" s="46">
        <f t="shared" si="41"/>
        <v>3.4211943997592849E-3</v>
      </c>
      <c r="L702" s="51">
        <f t="shared" si="42"/>
        <v>6.84238879951857E-2</v>
      </c>
      <c r="M702" s="28" t="str">
        <f>+IF(H702&gt;4,"DEJAR","DEPURAR")</f>
        <v>DEJAR</v>
      </c>
      <c r="N702" s="49" t="str">
        <f t="shared" si="43"/>
        <v>DEJAR</v>
      </c>
      <c r="O702" s="28">
        <f>+IF(E702=INICIO!$C$4,0.178*POWER(H702,2.47),IF(E702=INICIO!$C$5,0.1023*POWER(H702,2.5),IF(E702=INICIO!$C$6,0.14*POWER(H702,2.4),IF(E702=INICIO!$C$7,0.1023*POWER(H702,2.5),IF(E702=INICIO!$C$8,0,0)))))</f>
        <v>11.448154254851319</v>
      </c>
      <c r="P702" s="55">
        <f>+O702*1/J702</f>
        <v>228.96308509702638</v>
      </c>
      <c r="Q702" s="55">
        <f>+O702/1000*A_DESCRIPCION!$D$24</f>
        <v>5.3806324997801198E-3</v>
      </c>
      <c r="R702" s="55">
        <f>+P702/1000*A_DESCRIPCION!$D$24</f>
        <v>0.10761264999560238</v>
      </c>
      <c r="S702" s="49" t="str">
        <f>+INICIO!$E$4</f>
        <v>Imbert and Rollet (1989)a</v>
      </c>
      <c r="T702" s="54">
        <f>0.13657*H702^2.38351</f>
        <v>12.26722907392249</v>
      </c>
      <c r="U702" s="55">
        <f>+T702*1/J702</f>
        <v>245.34458147844978</v>
      </c>
      <c r="V702" s="55">
        <f>+T702/1000*A_DESCRIPCION!$D$24</f>
        <v>5.76559766474357E-3</v>
      </c>
      <c r="W702" s="55">
        <f>+U702/1000*A_DESCRIPCION!$D$24</f>
        <v>0.11531195329487139</v>
      </c>
      <c r="X702" s="28">
        <f>+IF(E702=INICIO!$C$4,0.199*(0.86^0.899)*(H702^2.22),IF(E702=INICIO!$C$5,0.199*(0.762^0.899)*(H702^2.22),IF(E702=INICIO!$C$6,0.199*(0.759^0.899)*(H702^2.22),IF(E702=INICIO!$C$7,0.199*(0.762^0.899)*(H702^2.22),0))))</f>
        <v>10.282959671228053</v>
      </c>
      <c r="Y702" s="28">
        <f>+X702*1/J702</f>
        <v>205.65919342456104</v>
      </c>
      <c r="Z702" s="55">
        <f>+X702/1000*A_DESCRIPCION!$D$24</f>
        <v>4.8329910454771837E-3</v>
      </c>
      <c r="AA702" s="55">
        <f>+Y702/1000*A_DESCRIPCION!$D$24</f>
        <v>9.6659820909543684E-2</v>
      </c>
      <c r="AB702" s="28">
        <f>+IF(E702=INICIO!$C$4,INICIO!$V$30*ARBOLES!R702,IF(E702=INICIO!$C$5,INICIO!$V$31*ARBOLES!R702,IF(E702=INICIO!$C$6,INICIO!$V$32*ARBOLES!R702,IF(E702=INICIO!$C$7,INICIO!#REF!*ARBOLES!R702,0))))</f>
        <v>8.7766944215218134E-2</v>
      </c>
    </row>
    <row r="703" spans="1:28" x14ac:dyDescent="0.25">
      <c r="A703">
        <v>142</v>
      </c>
      <c r="B703" t="str">
        <f>+'2015'!A142</f>
        <v>2-2015-INAB/AGROACEITE</v>
      </c>
      <c r="D703">
        <f>+'2015'!B142</f>
        <v>75</v>
      </c>
      <c r="E703" t="str">
        <f>+'2015'!C142</f>
        <v>Rhizophora mangle L.</v>
      </c>
      <c r="F703">
        <f>+'2015'!D142</f>
        <v>2015</v>
      </c>
      <c r="G703">
        <f>+'2015'!E142</f>
        <v>500</v>
      </c>
      <c r="H703">
        <f>+'2015'!F142</f>
        <v>8.1999999999999993</v>
      </c>
      <c r="I703">
        <f>+'2015'!G142</f>
        <v>13.5</v>
      </c>
      <c r="J703" s="28">
        <f t="shared" si="40"/>
        <v>0.05</v>
      </c>
      <c r="K703" s="46">
        <f t="shared" si="41"/>
        <v>5.2810172506844409E-3</v>
      </c>
      <c r="L703" s="51">
        <f t="shared" si="42"/>
        <v>0.10562034501368882</v>
      </c>
      <c r="M703" s="28" t="str">
        <f>+IF(H703&gt;4,"DEJAR","DEPURAR")</f>
        <v>DEJAR</v>
      </c>
      <c r="N703" s="49" t="str">
        <f t="shared" si="43"/>
        <v>DEJAR</v>
      </c>
      <c r="O703" s="28">
        <f>+IF(E703=INICIO!$C$4,0.178*POWER(H703,2.47),IF(E703=INICIO!$C$5,0.1023*POWER(H703,2.5),IF(E703=INICIO!$C$6,0.14*POWER(H703,2.4),IF(E703=INICIO!$C$7,0.1023*POWER(H703,2.5),IF(E703=INICIO!$C$8,0,0)))))</f>
        <v>32.176604892833396</v>
      </c>
      <c r="P703" s="55">
        <f>+O703*1/J703</f>
        <v>643.53209785666786</v>
      </c>
      <c r="Q703" s="55">
        <f>+O703/1000*A_DESCRIPCION!$D$24</f>
        <v>1.5123004299631695E-2</v>
      </c>
      <c r="R703" s="55">
        <f>+P703/1000*A_DESCRIPCION!$D$24</f>
        <v>0.30246008599263391</v>
      </c>
      <c r="S703" s="49" t="str">
        <f>+INICIO!$E$4</f>
        <v>Imbert and Rollet (1989)a</v>
      </c>
      <c r="T703" s="54">
        <f>0.13657*H703^2.38351</f>
        <v>20.579734362213049</v>
      </c>
      <c r="U703" s="55">
        <f>+T703*1/J703</f>
        <v>411.59468724426097</v>
      </c>
      <c r="V703" s="55">
        <f>+T703/1000*A_DESCRIPCION!$D$24</f>
        <v>9.6724751502401327E-3</v>
      </c>
      <c r="W703" s="55">
        <f>+U703/1000*A_DESCRIPCION!$D$24</f>
        <v>0.19344950300480265</v>
      </c>
      <c r="X703" s="28">
        <f>+IF(E703=INICIO!$C$4,0.199*(0.86^0.899)*(H703^2.22),IF(E703=INICIO!$C$5,0.199*(0.762^0.899)*(H703^2.22),IF(E703=INICIO!$C$6,0.199*(0.759^0.899)*(H703^2.22),IF(E703=INICIO!$C$7,0.199*(0.762^0.899)*(H703^2.22),0))))</f>
        <v>18.562391851253082</v>
      </c>
      <c r="Y703" s="28">
        <f>+X703*1/J703</f>
        <v>371.24783702506164</v>
      </c>
      <c r="Z703" s="55">
        <f>+X703/1000*A_DESCRIPCION!$D$24</f>
        <v>8.7243241700889484E-3</v>
      </c>
      <c r="AA703" s="55">
        <f>+Y703/1000*A_DESCRIPCION!$D$24</f>
        <v>0.17448648340177897</v>
      </c>
      <c r="AB703" s="28">
        <f>+IF(E703=INICIO!$C$4,INICIO!$V$30*ARBOLES!R703,IF(E703=INICIO!$C$5,INICIO!$V$31*ARBOLES!R703,IF(E703=INICIO!$C$6,INICIO!$V$32*ARBOLES!R703,IF(E703=INICIO!$C$7,INICIO!#REF!*ARBOLES!R703,0))))</f>
        <v>0.21090035774875804</v>
      </c>
    </row>
    <row r="704" spans="1:28" x14ac:dyDescent="0.25">
      <c r="A704">
        <v>143</v>
      </c>
      <c r="B704" t="str">
        <f>+'2015'!A143</f>
        <v>2-2015-INAB/AGROACEITE</v>
      </c>
      <c r="D704">
        <f>+'2015'!B143</f>
        <v>76</v>
      </c>
      <c r="E704" t="str">
        <f>+'2015'!C143</f>
        <v>Rhizophora mangle L.</v>
      </c>
      <c r="F704">
        <f>+'2015'!D143</f>
        <v>2015</v>
      </c>
      <c r="G704">
        <f>+'2015'!E143</f>
        <v>500</v>
      </c>
      <c r="H704">
        <f>+'2015'!F143</f>
        <v>8.1999999999999993</v>
      </c>
      <c r="I704">
        <f>+'2015'!G143</f>
        <v>12.25</v>
      </c>
      <c r="J704" s="28">
        <f t="shared" si="40"/>
        <v>0.05</v>
      </c>
      <c r="K704" s="46">
        <f t="shared" si="41"/>
        <v>5.2810172506844409E-3</v>
      </c>
      <c r="L704" s="51">
        <f t="shared" si="42"/>
        <v>0.10562034501368882</v>
      </c>
      <c r="M704" s="28" t="str">
        <f>+IF(H704&gt;4,"DEJAR","DEPURAR")</f>
        <v>DEJAR</v>
      </c>
      <c r="N704" s="49" t="str">
        <f t="shared" si="43"/>
        <v>DEJAR</v>
      </c>
      <c r="O704" s="28">
        <f>+IF(E704=INICIO!$C$4,0.178*POWER(H704,2.47),IF(E704=INICIO!$C$5,0.1023*POWER(H704,2.5),IF(E704=INICIO!$C$6,0.14*POWER(H704,2.4),IF(E704=INICIO!$C$7,0.1023*POWER(H704,2.5),IF(E704=INICIO!$C$8,0,0)))))</f>
        <v>32.176604892833396</v>
      </c>
      <c r="P704" s="55">
        <f>+O704*1/J704</f>
        <v>643.53209785666786</v>
      </c>
      <c r="Q704" s="55">
        <f>+O704/1000*A_DESCRIPCION!$D$24</f>
        <v>1.5123004299631695E-2</v>
      </c>
      <c r="R704" s="55">
        <f>+P704/1000*A_DESCRIPCION!$D$24</f>
        <v>0.30246008599263391</v>
      </c>
      <c r="S704" s="49" t="str">
        <f>+INICIO!$E$4</f>
        <v>Imbert and Rollet (1989)a</v>
      </c>
      <c r="T704" s="54">
        <f>0.13657*H704^2.38351</f>
        <v>20.579734362213049</v>
      </c>
      <c r="U704" s="55">
        <f>+T704*1/J704</f>
        <v>411.59468724426097</v>
      </c>
      <c r="V704" s="55">
        <f>+T704/1000*A_DESCRIPCION!$D$24</f>
        <v>9.6724751502401327E-3</v>
      </c>
      <c r="W704" s="55">
        <f>+U704/1000*A_DESCRIPCION!$D$24</f>
        <v>0.19344950300480265</v>
      </c>
      <c r="X704" s="28">
        <f>+IF(E704=INICIO!$C$4,0.199*(0.86^0.899)*(H704^2.22),IF(E704=INICIO!$C$5,0.199*(0.762^0.899)*(H704^2.22),IF(E704=INICIO!$C$6,0.199*(0.759^0.899)*(H704^2.22),IF(E704=INICIO!$C$7,0.199*(0.762^0.899)*(H704^2.22),0))))</f>
        <v>18.562391851253082</v>
      </c>
      <c r="Y704" s="28">
        <f>+X704*1/J704</f>
        <v>371.24783702506164</v>
      </c>
      <c r="Z704" s="55">
        <f>+X704/1000*A_DESCRIPCION!$D$24</f>
        <v>8.7243241700889484E-3</v>
      </c>
      <c r="AA704" s="55">
        <f>+Y704/1000*A_DESCRIPCION!$D$24</f>
        <v>0.17448648340177897</v>
      </c>
      <c r="AB704" s="28">
        <f>+IF(E704=INICIO!$C$4,INICIO!$V$30*ARBOLES!R704,IF(E704=INICIO!$C$5,INICIO!$V$31*ARBOLES!R704,IF(E704=INICIO!$C$6,INICIO!$V$32*ARBOLES!R704,IF(E704=INICIO!$C$7,INICIO!#REF!*ARBOLES!R704,0))))</f>
        <v>0.21090035774875804</v>
      </c>
    </row>
    <row r="708" spans="27:27" x14ac:dyDescent="0.25">
      <c r="AA708" t="e">
        <f>+CORREL(AA2:AA704,AB2:AB704)</f>
        <v>#REF!</v>
      </c>
    </row>
  </sheetData>
  <autoFilter ref="A1:AB70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5"/>
  <sheetViews>
    <sheetView workbookViewId="0">
      <selection activeCell="C35" sqref="C35"/>
    </sheetView>
  </sheetViews>
  <sheetFormatPr baseColWidth="10" defaultRowHeight="15" x14ac:dyDescent="0.25"/>
  <cols>
    <col min="2" max="2" width="22.42578125" bestFit="1" customWidth="1"/>
    <col min="3" max="3" width="58.85546875" bestFit="1" customWidth="1"/>
  </cols>
  <sheetData>
    <row r="3" spans="2:2" x14ac:dyDescent="0.25">
      <c r="B3" s="35" t="s">
        <v>54</v>
      </c>
    </row>
    <row r="4" spans="2:2" x14ac:dyDescent="0.25">
      <c r="B4" s="45" t="s">
        <v>0</v>
      </c>
    </row>
    <row r="5" spans="2:2" x14ac:dyDescent="0.25">
      <c r="B5" s="45" t="s">
        <v>30</v>
      </c>
    </row>
    <row r="6" spans="2:2" x14ac:dyDescent="0.25">
      <c r="B6" s="45" t="s">
        <v>1</v>
      </c>
    </row>
    <row r="7" spans="2:2" x14ac:dyDescent="0.25">
      <c r="B7" s="45" t="s">
        <v>2</v>
      </c>
    </row>
    <row r="8" spans="2:2" x14ac:dyDescent="0.25">
      <c r="B8" s="45" t="s">
        <v>42</v>
      </c>
    </row>
    <row r="9" spans="2:2" x14ac:dyDescent="0.25">
      <c r="B9" s="45" t="s">
        <v>45</v>
      </c>
    </row>
    <row r="10" spans="2:2" x14ac:dyDescent="0.25">
      <c r="B10" s="45" t="s">
        <v>43</v>
      </c>
    </row>
    <row r="11" spans="2:2" x14ac:dyDescent="0.25">
      <c r="B11" s="45" t="s">
        <v>44</v>
      </c>
    </row>
    <row r="12" spans="2:2" x14ac:dyDescent="0.25">
      <c r="B12" s="47" t="s">
        <v>87</v>
      </c>
    </row>
    <row r="13" spans="2:2" x14ac:dyDescent="0.25">
      <c r="B13" s="47" t="s">
        <v>88</v>
      </c>
    </row>
    <row r="14" spans="2:2" x14ac:dyDescent="0.25">
      <c r="B14" s="50" t="s">
        <v>89</v>
      </c>
    </row>
    <row r="15" spans="2:2" x14ac:dyDescent="0.25">
      <c r="B15" s="47" t="s">
        <v>78</v>
      </c>
    </row>
    <row r="16" spans="2:2" x14ac:dyDescent="0.25">
      <c r="B16" s="47" t="s">
        <v>79</v>
      </c>
    </row>
    <row r="17" spans="2:4" x14ac:dyDescent="0.25">
      <c r="B17" s="47" t="s">
        <v>80</v>
      </c>
    </row>
    <row r="18" spans="2:4" x14ac:dyDescent="0.25">
      <c r="B18" s="47" t="s">
        <v>81</v>
      </c>
    </row>
    <row r="19" spans="2:4" x14ac:dyDescent="0.25">
      <c r="B19" s="47" t="s">
        <v>82</v>
      </c>
    </row>
    <row r="20" spans="2:4" x14ac:dyDescent="0.25">
      <c r="B20" s="47" t="s">
        <v>63</v>
      </c>
    </row>
    <row r="21" spans="2:4" x14ac:dyDescent="0.25">
      <c r="B21" s="47" t="s">
        <v>83</v>
      </c>
    </row>
    <row r="22" spans="2:4" x14ac:dyDescent="0.25">
      <c r="B22" s="48" t="s">
        <v>90</v>
      </c>
    </row>
    <row r="23" spans="2:4" x14ac:dyDescent="0.25">
      <c r="B23" s="56" t="s">
        <v>85</v>
      </c>
    </row>
    <row r="24" spans="2:4" x14ac:dyDescent="0.25">
      <c r="B24" s="57" t="s">
        <v>196</v>
      </c>
      <c r="C24" t="s">
        <v>198</v>
      </c>
      <c r="D24">
        <v>0.47</v>
      </c>
    </row>
    <row r="25" spans="2:4" x14ac:dyDescent="0.25">
      <c r="B25" s="57" t="s">
        <v>86</v>
      </c>
    </row>
    <row r="26" spans="2:4" x14ac:dyDescent="0.25">
      <c r="B26" s="57" t="s">
        <v>65</v>
      </c>
    </row>
    <row r="27" spans="2:4" x14ac:dyDescent="0.25">
      <c r="B27" s="53" t="s">
        <v>91</v>
      </c>
    </row>
    <row r="28" spans="2:4" x14ac:dyDescent="0.25">
      <c r="B28" s="53" t="s">
        <v>92</v>
      </c>
    </row>
    <row r="29" spans="2:4" x14ac:dyDescent="0.25">
      <c r="B29" s="53" t="s">
        <v>197</v>
      </c>
      <c r="C29" t="s">
        <v>198</v>
      </c>
      <c r="D29">
        <v>0.47</v>
      </c>
    </row>
    <row r="30" spans="2:4" x14ac:dyDescent="0.25">
      <c r="B30" s="53" t="s">
        <v>93</v>
      </c>
    </row>
    <row r="31" spans="2:4" x14ac:dyDescent="0.25">
      <c r="B31" s="77" t="s">
        <v>162</v>
      </c>
    </row>
    <row r="32" spans="2:4" x14ac:dyDescent="0.25">
      <c r="B32" s="77" t="s">
        <v>163</v>
      </c>
    </row>
    <row r="33" spans="2:3" x14ac:dyDescent="0.25">
      <c r="B33" s="77" t="s">
        <v>164</v>
      </c>
    </row>
    <row r="34" spans="2:3" x14ac:dyDescent="0.25">
      <c r="B34" s="77" t="s">
        <v>165</v>
      </c>
    </row>
    <row r="35" spans="2:3" x14ac:dyDescent="0.25">
      <c r="B35" s="53" t="s">
        <v>169</v>
      </c>
      <c r="C35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35" sqref="G35"/>
    </sheetView>
  </sheetViews>
  <sheetFormatPr baseColWidth="10" defaultRowHeight="15" x14ac:dyDescent="0.25"/>
  <sheetData>
    <row r="1" spans="1:2" x14ac:dyDescent="0.25">
      <c r="A1" s="38" t="s">
        <v>60</v>
      </c>
      <c r="B1" s="38" t="s">
        <v>62</v>
      </c>
    </row>
    <row r="2" spans="1:2" x14ac:dyDescent="0.25">
      <c r="A2" s="39">
        <v>0</v>
      </c>
      <c r="B2" s="36">
        <v>34</v>
      </c>
    </row>
    <row r="3" spans="1:2" x14ac:dyDescent="0.25">
      <c r="A3" s="39">
        <v>2</v>
      </c>
      <c r="B3" s="36">
        <v>0</v>
      </c>
    </row>
    <row r="4" spans="1:2" x14ac:dyDescent="0.25">
      <c r="A4" s="39">
        <v>5</v>
      </c>
      <c r="B4" s="36">
        <v>8</v>
      </c>
    </row>
    <row r="5" spans="1:2" x14ac:dyDescent="0.25">
      <c r="A5" s="39">
        <v>10</v>
      </c>
      <c r="B5" s="36">
        <v>281</v>
      </c>
    </row>
    <row r="6" spans="1:2" x14ac:dyDescent="0.25">
      <c r="A6" s="39">
        <v>15</v>
      </c>
      <c r="B6" s="36">
        <v>117</v>
      </c>
    </row>
    <row r="7" spans="1:2" x14ac:dyDescent="0.25">
      <c r="A7" s="39">
        <v>20</v>
      </c>
      <c r="B7" s="36">
        <v>88</v>
      </c>
    </row>
    <row r="8" spans="1:2" x14ac:dyDescent="0.25">
      <c r="A8" s="39">
        <v>30</v>
      </c>
      <c r="B8" s="36">
        <v>114</v>
      </c>
    </row>
    <row r="9" spans="1:2" x14ac:dyDescent="0.25">
      <c r="A9" s="39">
        <v>40</v>
      </c>
      <c r="B9" s="36">
        <v>43</v>
      </c>
    </row>
    <row r="10" spans="1:2" x14ac:dyDescent="0.25">
      <c r="A10" s="39">
        <v>50</v>
      </c>
      <c r="B10" s="36">
        <v>15</v>
      </c>
    </row>
    <row r="11" spans="1:2" ht="15.75" thickBot="1" x14ac:dyDescent="0.3">
      <c r="A11" s="37" t="s">
        <v>61</v>
      </c>
      <c r="B11" s="37">
        <v>3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2"/>
  <sheetViews>
    <sheetView workbookViewId="0">
      <selection activeCell="E29" sqref="E29"/>
    </sheetView>
  </sheetViews>
  <sheetFormatPr baseColWidth="10" defaultRowHeight="15" x14ac:dyDescent="0.25"/>
  <cols>
    <col min="2" max="2" width="33" bestFit="1" customWidth="1"/>
    <col min="3" max="3" width="12.140625" bestFit="1" customWidth="1"/>
    <col min="4" max="4" width="15" bestFit="1" customWidth="1"/>
    <col min="5" max="5" width="14.85546875" bestFit="1" customWidth="1"/>
  </cols>
  <sheetData>
    <row r="6" spans="1:5" x14ac:dyDescent="0.25">
      <c r="B6" s="40" t="s">
        <v>64</v>
      </c>
      <c r="C6" s="40" t="s">
        <v>84</v>
      </c>
      <c r="D6" s="40" t="s">
        <v>76</v>
      </c>
      <c r="E6" s="40" t="s">
        <v>77</v>
      </c>
    </row>
    <row r="7" spans="1:5" x14ac:dyDescent="0.25">
      <c r="B7" s="26" t="s">
        <v>35</v>
      </c>
      <c r="C7" s="27">
        <v>280</v>
      </c>
      <c r="D7" s="27">
        <v>17.958714285714283</v>
      </c>
      <c r="E7" s="27">
        <v>11.836923692358587</v>
      </c>
    </row>
    <row r="8" spans="1:5" x14ac:dyDescent="0.25">
      <c r="B8" s="26" t="s">
        <v>39</v>
      </c>
      <c r="C8" s="27">
        <v>181</v>
      </c>
      <c r="D8" s="27">
        <v>10.864143646408841</v>
      </c>
      <c r="E8" s="27">
        <v>6.1671747503596199</v>
      </c>
    </row>
    <row r="9" spans="1:5" x14ac:dyDescent="0.25">
      <c r="B9" s="26" t="s">
        <v>36</v>
      </c>
      <c r="C9" s="27">
        <v>146</v>
      </c>
      <c r="D9" s="27">
        <v>14.847808219178084</v>
      </c>
      <c r="E9" s="27">
        <v>10.16240899306246</v>
      </c>
    </row>
    <row r="10" spans="1:5" x14ac:dyDescent="0.25">
      <c r="A10" t="s">
        <v>170</v>
      </c>
      <c r="B10" s="26" t="s">
        <v>112</v>
      </c>
      <c r="C10" s="27">
        <v>91</v>
      </c>
      <c r="D10" s="27">
        <v>11.236263736263741</v>
      </c>
      <c r="E10" s="27">
        <v>6.7301893069547489</v>
      </c>
    </row>
    <row r="11" spans="1:5" x14ac:dyDescent="0.25">
      <c r="B11" s="43" t="s">
        <v>32</v>
      </c>
      <c r="C11" s="44">
        <v>3</v>
      </c>
      <c r="D11" s="44">
        <v>11.6</v>
      </c>
      <c r="E11" s="44">
        <v>5.2459508194416067</v>
      </c>
    </row>
    <row r="12" spans="1:5" x14ac:dyDescent="0.25">
      <c r="B12" s="43" t="s">
        <v>31</v>
      </c>
      <c r="C12" s="44">
        <v>2</v>
      </c>
      <c r="D12" s="44">
        <v>11.25</v>
      </c>
      <c r="E12" s="44">
        <v>3.7476659402887038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2 a 7 r S J I t + C u B e C U i O U 8 X m X n B e R R J i R J J 8 a X A U Z x E U Z y p X + u H / q T + h T a d y K l y u L c a V d V o o G M H 9 o m t i X K 6 m 5 m b r b X M / 6 / / 4 / / 8 / f / c n 9 1 P a z F O 9 a v / w 8 / 4 7 7 C f f y r 6 7 J X X / e M P P y 9 z + Q v 3 8 / / 8 4 + + l Z Z p f z 1 M y T H Y 9 z T / B Z / r p f + x T / Y e f q 3 k e / g e K b t v 2 u 4 3 8 3 W t 8 o A S G 4 W h 0 s v 2 s K p 7 J L 3 U / z U m f F T / / 5 V P 5 / / 5 T P / / t V / 7 N 3 z / d + v q 9 F H 8 Z j g H X S u k k p w q K + I U u G P 4 X C i e y X 3 i W T X 9 h M 5 7 B a Y p O U 4 r 9 + S c n e R Z / + B n u I P l p g L t 9 9 U l X f 5 L 8 9 R P + 8 0 / G M 3 k U c j 0 N X X L 8 + j 4 H b n / p k z + 9 F N b 5 X L k w S X p R P 6 o Z p g l e m K 7 F c 3 i N y X j 8 4 e c y 6 a b i L 2 P 2 h y Q r 5 K L 8 4 + + N y d + S I U r 6 / P 7 H H + / 5 P f q 3 T 8 H r E g w j H Z O 5 c H u 1 H q f 5 r 2 / 7 h 1 f g 3 f Y r a 4 v 8 r + / 5 0 + P f C 3 s 9 R T / 5 W d I V X g b j w 3 7 H 8 x x O E B T G 8 D x O k A z H / / z r y 2 5 Z T s X 8 4 0 2 / Y L / D M I K k G Z y g c Z 4 i G I w i W O 5 7 Z 8 I y v + D r s 6 W D g c E M / 3 p 7 3 x f g e 9 S u H o a / P v v H H 1 9 + S f p H 8 Z M 6 v p 4 w O T S F c z T 5 8 0 / X F z y A q / I M / f N P 6 B 9 / j / 4 Y 5 q 8 f u P / N a M H o M I Z g c Z Z l K J q n c Y b 5 x 8 F + x 0 p S J E n S N E 5 y H M N T F P F f M F Y S 5 w k e V v M 7 V L g i i c H f f x 7 p H U b 8 q 6 H 9 d U H / 9 A S Y 0 f / G K L E U p p 4 j 6 F 8 y j A e j Z H L + l 7 T g i V / K N O F L n K V h T c D T / q V R E v / M K A n 8 3 y T h I r q O + 2 / a 9 d 8 I D G f + 7 Z r 9 W 5 X 8 r h k e / 8 p S s d + x L P H v / v t v t N 1 5 X I q v h f 9 n T B e G 9 8 O O / 8 Z Q Y a L + s z b 5 C 8 7 B V X 4 Y 5 P e P P y 9 x 9 E + M 8 b / n + / k / f f 3 3 / 3 / + 9 n 9 m Y L + G o m R O / o j y D U o J w t l v Y / P y E E T h r I i 2 o E y C I K P E J s q C c J K E x 4 9 f W d h O y v d X P D 9 U 8 Q x v P L 9 0 c b s b s v A 6 y c J k S d v k y J V x l s / U R X 5 M t i L e z 8 r l d F M v t 0 A W u E g T 7 z d N N O D x 9 d d r n + F a w g 2 u 0 8 L 1 2 p t 8 n h z 4 4 / a f + 7 2 i m y B c J O H T S u V d F n x D E C r 4 m l 0 R U e 4 s 6 P C i c L 7 9 u E + 4 V 3 j w 5 x 9 F E r a z K j 4 y Q z q / 7 O 9 7 5 w u 8 9 l D g v g 2 4 b x i W c I Y n V F 4 4 w y 0 L 5 4 t 4 M a r T T d E U X K 3 E w 9 x V 2 R L b R D E M z N q 3 S + B j p d C e C P N 4 P F p L r b K 7 d n l 1 Z p 2 9 L P + F O d c 7 6 c o t c 8 Y u 6 q X N D f 8 2 X A M 1 C A O 8 i s O n 0 8 Z h 3 C d a 9 8 7 I C 5 7 3 s P N E b 5 j a U K u o 2 q w H 6 9 q Z Y d j R d f x 8 W 8 1 g h c + B q Y f 3 a H 1 m O y R m t q a X y Z b 3 U 6 T t X G M e s 3 3 F n S j E + S Y m F r 2 m k G t H L + W L K c a d W z 2 M L 1 M S 8 X r m 1 / m B O d l g v m B 5 f / 3 9 X 8 0 P v P e h S P B G W R S y X + f n b J K C A H O 5 K 4 r o K 7 t Y m e L t n F f Z 5 V S f X o q h K t b l l e q i 5 J 8 + t 1 U I 7 r 1 9 k a p 7 6 7 h K x 1 1 + z N E T Z m y w m h v h f B 6 0 2 z r K 5 R b r v t J Z N / w S B F 1 + D 4 O h i b X g G R P V k P Q O l k c x W e g d 8 3 i 5 S n V P 9 N p 4 W u 3 g 3 r o 4 i Z 7 m M 3 m 9 3 X Z I k v 5 t P d / T 6 G J z m p C L / W S 2 y V P 2 L N W P U 2 9 h s 3 f D 8 z Q i n D 6 h F q + l i 7 R n 3 P 7 9 7 + a H f w m y c B I F w b j A / Q n e J v M 3 x r I s Q a r r + i G 8 4 E e A h 7 8 9 / m 0 + f r O H 3 / z h t 3 j w W z z 8 b T / 4 b T / 8 L R / 4 L R / 4 / 2 A + I F p h v Q o e s X j E x x N 7 1 k A r 1 + L x y R n 1 2 k W C l T 1 x X j i 9 / I Q 2 R C Q n D K + 7 C J S Y P f h C v T f q 1 f K b x T H X i 7 7 i d s Q h 6 / 5 C N 0 l q y J 1 E T s / J y e R 9 L A v Z c f x r m T I R d e 3 L K 1 Y j N / t x v M j e j / f F a P O q 7 R N V E 7 x n S C 1 m + i 7 8 J L k M 8 a D Z n k G b 8 d M z T Z N 5 P k f + n F z Q Q P d x 9 I R z N i o 4 r 5 R 6 l m L o 6 6 h g n J v 9 M / b V Q t T L O g N y 6 P J Z m E 2 E 4 H D z 5 N + H r A p E 8 r 0 Z N 4 E W R v 5 a E m q J S E P m 7 R l e X l F B 3 2 O 1 H 7 z 6 T X G L f C 0 V R V C c + X 1 7 O m v 3 M X n C i u v T Y 6 x 0 W z 1 P s f R G 6 u Z T S m c 6 W 2 i k U V X T x 6 F c h R 9 B h R 9 B u s 2 l W X J Q K q J c g h i l 4 L E m M S c r d c f J G y o X 4 4 X k 2 z p C 2 q j t R v c 9 n 6 D Q a m N Z U D I l p k c u 8 2 S S D f p 9 6 n H y S t F l I 1 N I 2 y R U E 3 T p 7 h W t o l b b h Z 5 V m 2 e 9 N i o 2 n y e 8 U 4 l V W K C m U / h o T N q 1 u m G 9 n v 0 c z 7 5 l y H n 7 F x k I q s v o 4 9 1 z + V o H n I s S g 4 6 N 2 8 i d U T W q e h 9 l 1 d k s J 7 d h y I x o N e 5 5 t V O D l G h X b K n P H v k o p 9 R o E 8 D b 4 d P 5 q j o V t X J F Y a 5 q U M l U U S Q W j q + h X X N 1 0 y L Y W S 7 e h 7 v J d 1 O 7 f B 7 P u k c 4 g k M 3 N U B z O z p Q B Q 3 f 3 + L p / t d p F C + X y 1 n 4 6 + P v t L Y O u g V v x E F 3 D d H A z r D 0 t T w R Z d X R u t n m A e s r g u y L D x a F 6 f N T J W d S 3 S T a d 3 D x X g V a F m 8 i E 0 S o 4 E r X f t 8 R A 9 1 1 N A l x + e q p / S 5 w N 8 R y n O u G Z h 8 7 Z v A x + O R b f b 6 e B V d p 8 4 4 U T p d e K 6 7 X o V z T 7 8 g F E Q 9 Y u / w O / a 7 B 0 F v j O 9 d / W w L 6 3 W u E 0 n B s + O m z x c j h U d d 6 z V M 5 2 a l m 7 V L k 4 8 n 4 a C n P x R f K P q 9 l + n Z 2 h c j w o i o 0 9 t v R v t j G T 7 E L y 4 P B e y O X e M j / K 2 5 F V G s d c 2 p s l I h i c B l D U + n 8 G k c 2 S a X P G q m 9 7 T z k 0 k 6 V p x U Z w T l n J k k V 3 L O F 3 k i + i s C e I p m L n A h D N 5 E L L z F z p d 6 L Z z 8 w c h c F U U 6 T z m x S O j v K v H 7 e G 8 O i L s d + s 7 X z e 3 2 9 O H J r 3 c g G S G K / + L c Z E K C v O / 2 9 H Y i X i N b R T R Y j m y J K 5 U q l 6 C w W 2 u x y R u G V C l p F V 3 q V s x P X D a / n B A N W u G p J W 5 X 4 2 k E q v U / t D z s 4 U F S 0 U 4 o r l Z W q y j k I t R a x y t q k J s 5 n b k R H t t W U 3 / G F X i j p e E m j 5 l 6 O 5 U K 4 r m V F L J l + U C G / 8 u R K l 3 U 5 7 V 9 T / Y f 1 / 3 t 7 + F 8 9 H m k Z F b Q B l v i p b w s a 4 w m L p d f x U X i e 1 o a 0 h j W + i X M 1 3 g b 1 E N L L S b 0 T Y v C 4 3 V z K E O J A F M f R I 0 S 0 I a k e T X x E 9 F A p R e x y A r Q j T 4 b 8 P I o D 5 3 X n 8 8 X Y p N f D t B W 5 7 w B f u X 6 w 4 c I z / P K A I I I j A 2 9 8 3 W 3 7 D 2 7 T g 4 V c Y c A 9 2 V x 3 m f M g H r d k O E f c K e H f Z f U J X i x y X G z U T w 8 f 7 4 P w K d w B 7 a k e k i u d O F y h s 3 p l y j p Q s 8 9 U h h A E O L K v S P 6 9 U k S k L U y p m 9 y 9 1 L E 2 v e 7 V n w J f + i P w l V g Z 0 n b I K L 2 5 W S S t H 1 b c f Q r + a G e w l r i r / i 5 s g L l 8 T H S 7 l V w I p q y j s c Q l z I f K 8 P 7 m y c g I c H X U M t W Q 4 2 Y a K Q X D V c E 8 1 c r p 9 P b l B / d o A 8 S 8 R W w A / p 4 2 1 s v b G 6 5 s Y 5 T R a g R F X N x x E O x J G e 9 b E V p t i b 1 u w R P R 6 O j J e U x u G q z v O + n e P e + 0 6 W K x 6 S R B Z G Z j c q I O + j V 8 x + l b / 3 S q Y U d e P w h K W X y p g 9 t w 5 l q N l I 1 5 W 0 N 1 + H X 7 j M T E d G a 2 F o l X H O G 8 8 8 9 H s x 0 p R c h i C M 8 1 r 7 y f I w n i c 4 m C 9 3 B + W X d U x Z W F i W p R 8 9 k D 6 o X 1 V w C / M A S f 5 x R / 0 6 v h u V 3 c 5 7 j v X x 5 a c O 8 g V u 5 G p r f Y D S X 7 E z 6 t D K D D g U c m V 7 Z n c i x A X B 0 V A 4 9 i S 2 W k c n T 2 v S G q I q p C r F V 2 O 5 S w E x + 9 5 z p 4 z 2 w 4 9 O k Z E p d F P T L Z 3 P t 6 6 V D K V F F t p C o U P s 0 W V i r v J c V x 1 8 I a J X 3 j O C w Y x w I 8 l 1 Z 1 k 3 8 9 N D 5 o 8 4 e 2 + a e m F x 3 V 4 + m Z R h / W i D D h 2 i E m M g f f M P G v N r m / x u S x L e u K C 1 G R 3 C L O / h T G q q G 1 t X M O 4 + l t m d j E V W z v V s g t j t g N s a T e K 0 U + Z b r g l C J S o Z w g B l J J k e X s F c L 6 f S y P l + s Q P d C b E 4 T k O o d 4 L O B 0 c W E z 9 k 5 t / m Q p 1 e K H 8 e N c k r G o m g V v X s 7 g Z n b L t + W L v / j y C / B a 4 d b J z n x 7 r j S K C t 5 j E B H M W t m z x / r P c R 3 w A 9 + p h H M f j D c 8 c W 5 f p z u S n 1 6 6 / j n S y S G D G y / W u k 1 2 q v p 2 M D p v k I f U j d w H x v Z 4 5 u h 2 3 V H q f O j X s q a 5 q + N + q E c X p M 0 5 F 5 f X d r l b Z 2 n G T z J 6 E F 6 g e M i o f 3 T 6 E H W k 4 1 O / O R a c v 2 q n J Y 1 e N h j q T f 1 H t / r 3 u / M / R u n f X v / b 7 O W / e 3 5 0 F 7 b C H R / 6 b e d E I C w n / H 3 e m O C F d 3 Y Z 2 f Z B 7 K q t C P m R 3 Q W 2 r V d 6 Q Z s P l 6 y K D s a 2 + / h n n 6 l 2 0 b o 1 P z / N e u b 3 U z 4 I U m k / G j 1 W o k c x H N e 2 b d E p h v y L 4 I p P o X i E D / k J W 1 w P 2 l P C M V x 6 Z z Z F b s 4 x N k d 6 9 i E g n w D R 8 F X i d 0 / X t a G 4 E N L 7 p f n + d b O O Y c C t k Z v l M F o w n O 7 J H e K r w n 7 t t r f T c l a S r N 8 l x E g j Z 6 V U P 9 s J 7 R l O V d P i c Z v V 5 9 n w n r 5 y G s 5 s d t r J e + w s V 2 T Q K n R K U K H f 0 B c / D P P I G Z 5 4 w 9 d k r y 3 X R z C X X M C 6 y S K J t b Z N Y a / t 7 y 3 / i e 6 l W G 5 6 g k o o d U W U U s p 7 z X g 5 O n a Q 0 + Y F 7 V l 8 e k t 4 X N k W J 7 o 8 8 M k T t R O X A 2 O P e v D e 5 X N H S B H d / J 0 z m I F y 8 G Y f O Z 0 / o d S F 3 N X 7 Y B a k V z F k T s 7 O O T L z X W o U 5 G o I 1 / l y u g A V J I 1 9 H t H C 7 n v p x z Y a R z e a O O h c S X K p E X l f O l l 4 N M a 4 o d u M w D 8 y 8 A y l W g x x K U X b m q O p X Y 3 v Y L 5 P K m 5 u 7 P 1 Q E p r b 9 n H n d 0 n V 7 x l e a V w c r a 9 c T t o 5 / 0 j o X U S 8 C W U v O u v o 1 S f K / S e C F Y b z j e n v q U q z D 6 k Y g t K U 7 K 2 N m 9 Z b 6 J F x 3 9 J n o h x 3 v q c h / m j m M V H V p q 6 q s 1 V b 4 s N 6 6 T 8 4 I b V 0 S L Z Y 2 U g p W b P f 6 u g 2 e 3 W 1 l i o y H U 7 M O M l H t y w q O r X s 2 J v + S S 1 E P M Z 0 w T T e 4 y 0 g L Y L u / Q e b D b y E m J 5 C N I i c q 8 s c 4 2 y Q 6 h f H m A M 5 0 l 5 J k 5 n p d n 7 7 g s Q 1 r f U 6 z u 4 V N 8 Y P i V a j T h k l r 7 b I N y e k A r W B O A o L 2 t + h 8 t p d 7 o 5 q 6 R 6 b 4 9 r I 0 X z h b g m Z K a + J Z y 1 g j n z 2 Z F A 4 c 3 l p + X R 5 C a / P J k b n Z E A + O n e f V e x g c P t W V h e K m m A O j G i B W m Z Z 5 Y 7 W Z V l 5 d 8 + c T E 5 i I I i m 6 Q q i j 8 9 5 l 0 R T g 7 T X b a Q O T N 7 p V 6 t N i J a n k P v K g 0 L H 9 / m M v d l m S Y v z e w 8 e U x t b v S i K W y F J F m G h H c H J i L c q 5 f b h / H B Z E T V P 1 1 V G 5 n D 4 q G V S u t j t / e C D Q z 4 G X b z R o m g Y x s h T K y I V H h s G K I L H n E a z 8 G W q r F I z p l H h j r u + e H 5 H 4 Y 2 8 k M I t M y K N U i / 7 c q l P w k O O u q U 3 c 9 k 5 6 L B F h o + H i i G J t p 8 o W p G t u Z d I g 4 + c g 8 o e a u x J i s L + g y K V t J I G Z C Y E + K r 5 X N a S r 7 Q N / r 4 w O B R k V Y + 2 9 9 l B G e Q O z 2 F G 0 D 9 Q i g X f 9 l F T g 4 p H 5 x p k k H C U 4 i n 0 Z X V v C 4 c a z i s 8 R l p b K M I N S y p n n F h Z y 6 t C + e L J B 4 G 8 S i U N j Z r v 0 4 + c 6 / c t t p 5 0 F y F 2 q x h r 9 m g 5 6 x z c u m N 6 9 u p R j z q e U i 1 3 T T z K x U I G 7 y M + m H I F q / G b k y X V 2 9 m 6 V Z Q G Q 7 A P 9 / x u T I H 2 b v X q l Y g 2 l Y 8 K x c I r V c K 4 q 1 v o w Z j z E c n h c q V q 7 z m k o q p C 1 v L e U x U u 7 / a o E B d + W O k G E u b p U 0 T a S s K e / 3 E q R Q g y T g g m h k Q + I x e g s l t F 2 s z s 3 K n U 3 C 6 x 0 7 1 O 0 t v I n u 1 F I + o z f M Z 3 N F W g d d M r m h A n g q E 4 P O Z u F 3 S 9 2 o V b S B f z F a v y Y G p b H N 4 a W H H m U Q 8 J + l w 5 g Q C M g X / L V I 1 O H 8 R 8 z Q G n M K g X E + S z 9 h m s o O L B h u D 7 U K 5 n W r h T F N n I D 5 0 O w 5 X k 0 B j K B B n T + W G k L l C h U Z g a z v i S b W R X G V v M u v R V f 1 5 O B X J 6 P C g t i K + P e H P c 6 P q 8 9 J + w t D 4 4 g A I 4 E s I Y t g j q F t e T q U v J I m N 5 T M z X D 8 V H i c I 6 U A G Y R 1 W i Z 2 1 0 a z R Z y P 6 O v U c i c 8 t j K b E A 6 y Q 0 V 0 u l R 8 W I R V t M Y 1 B W D j r U A Q 7 b a / 3 y 2 f H s 5 J 6 K m P D m 1 V H L g 0 W E E r k Q m I 6 O k J D x m h 3 x F 7 g E o B a v L D 3 f E B 6 F q l P 4 2 E + e 3 r 2 N + u J Q W 4 + a 5 B X l H 9 a B 9 m Y E e b w s q h H a U u V e w j h r D N a b C U I + G 9 A t V F D a Z S B n t g U Y h e s v I w q p P c r 1 M m L D 5 6 a w R 3 l r L F 7 b C h i C X a C 3 w i Y i N F 0 Z n X V v N 7 1 5 r k e G p t + 8 / Z G Q O t X g E Z W h 4 u f 2 G f I + d s y Y G a l h 3 j z v 2 W l B Y W E p 2 j 1 r r v l U 3 H 6 P z 2 9 V 9 n o r 6 O P 0 O d 1 J n N G Z s n C 9 u q R c R A t m u F 4 j 7 / G r r H x y 6 U / 5 6 o z P 4 U w k / i S 2 7 6 q L z 7 v A S t N 1 2 x H M 4 S x U I 5 a Q q B G 9 r C P K w 9 H Q H n N a 6 5 l o x M e M V B b c / 6 R 3 r L W d C n h 3 g R J M q G + c / c 6 U 1 A A J f C O + U p f A Y Y K o N 5 4 k f v y i D D o l + N W 8 d m Q q k J 6 x b x + F 6 9 / X g N 1 3 D r A 3 k e Z O 9 9 R P 9 4 o y u U u h U O M M G X + L f / y B N e N 6 k b b z 8 V q o x v g 0 Q x s U B O 2 1 D d I / I V W V P O K C I l I d 7 S o a j 3 h z n W 1 c v 4 3 j n n J e Y G 0 f R i w P 5 I 6 P K v c i w 7 b R T 5 e b v e v 9 8 e m m t 3 Q + 0 K W D A F W b U J f d O Z l x q J k 7 k U f S v I o x Z E h 1 z u z N H y h r c t / T I N 7 e x f l 8 L r q Q Y r K D M O g 5 P T E h A D c v S w J Z A H r q 0 c d Q g f 2 o 8 g y R y l 3 J d e t g 7 p H c w Q t X s c e y l s i U R 5 P n 5 X x J C b b c v M m w f b n L N 6 k L R a O + Q a L A T O 8 T C A a k w l k b h / M 4 g Y r J b k 2 K k 6 d 7 1 b o N e W R p o S Q D P j K z D n 0 T t z C I o 9 t 0 4 m I w S k G 4 c h d U i n Y b Q w q w S 0 m v m 8 s X T R N t W p n x 1 / K 6 R O 0 t e w p 5 4 2 g f w Q H f N D 8 P y O X q s 3 P l g o T c 7 D G Y I 1 y i A M o b 2 G d y W f e Y j B u 2 b X H G W B 8 N h Z U T C b U u 2 v j R 9 q F w R F f 3 l B T q O U 8 W / r T M r t D F I Z r X F + y m Z 6 / S i l 3 6 v B n G J 6 z R V V l Q 4 s r 0 X 5 + C X d f E t A f K 1 3 t a I p 3 z C S C f A r U L + I i J F 0 P J 1 z g U H / K L I U d 6 R Z P 7 F 2 N j + b e 9 m 1 Q O 5 m G y L j n z O U Z e 7 r O 5 j E / C V d a w 6 b r y w z 8 E J T 2 Z Y n d p Y x G Q C j V i z u C C X x / 9 X h i u e Z 8 j m C f L n R l s g w J x 9 m a b P + + n z j R H h E U q h O D V g G W Q m b e n g T 3 Y H n K W k G y S M E z i x / v y e h 2 f 0 x W U P 5 J / j a g H O h 8 l p 5 o l g H 8 Y B / s + d Y P M e c g R b a 1 m B e v e 1 3 i 6 p 0 2 o G N a J + z S y Z D 5 C o a L E Y O 1 l X Y j 6 b C 6 C t H s 7 e M 7 q r F x Y K / F A q 5 R S 8 Y P C o t 2 E s l v y K j a 0 M y u e P T y K 0 p B Y j P m o O v J y + G L V + d K p a R V t J j d Y 9 l U q f 1 3 2 T Y Z l L 7 / L 3 v z r Z f d c y U K f H Q e x V + i 5 F F V l F h L z i n y w E a p W 0 9 w T r 0 Q f M p 6 l N d T 9 l I C A z m Q a 7 v 0 4 e 8 P N t q k N k f v m L n b 4 u l 2 p B X u e 9 f Y a g g c u B 6 3 z h H / q Q n 7 R e D l 8 E m 3 t n d G 3 B P 7 h f t D H k / z 6 h z J f E G d 5 2 d w J r a N s O 5 C T 0 i R X P 0 + I U U W T x J L C q r s J 8 q e 7 q Y / j I e L i I R w 0 7 F U X 9 9 2 p u 9 n Y T + w L e 7 w s N 0 O M v h m v X t V Q M s 7 u 8 X i r K m y 8 j F a I L G H U z b U V G l C u U J t I m m r 5 y V G 9 p / D C 8 I g H Q B p j 3 6 S 7 m T l 2 w V S n q 5 q y 9 Z 3 1 B Q W J R M 0 9 j F X g r 2 0 P x A F 6 h 4 G P M 8 U / O a O c O l K D N K v v j s K Y w z l 3 0 8 S X 6 Y Q d C J b 3 S E H k n 5 D x j I X K 1 o X r O j 7 X T G p w P r V t / w i 6 6 / U d R H S i T W s + j B 9 v b d B H D 3 u I o I D m l 3 8 1 1 x Y x o l 1 O 6 B k V 3 t e n u 2 E H 3 p 6 y 5 w i r 7 K u D y B 3 n q r P 0 t H q 6 r G y C 6 e E G 5 v F N R C m I z u u z 4 8 x l J V L W c 2 b D 0 + V y R E R F 8 K R 7 d t n P 1 c B a y M u v k 1 / Q 4 + Q 9 V k q G 9 5 a c i Y K B u Z 9 G u W k N E 6 f E X X 8 f h v D R S T s 2 + S N h / e U 9 p M / s z h q g W a Y v t x 7 3 P n c 0 f X x 9 O P Q q P f D E Z S q c 8 o E O P S q 5 i D G q p k 3 Q w P a w C z + 8 J d p e j N u 9 P 2 J B y t 9 m f a r O r y B j 3 6 i h W R e 2 i G M l f t F K a k 3 D d r 6 Q a o n 7 p 9 d d U W K 1 0 B F 1 J b 6 c j I j I 1 I i D w f m I y q 5 s n D m 5 P 4 / q Y x l c P d X O T e Q 9 N a f w F u P 8 Y u X n Z J C N x f P y K 7 1 1 4 3 K P W M H b e U h U D D R + c W 7 C v m 8 k 0 e z i g L B + H r R 2 + i y o S h C g m E v a 5 p R V P O m U F / w c 5 r 0 4 4 K O c E J O S z + n 5 N W W 3 k y X e L u d v s g 4 a R / g Z o f x N c R Q 4 F T Q + I Y r P d A N 3 c 1 h q x Z + X 0 b u M 4 Z 2 + R B L d 9 n l G W 5 f H u L m j + 6 B E U w 2 S e q F D 8 s T c 9 L T z X u D m 1 B M r t / Q 1 4 6 O 7 J u O d M Q f 1 / U o o X L 6 l l V 1 I q n 8 W o h b I J 8 0 X j 2 J Q C w j s z h 0 V Z f Q 1 Q a k K t Y r 0 m s A 3 K D b i W H 2 X E Z N s d O p T 2 K Y D S S c A q V 7 d h O y j U / s 1 v h r H O 4 o r X V t 9 R / j M t S O o W i F Y j B x 4 x B 1 t V K B C o n B I G s 7 y d L U a 8 A G y v y z q c C p b D e p + 7 y B T X d g L 1 G 0 C u M U m W O E 8 T q M P a B R W F 2 q p h Q A 2 O 8 o D 7 w F g L J 6 I k R u 9 b a t v r Y u y / J M e a m h N a t u Y N 8 o w X B m W P N w j b i E f 5 c 5 T D a K V t Y 9 D N j + O O U + V + B t 3 7 y N 7 p Y m 6 u + n v 5 V w E B m X 1 h m G K o l q u 6 g 9 o K j k g f + T f H 8 r 5 k G u t W Z q 9 p y 9 n m 5 t 3 1 k r V b Z m G p V m E F 3 V e n M 1 q m q x R 7 q K g r X b u + o y W d s d s 8 l f m i c x q a Z M Q B 2 + w / 0 h X s 6 w v 6 A L 5 + 1 C m O C L B 8 I B Q k b 0 m P c / R A g j G P E o o m J 9 S C 3 Z 3 A z B d F Q 0 t k x t T v W O 0 l Z E q E z o D y A + t x G N S V N O b c S M 5 L 9 f d s b B K R Y N 8 Y L b k U U k h r B M u 9 p B n H r + a x h a Z + w a Y N i T g p c J u O X e 1 A a M v R b T + A J e W z 8 l i 0 P S s 4 J r G + V 8 / C h P z K b U A Z o 5 I I f P v h h / 6 3 U Z w h 7 u x 7 B 6 M L d a 6 / e t z Z q 6 D c X 9 a 2 z y h V t 2 8 Q i C H U s R c Q X x a v G E v F O 2 S y p m O 4 t C E g 7 T H 6 f I o 6 J J E V p 0 3 J B f J M S t 7 H e T A B 9 4 a a + F q 6 + i r z h Z o L Q H M P 7 9 e G C 2 / c P U y X z G I j 7 O H H t l A B c D 5 J d / 8 3 R r f i / + N E 2 f Y e 4 9 C H U j 0 b q y w X p g Q 4 C s q Q j n Y 0 t 4 2 A u Z f z z I K r F p Q W h 7 r o O z 5 O Z V Q j n h 2 D 9 l g O Y 0 F h 7 + Y N C O c F 4 6 V U H t D u n q x g p 1 D y L f q C t f G 0 8 X P N n W q g 4 L 3 O a e L e i Q R B E Q Z a e x 9 4 M 6 r R G 4 k t n g 3 V F 3 r y P c k 5 H n 4 t W h / w p G x v g z f o z X 0 N j 6 H R t A 0 b m a V / j T C f p p 6 F c n 5 8 + U J R l F R M D 0 I w M W a / a H T 6 O L c Z / Y I X c / Q + K 7 J a / U 4 n 3 o w g B I 4 T a A 9 K Q y d v W R / R 8 2 p 0 F G t 3 K 3 V j D 9 q n s x x E m f M 4 + 0 1 m T F j y W m 6 3 0 6 n S w O 6 Z d B I q 0 V G B v N 7 r f R o M O z a Y o G j y N 1 F a n b / j a l 7 A v D a A 9 K 1 W A 8 q V l F A E p w P y o o w J W 4 D l h 5 9 u e I r 8 C e u V G t z c V q V o A P M v + 7 e H 2 Y o I 5 9 1 J O 5 M Y s + Y j l U d 1 U e X R v H m J P i Q D 2 e h h n X 1 Q a E 3 f 4 S 9 F W e f W R x h T B X m 1 I O 7 J F f K x 0 I W L y P n O v E a 9 s S u H 7 t G I U H 0 J U n N K E j l 6 S 8 f l r U 8 g 7 h A 5 Q B / J 5 5 9 m e / Q K w Z s m o z P / A U x t d d Z i u B u E N l / a Y d o G 0 v Z d 6 l I X H r w S v J g A x i / u l I t 0 M Z 7 B Y C L g g F 2 4 Q A o + E L M O W p J y 2 5 u 5 s e k / Y 4 o D 8 g 6 W V 3 T 8 t r A h F v s C t b e m J 9 y e X 6 a 4 8 1 6 j A U 5 c z X K l D F l M r U j A E G e C 8 u G v c R 1 c e Y 5 v p m q c w P j k F y + / D g J j 3 z A J t V o G 1 8 n Z E l w y E g 0 2 A v N 9 G W a s 7 / y A H T b i Q M h + O O v U G W b h u Y X 1 H i H M p K 9 9 b u F x g P O e D d P Q G u X m t L b R w q / d b P Z Y Q h H R 0 b 3 M I m 2 C y Q W J x a x T w 4 + w Y P 5 G T P E A i A P 0 o 5 b D 6 L 5 T U 4 O 4 M 7 n p J S d b 4 T Y U S I f 8 x a Q i y l x W b a f z e P 0 e J f U i 9 z 8 M e c U Q G 4 e R V 1 q D d q 2 X h O h k 0 S u 6 K t i j t H B 7 s s 1 J I b A x S + D w b o A x H C w G a 3 7 y F C I T b I 5 2 f Q w y e A Q K q e v w m l G o R w c r 7 k w O c p q z J 4 s 8 U D l q K u u 2 t o O F K h l p y + 8 j l j K t N n 5 e D 8 B 2 1 3 m v U w m v u H H V S H Z M w l k v 8 L Q G W N T N W J C H n A G 3 8 h f P Y Y G T g H q a K o + X n G O p Y f Y H Y O o X T D D y W M q h l L D p j A M 4 n 2 / 8 W + + G p e G P J s P 4 N H T z q 7 J p 2 D e O l M x g 0 l R M v 0 t R x w G N 0 o Z q B J R K Z O q s K W x g N T 1 n J 2 U t m U Y 7 B r O + m K 7 J g 3 h p l 6 N + j F X E O s y S u S t F p H J f e I A 1 4 X i U g R s R 0 n Q P F H f / j 2 8 H u F H z c z e 6 z 6 X n o 6 V z 2 e + K 7 F g b G d J c v r X 1 p W 5 z j u 8 W g T o t K G 6 h a H J C R H R q t z p 9 D w m s O e n b Z S / q g P 8 1 W l 0 6 / H 5 N M U I C g y r u 5 J j B P 6 w v 8 G e J g S V A T b Q S N j 4 E 9 n n v f O 9 r o Q k o b s 7 5 W t m 1 m S s / s g e c t t W Z 1 + 9 o T l J L 4 9 X u d r Z Q H Z F x v A I B s 7 s S c Q U F S 2 D c 7 d V L B o G v l + z 6 A n q p t O Z a B X O b t 7 j v h r a D d n V s k o R X E b I i o P 2 i H 6 + r W N 5 m 6 M e 0 7 f U o B W 9 S n 3 6 2 c y w 6 V l H n T X i o o s X j f R j 4 a 6 8 3 g I 1 H t c t 4 F S v 1 i H + u U 9 c B t J Q / k G t a V p 0 m O l 4 c W C y D 8 u 9 C u 7 + b I D u 2 8 6 Z 3 o s q I D 7 F X N O m 7 d O o 3 1 M W p O b A 6 H V J b L + j S t + d F 1 r 3 1 1 f c p E f 0 r E k u o K X 2 I d x f U R M / N C G + Q v A 9 e e H y G J G o 1 i j u h k r 9 3 k Z V i 5 c b 4 A h Y H b e 2 g c 1 d G d 5 e Y l D t c + F M y q N 5 c E C w j u D z P 7 g q 6 8 5 U M O p i 8 q q O C 8 f F S n c x d 2 i 3 A a m G H d o s 8 K j G z D 4 s 4 d V 6 w m U T l 0 2 4 r C 7 N 3 3 d 6 r U 6 0 1 5 G E h 6 0 v 6 I O A m v 4 1 N u h t 5 S 1 A G V I I b d 9 8 V I q u G 3 w X X y M l 6 g O h k I x E h T o D I g 6 a w 6 5 T 2 a 9 j h B r B A j F l f J E c g 2 Z X 9 N F 6 k O M / i y 8 u 5 F Q F A v v h e Y + o C N r 9 b v F h M U b B 6 t 2 J I d m j 9 G j S Y 4 Z 3 u A o l I c H 3 t J + V C h A I E i P w x X x 5 K i G 4 s g A y B E U p r u E 4 U m k p H b D J C I b P y A K e w t b R P a / X + i w Z 9 + C u R s / t s s S P 4 K y n j + V K Z 3 h 6 o x e N l f p i 0 J / e y s L + S n / h W f L y e Z P 1 C I k x h A P / w Y A 0 B q / 5 Z o b K q c y B + 9 Z A s u O K / X O B u e G H D + U y 7 L s b h u W J q s 3 m v d 0 X C d G K n 2 O i r 9 1 P 9 3 x + s 9 W L E p 5 B I A A 9 M x q U y h z 1 n I B S A n C I r K m o e J P I W N i r g g z H v k k J C 5 H F P p h 2 U 5 q z W n + W T A x u G S + I 4 Q 5 1 p u j t J q I X r R y U a r n x X F B o j g 2 A 1 6 V g P q / 5 k 5 y 7 Q z o / k Y s a Z c C 0 f v o H l o z h m Q R U 6 J p f I l i C T f q Y C B Q l 1 5 W I 8 g h Q e T m M 5 y t n j e a y l B I y + J p / d L e u J r s H f Z L b K S R 3 6 t g 0 y g W 6 m t 1 K c F 9 9 / M J i D X f K T 1 x a q P E z O Z Z p / x A T I T r J d W x K 2 R C x O G s I w 2 o z J S j t 4 W N 8 6 N H 9 e L 5 l I S X I x B 5 f 2 4 l X M G p k g x Q p 8 F e a f E V K x k z F w 4 m 3 p L v R + j C l r v O y v v q 0 n h w / V 8 j J e + / B v o o h K q D 7 k w s 9 A e m Z K v F n M Q s h J 2 8 m a r j H q i k b j G N I o w D p A a C 7 I 2 y f x L s k c L S + I E R A Y V D t b b H 4 5 r z H 2 7 + y 3 r B W k W 9 E 7 Z L f J B 0 o k c r g Z o s m q l 0 / 6 j T Y p M 2 e O Q x x y 8 q j S E Q z p 5 0 C g C 4 B b s u h F w f E e N h R H C e E 1 N i Y f o / L v k S u + 7 w w 2 J y T E + z 4 H 6 S / + v x t 4 h O M w C G c s 4 u E T v b b j N m C m Q c o f x x t E w P s r l Q d A N E G Z T g h I N E k 4 A Z Q g n F F O W 2 I Y 5 d h K Y X j Z y f k 4 0 W 8 G N s 0 r j F T a f I x 1 b p B 3 g / R E J f I 3 C 4 t j b 4 g n 0 a b 9 Y r W O S V w X m H n Q K U 8 G f J + J g F / 2 J f A V E D R s K P K i T J Y Q E o i / f o E F O O T c K P b v o f 3 M o Z h l c Q 5 0 7 w D E u r C n m i v V 9 I h c 3 / U V V l 7 2 S d 2 2 Y X g L A D p + B A C S D 1 w F s H N F / B U 4 N M m 2 + z X 9 + 2 M y 8 E I 3 O H S M r 5 O w E w A r y J 6 I G J 5 p M 9 0 O g n Z 9 P I o q 9 S h x k e / m J F R W B G + 7 j j 1 W J x b H O s J h v H + b W L V c J O A l H B x s b q J n u 3 M I g g X n T t H n t i L A 9 D g 8 k E e X 5 w s 2 R D J / G L T K q Q 3 M u T a n 8 s d 6 k C R W G 8 v K K g p q P X z 2 C A 1 O v x S P I w C 6 D Y S F 1 c o h A X X U k B l 8 Y 0 X O V r t 1 H z d c L 5 T e T S 9 J n o u H c g H s M g n x x 5 8 3 7 H l k 4 z 3 p n d S k v V I 9 g b 3 6 3 t E D F N Z v B A J 9 I 3 8 E D 9 v P h n W p O 3 Y A 0 / z p P f c 6 M 0 / v 6 J i w T d v m S z c D 1 j v / M l 5 r M R A f R A D W A Z 4 3 9 X J C 5 S V n A p l v H D N P C K E e x j k D e g n k z N z l 4 s Z r S f c + E j L W 3 4 q z p 5 5 J / 1 H S t W b Q M r t a b x / 7 4 w S D x G 4 l i 2 Y U P q E 4 S z g 6 X + 6 4 g Q l w A 6 m P n J Y c g s H l + E + 3 y D 3 d x w U 0 9 r f e f h B I 6 E d x G s Z 4 u 1 x C p + Q j 0 U f H W U U C 3 2 f 5 x L 5 Q S 4 t T M R p H t R M o v x E 6 Q I 1 2 v E J n P T u c y o q a 5 B B c 3 f E n i X O 3 K P 0 N K / m r 9 j 6 R z 1 / g e v p L 8 A 1 J 8 E M n F e I l R m i 5 I h X X T l 3 P q d X T w n 2 p E 7 D P J 1 7 v S d u 2 Q P x J Y W H v r P r a n N q E E v D k Y 3 I 9 d k y J j C 7 t l 4 z v n y 1 5 d D T o L q / D a Z d U a O v h c i a D k j U t s b t x M 4 8 / U x b 3 k 8 o C k i F i n C f t y L K 0 B c o O r 4 G p K f U j s o c 2 I S t 1 T v s S c 1 c D O f P 5 b M D U 8 Q c l 8 U 5 p u G Q Z M w A Y Q 5 3 6 M 2 V 0 l C l h P z r 9 h x A G A Y 4 t 2 R B U v L n Y m r W l t R V B 0 j A H s V F B b V k 6 J 7 o b e A t x u b 7 k R 9 Y 6 v G t 6 m w j B 2 U g Q 3 s J w f o v n h 2 U s W N B + Q e M 5 S U G G v O s a 3 p k E m A 6 A A j O G d h j 0 v M m b w M 1 L H r U E H r 7 h I B A L 9 0 / A 2 a H + D h 2 j Z 7 X Z D z v V Q b 8 R j f J Z r A d 9 P 6 Z x 8 o j d o 9 4 5 Z C k n x G Z p y l Y B x X X A 5 o W Y + Y y N K c A w U g b 0 J / a P d d v L W 4 Y + 6 H b 0 v A u F / Y d n T O P 7 J b o X W z A A i t F i y i z u v B 3 / H N j v c t s z g p 3 U C t / 7 v + x D q K g 3 k Q w 2 G A A E J n D p f m x P z 8 R e c 7 x m j F D + c o 7 O I I B F X x / q L X S + G e Q G E u F i E E t n 3 8 o A t U / + w d I G A o c 8 Y K 4 T r E 4 0 a r F 6 8 Q v H z V N P m c K z b d L m T e R N G K 0 q Y X 2 y b + q o D 0 Q v m R 1 w Z j 6 + E V D M 8 T 2 Y N j + 6 T D f W s v o U N o v H y s 7 i a a u B a Z I e Z 5 q O T z h B n N b z g D K B g b 4 U Q 8 h m O X B L 8 M t Q M T M Q 9 a I w U G q i M 7 P U p E g g g D K w G m l 0 p E O 1 Q G g 9 u j e T w i m A J 5 m y e 1 u U r Q A c + l z l 9 C L 6 V S X U C u w H m r I K R W K H 2 j Y n 5 s D H 6 G K D N y A S W o e z 9 C 3 B 1 w T J x g z E 4 F v F R j U g Y x k 4 U C 1 S S v 6 4 1 m c B X o H K I o P 2 K 0 F K k u G o T m D 5 U q p p / L k Q X S A O d a E A n I 2 M n U 9 b 3 r R I t c q J j M A W F F E l P U + 1 G t L 3 9 4 H H c 9 5 + L E a / T m M x 4 X n C / e r a b M R 7 e Q M N u x x U Q J z W M N E p 8 U 1 c v x q w p 8 W Z Y u y d b D 1 q f l u c p H 5 B d 5 K U R / Q b Q G e t 4 W O 5 2 / g / U o F X K w H n K Y H D i n y z 0 l 8 B 4 H u z l 1 B Y m d m n p q c D x J n c + / g 2 k q q + n x d T z v w x s / 5 C v i E X N Y e 5 / A W b P f q + u X B V c j P r 9 B C L X T 0 G D a R 0 0 t Y J R p n D 6 q a 6 T z q W k b d k E 5 7 k z a k q k z 6 i t u + B p E g 3 j b 3 F M J F q + i v c + k P A O 5 D T C O K l e j X W g S h M D V V e L N F Y 8 u P 6 W w 1 5 N L 6 S z i N / A W V H b U X K V P I 7 n n W J x s Q o z 1 l o q q 1 I 0 6 / Q Y 2 F u L l b J b C v Z d O d n U L W W U 5 2 e y 9 O v X A E 2 W n J M j Y B A S H 5 Z X a / 2 y o x C l x S K v Y 2 w 2 3 Z D e 7 t Q I F j z b Y O U / t 6 + B w O 2 v e J C l v D l E R a u 6 m 1 e q c + v d R j I 7 V + 8 a L n y m b E g E 4 0 K N b Q R 7 o 5 k K S A G y Q P 5 + O 8 N c D C n D n f b 6 d 3 q x S x c d 5 u r Z 7 A F Q 6 w X + 2 A i u s L H 2 i 7 Z I 5 l U + 4 5 6 F L u 1 c U p S T h / I T I 9 7 g Y r M L K c z Q a N d n 2 i u d P r X U C U W P j r 0 v 4 T T H V 4 P p M B x N w A C L + 1 n s x U / h 7 d / A + c w p D 6 k m 8 l z k M a X 5 s p W 8 A M X r Y z Z D M 9 / u G f J L U U K q 8 v f I j 3 V I g 4 j o G 9 P 8 1 p / p Q R W j H s 4 1 G d 8 7 C 4 v L Y 3 K K O c Y H 2 w X I b q 0 A f M 3 S 6 Q K O v c h S Q e 0 U J f H V 0 0 S m P p I l f p a + / w R 2 6 n 7 m A F j U i P l 3 C N n + m a M B 6 T M P 4 K X I 7 T Q I J O X j 1 i 9 B 7 k v b D t x H J 3 v F b X q Z i S X P M v a e Q / 1 H k p 8 k a o c M 8 D M f 0 B q h Y M q 7 f d Z b 9 U h R 9 6 5 9 s 1 M g v g 4 0 / j C 4 X 8 Q q Y s t F Q e A C s R A y B y j / 7 U j V S E L d L n d H c D h X t x y L k B Z q i t b y j A F R E J K K 6 g v L x q K Q E m M Z 5 N U j n K n R 1 3 U D O 5 o y 8 u C 5 n T p 7 J 8 3 a p g R c S v F H Q / u H s U 7 R t A 9 e C J a A y I Q L S L Y / s J / Z x o k i g V e g O 0 P D W H d C X 2 5 T k B d t h K O a U S R E W l b k b f D q h t S I y H O d A r V X v H q A 7 I 2 + t l d x t P L n A P F Y k 4 F c 4 n R 0 O g 1 z O q Q d / C 9 M 3 h + v x b z / 2 F 3 A e N 5 p d H N V 2 d i 4 C e x C C v s v 6 O 3 J / E M O J o C y r 7 u E C T B g c / i 0 M 8 A u 6 p r 9 7 b Y 1 k V d 2 T O u T W x T w Z J r M P 2 9 w W j r 2 j 3 2 h T o / M h k G 2 7 m 9 s a o w q + f K A g Q q K f d x / a X f U T P X 0 7 V W K s r l f w J 5 / i W z R A Q 6 O E i 6 j k D n H q Y X Q 9 F q Q S u s S T i h + 8 I 3 h D G U G 6 D u 7 K I G Q 7 X p K Q u 0 E e h l d A b I a s 0 N 8 M 5 J 1 P I 0 7 a u S e I a 3 8 l 7 l b W y S R 1 Q H / H h q 5 R Z i g H J X J S R z Z F C t c 8 g h s y 0 r M L w 8 q C S 5 e X o / M A a j V r N 3 6 1 6 f v c S t Q m n + 3 g 8 o f l 9 9 F P G K q Q w x E B t c v Z 0 Q I 4 u F P l N P P W v 1 I S v r Y S c D R 3 N P a Y H t e 0 H d G i S F E R s 0 t d X i i Q A h 5 Y B T 3 n L z E 5 V W A h Y I 8 Y G b D X j e x G + 7 g b z O R V R L m H l p 7 d P m s s C L r R i r q c 7 g e X Z y 0 W L n D x / j D W q r f u C 6 N G G 4 6 5 9 X V W y I b e d C n A p N K 4 7 8 Q T 1 T E p k 4 9 5 2 Z 2 Y w m H b s Q u 1 8 i g E d Q u 0 V f b w u Y A f q C b b L F x Q Q A a L r W 4 u / 0 3 O u Y k Q 8 p r d V e f Z + a r / 5 5 5 l K X L L T T 5 k / n V L M i I 9 V F j 1 Y f 5 o u Z G i A q l e q T 1 Z n Q K v r R k P v 0 x o o d U K 3 s 6 N N c X r E 9 2 0 T W + v y / o h Q E d j 3 v a s Y v F O X 4 k 0 4 8 Y X O d V C 0 T I A v 1 T y l I i b W g Q D E 5 Z J C X 9 W G u A d j l 8 t 4 K P E n I X W x l b 7 O 8 2 d O t W K R m Q D v Q O I A A I f k Q a O P X 5 h 2 C B 5 4 y V N O A 1 W i w R 5 k h V v Y c 0 p B W N B M 3 d l V 7 + V p 2 D Z 2 3 A o L t P V A Q n q g b n / h K G x B z 2 c p k d S c T M R 0 S R 4 H A R o Q M 9 2 h B M n Q S 1 r Q G c p g b i b G G p I B W h P K w r B q n g d l u H X N 8 m g q 3 + z F D 7 g H Z L m i R z B s x H f 6 N o u v v q I h l / d q Z 1 Q u x W e m q 6 W Z 7 q f u m h 2 A / 0 M j W K W i t Q E Q V 6 t L t + W G N S o o i t / k n 6 i x / F d q j P m P U W M C J M X b G Y W q 8 d t P 4 G 1 v g H 6 / 1 B h D 7 g Z i R T U L k I J l g m q 1 8 X b 5 r d d R a E 4 N e y 0 / 2 v k F B Q 1 I t 8 t l 3 6 t n K h n C m 6 a E M c Z X v o 8 g 6 9 Z y a X F S v K H u y C m 3 M F A F K B g x R B C m M 2 d W K v h M m w B N e L h + w Q d j w q r / I S G W B 8 V Z K n 9 r M y 9 5 g O u D t r J O 7 K A U 3 f V D 5 D M o A B f A N r X E 3 9 Y s + w c h F s F h P f / y z i X x X A m 7 V N e m O Q c J E V K c l z R y E S q N 2 E 9 s Z 8 e 7 q e x 6 p J 3 P m f y l W 0 + U e O O P J 1 P j 0 1 U P 4 Y s H r o X c C 1 I + q I m 4 E t Z j Z W b U + o x Q Y t 2 / 2 P l 1 9 6 o A J T Q V 5 Y V k F Y h P i z y T K 5 M n l s U / W S Q / v v i V b t I h 4 F c 7 p t q A b 3 2 v Z w D m B e u K s e i k R M C x W Y K F X n t + v f I j p D 3 C / 0 P q 1 C O z G w K x / H m 5 r s 5 i M f q i 7 + 7 i 6 D N a o S M 8 n w L m U U p a c x B t q 3 7 G J r o F I 1 + H 5 9 Q 7 K d P r l J y k b Q t F L c u 0 F c r J M z p B m n E F k o 1 6 Q F v h M q M N y K P q h I P j w N y Z B f M A D W a d 4 G G E a O d B a + O 4 8 4 z D F z J d g 1 4 l 6 0 r V Q N V B N 0 e 8 q t l z Q U 5 O i e u 7 N 3 a b X 3 / I a W j j w J 6 2 p o k G 7 R E T u / a Q G k 9 Q U w S + c 0 c 1 + 5 K D X M b H d e p W u L Z 8 H X 1 1 r K n V H j f Q / 2 / b b g 3 Q T E E 0 f 4 U e l B u 1 9 o S V D 3 b n M R d P K h s d o m 1 Y b Z B q g o l C w 6 H b f O C s K 1 z 2 x 8 W F / g Z p V E P p u L T v T A H K A J C W 1 A H 9 W y G i O l l 7 V I y Y N g h h p G U m y Q o N x x u o B W e v T 6 z g X L x p k b 4 1 j 3 c G x 8 0 A 1 Y T A T i h 6 O j 9 a K J p M i A y i E K q q q x q 6 Y e T M v j O 9 K b w C e 7 T S F w C r I H N q M u l F k c a u C W d x P s h r u 1 T 9 J x v 9 8 o Y M 6 3 i J D h 6 i D Q b V B n R e 6 A j 9 1 X n + V 1 C t g l h R z F / R z P 6 f o 5 m 3 A / T D R 5 b J n g M + B u b D 6 a V y 4 E v a A 8 g 8 Y R 7 U 7 + F Y u 0 V 6 c S 7 V q t T Q Y B Y 8 6 / g x G P Q G e f 4 D T V 5 o E n M + O l 9 L 1 U W A y K A d U x 6 Y E + Y C + q O Z 9 W S n 3 v F 6 M W r z U A m 0 T j F B 0 N / A d / 4 X U a 0 8 Z x 2 r A r T w x R P d i n R n U K H c J 0 f E C l x 6 l j f n u t x m t r C z L c i / M u c l v A u x Z x q g s O 7 Z o m c T v P t 2 E U r z i 3 e q B y Q t 5 H j O c 3 s y 6 6 s u v S k 5 O m 2 i S F i + o B 4 S m w m U r J Q V k N F o j V M f y C / q N 8 j s 4 C C z M 0 l C 4 I y B u e R p s 7 0 Y o V 1 E y m O b E v E J L S / C L W 0 e G d 5 p k Q v A l f s D u K o / 0 D A L + j h 6 1 F 7 h X I E Y t t + c M s J x k A S s C U H W / q f t n u 3 9 A c L w a Y C S 9 i y I h 5 / w J 4 C u o j 3 g B G i S o 1 T M i k J U 6 T e a C x F 9 1 i q r v t 7 y G + Y y 8 5 h L u / S W D e 5 + i 0 1 B h 1 s e s Y b v R n 6 G f M P U W d t d Q p / x 3 i 0 y F Y r a f X I E X D F + z u b N V l Y 6 z J C L k e 8 u L x 6 E t G V y k t 8 H P x + f 6 d I B B a T k a p a C S r H e K Y h p D f z K U O 2 B x q u m E Q y u i Q n P h r w r 7 T X e u N t D d P X L I 7 j H n u G Z u p N 1 o K l G s M s Q s S d 9 i / B + X 9 8 n n + w + 8 j z P L s a t 0 I S T r + 1 l p 1 m 5 6 u + w Z I 0 i t P e 3 u R I 5 c v + B Q d y g h p B v 4 9 V P J X o d G b q a W A t y 4 q S g F l 2 6 7 J e 3 F O Z P T 3 p / N W m g y e C O X w E e A a X H v 9 s D k X I H n F X m y n I G t d m Q 5 x z I p 8 Y 1 N N d T z i Y A p Y 9 J e L 5 b U r f K f a o t y t U V u / l l q 0 3 7 T G H 5 7 h B z R q 0 P Q R o G c y C l + 1 6 G K q 5 M n E q m h W 4 f P 6 o h L c D y + 6 H d A I 1 + Q N C R 1 o T V 2 K + o v e m B V Q d x I v D h P 8 S J g I I 6 G h e E J 2 V t v y g i U 6 k F q J b u I n H C 0 p N A S P K j B 5 E a 4 6 5 0 z G v Q T O t J B c A p A 3 M t y a J N 5 v t R Q 8 + U 7 c a v G J r B P E D B A R o U + A 2 a A o k 3 9 I f B T Q 5 f 7 i y l Y M 8 G 5 y a f K v S 0 c O 6 2 f y 7 M + L B A h z n t 0 Q k a h r l d I x 6 T t 4 q 4 q V G n E L s V s f P 6 d H Z X D D x 5 g / X Q o U 2 Q s q F V T b t e 1 o c K 6 h g l a s Y o W + / M J d V u I T O p B d W Z 0 r 6 9 r 5 D P u K z 1 4 k 8 0 S G K 9 A Q F 2 H r 9 A h z N g + S r w H b B N Z I s 5 w 9 7 n n r r u l S m N f Q 8 N G j q 3 w y x 9 D F s s d 4 R + e 0 5 F w i 2 B R g K T c E L L Y C X G 9 d E 2 a o i c o o e q i V s A f d z 3 B 3 D H Q o 3 j 0 a O k x k J a 6 2 y m 0 A e w O i + v 3 u 3 T 2 + 5 m G X c l X h E h Z X T v z z T t E + L E Z 1 8 8 O B s v K J F 4 N U o 1 Q O r j V 7 + s A o r A r 1 f 7 A L A + 4 a d V n m l H 9 r T t G F / M 3 o F y H K A F E T q R f Q y I I u C r V Z l 4 v s J i K L R V C Z 9 X 6 3 O O b q C 6 y o n 2 T c V + c B e x e 6 b k k i u H f f g x Q I 7 x Y g D F U W F l o P N N F e Y c M T Q A P C R o w G d m 8 4 2 8 r x d 1 F n G C K / P s 2 q l m Q j z L 0 S A w t c v X p 4 s / f B 8 2 c / f 9 b Z T c T 1 + J Q o 3 d b s H f d s 3 / d z d I / f / 9 + j r 9 x e f E 1 P 5 A Y 4 m K i P m K 6 i v w z 6 a U o 1 e W J K B M Z w H b L F u P c t o G + i Q T z 7 Q W x E k X Y 1 p O N H Q T q e X 8 7 e V Q Q V y D e q C T i X X Q a t u J 6 4 f p x r 7 z 8 V 2 F 3 l L Z Z 9 f 3 z l K Z l d e 0 H 5 7 r N l 7 q 5 k c 0 s e U P n Y w p 4 5 S v J L h z u G M f M R q o 0 p a o 0 m s 7 Z Y E Z P U n Q E O 3 u 7 D U 6 J 3 t i 1 E i f Z 3 h P h q E 9 t Q T + I I 7 8 M j 3 P P R 5 e o h t C j R h s A T s d u z a j e 9 f u c 7 4 C B b 4 C o w n i c 6 b M y J l 2 u z k J u f T q f y B x C J S b M u 0 m A + f S 4 Q g A O R 7 o n o Y k X O s D m b 4 7 G v Q F Q 9 V B V J l E 4 u k 5 / a S Z G Y N U X S C m F 3 H 4 d 4 l 9 c o B P 7 q C J 3 D I M o 7 P 1 h k 9 s t i O D U 5 6 + J z a w I r B 1 0 O 4 f z S f o B A s A Y 7 0 y I B m K Y i c m g n k I P s L 8 r u J 6 b 2 H K V M J W 2 D M A c O e 6 a b S E B 4 0 j i S a Q z 4 D 6 q B B U 2 C F B f k k R 0 k f D F 8 M 5 z 9 r j O d O P 9 3 Q n m N c O d P v T e U b 9 2 B v j D l Q Z C S m 5 X x K X H F B q G z s + D + i w e S S D B H z 7 M L H t O c R K q 6 Y W Z 5 D V f D P g H M d 1 T u l u f w 5 v 8 w J 6 1 X 1 L Q a L w 0 V k d 8 n 3 h C h Q r 3 / V U H X m N d 1 v V p H D 5 y C e 5 H q L L I E z 4 p K V G 2 0 Y 8 b y / Z y L 0 8 T Y g Y d v H G Z p 8 5 y G z 7 j c A O + + a p Z J 3 C f k H 0 H 7 + W X B Z / o 4 A b 9 n / B D S d r 3 3 t X K I F K R b 0 6 Q E i a K 9 c a m r k I i P p A 7 S Z W 7 R j 3 1 N v I b B 4 y x V + I / G l n r 1 h Y B b G z J 8 F b d f N D g 3 b w y z A 7 i E n 0 w D B L 6 0 P e r 9 D d z P j 3 r b 8 5 F o h 5 l p d 3 0 p z j G S g W E K y f l g P m k z 1 a a O B p 1 L m H 1 u U j o S n 1 m x L 6 h f e F D w I 8 I d f q y a 1 q 5 1 N T E N 9 N 8 6 P 0 R N e C C u b q 0 Q M p 0 + G n 8 8 / n B M G g 9 U q f W c v x E T s Y l o 9 0 n 8 F M a U 8 W S M D 5 B W h x Q l 2 b G g D t 3 q 8 c K C x h W S 5 A j 0 X o n a y 1 X Y k X 2 2 M v q j d x 0 C e n I I X 5 P N M X H D L D E + W B j 3 y 1 1 o q X 5 g 3 U 0 k l / O P X G h J V e m g A Y c g J r J f i G B Z o C G l U 4 L Q L O V U i D + V b 6 o D H 4 r + 7 h 6 v 6 x h + u F k N D D 1 a I k J N U m m p 4 R S y W 5 6 M t 4 1 / L I f 0 7 x 6 / J u 5 y 6 R s z B I C 3 E 1 a w k B 3 a m G j N o K d D f 3 / G j u Q g I a C C 0 9 p 9 f 4 l Z M w u 5 r 3 D h y 7 Y E 3 7 3 t j V o V G b i x R 4 7 O M j I K h Q Y a e 8 h 3 t Q 3 V H G B 5 3 Y x B 7 V m W o R u 5 i I m 4 O W R E C j s d t I V C 2 X c a Q k x / V q 9 s i p B q n s R g t y 4 3 2 0 F U 8 s 6 A J o a p D p o Y 8 m z c 6 f c h p I L i u 8 U w 2 Q r X 9 Q e 5 / d X 9 I J f V z w k V 3 H c U w J J o T j J m w / x 2 i v A J 5 S 9 g D 1 S K A f S J I 8 t A b x K 5 c B r I C C E n O g r q A z l J x r 3 y w q h j A t q D 5 T 5 x m U n p I B T f Q k y z U O 5 L e g A b M i W M i 4 E k Y J J S E 0 y p P z q v B 1 W W u g / Q U Z f Q E 0 x o n x + F q d T 4 + 7 Y 8 g 0 9 4 Q G y Z u S l Z k K W i A 7 P H l Z c + z O U C D s 4 R 0 Y S t k g B w f o l D N W H g 0 g I 8 5 L G W U F q M 2 O w u Q s w L i m E 5 y X 4 z 6 c 6 N u v C m c D A M T w 7 2 A C Q R N R 5 A s T R H + G C V 5 b v w O G D K q N A E R T T M + r / p + 6 t Q Q h g D p e u p 5 T w H / s X z u 2 E D g + g r G g d Q K R d o f m n 2 h s N z V p e L O 2 E l m h e e Y 2 j V y B H t D z N A E R O + I R / V q A u O 2 R C 2 L 3 I L B o 8 1 l E G Z C 0 g c b 0 P p e 4 Y g P t D N E h B 2 g F N d h E R n H 0 j C K N O i K v q l w a J m D g 4 I 5 T G a C v r E b r F Y u Y n s o A u q o 8 5 A r m A l o I N S 4 / 7 f i G / i J r R c 0 N r W E + A N d B U f 9 N j h 1 o g q A 5 D K T t G G A P h D D a S A Y K 2 q / P f f W M v z a I E f b 1 W 9 8 G K V 5 V x Y q m J J x C 9 O e e L 9 j G Z q b U E h Y R S 9 b u A Z B S h x Y l 0 n C 4 3 z B m 6 4 4 z m O B i 8 N D U 5 h u f x c t F U H h z W d b R m V W L Q w w d f X C 8 w R 2 Q n w + s H 4 i x d w 8 5 + g H a s p T L G e r 7 C / 0 4 c e 9 7 W l 1 6 H c F A f A g a N O r + C X k I s 6 v E z c R N H f V 3 P m F D q w W E F P j E h b m P n r w H / g T W F 9 E l / Z z D y P S D 1 e l 5 O I M I V N f S 8 Y W E B C 3 y K n l Y u r B r B E C Z e V H 3 R u J N k T 7 p g C 5 j W B k E 5 O r B 5 f K 4 i 6 l G P 0 2 + g 3 O M p B k a s v s K g E C 5 r 6 H Z K w p 5 G Z f A G 5 4 g X N t N 3 T h B f P U y O M z I o E V o B z L E M Y G O B 1 E 8 T j d m T h r + R W b H g D D d H X 2 C H 2 m r 9 3 B J F j g f F A 7 e k e 6 D 9 g T R y V N B + o + b T Q B X v N q a 1 J c N N k 4 v e y c I B z o c C z i B N a 1 W y D y X N W 0 + w O E 4 e Y Y R T u 1 j g J Y F m 4 h O 7 V O g 4 P S F H a 2 d w g B z q I e X W R L z K 6 j i q 6 l T x Y Q 9 J f 6 M I P e H T h J d u R n v H 7 3 n 6 R 0 k z s m y P m u P H T x I 4 + P F o 0 r n 8 f U h v Z 4 1 F e S U N Q K H v g g o d R 8 V F m h I O P g n / Z 5 Z N A j H d 7 f T v k q 7 A C 9 D d k Q b A i O w b q G L r L S 1 C m h 7 I P Q 0 7 g 5 K V r C v r P i / y T u 3 X m e 5 L D v / I C 4 4 G 7 i 0 j T n Y g L G x A X M H B o w B Y 0 7 m 9 O s z 2 F W d 7 n R 3 p F a i R I o i l U p f q d 5 v v 9 6 Y t d Z c c 4 7 x D A O y E P i N T H p q v A Y H n P C c f 3 g v A s 3 o 0 g V O p q K S 4 J L 9 G Y J U L R y 8 O N / J 4 2 F 0 2 7 w L 0 L b 2 q t V D s M R v s H 0 u l 1 T s 7 a n d n / u A F Q w J U I 9 y M 4 h 4 1 n i 7 4 c i 0 z n k i p 1 B m i v f e o T b Q 5 b m E z g d Z w B b N r u q N o 2 Z e r v v 0 V z I u 8 8 h V 8 J A 3 r i R C m U W D L 0 x 9 R G p w j R N L G 7 d o P n 6 N z / L j y j L 7 5 I 9 H g F v y Z S 4 O E C 2 B P T P C c 6 0 f S b + w B A K O Q M N H 5 + n d 1 m l Z t E w Q + G 5 G Y J 7 A u d L e Z V z q F 0 8 b 4 8 K f / L H x 3 Q o K L y H 2 R 7 m 3 m e e q I 9 E m g 3 O p D 5 x 8 2 + I U Z v U z K v O u r 7 P f 4 R F 0 J T Z t a n a c u D o u n + G J N 8 K y y T 9 n 2 J / l j M j b p M b Z + O o o 8 Z b 2 t / B 8 m P g 3 o U Z + + n q c 0 1 5 Z c r u d 3 u C T y a / 8 R s 6 x 2 6 A / u j r K Y F V r n l r q k a H P m 8 z k 8 w x 5 I Q T s Z S 2 G w o O d V c S c N m 5 Z 0 6 P U J 8 R R Y A y M 1 / L p J 5 Y Q M I 5 E f p 3 M D D o J X B S z g b v C C G R P e 9 F K V L 0 y n 7 8 + L K M w y R t 0 z I 1 T 9 8 A 0 Z d t g n I 7 i s 1 I n A j W L I t U n o 1 1 e f f 4 6 M A K n b T Q R J p s W w v U 7 D a Q D B 6 z V y H / j H 0 T v s f v 7 C q A 7 M 6 W j / 9 W 0 V 0 t Y + 0 S 6 6 u m a F d x t L o 9 c C f u X D v P q d s s 1 U i 8 T H x h x A T h A 3 0 U l t 6 s W I t 1 / P u M m + D K f s V U U T f 3 u n h w R X u e d S O U a / 3 m I M E r Q I o P n t L u 1 3 D Z E O T o w m A r 7 7 3 O 4 v G 6 T x T m g n Z x H W o v e 1 0 e h h 2 h j 0 S e c V c J t + u 0 x Q + Q x Q z j / 0 D J K i X e Q E i 4 J d X v x y c m M h j Y C d 4 j d Y W W U n G D S w H o o A C 4 T b v G m u A u X 0 E a z P i V M r F D N z q s L R I a l 0 8 u N l 7 O d J U S / W i c S a x w 1 6 m x q j J V S G 4 x p 0 3 4 A r 2 x w p K B j W A + 3 2 s 5 l 9 5 P w 3 e x K m 0 c D d A 8 L 7 3 Z n Y E 1 R o J 2 g x / J v / 2 4 a l c w W 1 r b t W c O i x F e z N Q i N y R L d g E i s / X 0 2 u w c T S x H 0 / D P P C f G h 8 J / Z q Z K 3 + a l 4 c Z w V K 5 h 4 2 d 9 F Q a v g 5 j 8 E A v t B d 7 u T Z 5 j D + p J f f S n f A a I 8 V E s k c c j O Z I 2 w C M v o J e K z G W Z N V O f r S B i W V p R + C i f g w f M x G 0 5 M N E G k 1 W S f y m j 6 1 O j 5 r X c a 6 l l 0 b M b e B d / d d 2 m 8 9 1 6 I Z 3 g d C I 7 4 s P b N S j M v V z T Q B C 6 h B 4 c s 7 b F U S I I 3 g P F c 6 B c L 0 Z y U F 3 V S s K l z j T N Y A 4 N + e x y m q s 2 p 6 D 6 o S m V 2 I z o I e n D s 2 1 1 f b P L A z O y m e / 9 q a f J r K C X z e X 7 6 1 D m p j M / r c 7 y 6 k H d d + v 5 I E f w Q z b E R U j 3 H f N Y u 4 K n R v 7 D 9 3 t A 8 P b Y i 7 p h b n L O m 0 h s O L X o + R j A d o e X w W u D 9 6 v e c M j T M i / 0 w n L P M q b 7 r g 2 t f F K P C W v w s w 9 n 6 n V 5 8 X c 9 8 U r c B w 6 O B E R I B G i o 2 s w e 5 Q 4 D x P g w w q 2 u x b V T U z F O / O V y 6 N n L a z y 5 y 9 4 u S 6 3 h s R u c d G b g v n h l e d h P A B 9 g G C C r m s F d A Y L H d Q x C 1 e 5 Z i t A v y k D 2 g x Z l f b p 4 4 o r s V x f f H y 6 w X d T E W e i l c T i D Y i G D r 2 h b 0 X 8 b 8 y k 0 A / S f e r 4 P s 6 l 7 Z 9 V b 1 f O + Z n L / 7 y t T r j / a 3 0 t M V q U 3 N n 0 l b 1 5 P h W 7 + z / B y y 8 4 N 8 C G i n v D c 7 Y l 7 E K / w y V e O / e 1 t L 2 j o i b n V d U i 8 v Z G S r c B y D I E r 2 7 B I w m W 8 N K W Y 1 Y I G Y 9 T Q G / C w M F A z C h P / a p N k X y d X 3 E I m E z U 4 X O h e g 5 T u w v q V c 1 c K 0 K i 7 6 e V A G H P 3 o v C i / u / n y X 9 u 5 Z L Y a m x e 8 + L d / V N y H P A i 3 D F 4 X f 9 x x 8 M 2 F 8 d F 8 3 O A T C + 2 n f 9 c + s s r f T m / l A h P v n M A V F f O O i 7 v g m 1 l g I e a t p w j Q R 8 r U t v b D 9 L j Z 9 B E 7 g q D w n u s n H G b d o e D f N 8 G B 6 X C u K 5 E S M r E N 5 l r X r T T E I E N m p F K t U 6 W h 2 C C D 3 M + J n l X 2 i r 7 P 9 J V S S l o p 0 N f j o d T Y V v M Q 7 x e G q v b q Y 5 q G g / X W l 6 e X M u 9 T G v B F O B 8 B n D K z O W + S P c C A S U h e M U z O h K i L P c K 4 E 9 f O 0 x x K F 3 j D v + L 7 D W 7 e T 3 1 / x 6 I Q m k n V I 0 g u + y b f r H X w / g P G Q M F O q 2 9 q X r V 4 D s G 2 R P o V f 1 c B N S v q b l O x U J T C 0 Y P 5 n F G i 7 7 c v p Q F f B f Z p F O / q 7 1 S i L S 7 m b U n u 8 8 0 g w R K G o y 3 x h d 2 A y z T k + 6 s G b Q f n q 6 i H L j e K N 5 x A F 1 / Q / N Y 1 5 j 3 T 1 3 s 1 c 8 6 n i 7 K N X 9 c 3 w a Y l g y m Z K 3 m k L E u f l A v T X T 6 t h i A H 8 6 N 9 X G L i p P n 3 P B 9 c i n w W u / 2 h v G p y F R z O y V V V d u P + W n 3 6 h T t t k l + B 8 R p I U d / 8 W k f h M b h k n r r f d n s Z D t t B i W s / v s f 1 b x o p M q k x H G r S 9 3 p n R Y W N + p m / j T 3 J n C i s s T 9 3 m E k K a j q e M x L + s t B c z U U G H 6 h U i J k 7 T + s T D 5 X T 5 U s V b 1 4 7 C e M 3 Z + M 3 Z 6 U 3 U M Z C o C T w w 9 q / H 7 b q O X z 3 i b G A s / 8 9 j F R q N 7 Q T R c O H 8 q Q 8 W 3 K B O U Q 5 6 u g 2 R v R C C L B d J B r V F S i N b p i v e D I Z O w q Q y W s X Q b v 2 u K S x V O u 0 6 v F h w C 6 n Z 3 + i Y S A p L + Z W Z l r u h i 1 4 k 0 L K h E Y M s R N Z 9 K W M 0 0 l e 1 f + Q k b c z 2 D n l E j j O 2 / p W E 0 p h v W 1 u V b j l V G t q A c M Y f W n Y O y o 8 v i T X f F J 1 I a b g Y o H t M k E J R 2 q d m 3 v D / P P d s K T S 9 z 3 J K Z t H 6 0 B 7 n / 7 e 2 z e U 2 E 8 U S 6 1 / l 2 C 2 b n 9 M t e o X P G u c c f s 7 b G n y d u O e Y u p 5 b b o n b 6 n 6 p N 5 T G D 8 3 N 6 1 p Z / n b 3 S 7 v e y V u I W k 6 a D i H z J D 8 X i j 2 F v E o a 2 J r Q K e e 7 A + k b F 5 3 X f 8 T U Q 6 8 N G g + M S e K 6 O B 8 V k s c W u X 6 S U x I d 8 0 E / / T J 4 W M B 7 / P e u 4 T l T 3 f R I W A H K s y S b C 1 O m t 3 Z 0 Y v N d V r v h C d d u S f z G 0 T Y d X 1 c b e E E D d p N t B + g I r R M N e L z 6 A U N V 7 5 2 D Y 4 0 m + L 5 W 5 9 3 c t 2 m v 9 k 5 t 3 l M 7 9 G k 2 + G u q u F d 4 s M 0 9 6 U D 8 D T 2 j + v R x M 5 T z r f C L r + 2 o O j 1 r 9 H i P o V M 5 j 8 5 k D Y w N 7 r n g t V m X 0 q f c A k s z Y m X 9 u X l m m t K + o Z L H n a x g b l L B 2 g 1 Y B / p F W h / D z B f S 7 p o o Y 1 R e P 4 t g l h H D t n C Y 1 N Y f r J D 7 L m v L 3 z / x A u T u L 7 2 e R Q Q S l d / 0 U Q d X p 7 y u f u 3 B B a O 0 1 W c 0 G r 7 P n J m n g P i 2 x Y N v G f + c x M m P T c 8 V l 6 p / P p g z a t v C T W Y 4 A 7 Q 5 W H W P z g 2 a B o S D I t o C c I s x W V n O B f Q g N p J + 5 G b Q / J Z c Q v + 3 a O e q g P 5 U A a b v M o Y c s f E U i m 2 J a Z k 1 m t h p Y z s + 3 a D U 6 f i h 9 6 E f T 2 R U u q R q t C c H 4 8 y R 6 M f A G w e / C r 9 0 2 8 z j 8 Q 9 A 1 L G 1 W + n E R z 5 M S N h a n F v X 2 t j A R e d c a + R 8 j B 6 g I P 9 j B 0 U h f 5 7 z / 3 g a J Y + u H g m 1 L s w Q a o h h F + s G Y f 4 e T r T a Y 4 / R a A o O + B 3 3 F n q U R + Y U 4 r K 3 X V 3 r 9 8 c f 6 c 5 m p 8 F T V 3 c 5 o n x 1 S G g r W C 6 S j t w T n a f A v i y M W / A c / K F k 3 E H O 9 B h E u b X h s H F j V X V H g G + k S 6 X / R m q p y l 9 C x c P 2 s Z T 7 1 M x Y z h h G s 9 M a 1 5 f x Z e / V 1 p U + 5 I j p 7 G V Q g q u G W T R a z l 6 R v a f h u F u g x v h S v c 4 R L F O o 2 u A T R y f V 8 3 v 7 D A w r u T 2 T M x 4 I D C x d y f 7 v V + j h 5 K 8 L 3 E B u P k L + g p b 5 T v k d h r W I t y o 5 A i p c q 4 W 4 S 1 o G 5 o 9 1 P b C 3 u v 4 z q Z C E f I a 6 Q e N 9 H d G G H j O c 2 R w X 2 y D D Z 6 P B J 3 P k K 1 + g F P H 9 B M 0 u n V i a p 9 H e W z D s c h g 4 o K G / o h B N 0 F h L 8 O V R I R 6 y J 7 N z m w v k J 2 J C 1 o N W x T l u P T V g v S 9 3 V A q 9 r t K N D f R l s C h q u a l C i p k 4 B 7 0 B y p K 4 Y s j V L 9 3 k D n K v r R T s 4 1 W s 1 l 1 F W w n 1 r s o v V l m x 5 W v H q 6 X t 3 d S V Y z P 7 1 e Q j J s d 6 m V S X 7 X 2 e r k w G 0 g f u N f l d 8 f W + b 5 a 6 t 7 + n P Z x z M i b 4 J R i S H q g e 9 s x 7 / n + 3 P G W Z I s 5 H g F 3 s t K u w R 0 i t V 8 Q B g 5 j G E c T 9 L t y X E B A T t S t u r M M 5 a A W C R 3 / W n 3 + X B o Y k e e 9 G U Q 2 Z 3 g W / w y j Z P T d 1 j p G r H l 4 z 9 f b 1 c Q r c e d R h U P h E C y + d E n z O d w z M D N K V m w 2 T B f n Z x G a h R h W w P d k 9 / k q n t D w g u d 1 P z W z g 7 Z T A L Z i 3 c D q F h F z L n q 1 n Z f E M n G q G L I w x H 6 + Y V n P Z O S 9 V f r 2 n I r p 9 t A e y S M X 4 0 Y K W x 5 N g K N z Y b G I l S E 7 g J u o / V r p + z P T o 9 S W U B g n M i 5 h u O y W 4 V d A 7 5 C A F R Z u t K 2 C W u D Q / J t / x h a B a 1 m C 9 R t r Y n / u U z H z N u R m Y 5 H A z x z W v f P P f x 0 I N d Y l o w j o m 1 g y D I L w J / 6 X f G q e B I k 0 e U 0 x B U 6 n g W A r I F 6 t F B C N w l j v O r p J w D C b M B Y P / W X D D f q D f w r B 0 b 0 Q X j Y x A Q w v 6 s D X 6 c E b f H I 1 m D V n W O Z W 7 G j V g O M R + 9 a i P 3 E k C g p g a z x I G 6 B g 4 X M S + 8 J t n z 6 e D Z A m D v t o N g z d 6 9 N O J 6 5 w k l Y b i E q x M A F g I s F / k L 1 G I K 4 / 6 e T 0 d I Q G H z p w r w / W S v f F p F t J X y U W W w J L E 1 o X T + K E q 9 M m v R 8 V 1 v F o Y L x E a 1 B v 0 h R n o G X P i 7 Y 7 7 v W d l M O q Z J U t O s n J Z 1 O G F 5 + A 7 v f G S F P o 3 8 P 1 5 e l q 4 E R V a M M v z h 4 c g 5 C / o a P M S I u o 2 V u K / r o h X V D n O d S n f C / I 2 w + 7 l a C W 7 J v N B o 6 x X z Z R v v A u V x o N Z H f 4 i C o G s T H q O q j 1 m F f 7 W a j 9 w Y P k 0 / / u m s + H 2 R S F N w b v r t h K Z X z r J S W 4 z p d Q C t D E 5 v H k R V G H P e 2 e b g 8 S T U 4 r O b s Q i / g 3 2 Q o f N Y E S J O O i 8 K P d Z q n w b X s c 3 C x F y Y l l Z 8 G + N a T G m w a 2 u K f J X n U O p 5 s Q u O R s r T C E n Y X n 9 Y E t i F A d h h + 5 n 5 B 9 u E X 8 9 s c 3 b i / C p + t U h p 6 H x e f J A g V Y M E t q 2 q E v a C p b 1 K k A K u G + Z r 2 g y d o 1 c I 8 I q d u t Z 8 m V 7 F G x f r B n 7 c A G 3 2 F P M P 6 c c D b h o T Y t N Q I E O 6 L u S M 6 R f K B 4 C J z X F t w j L D S j M s 5 a O Q C c a U O G O B P E o 8 F 1 H Y B l 4 O s d l V 0 Z H 3 e Q Y + y E a 4 P G f / J x J o H e T A R d i 6 Z 0 I g x f O M M k N p J N W W q x 0 J / g v a A C i r X k + A p r s P m O x / m 3 o z a v I t 6 H 1 M A E O v 0 m g 4 V Q 9 / r 3 q u C v D L d N j j P u P d F Q e B 1 J / i h w B T 5 / j 7 7 f / v 1 p x O j b l L 9 y q c Z 2 m B 2 B s f n U 5 o a p J V 5 o 0 W B E J u C j Y P u 1 0 J 6 L F 2 U X X 4 K 0 2 W n J 7 b u T t s p W 6 0 5 k B a X Q + u 5 j J n K M s b c f i 3 T 9 n d t G I + v x F 2 7 Q c D r a i 7 8 B 4 u 5 9 t Z c / P v 6 P n R 6 / Q d O E + 5 3 N 4 q h k K N j J A 3 i B 7 5 q 4 r T 7 X o P a 1 3 0 U M K 7 L 9 w L q M b p 4 2 y p T M d X C O + 7 a i v e 0 b B 6 c e u b d 6 G W 6 c f n w l B / a 5 n H V e g 3 h D 2 K k o u Z b o R t 9 d D t 8 j m F Y 6 k 5 M R K h w 9 9 u 4 k k 6 t P 0 3 z i E b 3 W N 2 D g t L T r g c 5 G u X i 5 u Q x 6 L x m W / Y U q p r 2 k S V + m b x 6 D y R L + Z J 8 + T 8 J D O 8 f 5 + f u + + d S g 9 Z M s Y C E S L / 4 Y l t O k 0 / k M a 4 6 + s g T x f L d J l u 4 1 j g d j L h P P 3 v 3 8 g b o Z d M e o 4 T A 6 j e 6 e A L 1 Z Q N + f J + 1 Q R A 9 N 9 E R p w 8 n / 0 i i i b g Y 5 D x i Y i Q W G 1 / / o K I n b 7 2 f V J f o S w t m 2 x a c 8 W W g m P p 6 B d 4 M p F 7 W 2 P q U w t a / 6 0 R 0 t X g D 5 j 7 K s B r v P A X 5 p r Z j D K H 7 N B R x l Q B Q l k U 1 p U I G C V 4 W 5 N r 6 7 f 6 U f 4 u + R Q g I W b D l l D m n O i t i P d w 0 Y n F y P 6 e w O 5 z h + o c e P H o y F o F t k z L V M g U t l 8 R T O z 9 8 s v z B V t z C d G O V / N b l 1 O l z I + K n Q 9 j 1 1 e 5 0 7 O P k Z r 2 A x b D Y a h z E J 6 H Z v i i V b H n d E + Z J B X S 6 1 5 I T d / 0 e T M I k F J K 8 a t 5 Q Y P t h 7 d n s g d z Q G s 5 1 / / A H a w d R q X X m o 2 r d D W q Q y 0 K 4 Y B x 7 T 0 R e f m G + / A d K W x Y u t A H R u 9 M / h l j g s P J K 7 1 H t e o L H q 9 U t x E 9 z 7 T l k M 8 X s P W P x C K L V v E t p w N o O n V Q p f q W z 2 6 P X F N J Q 2 x D c U 6 Q 9 A z 9 w 9 O N w f t 4 S g D 7 v z 7 n f 2 g n y q t q A D o l z A 0 6 d 5 0 b A V r 0 n l h X M m z 1 3 a 8 u 3 3 / U 1 0 / H e S a u H t o U O W n d u 4 g O W P e R G K 3 b 2 F 2 t l e b h B F r 5 i G h D D e m x p A S 0 K H 9 t E z 5 D s D P r T D 0 n v H v v F W f W / s D j Y U d 3 t q G O U i 6 w v N 4 5 y f e 5 W y 8 m + l C h L 5 J H H e S H A N c B c o v f c M x O a r 5 X Q Q z 5 s 1 G u 7 j 9 P H G a l x B k 5 p f 5 N K B x 3 j j s S y W 7 L V 9 F 8 X r F e h Q + b 5 F 8 e v f h 0 I z P U 4 A b w t g I 3 a 0 i W n A w 3 0 f E 8 9 U 3 x h A T 5 e N T / k V Q / M p + i K B h x b d k m j K c g Z x 5 i S + S v I z b 0 3 w d 7 X 6 6 / f 8 5 1 2 o E L 0 D g Y l 7 z F m S n F 8 o G s d Q E y B V O 3 Q t 4 4 n k A y a j v d v D o + 2 L I f q y A i T Y h x T S X g B T D D N d q a 8 X C M L C I 3 e D k A z v F J T I l x w j M M K N 3 t z j J z z A c e 6 2 c G T B Y f I q 0 w g N Y W j 8 t e C 9 P w b x 5 f m Q 7 L 7 j e F K n C R g 8 t 6 P 7 6 C N c 4 7 c q N a j y Y n o O O E p H / V m I R y l / + 9 u F 7 E + s 0 5 s + O e x v A v m 9 Z i n 3 Z E n M J 4 A b Z 1 M m j k 0 y P E L J 0 E X G t I u O y S q 8 7 i t 4 1 w 3 n E j j 8 3 m y m q 7 V I 1 H z O d K F p 5 c E X x H 8 g m + o V 2 Q S 0 4 T + R T c 6 / Q z b h n o O 7 C Y g 2 1 y u p Q M P q L e e d f f x 2 5 v v I n t r z d i K 3 3 c D T x A h M h 5 2 B I z F m L V p m F e H Y i 4 5 n h S O O 2 W g W d 8 Q z 2 p u g h M R K s J G A g 4 2 z 1 q Q H r S f o 0 Z E j x T D y 1 y / f 3 W W t a D b N L X O 3 Y J f K E N l i A p e Q y D f I j r J G Q G b A i a z q f b o t r F O 4 c X U 2 / w z g a 3 m k 0 n O g 2 2 o c R H c S M L r c N L / u s B D Y 9 X t y N r x P K s E o h z 7 G / k Q c U T J g D 3 s V A 6 x s g D 0 u 0 M y P G a G D + + e k C v P z 6 + E Y 5 a C o D e 1 Z P + Q S U + j O U W q a 7 Z s v i f v J F D p X 6 o B u Q m F F Y R / Y o G A j L 0 h H o E F R x c / d 3 T c i g X U P 8 V 3 G i 8 d H e + L p e T I Y p s Z 4 c b L t v D 9 2 B 0 u L J i A 1 r u p U V q y + r / 0 H e z 9 j 7 F 1 V T X C P i M U P 0 X 3 2 / 9 f 3 g c 3 w 7 1 b e 8 M + V 5 / + n K + / 0 H 1 a e C D q L v X q L / Q E a l u a C Z u 3 b 4 n L 6 P d J W G c K 7 L l 2 K n C J u o X v K B T 3 z 4 N p t u m 2 z D d R k s E K o 6 9 Z 2 A U c e H L H T r c P 6 P N 5 X Y 2 M s Q i g O / b l A E K R j B 4 P 8 5 q v 9 d a s k F 4 d c A l A P r k 7 j N 5 j y w N R v X 8 R s s C F x O P K 7 R f 6 d K Y K B 9 S J h s Z y q Z G Y r Q b F f D w d N l I 9 H 5 n f A 4 o C S f + R E j J 6 k t Z c G k 7 q / m F 8 9 o h t I S C j O T g Q b a t K 7 G s / L 4 e A 4 m x c 3 b d I o g G 1 0 7 W e Q u 1 L M c R N g i q j B F / V E B 8 x f 5 2 8 T G R 3 o M O G v 5 W u w j C 5 o A w S c f C e F D y Y h w u H Y j C k D 1 w b b y l L O + l J 8 8 + w 9 F O K Y q L Q L W J g u H z h H T L j e U y l + M K V 1 X t m c G g a G t t r z R L q s 1 E N r 7 2 O j H 9 B 2 + O b + e w P 8 D l W Y s U E X 1 w T H X K d 8 j x j m h t Z 7 N 8 u l L I 7 z f u 5 R 4 4 1 b z M w h 9 s T e o W F T 2 r x A B u H k A b z I S m A 8 A 7 p P C k P J H R p C 5 l I C 1 N E 5 o h Q 8 q O X F L e 8 f G j X g X S z f 5 u g a F g y f 2 m Y G b Q V r z M B d T H Q U j C x x a G H c R J + I I j z C 7 O U w Z t k 9 n P 1 F B l d R 6 / F o g x 1 a 6 w d 0 c E / c z c f Y M x i E c y p c 0 z d y R d G Z s 9 / R / S i Z d L g x p 5 e o b t r A r q + F v w X X p z M / 1 p K 9 R 3 d 6 d c 8 o x C v y K / C 2 H a D d g q / 1 c E h + i U w e z t B I 9 t 4 1 r p j h Z p T Y O K 3 x 8 Z 3 u O e Z A c C L N c G O 8 6 K 5 U S X O x P R o s t S B d Z 8 Y B 5 o 5 w g 4 j n 9 p r K 7 b i B b d B w b w c a F + I Q x E h D f 0 j j h a v K N L w O U f k M Z t i t z Q c p B O y k a m N D B h B Y A m w a Q P o C S m Y J 9 P Y l d m H g 3 R 2 u Y 5 L P p 3 R s 1 x q T O / Y k K B q Q K R 9 B X Y O D i l s O W z E O Z V k z J R a w 4 a N 1 7 X N x q N D X 7 d 7 9 6 6 x s s T 2 c A K x 5 W g D e Y l I 5 U j a n w 5 S 9 o 8 z J Q Z f I / f w C 1 K B 3 p f s 4 8 k Q u w E v h 7 E 9 b L z n e + M T d s N 2 A A m N K t I 5 n f e h l 9 S d p 4 7 v n j r i b b t m I q 9 I + I W V m D H U k U 2 S p 5 r Y v 6 d V 3 9 c e 3 7 c v v j Y b g a d i o G Z r 1 B Y q u K + 6 n g g + Q I / d K z v U 3 7 z r j J D t R v F D G 7 R w c z a d 0 0 R 8 E K 8 Y p Z H W I O 2 D w j G g U t I Z m a 2 w 9 Y 6 m I 5 3 8 I O V b K L / i g e 5 w B s z t i 1 Z w 1 7 h C 6 U J U x l X S g 0 F X y z v h e Z K I Y n c 2 U M v d Z K H 6 H N 9 M U k f x 1 z a 7 w O O 3 V / r T k R 6 7 3 b k h D / i 0 3 G P w E c I N D 6 w Z F M N c / m / 2 G U L F L T L P J A g d K w N m 7 l 1 L c r t s 3 v I B k z 6 K H / 2 l D 5 t 0 J C X j u U L I 9 a O j Y 1 a / r 3 h E Z v N 1 s 5 R 6 e l X W P D q B w R n V 8 Q / B u B m h 8 j U s O L i + 6 h M K K M B 2 4 X 2 3 l 2 I k j M H u K e j l I 0 l f g 4 c f f k P o 6 c z e S V C y 3 h I q 7 v C q 3 C 0 l F m m / f 4 c h s i d z S U / m Y + J s v b v r c 0 Q t H p k S T i Z B 1 l 3 0 M D w N z L O 2 m M T g h k w Q d v b S l A U 8 V 3 b Z C 2 7 3 r E 5 s 8 0 N n T C j e 1 9 n h T a H a S w 3 W 5 / b r 9 e f j V B Z u K O w R V 4 c z B J J C c E 1 Y 8 4 x 1 I 8 L 9 R l 1 r A 6 m / W W n q H A O O K f M y 0 2 L S m Q g N O c p C / t n 0 P b F C 1 K / 8 G + b K p I I R E + r i y 0 5 G D P X 6 I M I w I E f z 1 D V n L q / N / m w A 8 I G A P H E k u o L w R Q N e O o Z 4 E k O Y r e u b H 3 J E o c O 2 C 8 9 5 p X m R 8 P 3 0 5 k N y S y 2 T Z Z h E + 2 O 7 y Z U 1 F s 5 v b e C J q F 0 8 i S X t r b j S f C 6 N S n 2 U A m 9 e e 7 H x z / T A L g Z J d b r f I Z u 4 k + m j r 7 a W X 0 + 0 w a V h d 4 Z x 9 6 D 1 o E b / + O B x 3 m e A I 1 / 2 D x U R + p z P d e b O m K s x G y J W d 0 J z D / f V b f 1 k 0 b b N x L m C m t B + 0 h M i s / / w O s 3 6 X 8 Z P s z 6 S E y f j W X i f j 4 l Y s 6 H x v 5 P b n Z v k n M Y H A 9 E F 2 F H k A 1 q 0 n O 5 L Y k o o o E F E C e e z h 0 O P e c B s V Z k E 1 o C T D e P m f y / K C / D / I 8 j Q 4 + 3 8 D o 4 D g j j r 7 g I Y 9 p O j Q s 9 A U C + n D A d l r M c Z z K X S M i a f + + C r / p 1 q x s H e 2 X 1 V r P + e f Q j 4 v x G T o P x P y n f t o M w v Y Z j + K Y t 2 1 N L 2 m n 7 T G W r 5 W Z M A g s Q t s 9 K P o Y Y r / B U O 7 a x d i j l V l O q j E / N P p 4 v O 5 2 W J w K M J d N m / h D v 5 Y a U O 5 u / v a 1 o c S D 1 H f / U / H Z P g u o J I C v D z R h T p 4 P p a f e d 9 h 8 K R v a I l F H B n b U x g F n Z N C q O d E Y o m A c N f D Y v 3 3 S Q z W Q H X N 2 v U 9 H g U a L V i w z g 5 h Z W t P E F L o 4 / M 6 M 5 H Z E I n O F R l C J 8 g E 7 9 E d X R P i v n U l P + 3 g S b t v S l w J I k C O F T A t w X w v N p R o z k x A p c L B C A P k p r / s a o 7 6 G S O J S R p d K P L 7 x y j N 9 g l G 6 e G H D a 3 H h s b 5 5 L 9 T 8 0 H P B k b j n 5 q P G M e B / K L F O E L f N A 7 E v 6 O v M w g 4 3 / 6 D v i 5 u H w / 0 a a x t + B / V f B d A 9 1 G M N q A u V 6 N P 0 F P L f G D j b T D W w X n 5 g 6 3 o g 9 4 e Q z X 8 y 6 N z w / T M H L 2 r 3 / S o M B M p 5 8 M d D 9 e n J n K P L L 5 P 2 j N Q w 4 U 3 Y j a + c V s n H + + O W c V / Z S h O 1 Z g 4 Q + w n f 1 L m j P v i 4 4 c F 3 + E s 5 q G U L b n 2 N r H N x i O L D T g / u v L p X w t e A v C o 6 3 g p 0 3 L H j X v S j y f p C e I 2 s r v u h M p 8 r m H G / f 5 S A D y K C O + A 0 y Z I p X L X H L A / F M P 8 B 5 j D g Q v 3 L W n z o j M w p J 1 L I M D i q P G H y a K X 6 / 1 a y 3 K A w 6 n s D V w 6 m K W b o l L W F W 5 r 1 v F r J 3 H 8 O T 0 D 4 z U e Q e S c z h Q X t p y L L f C U K m r l 3 N Q D M N s Q r S j 0 j n 9 N v / v 8 z e 6 H Q H 1 C J o i a F K H t x 1 4 1 o v O q g / v f m 4 g j f 1 4 a g i u c X W F v M Y 8 b N I g f 9 s g 9 1 I 2 m o R u z 8 / k J A Q Z 4 L q f 0 1 X L M s N q M M R F H 8 + L C I H J k C u D Z r y U 0 n F q 9 W i Z z 1 k 7 n m k N K E / g E k o r 3 6 H 8 2 E Z d K K + T C U w 7 X 0 q 8 9 P L K + t x q m s d u V b 1 a T c 2 D B L C S h a J U M R I M g J B F g 6 c G X t r D S 3 W 5 k g a y q n B Q w C d / 4 D E C O E v m n Y n v X K f p z + o Z P x y / R o h m M 7 h d 0 Z X z a q a Q c O f b L w r U 4 w I R p r 5 Y g q s N H l 1 A K M d E Y A Y s Y X U B t + L 3 n 7 2 J 3 0 R 6 H x 9 C z f J x V 2 B 3 c Y Z w Q e E C o e M 1 F H 6 L A w / B K 0 W x L 1 N i h m b N l 0 L H N H r d X 1 T u 9 z x r Q 0 U / x b Z 7 k 1 w H f F Y y F L i X F O o G 7 8 3 u 6 q r n D U M 6 c o X Q 8 7 B 4 H d W / G C Z r S w + / z Y x r h B i Q g 1 v D l l v p 3 s i o w + Z B T B d A D d D A 9 L Z / F 6 q d 9 O p w d P u V N e a Q y Z 5 V 5 T I U h W D q c l O 1 n W B 9 e f h S x X O k Z X l T R h S d b F 8 B i t A Y F c 2 o Q W M 5 9 Q 5 b t 0 T p 9 r t M x A 2 R Y L r Y d N F 8 + z 6 a a Z 6 F X 7 n P E l T 6 d f w M L 7 L 2 J d J / r c Q w F D F L I D m Q N W / r 6 Y 2 + D 9 q i R 2 R b p L 1 C v 1 + 3 J 4 9 S G c X / 3 j + s + k H n 5 u Q 6 / X 7 3 k U E R x K R s m 7 4 1 2 f a / J M 0 O T U h E m M X L C U P 1 g H w r q 0 C h H n V f A W S k e O O P u h 7 g h K / R B T 6 d 0 W z k 2 g z v 7 r h b 8 + C D a l y v j v c J 8 p z R 0 H u D K 2 R f l r O Y Q s h 8 P B Z N 3 P y p u K B s U A F u 4 Y f + l V h 4 q 7 I N o K + B s v p L j h i f D m N w c K 5 J f O 3 9 b u / j U z z S 5 Z 4 2 L 3 i A 0 7 9 C U c b W v 0 H i J t o R G L + Y y M i 3 8 t c G 1 e 2 Z w 4 9 X i U 5 R P I 8 T Z N x 8 X K 9 o i Z t h 3 y Z C n 8 k t v g F v B Q / I I a 7 N e F b 9 H m 1 7 a j 6 o E t X Y / q c U B N w X n K + + e D 2 z t + K L y d W 4 H I 1 T 3 R L g M k k k 4 P u Q R M I O 7 E B S n O v l 1 + a 9 J f 4 A C D d 3 y K f C L v d 2 0 f f a J M 7 E 5 P 7 k J b + y f R k 9 4 D I L P Z o N U + F w C R m x z h 0 1 3 Q z Z y L 9 f n 9 z T D c F / S W + O 8 P M 6 z t b 3 + o h 0 f X H Y F 3 f u l 0 p i f B + U e n a I k v U / N Q T 0 B b I d j i w Y J p e X C a H n q 2 u o t s W B O P m o V J V z b 5 U q / x C a y h Y / j + M v n k O W a P r 7 5 x 4 l V T V d a w K 9 X o H v b x X I F m y M g s 9 U f l l z 6 A i H p G s 2 Z A U F 9 2 b m s c 7 5 8 5 2 m r 3 s C w 9 9 G p V V C v 6 K d z i i J z C F 9 U A Q g F X K 7 w L r 9 D 7 Y Y e k V U X z y O z c 7 5 l b l f n m j 8 z z n U q x A c H y Q e U f i o J 8 r F F S w 0 C U j U O u z R h t 3 R N W n A W W b h o 4 6 5 y W + q 9 x 9 4 c v d W S i d U M 2 N S t a 3 I v o + 9 b O A L + K O M Q d F L V h 7 x x L e 3 s V s P Z H d 3 i Z 1 5 S v x 3 o S 9 I x X Y z E w w G g X v V d V 9 g F c d n P S j a 9 q u c e K o j 1 7 M 9 / P M T 4 t R W C a c I + 2 e z D y 2 3 B Y d 7 9 A B w d Z T 2 / B b Z r v A K 1 v 2 V d + E q Q b v s 9 s N l y j 2 + d L t 3 6 1 u E R 0 X p n h L J 0 K 1 d F x O X J 3 O e C B 4 y G k v p r P X E t s 9 C H s M f T d l v Y c t + b B 4 9 7 x v B m N I 2 n 2 + z b G K F Y p 8 X 8 v L B g 1 8 Y D h a k l u P V 8 H Q u N J u g x b W G W O D K r 2 0 F a + u V 1 L X 6 v o 4 T l S z x a 0 Q M O n u N S N I g x R G e 5 7 n Z r o a 2 l / L s e i Z 6 1 + W 3 U 5 4 S 8 G d O + c N D E 9 C k 1 r z P 3 c 5 4 i a 2 i d u e d I q 5 o 2 5 f f T M A v T s y H U V w k c x h h S 7 b S 7 u d / v t x f 0 l T i c 8 e p a 1 + s 5 r n n y c m 8 B 2 M x + D / I t c w / Z P i r R 8 V S o N Q z G O y T 6 / V z v / t q e 5 I O z V L X 6 e 7 p I z a L q n x + j v y 3 k o Q s Y i V L R A k B b s A y s i X y P N d k l 3 8 / 0 g F 2 H L K z j 0 2 G V L i I m d 2 R 2 m n b c y i d e P z 8 / k D h e q 7 r q y H f N I b M A A 6 e T H U b c s 0 d c 5 A e I x V Z p W h + 7 J A c V C e A Z d R T t 5 G m + L D r 1 v g o f F 4 N M m F u x 8 f J o N U w l t 4 N B W q 7 c E s b I A K m Q 0 T g 1 + d U 4 G 4 Y X q R 5 V m T A k p 4 H + R V B A D d f n a r / c 7 z B l U c K h L H 9 B I 8 a 5 R A D 0 C K S 5 S u C a E t C 2 A 0 9 3 r N O Y 0 x y S 0 p 9 Z G J m T Z j O Z / a T o t a x b 5 e / x x Z U r y a / V 2 Q H 2 C F 6 Q h j w s U I C s c F B O x K L I F 2 j 8 q 0 k B L H k d N v Q O j O E V c E S l K f F 1 9 h S u 4 N N o C f U 4 + n j N u 9 M w R 7 f C I h i n U + 8 H T b d C 5 9 Z V l M k x P 8 y 8 k O j p f s L / 3 + 2 P / x d / f y w I Y e x r N s 9 H n N e Z 4 H K 7 O P T B X D W Q 9 X I 8 A / P + V n D O / f Z w T x l k u E 4 r o R z v R l J p Q T U g + s l x v L k L 4 C I 8 t J m x o Y / n G a E 5 T 1 k 2 y P 2 o S w v p B H 6 J W w u S 3 O y X D / 0 H H D p j X u X p D Z 2 U N 1 K f 7 L t x n b S Y M T N 1 L 9 4 / c q 7 D A i y f A A + p t l M J d c 0 v O d a q 0 8 8 d q e Y S x G i v r 9 V W w r F k j a / a I S s M s U E J S 3 H l h y J O F + P p G c X L N q I o 7 8 9 X O o c g 9 m L D q n a E A u 2 K x d v A s 3 l u o I B h g T V d 9 U C / 4 F s W B R j a 1 B l x I O w j P 1 4 X Z S 8 G j 1 j u 4 m w D 8 2 U C V T O u 4 j L + e s z U n k X 1 m s / I Y 2 a y f g j P C e 5 7 w l n I r + 6 d H B 5 H g M o c b / 8 G H T o G q K 3 A p W X t e w X Q C K x e f u k Q o V 9 O Z g a m r 9 C 4 t V H F 0 0 0 g D i d J h u E l W r W W + 2 Y P 6 / c I L f r W z q I H y y A q z p D U F 3 3 z p M v 9 6 l t Q b + j m 3 Q y 7 u L g 1 W 2 f R k v H R u L c d m 1 Y 0 j i T 8 V E g v r 6 C 1 e W / P Z O r N s A a J 9 S F T / n 4 8 N I x n 5 S 6 z x 3 Z j I v U C Z w n q 2 / B A n G 4 I H 0 9 f T g p y W g / P / A 3 M h X c Q 2 8 Q i X C V e Q O t L d q z a 3 p 4 m C / d L 1 Y G 1 D X e B t a 5 5 V T H g J s F 1 4 t D 2 B 9 I o 1 c T u m k f e 8 W E b 7 4 5 + H M y y V 5 3 4 d 4 n r 4 s i C T x p t l 5 N T 7 U 1 / c R T k m f A P + E K F 0 6 o 6 T + G p e N 3 w K x w u k f 9 D 7 A 4 0 / d W d P 9 C s H o v L l v h w k M 0 F L p x F s M I 2 V g P V C y J 0 S m 6 T D 7 w a G 9 c I j C o 3 H w u f c Z R x N 5 7 N 3 7 Q 6 + F g O p g D s u r j x 7 k O c b Z h A 4 + A x u P R 6 W Q h T 2 L N K m 4 Y I q 5 i 0 + 1 c 5 g h P A 6 3 e n L n L 5 s C t 1 5 M + h b 9 a i B X P 6 w h p a q s Y L g h Q 8 N + d G 4 6 O G k Z h Y V z u n N r 6 M n i A D k f H y D M f 7 4 e T 7 H 5 D 3 Z 3 J + c 7 Y w P N L h a S r 8 W c a E Y j o g N S O z E T K i 8 n E i B o k O C q m F 6 8 C J D L F z K m / 4 A T o A v P b I w X C v 7 8 M d d A 8 O v M a g h S p W F 9 G g F T y f y q f r 9 9 w k q u R d l S I c 6 W Q p k E L o Z q V n P t 9 r a n E 2 L f 4 3 H Q G k P O M 2 h T l c 7 X U + s k H K 1 A e + 3 v m c b r 7 x N s c w 2 v W n T J L G k T k 0 6 u 5 0 8 p 7 5 t 9 6 4 F F S c B R L / T i 8 G j p p K A B j j S 7 E c m f Z H K D p U J j f w p A b h f T 7 P 5 h x p i a r i z f J P U j 8 C T 2 G D n A t P K A A / k E B z b o w p S K H K Q 2 g 7 1 U 5 4 7 H 6 r l m H Z D 4 r N r C o R k A E G T g U V Z 5 e L c r i W + 7 o k g b z N 0 X N 6 j U / V r 8 x + R Q x G 6 d v N w Z M s 9 u 2 P f 0 y I e 9 t h 1 D 4 6 B b C o i g a K o E Y i L A j N c I i E v B e u D C A F D O H Q q F 9 C a 2 e c r d V b L 9 4 B r + Z Y Y j v 9 5 y R t e x v h V n o q f Q D 7 J K H K B 7 8 o j 8 R V e q B I A 4 X 7 f 2 T H I l r D x D r 4 C x d E y C 7 4 2 N 8 L 8 g y x p a z 3 P g O z e 6 w J q x C 8 X s c i V C A v v r m 1 g b a Q I T s G Q k C q w P 3 s H u + z q b y 3 Z w e K Z z Q + M 0 E q b x z j E U i Q P k L k N G j U E 5 r + A G w o 0 / 9 u t 4 9 n Q b h e c p A g 5 s E z C 9 L i v W F 6 K 8 n I q x C J D P q B A U I 5 b G l o O Z u t R l y P v y I E a D a a 6 l k T b 4 h u k + r j 2 B X K O B W E z 7 i z m N J Q l 1 F n B n a N z T b f o c 0 I b C N l w 5 0 i s 4 I P 4 I O h 8 u X N W e F c W W 3 p 9 P c q 5 I e J k J Q T Z g P 2 K 9 j C L f e I 9 3 J 1 v 9 2 J O N 5 R l V C d C D T t N / g m 0 d P e 0 x J w o P t k C C V A k q N N H U E r k N I E t N 8 w e Y j P K 3 i 0 c f O j y / J Z A b i x S z / Y V W S b 7 b C z 9 1 g N I G N 6 o o m W c v + g P y M 1 X B 5 6 Z h l N z D 9 r J U J 3 U n n M 5 u U L l 5 5 m n 5 H i S J 5 p V L k M u i k k 9 q o k h E u j r F 7 t v a S S m Y j J A 2 7 R i A t 7 P B b 9 Q T 3 Z / b b V f p G q F A z 2 Y x P M i 8 t J 9 L a G u V 2 v K a e o M W 7 P 7 M J D H 0 f d 4 J p A 8 z x I + x P Z q x s a d g 2 3 1 s Q z 8 3 w m Y F G h T 3 q t D c T e i A v K u 6 E I r x C P X F D N b N / D g H 2 e O + 5 Z 8 H 4 I v Q D G Z O K 5 1 b V 7 G g 5 J h t Z 7 j U g n u K y W J x v / q N / 1 a C M 8 I i / j e X t p V M C a O M g 4 L G y F e K 9 C b X o T F v s + b R E F / h w A n u K 8 9 2 f P f p p E b 4 P W i 0 K r D h 5 G P B 6 P 6 q k v k a F n n / B V Q 0 D O 7 o g D 8 t t A z g D I N t l Y n C n C n g M f W H z C r e 7 o n f 0 n f 0 T E 7 W i h U 2 S Y C X / c x C d k L j g Z T L J e b T m 3 Z k Z v j 8 S H Y L 3 X 4 m s v j Q v C u T u G e 4 p W x V 7 7 q M 8 T h T H U a a g X X k 4 l k S Y e L M R 0 u j K g R M a 9 X g N j M c R R i O v 4 B C j f W D h Z F S p H 1 3 z d D y 9 A I Q U N w t a U 0 m F 8 S 0 H w 9 m G 0 E t U 4 F P e b 8 q m O 5 Q 9 y S 6 g 3 a i Q H P q c q 1 p B A Z Y 2 b B m r y Z t m C D Y I U V V J L p Y K F X 7 3 j k R k / Y l f a x x I a 8 r K p f 6 W 4 / 3 7 g 0 O S Q q v e Z u X v 0 7 J Q j x E d P u f l u 3 I U K E v A E e R Y e R Q S 9 f w k 3 J 9 7 p a E G a A D 7 g U d Q Z j O E Q T u t W b f J i i / Q z s l J 1 0 n J d Y 1 + Y I W 3 B K l b v 3 A l q z i 1 g s T M M 5 y c q 7 d 8 Y v w E u 6 / 2 y V D Z A q i 8 H L u 8 t c 7 g 2 S R 1 O D + f t 0 e a Y B 8 g 2 q n d l Y B q 6 Y M 5 F s 3 e R 8 4 H 5 R r q C V a A Z h N I D Y V A 3 O O + t T c 9 9 a U s n z w m F t 7 n 4 1 f d c B k i n v B y y i 4 d T Y b R G n m + F i c K + o x 8 D 7 P K w z V p 2 z i L 2 c 4 Z A E t a l 9 x A Y C n I 3 t G t h S c e w W K 4 Z j 5 i O m I f 3 L M 0 e 0 t z 8 v K O h 7 e G v i J 8 L A 4 C S f 6 K V a I A O C W c 7 e h l n j P x H a H A R m m N 6 w + a t E C C l g k i J 4 Z N U p h z F p L l 8 r X k S a R d S 9 s q H h 5 c A D L Q k T f P C j M N 5 / H a + h K D M W I k P F Q E m i 0 V + 8 c v q E H k 2 a Y Z j 4 F 9 C L P / J u Y Q b d P u v I Z b Q V c J 4 u L V h g G 7 A 8 X J v K z 1 h T X o Q 7 s i k Q F i B B r U A f O W I 8 G N w 6 q N U O f y i n 5 z I x z I W Q + W Z 6 5 h T q i F O C T w f J U U D I M M l 6 i / C n U R c 5 J o z o U T 7 a C R E 0 6 X b B P 3 P S j k e E e F + n r z i e s H I 5 i l X W 7 S V f E c i B X b t 7 7 o n V s K 4 D N J W Y A Q w v Z s I E k L B M D k Y Z 3 u x v E 9 / j c P n 7 4 m 2 i z I Z 6 i 9 h u L o j c u S l z / w 3 i G B S O b k a L K n P Z j b 3 7 W l c 0 5 N x T k t 3 N 6 0 w 4 1 r 1 / o i r E / 0 + A a z t R e 5 B q q K W 6 R r v e M k R b X Z 3 c I f m / t u D x n 2 U m F O Q j x f m 8 K y e 3 k V 4 M 6 f h V i 1 G 8 J H o k 4 3 M 0 1 Y C 3 e O 3 j N W a s W m v L a 1 Q a N H s r q Z z 9 y g 6 Y b h F m + D B W z c 4 a Y w 3 M 1 / 5 H 3 8 H y I c 0 M z l Q 2 X B J S J h A O A I 8 B C Z B 2 3 x 4 a x M i 2 f t Y 7 e N c Z X v m Y Q H h K W + Z y 1 X m a 3 W e e S b f v / g H c k V s H o E A s b i D 8 k F U j b d j T w N 3 p J d x U f t Z + p R 0 y t z q c J n b C p G Z n P i 7 P 3 b I L F x 9 2 D q / m o q A O v F I F Z F 6 a y a o p d F 4 / Q K g 4 4 o w r e N O W p 6 O g P F 7 j / S G z 9 h 0 t 9 c T c t S G + a B 2 n 6 j f Y 8 q B z B a A S e 4 1 + A / u K Z P B x M F 9 x H i D q i h y j S q O m B o T s 4 S 9 7 / R H h x V w + h 6 F 6 g i 1 w 6 r T 2 1 5 L Y l u y S L F H l Q Z o c 9 P X v L w h 5 k 1 a 4 x v + h P T 7 8 Q k v c N A 7 L 4 M E 8 j v a I b p E A H l w d 6 y m n A O o F 3 z 1 Y U r 6 A H q G 7 I h C T n r N d n 5 v p e d p / m 6 a J w N w o R y 9 j 9 c e Q u Q Z i k p l o 3 0 T t H t j B b d w C i o J S r g Z 6 s 4 I 6 d 4 I t g W 0 D 3 B B K v f n D k F a W A r t q 7 x m c w v J N + u W s a D 8 W T j n u W p x q h D 9 5 p b A X I B 6 N W T v x j h P 3 f Y y m z W S u a X n C y 9 h C d O D a M V X Q h 5 A k 7 8 R e 8 m 9 R W l o p I 6 X w 6 Z 9 e L / I o / 6 1 z y s p z Q 4 g 6 I N N Y s 2 7 v b T g d t I a c l 6 C K 1 r Z O 6 r s 6 2 F S K U K e b 9 p T Q + I D d e J P 0 5 m 9 H p U 5 L h C f A P g T v J H o R i D / o O U B h I X h I + D q 9 f 3 + k M w C l n t O b N c 0 V j X p v A T X Q q B x j 1 / w f J y 3 q g p O M C 8 e I Q 3 l 4 V s G 7 + 8 R X p T t i I a K S H 6 X F R D X o 3 i W / e y M Y U h i S i n 4 U U w + w g h y T e Z M P n H X C m T N p C s Q Y 6 d f t 1 6 0 w w 4 m M t V k I p 4 H 6 h o T Z U P g 5 y m u u 9 D x S g F / Q A h 4 F H y p i r H 6 A C l 5 f X n R C G s / / y X A K b E h y g M D O U 8 E t F q D K x / U l H v v G 1 a B 4 + / 6 O n 6 E C D M + 9 x / 3 A j M C / 4 i U U z N G U f G 7 X P t 7 8 d I w f v Z o j 8 / U U 7 2 x H 9 A / g B Y M t 0 9 9 4 8 T k O G g Q c w q n a T i 6 W W d 4 6 M m A t n Y / H t R p + u n + k 9 l f f w 8 O H Z e V l 7 m a w L d m 5 W 4 q k j F c 3 B / P M J A 3 g 7 A 2 k 8 / r s X V A G O u 4 w H 1 9 R Q l 1 I Q + A S q I 9 1 0 9 Q H 4 E v e 8 T W q N 8 O Y + I e l N x F V q X F + f G r x / R a j R s C D u g D A k A Q e E p m M D 3 3 j Q r u P s B J 4 O 4 j t u S D H t f v A T J D S H l 8 r 8 N 1 + 9 0 f 5 F n / s o d t p T 5 F j W o 6 a 5 4 i h + n I + e F + + J M g 5 k A j I Y g i 3 T H C G g d 1 J A a S i R H x h 3 0 f L D D / o Y N J W 3 k 6 b L y S e J m d P v + 5 s A r s M J a 6 s s O L n a 7 1 + b d 5 4 r P L j v A 7 i T 2 r z 8 j z e 5 7 r S c I f p L X l M r G m M T n f r o h e 2 E 6 R / S x d r h u X u N h C h P V 4 q u A x 1 V C D p 5 i n w u 0 b P 0 X L N + w Y K n P j n k X D b e m D S v l l t r C x d c I 9 k M m 2 a y C 9 D t r P i 7 0 2 z 8 1 m Q 5 o M I M R n F / I I D W k U K d M M 2 0 G 4 a y 9 A z F I 0 3 n r Q 8 r 2 d T x u X 4 z G T u u 5 o b k 3 t l r 0 / H O d d Y M l 6 8 P O O B y y o x H / q F J f c z I U m y G S 9 H D J I e H 4 T 5 F c p g x o G k a d t A 7 7 N d N a F n v S l 7 + f y z e H 3 D Y G j E r 1 E t g 8 o w L w a r o v b R k O + 0 Q J a k 1 t b N h 1 S R R 9 l y i O 4 f 8 6 X 3 Q u t z / M Z o G 6 Q K V G U 8 I S p f u H k 2 i P h p C N O 2 H Q 4 6 o P k k L m o A E i a 3 g e z b a z O K V 6 k y a N i X V 5 q f z Q q h J s B 3 O I P Y b U x M T H E e W w Y i T 0 o Z z h M s w E u M K N G D M R 0 b G j A 6 L 0 t p d 3 5 2 M q P x e n 7 V s 9 X 4 1 W C D L J E o 3 l 4 P g N 7 8 7 u A n 3 O y A D M q T q 8 O T 2 x r g / S o p n M r k q g v X h X 8 d + a B C Y a X 3 c Q D L r d v r x + e y V m 5 I F x Z y w o P t t Z + 5 g K E p L j F Z 3 S G u f h + j 7 p x Q H L T i 0 a g d F H S J s d G 0 W a / E t o + I Q z i P 0 R 1 x d A 7 G u H A J X S y 9 b 1 y U 4 c O A 0 T z L U 8 V l O 7 0 I q z b 4 U w y X / B e s F I E 0 5 5 C C J L S 9 n k v y q 5 V o x v c z 9 h l e r Q m S 7 + v t u O M P c j Y 5 q w t H c v E h R k x 7 S i w V O D I X r 0 F 2 / + d h h a e 8 Q l J r M Q c A G 2 7 a 5 U S g Q d A T k r n I 6 J 4 3 w U 6 F G 9 e R 7 o 8 w w m 3 I n 4 w u n y Q + e L s p B S 1 8 s n 1 U 4 v P s q l r C y k E P m Y D V A K p r u f c b s J y E R C a H r 9 N c K Q R R V 1 m 1 H l i t O / N 5 + H n g G G g w H f w v 9 b U w m c O b M L C v I u 6 D o j b Q A 7 e 2 t Q a t / 9 J U 4 v D E S v i Q I x J b k s o f Y 5 2 C 6 4 z V C i 7 c G / u r s q T L R L u N V 2 m Z m K u 5 + / O A C F y 9 6 5 d U 4 t R F 2 f r U s O o c N L q X x Y e H w v 8 P M S X 3 S O Q I / Q 2 Q l U W D 8 6 9 2 M / P 8 F 0 4 s P U P F K B o e G x 0 Z U B T h U y B T f R 0 e m i R u O 8 H E r C O o N I k Y X H W r z H A 4 7 6 7 B c s 0 F b k E 7 T z k X t A G / r / V 0 C I o U 6 q Q P J l J i G T n l g 7 9 z 1 6 q z R w 2 R + d 1 L 7 5 U V C D C 8 u O Y J u 6 n r + h 1 3 0 Z q x 5 6 + T W 6 d T n c U 6 J h D i Y d C u h M K i i g t v 8 O p c S 4 R R K K B Q o P N S u 2 U 3 b 6 k e T x x c x C / P 5 k Q G E 1 g 5 V 1 y e 5 E d O o 0 2 F L I 3 X D e z n 4 / s E P + N O Z q M x A X I F N p 7 m z 3 K e G x t P t x W x q z c H x n S W r j z a v M N M d z e g 2 0 5 E n Q J N + s 9 l J s K + 0 t x D d T O 8 j v e A D 3 k E a D j o 3 8 f 2 / z 7 f C J k X t w P z G 1 4 o 6 T 1 G 7 d V u J N 4 9 G m h B l Q I X / f M 5 a b 6 G S P n m 6 Z P 0 8 p O 2 Q s N u 0 o H M R 4 4 8 6 j B J d l 5 f 2 G d d X h k V Y m h Z Y E q I D h + f p v 6 7 z z D n k t w e d 7 l 5 m d i s y z L M 3 c e o q c u I R n K Y u T F Z 0 H j u E g / x Q d b n N + 9 B C a n 6 j F h t l G X E v 8 n m l l b Z T + L b i r b U 4 l 4 A x J i u 5 Z p N 1 l j Z x v o B 7 i A e x / 1 z z 9 S H V 6 O U V Q N p D t 2 a P q 7 y A s J g c x e U N s e H T g r c B r + 9 7 z Z 4 d / k z Z I 2 t v D V A W v C I A y j w Q 8 p d z Y D 0 D O R Y / c B m w u b J + 8 s I k w V J u J o o 7 c P Z 6 P J Y L j r R f t m O s N s e W N a 9 B i w 9 i E f Y K O O F E 9 r f x t 7 0 k n 5 y 5 7 L 3 S f I V U e D 1 2 5 H E r b w J d 1 o E t y x E s k f 1 v 9 m Z G G d u S u t f 6 E x z Y 0 S j 0 J g D 3 j u q m h S i I 3 I p / n k B t 4 h x A x M 2 s P l H r f w 7 a t L X q c j B 9 e W g X 1 n X O + I 5 1 t p 7 1 E T q b D w k 7 U b g w s P 6 l q q n g R i 6 y M Z 8 U j Y k c M S d P + l u W M Q R W c Z 9 d 3 n j M H h F F r s 1 n 4 U 2 m c Y D I w w S 9 R R 7 z U O n X k N M t K n D u n W B z j N r U U / + 6 l 7 R 6 B u V + E t v p 2 L b 8 1 O b k M U Y C H l c / / k d C k U M z I A 4 v u 4 S Y 5 k j u S p s 7 S F u e h F w s K w + 6 g 5 k t K t k M 7 x 7 1 M r z + A D s t l w u D u n u U T y O A 9 5 J o z y W c Z w c O / h G c o B 9 X g v X U U 7 a x x l I H M m 3 M H j D U T d n Q h H 1 X h t E U n k v u e W p + 6 3 H J 3 6 2 Z Z g t q p i l d x x s N E i l X 5 n o y c I r x B i 2 m Z b N h F p 9 w M W G a C e R M N M H 8 m q 9 5 A / P m 4 g K z 2 u l 5 m 3 B n 0 W k 5 B 6 b 1 W 7 + c J a b M 0 8 4 D D I 7 O 1 K U s F Z E Y z 0 i c + A 1 1 K M m Y Y p 4 n 6 d Q i H 8 B p J V z c v O K s c v 4 L Y H h G N J 3 U s 1 m x N a 7 8 8 1 W r E U f Q g G O 2 T C c A / 6 B o y w j r 5 9 j L f q I 9 b e 4 6 S t J O I w + m y N 3 + W 7 w P V Y K m 7 c Z 9 e o F o T V p s J B N I i p M Y T 0 s a h t r B W F H 9 L J x B S X 7 Q z 0 y u u X S q U 7 T / Y D T W 0 J 2 y E X d q 0 / D p B v l j v p n C P b j L g n 2 8 f 4 W S I I 6 J S 1 f 3 / 7 y 3 / B 1 r c d F 3 9 v A 9 / T e f D + w P P J i j 8 V A Z D B o 9 f e T / k J 2 b f 6 Q Y F Y 3 c u L 2 d R o t A y / p o c H 7 8 a k L H z o v x T P 5 Z k u N o l o 5 x 1 7 t 1 + a G N o K 2 j l 3 n b 1 v / M Q s h x N L G g k b o Q V w S Y i N V d q d c 2 V a g V u V r m R P J c o a J I K I C g e u c s + A H S 8 Y F 8 d H W N z S H J r J e z e 8 M T N U l y M x F D 0 K 9 0 P c h Q p Z N A + V G A e G H W D 4 k q H N S L P N X l w H 3 L j l s L f H G 9 N l m r / G R w C S y E D I L h c v P 6 L X l J r Z U d / t A t y x B Q 5 I w R t i g 7 k D y 3 y P C C z d h 6 1 V u 6 U q T U c Y x E Y r 2 c T 8 v p u J k B I f p 2 k r w H A b g / u k l O r V c 0 / R 6 + f A I B L 0 9 3 e T 8 1 C T X z Y k w O a 3 s c Z 9 w U r A U R Y 0 x 4 L Y E 5 o Z m N z n A t U u j L B B r e r 3 L f I 4 C 7 B 6 u N X H s 3 N y q c P B w U A A j y j w n L v 9 Y N D d k t m M C L I T B 7 G C L Q B y f Q k C q Y W C c c S l / R G M t a 0 K W + K M W c J 2 + 4 T 3 s k v R q Y C k n p y + x F n t d Q s M B x + h r + J 5 m t H Y d I c D D c K U v h N r P e s r Y A / 6 P t L P S n 6 8 v 2 Z E a A e i W B D v 3 Y 0 / E P z a U 9 s 6 6 A X 0 g D 0 O T C H I 0 / X p V Z 9 E S 3 d f d I Q 5 F M l 6 V C O 0 g n p I H h s U U n Z 4 S l f k I 8 B t v 2 p h s U i w L / 4 L / q D E F w z V y + r J w z x w r 0 o Z Z 4 k a E / S C y s K a A Q / b a 2 E L g B + X u Q e v 5 q F 1 I D H h v q 8 C Q Y T f n z Y Q 6 2 M I D v U q f t j / H O N 3 P u 2 V v T C f H / 7 W d T U E p I P 8 3 t 7 h 9 a P V + 0 M 6 z O G p v 9 8 r 1 u a h t C B X d y j q b P 0 I + z Z 6 Y / 6 4 z h J + C o 3 o r R t N H H 1 S P p L w 5 s L m e 2 f F y x k 1 P 4 V g e / x Z t S G f k H U A 6 w a Y + B h A L i n a k g Y Y 3 D X F g E N q s T r S m + T 0 V S + 8 9 Y / w e e w 4 d h s A 5 S / m 3 w u c p H 0 y F Q O U r 8 F q J S U C 6 d B L F O k M 8 A v m J T l 7 + c S T j A Y d G f V N h s 1 T J T Y Y M c e E i f b K M H 0 w X 8 O B F D E z t u C 8 E T o h 9 2 A x U w G G s f x 2 m n V K K D 0 3 U 3 A y A O v 2 e t E r y 8 a Y k p y 8 b E r k v D Q D 8 J v o m O s 4 l b b H j n 3 n Z B e u r B d c m U L k N n G w J m 4 J A Y + 7 w j C u 9 e 6 G / f B N O F 3 C 9 y z p a I U h a D u V e K / w 8 X 1 S k M 5 s E J k D Y + u w x o K i T 7 z m k 2 n 1 g N n 5 0 i J F 6 x 6 k B 4 D c 4 q p 1 M y N Y b D X y m P v 5 U L i O i 7 t 9 p Z o v A P B 8 8 M g h l 8 h Y B D b t Y 0 8 8 J q f e e u N 2 3 t 8 z 8 c M D H b s y X 8 1 a A 5 Y e O T 8 q l C z X + c R O J 7 4 + 3 Z N y m M 1 Q 5 u + U B P v K Q i Q C r E I g 7 3 F k g M y q T w 5 z v P 4 Z L P 3 U P z a I R y V s 8 9 P x e 4 t Y j i C c u F c a O Z G n 7 e F 1 + A w b 5 A p H M C j t B p y M B k o 9 x N 2 9 T y O G x q 6 u y D f v j m R H 7 5 Q N R n k T Y F m R t 6 W 2 f Q S 8 k u Z X g s J 7 s T 3 U 6 T s T t f 4 y x H d x 7 5 U w v 9 h 7 l R s O 8 T m X w w q j 5 / u p g M f s U 5 7 9 6 Y d + 4 t 5 c D B V 9 D D g A w T 4 D 3 g 3 p m M g V F i A X + v 6 Q P B Y Z 8 E f t 2 W S f K N 2 W A z M N / X X 9 j N h s r V d O s M v i e A f B T q o w Y y o 1 I d Y Q 9 f s k Z Q 1 s c G v Y J + g U t q D h B l l 6 w 5 K Y i s O X a n b v + 0 e k a c 6 7 N + r l y r P t D 7 2 K K G Y 5 x M O n M i a n i L 9 m y o 3 8 7 S t k 1 r W Y O k x M i T 4 9 s J I z M I 6 u m p y d K 8 2 1 v Z 3 B 3 Z O i 6 7 T V B f 8 A J l G 6 U z u Q 7 B M n R k h M F j G T M 7 9 L d 8 s 7 D p 8 e z C h y E P + k s e W 6 G a B 3 v n t B J l P J 9 S C Y 5 h f w F h N c Q l x z D x 7 U m S 9 A Z 4 P W d 7 7 M z i 0 z Y 6 s g o o w L L 4 0 J u 4 9 q L e f 7 J k T a + O c c o 1 l 4 u G 0 i E m e 5 n E U 7 V C i v C T i w w y X x U k G l N i f 2 g 3 T 1 e V 6 Q X Y m Z Y F I Y P W E l L 9 y I n Y K 3 5 v T + M R P 3 h J B h f v o o U H g c H a 0 4 u N X J t p R v H 1 V i j y Q S O p m x s P P o 7 B o j K 0 + d u w n k A / S o / e p 7 E f B / R R B 2 n Y 4 U z p t v 0 I P N 4 x m t E I Q N J 8 7 y g h w U w 6 D x k o x J N q Y X j g D s A 9 X d O q M Z v T W H t 0 I / Z 0 D h S k c 4 y 6 v 4 t s 4 F e 6 Q q 3 q 7 e / k z w X A u Z N n + e K g B r Q W 0 y D w V k 6 k g t o R i R b u + R f 4 P t M 4 D Y 8 F e 7 r x 4 d r 9 w s O i o / r J 7 L v f f A S Y J A a 2 p j D k 8 + Q V C Z n i / u O a 0 T 4 D I Q u U l p S K z J b O i J 3 9 T t 1 n u d 5 C J 6 w 6 h j 8 I 0 2 Z S 1 u I L Z I W v 0 I f r w b h e z 3 N v f p E q z j p D N c w O Q U Y 3 k P n h C 0 t i s d f 7 x x x p d O 7 B 3 r 3 W 6 T 7 3 y W W V X 2 M Q 8 A z S M + i h c c E M w V r 0 i O x I E D R P k C p I l k K C T R T c K l B q m b O z A 3 g v 2 D 3 6 r j P X D k H H 7 u y k Z a + l q T J K s v M k R 8 M r B Z u l / W S B z T n y H c Q 8 f n d + w t 9 3 q B m / z 0 K o / K d j w i L W i 7 7 / Y W C E I 6 s a B R z V 6 a 5 y / R o C X J s E 4 C r B M 2 8 5 G h a E o K g b U L 1 G d 0 G Z R P 9 i 2 z + s 5 8 F 0 O W m 7 j / 7 a H s R + 6 s y J u t x g f 8 Y 7 f / c c I 4 s B H A r b j a 3 b H 9 A v O B e E g T U d e p / H s z c K V s h v r y Q l J J 9 H h t 5 v O l H t / b j j F B K i f P a 3 g w 4 y E 1 R J R r g 8 L 9 Y n v u N 0 b g R Z i Y N h n g J o 9 d h W w e / 5 5 s l P f z 9 Z C L F z J g d k o C Y 1 F t S U C 7 e p 8 P Q H V w e 4 d 5 c j M i h s a 6 t A z D 1 q f 9 9 / 0 H 6 3 O 2 G N k W d H 3 y e y 0 5 C 3 q u F V Q y C R P B G g Q F a S l t i T H m K D c P U U a Q z 5 y t + E y F 6 u P x 9 O Z D l Y w C v K h L E b 9 G v 4 r Q v s M L v p 7 0 f O t P e 1 r g G k z 7 c s f S X p E j n T + F R n Q / / i K f X J L V c 1 A W t q d I V p + a 9 v G F t V 8 w O j / i p E 0 F H S 6 0 g a R Q G u 4 i e z f P 2 6 V v C r / c V M + T + j A L q x v Z a 3 X i 2 A W N f C 6 A t B P h v D Y a d d n C J b g 9 v y o n x c T A v 8 E / R 2 k O l 4 J r 6 G l n u K / L 9 2 1 e T E x p p 9 k z D k X x a e r 6 / g g j n O G J c G y c O C B 8 4 s o r a 5 2 / z u y K J U W j H b X H i Z T + g B g v g l x v e Q H Z j 4 n W u y i k u w q n n h P L 1 C z S l R u 1 t 7 h E v E Q a D b Z t s h 8 9 b q 7 f / a J t 7 a 2 G D i Q 6 i W u n h x D w s 8 c a v Z 4 4 J T J / G E h c 7 i i E Q R C A E j n A a P g f k r I 3 + z W 2 l 7 j F Q 5 a j n 3 L + k E T R x b G F + x T h p M k R t V 6 n s s A K 1 A 1 K 1 6 S 3 B k u B M 2 g U O l D j g 3 Z P 9 q k M 4 p a v Y O z b a 4 a s 9 4 P a 6 p t u 6 z 4 O i B b C r o W 1 u + 3 r d h m B 9 s E 1 u K q q k i J i n U O R Z A o q E L g Q V z g J 7 e e W e + / 5 y s o w V Q G z h T S m P 9 z T g K H j 9 v D D 5 y h m 5 G p C + 2 6 T t w x i D K N a y 6 A R 3 G 4 W D m r y D Q b I / j C k u D v v m o H h U a q P i G W F K J v E f X / X q z g t r U Z D n J H x Z N k q T B t o O C P / 4 G 2 I K o i p 6 A V 5 Q e C Y Q P 6 o v 8 b w u 8 B Y k R q 0 j T s g E t B Q w 2 Y D D G A Y x D D v y J 8 G z F z J w H 7 P U / 7 A z O 2 O / N T 3 5 B w F x I P t 2 e E X U d Z q g N w e K P S g e 5 U M S j B H x e r 9 Q 2 L c W H I 4 R r o W v Q J n 7 I / 3 K J Z N p E W f 5 O e m 0 v T D J 4 n R s p k H w a m E M 7 6 U N R w X 1 j G U n w 5 S 7 4 4 2 S w P 1 G u 7 q d s 8 j q D k 4 f 5 6 B f u J V 3 h k 5 Q G t H i E V X k N m A / I R t 6 q H u 3 I g 6 i 6 S h y y P D 3 L h F 1 C + b i P 1 t / 0 Y g W b k H 7 h 4 l L N 8 0 g B p R 3 e 7 X 5 t 8 Z 8 f W u k H 5 j x b H 7 M m 0 R X 0 8 g n w S b y R b 9 1 t / w 9 q C g v e H r 5 C j Z d z Z D x N 4 j J o P 9 p N e P l / i D 3 7 n s O O y w q B l 7 O D e V F 6 h D B 8 i 4 7 z 3 K 6 T L n 7 j A A g V f o P l S Y 9 o W E r w g a t n 8 e I n n N V u v 3 b v y e 5 R 9 T v p x a S c u r T x k Y S z K g r x 0 J a t f E u K 5 r 2 R 5 G x J G M j 9 r 6 v R y V t p C Z M u f l V x k 8 m O d 2 e b 1 i c E f u B 2 6 3 e N W J d 2 7 e p J n f K V 4 k k N l 0 k i G s g I w U G H j Y e i T U v 1 4 w 4 J J W U F t x O F u h R U F K 3 1 2 n v S 2 c P / v x k K f J e V u l 1 s r a e L U B z C d t y 5 K P a w d O G v J v U 2 L G 2 k V r W c U m a m c p R s u 2 / N l s S i M N r S v t B J e u l 5 7 F 1 t L H 3 Z l 6 b P f f f d y 8 5 O P Z s 0 t 8 / u 0 d v R y Y R j R M X K B R v 3 I P N O j J w 6 d 1 f K n Y e G r h P U v 6 P L f m f j o 8 H 8 Z h + 4 R u v D G v 4 Y z t m D R j V R J m k Z z t M Y H Y C V z e a d 1 n d h A 7 w a + / h l T D T Y d p l / J J W D W g s 8 c X e 0 L I Q F Q M h O R z f V v m W o x 0 K 6 Y I 5 8 Y h z P r L I Q 9 i X i z u M W B 8 O f J H s R k 2 d h v j 2 H n p k 9 j H 1 o 3 t z t C b s e l G R d B d T + p k 2 Y m X T R Y j Z q k k U 4 g V F p Z e z i I l d t m 8 z O s + m D 6 x 9 R O r a V b T w A p 4 o k J L P O + D T d N + f 6 M P F 7 n u 5 y T f j w j N Q f B y k l b W b 8 c / d J + / E M 5 T y R A N J A 3 4 3 b h j l 5 h r I O S O z i f E t E q 7 3 0 r m j b z o x T 6 J P L x G v Y H r r 6 2 P b N P t t 7 1 x 8 K J n f T l 8 9 5 c 5 u 8 s 9 E U t 0 e G M s 2 o p 8 E 5 f 8 5 + X 3 4 P X A P f 1 y 9 P M L 7 F V a v m v 3 5 R n Z 0 d a G S k L f r N a a 5 I o z / r + x 9 2 Z t z m J X t u 4 P 4 o K + u 0 R C Q g I 1 C B C N 7 k C A B J I A 0 c O v P 4 M v b a f L J 1 2 7 9 i 6 7 j r 1 P 5 O N 0 2 h m f I h Q I 1 p p r z j H e 0 Z 7 I 1 k d x o Z g 3 G F 6 F P M a w e Q P 1 A b C R 1 4 n R H r D z y 3 L c D H f r H V z i I T / s h 2 M O A B Z S J A D 3 4 b f j / R T 7 6 t T L P M N q P U x x n 0 V 7 o v f k F r n v h 1 9 H R t M C q R R O m i g 6 m P W n Y W b Y R r R L r Y q n N b H 7 H I z B 6 B Q Y h d 4 S t y r T 9 p A 2 O r m B y x R N A c A i E m l p K U B H U k i 4 j Y Y a x V + c l + B I w V O H B f m h I X D 7 O x 8 6 o 7 H Y K / b 5 q 9 T r Z x E f o n r t w h M o Y g I c o Z t G f N 5 I B u f 4 7 L t W d / p 3 D X C 7 3 E F A i v y 3 H L 2 2 9 i T t o 9 n u s x s m L X t p s y Y Z H 3 Y b a D z n f Z b G X e D d I D 2 s 3 i W L b I W 9 h x P + 4 n 0 F f y L C f r Y 2 B w e a A u R / S l q y 7 9 c x X Z 2 r j 4 A u z m w f s s n D A e t i f z V 3 q 2 5 v G y S Q l j u v / 9 b I H o X q H Z H Z Q C 2 1 g b R J j O g + h z e 8 v + g E m H d k f + + I b C o a o X 3 k T Q L + n K 1 W W T 1 h i E 2 T y j y I / J W b g N + Z z Q G x G H j W t R e M G P j n q T x A M 3 c u x x b O 9 q 5 k q d m V 0 X y 2 6 b f x m p D T a O d l z i n T 5 a n w Z 6 A t N U m F W h D 3 n i E d G S g r h i V b n H t Q N q 8 F t e j w 9 D v T d 6 5 9 S b Q V Z x S A 0 q / R M l f g p I 7 k B w 6 r Y F m d u p q V 3 n z p s h A 3 6 J f M D s H I K O l G a p v 9 d o j l Y T u h N j s e M 2 f N s 5 F 3 V 2 P / g e V k g N o W M Y G H C D J S p B I 8 a 6 J h z y L Y o F T H J H y n x 9 / 3 h x m x + w e u p w 9 n Z I X T Z i F X W z 3 G G w c N R 9 5 B E t b 4 4 g 0 n S O 4 t + F U x f K H Z q l C o H j S m u y L y X A 4 a / f 1 p 8 / 0 X G h r L N u z m A x o V o L g r 8 M n 3 g S o h 5 V 2 + F x C o r N I n d r U F s 7 x k f C k s 9 C W I F o U P E Y D K K + Q u V 3 j M h + i 2 p 2 S B p i g n c f V j k z i 9 d n G f m s d u o r a 6 l i n o Q I j 2 G N a n a Q K H d n t O z O F I y u t l 5 9 a + x t F 1 v p g R s L d 7 d Z e i O g q Q S U 9 9 c b E G J w S T / y g w x n t F t u D h / F r D g m h U v 1 v 2 C 5 g J J K h T b 6 b + U Z y d a d q h + p w R x y N P N l q M m L Z 0 W w 4 M w w L H c w r f F p S + I + x r 4 R F 6 s K U P w e B v 4 L h m Y M x O 5 G b n m T t k A F C G I L k J M p 0 7 N Z 6 F U 7 X t K B h i K A n Z m V / k 3 F C N d Y P P V r E f C H j e X s 6 M 6 9 g N H 2 t G T q 6 u S f c U M V 2 z x k V 1 j O B V 9 v 2 u n l S n c l + N 7 z T a v W U P e h 3 S r B H M u 4 K f o 0 f i r W H 0 N V / F K r g R 4 E 9 D d V H 3 m O e r D Z W o s t W R G x i o 7 x g V K / + 1 F Q e C I G b 7 n y 9 1 Q k P e U C z q + J 4 j 2 P R r + j t 3 J w e o W 9 z s a 4 a Z H I G v T w 1 1 s M e N M Y C f 2 z / 5 b G r f P g x G q 4 m 4 A 7 y 7 F Q E z 2 j / D D 4 A g v N M d n v W X w 6 y 1 h 1 w V M B J c 0 8 G e u + 2 H D A p p b Z T n o D p d L j y I 6 h R P f p G S y S 7 P B 5 o 5 2 a L y Y m F u V d l H z q G h h O y D 5 5 n u t v B Z O U 2 8 6 W r k p m 4 5 + q 5 M I 6 w G t 3 h 0 s 7 N Q P G I D s t p l H T 0 w g P 0 N u b S R 7 1 g i T u S q y A 5 D E Y f O F 3 7 C j O l C 9 A L t e X C g 3 r t M Z R n U + / z 1 i B W B r u x X d a 3 0 x N l 6 D s + 1 M o L k E Y E O t f p W g n w A t e R e x m R g t X 1 C y K 0 z I P 5 F o E A B A b i N / S s 9 r 6 f n q 8 B T Y B 2 e w y U u f d 5 5 2 / P m h k i Q A Z b C q 9 S Z O x + C t y 1 + p X O R s Q 7 w 3 X 2 V t l 4 G / e N l 8 E 5 v p V Q 1 m w 4 t 1 3 V R C Z R U v S l W 1 8 Y z H u S F F e N e X C U v s r 0 L O 3 A S 0 H l Z l b t R o b p t W R + u N 0 p / d C X h b f t 7 d P H W Y m b v F N 2 5 s 1 N b 4 O h o o l n E Y J 2 W p T U f y U j h f W A 6 d 6 Y E b F W R t 4 / u r A Z 5 Z G A 8 k T 4 n I n b d X r U H h d + v F H O L t q x / w G E r r H Y f G t D r Y 2 K a T 7 R l y e z 6 b m P i Z K I V B S 1 S + 8 o / 6 x R J V K 0 4 i + c 8 O I j a 2 w X / g 9 o g 4 0 a R D X K V y g A u L N D D t T m C e M h y u u 9 W c b I t Z f M R 8 p F T y 6 J A e 6 I e d P s K L E i O S T z n + V G C 5 n z E s H y q W R / B 4 o 2 1 9 L o l m J 0 n n N M V o m K 6 F 9 u E T o V l 8 G L e w o h X j y s e t 2 2 5 + e b n u L n E m Q K X g l G / e M i h j d R A Y v E F e i g N e V s C n i W m O N 1 o e 6 u v A n D i k m I 7 G t v z H O u H z e Z S V C 8 O o R 0 E l 9 r f Z d 7 g 7 Y m 9 h c Y h k i O K p 2 A E Z g T t P t r Q T O 4 + L o 0 0 H u e C 0 a 0 S p y Z F s 3 w h T Z s Y 6 S B A a T N Q 5 H y J J 1 j J O z e O 6 d U b o h M 6 p h j I t J W 9 e / X 1 Z b m + f H m d 1 0 3 w 6 2 O S y W A Y X q x / + y l t 1 7 h 7 t 5 D w O C O v r 7 5 E M 2 M M N i W a O B x 4 + M T U d 7 5 7 K N b 3 M c N p I 1 y F Q p x q B 0 k A p C 9 k F S G u 7 8 h 2 r q F + O S + 1 6 h v N t h k W S r y / k 4 b F Z j + y f m b L X e y 9 1 D j u x C k g y E u 1 r l N p X S O M 4 A 3 i O q c / C I 0 d a L B v t 4 e I v I a H 6 t 1 X w o 7 e X E P g 0 u M u H e t v S H + n a 9 U x Y 2 6 7 p c G j P 7 r M 9 D Y k f x Z S 8 l 9 Z F 3 r 7 f + t C o T 9 e U C c P o I u n K 2 y G q f w Q l n X L a o C E Q V D H L 8 5 I 4 C + l c Z p F H E e g O A e 5 w u L A d L 0 A Q A N s h R 3 u q t O Y 1 O v Z t t 4 X P r N a 7 J y L 9 3 / G 4 f E p Q A E X I p P b k R 1 e w 1 q b p V L R w h B I I u 8 H x E W W R c z P i s A g S + d 7 V J V z x I n S z o O E W Y D q I r k d j G O w C n l M t 0 p 3 S j 5 + 7 i L c j t T B C S t 8 e H I l F 4 A M T B 8 g N l q 8 l p j 5 h K t S b m i R B z 6 v g j w v 8 i R P G D E D j x F + 6 t 6 b 6 b E E v u 4 S C M 7 J 5 z b + 7 L P v 2 9 g s 0 V d H F F b G / M b M v m 6 o Y 1 v c J 8 s u K a R t v n 1 r w E g X w Q 8 W T A c w 2 0 O h y r i c B c w 6 o Z 0 f g q M j K Q v p H Q e n N s 6 w n l h R 5 l 4 7 n c 0 d 1 d 8 Y B V g Z z Z b d R c W t G 5 j z O v 3 0 M D 8 s a 3 Y M R T A p u a j F j l b 6 k E O v + Q D x S 8 T Q + M X V p i X N z y E 9 m V H H o 5 R / N c L R n S 7 j S o 8 i f C h w l z 5 r r s O P L y 8 e c s 2 H v j a f I Z p A E q O x 9 H d 4 N 7 y + m a z e v W 1 X m G 7 k a D b U x t Z h E w 8 i t V 1 v 3 J 3 l M 5 a b X q 7 Z A T K e G i 0 3 q 2 d p J C 0 j g v V + 4 S j n c s g u L S y i R / s 7 4 V y q Z l s k m k f G Q 4 z L 4 G j 5 Y I I v / Y Y 1 w + Y M 2 y H t a d v j 6 p v o z J + Y Q 2 g J S 8 G A w + Q L 4 4 o P S H 1 I 1 H w o h 3 w F W w B p Y s T 7 y x U K K D T t w h q u Q z T r Q U / x a a w i n K h w R L I P n H W K v 6 T B Y 3 F X Y J X H q J p c s q K C H e 6 h S O h h u r r C y w Q n k 3 4 b v X i s p I w 9 v + E Q O 9 q 3 / n z l 7 Z C / Q a n u K 8 i V t 2 0 E 1 E Z 2 7 j p g j z i U X u j 3 9 t U 6 c L m v v C Z E E t 8 y o v 0 m j W C R g Q Z r a 7 E 1 4 x B x Z + C m 6 N 7 l S F k v p u 6 M F 6 z m i I r C M I h I G Q K 9 k C R d F f I 3 H 0 f I O Q 4 j o 1 V + L c w V i q P 1 d P F V z e G R k 4 Y e j n d E 3 L x K 1 c i 8 i S 5 k Q E N + 0 M a J c m 2 i j w u p m R d G 3 Y v K k T z X H Z 0 d p h e l 0 I K d / l J f m 9 W T 2 p 9 P D v c + Q 4 8 W t b v X a 4 Z p Z T l P k M T / F 6 Y V 5 Q S O F H 6 + a L b 8 d w d J a b J u b d 8 S D z y G c G G 6 p u n q m R + f u T X f 9 + s m 4 Z v A c w J y P r w t u A q 3 j 2 X o e T t F N n L V K f Z I q y 8 o P Y C u R + 6 y 5 b 6 B 4 U Y Y b Q 3 h g o W H f x B v 4 y j c K p A c Q d N s u a a Y j 7 u V R l j V T s E u f Q O n 3 E B 5 h T X + d b g j Z 5 z D s O 4 I m 1 u e j g t h x R K 2 + P m v 0 A 8 F u j 7 N M S P a / O Y l w f J / d l l U 9 W W 0 k 6 K c h u 2 Q B C m B 0 8 s U 2 G 0 2 2 Z d q X T w n c o E 3 h E Z w w A y f y 9 p P e 2 t L 5 g 1 4 N 6 u 8 k D 3 M o O e + l 7 4 X f 6 U Z 5 H 3 H 2 Z A L D C J a P E + x Z B / z g A 4 J R J L U d z e V 7 4 C P E d z M 7 y K F B Y y u G c U X A s i + X 6 D 0 t l 0 v h y 9 Y T + v D Z M 5 f D P c e X t 2 W x f D p 7 o / 9 i 6 j G V y w 1 7 d c i h T W y w X o G 5 F s K T W 6 C j q V j 7 N C h v M i u u V O A R 1 7 4 l X Q s P l z k q w y r 9 3 N K V m y N U R u x z t H x 9 R q y t V A 6 a I N 0 s G B 0 O J z U f v X V C g a 8 z W x L n Z 6 e r U B j B 5 f K 4 9 F c T p O x d l c I 8 r o k x 1 R Z s t B j A Q 0 U D C M v r S 2 d w 1 6 D F S p H 7 1 6 P n K c j 0 8 h U 2 q 3 E H f p d 5 g W + l j O Z 8 L 3 n t 0 a Y g d w 6 m 0 I S A b p Y n Y t w r L q X 7 3 2 9 u A Z 2 7 2 D A 5 g o V g 2 7 G 6 + M K s Z m a 0 9 3 3 2 i o K g Q U B 5 X G J u S v h B M 2 / p o h w g o 9 B v m 5 U u 2 1 K d O V N B G / d 9 o W y U z g w x 4 U m Z M D z W Q z 6 S J I S X R 8 J v 1 Y F y r 1 X 4 2 q p 6 L O c E J 9 Q V R L V F h G E F o f W 8 2 4 u s 4 9 n S z q m 3 B M O j w 7 s E S T C D I c v K V 5 m D y 1 1 Y k d d j 2 R + H l o 4 g U C d P T Z g f q x s O 7 c 6 e 7 v 5 3 v Y D o 4 B w e 1 8 / 1 H O r g r 9 A U r 1 A X l 3 D J U K o 0 3 B f r n Q T j Z 4 Y m n O O 3 h C m U 9 1 N 8 J d D D P K Q X b G 6 X F A I h i d 0 S Z C P 9 2 9 q t w T s M 7 O t V / l V o / T a p e i U a r m T w q t P v T l K i s J j U y I f C U R g c T / r T c w F A U S P 9 5 p h 1 2 a M a T v + p u U B M y g z e r q 0 y n W X 4 C y X s n H f t Q 9 N B G / t c D Q k 0 E O Y 5 f G E y e g R V e k D O q x T S W Y H L m d p + e b k v i 7 j Q U v Q J R Q s e g 9 2 J 6 y k N + 9 i d E D f b E b E C i D / a m U 4 Y B 9 c 0 0 c h p f K l Q c M M R f k t V I G 6 s c J Q h j A z z L m k B + o N T Z n M 1 o t X e D R K O A v g M O t a E z r 9 7 e D R n 7 5 D L t 3 R S u x r w e + Y x Q v 9 5 8 w Z i + w 8 9 D G N 3 0 g 7 v 6 j r M u D H q 4 u I H g m 0 e v I L m L 8 S q 4 N 9 I H 2 o 0 q 4 N u a d I 5 + C K H + 7 N s I 1 6 a v 6 j M w S x E H / S q j K i S a 4 / 6 O x D + L D I 0 w b 1 7 8 v T E C u j S i b K N 2 J h x F s h T S 0 j q i B 9 e O y 7 N V c w 8 j l j r 5 5 2 w b C X 7 t k i R N B K E G U u D / n L h s I X / b Z 7 v L O L H V J S C P R I H 5 U u 7 a K e s 9 I 2 S I 5 r 6 Q A f T m b c B T E A H f e w h 9 r R f q R i w 3 7 q n F J k C 1 M t X O m d 3 B x w d V U Q Y k V k F w E u s r N O K 9 j R z y J S f 7 p i j X D F e B U D d j V y l u / f J H 7 v O r v 5 c X q l J f B 4 M T H K 5 U 7 0 d w O v v d n r K 3 k n R n w + O O G p t n J W W 8 1 5 r B F n Z 0 M o 2 t L b H c A h T M c 9 c S p E z Y T v E I y w r w F P 2 U q r C j v a o g X s y 6 d H K F L D G E 0 Z 8 k 4 v 2 2 A Y l a H 5 j I P m G / m + 1 n K d e o s n o p j O G Z J x I a d L Z Y f I k B y h d Y 9 E I 9 d S n / l u H O H j S l X q a r C q U M c + l F D f s Y U i / q U z k D c H 5 + S e o 1 U 3 F Y s w B e e m D E U o Z l Y n t 8 U x / F k v a o u B a G v O Y l 6 t j G l B L C e e 8 E K W x D w / m l u q b u / j L t T Q + t 2 f 0 9 l Q d B P f D J R R o A s g + Z Y Q 6 f L G L j R + F x q K C Y d 9 D H V E 7 5 m b U w n q / 4 a 4 k l 0 U y 8 2 r 3 j r D R f l c L v 7 W K 9 u p T y 9 P 9 P B u Y i H 0 Z I P 0 3 U f Y E g w O 4 t i p S Y h i H O 5 A + U 6 U n Z e O T u s T D E A 9 W R V a F 3 O f M 6 I S S E W B M 9 Q K 5 C M e / X n 4 K 3 s e o i J T 3 Y J 7 O C L X R z q N N o P y a 3 o W n T 7 u B + 1 c M c a Z Z H E S h L u j 5 y 4 4 F T 0 c 6 R x r 6 O 5 v D x f m k w u 3 b e O A 7 / r + 3 C G t n U 4 P l M Q Z e n a r e V i M Q s W C S c i J 0 T w Q S E f c Y L w m n S Z P r j l J M j O r B m l J a m J 5 z a z l B u k p u z 1 8 z R O 8 X H d M L k e v n a 3 3 F q m x x h h v u / n a V Y S 7 z B a c G U s L Y I k E N Z Z 3 E O G 1 T z 5 A y A l 4 R B w y a R D U k N c J Y Y p e n t 6 O C G P h 1 K 0 6 w m 4 M C / 7 y K a q c K Z 1 n Q a 7 h f k 3 L 7 j k Y t S 2 8 v 4 D n r C K U p i v 3 s N B 6 V g d j h V i B R y y Q g L f r u + E l I R F K 9 G Z k X k D T h 3 I + I w / n P Q f Z k Z 9 t Y H a t z c 2 o M d Y x f 1 L 6 F f I d C n g F S U m z A 0 b A V 2 L A d H F F f H E z b T B R Y 7 e V Y k W e u I V m I 8 R U x r q t C 0 1 + z 3 k G G Q i 9 r w 7 l 7 d 4 f d A i a F j b C F a Y y 5 O w s V j L I / R k 8 v t 0 O X G q w X a N t d d 1 K 1 C 3 f T h M S H k 1 o l F d t J w D v q u g M L 2 z c R b 9 5 3 A Q V 4 P 6 o S 8 b 1 2 t E 5 v 3 t r W A t q v n V m w g V 4 G r m 2 e r i s x r M E S x H T C A v A k i O k 1 D 9 X J 7 X W w D Q 6 I L E 1 b z k / O 1 i E l + 3 9 2 z U 8 P a i n s j p m u T L O C 2 9 q Z c 5 c t N D C o d V w k g 1 6 B J D P J e d a v d Q t D 1 z Y W u h M 1 R X g J L t C W b u f t Q O I w 8 W 7 s R H c f T J V q d H P a M u L i C v b + d F 7 a 8 t m B 0 X Y T j C X 7 3 2 J 5 K 8 5 g q r 4 X m Q E M E y u S f X 8 F h B X k S I z d 5 L p + z R d m M S d N V Q d 0 5 F B h l f c K 9 f v 6 t l y I 5 F 6 T 9 z u c O C t v r A d S k j I 5 D L f g q F q x 7 y p k s a Q X U F C h A g k h H K O J X G a D C H X / U B Q s A y E Z L D D H F v d Q W 9 1 Q + e y B r V m d G 4 Y 1 j l u q a r m r l A R J 1 a X C F d y H x o + + P K E w C Q U v r / m u 2 T G S 1 s 5 6 k B E q 8 p F 1 0 m u n c 7 E S R b B l L e a V k b O D i n n + O G C M 8 4 k n + P m b c c l z 5 0 G Y I C x X 3 h j p R v X 0 0 n D Z A T e 6 Q S j G r l E G O 3 E d g + A h x Z W S v U 9 + k w i Z P 7 t P j S 7 3 P 0 8 u v 1 n N 7 W Y d l P X 7 P n s B i R K z Z B 4 G i 9 y N c u F y s F F i e I S 4 + g I 0 C M g 7 k B S C e Q j 1 Q / E x L y a 1 8 H Z I K G z W F 8 + Q 8 X 3 I v 9 a I b V Q l b c 1 k j A 8 6 i t T h 2 v d O 7 H d 6 j h e r 6 l 3 u O b a w / d U 8 s F t q 6 t 7 4 f j b j H x z W 2 3 R c U Q u K b p r W R F j l I 5 h r y 6 w 3 L d o H x U i f u H b 8 8 T j P n g Z P k a 3 z W p v H o I d s j M s 2 H i 3 m q 9 L 1 j M 0 q 5 Z G 0 e c l B Y P Z 1 g y 3 5 I R h y G j A 3 m t 9 1 n D 3 x r Z 9 O b r k d Z k w E r 5 N q h 0 g i s B 7 Q r B H 3 S G u T W 4 w N p P I V r g X I i K R V 6 j N t i b n E w a y 5 f b k C D g L h 5 A O A i 4 s Q z o N D g h G 3 n X z v P H 8 R s e x 0 L 1 e m p V U b x s S + F 3 f p e z w u t 1 9 A / 1 8 J a L y Y F m W p 3 + 3 + E v 5 H + T k / P y 8 f 7 P r r d v U V f m n f 2 p / / 6 e s r + 1 f r t g b N + 1 F A d v q z + / I x h f / f P f i i / / h a 7 i / f / 7 / X 1 2 r n + v x c z / 8 9 b P z c z / 8 3 A 8 / 9 8 P v e 8 n P 8 / D / w + f h D d w f s e Q V t 9 w S f 0 C O f p c + X e C Y 9 2 S r e o f k z o A D Y n t f 9 l g 7 9 V 4 h X 1 8 i e G W X x 1 d q S k N 6 5 c F W R a 6 7 8 K L A N r m f I B h J 9 s w x s V 5 R c 0 9 r 9 C k W U 7 C Y 2 p 8 X + O p j 3 M D + q I k t V X i X t N 8 + y W S 3 R 7 8 F Y H i 2 + / K i K w J o W 3 2 3 / s b d S + z + f Y s Z N v I n a w x A S y w v D / H s t P d J h X m E o G G W V R E D j G S 4 Y l i 0 u A h 7 v f Q 3 N 3 u / p O + k X o I J q O S m f + V x N u w 3 w 1 k M L h 0 i b 6 g 9 j s i b A / g A J r e l i j E u W 0 Z v t 7 T B e M L z k 6 7 f 7 p 5 X V W L 7 3 u + D O F u f 6 T u E o F u 1 l E d i r i X r R X O Y o y K 1 1 r + l 8 3 o l D R m I q j c y Y 5 8 n z A C y H j G B j 4 8 9 Y + o o v 3 e j y z l 9 D T u O 6 J 6 s / n S 2 E / a O Z G Q j Q T p n M A 1 7 d V X t 9 k j 8 L M q Q + U q f 4 9 A 0 l 2 / 4 N F R X D P W K 8 O 9 z V g V J u 1 Y X 0 x s r Q f G r + W J U j B 2 i p p D n 9 u Y C 8 j Z J 5 3 a H R r 6 j 7 D y y a a 4 N N e X z 8 Q R c J s G B l b B + I W s q i Q v 1 p l 8 C a m F 8 i F e 4 o t D U c M Q c 8 c 6 7 X g T O Q s i E 0 t F X o d 4 M u 6 l Z 6 O j d a N y j 9 g V S o j 5 s 5 6 4 W P + S N X Y C d R x A C E j W q c f L 0 u 9 O l P 9 h 8 v + t v U e 4 C i K 0 z 8 d u 9 g 6 5 x C Z R L A A C Z h F w 6 I 0 D s 2 o p S 5 T f r t Q Z t l f r J o b 9 c K 6 Y O / E 2 S a G O c l N s G u P S Z w T j U 6 o Y b Q 9 k l e X Y / G e 1 O v X 7 X A M P 4 o S z O M f H c f E / e 9 e b q c 5 h 0 c K K G C + O M e Q i x p B 5 6 r m K e L 3 o 3 k L u S p 7 P t d Q U e N X l g v 5 + 1 + Q 6 K d W F e 5 O S d n u t f 7 E a Y t t Y v U o u R m f C o g d N F j y I C 3 8 8 Q N g V z Q Y y R N E 9 9 + 4 E l E / / 8 j B R 8 l x 1 D o 2 M 1 F 9 I 2 3 4 G + D u 0 M B l s a / V F o g K u C G K p z 8 / 3 O P O 7 G r w v Y P K n N A 1 n X 8 p f D 1 K r o 5 R J 9 r / 3 F 6 p + G i X 8 B U e S V A S C X l P S t / O h M Y v M g h u i Y O L y X 7 u e W j C O k 8 f b z j b 2 7 4 + h q u f u 9 Z H R 1 A G W 8 E 4 i e S A O K r 2 j j q g M e 6 b W t K O A Z g y v s e e O g b c 5 A a 0 v V A r i 0 5 6 u t f e B 8 D R n B Q X x 4 S E r 9 U n S X O 2 J 8 t 7 H r b b k t g o F u C 9 u t Q 2 x P r A F d b c t 6 u x c h G c v f I L v A Y y 9 P 9 5 s u Q i f b 0 b z r v H l 2 i n x K V v E Y s / s u T X 8 d n m + f x 7 9 w k X 1 1 x 7 v l v X v d P O 2 b 4 z F 8 s 6 / X f v 0 t E a C S D F u b 5 l s C L S R I V k y w b 8 7 F D T 1 X S V m b 6 L v p H g W W z c u k x r n Q w r s 7 n / Y h C 0 z T y B O s s + i w H u h D x 9 B V M 3 d 5 k 5 i O e L 6 8 Y 5 e Y L h M L Z + l T m u z T / Q Z r g c c x z 0 H T 3 f S z i o I D p P 6 4 1 / Z L h t Q a g u a G m m F X z V I V g e J A N 9 u O I U D E z w j T c B u O u o 5 Z j X 4 q 3 c / R 2 n 3 S o 9 o p U H B A w 2 U j e W A D g a t A I z k s P M n + m / 6 g n d q t e v e B h D u H Z c T j J m 4 a t v d / z b 3 Q c L Q q k 0 G 8 G k 8 H 1 s c 7 i W 6 t N B d t O 8 v l 5 d D M L A P 9 L v y E y I G G W F I 4 6 9 7 K 3 Z 5 P w L y 0 o R w V O R i a S E y n i b g S G N / y z B K O q G u L F j x D 0 + s R c P n a E D I M n p M j b 1 u a Y j Q q u 1 q t k A 5 6 X q 4 S f r 1 F t W 4 + P o 7 f b 2 T O b D c l o L B U B 9 p N 2 f O X l f Q K i c f U 8 f N Q I s d Q g Z g L s z p 8 H g e T w 8 I D b p L t H 4 5 U W 2 / N W / Q 5 A 1 7 Z 6 Z t L e t l / c 8 m Q 5 M V j u 0 f 4 X n z C i M t e 1 M c N 0 s O x B n v 8 L c q S A T v T C z A W T H o S / o l 2 v x 5 G 4 W d e b 9 A 4 O 3 b 0 + K A 5 q T G t M s g q p 5 6 A a U g Y k T 4 z B Y j m l f V e Y b m A / x v w m 1 S 8 + D l i Q f M B i R L 0 P M a p x R 6 G c A p E A w R f D u 6 J v Z a r m Y 5 E n m Z V a P z k m W B N k A R V o e 9 I b F U k g n r p t j n l Z J i U F 8 K P m N N n 3 H v I E L x b 4 z M 7 w / o w J Q U G 6 a t T a u A e G W z M 2 8 7 2 F c o r Y p g W v x B Y G H U P 4 P l a t f s c s b L x D Q 9 w e 9 L D w Y c S r J 4 2 y u R R I F r m 7 2 s 8 1 Y a a L + A 6 4 A O 0 4 C q c d s f d m i 5 1 B P m G U 3 c L z n f h s + M / Z E K T J 6 i S O Y l G n j b w W c X w K M D 0 c u G D x E Q q 1 M N p t I H g B O 5 C z V o o s a F V Q X S M f v + m C B o 6 d k r / C a b O Z m z A 9 B P B / 2 6 w v q a R 3 3 a M w C K / 5 g 1 s c m 6 A H n b f Q a R j J F 3 a k O k u 5 S D e D + H t g y 2 M k n T E h X G 3 8 t N H M 0 I M / T U E + 9 f r E e H B d + 4 1 g i f B P J m j z 3 r g j T w R F r G e 2 6 D W a K C 7 E H j 7 z K 7 7 V 5 g r 7 u W o K M n H 4 O + O 8 e F 0 g z 0 B h j W 1 F O n P 4 g e t 6 G s b M S 0 N 9 8 4 J J a 5 f 7 I J / e j f n v 9 l T D M h c H W 9 V 8 f g 1 q c D o q 3 5 H y C w / t N W h E 4 r g x i B m 6 Z b n 3 V 1 9 q M B I u 0 R E s W I A C g n 2 d z 9 X r 0 E P A H K y i L O Z 4 s i 7 d F t b b K y 2 a z I 8 Z O K 8 1 l W Z s 0 b R V u Y 0 X Y t f o s J g H / a h i W y e x D l t E N / p P T 7 M A 8 x Y + Z u x s R k h S e 6 X b 4 i I o g u E e Z B 6 Q N j P a F T 0 5 K q i 1 6 5 q D F T M T I S a P C S r g t g c m N F v O e s q a A g e 5 C 9 X / s 4 a A H F W i W g N w X M q r k 8 r E / 2 O w S x L R d 4 Q B m E N u Q W s M t 3 M j v l E P Z q W O 0 b z r z s P X F Y L M t j 1 Z W 4 H x D c Q 1 m G z n g w / G 5 s h Z j g e W U L L X B S 5 B M i k h 3 U S O h O a 4 c D Z M y u 3 o e m 7 r d y i c C X T F o s S 4 B F P F w N h R 5 i j 1 r 5 a i g j r G P h D j J x F 5 k r T q 6 B 9 A U F w P B a f R y x 3 y u c e D 4 D L Y g A q 2 Q f x i k u U p A P b 7 Y r A N 7 N L 6 O 4 S e M q p x x Y r u A z T y q Y S E Y q r D m M T u u H m 7 H z e E 6 K B v 9 l + e j + F 1 z d K j 5 3 / c W X 5 / J z a 5 6 8 K F t I a G V n C I d S o 8 d q / k O v 3 2 w j 2 1 L M F d p C w 7 T J J Z A 5 m K I 5 d H y C 6 4 q + 3 l Q k t h J 6 K k Z k j Z V S 6 6 u Z z J d 3 a n W + b W h O E B o M B i f x J E m v D b v W S 7 E T g 9 u n E X B + P g f / a k A 4 i p c 0 H w a A C x i + + J B Y p D V J h o R T 7 G F 8 x p m r r C a C C j D x V 5 J o j L x 3 X d b i O C F B R 0 n H x S 6 D + l c / + d I L z 2 n u + C 1 9 h D 6 v D F u l m r M n y F g u + H F v N A 2 H U v Y K x h 8 5 e f b p r P 9 A E q E X 4 H U v S 6 2 K 2 T V h k o x M V r F s 9 S D n + 8 J Z O x C 7 a D V X A Y A O E + S z s V y W M x 9 8 z 5 z V H p P H d b j G o d u 7 u c p f y G r L 4 Q x z A e Y g A k o + J 3 N A j v J L w 5 i I V 4 Y 3 5 i h X W q z K W 8 w u Y I I h y K j 7 T v g p 6 8 C i c u 9 q x d 0 5 Z 5 4 f b r s F K b g 5 I i z 0 X D 0 z 8 Q 4 r O n I H n c g o J 5 v R C V s m e m x E j E T w 4 n / y s C K / N 4 w t e W q G p f L 7 C x c t V K Q C Y 4 + l x M E f 3 y W Y j n Z K t S J h u j Q d u 1 W w n 6 4 u i 1 I S T Z / I 1 V B r J 5 a s 8 W w h 5 7 l p / G K T v M d C d l u 4 x 6 x Q 8 M X 3 W X f y O i n e t g U H e k Q W x k q 0 H r 5 w O t v o I q l A q x U e J v x Q D f 0 G W k m U P 5 V / t / 3 / z + t N 6 u C 2 s i H R b o M f b E 9 i g + u H L d 7 u 5 z T P L n p t 7 / F A c Y u t / + Z n L E 5 X r k Z 6 x g h l Y 0 / l P y 8 U B J X C N 9 r n e j s E 7 R 9 b k D p c w x V G Q l q 0 6 v Z J n g S N D g g w D M n w g s + Z j Y n l L z z m q 1 h N 0 P s e 2 D T v p m + 6 3 E m g G Z L x G h v K v 5 Y 2 f e y x v A o K g y B a 4 n w P S g 7 f w m I K / Q L n l k G W w w Q V c G 0 H K F u h 7 R 2 / X Z v 8 Y o / m C / N v s M V W Y g 5 9 x / t R w e w 0 q V g A 8 D 4 M Z w y S 0 s G w 3 k G j q Q P r 2 + q E 7 X E 0 o i F b 3 z n u t I z f W Y k W Z 8 m Q 9 G 9 z q u k W O a p p u M s z R q 5 t 0 N 5 H 5 X g y I M K V M B M 3 d U P j 0 E Y q x j 3 Y m w u 2 8 4 + d s 6 w f c 6 r I v L / h 5 R 2 E 7 l e Z E 4 r o K K U o o F 3 Y F r 5 / l y G N 7 Q V Z 5 x k V l Z D g f + u o w Q v L O Z b X P k S Y u r 8 G W H A D u h f M q e w H k X V F B N J V I D 1 2 8 z 9 X m o W v e L c O E / 1 y B v e T z g g C 7 M 4 Q I O F n T q U / 0 6 b q 2 N n i D c 9 T y x / u p j r z L 0 5 y P F l l t Y a e h H p r C v j m Y e I 1 D x y / Z 4 8 a U R n u s 5 Y V / 2 b R D 2 q R I Y B 3 S 8 K 4 U j 4 s j 3 g u K D Q S c 2 C G k P M t t C a 8 8 q M C w 2 9 E l f 9 J 8 r A L i U Q q w m v A 2 j y x Q C w d l G O w k m v v s 5 O J 5 P 8 g B 7 H 0 v 3 n N R c p 7 Z u 7 x u Z 3 B F Q + N 9 8 z o x E o t Z J + a l f 9 E m R 1 h f n 1 t p b + Z F u Z M f y U m L R B N 5 a r z 5 W g s v y G W M x 3 n 4 X I D C s f d g y j 4 Q m 6 h j 9 Q g T 4 q S 1 K Q i + L B c 3 s I A h k 4 7 E E u t / J e 0 p X L p S R E S i P d 3 0 9 5 u R 3 u 4 1 X s 3 T u Y P W 0 c a m 0 H h f U A I j C T A K B 4 K A V y Y h A Y Y G H P c V K f Z a A x 0 z P 8 T S 2 o l b s + 6 B H i D O / h C i B s R K E h o H 0 6 1 M F V N 5 u 5 5 Y u r Z O t / z p 3 e q z A M c G d T s j 1 P 6 1 v R N P H k W q X 1 E 3 q + T 6 N x / M U d d 9 c l K X M Y a 9 6 3 N p u M w 7 9 s n r k p w 4 3 l B t M g E J J z i S Y H d s T s y E 4 T / m c f t t N N i g t O c g 3 O 6 C b 5 5 e F p y 7 z r j / c L u 4 4 2 H 6 1 r z J r B + 7 / a r m 7 w 9 i t R u f x N H M 6 q F G 3 l P v 9 + t 1 o v V r m d x 9 Q b / q H 8 y a 3 9 O a e N l h l n 2 D h t i 9 6 t P 2 s j l 1 w U Z 9 4 L G V j + v e H I + l f Y 3 A + o w Y 9 8 3 H L c I o o q u r n 0 Q G 9 Q r m t l s s Z f X j 3 P w L L 2 7 / I 4 u t v U z 4 o e M I Y O A 0 H 8 C 6 + M i c J G 8 S H T B e 5 V N 8 d + i t A D 5 S z 9 X 9 2 E u n e W + B Q z 4 r H X V 9 K h p w o e u t L 6 9 g v N 2 N t y T F y f B R 3 K T U 1 N K s s P t F L 5 U C / I N z P H v N i / t r D 9 n r P n f K e r 1 2 d + / b q r 8 + a V P R e Z 8 5 N r H D N G / k a x m I R I J E d p c B 9 + / 3 O J T K 7 C d W 7 3 A 9 Q g z G v W A / u 4 I N 2 x 4 A m m 1 S J X 2 G T B c 7 L + n s S e + y R j f w G r w u 9 n p m R s Q u l 3 y c c c w L U d L i C G b M 4 s U G / L L p E a y U 9 L e t U S X E X v / k 8 v o 7 X O q C 7 M u j i Z z f Y o R q U Z Q Q z a A + y t V t g d A / e W 4 T D c h K 6 K r 9 m 8 4 4 G w l k l / T o o 8 w v R 2 S i + 2 g k P v y E z 4 c 1 E z 9 R x O h U g d P y K k c 7 L n H 3 V 9 C c g X l B p v y m s q A C P T z 4 W y 5 G v G c S g i Z / k R j v f K n m Z O S u n R u I D g H P 7 0 1 T Y s O F x w C I V P 3 K M C V L p w V 1 S B c b P E 7 K J v J u h 6 l l v + L p W 2 R r S W O h Y K B L j q D Y G k G L 1 H k y T X d S 8 1 K Z g y u 0 0 A q Q E H i u I B / L 9 H D B Y k t l S W c m 0 E H k E D 0 y 1 d 4 P 4 B X s n 9 B u n b X 1 T l 8 N M x g 9 X x A d h g p J 2 E / p g M o H T I w C 8 i s o d f L k G N E D / T b N 7 6 U N T q c d 6 Q C A P Q V 7 w J z O w A b v v n A Z U g U 5 I B w U n E p 7 D 2 P j w p q 4 v 6 9 S P S b a c + K S L X / C g b D r r R C q Y H Y j + X Z t p + 0 u N I R w 6 T V Z x K v k O N Q h w A P x x A E q x N 3 w p N R x i H W y Q U C 5 + 4 5 E V U b G Q e I 2 H z S Q v W j D 3 p g b I Z w 7 Q 9 7 V v F d h K f s I d x q 8 g W R c 3 8 O X a 0 B 0 X X / M d T o e p X N y P k X w v F t l V 8 L n / u a i H k d k t 2 V b P v i 0 1 S f f Z L U k g A G f G 8 P t / r 0 k q u / Q U i H M t V z D G s l 0 Z u b W 2 L 5 F a N a 3 u 4 c L 8 F l j r 3 o U f w d r e s Q r 8 n s r 8 5 l G v 6 7 e T r x f Q 5 p S E + 5 s z w C R 9 X O T C J B 1 5 Q j U I n Q Y 4 c a I C 6 Q j s d + 3 L s 0 O 1 b 0 O w z m E i f L Z 3 m x P 8 e / C 0 + c t 9 F 4 C 5 X u 5 a 6 0 D q C 4 + b s Q 4 j y v k O j h W f A l l + j D Q Q A A l X 4 Q v 8 l e P / S Q A b z / i 9 7 q L c 8 N p D s G k o A z M I S Q s B v a O G w L M 0 9 V h P H w n / H k A E U D I 0 k y f 9 3 R f Q 2 w G U V t v e p T F 6 B T v j 7 L S m b U Y E 8 N c z W w 6 x H 2 / 2 0 6 f g z j y N S x 3 e u X x U w D 4 L 8 C 5 k 3 0 H w X e n i G q G D 9 M v 2 9 S T + 9 F l L i z t z U l R R a k o q 4 K O p a 3 a / m s q X 9 z t H d F 1 b D R B H 1 s D 3 1 F Z H K + A d G 8 t A M e L d W 2 v c g D b K r z c / c n s 3 i x D s 2 t p 8 y W + D d I N p C x c F f y I b F R G N y G 4 n 2 f J F s U R C K u i d u b w 9 D 1 W q B d u o f 8 6 X p H R r Z I d X 4 q v T E t O p 3 E N M s A D e L F N N O c p H j G D 3 J I u Z M o c p H + m a P t Z W 3 / w S Z 8 S F Q c 2 6 v h S r M P k z u r O N N q 2 f b I G a l d G / O z 3 i C j 6 D P z u u e P K d A N f 1 C c F F c 9 K t s B H a x M s p c p W T s 1 T 1 f K 6 Q b f b 0 9 5 6 3 v b i a y + s P v k l 4 u w q 2 I L 7 r d k U c O E j j / P G o v 3 N a w J O P i B D j i f O R O 1 b x B m y o O X Z 8 Q T b K F X 4 g t 7 X D Z U 9 5 + Z p X V L 2 c V A V O A 5 m V R j Y 9 b 2 y 7 j D 1 8 9 U M f A / b U 4 x Z 8 O d i O 3 W f K p 1 k b R b I x T c U J x m u D z G Z n L 4 R 3 r t u F b N n l Y w T 4 W 0 U 0 q L r r Y E G d F I p k 7 8 + 6 f f g n K w f n x J 4 5 y f y n 5 T + a d o m l K R W Y l W f N 9 P E R W Q h l j y 3 Y C s 0 7 x z I 0 / 0 G G u 3 1 g Y G r X 1 l e v r g o w C W 9 B V l / / c K w H p k 3 8 I m o 7 3 1 v x r t h y X b 8 g x 5 Y / 8 u Y C O 4 C M h B f J R y K 8 B + B D K e c N r r P j n 4 J 8 0 h P k W / C P j s H f C 2 m 4 c 5 h t t D X P B c 6 0 D H J 7 q O E 6 8 l 9 o C X O 8 r K d I e I t r v B r 5 y H 7 I o q 5 k / u D Q s X j m s 9 x F s H Z 8 w F o T H z c f d G U m m E w 2 + 0 G E 5 r Q L R I i S e U D S P 9 + y W y U A Q 3 7 J I b m 7 f X z 4 9 p 0 + v b 6 C m 4 2 m q G F i Y 6 e T n T J o Q Z 6 D N r 5 k K K 0 E e l / L + q 1 A w J l / 9 a 8 V 0 F 7 e 2 + A f Y L k C A 6 F e Z I Q 4 U d S B 6 Y Q N 4 A c w A + T 5 O u L g C q b a c 0 N 3 c y b t 9 a f T g 9 i 8 o H X Y Q t A A H P 2 n E 5 P W 2 Z E M c 1 D 0 Z + a 8 9 z f g N 3 C Y T J N 4 x 1 S B + G X R d o f Y X h 4 Y k p C O 1 2 i a 6 3 N v Z g 7 e p V H 0 1 A j t O J e G R j x f a G T V / J 7 5 2 I P c j I g V 0 d R f p n A / k H H y k Q 9 o P G s E c V O 5 A Q i e 9 U C / l Z 3 3 G y e v b P z I m 5 7 1 m z 9 B n l 8 v i F u r P R Y l 0 u B Z 1 3 + J c c E S 6 9 t q K o 0 r 3 + B / E W v v g E m E V / R a 7 O F R 4 R V Q H h 7 2 L u G Z H 2 + 3 D f o t S 0 + 3 A l 7 3 w q M F a 6 h N U Q O C w T R A g i P + I H T m 8 Y g b T c F R 6 j q X 1 Y S S a U / 7 4 f R q G n / z P T U E R T 7 Q W 7 J b J S W M N 8 H w X 8 Q d P u L 9 o e M j B f C i E m D O B N 0 s 5 M M E j a z g G w D c q s i r t q + m U 8 Q m n F u 0 r / y M 3 S Q p H Z s W o b + n K p 7 q / N X 8 m 3 r 5 r a L 9 s x j a 4 8 r 0 3 J l 0 i C j 8 5 G j t M p 0 W B 0 p q C x l g o 6 m h 4 d P g U M E U E V v E 2 Y 5 D m R 2 c D o G s z c z U 0 r M b Z T s z W z 7 b e k w 9 M v u B Y Q Q t P / G H S F x S D 3 K N k 9 7 8 7 U 2 3 f z F 6 f M B 6 o w Y g n 7 D g 2 e E v K Y h A p J u 0 7 1 3 9 n w 3 H H l O b 7 Z x l 4 A 4 V U i t 2 V 3 A E D P g X 1 e u 4 C 3 s n i x 2 z p J a 9 W t y y K j w i o i S 1 7 l Z r H 0 g M V W a c h o N 8 i 1 q r + t q s y 6 e A O W B c S l e 2 M F r 0 / w J b 9 f G f E T x N g T F o D G b 4 5 z z e 0 S R P T n v D L e 1 a i j 3 u 2 j f A b b I N y D w j h X t d T e b / 7 z b b Y S E 7 N t 8 D c P a e R t b E V L t W P b Q B U 2 B 5 g l 6 s K Q L a R d W 6 w v l i t W 2 u h u u E C R b j Q T X C 9 W k G 3 5 8 t / U I N X 0 S 7 P 4 F X T R Y t r c A i E L + 1 G V S g j P s 2 3 + T A L 1 H N o 5 e 4 o b I c g 5 G V B A E Z q H 5 F L x v 5 z F Q G s f s 8 v z A k p Q e X j a X z f L 4 F g J s G 8 d V A v 6 B j D C y T S q 3 O 7 n a 2 W b u S J c T 0 G T + g N X N j u z D v Z S u s P Q F r f L S x I 9 1 4 a W R T / K t X Y 4 y 7 V r D v d l l R X 5 r E 3 g z K t Z D e M + s v z 2 + M W X P x u i 8 R m h O Z a 1 7 Y H Z 7 X 0 F 7 / M F p h t e / Z o a q j d G l z W t w 2 l O C 0 N e v p u 0 j 6 3 T a B 6 j f A + D X k f q 3 / Z x X F P w Q Y R d S P t C a m + W C j T m x f z / r 4 5 1 9 T P a Q u i u k i d p W L X 9 c G / l 8 2 v V 8 h F F r 3 S X n d 3 w 7 Z p P V 5 F / N e j 6 + C X w P p s a + I C 0 H 2 b D P Z m 5 9 O e / b y 4 v Y z 8 n q Y C N I y H d q N M q k x T / z 2 J 0 O 0 2 r Y C n e 3 i D E c 7 S m C Y I W y t j x M z M g 4 R a B O g p n 2 C O v o 0 k 5 O P D J H b l d 9 T b 4 I 6 H n q t 7 1 8 2 R x f F 2 Z s p u l m W 2 5 8 3 2 q c 8 Z D c a m H o H B O 4 j K / m q o P B p V d d D h 4 k 9 f s y m W z u C p S j 6 k G z L x p j f 3 F G 3 m m X I 2 y z G x f B I U Y b f g h Q Z G g y R E M K x P K D h 4 B W 5 G V F m Q U h d 8 h t n 1 Y g p T H j r x D t U i b p n Y x 8 W B M 1 8 M l k a Y X 3 u 5 Y f W X U L z e D i b f b X Q G N O y s M U 3 K o U 2 w h E k 2 1 6 u O S + Z c 4 k h 4 X e W h b R 7 F + 0 J w j Y U w R t t o Y T y 0 H G 1 v i L R W O J q U v q e S O G f B 6 F l O q A o c V n R T M 9 p 0 s y K j V 7 7 l T 0 Y o e q g d V c A j 6 o e C D v + 9 S j 0 f A N O B F Q q u f n i k H D E Q R 4 g J P F x y Y W 6 H L K t R p y / R e d Y o 7 I h q H H S 5 g u 4 V C S p u o 3 4 g 4 I K w N y N 9 n J p n R D 6 b Z 5 H f w r B Q Z R l V y G c i 7 C z O r W j 2 j 9 e E 9 r w g t g b P W X S O U l p M h U k e F F F Z c 0 B 9 y n 3 K N Z n p m O f H 0 + E H s Q W 9 F g d p e n v s m 0 r f V s Q P i 8 7 N T G W w F J J R A 7 U 3 T 8 M Y E d g 0 C J c I Z F j F v j u K Y C Y T R S L R 8 9 w S X R b 3 7 A o L 4 E T 7 k v D l u 0 X r w X 2 H + n t 4 3 G o l a M 4 J i v 1 x 8 E U l m t S s 0 D x T 7 h / 2 d O n F 5 n g h + f o u H 8 / T b 5 5 K v G o 3 h f z 8 y k K 9 1 q D 6 r T I R d 3 j I c 6 I / X 6 8 M C c R L a v J r l O P p + R O 9 6 o E j T A A j i v G E s X K R T s A r 1 o M T W l y F t O d Z T k M C T C j N B / P 4 R s / V G R 9 3 C U Q r v W N Y e 1 p M 1 N e A T n C 3 4 5 v U Q b k g V E W T y 1 d L J A a P N a o e u h m w n M J y I 2 z u R u 1 d 3 z a J X u j k h J 6 u 5 W j g W a L c Z P j 2 y + E g 4 G 9 G G L t B l Z d m C o T b b m m s h Y x b t N D e Q b 5 u O 8 f U S T 4 N E N L c P e a q 7 G 8 7 H M I X A s g 2 u 2 f y K O D + H Z G q E d Z f L L Z N Y h 8 p o 3 n 5 h V w z J u + k a y W X B b G a t 2 7 1 n 2 9 n Y 5 V 9 M o k Q r m 0 y c 0 U N 6 v D / l 4 R 1 E p e 3 n S v D V g 6 m k a w N 0 u P + s 4 X u M s C D 7 L C m 4 s n W V H V b p i o I w W W I 6 U n N C 7 6 V q o Y f h I M 1 D 7 r N D 8 f B V X C R N o H L W V 6 5 u k G W Q u E U N 4 C x n W n w L 6 c p M f K 5 + n U g X M 5 W X / b l S 5 V C 0 S S 7 k b 6 7 C c r z 9 5 4 p 4 q r Z g u W M U J V u a V Z o M p E X W 5 P Q 2 q v g F n a d j H p 0 l l O 2 B w v N A F d + 9 9 e V G 8 1 b H R D d m k 8 i a T 9 N W 5 M i p N b l 9 s B 8 4 G P L x C v s L 3 9 F 3 5 3 g i I S N x Q V G 6 h o z C 4 F / t u l I f j X S 0 V Y A 3 h b z 9 o z Q t x p c 9 X E B g F g I g S j 9 R N l X 7 3 3 3 t R 9 m M I q v A e o L + d Z B 1 U L + D 7 1 e v 9 I L 6 q q 2 U v G J i P A D y 9 j G N 5 D 9 Y v 9 C i l 2 A D s / + + s v N n Z s 8 3 r S t U 3 p y b C T O f 6 c n 1 / h e e v N L f p 5 t T r 9 4 V 2 e g N Q f d g 8 7 p Y v F a M W D X p o V Z M g x M v E 6 E M K a c D j 0 T 0 r v Z O 1 / u j W V 3 b A 9 A A x O u k w U c 9 V y C o I B y N V o B E G w v G V x j j s c r G b u C N x j N V Z f P W z 3 u 0 i B w A o c g v 9 0 / d F E H 3 1 R U W R Q w K l Y N y t A r / 5 Y O 2 F 3 f Y V 0 y s c k j b c b T f 2 + s Z x 4 B Z M t s J M r o v U G W 5 a v Q L z k r U o 6 Y l d + h A o S I E e i C H g g m b j o v E g r t f D 0 7 U e U U C t F b L y L b c y a D Y K P o c o + 8 g D j t 1 f + 1 9 0 A f 9 n D 5 n s N 0 Z Z T m g u / / z t f w D J b j d L C H k F B 5 P J u X Q B Z H x M y x k F h o E R X Q 8 C L 7 W V q T 8 y r C O W / A U f d u v m S I e 7 3 5 V P G z 7 c 5 7 n 4 9 d 2 0 b X r e I V 9 W P H Y w P m v I R r 8 8 p b N Q B Q I o S y f x E I W V n p 7 2 f R E 6 9 3 L T 7 w M 5 a 5 w 9 S v T r L l y 7 B J Z r K r V s a S w e B d A l o k m 0 6 S 7 i z o O g c u e + 3 l m I L v q w z U m s T m w 6 w W 0 q H V Z e 9 l K 3 0 N l o 2 i J P c N A I 8 G s W M / s C 4 g Y S 5 l 4 A c l Y X E L a 2 u R p c D G W V A R l x 9 S v R M N j Q / v R x H 9 V f J 8 R x 8 + I t g 7 3 g X / J 8 9 E s r s b 4 G u + p P P h g M W a L R g f G b d A I M p k R Q e k L H b 6 t K s B N v 5 g s k f C D u 0 V k / C r 6 C a W 6 m N F H f K z r 4 p 5 w i r H 9 9 8 L / 6 / S b i w B C 6 1 g n g x f T g F W H f H a u q q 5 g t s P 9 U Z y 9 n d B s U b e + 1 o Q F r 8 N e s + 9 o / v m 8 H Q 2 W x n Q 9 A p M j U 1 5 F r E t r C K 3 h F U T 5 s D 6 U s B 4 w a u l / 9 Q a O 5 u x c g D N p / j r e O u 6 7 L I b R 6 P W e Q k U Y D Q w 7 i E l V Z M q 0 f S p H E Z 3 X v 2 n q 9 f + R X o w Q y X 1 k 5 X 8 M I / j X 7 Y 7 / d K f o j + e X 5 + S j n R x V i P r w Z T D u v U M X j K c I n 9 C S v 7 b o 5 E A I x s 0 n n Q 5 p T S e m 7 Y S H 4 i W b / o L + U Z 8 q e 2 i P j D e Y L x 0 I Q l v 9 k G N L 9 O f p i w 2 U a F p v 9 + y 2 h o n c f 5 u r u f l r 2 U D k n X f 5 G 0 J X w h 9 P t 0 b G 3 h p i 7 1 a s t D J V P 5 N S O t z u P i 7 W c b 4 g j K x 6 S C k W d X O X w l 2 4 M M G Q 1 l k I O O P b 1 S H 7 f b c Q 8 0 v I n 5 k V 1 e q 2 3 T l O 8 g s Y D R 0 A 7 c q N P v c 7 v 7 c H O 4 O Z H h w 2 Q T W H i u 5 7 4 1 U o Y / j X H 4 b 8 m R g 5 o Y 0 e V w q e i r F / 4 V E D 1 / T / 8 T P a r L 4 K U f v d 9 p a d P S T Z 9 C O 1 O + w E X 4 6 p V n i J t R y 9 k 7 9 3 7 S B U M n O M e + 2 r o z 1 q M P + C g c Z r N 3 J F h I l K p h o S T / k p m D r z X 6 O R k 2 5 t P 5 5 G w q h S f Y E U k Z K R z X Q N r P T O 7 9 x 6 Y J I R l j E E z I X f g J g B b T l 1 f 9 f k A o y 2 Z O I 4 g r N V l T b j + K 3 8 O v 1 a a / 4 P 7 p M E D B H G m O Z j A V d X I 4 P Y Q u a e o B K h 9 7 C x b t C 3 Y D H Q L 8 2 r L g l v + 5 W / v K x B W g f o N F Q h I e g M x 4 E 3 6 e J K U B 6 U C 1 r b n 1 c P r p b g k u X A k 1 j v S Q j d n 6 b l u r Y A E G 5 p 5 q L T 3 8 7 p / 4 + u i k C F 8 C B A B p D n 6 4 q s M o H 9 o N i + z K 9 R Q 1 i 2 s 3 h T / W Y l A I E Z p 1 l d g A G 7 T w f y e K x 9 h i G 4 d 0 o 3 o j D t E l j p T f 5 u + r 3 D f P A / H e a M A Z P B 6 r H u b / H v 3 l C K 7 Z T 2 B o l 3 v u H 0 q b 1 9 g J U E T 6 2 5 z / N x d i F n B H 9 + L P 6 / 7 u S 4 / 9 8 v v a / P P 8 / D z P P w 8 D z / P w 3 9 h 3 8 R 2 C 0 o 0 + S r A R c T 8 m V 8 y 2 V R 6 H 5 8 h R F / / t t 0 i j 3 L Z i B U 0 N Z Z v G N e z A x 8 Y c n Q 5 M 6 Q 5 l f q y F P 4 s s D 0 J W T i L 9 q T z s j b d x M V + G q 1 Q D O x p 2 h z 2 9 t Y + 7 e K P Y C w Z 9 c r n o Q q P n 7 3 + D + r q n 7 X 7 Z + 3 + W b t / 1 u 7 / w t r 9 s 3 7 + r J / / / D M y G N i A t / v c Z t G n 8 a x J f s 1 w 9 r 9 t e i B H + F h C Q m U q p B g 8 R u T B I o x H Z a + I c 2 i 7 w 0 d 6 P y W L Q R q I t b s g l G H z e m 4 + m + t k g 9 V 7 X n W v S + w p N Q W u 4 P 6 3 R p K y W V p M E M M u L S Z y / O N G E v I e l 6 8 q R z S g / l 5 9 U v 7 R F o o e / F K 9 D C r a C M j n / t V g A I d + a V 4 N 4 C Q s z a t d q J h u a E j A J f 9 1 a 0 s 5 L 1 + F N 4 9 B b / / n v f 5 N e + b n u v 7 c r z / 3 w M 8 9 8 H M P / P / u H k D r g J t S 6 b 0 l V i a 5 V A b I R M y Z h s I e r n o w J p P C Q Y d S W z G H 7 w G 5 G q L / K f 7 b B U O p E N B g / 8 0 W L S m / N v B B X b b o v z M 7 + K O t / e d 1 f 1 z y / F y X n + v y 8 x z 9 P t 3 + e R 7 + r 3 k e O n q x W x w W x 2 N r v O m F X f C m 0 t G t m u M I o w y i B g l D e t p X o 9 a O v T Y j h w O 4 m b l Q F X m 8 r K h / I G 7 H R Q Q 9 9 M D u Q O i f L j m a T H + C Z 9 O X i B N 8 / 4 w L G X 0 U j j 0 M O A V D u f T B m N 6 g 8 j X U c G l K 3 7 i M y u N 9 L G T a I J U d 0 h T B 4 F I K J o U p r d N S 4 t N R p S K K S F J n Q f c i n h 9 g C u A 5 S B P M 0 t c 6 n B / K O Q E W Y G H W n K D w l 9 Q l S X N t G W R g Z A 8 V k A e c j 3 + 9 V F L K W 6 / 0 5 P J S S Z m W l / I i c Y T e i T p C H k j C Z 4 M / y 2 9 q + f E 1 F H O U S e 4 u k 4 h 8 / v 1 l g / r 7 y 8 g L r B C L Z w Y v I 1 9 2 z 6 w h n S R 3 7 H 9 4 o / A H L m 9 0 / 9 7 B k d p z E y n / e p O D q i C R i f i r N w m R e j q + S Q E K W 7 D U z y t Z x H t c X q Y o v 9 4 k f M J / e Z N g o P 3 V m x y Q u 7 u 8 d F j / u j Q A l Y i 4 P r / / x E H 9 0 x v 9 l Q H 1 9 9 7 o r 5 c p 5 u 8 v + + 2 N I r f 1 P 3 u j w / r X G 8 2 u K S z D y 4 f w 2 5 V U j s u H 8 P e u J G r r H Y s 8 O 2 V 5 m f L b Z Z G U 3 9 8 k s t v / f D W R V g x j u n 2 F O e v Z X 2 K E X 4 L 1 T 6 x 9 C A K Z V 1 e 5 W Q + J u 2 u t x / W D K b W 7 m u t b H 9 f t j z 9 v X 2 j T r U O + 3 n C W k U C h / W J 3 J d 2 f P j V l / 9 u H r R i / P o J f b 1 E 5 / v 6 b K a f f b y / l / P c + u e V l 0 B P 9 / r I / 3 V r K f 3 Z B 0 I d Z L s j f 3 l p 4 n v 6 z W + v n G f j 9 Q f 2 / + R n A i v J z b / 6 s z 8 t C + y + 3 P v / c m z + 1 w 5 r 8 7 9 U O 7 o V G T f Y C g b p d N R x y 3 n 7 t 8 P m r i x J a y b H B w 7 x 9 f B k I m N 4 p 4 W U D C 5 + P 5 N c 9 P Z H j n u S 3 A k W K q v Z O i W L N o v 4 y / J / 6 C / O k / 6 z c + N + o v 3 6 e 7 5 / n + 7 / 7 f P + z z g Y / 9 + b P v f l z b / 5 h q + J f 9 z z Z 0 Q j q / L X X H 3 o E C V T I o X + 8 E Z j Z e W 1 g v + U E Q a X P 9 2 d i i U x S o 8 3 A z Z M l W 4 v 3 / o 9 7 H O k X H O K U T f I w v u t S I 5 2 b M O L v X + n 4 I a R n l o L o z V q T v b / H b v x I 1 p a P f K 4 0 R x 1 9 / K 1 b 8 b d n e v M / d G H + f J Z 3 i c H d K j u O I P 9 D k 2 P 4 0 5 k e 1 q G / b h P 9 + d r 7 4 u p P P + 2 3 L t N v 7 a K / n O k x 2 f n D f t Z f v e z v 9 L U W v c c f 9 r N + f + n P 7 7 d 0 0 X 4 + v 1 9 N u J / 7 8 7 c G 6 q 8 G 4 8 / z 9 / u y 9 L O + / N 7 Y X + Y B P + v n / + D + 9 9 U A G 9 y 8 z U y u Y r 5 y k c O b S 5 t W / 7 o T X a + v O P U / v c 2 x Y T y S 8 g H s + O y 0 x D a / J m P V b 1 L b k f s B J G 1 J a Y 4 2 5 k O E 9 H P u / w f P X X 7 O V j 9 n q / / y 2 Q o o L b C x 7 G J 8 + P 6 G K s E o X D l O u 5 L L 4 6 M X + + B 7 M y S + v f P T 8 a 7 I F i L D / 7 A e 7 u k 7 F V q n u + T 5 x J c R v 3 Q R D e v B t p y X 3 X Z s Y w n K T R E f / A T Q 8 E 8 N / / u k + K 9 r 3 L t z D 8 e v m Q n W i y K s 1 q R u N 0 W N 6 / e N b 2 5 z I 2 / n R 9 I L t f c y 7 t 9 X 5 x l H 4 W 2 f D P N 0 Y i z C A b o R n F 4 E i p f 3 R / a R X G L F i 2 2 2 9 W j E m E n J 9 c U N x / R 2 P p f m + S g 3 d L A w J e 1 + f P a H O 8 K P i o f A s P E G U U H l K d f u 3 B Y Z g x c J 3 6 T V X s I q E A 6 7 j I Z R P l f t d h L j I 2 9 y 6 u O e 0 O E p G Z 1 h 3 S b l P H z B g O z D T y 7 l P b G z E G y C G f j z D X E D s a J 5 U s q g w j t n Z I Y 1 X 1 Y P A E p h L i 1 I G K C H p K 9 l L f k 9 b X h S t G t w s S 2 W V M u e w 3 x Z v U z I h y K X P z i o L w 8 n L s r / x S 0 v b y k k f o 8 4 S c l 9 m 9 a 5 h T N m + S R D N 5 3 M 6 Y y 8 r y 3 o w p j 6 4 0 8 t v V I f p G 5 l e Q f K b 9 8 Y s + q / f G P M q r 2 e H s u S K C l w 1 4 2 e 3 / G 7 v / d e s b 0 u v x r 0 N 7 9 + N W g D / t 5 b w H n 3 1 0 X A T P 8 v F w E z / R Y q g j / 8 3 f 7 m L X A 8 8 o I w J j d H B 0 5 H J E c B 5 0 m r + G / z 0 5 w 2 F M H R B p e 1 0 S S E L g e K 3 S v Y a + 0 D Q / Q C O K C Z 3 S b L d V 5 t V b c W A L o 8 j O / q H v N 3 v W p H z v l 0 N / F 0 W / b m J u b D G k m J t 2 H e N 1 T p Z s e H D d 0 C f j b Z M x + T c O 4 m P h n G S O q U e N 3 b t I A 3 4 r h x U 8 K p S E z p F U 1 / 0 6 T g e 6 f E z 4 R j e H y V R R M Y v b m 5 R J + 0 d Z Z I K C X J / j E a F Z 9 T c A + s F r 0 B b z a E j h k 9 q 0 L L u a G Z d 9 r L y 5 e l r U U S j g i I E o k v Q R O C L y k 7 8 X 8 3 Q 2 + F s c Q V 6 6 H t A 1 G H W U W S E t m u / h p 8 y n 3 B R e 6 l A O 8 h 2 P U m a a k 0 / Z e M c I C D / v l Z 5 r i W f 8 4 k / 2 / + P P c P h i + / / Z K w 3 W Y y 6 J h K E F A 1 N D n n b X 9 Z 0 f + Y T x G 3 x P 9 4 c P r y e Y L u v L a S F h / n W P l k N b S C k H U + o a M O 7 b 2 C / P W b U p w n x / / z b + 8 f l J N 8 7 7 m B 5 D U Q t M H r f m Y O S b H s O 7 b 8 w 3 I T W 0 9 J J e X l 3 y q n k 4 x c w H / 8 x x k g w u 8 a I d G z M 7 S Z q e 8 s J T D 3 e 3 5 0 N 7 f 7 j m / y Y j 8 S O 7 / N W q Y 5 j O O t j x M t G s v s 6 z D c d t z t k / X z 8 s x c 8 7 p D 9 4 0 u F f p 0 A v z P b s 1 H I 8 Z x c z V W W 0 5 z h B c n v q S C P X n h s 4 n G 0 6 W p E y F X D 7 u T 1 n y f 3 V o Z V l q a f q r v H + c 5 Q a i U q X v J f J B X z 2 K s b H N 9 O w / u 8 F 2 b 5 c U 2 x 0 r u l X e 9 2 q m b j j m f L l l d n J X V Y 1 3 v s t m u T q F 0 Z t t i f b e n v X a 5 p 8 f p d d z y e + E V z M z s q n Z s O W 5 7 a s X u G H j u / Z 2 K l b C J z + N q x 7 k C 4 b c + t E 6 c F + p M R j w j Y A r f X 6 3 1 z m / D i d n r X R 8 0 Z s M H j 0 K 7 l L z J u + K 1 M o y O S V T t 8 B I t K y 4 B D K d V / 5 T k K 6 p 2 0 g a Z m z I j 9 Z + 1 F N 1 5 o O U r b X 3 M 5 f v h m z 5 z p z 2 0 t 9 i S 7 P B 5 + j 5 8 Y 6 z I 7 3 u 6 H F e b K 5 m c W X p k T e e U p N e R P p 9 f s Y O Y S 9 / V h Z k 6 T W f r V t K x p p Y D a 0 z F f m 9 e H p T Q R A N y 1 J j u / b 6 V a d N E d q + v o h d / P E a 7 / b X Q 7 P t L T p D e p s 0 + Q k p 4 6 / q p M e X d f 5 G T d p Y X E m N 9 m d d Z G X 2 k R 1 M O 8 n j a K c 8 z d d p z 1 w 3 x c b z o j g j b X a s r O S t F O y 1 l g + O D P F 0 s D / X N X m y o 3 C k O n H t n D G O S d c n y u t a x x + G w 7 6 i I D t 2 4 f P u g U B / m V 7 4 f E Y e R G 8 d 3 c t g a G x C 5 X v V R A g 8 + w H P / 2 y 4 G b l D x h Q 7 H s C a a g J 5 v h Q 3 s J U B o S T J / 3 s X S 0 g K 8 i 5 y i J 7 B 5 x O j Q E U n l 7 1 q S s Z c + s h p 7 X + E Q 4 E + N x 6 4 n b W G s x z t C 2 X R Z f R f S 2 f / + a c d 7 F Q g J + E c s c y 6 h 4 F l W 3 N 3 y O / z a 1 Q a k l p D L r v a n D e / v 7 Y f / x 5 s e c r e w i o i K z O N n / u 2 m h 9 g n i Z Q 3 5 t K C / / f c D X z o M l d / U h z g a L J s B Y p x P 0 B A i J 5 E t u h Q l 4 1 P f u Z 2 T z r P i F J i f J D / r j v C v Z d s r P z / i 0 1 P O W F 7 / 3 f + R P + y v S 3 1 y o u U s b 3 5 V x Q 3 E I g q + r I d 4 r y x b H z D 6 p + 0 8 d 1 l b q A v h 5 B k r O h 9 O 9 n 0 J n F 2 u 8 f L y O 9 H M e A V h b 0 T 7 O W h 1 U Q v 8 L v y h G T e x L A T l 9 1 c j 5 t A D + 0 L P 5 T y u S C F e X S d Y S 4 b + U u P g J c d N k z t P 1 n 7 p J 3 3 1 K A 0 g V k e 7 w Q g w g q l h H J + q y r 5 H T H N 7 V Z y A Z 1 d 2 8 n e K s o s S s h E / 7 v 3 7 N 1 N G F d G F I 7 H F Y + W b 2 1 q I t 7 h j e M 2 r H O Z i p e k f i s S t c O h D Q 2 q o n X k i 1 K O g a X V z a f Z e w 6 i H S J l 8 B U y 2 A l A y 0 9 D 8 9 T V w r H a H 4 t K O / N j Q W 6 T d c z a K V j v g F O D y 0 u G 9 a v t T 3 M c v F 6 H m 7 6 a k i c v P N T S Y I R I 3 7 + O 0 W S f m 3 u o N D O a C 0 p s O 4 L r 2 u 3 5 K 0 6 3 k / F c Z / X F + h D 7 B W b M J c 2 o 7 2 v H 3 z y Z i 0 e l L O / J K x x G C 6 J S l n y M j N 3 y s S U U 9 X H 2 t 4 J 2 G B k C D M 6 + 0 J Q S w Y 9 3 c t 7 P V k U 9 6 I z s 0 s 0 W f 3 i T U H q 4 v i v a e a O 8 + q L t d J 0 X 1 O 4 S a t I 1 B c u a Y X L m 2 t V 2 e T 9 T t 7 W l 0 w I w + + w u k H O / 5 J K 3 U 1 m u / Z 2 n x v G + d H X O L 1 5 x Z c N x m U 2 6 Y R w 4 h M X X / o l + G Y e E v X Z 8 U A D O O R e N 8 8 l Y a R 8 + 6 4 R x / H q + I Y W d m A G G v J L P 8 y 7 q J 3 W c h e d X 8 O 1 2 2 8 S b 5 9 H N I z 3 6 p v 0 2 8 a J X 8 c 6 n p B I + 3 + / t S V X l J 3 8 X 3 n d + c 2 I 9 q l 9 v F v V S 8 O 7 R 8 e 7 4 0 s d 8 a 8 l X 5 R 8 O m g b 8 n T Z 3 n A W u O L O 7 x v d E R x Z 9 e V g p n 3 O n 6 O f u X F x T j s Z h J k k P G / c m T q b z f I Y n M 9 S R M s m t K G 9 + e a 5 4 q x l u d f t 8 u u L 4 v B d n e y C E p K + I / h S d i q o t K g Y Z q u H F 6 0 h N B K f b i f O q U H i h k I S G c m f 2 R n v N f R X 7 X e k B + 3 4 V O 4 H 6 E I j H M 3 G A b + j O 0 f Y X 2 y W C D X / Y P I r H K y 0 P b c 0 5 / S l 9 b 0 f u E d 2 i 7 6 y Z D k L 1 / G Y 9 f x M H v 1 B N 7 w y a c e 9 P j q V 9 P + A 5 + U w l 0 / t 2 4 8 a u 4 6 j g b X v 7 Q R O M O 6 J 8 C R m J a W 0 a O f z Z J p 5 P E e N o 0 a q v E l J u E W H o L + m j c X X V R P w K x F a 2 E 4 R F N q 4 0 j e + g L q i V k F 7 5 G Z m q 5 G C 5 J H 8 u J X c 5 H 3 1 8 n C X i g J Z H c j c P a b 1 t i T m S v D r j u j c l a 9 J B q E + 6 O p 5 O p 4 z 5 R J t X s d O 1 1 T j c i / 1 K n x E m L 2 1 c H L I r g L H / 6 i x 9 r q 5 8 O f q B 4 Z q v N + q 8 3 8 o K b 0 X 9 Y 3 i 5 v 6 o K H K P J F z E j A 1 x G R Y E z Q Q w 9 H q l s 0 4 e K G I 4 d + d s J m 7 w f s Z 7 G 1 W V F c P + 7 G z 5 2 H + U / K v X L 5 2 9 n L q M g 9 W U f f p L M S p y x L v + b V x T I B H z 5 t U M 2 x 9 A l h b + q J q Y D j T R e 7 W S g b / F / Q z W h / P k 3 V Q 6 L W l N S / v o Y j e y p P / + 2 8 r 9 / R Y G e Y J A u / S Z G 0 5 c e 0 9 8 e p X + v N f 6 x R 2 l X T X 1 K + z B N O 9 + n W l 1 p p / n M X l L S l z v 5 E o 7 1 t k b 9 o C O g 5 T O d E m U 1 z S 3 j W q x O z q N v I m 9 a e H I l N L c y z Z z 2 B 8 O U + V W V 8 Y R k 3 z X f v D 4 C T i Y e / E r R U 2 T k n e q W 6 D N N T i 4 H a W g O 1 8 d 3 X 8 6 v 6 A M g 2 o 7 W V P m 4 l L 7 / 6 1 b N U m i t p X d f c f G 6 z d u Q d 0 C 3 v m D / O y t H 5 Z 5 U A V q p r K a + 4 u 0 f / m K S Q p N R 7 x d N 8 n X 0 7 e E + I h 2 6 7 t p T / 2 i 5 a R 1 w U p D r Y u A m 9 5 d q p q V 9 z p D E 8 0 6 8 6 R z 2 5 2 v A P L u J P G l F 5 l w 5 e d P a j w Y o e l l s L 2 L 8 f U X B e y 9 s O L k B j d 4 Q P b Y N o v M 2 i B J 9 v 3 8 T 4 k 4 r X e v F c 4 o s V I J a C u G u + n r f j p r 5 w z Q f z Q / i y X W c H V V a k p T 7 p 1 1 X t b t z 3 / P x m 9 u u t j N + n W w 3 7 N / S j 8 1 j z 5 T o j t 7 I j E X b 9 F y T x O u K t i k W V e u K b e M j o a + o / t o 2 F A N t 0 7 R E Z t C S j / O Z y S 1 6 q 4 f t z s V Z k 8 p w 6 O T Q / c V S q a z j E 1 e R 4 m Y S S P l Q a w 9 V / n / Y u 7 I 2 R J F k + 4 N 4 Y N 8 e W W Q T B E F Z f A M B E R Q B W f 3 1 N 7 D 2 6 q r p 6 Z n q 2 W 7 X 9 D d d r S Y k m U l m x I k T J 1 r Q I / 9 V B a u h 1 C P c 5 7 H m 4 e U n q D + H U C e U i V l v J J H 1 K / B 7 I Z U P / N 5 3 K p 9 g F j X a d D 1 k 1 p F / t F S 2 D A 5 W z Z E T z h 1 d + R 5 Q G E F B c c m Z Z 7 z A s x q Y D v b 5 A g g H q F 6 T Q O 9 W 3 A r 9 t N 1 8 t b H + R x f r f q u T / 1 g V + w P U + J s 9 8 k c Y 7 E N g o G L B f 2 A t 8 r / x e F / 6 C x j 5 R / j 4 7 U X D W n 6 D q h 9 m U z C + o f o D 2 v x j m O 6 P r q 1 / + e 9 X B k P O j k E u 3 i Z 0 m f b M l F u 3 p D i S R I p v 7 h Q P W l J V u T 8 x T + Z y r q R P 6 M K f a g + c x / M e t t K r I s q p a F B J s O x e y e M 4 0 8 l t a i K O q 0 v O t q 3 S A N g 7 A V T / G k F J z n C 0 2 6 A 6 p r c N k 5 8 T 5 z V I G S s + 5 b I h l d T 4 / b 0 f A h B H I U K v r J f U 4 U 6 s n 0 m 4 F I b l L 9 h L 2 T 9 k 8 b l G a o B 0 i W v U i b N K 1 4 d 8 k P u B D d v b / H L O N Y o p u e v O / F n G B J V 2 D 1 w B L s a K n H n q D 4 1 N 7 R 6 y R w c 1 n u i c o O y 6 U 6 I e 1 F Z 7 F S i l Q 1 y m P k D t T + C T H M w 1 Z g E 7 5 Y h l a A y h a u n D d g z 4 X 9 n C P r d 1 P R w 5 O 4 D / Q R 4 p A + U 2 v u B / A J s d Q X T / V 6 F b v w 1 J o Y c w 9 h E U f 5 v Z A k S r w M 5 4 W + F w y P x T p v b f B n o E d T V C O Q G M 0 L / i V X + H U f N e 2 D 9 c g 7 / G B f u d 6 / 9 / i V c B P A n r / 3 d c p 9 W Z + I U 2 9 u E k 0 O X Z f b Z L Z O P 3 8 C x k s 7 5 Y J e f u x d d 4 O f B o 0 7 O 5 O a / W K v 7 a N A i n m N F E j r c D 9 g o 9 A D E A 7 9 e m v C F m i P E 4 0 + t k p 1 C w b X 8 + v X g n 7 8 I 9 9 m u A 8 Y 9 b n S A l D h e g y O z i w J 8 X 9 S Z G b e A C X B t 0 + W I U T v I a i e C 1 r y x P Y b d u d a B 9 9 H G r E w S w P m E f B K A B Z J E + g h a Y 8 A F Y + D v 3 + d 9 9 H X 6 + p w G y s I I O q 7 b E W n P 4 Q y h D 2 A H w A J j s P 4 w u / O 0 t 7 x 3 Q / a / H t n 9 k A n + I V P y p t s T v z j X 8 4 B e x E N 5 b 4 Y o V f T L 2 / 8 e x h X 9 P / M n f c / v 4 s V O w g B s 9 X 9 7 P V Q O V L c 2 6 2 J + z b i N z 8 Y g v Q 0 s K n I f o n X n o g L O n N E + G T P F d b 0 h D M 0 H s 4 W A s R H 7 Q W m k r Q K n M s T l h y Y R G R C L e q r J c m O f e 0 y L 2 r r r z Z X P v v V / m w H D L a s T R u x o x c z R 6 M C P 6 a V f 7 Y s D B f n d K V z w K o F i k J M F K B C 7 4 e + s E e / C Y g i y M / L W l K B g Y e a 3 R t 6 W I D U / Q W C W a v 8 u 5 + b F v 9 8 X 5 + f D 9 O I k o t V 3 r w x h 8 P e 9 Q 9 q P T j O b M + h X w L B / w 3 f J 2 t z n h s z w O e v 4 e T f i 9 / 7 Z / y F / 5 e Y z z v 9 t 5 / p 6 n 8 7 P n v M h Q W + 6 X 4 S O / c F 1 8 v 0 5 + 9 N 8 r S u K i 7 8 1 9 E t 9 h a G H z l Q P 9 v b H 0 P z C j 3 / o m P 4 p Z C / Y 6 C f / U o 7 Y 2 M + i s T d w G 4 0 6 4 r h 6 m z w 1 1 l A 1 H 6 4 + 3 M w l h E K o O m i C 4 d C / N R B u f R v H Z H x Q 2 z x J h k a u I 3 w p b E p X 2 M d s B + 3 R T Y y O r J U t + H k G + x p b u 5 0 J 8 4 f q U 3 z W G I q G 2 c L q T M d o 8 n d S 6 W s J b f c 5 3 W 9 o O I g T s n X M t a E a L / l I n 5 I t j P A n A 4 5 b f W 5 7 g f N z y Y L 9 Z I y 7 f b n m o y / K t h l Z E T v U o / 3 a M G 8 U M 6 Q n 9 H J K C P f R N j J m k G 1 5 C B A j f / b p T / 1 8 Y g / r L r v i L 1 / J L j d V / j X H 8 A T D 9 f r / / s 2 x / J T n 2 + w K o h T S 7 U E m i S E U 6 u B V y U T M A 8 P h X E F I H b I B E g l O C c H J O 3 F p x g 8 9 V X 9 j D L M i L 8 L A t + H 0 t K D 7 Q H L W r N o v i g x H v f b K / 0 u O z T b u z M M 9 I I R r L 3 s U 0 c d k y 8 e V X Y 7 b y y / y y o 0 G M Z b U U B f t T 9 E W A Q D t g D d / C f R + j L x 8 s x Q 9 O 9 t e R l w 9 b p m C u k R d O A C c b U t T i + 4 9 O 7 X / w W T 4 q J Y L W 3 G e l R L B h I b z y 0 V J 8 G 5 G f v / o g o v h P W Y m / f 9 Y y / 6 1 x h 5 W c / w P e + p s J 9 g O N o f + h E M t K V A R U 9 + c + 9 C 9 / 1 f 7 B 5 f 5 H j f I v M / q Z k P k 3 n v O f s x L v i 2 f I K l e V n a Z e o D K o J g j a s U J u d i d w C b m p s g I 9 6 S o R q g + v O b n P / e 5 h 1 n X K y L G q C Q b 9 E B L K K L P k 0 P C H u 3 u r 8 W 3 a l Y n u 3 F 2 L c n c z r Q u q i 6 k q B c q t x 7 R L Z i L t l W T q n t f r X r / S x v R Q B T u P m 1 8 f D f s r H v 3 T R f e V p / W m 6 H w g r U B A d h I + I o t r b j I w e i Y J V M n + q 0 O V n z z K v + M 5 / 1 e C z 1 / n L v 3 4 D P i f m N H f x w j + O T S k u 0 e G S B V c e M 0 s y z y 4 E 7 e v i F v K s e i W 4 q e 2 J G z P f u w g J 2 K 3 H 4 I Y C s 8 7 1 p X E a Z 6 J r X I 3 b i Q B K 1 B Z 1 w 6 1 L V c S p G 6 k 5 g U L D w 9 z S 8 i S u o l U i j a W c 1 W T h u F Q m B A w P 3 1 b / 4 k j 5 6 8 9 8 K e j + t M 9 s I Q 4 + Q a K a D p A r K r H P n q i 5 m k c y s U Q 0 3 F g u Z n A L q q Q 3 7 c X S j S 0 X x Y v / 7 s I Z 7 8 T O / 0 j y X T / W h / r X x I 6 / v H j / 9 w 2 / A k v 6 V c x I P 4 N M / o 3 8 n t O C M 2 p Z M p k U b + 7 9 / 3 x f s y z e E s A M n h 1 f T 7 Y u p Y g X z b V S d f 0 f 9 i a / E l K w 5 F 5 Q s J / Z p w y h T 9 U Z + B H i o / x x t A 5 L S J q o A i K M 9 1 i N D E 6 N m y i 0 b z h E C e A V D + z u F 2 O 0 c F 5 B I J o S / v 8 t k s N / + C y O 9 7 B 7 k t / k j p v v z c 2 c / j w 2 o u m 9 Q B a / k n W / o c w z B / g 0 n z l X A s K x P f e h J 1 J / u h g r / l 0 3 0 S x / y R q 4 0 / 4 i 1 8 5 2 I L z J U o j b I H 5 C A T L C X b M P 2 S M 0 / l c o I v l X E C q w J Q 3 Q J I c x + 2 a Y L y m i p c y p Y G + L X w q b B N 2 W c X q / + j 1 / z N + / + N 8 6 b / i M P / V M / o h G w P 0 m L 4 I G s B x A W k p b / U D 8 I H W I g u Q u v E P 7 4 j 0 O J M I i h H L M 6 C g 1 g O j E r c o z 6 T b k w 7 J 5 c H Q X b O l Y X + g V R l S c b P n z k C V k 3 k r E N 2 e 8 n 0 L o B s D w e Q / C 5 b 6 O r o M 8 Y 6 V s T 3 J n y I h o J 8 B + f L G m 7 X N r x F m B C I h I e P k / R 7 l P j C 2 3 6 E W / j f E n E l 6 p w g L m 1 8 b X f a u F z H + S X 2 V j k f b 9 S t B h 9 D z J H / Y 1 C b p I 5 3 7 n 9 z U P o l 0 v f U h Y K u b h P e m J t j T b K D M / 9 S m J n z I h / 3 A z P 5 e M + I f f g n + 4 H n y p + z 3 H + g C f x c H / b / b O W 5 g f b 5 V W t 4 J 6 5 P 8 V m l Z b e D f 5 K P 9 0 f l 8 H m a N g p q 7 U E W w x X p 9 7 O 9 d 6 C h j 3 K H M h n w 8 a G S Q s c k T 5 H A w W / V V x D F 1 8 y Q j H z 3 P U o 6 g v e T l 2 Z A M j s I R T V g G Y U G Q h 6 N x R P E e 1 7 3 n x n l F N D q e T 4 x G q l l s O p O j 2 d z u 1 f m k 0 + L E E F j n Z 2 F J l i e l L V J D 0 m r B 2 x P j / T y x R b B P 4 Z S k z O N h D / H r H L a V M f R d v j k a 0 7 m y Q O b n x F I i h d x 3 q M c b / U 7 p 3 S Q 4 S t P + c u s f B r j k 5 4 q r 0 B B T w C / / M 3 n 6 / w F 7 8 H O c H e r S o 1 J d v P x d P G B V 1 a c 2 h L s G X 9 9 L r K E W U b H 3 h M N F U z 2 n C y F j p + Y f U L I L w R x u y x 5 m n v J 3 2 M 6 o r d Z J w q t + e y U L g M T Y + d q + t i q M c U T L 2 z O H O 1 a f 6 z Z 5 z + 5 H f 8 6 n B N k S F a r J 1 I l R K A r b k m M C E E l 0 z Q I J n G p I N 5 Y W q y A L 9 b Q / P 7 J S K 5 U U R B Z 3 9 k s Z 2 z X / q J E / E I S a 7 X V g B 2 n q T 9 2 d v p c 9 m y m y Y e y 2 k 7 8 B i k N U g c 7 W u b q P L w 9 N G i A m K W b 7 u H F S L j m h e Z V s N c q J k m q x g Y r 1 R Z H r p Q t 8 S T o u z r 0 6 U o m q L I 3 h n I q z 4 c 8 3 9 8 h 4 K C W W f j s 9 5 j P 9 R A / b W y d D e e 1 N j 1 M 7 z I t j t z k 1 5 l a p q 8 o 4 3 a N H A 4 v o e B 9 v G j 8 A 3 a C c b 5 y V b 7 Q i h 0 N J Y j S n f M 3 a 8 4 b g 2 b 5 6 T X O v R x R 2 9 b l m T P F o M 0 j K M W v k b R u o d d B l U z F o f d T e 2 C D A u 5 o 4 3 C F B a g K N C v E e 8 r 0 8 J Y 9 z e C V w x M D R l n g Q s Z H l h F B f Y 2 Z g L / 1 0 U K P T D X k t k N O 1 T e 5 + 3 0 j s 8 6 I x d z Q K 0 f g 6 O s T N g W T s v u O s s 3 Y l 9 6 d b D / I p N + l 6 K C 4 H z V K Y b U A M 0 o O S d U 8 Q g I r s P 8 f U r h j c j u 8 P l m C A d w Y q r O q W b t r N o w + J I Y f E 7 d y A 9 H 1 I 2 4 q v i E P O I q d 3 F A 8 q 1 5 A H B l X L Y 6 w v E m T T 9 c k W H d k h 3 t X W s 0 J U v T w m t 0 1 m a f R h 8 r s H S p x G V b v W E w / W 2 H X H a b m i X S X I i I O k a K V O 4 7 D D I d O f N u N w k 9 F R V x Q 8 4 t r i 6 E C O v S 1 e / N c o w f s 8 t l U N R B W Q H C P 4 5 x D j v U m M Q G 5 5 g N r 1 J C i m I 1 t 1 e a B U R M t l z q e Q e o k 7 a s K y 2 W N L h B e w C p l s J 0 2 J f O p e I 0 X m S n j M r y 4 y j V C i j p 1 t n X I 0 t D i E v Y l p s x G 3 B I y F R 6 V e D x n + o J A W W n f C P 5 S i T K l n n + 0 Q W G c n v J x d a s e J E 2 M 2 P t 9 y e A 8 r 3 2 b r 8 m m e a O J 6 K Y c L V n X i 3 m u 3 t j d T A o N T q + 6 K I o 2 X k F q G 7 u r M K W f D 1 p v G h 9 k 0 G q J C z J 0 O U k N x 5 g U 2 M V R 1 b + L H v X L F X J 8 i k p o 2 R E y q y u L B 7 E L m h Z p r j T U p 8 X d H N m k d 5 M T D o h F C 9 N t 0 6 A 8 C K 4 x 9 g Q y 4 8 Z 0 c 9 8 V F X M O z J / c f S Y f + r M 6 0 p p R C X t T 3 K a U Q s / 4 s X / G / i b / 8 p a / y K 0 n T / z I e y r d W k 7 D V P 8 r l A H 7 j o e A M v L P 4 s T 0 P E d O / H 5 z d p P j Z h T i o e T 7 s 1 j j o w E Z r H N T L n H h I O T k O f I x O g 2 H C h j a k u C W I 9 5 c 6 O n C P U N s n a T O j F 8 h i V s 8 l 6 X c J 4 w i s c W Z u B r 0 / H S 6 N O q h V Q g p h m V Q n 0 h / n u Z H V 6 h y b E N i V 2 r a E w O 5 e y G 7 C m y X 6 Z 5 o 1 b x v + t 8 E H w f n o X o J 2 0 z q y b 0 o K 5 K Z 9 5 1 4 K X 6 e 5 C Z u v E o K / Y v I J u 2 8 S g l v k E R d J f I h I h c 1 e M 9 H X y d z v I C Y z + T p 2 P J 3 u B i M I m w r X W q J x m R 2 I N u e v 9 r U H P b a X / Y z E q G 2 r S j Y Y S s n v C o K J C O Z z x 5 F Y H D h J b + B a F g T H G a i I 7 j s 7 4 / D D k d / n C 4 l v 3 G 1 o H e y V / n P M X D W g d X P s d Y I f l O n 5 9 O 0 l r X o C K c B m m B s j J L O F r R k b l T W q z R S 0 N C j / y n m Z z B / R v n R P j X b 1 G O 4 a a O f F 8 q P k p P i D B N o k M d P U v m L C Y + y t q n 5 s k Q P w c S 5 3 8 H W t + 4 M x U R z s A K i X K Z X 3 F i w z f Z t n J p 9 x W / S 5 v P a M a R r J F P f t 2 a 7 j c q f g S r t 4 I N 3 G X 1 7 6 t c Z F 0 G Y Q / B g / 6 w 9 q p g K Z I Y Y T F r / a Y x 4 v Y Y q e 0 5 m q 0 I R B h L w I g 6 7 0 W J a 6 E u c e T y q R w J D X 0 B F a J a D m T t x w S Z q l H Z C b 5 E X a 8 j k U O N 0 4 k O x 8 G G X O H j I l T Z 5 9 h r W h E I C S a 6 G 3 f S 8 r q k C 7 k 6 o e I 7 G o K 2 m s H L 4 G j F A 3 K F R A g / H C U 2 c 8 D 3 i A H 0 7 M r c V v S u 7 F j / Q w 6 E f Z c 1 u v 8 v a L / n A P t U p Z x J l 2 o i x A n w O i 0 g 6 R r u P z 0 K g L o p A X F v o d 5 p I y x 7 a J H W z N C g h y s 6 i H S B j v 7 q I t P C H O u n v Z U F p u i p H 3 a K v t p j l z G 4 J t g r R n 0 / F + v s 7 K a b s L v N A 0 O h w n H M x E 9 H D W w Z q T 6 m k + I / q o D H 0 w F L G T l D R 7 Z x K V f m 6 K D S w 5 U h e n 6 + V 5 P g v 4 S 5 t A n / W A q O N M g X o R J 2 f b L g l o 1 r l n h H X s I R W V y x 3 6 2 O r 0 w R B I Q T n X 6 h m n e g R v n A h R U e I y X h K q 4 e J H g 6 h D T a a 0 c i a V 5 Y 5 g T 3 5 f l U J / O h W X w h 0 E A k Z 7 W 3 G R 0 Z l c n J m j R E K J 9 8 R B Q P G H s 3 b e 0 9 m o H e P G J E d e n S C V 7 1 4 m O Y d 7 S c z u 4 W X c Q q M y k + P i N Z E G n c D n 4 9 O E B P w d O W B k / u h C E B 1 K k Z a 0 7 0 1 w U w 8 e E y A p Q v J J j f V c D J D Z H t n l y G R m Y A c B Z I Y Y K B H z I 7 s b i 5 L y G K Y J C E Q b 5 w N n M X k D m k W D f 4 X e S E T N X q k p U 5 S X + r g m q r X o h R O M o z b f q B S l P B Z 0 Z Q I Y O e d Z 8 0 1 w x G s a e e V 0 f n e f d x a 2 u H l 4 l f q r 7 M K 7 m T + X 2 G 1 r 1 v R v n L I 7 4 2 J / e J r 5 n k p 1 u 5 0 n S T 2 8 9 N v R J b d 6 k E T M c B 3 E w Z Y e 9 C 7 b n Z p D j / c c z u L o K w T B i R T 6 C O + U q d l A B w a J 3 s M u h x w G n H 7 B u m r 8 X Y j 5 Y a 2 x 9 j h d n E l G J L T I J w m y L H q K M Q Q O b J v Y I R L W o R H G p y 0 k H P O E h 5 q 6 J d Z h 2 X B / 4 N s k h r d s O h y P 9 / U M O 9 3 e a n k i X a w b j s S a / K O k z r A p p C 7 u 5 R B S r k c z o w a D D X b h L b b t v b 0 Y A + X f h U n V I 9 l O G 8 b n A I 9 T Z P R y o E z I M 2 M t 9 E L u R 3 E o Z y Y V 0 O v W I n f L T J I K K A 6 c 0 P p W O a Z 2 e 8 o F C H B t F U 3 J m + S t 6 + O D N q D t 6 Z k M + X Z X 0 O P Z G Q 3 D 5 2 a M e 7 b e Y D e T D L d 8 W c 2 K b T 2 8 O 9 5 W L 3 Y H w r y g m 6 A j F 5 j v s B B R x g z G E h L 0 G p G y r p z K 0 J S F 7 J A S 2 f Z b z J x T K k n 1 a G f h V t W 3 s W G M f n Q 8 b o a l 1 6 c o E i C U H o T J i 6 8 z A U T b V E x G u + k C 4 + 3 G O J J r p b n n H X A l U P G A H K a Z Y n z z N a G P X d s S 9 i 0 U d Z h M L T H t z R a d B d j f W N B w D M X F 3 h K T F X D J N m W 3 2 s 5 A r i T M b t Y Y 7 n Q 9 + G x j 0 s 9 p F 4 N L y C M G X C 4 x I y b l n E 4 + j J v n b X h G + I k H n 4 7 0 w j L X + 2 d 0 O e c Z 0 c I R W 5 3 M S H c w M K U P V 0 R G Y M 8 S O A S U c K m y A N X J l G r x w 3 y y T Y I Z e 7 M 6 g T b Z U T v J t 0 u X R Q O / U C d / + 6 S P J X 2 u G f D l J p N K u X 2 2 O T k S 0 j B G F J L F 4 o k J G A b 3 H o O X t D 8 D G z W a h A F P B / u O R f M F 1 g j 6 V A C B A Q 2 h 3 V M G s 1 p i 9 + B F U Z w W j M Q V t D H c B b 1 5 + 3 B z j s + Q N Z R s F w t Y 7 p c X p q R O H 6 v G h M d 1 8 c h e G Y u P q Y F k 5 H m 5 S Y 1 7 O 9 Q g 8 L H l R 3 f k X k y O G D V r I S 0 D x Y n M c u a 5 H X q V M z i 4 5 r T d b N K m 7 W e 5 4 Y I H c X + 4 u r S x b v 1 2 P 9 4 7 7 r G 5 Z 4 q o O n e j a 5 z L A e J e D m V O M Z m H d h + S 1 9 e c U 0 X t s f h r V t q 9 t J B V 2 x X 7 1 p y 1 z R A Q 7 q W O 1 b m 6 y F p 7 M 8 P L u P F D m U h 5 h 8 H G M Q F J L v 4 m 3 2 k 2 L s L 7 v c s V 8 K Q a s I 5 u T Y K K 5 T y 3 t z F 5 O Y q W B z f 6 4 Y G E Z z s L 1 d 4 D Q e 4 i g K 3 M v v a X c n u h l e w G Y l z 3 h g Z m 0 3 C Y U 3 j P N w a i w 6 p N q b W m 9 q 0 L q X U 9 i y 4 b J K 9 Z R A i Y H x Y A f P P o y D t y h 5 4 I g I u O V U 8 O u h W n c b u j e / o U l Y M g y 4 l O y j J Q P W S k 8 D 5 l Q f 0 o v n a H P a K w d q v m f K H h o D t l o k w O 9 z b W / F D h r n Z w / 3 3 J g I 8 q o j z 8 F q 1 a i L E 8 B B o + p w 4 y a H O + m 4 1 o A + + f d Q N J a K M A a c 9 3 E x L F U L i u 1 w L F 8 w I E B 2 Q z g Y z n w + U z d L U R Q A d c X n z w R N a 7 8 J L T k S j E 7 D Z w H f u r J i 9 c d W i 2 n E 4 d D t X G r Y p g X j f C J J O T t k r 6 a T a u n E p M M K a t g y h V D N q C A n I f c 2 T D Q k 7 F J E Q A n 2 4 F G / Y Q + / 3 t i 4 m h D v l h e O S o + q n F N 5 9 9 6 u q P r g W l f w K 3 A Q 0 W + c t V B P H 6 Z T z e 3 z o N P E h h M w X K R Z 9 a f P 3 Z p x 7 9 8 F q g q n 5 S K x j / r 1 o I K s Q v 3 w M 4 y R + + / f K E 8 / V T i 6 8 / e / e I e 3 F + 5 v B W j b + m M x h T / W X P d I Z O o P u E 9 l y + G H D k q G q m Z s o g I K c e S s H Q v J w z d a x G a w x W A h Q K 3 a O I d Y T y 8 9 9 r F q 8 a l e d V f / z L r w X L I N d c P 2 q G C Q U Y q J f n j M E T Z m f i G 7 U X e + d + y t m p r C X L Z 8 q z e K k 2 p 0 U u P 0 7 O J C l t J s F S m j C Y t N M E a 2 t + r 7 8 e 4 B c U s 9 U L i s B i h j W z / T R 6 M J 9 f N R H U s 4 a u T S T c E U N 0 T 8 U y S l n U 2 p 9 P y x U t 4 v o C + M V W k / d w / f U u q A L L 1 T x y y r r G 1 y a T t N 7 l + y a P 8 w 6 q o 6 x 3 A P t 0 f b r P n Y K a 4 S / o 2 u d O / d u e w 4 + x k b o A o S E Z H 5 A 0 O m 7 u V c j T Z r 2 w G T 4 C 9 q c B W 6 D w o 4 o S D O S y S 3 A / P W L t g g / z 7 d m 7 T z Z D n / Q 5 O y X k 0 V v c 8 Q K b 0 1 O S L 4 D L X Y 5 C s I q t w z j 6 I b U F a B 0 F B S x B C O D / N y D h v + 1 g 8 H g p f 4 D + / / M C 7 / M 1 X n F 8 y I 1 A F B + R A O d / H H j g T 8 j i C Y b w A I P X j j C j k / h u I u i m 7 q D f N U E K Z 1 0 E 6 x 0 E c Q c z 2 q L r j N Y M + B O 2 t M D 0 3 N 9 E O h q + 1 7 / q 1 H q H S V 4 7 J X z V h F r v I O i f m v z H P k f z s P K F a E P k v p f Z v m u y l v T r p G F Y P T r 5 L g h g 2 Y r q e Y f F i 9 f 9 O k A q e F a H h I 1 G 0 I / B A 5 5 5 R j 6 N y v t b D s 1 g E 1 Q U 2 A R n B L a I t c U 3 n 3 3 6 N Y z h 2 M A 1 X / y 6 x 0 v v F o K V P 9 a / J w z E X K 3 1 S n B P d 9 V v k b V 3 8 P k 9 v + u 3 7 1 b U 2 g N U Y 2 A D / s 1 n H 1 f D z / o M 8 Z u f 3 H 9 V X h p C l F p 7 h 7 6 f 9 N 0 D D n r 2 g 8 8 + / v p n f f 5 r z P 4 a s 1 + 7 z j Y y s u T c Z Z y V j r i x s M 8 F O Z P y P f f C U A r B 7 w S U 7 a D 7 V 1 0 D / I 9 S e 3 Q 1 k y g 4 U 0 d Q g I c c o + u q Z v 2 B 8 v i d D t f 6 3 m 0 c s J L g n C p D u O 7 a A s 6 d K / 7 K g U s g b J l a f K T t C 7 H S Z B B S H 8 P T q t p d Q Z 2 E E c T x 1 l / O r a d q t n U 5 i e p + L 2 P L + h I J 9 v u S j 2 w H h h c X g 3 7 J u / a J p D E 9 i j n q m P P I z o F + V c G n X a G Q + Q B l 1 h 4 g q P q 2 0 0 z Y u w s E 7 D R 5 X u 2 0 c s V 9 a O X N U V 9 f 0 2 8 f c Z L f J W b 0 f L U E O b C 4 S A q D 3 0 N 9 m S / 7 w X o H s D n X U R E A H V h t z r U g i y C s d 4 H z e G 0 2 i d C x 1 e b 8 1 D H Y v 7 + 9 E + x P a y m Z b + 8 E 1 / 1 8 J + S 7 R x d A 4 h Y O l W 8 f f Y J 6 N j 9 5 d M F Z f v v o k / z l 0 X 8 y X + 9 z a L 3 L J L 5 H D L S 3 M B j 3 L 0 M A t t y 3 g w w 6 B L + 9 E 3 B e f j b I 7 3 X 0 m 0 c X 7 J 8 9 O o z j D x 5 d c L 4 8 u q C v g w t n 9 r p Q J m m d e f C p 1 0 4 J 7 w E W N u t i A S l C m H 3 B + T I E f 6 2 v L 6 / W X + v r 2 1 f r f 3 Z 9 C W g P 9 a 6 O n B v z 7 R 3 s M C V H 6 h z 4 w n y O O G 6 U E p k z s s + I m i v 6 L 7 v o Z 3 b Z Z 1 / h N 3 b j r x 0 z 5 7 d 5 9 6 u + + g k B 3 0 A Q m 1 s H R y q U z u q f h 3 a 4 z + i 4 A y l 1 s e g Y 8 T B h s 3 r e U F A K R x R F A S j f 6 x l M g o s M j h T A G O B r X E E 0 d p K c d 3 2 K l X / r S D 1 v o P T 7 2 y 0 A N W j J w 3 n z m 8 / W C B 0 Q 2 + D + X Q 5 u t 1 C z q 8 s t v F s I O r r u u X / d 5 6 9 x + x P W Q Q t w E G m N R e 6 Z 7 Z E b n T Q 4 n j m s h B 3 L n Y K 0 x E 3 L W / 9 8 d t Y x g A x Q Z P W 8 B d v 4 b P C 9 P W + w 3 1 Z n H T g h F f i Z n 5 1 1 A V D M F S 9 f I Q H k u y Y f E I Q 3 H C B 8 i y C A b f c N H A A + o 5 8 D Y v N G E L j 1 D o K 1 d k r 4 D n T g h M 8 I A t h U X z U R v g U d / n q O / 7 3 5 G M 7 D e P U p 9 5 m 0 E M j K l e A a 8 C + J d Z d p Y U q p e 0 y 2 1 A l 9 t Y E / 6 m P 8 I S Y V u k T f i R H x 3 I F G x k z w v X S d 5 / 2 8 V V x F m J S j f B H g j 3 S R a z i S v k I c V / h Q E L 9 F H A X 7 W / h Q 0 I N m B c 1 W x B E V 6 x W f W h F H 4 T u Q E j C Q T y A l v A N f N R G E b 0 B K X i 5 W n A 0 Q R 8 D Z P m P q 7 0 6 B z b 6 C l I C z w V 2 4 z y A l + B 5 r E 0 E H K B R d m z z z Y 6 6 q Z e w b d D q 3 m 3 2 1 + N u Z r r Z V u p / g i E N 6 Q Y X + / R A T B R D p D a B + Q E O F D z c 6 u N Q A 9 A N g d 3 k g Z D + b a j Q t r 7 D s J K u 2 J e H A T Y x 2 Q W 9 T L F M H X A u u D U 7 6 w f 2 y B L v y 1 N H n k L z s J d I v w P W y y m d G C 1 u 7 z V V 2 2 j V x D Y U j D 2 Z 7 E C K Y H l L T D x X F s P 3 D g f o u O 3 Q a X 2 5 E H Q e j q 1 2 8 f / V m F n a 3 J 3 c 5 V q n O 0 V A 3 5 p w h W 3 6 D d W 6 i u f p B i Y g l Y G p 2 D m 9 3 + D b i 6 j Z r W n Y v z g S c 4 y K E v 5 k y M a 3 x O r p U H t j U + H i Q R 0 q c L / 0 L Z 0 q d Z 2 Y H u J D e K O 1 4 q B M C w i p J t u 0 3 g 3 l N v K 6 1 t 6 p 5 j I K U s E x h + 5 B P h m E L Y h h A v P F U D e w U 3 5 o U h z h N 2 x b 7 B f 4 5 m G U R a v j 8 u l A z Z o v l H V X D q 4 P g s B 1 T w A g c T F Z r 8 f 7 B U + Y V Q I D u g r 5 M p s 2 c p k r P l 0 o g A F b 9 9 6 1 B m 7 N e O Z f Z T U 6 Q J Q v 7 e 3 T e D A / E Z 7 I T X / v 8 P T s n z 9 N 0 h n + g X s E e l H N R a Y E U E p o H b 5 J b o w N o q Y A p 9 J v P P v 4 a M P l n C Q X I 8 8 O K e 7 y j D 5 P 8 b Y t J l t J V o 9 + 2 f C i a K I A + 2 A / i F T + I Y X z 6 N b T / f P c v 1 1 q D A J + j H l / i G B D k e E c 5 v v Q K f d + d m n 0 H W K B z A 7 U h m k o p u + f z t T G g Z 9 L 4 e G 1 p Z i t h u s Z n 8 p T d o J K L R b b 1 E b T N 6 u R g v y D I e k I T n c p 2 z Y 2 8 C b N q e 0 L m 7 M t y r A S a n G j q + a S S e + i n / g V n Q j 8 p d g U Q V Y l H F o p a D Z z U 7 M B Q w C A V t r S z x j C k K F 7 x h X f k D N J N 3 v j C 5 8 g Z n I V r W I / Z 5 C u I A 5 F h w B e + D 7 Y d w P 4 0 P k c v v g n n C V u 4 j 7 N G A d 9 3 w X Q E Y C K 4 x h v 3 + W E T 0 L i F P q H f N 4 F 6 K 7 A v 0 Z + b A F 6 y R g G F 7 d o x w L f W w O E k r I H D X / 4 8 H p T 7 y e G 6 W k k d k C X J R 5 S g 2 y P U F X I O C / q k B o u X 6 7 S f q 4 g 8 2 T K C 5 S r 0 B / g 0 6 / 5 6 4 W s U 2 U O R n A 9 x N 2 n 9 E m K T 6 5 d g 1 8 C X 4 N f a 5 f + v N i / 0 P Q Y W R O N g D E C 1 E 8 Z g K R G o W S R C X G 0 n i w / A 6 i g d 5 r N a M y s / x I h B I b 5 b M T D 4 E s 4 h + B L W g v V A n z D n M f x 9 D 2 f D G t e B 1 U Z b n 2 N 7 p s P F c I / 3 l 6 t m H s w h c t g 6 L F z / P U d r F 2 C O o A v w 8 e c 5 + r f 3 D 9 n k 3 C E E L E B E M 9 N 5 3 k m 2 5 g s m U c T h h X M v d p + U z j 4 i 2 D M o V R P u l 9 j n D / H e n + O H n 5 7 3 7 8 Y P 3 8 P q y C N x G 0 E / F g q D 2 c 7 s 3 4 C W B a K y 7 o w o O / / 0 M K J k Y + j i a a l a g i D k y N l T u u O I S l 6 b 6 O Q Z Q J O C x A Q 0 9 j g v u N 8 z c x d x W i h l m + 7 u d 6 y r d 1 s v d t 0 s i K y T Q i a v p j e i X a W r y 2 O a 1 H 2 O I X 9 Y + 5 + B I g L b h A t z X i H e h A g Z C B G I 7 w e 9 g W z Q a 3 l I j 0 9 2 o B A L L U s f S r r d o X L J P L D O / l Y M v n 8 5 q H S J z Z r 0 F H v D x R P R V s U p 5 k 1 Y k u V g Z l v m U h X 3 M o h V 1 y v n Z a v 6 N 3 3 a 7 7 O H 3 i 1 Q 0 e V w S A 7 u S B x B / T M i l E 4 + B X 5 P n Q Y q M m O y 3 J z P x 3 i y F N c X p n Y 1 D c + C N E Y t d 0 d j A p R x g V 8 E a 5 Q w + 5 X f c A 2 6 4 A a y 0 c z D b m g H G D o y / M L F A I / f o i x w I 8 5 4 G i K k w U F h d G A 9 I d K N l K k X 5 7 g I 8 H C y n B W T T K M N x 1 Q W Y j e n t f Z y 2 7 t A 8 O 4 g J x Z I g W j w V m w m e A G O U F + d + X j B b N 1 r R b 8 D c q S X e s i m L l 3 W 6 P e Y 6 f X 7 u h i g 2 L l j n R 6 n j T s e s i e U d 6 W k P B 6 z m 1 e G r x N G D 8 s Z 1 I M t + s h p U P 6 Q q F 4 L s L j Q Z 5 D 3 D p h q z c 7 l r M w k E Y W o m G K L k 8 r D q q 9 A A A o g D q G f 5 3 2 L k P o 0 G D J d L 7 m 1 Z U v + o o X p F j 2 x i E V 0 u d R R B R Q W p m L E G B o g I V G X q r a a g e K y + C n a d H X U q o J a l E r 3 A 5 X e H 5 C L N s 0 w m k D X G 7 J N s i Z 7 + X h G 4 M n B w E O T 4 C 6 n R 7 g t S k 1 / 0 N 5 e L G 7 q 5 N a V D / S s G e F S R u P W f f / y M D j D N C c l 2 z M s G v l z b G Z g k L H Z a U P e Q j n c t C 1 l q 7 4 + n a H Q h m n Z Z 5 8 4 P v 1 g v n l d w W C m G 6 d s v I O E E 2 R 8 2 U G q 1 u 6 j 7 S W f 6 H Z p z Z X 8 d h d g G a i w x G E a J + 3 t l j A 3 s G 9 V b D f H I R Q m n g / u 0 7 L K x 6 S f Q J g F a u K G F B S s h z 0 w Q r S + 3 J 0 Q Z Z T v k G r C 2 v H h 1 S T g j a t b v E w 5 I b k + Y 6 C A C m o 2 A A S E I 4 z T u O H i W F h n M N o Q H J 5 E s R Y d c v f f M 7 x 9 0 E P l F M 8 R 8 m s C v C G R n D r Q O E D l o c s M c 9 H A + r 3 1 v P 6 E 4 n 2 u j j 6 5 i X w + 4 6 q A c k 4 G t b g h U b g B L z 0 Z J d j 5 S U P q t V Z f q b G N 8 k t G 3 n q o I X n d v + Z e 3 m m n f c u d r 5 X V i Y I k y Z j e 0 R K a B O h J 5 k 5 Q / 1 O D a L M g A v 9 G m f q e 4 j H M 7 c 7 E 9 W C I x v l u X d y X O y A b s 2 2 I Z 1 d t l 6 3 4 K m M S 6 J 7 B T V P 8 r Z I Q w O 1 i M I t 0 y + 2 N 3 Q Y z E j 1 r 9 q i x U M S p c 6 N c g s Q g E 5 Y 2 7 w 1 4 + c R x O p d w M j k U 3 E W F d K c 7 8 g I + g 2 b e F D + d d S i P q G E p 5 M d A 3 v S V K a C s 4 w O B g c j V H d a j F M q 5 U c x t F + R s B o 6 N L q W e j 4 s 1 m z b h S X v B Y t N X 7 g P v K / R f 4 q t Z m m M b X 5 q E W M U H p 7 J I v G O z n L s k X J O + R s O m P u S I f q J Z f Z E Q X H U C P y U D r 8 W b J u E X S A j + U M c A I v K Q N 6 5 P C L h / o J U F Z v Q d 4 W D j / 9 N Z 9 b 8 n j P 2 P f f + V u O a f r a s E h s r j 3 y g C 8 V P d n / 9 i 7 b O n G f a Q X B v w P W 9 h C x n Q u A 3 s I o S H s u f H 7 K y Q O n v e R B o i 7 N x e 4 w 7 x 5 T k P u / P l C Y 4 9 U L W f o P T 8 C A V 1 / 4 o i r e P t m R c k l n r g g A f A E W w v K B R Z 5 9 B b g B z N 7 a i T N v l 8 2 B m K 6 a 8 j c k E 0 0 9 y b g W p L k v n C S s I 5 S 5 Z I 2 3 C K h q J j W 9 w 5 u 7 m x Q 4 U X 7 M p X o 9 P 7 d E a a M 3 K E 7 T F 5 S e 3 p d T n L p c O N X f D 6 p h R H C L H Q Z G I j p u N s d I O T D t i s W x / S O 1 J H s Z p p m j e v y A E M Y 2 R q 1 Q K M A x K c 3 x q n t 7 X y 8 W f V h p 0 8 z W 3 F 8 / E r g D x C t N + + K m s 3 9 3 B i o O l Z h q z B C z 1 Z H K V u i S 1 d z 1 K D y b 6 + y 6 6 Q t b E c L y M 1 X 7 b Y y Z A W r T S 2 V d l U F d D i X w F U X + 0 J u 8 x c v h + O P W r n 0 R 1 K 6 j J C u m R i d X o I A 3 b 0 P R h e j H j d Y 5 X C J f x y C 1 n s X C 3 t t F j c p c b e v y F s 1 3 h g V Z m e d F I 4 B U d a F J m N B l W H f 5 Q m 5 f 9 t i d q 9 e M S 7 2 T j F U m v a L 4 / c A P O M B d W c p l 7 O s g T o j F Y T M + Q S 7 j i H s B s S k L f u 3 r h u c I L a x P q 1 P y 6 h L 0 F W 3 5 K h B w 6 5 z N c m l 4 j L F d i a e I I o A Z 6 x x r 1 K J y 9 6 0 t O V H X z h S O m o b A i g 6 P j N p P 3 J g k f / 2 r o w / h L O C S c C U u E h q g O Z q A U / o M 8 X Q u 7 s + u n 0 d Y U k t H P X f Z L d L e z z t O Y h M D j e G 4 f D O U w F M A s F 0 3 I m D a V O E 7 L h b 4 B K 9 u C 3 6 Z 7 G 7 s 6 H A x Q r e 9 Z E k t L l 7 Z n s W G q u N X K I 2 Y Q q c p l 8 J 7 1 K 9 g P u q 9 h 3 N x 4 f N + T i Z f j N g M j Y x l J F 0 Q c Y D / 4 F j J O Y A W 6 z g Z / w b d k u + e g E d C 3 V a q 1 V 1 1 7 m G F B r h 3 i X S 2 N X B m 8 h b V W j a q B P x 8 d Z q 4 j h E d s 3 2 q q F 1 3 D z Y n 3 3 q k p J F n S g s t T M C T 2 V U N 6 C g 3 d p I p 7 8 / C C J M n A 2 P S k 9 f R K O i h J U k a X b g 6 q 0 N c 8 l J c h b O Q + n v q V 4 9 t H 1 L X 2 D + z m E 7 z 2 I k U E 4 O M C 3 1 u n M l O 2 a 8 p B B d e j v D a n f + + 8 f S K Z / y F P l 3 2 X G h D W F V T C c J 2 I A Z q D J z l p q 7 C j k w x + V H d P M z w X V 3 2 X T o T b w l 4 L q 7 6 K o 4 G u s R V E P e Q Y Q 1 4 9 e 1 V 8 q b v 9 H + / / 3 / f 5 v 6 H x + k J 0 V v i 0 3 8 Y d y G / + + L v z e h P + 6 7 w G y / K S C / 1 U p z a / M n S 8 1 i v / T y 8 O d n O s h d F j l i X G V Y e a k f N 3 i P Z l o d 9 s T k f 2 r 4 q F A + L L F 4 f W D g w U x J G v Z v o w m A + 5 5 1 e Y 7 f Q G I w d C A z C v x V I I p v F b W 9 d A V 3 X j s n g V 7 P 0 P Z 8 V Q 5 p h c L U h g u k / i E O f h t Q a / 3 Q f t B H g m Z n I + 5 X q v Y F / K 9 l h L E 5 4 0 0 4 F I 6 8 Q h u Y a n m u L U H z 2 r d S 1 k S X c 1 C 9 l S T j i O C Z X k b R A U Y 6 j i P 3 n R 7 g X Q g t M D Y a B V H g k y C U 8 l J 7 y z W r G d e H / J Y y Q x U B y 7 g m m 9 7 J q d M U N X s T p G P I V I y n M x C 1 F k N 6 O n V O b U v k x P 3 w 4 o o 8 l I 6 y i C w 9 L D m V 3 x I m t 4 5 H W 1 h C E 7 U l T y X H S 8 v 2 R 6 A L d D C M B 4 P n P W I i 0 9 c B / 1 F 9 + O 2 u 3 n V Q y R q s K L Q j q G a s R h h G u I n y V G G k h P s f c v 0 W O L c B s l F 3 L l K 8 4 M x x c I u / l q 5 C W C Q n 4 q i H O 1 H X F J Y F T h Q 8 B 1 j o U R H i j y 2 B B F E Z n m 1 U l + 0 s z w h t p W A 9 U c u i f 3 m D E x H G 8 e z k 3 Q l e t 8 q b z 1 B J v N c O 1 G 9 O 3 H p u K N e e G z H C I Z k G H Z 9 0 S C L 8 V C 0 + m b b w e H h H 0 + o M 1 a X h L g y 8 i k W 4 0 4 8 T Z 1 q Q c 7 X J a G t E x 3 x r y V v 6 l I J m X + 5 M / P b l O G / a g h / d C n B b / n k c C J f l K d g I 4 N P B W m V 3 4 N 8 q y / y e 3 + S F O K f I s 7 0 t c v 6 n f A 5 x A e + K g H 0 P X f 3 f 6 B a 8 H d n 7 S e W 8 v f F L / 6 d H v P v 6 g 9 3 d 8 B A 7 g / A 4 T U p R 2 M 8 N c I d y u E q V P + C G I Q Z / F T G b j 2 G 3 0 o K k D e W v w W r I O c T k i l X Q f 8 f + H O Q 6 P I F O x g S n M C H n Y 7 H W s C q 2 4 y S k y h Z s B 4 X r f b M h j N u b j 1 n o h b x P l Q A O L x S m X M D 5 7 o l L f y 2 G w l q U y W y / P A s 8 G W c 6 n z W R K r z O g l S t / I 4 n s 9 5 o t N G I h 8 v l p k F L 1 C B 2 s h O C 7 4 e o I R n / + j l s 9 8 c C s M M c H w x 6 Y u h N 6 J o 4 J R 5 Q s K G E N g 0 P 6 5 L 8 y l 7 u e p 3 O b k l Q N T U a X x m 2 U 7 F 6 B P J c i i l D Z r R F C P U G N R N g i S P k I N z M n t k 2 5 3 w Z P u U v 5 O 1 J 5 n G d v G 2 D 1 3 u J q g o f + H o x S 3 F V 3 h w f y z s c G a h o t E E o l t Z 7 H Y H j u D L 7 X K Q E a Z 6 S A p 6 p G x b A F Z F D O P x 7 8 F f H K j T O Z k t 3 + f E K b 8 G 5 n b X y A C 9 4 1 s 7 a o u o 2 S R 2 9 M y j c 7 R k 9 x h 1 w q + K f X 6 t K f i x f J N g f C i L B 8 l 6 I F w I u d n K d y W c / t x i n x C n p T 8 4 H B + L F 3 8 s 9 A n + F n w F 2 V 8 s E C o g D g e F P l d X B a o r X / 6 g U S s u C O A K C Y V w Z n C A t c v t 2 B Y M F L I 0 1 W c 6 t D W Q H M K q 0 R n a t 8 8 Q I Y X 0 B q Z E F 1 + e I M a 8 u + T H N b a a R / / p R i 1 4 h D 9 x o 1 Y V Q g n F y g N A 6 B F 6 H 7 o x M O U l Q u 7 s 0 h X m / V A / L H f v A W W E o F R v L 6 + b x m e Z I c A w r w d 0 l R n 6 r 3 d e R p 6 k D h m T X K V 5 N M 2 j W a B s t Q E p j 5 2 F 2 F C K d x 4 I s a p V Q f L E D 1 r / R 5 Q 2 c h g I V u B B I 0 y 6 a v / p o D Q N P r v R A h Y p T j V K 9 G u l 4 R z d u S N C Q W x N w l s o Z P T V t v + V U f 3 I 9 J 1 y g a x 7 G Q q 5 k 6 Z n J K C H Z s R L v 9 l r 0 l A c I Q / e r U V q k X 0 E X A C V U 2 L c o S q Q J p B b f H n G c E Z F A Y 9 v n 3 t 9 b 3 H x c w + 6 f 3 P F n Y z u B O d S E a 4 K P x O w P E C b S n v C O 7 X Z 3 9 L f e v c i e F q 8 F g Y 7 4 + 7 r H P m M F T b 2 z 5 J r i E X R R 2 i 6 + F C M 7 j H K + R W K A z A b V x m 3 + N Y Q + a Y P 9 o / F k o u n w D 8 R e q 5 O U 0 w w k 7 P B I Q v 4 F Y B 2 a i r T P B 2 f A k / Q x L r Q k R P g i 5 U m C j z o k 1 C g m j 3 O v l q R R e c r q Z L m T 6 y M o p O 6 b 3 Q H F w W H 8 k 0 q q 7 J k v 7 O q K o V 8 1 P 5 x P 4 G j 6 B 1 V 7 8 D g d w B j b j e q 5 B S m T A M 6 i J U u 3 t 9 C Y S k L 7 7 x J r / I F r V x i F 4 c F 4 9 K 9 g C 2 e S 1 R V R l x B 2 Y 4 2 j P 3 J c L q 9 m P 9 4 X s B G / D M d B y 5 D E w H f M y f k p X C H S x F 5 o V O Q R z P 1 B M m 5 9 y e P O P P X R 5 R f t x / O k O 5 j w e i v z x C E R 4 l R V W Y O b G e R V D Q O u 4 2 U j S / x M S e P 8 V L 5 B 5 b W 5 z m c g P 7 q + i h t 1 5 w P 9 v W n 8 t G 4 D + I O D U N 8 q J 3 a e q s i 4 S 8 4 U 1 c J W 4 h a A R / w c 9 T q T 6 m J h U P x w 1 Y r Y E 2 b A t L A c z 2 Q G X Y J G r i K k J O 2 f j P J 7 P o N U r I q E E v + P d b C 1 1 7 B P 7 S k v l I g n 6 T v X a Z 3 5 O 7 t S E 0 S R O 7 e N O s / T W n 5 z / a a w G k C / s Y X 2 V d + 4 3 x 7 G M D z A 1 i D / F c c B q s j c T Z Q v v M x K E 8 K H H R w J E D L + Y C y P 3 c k 3 u 8 f j I K P r q M A d C D A a U U W 4 r + g 7 / E e i Q k 4 U R K o e k M c y X n K q 1 Y j o 3 s / X d o 2 2 F v Z h u 1 e 5 s J i L l b c B q o G n V H / d b X P i r e b e G 3 J x k N d 8 W c W A W W w W / 0 Y 6 h X k M q I u 2 2 m h b q v S Z X P O + D D + U 3 f C n y 8 r e S p B c x T O V a M A R w q Z B R z q Q I u b g 8 8 p K 1 9 F C U F 7 D X w Y + O y z 9 h p Z I x h B E i / q i K r x Q X 2 x G m X g K s S N S I j / Q + A N g n G g v m m h l N 6 i X A 1 l b 9 Y 4 / 8 F c u W Y g x N b T H a n f l R 0 J r O 2 h + F A v F U r c / E G T 9 8 c V P J T 8 A h k / 3 x j c w H E M Y 3 + t K f s O A C g u 0 H L e B j f 5 z 4 D / P 7 G f z + O 6 J 7 8 t 6 0 n m V 8 s a d f l y l e R Y 4 x k / s V 5 / z Z P / K d c P v 0 Q 5 v t b d B H s b g q f v K A e 6 q n H C G O f Z E f K m / + G 4 3 m X d w u 8 / n N T u O q y D Z / 0 8 F L R l l P O 6 w M 3 L + k M F g / / 9 5 t 9 + M v q m e a C 7 T G V A K I u 4 D y q x n 1 9 e W 3 p 9 J U u X u q J 1 J n u 0 u P v S z c d 2 y 4 0 4 v B c H y k Y 0 / l h g w J C + l p T b s 4 z H Z K 9 4 w 7 y S Z 3 Q C l b D o E J 0 R T 9 A J l T n E O w K 3 2 L t / A L K P Y P o O q F A l v j F u U p 6 D 3 A A j y Y m m r Y 6 L 2 1 N D T 9 1 G U V + S + 7 1 8 s u f H s p i F r 9 X 9 c L x 4 7 F E n P G z X b I F k M 1 w d 7 P L o u I D f r / a H e Q h L x A Z b U w Q S / b 0 N M E B 2 J T Q / J O U s p 6 Y m 2 x V 1 K 1 P 9 I U Q R / 7 w a + q W c N t u m l 2 7 A + N b m 4 A L q a J z J y J k b v 7 j 9 q K D X c O L P x G s O S S K c l Y z 0 h + j u z 3 q F J U / 5 C e D E d W E t S z i 8 g E j T 0 P O N j x t 2 W 4 d X O u 2 g I E H k b N z y 5 V 1 Y j W 0 w H x H J Q q O Y v B c R y G T G A U J H 5 z 1 3 i s d t 5 C p Z Y G U D a f G 0 I t O w E Z i b 0 g 7 V U G r D A o m 2 G u j b e l F + S x x g / g i z x 4 G 0 9 A n U f F C q e / K h Z S k D w Y b r n o y H T 2 / U j 3 u 7 0 b f z P f A v Q H d y r C S p n j H v H q 4 E V r f l n T 6 Z / g N 9 J G 0 P 4 l C 3 X Z v O T R u e 1 y y C a S Y 3 + O P Z 3 g N 7 6 9 b B j j j Y + 2 6 n b B V D l S J S Q J h z X o B y 3 C N f 7 f i 4 g Q C 4 3 4 E P k M U v g w J p 4 + t T j d F R 9 S A a C l i + b u 6 N k v W 3 K g K U y r 3 3 c q n 4 s C 2 1 4 l Z w T t K B e h U 2 p C L o r 8 T O Z n H Z + 3 W 4 X 5 S O r u J L 0 q i y 7 a p D J g 7 R h g 4 v V t q f 2 3 l Q z 8 1 0 x D O Q z b o x 4 y m 3 c K T D E 4 M b E P K e Y 3 E I c x 3 U p H I T 0 / C s 9 E 5 + U M l e p x v f 7 a 5 H F 8 a k F J 2 X p V O 0 N l k g 3 6 g 9 Z P 8 + T j Q G + 2 5 0 G o 1 O N X i X C / d B z 5 y R k x w T 5 m H u l n O U 1 v u 6 F B H G 9 t w X D v p x c 4 + I 9 f V A u Y w Z m a D f D d 6 G k v d V T R y 3 r H t V q a o 8 v F R L N I C J N r W 7 5 f a 8 i u m s Q p w 2 K c 7 I Q q o + 2 g J L r X b 6 D p H j J 1 o l u A W B p 6 M T H 4 q T x q J M C j P S K Q P H F + k U P q W D R 7 B e w L X L 1 o g a t b z t K 4 1 d P J 2 x 7 P b Z A V l 5 t 8 n a 4 E g 0 p H p v 0 s l p d 6 O s n Q / B d W l P E d W o K V D D L V p 6 Y s f H s Y q M 8 i y z I H j q l N w 2 J 4 D 7 4 c z H a z F S m x I b 9 / W 5 T b 3 h N V H + R d 3 E Q I L U l 3 O q G H 4 x i M r 5 F Q G N n + F C Z G f W e 6 B 7 E u V s V R n 9 6 J q H G C M n 9 a E y 7 u V V u V 1 9 S e 6 i 7 V O y l o S N q V K n p R Y P P p U r R N j y N + 4 l M 6 P / B F k f 4 D C i b p P F z S n O z 8 F R w d M p w H j e S j K s v N 9 8 d T B c l S s 8 a 4 N a U 1 l W u b C k r Z V d d l E I G t O P T H a K n g c 9 C W k z c A E o n g c I w a L P k e / j m 3 x C 8 i f B 8 v X d G t h k D G 3 7 D q L o 1 3 H O s Z E v 7 t z 9 G d U 4 K O i J M d m 8 6 G r X R T 2 o A h h z Q a Q S C G a z j + k 9 0 1 K u m P w t n 1 3 O Z j 0 a 3 y 6 Z M 8 u P 2 1 D c b k O S 5 u a 9 O I r n J + c a t n U b f D P y v V f i h r e j r Z + 7 e Z c Q y n a o T b p j 7 / g J N Z j a d U z u c C h e S / H I e 7 8 h 2 S C c f N w j s 1 i j n p m 8 A c H S S D L L 0 I z F H j u X o P j e D Z I P m G s n J O G x X W 6 3 a F P l 7 1 Y V b l N P k Q s c 8 V J f i r I + 3 f G F C P S W t d v i 5 C H z X S y T c / u E Q Z U m I Z V I 6 o y K G q W S 4 / w Y + 3 2 g H d n c Y 8 0 D a i L Y s u h Y V b O T 8 y R 0 C 1 4 2 D v h H F 0 1 / Y R 0 I q 1 J R A w W a e R G Q w 0 m e d E i F t H A 7 O r u n 9 A b S 5 K r e B j f C S 5 7 + f k E 3 0 V V z x F h j B n Q j w x E S O h e W q n D z k A z y c W e P O 3 F I r s T A B v 4 p a q i 6 J 0 6 a i x v y d o H M t j U x u X u 2 E F a e X q C 5 a K C s q V 0 b l T O h w p U x S s 4 1 p n p e x R 8 E t r 2 d k s x z l d m R q P R o k I t e t d V z o C / q f o k c p s 8 F j W / G q e C y s f A f Y 7 n F x 8 5 x j W 4 O y o E 3 B h Z R m m 5 L u V e Y n w t v X a x G P z 7 L x + y n Y N u q 6 n w H l U z F Z z b 4 1 m R q J W h e E z c E b W f x 6 a N T Q H M t n 1 g U 0 3 j I 2 Z F 1 8 P V 0 M A i L H S q v u O D 6 6 S Q L C 9 g 1 I K b 1 4 B t 5 O K O 9 n r 7 i L 0 0 n U U Q 9 a C d Y a 0 2 V 6 2 o D v Z u D I N W 6 B 7 0 v C p / G e 7 Z g P e 1 M t N s Z W K g k E L Z A g G p t u I D 9 L W 1 B P u j d E w H S 5 T w 4 C y a 4 n O B 8 3 / D H 1 / 5 w O c h L g D s C F g O P A f k O U H m x s q k M K 8 g d 4 K H h j 5 / p 0 1 2 / f f 4 f N A R c 5 z 1 E w t p d w d 4 2 n F b K e 8 h u t F U N 9 G d v 9 y r S I Z R M q i 9 r t o F + n k G e 7 v q 4 6 3 P f R z e A c R S M E c R K G R k B U U j 5 c t I + 5 A P e 0 Y J E H w 4 D W i 2 q u 5 6 B v g Y D P K 1 D n f h K N K J S A s r z 4 H u v P 5 k k E Q o 4 C + 9 E w m 8 b A j 7 x w 4 a Q F 9 P k 6 H q 3 T z m O 6 + X e n 8 I Y w R 1 B a 2 0 d I x m e m e 6 P / h V + 9 7 7 j l 4 Z Q E w Q c / n f n J + l 9 O U G H h h P U I v q u q 6 B L + P l p B B u 6 + k H 6 7 f M d P / f j 2 z v + 5 N o f n v z b f v y o 4 X t E k f V u g r U m U v 1 o n D 9 P B b 5 O B e S S f Z 6 K d 8 M P + n H v z g v b d Y K A o w 5 D J j j f D w 7 k Q n 1 + m s / j 9 3 F w v u 3 H t 3 e c f n j t 3 z R c + / G j h t + u D 3 j X f j D O 3 6 w a e H + + / O Q 9 z R 9 y Y n + 4 l r 6 7 4 4 / G D 7 Q g P 8 / s f + 8 6 1 T 6 + U j 8 c v + + X 2 / q + / G i 5 / e Y d + L 7 h + r 7 8 q O G 3 6 + P 3 1 + l + h B 0 m K L I I D v S 5 c G 9 u A x Y X u 5 9 F H Z g e j d S X j I a 1 t z i H A 2 b M X u H m m E F 9 2 V 4 g 8 N f O o G N w a R D / P m m a S E P 6 r Q M E X 3 j L l X W q o V b Y E x w U r S 5 I F 6 t 3 Z L e 7 l / v d s 7 p 6 R 0 f v T p P 7 D M 2 T y H D n 8 6 o N 9 a P z 4 a v 9 c U h 6 E P G g w v H U A R M 0 N H f B J Y n p e 8 X 1 3 r n K t 6 9 I L i 9 c 6 9 l 1 u 8 3 T f G N O d I w c H T b q k 4 J u R J A W P s E Z E R t q x A u b k t w h d S i w 2 B h P 6 H 2 / d t g u H u 2 t D Y Y 4 f Z A 3 l C h y o i / p e 1 o T 9 1 P E E 9 Z p r k r b K j m m i R M K w 8 x g 5 1 U Y s u A B D v 2 y 8 o G i h R T x z V z P S k q w 0 + G c c j 4 U I 7 J f E Z J t 0 / s r h p D 0 J H 9 E k q A f + I H M y 9 f E n v Y E h w 1 P 4 l Q M x q i X V X k D d X n A P D d d L Q j 6 c r j I + u J W v v d k G Q J s L u 4 G q S U b H 0 / G x i C W a d D c J z i P k g 0 y 5 8 7 U t M e A N c r j o w e n o w U E q r 3 + G A f + d b j U P w 2 J f h U 9 A d f 6 j 6 D 0 3 A a N N 1 E I i D h i 4 1 S 9 O W Q q f + g n F e G H 8 n n y I / Q A 0 u 1 N C E n 6 k 7 B Z s f I P A B N h 3 H A U l F 5 2 e T r O Q 3 T I n z i q X p k D / T C 7 f X + + F z n C F b 2 x B 2 V S e 5 / 1 u Q T 1 S D 6 j U 5 8 b p 7 f T + a l n x R x l 4 c 5 + o B Y a 3 + F R B o v d v 5 G / F S f 4 I w / z m 9 9 / R N 6 h 7 5 + R 9 6 9 T S X 5 l X b k f Y + z d j X d R e l t Q M H 6 A 1 b Z r z p r z j J k / q / b f b 0 b g n x 3 B 7 9 v T 8 k y n e c R H k C A F b 6 r t 4 9 e 9 q U g D T R h P E 0 y 5 p + 3 Z k E e G G 6 A 5 m u a h g e x A T h o k s Y / X p Z d e c b 9 9 g K 6 9 q R 8 a n F 6 s C 4 g C T K 4 X 3 Z 0 e z O 5 Y O 6 F R c i d w s N z b + e K y R P a 6 W s + z s b 0 9 F U K 3 M e F s E d 7 e 9 g 5 g 0 Y N N Y C q c A 2 6 B j C 6 y A Z q o P k k l Q F h + O K U Z 7 o y M A m k G / E m Z 4 J C 0 P a g 0 D H R U + G D o + d l Z 2 F q X 8 0 k A M W s t B R H 6 u s j Q + y j z d d X T a v b S b l l E 2 b K q E B J k R m B 3 e m q t v c r h / k l e Z A 1 U 1 z F m E 9 I R o 4 k 7 K C U h 8 U s h x Q s m + o / r K z 8 1 A D Z s N n q 6 n J X i o u S j Y N m F v j v L k K c t t k 9 2 f v A O O H F u a h d V 6 Z n H x H v d 6 3 s q + E J 2 u v u Z 9 + B I 2 o + 0 1 0 Y U p a F E L r E T z 8 A c f + V s D D I J 4 Y R g G / 5 1 A q I j w Z P b Z t M m d V G R 2 4 3 u R j R I C E P 1 6 p Q A Q u S + 3 3 M u q d a g g H 5 / 1 R u 7 D o 6 3 C o P c s 7 B / y c D b f E i v W 3 R x 9 a U I l t k E I j n / Z M u F e 7 V B k p Z 1 c u b J i M N W z f s y c T t 1 K Q N + p B q z 1 7 F i t z z P z 6 p q t 1 Y 3 R g / J k 1 6 y s 6 / N K D z 7 q 7 r h E y A q w L s + T Y m w w c M R y j x 1 w Z 3 J I 7 L v H r v 5 F A 7 j w e C r 6 7 D z A 9 o 7 9 n 2 8 q + Q h v d J R u 0 g 7 t 8 C R V B L D x w 1 v I T 9 1 e U W w H 5 1 7 N n L 7 o k M M n R 2 M 6 / E M r E Z n W q o H 6 m g k j P F z S x T + l V e w X e T r r E 6 J + f X w E O + g j F 6 K k O q 6 K Y o 8 n g 0 Q 2 b d o V Q Q V 7 L s q Z e c N Z I Z g I n H V c f 8 x l c m 1 n Z x i v p T i U k O O H T W d L 2 e I M B N n r p + p p I Q S n x T U x v I f H a A f 7 J U W y v 4 O + b F C x 5 4 M 5 Z g s 0 6 Q v L U 1 C 7 b s k H e s R i q h t K 7 U m i H Y B / Q x 3 o L q + r 5 q M q U x 9 s d J F t a F + x 5 m 8 a 8 6 t e U p 6 Q T G Q K O m W h n v D J d 9 3 4 9 J s P S D A L p w T 5 5 D f L R l k G t o E e Q U O k O w p V W 6 / U o 4 G Y B x Q h b s D q J V X w Z l e P L C g m g 9 x m a o 2 4 + + f S 8 B 3 O 1 0 C 4 Z a j 1 H r w M m g 5 5 B W A j j n u T I d u 1 3 d o 4 R x M C B l n m e p t T L o C z M w 0 u e 5 E A p U W l P f N H c h 3 4 b Z C c Z B 9 q P Z 6 w v M + D h n k r P e S k 7 O 9 k a q W K x N l a r h W U v d t I w I P i Q 5 P 5 d A v X v k y o 5 Z / c J B s i W r a v A H C K o k N G M a G h g k Z o 9 x T m S H L H c B W w 1 2 A z R p A i W e x u N j y h R a W e N X K 1 Q M I c 6 O M B A F N 9 Q B C x Y M P G Z + z P f S b o j 4 A z s 2 m Z r Y X w j O + n O Y t S V y h 4 I K 7 B P 4 t s N q 0 b d m N s n T N 0 J F Q g L r b 1 d 3 9 Q l Q 8 g C B X a a d E C q 2 d D r 0 4 H X S B X i R J j Y S n K q f M 8 s A j C I v U L Q J S 9 q 3 b 2 k x G 0 z D g 7 y W N b c C H l G C X W X W R i Q N 1 y 1 T K B + J Y / B j 2 Q 3 C t h N X C Y M d j d f F Z L X S I / D r v j l e c 2 U 6 Q 1 r j z s N a l y t g N J a q K z G G f j I C E p L b L A Q h A E z R s C E Z S 7 4 k q O 4 c 1 I K o W o Q y n p n c j 9 9 K O C 4 G 9 N l W 1 h R o 3 U L 1 Q 1 5 T 9 j h o g 3 T L b P 3 G e b 2 F J m L F q 0 5 c s X M i D b Q g v P S B B n t g w K H Z T 7 z o q Q l U g t e 0 g j H h g h x e x j 2 + m j j 9 J 4 u J 5 r n U V 7 3 4 x F 7 u H c C x 8 W n y N E V Q k Y N d 1 x 7 D d q X c f 5 F U N 3 Y u h W N P G s + G 7 l 3 B J 0 j l 6 b k S V 2 / q v S n u c d R g 2 n c P S g 7 p z g S g B f 4 G j X 7 l C T R D k A v F m a X + C f Y S C o n I l V W d q F 1 i O 2 Q a 4 x z x k e t M g p 7 v U O g P S K E k A p e W w n t / 0 w B v j 0 x g H b g K Q O B J T 0 L s b Y V F + 8 + A u e j t 3 6 g R Z 3 F h L + 8 u w Z T O 6 Z 1 8 B K v c v k N F 3 2 Q X y 0 U u / y j N + C E S p v 3 n O H S r P C D Y w 7 K x 8 1 N w D 3 V d B Y 4 d 7 7 v J E r y y V D S u H J s R M d D h m g S e / D N 8 n V N p X N y + w g G B U H / Z x r q o i B 8 2 f k r p z U q b z c V + A 2 t c r v h Z l e Y 8 t + 3 H p M e f u b b b R a 4 i a b a A l P D m d y x h t Q N V i 9 8 g L k q r H q B u o w S T 3 J p J Y P K 9 z F Y U h r B t 6 n r A o O 6 5 B U 1 0 c p v S O U b p 9 2 L X k j G G H A 6 G 2 s S L D E X J 2 Y e d 7 3 S G F O r J 2 7 W N a G v c O V Q X 6 I d C l 8 + 1 I U e 0 t 2 F D n J 2 1 o x r H d 3 + R b r X M G J 3 S P c 1 7 e P R o q K B 4 O n c q c W M + j r 7 c r o H 3 7 i x V s M o + h R C I 6 b i 7 0 l p o I n r p y O V F f O 6 o + E H j f u t i D 8 I u d G L 8 O O 1 3 l 5 s r g F m v b E L f L c u E 2 r H C Y p j C B T U n m H 1 u V w b r j E S h d 7 H U e O 0 T d h d W p 8 q N G 6 k x D 7 3 T h Z S m b u J 0 d T r e h Y A k U e E E 3 R 7 K 8 M k P S o v i W j K G w 0 q V Q a x J r y i J f g K j u Q e 7 8 9 n K 6 p f v 2 W U D x l p d 4 Z g e N u G 0 t X 7 q z D G m b d T N 7 h U j i z l E F X Y N i b q o b 2 i v 9 0 i 4 X y T 6 a I I t P h 7 D N i 2 D 2 n y k G x B c E p 4 j G A j R y t x 9 3 F d h X u 5 v J z n h L F j G u V p n e 8 H t g b U I p G s s M K N c f T u y O o v 0 a S k H q v p E n N 4 9 K n u O t Z P u X O 1 5 f z V C / m C I J e j 4 h N B i E U 9 F Z 2 A b j 8 O f D C G w F 1 0 8 N r Y R A 6 X f 6 4 7 C 3 2 o c / e o F Z P H k Z U 6 5 R m k K C p K q V 5 U Q + w l J z + / 1 z d 9 7 h K Z r k 1 l j a 1 Z P j N m p 4 u l w I 7 a Q 9 7 2 f F J X w A k y y I U d S w P r Q D + G Y Q x C K Q m g w L 9 K i 8 M m Q P w O W A 3 f 3 K r I p 9 y V v F k N l B 6 C w 4 q m W 3 F 9 B + y r a I y Y w Y b i V o J y V a s u w v b s G Z o I D A t N 0 V 7 J s J M K z H J U o G s M K I l g Q M 3 2 5 d N i X v y V U b I s J K t q W o n g T 3 4 v Q G p Q M Q X L h h h V u u b T U G y F / d v H 5 r x k E x D z e m a X r Q x b q V j q W f a C U 2 H A s s F Z A G 8 I 9 C N A W R a E E g D z D U G c B 7 E C c o + 0 d d a P v e L r G t w l 7 l 6 H m W X 3 v v q i 3 5 F k 0 r K z v T B L r N 7 7 r L U U u n K f U F Q 9 1 k E 9 c P Z C C D E g 6 9 g D t y x + 3 V s 3 e Y f g Y e 7 V C c y i u Y T 4 5 F c C a e F C 2 A w + T V z S H n j 2 K K b L x K g b v J 9 o 8 n 8 I A l w U u v T 3 e u V V e f V P H G D 4 d N 3 E 0 c 1 I 8 A h Y M Y o N n 4 g J 8 O U B m g y 7 S m c 0 L + i D M 2 O T T 9 8 b T Z g f P r j d v z u Q h u l W k q 6 m H j X n L n d T u L m 7 m A Z 7 u O c s f d C q X p S e N E p O 2 V l A I Q 5 k J c D R L u z 8 t O 3 U B x m + I u 7 5 b d z J w r H m S p u w Y K O c H p 5 z v b v n e U a b 6 V l 4 q c K 6 F C j t 2 N i 6 K L r p m U y p 6 D y c K f c W k 8 b n N 0 x e B Z K L y a C K u c D 9 4 B r H P Q B m O X 7 e M Q i b r v L 1 h N I p 0 S + E c D 0 N 1 D L f s E e o Q Y B 9 B s n + c G d h 0 J e G 1 F A 9 U n S f Z O w b z c r c R D Y 9 F I V H 1 u R 7 K A C m h 3 f 9 e i W 6 v N V P m E O w W f M c D D w 6 8 Z D 2 w 9 K B X 6 7 C 8 Q 0 I v Y Z 2 8 Z + / 3 L U k m 3 3 m 5 K P S w L K I S D l 6 p y K z z g 7 3 X W c h G n Y B G k c 1 f r m j 5 5 l l Z r e 6 o P O a v a v R w t I 7 U 7 u T n G 2 3 K / N G e d E B 5 + y j z h K G J O c y 9 R W m L v c v K 2 9 Y b K V T t 2 u R m h 5 5 x 7 h Y s R S F 6 F D F 1 s g Q J O x c Y K l L L o 6 a M 4 l + f p e K l b 0 P 8 3 F h K k x e J l 3 K D l Y X o 6 0 j O 7 h 9 l j D w E 0 S G i s 7 D b c 4 M N p N + r R Y q p e u D y c / Y l G b p m 1 3 6 l P 7 H R 3 G 3 0 / m Y 0 6 + d c h 2 0 v 7 s w a G F V J 0 L i 7 N 9 z 7 R l 4 C r 7 3 F o 6 O 3 t 0 c x 6 5 2 1 V 4 X S b 1 E O K c F s R F 4 m K e l 3 u A 4 p g d m x 6 l 3 T E y f s V e 9 Q t e g m h O p a N m R M Z 7 4 O g C Z g 5 h K O / R Q 7 K d h + c 7 s k J T r z 6 / 9 h 7 k y Z H t S h L 9 w d p I N E J N J S E A N E L J E D M a E U v W t H 8 + r f 8 Z l l W V j a v z K r K y t 7 g x c T 9 x v U I D 6 c 5 Z 5 + 9 1 / q W 0 u l w W 5 U W 9 4 k v M Y J H T d r i H u T p F H o C R 1 X b L B L 1 / m B 9 3 K N W X O o C k r 6 y s v m P U N O r Y T z h F P / x n Q S W i X H U Z 2 J 6 W 5 E q 3 L h 8 q Q P F E g t / z u b H z 9 B R M 1 y I e 3 9 8 j i e E V x T E J e Y 2 E 6 l V q q k y m b X a 3 8 d b o U n 2 5 T g X k e e + h k 3 a q T U T 2 D Z k g 8 S G l 6 R j E M T F U p m Y k b l l k m i e f i i H t 2 o t m x s N c g M U R 6 l 2 l 3 K g E f P E n I Y b s R e k x T l 0 5 o y o r M 8 v r C k i o f P 9 w V V Q 9 x p y o i n 2 W h n a X l / T i i 9 j j T j y f V L M x / i 9 u V R + Z Z C c + i H k T C T Y U / l Z w p 2 7 2 Q 9 l / X 7 U c n i c r 3 2 3 c S F I N M 3 y Q 5 Z V H B / b e 8 V c w h U z z h s x j F X 8 C 7 b q w T 3 C y H 0 0 d 4 e r Z r w E X z G s 1 p l U e s + R 3 X p x F G o g g t B w u G Q n j w Z R O C y y X w n v d f I O s f w u U M F g B 0 R G k 2 V d 7 G K E Z s Y f 2 d T o N e t T l e 8 S x 0 W 3 + K Y F u 5 t 1 t + E e O j + N l b A J p t / f 6 S K 5 + 1 f t b l U D w 9 z v m O Z 9 P f H Q 0 y k X J 1 o r E K F L h 9 K O u H G r g e z f w / y 7 n Q 9 2 9 r g e V H l 6 Y X S 1 N H f g O l K w x j / J N c 3 L F J c h D X y p f Q Z y m w 3 m / T Y 2 s S 3 a G P N m 1 / n e v b X M q x z n Q d 5 J c w t B 7 3 u 1 h 6 4 Y V d Z 7 M E r U R R R L e d 9 U b / J i 8 V u 9 7 c S v 6 x S d V A b J G 1 n G q m 0 4 V p y 4 p K D j 2 B Q P C K 0 0 1 4 L J S p U j j + P v s c + J w I M 5 4 r F / s y i q x L l S P I W M J 3 H 8 C A z Z M 8 p n G V g 7 r I z n W N L M R Y X V t 9 n x V O 5 Z s f 2 7 h I E Z U 0 b T y v c Q O o R e Y Z f L 3 J W Z E S 8 I m 3 5 f g A U Q D C M Z T j o R L I f d 7 v f e o i D G M O 7 e y q K 6 X G n n l H F f 6 b s o q B Z O 8 G Y 8 n B l f G l G x L l 3 3 w a N m 2 + / i T f q V Y G f 2 0 g l l a N q U s D D 6 Y c v j 9 x f h g S + y q q N S 2 u z t d r p I n 3 O 6 T N w D Y W f C g b J O 9 1 9 f L F J I 6 U u 7 q 9 Z r o M t i I N 9 f g W s 7 f h u v 7 O 2 m s m k l r 8 L b P 5 / l w 5 8 1 J a j o s J n k U Z u o g W l p d 6 T Q / 6 C w p M q I C V r / W f y s 4 k N w 2 n 4 c M O k F D w / J b 6 O I y J f M u H L D / S 3 f i 6 6 3 p 1 5 O q F t n 2 c q i R Q n 3 s O T s 1 A s f 7 N f S e i l i e e 6 8 H 0 b Y O 2 e C j R H w R b m 7 O d 1 2 S B F 6 g E x k I U W G E u p w l 5 K y 5 8 x 2 X r 4 5 o z m 9 a V 4 b M d F t Y 0 h l x X j 4 k h l z X d f 2 D M C j 9 L Z v e h E 8 4 R N P O Q E l 6 P N Y c 9 S M H k Z g 4 y B b j + 4 4 I p L 4 F q W a X C d E z P j 6 Z o N l Y 3 X n N 3 e / 1 s y w 2 3 E y 5 u O k a 2 a U 3 B + c S u q k / C W f 6 n G E Q g 9 p 3 m Y 8 l D V 1 p t 7 5 8 5 J G w l 2 2 o t t A a r s o v R T 0 z T O X o W 7 w t p n q j s b E d l e r 8 2 K t F 1 8 d v j s C R / C d r Y V P 8 e Y F Q E 2 8 B S + e D 0 D x q F i G h G d O W D m r P K l y z 3 Z 7 d 7 8 e / F O 8 f 2 8 5 f R B 6 m e 3 H 4 3 B C 0 M r n 6 8 E k N I a b c 5 A 8 H h E 5 i u + b Q z V c i / G j d F b i j / P j k K E p k T n x 1 4 h 6 K c a V u J j n l 1 A k I o F D 0 i m m s u z 9 k C P r s c j M Z 3 b W d Z M C H l d t D M / v J n j m 0 z j s A Y c S h t A V q Y K T j u I h A p + o r Y Z 7 K 9 3 P s 7 5 p r V 8 c y 7 I 8 b V 7 Z L P n e v x 9 C L 7 w i i 3 Q O L 3 s / G X n t e 6 D t s z s C r u Q 6 j / T k L u t Z u 9 3 1 L 3 L M X a l 4 A 2 K A s t h 1 l M h / / A Z q 5 E 7 x 9 f j j 8 S I b P g q k J t u f p p D 2 g y 0 x L / E P 5 1 v 0 d D x h w c M v W k X J v y / X Q + E D 5 w k 5 O r N 9 p M N z 0 b n 0 l 5 3 o x 2 F H / c Y n 9 3 I j 6 F 6 M G + j A p u H J h f t 4 u 7 p r 6 M W X j N 7 z M d p r U / o B e 1 t A f 4 r Y a D P I W g q Q k T s y 5 I s 2 1 6 X W o d r 4 e / f V r y a Q o l P u r L X 1 + P r h k 5 J S T q 4 e q 0 D f 7 d C S 2 u m 6 l C N r S + 2 R L / m 9 D e v i O r 1 k d H p s M t 9 i Z t O 5 g + n 1 W v A D g q P m i T 0 + b 9 t M C u 3 W v z N o t S c q r d n o B 7 5 Z + u Z y A 7 K Z Z y F W K n r W P M F K P + 1 v 5 v 0 S O N 7 G 8 i R i C a D J 4 D G J l f A L + 7 t I n T s d P I Z I i u U q J 6 3 x h f k x k + y 4 y 3 5 0 U r 5 Y d n k b H A 9 k 7 V H l S t 2 q q i u t L D E M U 3 5 X u / f G f S n a W R + T H b 1 D M f b 3 I M i q f y T c n 0 S b B x 1 A B V d / q m / L N h 4 X 6 F J 8 e 5 M I H O c x a J b N A g E o T 5 S x r s B 0 D a r 9 3 X o K R N 9 q 5 / I 8 h h / m P X S f / X E s y k v 0 r / d 8 M 2 D 3 X n s B v a K y f b G s z q a m 9 z g h n o 5 Q d L P + w G Z W H J c J A a b 4 v r 0 e U f p J C i F b 0 G V V V 6 7 d H Z H E 2 w 2 h w W d 5 D X B Q F 8 1 F A e Z r T B J 5 t D n E v u O 5 k z 7 d r b 8 D w Z X d y M 7 V Q k r L s 1 o 1 q H v u K Z + u n e O s 7 J l x t 5 H U q d q l J 2 S X V w 0 3 9 v o 3 1 5 Y q y i 1 P f P w x L b C P + o 8 C O o 2 G g n 4 l 7 A G R u q Y f t T V 6 K o I 0 P 6 D i H s h a J L x w 4 x Y / L Y V c 9 e T 8 / F x w m S 6 v d a H 9 7 k T p C s c h I B e P O m s D d T I 4 Y R f V D u M 9 K w f q k l H o c D a W 9 + + S U x 7 k z Q 6 q P u m p + K j t f D 2 o l a s + w Z K n F W X 0 R l r n C m E N L S m J l p J u i i h b k r i k g j k z R E 6 j m E e P R + L i 9 n 4 5 D d 7 5 d b s 7 I h n e t f o F o 3 h a z Y z B O y H 9 x 7 m N 9 s G Z c A N + D k N P y q h 5 R 6 4 C c 5 e u 8 t X B n d V j 9 k G y E M y U C T / Q 5 I i b i + P 7 j w u E q V W r N B f E E S m 9 y 0 / T / d + D V d p 3 1 5 o V c 7 / E + Y W k J E J P e K t j i g y H x 6 a g 5 V / C 2 0 l x N I g + V b n i G L w U c M l 2 2 8 H z 4 1 d S 7 o c / R u K a 0 k O g R q 7 Y 5 Q Z C F 9 t O Z T b F e X m R v 1 6 U j o e 0 B S 0 Q / a s q V h F D M O P + t s N w T 4 X f b O 5 U s T j C w j + M j 1 G t 1 G 3 r c 7 q 8 b n C R h B J Z + H c b W i 2 U u 7 a 4 X i n 5 c k z T + o P G B p o h c C E 6 I x J L W f b J t j j a N Y X J 8 z g + P 6 L P h 7 7 j F 4 C H M F T 6 z + e s J 4 b 2 l 0 N 3 7 Y K O X N P y 1 J t x a g 5 J W 0 1 y 5 X 6 O 4 J 9 / T 6 e N U X Z K 8 q f x H o 5 7 K b T 2 t 1 2 + 8 1 s q 2 x z J t V 1 i w L l x y S o U Q 9 m V v F 6 v f X F 3 H t 5 L L d 5 o S S 4 v k I e R 6 G i S / Y 1 T S b 2 S 2 i u i 2 4 i 9 z k P 3 9 0 i V 3 e F p d 3 q L x o B x 4 C 8 X P w b b L j j y p 7 G m n 8 7 v J n 0 a C 7 B 2 h C F f f M Y c S i 3 U 2 K t D g 3 t E S 5 t Q F 9 E Z Z L d j V J g K e L 3 q / P u a r J c R m B t + K c 5 c P b Y D w k + u 1 c 3 / 8 p I q / 6 J P e N H v r P C J p 8 O t L 9 9 / F A I y u f f v a 1 W E J k k N b Y + 4 7 7 7 6 U a n j U R O Z y L l w 1 Q N H Y m G T X y g z 2 J P 9 G D Q c z h V x i I Z v M Y T o a L 1 j z X + f 3 y g / W O n 9 / b w + 5 5 u V X Y 2 a q E U D y E Q y R K v p v T v v s w o n 7 / B 3 + q I m z n J C Y S a x c N x d g q h j 7 Y Z + E Q 5 s z 3 V r i h j R p z u y p V N 7 v 0 N / 4 D i M r a x H x 7 Q 7 P 9 D a u G d Z a X 1 2 N K j d U 3 l f k 9 2 Z 3 7 a j B 3 L M + X L B 8 q 7 S r 0 S U d Q O P A K J m Q T e E h z Z 5 t 1 + 6 c g 5 v C Y 8 c U A f 3 O / q r 6 W e w A K 0 S A 7 A Z d n u d 2 / e H a T + Z w a f k o F 0 7 q n 9 q m 9 K j S T e i l m Q f R I d i f m J p D E i h L C N 1 / 9 s + 3 X s / 3 g 4 5 H z z 6 W s s u c 1 T r U S M 9 j 8 e e O X O W R X p z u w / F U X / 9 v u k g F h Q H P q f 8 V F p v b 9 / d P H E w l l G + d f B o Z L j p H t p b e E f 3 H Y z E g t 1 g 6 A Q e 9 u 6 3 8 1 2 s 2 V d 1 J 6 z O / n F 6 7 I O J 6 N I 5 5 g R i 0 O + u s Y w s y W S H p f p c i l v 8 G + I 8 v 9 i Y m 4 i 3 + z F 0 3 0 B a Y L 4 j / q / c A e 4 8 d o n 0 p 7 u i 4 6 P X r X B j E V u 7 + 1 5 4 q A V z U b R E n v 0 Y 5 + v x U c g s f T Z N s 0 1 n E 6 z E m M 5 3 g g Q 3 5 L O f D I T O g p K x N a R U K 4 E h O 7 F 4 A X d K S r v r V f t 8 m v T 2 b K S s r o 8 g 9 2 4 p 6 h b 1 x + Z v 2 Z R W Z s o P B o N Z a 8 9 x z o H 9 Q k T 6 i A M k E W S 2 x z r u R / 3 e s L o R Z C A z q u k z Y H Y 6 m 4 Y K A Q F H 1 6 4 M S w x i M u 3 D I v Z 2 1 y M W W Z 0 6 8 p f 3 p 5 6 f n 4 i w V / f B i 6 x x 5 B M O 4 9 C m a 1 N M X l l e 7 h J 3 l d R b p G Y f u C 4 u J x + A k O X B Q J 9 7 7 Y g f A n d 7 i u u b w k 8 D 7 T i A V V g / K G o v V V E K + f O + D H b B j z T d G n p d 6 Y + E K a h n y i G + n O Z A C D U E q 2 0 g A V e V b u z t H G W + f M a p Q T 0 B E H 5 0 A C U x F R o 9 6 S l M V z 2 V k P a 8 X 9 Z D O I e 7 w 9 L t c / G E 9 v H B W / T I E 5 r T t y 7 t O x l s l G L L q l y y 0 M M 6 f A q F 9 T D L J H b 1 9 K L 5 6 x z H a n h 6 z t O d 7 l 6 q m i y n P + 9 C + 6 e H e 6 h / e S b n y 7 Y v L F y H 3 / 5 f f k M y d 3 o M G s D h R K a V v 5 o n f P H p / A P T + x z t 6 U N K V u r + c M U j y O F P n u 8 E f L 4 C e f n / v + 4 / X h d z p O W w S w x R 1 N u 2 F a + y J A J d + Y b g 4 4 z z S c 7 y L 5 r d H W B 2 + 3 g d / H c G 9 i A R o O l / f H E C Q m X n 6 5 k B U 3 k 6 P Q 7 G / t D c f 6 r t k n 4 8 n X x h P v h I a 4 Z 2 o b g p y z m 8 Q D 4 3 P 4 L 2 R S V G I b K 9 1 d z 3 / + 7 f 8 y 8 3 7 q z / 3 U l o u f 7 b X b a n R f p 3 X / r v H g b M W D 0 4 T r z 3 / / 9 1 / 8 N L 8 l 9 f F x u g n y o K a 6 A H X 8 u H v t T l D f T A B x h t / 7 w o k / 7 e H y + Y G 6 6 V + N 8 / j R 3 L w o b X g 3 a 2 + 0 C Q o b U g 6 y X J P Z S 2 d D h l a r i L x X d r K j / B S 7 J j F 8 W P 9 I E F s R I k b Z 7 Q y g 0 W v J R / M 0 D f L s Q h P Z 2 h d U V l 2 H e d Y v j / w 9 9 r / f d v 4 T n / 3 F i F J o r 9 9 5 a C s O 3 o N 2 I 3 j s Y w Z e s v 0 k e u t h D s + 3 o 2 z L h C X b 8 a 9 V V L T r F s W R h B N A b 1 m t q V P N V D U m h S k S v 2 b V v g D 9 Y i B j t Z W i n c W H I 3 H 2 u M c N 3 1 1 m C T W a / o v T o m R + 8 s w y x 8 k e 7 y a p A P 6 C z y a R p C J X z 1 J D W q v q l B T W C 9 v 4 f 1 M v n F B 9 W N J L O E Z I q D d i i D t d e 6 w b m V y a P / S J 3 2 k S 4 n + E Y d h 5 p M L 2 J A K f j X n / + 7 9 N L + A f X u v 1 y K m r 3 9 j 5 e 4 i Q P K 3 / R 7 X T C q 9 Y M + U 0 v f X n Z Q G v Q k D 2 8 O r V r U C P x / u 8 x v t w 9 G O i P q 4 M I W 9 r C z w s U 9 B P n R C z r r K + C w Y m j 0 G k W w K C c j r q k 1 P j M i 4 A i I e m v P V c k 3 d U P H r T M M R c i 3 K l u B o Y h X G O j T a m n K u o 8 F t y s r R P X q b N X Y v / y C e p A J n z u + t / o 2 R H t x R 6 q m y L 5 B B J Y l x R A h J i z e I Z r 6 V A n M e P I B f Z m A 4 0 6 o A r b t Z R 2 m I q w n Q R g Q e P 6 K 5 M m Q F N Q b J P u b P j Q k H t B r M 5 y h Y n d O C z R 9 E p B B S E I h J v R d j X O q w U + w d j / z y U P j P i d k F E G 7 Y r S K E y g + i d y S f z 4 5 P W E 1 c 0 5 G a v 2 n 6 D W k Q s x / P p v / 6 H 3 8 7 y Z 3 a I 4 u n 2 T b n / 7 M k v / f c r W R t n V / U 7 C w v + n D B a s 2 / b d o N 4 e W 8 H / A a 4 A H 9 P v T m v W H C p u j f p b y F P n c g X k q G 7 q 8 E D 4 2 1 t w d 9 C w r P u S B u e z v + S 9 T g R X 5 s 4 R b w K u z t / X 4 p 5 U 4 L j 3 L 7 O A b k L t 0 E f D b P Y C C 6 I T + P v g e d x g e Z 1 4 + g I i 8 / 8 f w C A F h c J J E Z f 3 8 7 h w i 0 u v T v y r S f o b 5 + j 8 j 0 u u R + r i 7 f t G L u K Y + 9 0 x 3 t L 8 / B q z 9 w 2 w G / w s 6 Z u C N z 9 q / y N X O a t b s 2 3 5 U z i b 1 P 6 X 1 / D v F H N h o 0 F Z f 7 W / y p 4 s e + G O 1 P / 6 j P J u 8 / 8 I n / r + l t P v 3 O r H / e / / d l 3 t x X f W e + o R r 4 4 j 7 s c 3 t Y 5 W N u 9 l L 6 P d q 2 F j B B s x A T j x R / R u U y F n / V 5 S I w M 7 9 6 T s i m S I P d m M P C r 7 G u 9 9 J L J 1 N U a N 5 8 m 7 u 4 k K x M + D t 3 I V h g S M u 3 T t p f q H D E Q T t x b + y n / 0 o 2 d l t y E H R h h a V i X 4 C 4 E F e J L 9 W W c T e 0 r H m R y O Z g p j K Y z l W P Z W T J J e F X f r y + + u S Z 2 U e O G h g / 4 C T M 7 r u E 6 / X x / U G s R D T b 0 p I v 4 I e T D 2 h E y q N I M x w s 9 x x u Y j P Y C M r m v b e Z 1 c k K v 4 n c E d s J J R 4 4 W b u J 6 y d s k I 0 s b + t d R / l N 0 5 M 5 B A z v e E w f R 1 9 e X e b 2 + a q e i q u j 6 z Q 8 h 9 T W h c O 7 Z p 9 z J 4 2 9 o A 2 4 v e k Z 4 e M V R b i 6 c g o 0 q / u t k + 2 8 V 0 A N X H M B U i I a k s e E l + / m d T 3 p b 3 O V F 9 e G q p d p U / x Y K e V e w X W d x o T q U / m w 0 R M T G m 0 n j O e 6 n p a n d K 5 1 5 g z + o 8 l 4 l d C v U C g o X 3 1 G P 0 X U y K g X P g c 0 u e F S X p s k F 1 C Z 2 f P r 2 V 6 x g x Q c l / 8 O y F R 7 F e 2 Y w g q p T y b V 7 I U z 1 R + R i 1 O 2 j J B 8 E v V Z a P w V + a L v 7 m a X k X p U q 7 t Q x x y M w 6 V Q 1 r 9 6 A x v + w 5 Z 8 J x 0 B D / 3 3 d h 0 D u Q + 5 z / j 5 6 l U k 7 m u m + b T y D / 5 F Q Y f j r T Q C v n 8 N E x T 7 u T y + 9 x 4 1 b m P N v I A 9 n z F d u o 1 Y J s f + / l J v n u w x v C 9 i b f c 1 i p P 3 X k 3 9 d N n c c 2 m h d q v N c X J p 2 S K A X a l D + Q R U 6 4 f u 7 I B x S u 7 N f L 0 3 3 o Y X g 3 5 K T C z j N 4 F 5 C J F e Y W I t m q X n J H t p D e S R j S 1 k u q 2 x v 2 N 4 Y A W w d 7 f B x B z k 4 G m E Y u W 2 + T h 9 C 0 s k K S u o L h z H T d B + p i q D M 0 j + Q n i z W 7 M u r G D J C t 9 + i h 4 W j A R m z H m X p H 2 f A h 6 e c h Z Y a V v K H j U g Z x L j V U k P d w X L P h O v / w J f + a u O n q Y Z f d 8 T A 4 v q v Y 0 x A Y o Q + a P + Z 3 V R 5 + S Q + V i r 8 y C U G W E N W T p 3 z S b r v f j 8 h 3 P V W B g f z 5 6 m 6 0 P r 9 V W x / d 5 W e / b Z r M D + 5 K j U b x I 9 V Q A M M s W B 2 5 L S Y g + z M e Q 8 q v 5 D N M 5 R E u M P M q x 7 R 0 p o g 1 c R u O 9 I t c 1 + Y Z J 3 Z Z 9 5 s f Q v q C B k Q J 7 U 7 m 3 + n v q F q d a x w w T p f Y K 8 Z r e H u w 5 t y / S b l v R 7 b 9 q C 6 C Y h r v a I I S d 6 J v 6 8 j L v 8 R O N 3 j U q V w R G 2 0 / y Z / D a Y a y b Q 7 t w y d L 6 f d n G + D t H B j 3 3 l 4 o 8 4 4 t C q v n k z 9 c o Q c A C A L X Z C f 2 d 2 N A s p h + T F L z X L n t J v N K 6 p n K 7 8 O N T v F 5 G F g M 7 o 1 r b m G 8 L Y Y W C z l r q f H 9 N H 2 M y j A D Q h n 5 7 c u o P V 9 s k F O q X s 9 q / k S 9 w + Z 3 u D w F r + u 6 x O M U y v m 8 7 j 0 w L D P s 5 s z d w C S F g t 1 W f h V 3 1 S x O u 5 0 f 3 V X x 8 J h e i i 2 9 j O O i j j l X H S u 4 o / V J + X 6 z 2 d t i g w C f y 0 / i F P / o V Q I f 1 R P 9 K W d e B C 9 H C n D + i O C + 8 p W b V 6 w 1 Y N 9 p 1 P 7 o e Q q C M I Y f S 4 G G 4 E S y c w j 1 L u U S h n R / l 8 A o V f p x v F o o h m n 2 v C u M / m C a 4 M n 5 i b d A F G g c z 9 m v M C r b F k v Q W 9 o E T q m t P V R D o R A k H U y 1 r D l v 9 K E s C 4 6 9 L 8 W a h Z z j 8 p B m N K m t M b 6 W + d M 4 p D N S v Q 3 Q F + p T W U 9 w R V 5 E + T 3 I T 0 2 d i y e L e Z X K 5 d C L l c x 1 g 7 B L + c n U y T o j t D K E X T C h 5 / b b b 1 L h u y t 9 o T R + K l K H R U d V G o e U 5 E w + S G u a b + r n B C J w I s R r g T l 4 p Y q U m i C m u B j 0 y J q s r u 9 e P Z b I I 6 s o 7 t w s j 5 t W e C I c s G p W 3 z X H y u / Q o l i m q 0 1 Z U M U e h n m M C 0 t d u W B 6 b 3 i X 1 a p v I g s g S m 3 o l x P n 2 K m E c x I p v b e F 5 u p o l f z + W w i / q f R + B K e A G y f 7 n y / 9 E 5 E q E k n w t g X Z G I 7 U L 0 K q 5 c l 7 Q 0 y H h I 8 D c Z d 3 k W A e J i 5 I 1 B / 6 8 o B Q 2 D x 5 L k V z v 8 6 I 0 B S 8 x 1 6 f X u + V e A t K a X 5 r w G A b B o 3 T a B N y I X 3 r f e c 1 F q p b f q P S f M l f R h r t C E E v P 7 / R 2 + G K a G F 6 z X A m c 5 r u R + R c a k X x g E z t J U M n d C f U n 3 2 f H e W G u J 4 M v O g G w T b l f 0 q 8 G w O l V W h m 2 / L q b 2 r I J 0 E l S d k / m v Y j f F 4 z A w p m 6 w H v W I K g u p s t A m p 8 R 1 X s V R a f + e B o x b H U a Q a u o + 2 t 9 U 6 9 u v z b B M R y y 5 0 q h x y 2 f F B z s i k 1 K F R i p a 8 X E s N Y g R T T N m f E 9 9 K K y / 5 F F E R g n i z T W y 5 m D L f X s k K y 9 f 3 3 0 M q o + H x P O V R b P x G + J 2 + r n r 8 O J 3 O D W V M P v k 4 l I K s r e 2 o 9 C 0 h 9 H m 2 u 3 i B i v J / D L 2 0 9 7 n 2 E Y U h y V g P i E p 0 M 1 F D K G t Z Z j l 6 / g k a F j d W 0 f j c m H k M Q b A F T h D J P o J j + 1 u o S A j y x 8 j I r z 1 F O L b B p q X K T h v X V h A d e K f H e M I o v C h K d P W O j 7 V y G H P 4 S W u Z + u w m 7 y I x W q 2 G h h z 9 1 / b 0 h 9 k Q p / a r 2 y P l j H k D F k B k 1 2 6 z u 3 M n J 6 2 O D C d U 3 Z S K b u N T M E B 0 h W K f U s m S 0 y I h b o M L m y b 1 a / t S f r P G D W Y t + y z 3 k 5 y x 5 q G / l E c g D B K w u n 7 W T d J G r z N T 4 I U e 5 N V g 7 m Y 3 X d V n d / e d / 0 T / L 6 P r T p 0 G l C r j G h E K S L X O A 5 P Z C e d T L B t o 8 + N U c i m c Q N D O F 6 4 V j j B T H S K M M 5 p E B 4 y 0 P d F A 3 C 1 Y 7 I P r G e c y l O A V H U Z v b 7 8 s k 5 N p / u G E 4 M h p B k W W 1 R 3 9 3 e 2 q D N + 8 Q c D S x k N J r u j / a 9 e 1 Z 5 e 7 a H b W F o f V S x 5 b 3 d 3 T d I e 3 e i k G u C t S W t v x A g v c b 7 u u e G 0 n 1 l 0 v P d n s n x x 6 R 3 c 9 S X E N P u X r 6 Y t / K g 5 Y J U l C / o D q z P 5 3 N 6 W N 5 H K r b l H u v V Y a K N 7 9 N G Z V P b 1 M B m f b H P 3 x 7 / 3 a y t Y z s M R I o b r E R 3 + 6 j x 0 7 q p 3 t N p 5 / Z A C K x k v Q q x u V j J Y u 3 p V 0 i X B / d 2 J A S + f Q 0 d y Q 1 o q t + L 7 U 8 C z V n f l s + t 6 u K F Z c N k B f N B K h D b z 2 w f L F a Q B h C E W v d x 6 k F Z O E 3 c W Z 1 2 E X T O I q W L 6 L g e p j c B P b S R O u a N W g A I X G S a P h y J y d 7 1 x x c e 3 W 1 4 9 x b m z J N s T 9 c j H P L T N N 8 u + e X j n U m u S G S 2 b U 8 S Z y 4 7 A 8 R G 6 d S 5 V G F v T Q L t / j Y O / C q S u d 5 c W 3 k I / d u s 3 i 7 w 7 Z d e X j 1 a + 7 e a l i Q r x R N D s i R j e P o 7 n l 6 w w D / F K b b C F 0 T 4 F c a E K y r w a / u C G N 1 U l B 3 E I 5 y 2 W h + c + s 7 r + D q I 9 M F g m z F k 2 E R k M k / O b d 9 / I p 7 J r t / r 7 G S r L d 7 p 1 2 k 9 J x w X S w 9 T w P M 7 1 U d B j U E 5 W 0 j 6 H W S R v a g S E z x + C i V j j E / F D d o X b P X W P x I 7 R j 9 s 8 H T + M / G A 5 F S T J H 5 7 N V W T r O 3 E S T V y O E + e w W o P 5 S x X G v u i m H A 7 j r o X N x E d V P g 4 2 k W b D E H 2 F Z v 1 6 Q o I T 8 q m O p B h G 7 F l r R 3 e k N R l 0 / u S Y y y F G f p x 0 J 5 / w s x T 8 d W 3 j m D b w l t H T Q 1 I 7 f M m d x w f Q 9 A s 3 3 y X r O z f S 8 J 9 R m f m 9 9 k W u Q O q L B 3 Y V s 3 6 w J a 2 U K R Q m L c 3 d b 2 7 c Z T e r 0 + 1 h D D n / L r k W F Y Z i G f Z j V X u 0 D S P L c c h k q q 3 3 H S N G I W t + B u z f P p p f X K t i G H 8 P J C 5 a g j 1 w R u j M Q x 3 5 O k x o q x f b k 2 t h 3 1 A n e s Z 8 r B L 4 7 t o S e U r j 6 o s f N h R N t C V 4 N n e p J a W r g o J u B m L J e u w M O R q p v H R 8 u K D y 4 C 4 h I d G 0 2 f 9 P X J k m + 8 T Q g w 8 3 w a H 7 o Z c p g C q N F b f Q v I r A 7 K 3 z h 6 S X T 9 S c 1 m I x W X f e z 5 c 1 F Q 5 t l + 3 l Q 0 R Z e T Y v Q 9 K i c i t 7 R Z 9 o L m T P o O N q t T 7 Z Y 3 0 B q G A O x y f C 8 S 2 h 9 X Q 1 4 N W D n Z m K Q h O Y + o T t J Q d j n 1 r z x t I 3 C q O w M Y c + u U U I b j p 5 n w 4 Y r k E n t Z D U u c e V S Y u u v k t V M Z h 6 n w 6 N D T M 6 p f + o O n Z m / h S 5 S l Z s P 1 g D r t M V E 8 i 0 V C g 5 o I o 5 o Y m P z / d + 4 w + G 5 A D t d s o 5 0 u f X a d e s i x z / b E 3 1 x k B a B o E B + T 6 r c q I 4 p d a m P O u v 7 7 K 0 I X 0 8 M t s 5 V u M C m n j k a N i v H Z y m n c H z j i K b y a 2 8 s P u O O m 9 t Q u 4 P P H F Y X h X j o s 4 D 1 f 5 f Q R r g t 7 T n M q C O k b 3 d y J U Q 0 J c b 8 F N V d / M k 9 5 W K 1 g C G / B D N Q 3 U a 9 i R R b K f t O s 2 C Z R a O Z d S U v J 0 u 8 b f j e G j / c T 1 T N q L X 0 9 v t Y 2 s + 2 N S m t m O 1 s S c h P j I t + 7 t Y z h s E g i u w A b k 4 n b f C d d x N q a d B u r F v K T W t p O o 0 e 9 X 7 l D r F S r M m v J r p a u R a n r W N s R f I A z S U x 9 n y Q i Y w j u 9 D z b 9 V w P d D w I z R t M S 1 n r 9 y w F E 9 + 2 H t s S b t O + q P e E r S v n W C q k q R q 6 5 2 Y U S D t s W c N + 1 Z j U a P K D 9 S 2 3 s U H 2 C Z B G I k i 2 W I 1 f 5 Z y f A j t b R M t m R D + p x L t W t C T T Q X E x m F F H j o J D e U l w b J 3 J P r B D d 3 f o G t I v C G / P t u / B Q M q z L L g o / L n / T o P 4 r l k Q 2 M 7 b D O u m 2 a P j T v n P P 3 p / P r P S r t E m k E B / H B f B 4 U 7 w c X h c n 2 9 3 i j b Y P + x e u B P f y + H m 1 l O 8 w d + s t L C Y K H j I t q 3 Y Q K B U X w 1 r P e H 1 y m r i P P + u 0 l X k j t i J 7 S K P d B z a 0 J g t 2 x E W G m U 7 e D 9 o n L 2 u X 4 / A T r d a w s r l 7 t Z n r 7 c w n j v m O Y B N J 1 P F y 6 M T r Q u x O B M / 6 o X V 0 T u X g n 8 w K f W k J u r y J q u / H W t R / K u 3 c P N 7 8 7 F W u 7 T e g K j f b x K m J P E 7 v T K D b Q + A + L s x o j y g 9 u F D r j d m B 9 s c C 8 g x j W M j z u l O c 3 N T e M y 9 I n g N Y P r u g R b D Q x a B + a r 9 S t W I i o + K s R Z 0 h 2 h g F 8 h N G H + l U 5 Z I D F S C 4 a k P l x b b q 9 C N m x l l y 3 K n 1 8 E x J k 9 E H o g m X V o V k s Q u z 6 Y F H 3 C o v l L n d j E 0 v G 1 6 7 L D t Q z F j I 9 E 7 t n o U W T E M X w s s P C s q B o D v V O q Q I N p r L / e F 8 3 5 B e x 3 w f U 8 u N O c / t r h i u Y Z 4 6 v v b j w / u x e G V c p 6 X f D d c D h l h G 2 R j W h v O I z X x 3 9 N c p X u R 1 / e J o q E z P 8 v 4 K m R K D x a E 9 s t z j Z P 3 R I W / S i 4 G o h n A d F j C p 8 U u 4 L B 4 P d V j K n e d f 4 8 U Z v w 4 I K X e E z 6 6 D 7 8 6 V B F B w 0 X J 5 J 3 d 7 E E p N d 3 U L t 3 k 5 b n N l E b 3 5 9 h Y F Q 8 Z Y B u q i e c R R Q e i q Y Q f 2 C X k v Y s J H 6 5 K 8 S D q 9 M 2 f t s 7 Y G p f I F 0 g i 8 p D x 6 Y S C 1 c d M S l c A I l T + 3 4 W y B Z r L q w r U D D R S D L 0 b e s D o x O 6 i C 9 X L 0 q 3 H 0 i E l k f B F H j G H Q c o U 0 r m u u 2 / M F W v I C 4 O s x C Z 4 P o F J O p Q f v H z H d T z 5 3 h 0 t w i r H F 5 1 E R 6 b 1 / 0 W 7 t 4 / K r s D F I 2 u f x S X k C t 1 9 j Z v B V h n 6 R k D M x W l W 7 e Q R 1 c I g + 3 N V p M H c O 6 M a V t 9 x 0 2 S W 8 x 2 4 7 K u v + + s v d h f M T K c a M F t 0 H b e i P g o / g Y 1 U t I 3 B V y k t l O P d t f l h k D + 0 w Q 9 e / H 5 R U 5 3 t 6 m 7 o g 2 F d e 9 5 B 5 H N z X U W K G 3 B I I p b x p Z + Z u J N d z k l R p f U J m Y z B p x Y d q 5 f W V W t S Q n A y I v W Q i J g K G i 1 J R n Y / w b p y + / M K 3 Z q Y c y l / b Q 9 K u X m 7 i S i z j Z b r a + 8 f 1 Z Z f l H t b j C A a H N s n 2 g x f s + 7 p Z v D Q H q q h u g n y 1 v m p i n C m / K J D z Z 4 n R 9 L 2 8 e H + E P E r R N O v A / k 4 F l N C k k S f n h e 6 h 0 x F R g 4 Z U W 3 0 J i U w U w z m g m v e Y 2 o u o + 2 X + L N z 0 P J 2 d X e k T i 5 N H F 5 R Q + z O O G R B F 1 n A P B i Y G U v z V D 5 + 9 d f q 5 3 g K o L J S f P W b Y v + W + 4 3 e s Y 5 6 b 3 M C 5 X 4 5 L Y u H 9 G 8 l t t Z n M 1 E O o X R + C K r X K b U a c C y N 1 M R d o q N N X N m G a / M t c h M r u n d x Z i z e 4 G C G H F t T J f 9 2 8 s n u 4 j t 2 a x u P x h A v K V 3 a Y b Z 7 a 3 s I c 5 L E X w h m 9 C O N 0 r r n 8 R I g + C m P i G t 4 X V W C w S n 2 h m s Y o l D 6 W F V e y A 1 / N r l E s d v v m J c u D U G y u K 5 9 y k e a 8 7 r x t C J 3 u u R 6 J I N 9 H x y + 3 Y R S I j u E h p e l E u a u 2 u n 6 B X p t E L 3 o i n 1 S Q Z Z G R U f 5 I 0 s O f t e t I v X 6 3 k e G S 8 b W T z I 8 K z B b 3 N 2 N j r y T K P T F + X d X I + l p m d H n g W a J d O e r E u 8 m f z 0 L R O N w F o J k 9 T S F E z J t G O I k G N r Q Z S S P 6 t 0 f e B P p F o p s r X 9 J L 9 P k y L + G z W B l O x P i L D + w z x b N 5 J R f B n 2 t q U C + + P d i X + / e O N X U x S D w T z i v V 6 B c G V v A E v M v m x F e 5 2 Z 1 E Q 2 q E 6 W d 9 u W N I e N q X 3 I X Q n 6 D F m 5 o 6 c d t H j U K t U + q K n + B v z Y Q B 9 2 n H 8 o j s k y d u M S Q T h X Q t e g K S U f B 6 V / v v V 3 B A s 3 3 f K O 2 r c e p j Z V E h 5 Z 8 o U c n L a o g I z j L P C S Q g x V y k R 6 F 7 R a F q Z N q N b S d 9 1 D + Z 7 M y P q H s e V q 1 Q m g + 0 O P i Z e G 8 5 V r t L n N E V g k p l N n 2 p R 3 e t f V W C n B / H a a p 5 r V e f l 6 e d 4 6 b 4 V h E 4 e r B A T j u I K C D D 6 i U a Q E 7 I y V n G N L n m + o A N V i m 8 W y 9 d v y 1 I z T T c K K 6 B R P J U Q 1 w M 7 g n / 2 q k E 1 Z l o Z X W + O i 2 w 5 b 3 b 4 K N D i A c s c f I a J u p 6 q e / n B z d c + Y + a / Q 6 / b O c o x u u d u 4 G y E 6 d e 7 b f Y w f H l i N 5 X U c l 0 f Z 0 p 7 o m 6 B t U d 3 S H H d K O h w P P M v G Y b T e y 3 p 2 o M x J c X G P l x t l g N f j 3 h d W Y g 4 4 Q q W Y e D a Y a P x O U E H X m V f x p b 6 / T Q x l + n z y R 5 S P h 1 v p x Z 8 X H V 8 G Q b r 5 k f K a 2 r a u 8 k n t R D v R 6 M J R / + H j 8 4 L h X V r M h T f x t e A f L s / 3 J u 8 W H X 6 p E M 5 / g H F 3 O n I P X l l 7 i v u O q f X 0 v o 8 B O T 2 E S + F 6 D f 7 c 9 F E M W j W q L R s X k j b M h w J 2 M W a o N K + n T K u k l W 5 B S A W 6 Y 3 0 m t N u p J B H J C K J g u 3 B v G O 8 F M P 0 s Y p x a q b z q c L D d 8 2 7 F 8 C k 3 i 8 + v P O 3 L B 2 w s o q M 1 i A 1 Z u + r K L I A S y + c k l i m m Q M T 2 r x + v F u x 8 8 U T t z V M M L I M M L L r z Q B u G D 3 R 0 9 7 6 J 1 U C F S / V k m 9 9 y d Y E L K Q Q y e K u 8 M h o Y 1 7 N q i R J O o m 7 d p 9 u d y B 3 v i + Q f P s + n A 3 F B f 0 C S + U L 5 G X r i 5 J d 3 I 1 9 C Z 1 t K T Q o 6 E 5 d N u + V V W k i E J z 3 i B z n U 3 i D K h h P W H 7 6 j h A H p l O 9 y g 4 A e 0 f k U / V r 9 o 9 + b 9 4 9 f z b 4 R D Q W g e S P D 3 X x t 5 D v Z 7 1 n V A I 0 f O 4 m e 3 Q M 1 h 0 4 O U S L e 1 W l E t 3 5 O h t X u g 7 y z m 0 A 3 E I 9 0 q v z R L 9 U K t i v t p W S z e N j y 2 X d Q f G a + 0 Q 8 s z 7 f l h + q Q p g w V e p n u M G Y h + J Q + 9 + 6 J A H l 3 D 6 s T c R w / Q N n n S 2 g z 9 1 C 9 e R i Y b 6 m s r c S J H 3 / g Y C W i A Y / O H y 4 r L d Q s W B e v o S 3 r x H 7 Z y R 2 / C n 2 p 1 O 8 8 j q G C 7 1 v p 2 i f M 9 n u V B u X f s S o m w / M T x A h 1 C B p 9 d X U E c + h J b t 6 0 S P v b 3 3 n j C O H c X p v h s d f 5 n H u F U 8 D w 9 E l d z 2 Z F 6 O J 6 m E o F n Y P / o 1 u W P / S r j p W 9 / I Z c w Q S V u i Y 9 S C A 9 d S 3 P 3 R h k z B s J y R F l a c n p v l 2 c U N Z J o S P S I 4 b 0 L 3 7 l Y N 5 U L u V e U T x 4 d n 8 d E 0 3 C Z p e 1 v w J e z U f T b S H p d Y W v 0 7 S o D e s f c h J X P b D D H c I t E M 7 O j Y a s z z / d g Q e h T j q S M 4 4 M z O X / e y p y U K 3 K x z 3 E s 8 Z / s y F L L X E S a m 1 0 5 R B p p i e y w 5 b f j 1 X j P c / N 8 J / e d p O + 6 y 1 + F 3 w r o T H L O 3 5 d 1 2 a K u E y i 4 i / 4 t b P c N n v Q / l A 3 k Y 1 e a 5 v 9 x u F Y j u d 8 d z 2 N x c 6 b c N X b i t Z 1 N U q D w z f 3 m F z w A N b 0 z W a Z C m H H I G d N I m J H j v 4 d K e W J W H Y q z 0 m q f t F 6 o y g E m 6 S I 6 f n C M u O s F 2 m E l 4 q O A + p W Y i A i F w 5 q 6 P o B u a e o j d k S 6 r q a Y u D 2 E X f d p P O O j i k Z 5 x Z L s h L 2 N G w x D t Q F 7 r B D E 6 n B z 0 b t O E r P a q Q 1 m r A w 1 i E t N J R A h 9 V 8 g 7 U V r u v 1 / m 0 0 X B o R 3 y f U m 5 D u k + G 6 b e i x U j s 8 r U s b z A T A I f 1 X i s T g X 4 F h C y H / z 9 T I 6 0 C M l M j Z p 5 / z G x p / F S t 4 v 2 c L 6 4 g 5 m Z 9 I G o P S t E Z b G f m + 6 m u g e 0 X s Y x S 4 J 7 o e z e g v p 1 X 2 V f f j 4 w W a k / m q F g k r z D + f L a m e M T L g a q p U 7 l U T c Z r 3 T T E q H W C S k L I X O T X / 5 b S / i t M d 3 f d 4 j L 6 b Z 5 g u K q X 2 M t W u X 0 2 1 H u V D j b 5 0 u v b R Z 4 7 J R 6 A U V T Z o T 3 C 8 b W H 5 m Z o l i R Z B l g X i 6 m 9 P u A I V O 4 2 2 e f a t u x t s X X A U r z 9 O K Q j n C W l 4 Y X z t a U Y g c T j i b C u H 1 2 O I x y f G L p u L 5 B z o v E r V g 3 g Y S b a O V x K R G x 3 E S P w e 6 b L m h B 4 M C b 2 O O g r g D d t + e 7 p 1 f N a A o 2 v 7 s s Y H Q C Z 2 X V w U K P j F Q 9 u 1 9 e 4 T i f X 2 d n 8 x Y A b c Z x n / u c e c J T g 8 T J N l b K 3 y 3 X 9 L m i 5 e V n J z q n 6 f l b J F y g R y J e M i x G I j x d S e 7 z S b 2 + B P v 7 Y o 6 t / Z z G / o c + 4 7 6 h j J 6 E a e H Z K L 1 Z N 3 J c s N 7 e B 9 a a g g 3 k 1 D S z l V C w o K 0 L G b o P F 3 6 k Y W S k D 7 S v 5 i a 8 K x m 4 i h k w v N O 7 X z D 6 R S T a n o z 2 1 7 E b i Y C 6 n S b 1 8 0 Q / S I u o P / t x i W 6 F l Q v p y r z X l 4 H i 6 / z g F 2 8 c k y Y X A t i R / N 3 b G Z W h g i X Q s j z j / Z / K V P 4 t J P j J J n Q 1 + j T z 9 U X E x r + N s g z R O / t A M 1 5 8 H 4 G P U U 6 A E 8 k d 2 g w N w F t Y m D p K O w R Z a m i 2 q t D n a 5 H Q Z 3 + D A 3 G R 9 8 a A I J 6 a Z A z 2 M o 7 U H 2 7 Y u f / n m C Y U R 3 8 Q o a 9 6 h P Q K R 4 6 c + 6 m 5 g j c / g W 6 w z + O 5 j G z l C o O l + e e I k M 2 n k N 7 2 + A 6 h x r 3 3 t 3 B 5 m H w z h 4 c j n R e f 6 f r s K D K W m X A y m R e f e P f M v U L 2 K f v o I l y f E r c 2 S W N V r + l U j h g j x w 7 P w x 6 t V u 1 3 R x 2 R W 5 B T u 2 u 6 0 D 9 3 1 O 1 m d z 8 t 4 f E z X K z U I I 6 c d r i u o Z i o U Y c g c U u H v / T 6 8 l A s d a H 9 K x g O q t c o f s N T u M D b k 6 g p r 1 x t Q Z x A z N i 0 z X j F I f X e W J C 7 b u U a 1 0 C C M f Z w a L I I X c P 5 B B t h X O 5 X 0 + l 9 N Q e 0 w P / u H 2 I + u T v x h 8 P o H / j z L x h e o O N p P + r I 7 e 0 x v R 3 G 3 / 2 s H 1 4 d g 0 g 6 m E c f + G W 3 F / N F 3 L 6 T y v h A z 9 i w T W z U n y 6 m l f 9 f 1 D E p r x 1 4 o b q W l e s x B x 4 C / A t 9 P 9 L m 5 Y h h w / z g n 7 h B 7 x n y l f b 6 b / + W m u N h P T v D q / 2 5 o W T Q H 4 a B t W l h p b 3 J O P z z d / n T 4 3 k b b J L n H Q O w U m t 6 4 Y c K f r c j p 7 D O t y H + e S 6 J 5 f T 4 4 0 v / B 5 w 3 A i S v v z 2 o A R 9 o c d T z q d n / Q 4 7 / F / X U f I Y V 4 U 8 3 8 x c R A q 7 m f x o R 8 m + f b b w C / z c z c y 8 I O b m B J S X f w L p G r w P / e M 2 d y r 4 2 p V Z 1 E c 6 M Y V j 4 e r / K 5 0 4 g G J D N 0 N + d U 7 v L + 9 W W y 5 2 r + n P K P q W 9 P I E 0 v W c F 0 / n t b Q P O E J x T j a v y 2 / + L L O q s / g m p u P O f k O p 0 R c M c 3 6 u k e L r H N X + 3 R + g l r m U 0 p g 0 g n v + a p n H 6 V / J 8 y 2 T c 6 7 l q w + 7 q d e n 4 / F s m K m n 4 u y 3 / + 9 f q n + j Y / z y T K f 3 9 E x 8 L H v 4 L / 0 4 Y O n Y y 9 r Y / g j y A R P + r k U 3 f P 6 3 Y 6 y + v 2 i Q v J 2 i 2 J V L / C 3 X 7 L 9 j y / + F x + 5 + u j v 9 H r g q W w f 8 t n Z + z p k W Q 4 I X v Z 0 f X 7 8 N L S + A 9 5 c o / j p L V E r R t P w / I h / Y 9 P h X 4 J 4 q x v p i z w H V 2 Z E W h Q 2 g r k B 9 B N r e c P h P y t y 3 A N / z 1 q j H S v f M 9 M B Z 8 b / z a e x T Y s d C / p I J 6 t X v t t b j E T 9 a 8 r B o 4 l d E K C O C g X G h H g x H f s B I d P 8 5 q I N S H 5 / u 6 f E o g c p H E u v w Y N W E i D 7 N 6 a 7 v i w f V J K 6 1 J 4 X S o F 2 4 U v 3 7 M C t Z B m k d g B W d W B h z 5 J 5 R c 7 9 0 T S m v z w h X f g B M j L H m 5 K b 1 2 g 5 K D C 0 c o h i j h i V D z V 0 p / + x 7 5 K G M V 2 R j 4 U G R A 1 4 4 T 7 5 W 3 r 2 U r b T / X 9 R X z P O M b S 3 W R g E X p k 1 Z U j g 1 o z l s h x M / 6 u 8 9 1 m v J j F S 4 x 5 y U s v H o J j w 3 m 5 A D x C v P L q V 5 K p l r y v I v E u 2 b f / E + i V 8 S 0 / k 5 J T T z d d J x + p q p t U 2 + r o W g 9 H F K o R c g V o Q C c 9 O + V d Z E H i 4 M G v 0 N K E k 6 + F m s 5 7 m E k C 3 v + i b k t k l W V m C v 8 n E 9 p H Y 7 j v a k G E u 0 h 4 8 o 2 z E 7 m 3 B 0 v p w B k B f z T g a 4 F t a J 4 n 8 f d q 9 a u 2 v x Y 9 f s b x 9 S h F 7 z X Z f 6 u j 9 Z Q u O N 4 7 S q W O B n M D N j P b Q y P 8 Q q G F A 7 I b o f s o x q Y y r 0 P T l t 4 T G q G v i 5 v o 9 N o i z x r Q 3 C 5 3 X f h n T c e I h X D Z v x D 9 Y u + 1 G m f H G 9 D S I 5 9 u D y p K B 6 G Q g 2 X l X / H H C r k Y u Q v x H 6 a l 8 t O V P k K y O 6 6 H g P e w o H 6 3 t f x f n C m E m q R b n 2 a N x / a i k r n t i n V Y d j s P H K v Z 2 6 g n S A T J Q D a p j 2 X B t r s p b o n 2 3 z m F e R L q h 7 b T 5 g z R G I F I 6 C 8 a I N o 3 h / Y m a q R M S q 1 K s T T a V p a G x S g v 0 8 k e i 4 4 s O v q Q + e H q f j t k d d 1 g p I a p K E G u J L D p 7 Q N s 3 5 k d V k W E L G q g q P e S h c 2 7 4 q T A 6 l 3 f j g b u A 3 b C s W P e R B N E B a X i / F N L C 9 + u 7 y 9 V G 5 E G 6 4 j o t v 2 A + Y X s O e A o A W b d 2 I 0 u g / N 7 3 v w L F R k l J X t a 7 J L V S o k 3 H s m 2 0 c p E 3 n o y r y 6 Y r 5 N z i 9 6 5 x D B z w 8 + Y x Z 7 / A J y T + Q i E f 7 m x 6 n i j y s c Z J h M L p z O 8 O p B t A 5 r t e 5 O k n v U G Y P 6 W c S U V P B n I Q I c H / l W 3 y Q t N M j S f T 7 1 B / y L H 3 K T R Z D M 1 7 U M p h z J 8 p N 8 3 t d v q s + i k 9 X b l J f z V l j P B / e 5 v f 3 2 7 P x 6 1 c k x Q W F 9 7 e q R h u N 8 t v M l p l Y U W O R g Q / I w s 5 z n T c 1 R 7 5 0 / H o 9 R o Z m d + n c K / L 2 + + v p 3 2 J C U U b 2 J D n 3 O q z 9 L h g T t 3 V l r g 3 2 n I + 7 + Z y I s v Q T y R I L Y K n h S O t V q d n / h b 8 / J r J / M P r H V 2 x 3 F l N V d f w 7 8 y s F U 6 1 Z U 7 Z i D V U / u P q J R 8 O y u L c g f h 9 e u h X k I r s G d P R L C 9 a D B l N x g e G U w S C G u 3 k o m P q R V k H m R + o J a T h R W e u F u f H e 4 j d 3 h P q y 5 x c q 0 A 2 H y e w 6 Z E e O x Y U P X l H l q C V r Y 6 e I T 2 5 N m D d W + e + h Q s v 1 T C 1 5 1 u U x D x B V a 1 4 u I 7 H o f 2 X h 6 a U j q T R X S x S n R r a i 6 8 6 o K v Y q I O O 7 q 8 I W Q G j b R V v b + J v 1 x E S 2 u q 6 1 6 t g V K k p k 5 4 N Z R J Q X v R J 7 g z + t P h X N a 2 A b m V h k h F P o K E u 1 I d C x V f 7 3 T o T t + 7 N V Q q 9 d 1 X c x R y b 6 P y / 1 z / Q z X B 7 2 e w W M Z H 7 8 R A 9 + e t + t D Q O P 9 J G D K G w + s 3 y Q 0 O Q j P y 3 w R R e c P 2 r h 7 8 4 2 K f V U x B b 0 B P q m B N / t J V n 1 0 J M P k O I b d Y y h s + 3 a F 2 i / w q s b / 1 G w 4 K V A T z L v X W z s t d D y Y A v X 5 v f Q I u o r x R V S y O T p M C 9 m h d a U g H + 2 W 4 q W I 5 F 4 T g W W 9 n m O 2 L + n 1 p z w B s d u r 0 V o l r 2 Y F Q s V l M q i b + e S L C 6 Z f 6 U E F X H 6 Q T x 1 h 6 U 2 Z o Y a r r 0 9 k 3 l y l H D w W P k m + 5 7 D 7 e c c n Z 8 i j i r w L q x W Q l 7 w S 3 3 m M g I F I U x D G k v d Z z H c g U D n y y 7 7 H 7 E c y z n 8 k + X v L 2 W O c H U z r Z G S / 9 r 0 h 5 u C A 1 e z h n s n s 9 S x 9 s u P v 2 q 2 8 m R 9 Y q 3 v U 1 i c 2 t d J b b 3 u J H b r 9 9 w u U E N W A s / Y r t E 1 p / 1 B w O 5 + I t J R u t V T P P q / G Z r 6 t s p t f 1 B O n H 4 8 0 v 9 i 8 U k / s k I c X 5 D + o X i Z l m 5 x q Y C u i v h u v 4 M 6 m + u O M u Z u s p S t d o S c 8 k C H 3 u r M o 5 / j b C + o X N T j 6 1 + 8 P f d g D 9 1 M e a N t 1 4 i O 7 M 5 C D k K u C Y N J C g m n u R 2 e B 2 t V D M A b e X 2 Z 1 k M B O O Z q 6 A J 2 o c b Q q z I H Z V o 4 A p s e E 9 n X 7 u q I o r 3 n j D j R b W C R x 8 H 7 F 1 Q 2 2 w z 4 1 1 g 4 + f 6 h o c k p o f 5 R / 1 H + + 4 D y 0 M 8 9 k m X O C V s H g 3 Y z V y Q M 9 S n w i n A K i A Q C L n C g b B 6 E 0 U w I g E d q Y 0 b x G y N k f E 9 2 g C z C c + Y w g V U E p C C N u a C E Q 2 v o b 8 P 5 x L w f U M H U P h W i l K M g U / 5 w r O D r G 5 / v u K 4 k P + 4 i U G I Y q n s s J + e h a + v y G I o 0 p + S 3 x 0 i N G d b A P O 2 8 a R + p H a f T G Y X i v p G D Q W S 7 K j 4 D 6 H J l 8 2 P N x Q S f j u 5 r u 9 5 Z R M c j M j + U t 0 q I h K l / h 3 L U 5 R m u / O l U m Q Y V S I W b e y J k d u t y B i o N 7 X o V K V 0 6 H M v a w G / m M m j 7 V j h h Y n L F + 4 + C / 3 F s h 9 J l Y y M 5 B C y E Q Z q q N a a 9 v Z / q t z K p K D x D z k q P Q E o g U r A T t g J A W q T t S r 0 / R l L n 1 z G b W F n W 3 w G n 9 V s U g d 3 w E d / y 9 7 r H F v c i 4 U d s T T Z a P 8 Y x 4 c u 5 T 2 8 5 e 8 6 / n Y m F d y M z m H X t P y 8 + b 1 V 9 V N 1 Z J 8 E F n 6 3 B U V M y k 3 C P o J u E X s J z g e W 9 z g / l V l D X Q j 3 H y g u v D u C Y T Q U X H u p + Y C U s O w m I 4 x B b m z 8 f a S b a t f 9 a h F R 8 P i 7 h I y Q A n b V W F c 2 D i p J 0 G m e + W c l O X L 7 Y 9 P 9 b 8 U T K Q A E 4 J h t 9 6 A M M d t F D Z x 5 L l T 6 v I d + Z P 6 Y h D m X T e q D n 9 B u o / S s j F O N r P 7 C F L x e P b 6 0 W Z 2 c + P z / o m o Y d i i z 4 / z c m o 9 6 9 3 8 P n i s T O + O B D Z J M b H g d Z U 9 K 3 q x W 5 W e Z E u 7 t p y l w 3 X i u z z T Y g X 7 B A H 3 k l F W 7 J P B o A t m F P f 1 M N R l 8 S q 7 h c 5 f H R D v m n r c N + J 5 F l H R A E j p p N z O o M L d m q 6 j S y o a q r m 0 H 5 7 N 2 N f y n f h z k O 1 e i k K 8 0 G b r z N B E z 3 2 j g M 7 7 6 G t e N V 6 E T 1 h a P + e s v 2 X W 2 7 R 0 N m D g 7 j I 6 C y J N K 9 U 7 Q X Q C b y 7 c I B f m 1 4 G g / r a P 0 G 6 K 1 m 5 E Z 6 e m C X n s H d V c A H U w m n v 8 n c u M Z p X a n k + R I g l c g 4 O b e v r u J R r 8 l y G C 0 3 z N o B u D G F v + X C d I S c u b U o L W Z G b o X s S V 0 0 y j I h z g B u F f b f Z X x V 3 9 1 O 7 g Z d 7 g o l D R i 4 P h F m 9 I a C 9 A 9 y 7 Q p C t 8 b y Q 2 / a C j j q C x K 6 S t R d R K M / L P r x I 9 y P 5 b c a V 9 A H + u 2 5 W Z y e S o j 2 A 5 j G r N X I Y 4 V m V t G z a e 0 q q C G T W 5 + U J X D 5 J C v Y 3 F f i K Y X 8 h M + A d h R l l v R v X 6 m d 9 b q Z 4 C K b H 7 U 7 O m n e + Y G 7 z n B y X G 7 G g F O 3 U 2 k c P L 6 7 i s p B J 2 N B 2 F Q 3 A E + k 0 t W d T 8 s T g p G K a o a O s 6 g N E J z u d p v f h 7 D n 0 q b 3 P v A V s m 3 g 8 m z d u w B J w e F 6 G y 8 u L q 1 8 d v b n d K A 5 C o Z 3 2 b X X g e B o k O Z S Y M B j k R V p O Z U 0 3 S B f V 3 l S s 3 X B E d m O b c / G B Y Z c Y 6 N b k N D D q 9 Z h c n W 8 N z 7 6 m r X Y L 6 Z r 4 q J 4 E K / Z 6 W f W x y N R N 4 R r G F R I N u Q A 5 o 7 1 i y j R O t F n l 1 w 2 F J G N a c U u q / T P l 5 + A w 3 p / g + U A K L O l / r e b O m n P r + 2 H P y o s K L 0 1 0 1 Z c 0 H F 9 S 1 B O b 0 s R h Y 3 z R y W 5 U 4 s S n f E / / A j 9 x 6 + z 4 8 k a Y q e r e T H W d 0 Q Q g i S D D k o o z r 9 9 X + 3 3 2 v p S 8 b B x H E M 5 C 6 1 D w z S x e I Q 8 2 S N j 8 w Q d m v x 1 E A P f p 4 d y C 6 Q y 0 2 2 e Q L k r Z X M 4 k E 6 Z X Q g H S K T L r 8 J 2 0 R i N P 8 i m y j h / M p z Y z X L 4 h D N f I 8 P S d S 1 E q l 0 y 6 4 1 / + z K q t M C + r x v n M J D l 9 1 V 8 p r M k K S 9 g 0 + p H a C q H W S x n D 5 f 0 C X D f 6 i u S o d J J x t X B c K Y 1 l M 8 + / H M a A f o l 1 y L H s m v 7 F 9 7 G n 8 X f W 7 H n L b o 1 c v u u H t T 6 4 k 8 v I h v 6 V E t c 5 E J T o P y V s j a G b U W E V d c 5 l P W p f R U c 3 M k k + 2 6 f 8 p M 8 l H Y W E O Q m w 1 P w i r u L c 9 L q 3 R n l A a a U b Y w h + 1 W S L w b H M M Z U u 8 v F z e 0 F 2 8 U b f X 7 m V p E I + s 3 X i 7 t B A 7 K n T c C r i J 3 l i 3 z a 4 p W W g A N B q V e L 8 2 z S I r N m s p G k M U + C D 8 A 4 E z W V E B r Z Y R x / g y W + m n 5 Y P d B / 7 f U L H B 8 t N r B w o 1 o I e K e f c a b b e G P P P 2 7 J T 1 h D 8 n 4 L + d y J + E Q W + L n W b p L q h R i x a h x I i 8 / r M 7 O A I x c S k k T l T e t h l J b i m t J S 3 u h I u A g 2 M G Z i 7 Z 0 r / l j H Z H Z + p f v q W I 3 E L h Z r H x H J 2 X 0 w h w Q I N L 7 2 p s z N F + z U H + U n r o s Z / H p v b U A G p d + c i + 3 J G Q j V N a b Y l f a r P 2 b u T H z 8 i Q d r 7 k D h 7 U O 1 Q / e T 4 U W t 5 8 o z C L w Z Q N H i k l 7 y y 6 j e n 0 B g H O P c z M q 8 I B D F W Q 6 9 C s 9 v U r k I 7 Y e a H m Z w v O X l Z u K J 4 P w 9 O b u u 7 B 0 2 v V 3 4 m I 5 8 b H / T O W c p K A 1 1 V 3 P E t d L N L e l T 9 9 J h G w S i a 7 M P x b s 8 g h n Q A Q 1 t w F c Z I Z z 5 / 7 N 9 L Q b F w C u t M d w 2 e A Q W K x g x G h T O 2 w O u q J E c 1 n j p O i L F S U I 4 8 C s c s / f w V y p B N D a C G / m 7 k e H y k r D O N G v e g E p B T 0 D A c 2 i / D j 8 l q M E X Y v d E z c / a / 6 3 J d z 4 I D 9 Q G a B N s 2 7 y N A 1 F + f 6 Y Z H g v 1 r j L g X y 7 n N 7 / D K m l z X 8 R z O w w 0 m v g Y d O 6 A K u Z m 0 K 2 P B f u G z 2 9 6 0 g + 2 z A 8 U h S R E B 6 Z 7 0 T g 2 t 2 J 2 g n z X W T y I q f u j 6 Y U A p n b d J 8 5 2 5 X m 2 t c 5 Y P l 0 K l q 3 o f A q D H v 5 4 N f T y o r n q F j k J / / F Q S s g Z U W 5 B m 8 5 u P k u d 2 V R 5 D U G t K t 8 A F P H Q h W i o E w t i d Z V G + X P y E e b Z y g N 9 k w H 4 A q N M J F z Z z L 8 g 1 F 8 n f c k Y e 8 0 g n P w T 3 U Q f 5 Y b + R j / a 4 6 e L u b D U B 7 Q z + 2 Y C 6 k / g R F R I n b 2 N B 6 1 B B F n 3 y X R P P d z X 1 a e P 0 V c / G z Y s e 1 0 2 6 f o C o O r M E J 3 8 A S K f B s p A W y v m 5 u 4 w d H Q u I + I Q o 6 G J 3 N V n 7 t g e 4 w 6 R 2 Y I o q w R Y + P Y / E s X F 6 n o 8 a Y O A X g / j M c / 6 m R S O Z r M L Y a f u l 4 d 7 / t L P k 0 + u w 3 6 0 p L y z a g W x m O S y t d R S 9 1 y D X o i + + U M a T p d p I 6 4 d g + R 0 m W w 7 B t 1 7 O v h q 4 + R y s c y T 3 q u k U o d O r R o P K N 8 t v Q M p S f T k Y h r w P a C 5 1 p X y j i 2 M M Q p s n Q s F c A 8 8 C a / J f o 0 l 4 a o L I X c a 8 A 6 2 6 i + n o h o 4 r 1 R W v u e T 2 3 Q v I z W c j I N f r l 6 I x N T T p E 3 t j I S 9 d f 8 b / r A v S 2 9 h m g k I / z f k n l D A 8 k C 5 p Q E U R 6 s d + s 6 h 4 4 j P a 5 g 5 F W 0 o D Z u q 3 S L q I U f c w / W B v 7 k H t K y 6 c u M 8 t s 6 M + y Q l u x p l I W U D t 5 N p F G + q 2 y P B M h d z + d x / K q 2 X T i F H 2 q / 7 o / n H r Y p i J X F 0 t J v 3 5 C 4 t H S G W + a t P A y Q z 6 C E 0 j T b y 1 y X 5 c Y 4 j Z 5 F f k c N I i z F S R 9 h H n Z 0 H Y X L + 7 0 A r a n 9 P 2 0 a k 5 Y 5 x 0 q j s H n c a i Z S T A t 2 Q T Q o K W J N H D z c 2 5 o F P Y C 9 i 0 B 5 5 3 r w 8 9 9 t 5 c D F f r N p 3 N n z 4 a w p F W G l E U k w V i H t a X s g Y i 9 C U R 7 r 5 5 c 6 D 4 c w N b p 9 X g X i J m j D o b y w U c 8 / M Z h J H Z c r 0 d J i i g v B H Y U p B 9 g g k + b B J 1 i / 7 i q I a v 7 z r Q 9 e V 8 Y + / R 5 f z 1 g r y M o t v l 0 d 1 + c g Q Z 8 Y 2 q d + + + Z F 7 o r l M o y c J w T 6 R v z X O L Q j i 5 X z R x U u v O e Z A V X C 9 I s f L S C A f X E w H N 5 W P + E A b 1 V P r 8 9 u w 2 S 2 L J 9 + w o k B T X Q E o D G P y k y x 2 S j a g Z 3 L 8 A r / X P v E v j 4 V b X Q R Y 8 D X R G m C g X 1 r O j w O t q f W 4 a y U o b 8 i 4 2 q 8 / M m 8 R G O o b 6 k a x 2 5 C h W x S T f i h B Z k M P v n s Z l d L Y L v / n i j z X 3 j d V 3 K B 5 1 + G B T y J 2 P B h 2 u T G w g F 5 V N v I t B Y t r 0 L q C 2 n J 5 J Y z x 0 u A 8 + D v o N d N a / n x L 9 5 O n M K 5 x M W A / E C z 7 P P X d I H O n 8 6 F 5 B e U w 4 l 0 1 y r a f N d J Q T K c 2 t 9 t Q E Q R a 7 O 1 g P 6 k W S 3 + s A F m 0 K X N V 1 i y S w r G 7 b D 5 U B b p L Z n y B h m X e I + M 0 a G B p v p 4 B z j z 2 W s 6 9 D t T e I B k F N W 6 1 N + d q P 8 E u 9 k d n I b S t x n T 7 y L b 0 Y N m X i j 9 M m / A x / O 1 e O S 7 j Q G X y J F s y m g 5 5 s G P w V l X o Z 1 w 9 L 7 N 5 Q a X x X 2 x d E r f Q 5 T 4 o U 5 v 9 h 7 t 2 a F f X T b c 0 P x A U H Q f B S R E F E R E B A 7 k D O I H I + f f o e s 1 b 3 j n W o 3 t 3 V a + + I z o i K z P x n Z s 2 Z O R X 4 v e 8 Y z x O 6 L Y 0 7 S L 8 P i t v m 3 T i g g c o u O D g 7 7 K m / G M b J G N 6 8 v n Q S 7 3 Y Y h f C e t 8 T C g 7 j p Z 2 o 3 b z / w n P e T f o l z H u I 5 u t S W J X y v 5 9 d d H J K I a z i n G G 7 n s 2 8 o l I 9 G B W F h O j u B E O r / Z S G y G y E Z R 8 Q N 6 I l t v X g s 5 v G N 7 D M 1 G P f z I M x p H K r h W m J + c 8 R l l 8 U N I O W S n 3 2 4 I 7 1 K y q 2 E D G i S C t d g g V S z G 2 t 8 r L x 5 q q g 5 v 5 B c F r e s f h 6 B k b B + I v H O V v 1 x v T c Z 0 J l F d j 8 R I Y M 2 V 7 g e + J a a / q i 7 H + c W o 3 b Z d x 8 i 5 w O F A p / C T T p i w n U M h A a e D h 0 w i I D j p O 0 N 6 l F 7 / u 2 T V 1 m m o G a p 1 6 O o d k L c U B z t t z W q L X u F v j e 3 2 7 j 7 J b j y C l C w f w l F I T 9 / u z 1 w Z K c 2 n 2 D / N L r z D u A u 3 o I p j w Z G 9 F A 1 3 3 I 7 u c v g q 2 9 W y 9 j f N 7 Z O + l X o f Z D 7 p q t Z H k P y 6 3 E Q Q t r e r r 7 o D 1 d p 3 s b J J h 5 n P Y G Z 4 n i P j U q o X p X T Y j W O S B S u b 4 K j K a y J S 1 3 8 0 B 0 a o x V t X E d t J Q f V 6 B t v u w q 7 h 3 C / v F N 9 w 0 P C F Q n i I S W f 9 b I j H k S V S A q a S D h o o y o A 6 V 0 k Z 8 j f i J T P O 2 t 6 / V b Q d 2 T P t b + 8 E w M f O s y n E j r A f / C a a E I Z m 1 g n 8 0 Y L 1 2 X P Q 5 P z a H C c w u s X r R Q 2 / M i x 5 f m j v G l 3 q E v P c J k 0 w o O F E + T o 9 C Y q J X P n 5 r 8 m R t T M O 4 S K U b T 1 3 y j y 5 X Y L H e 6 v R I p q I h o K h o t 8 8 6 Q l S / L b P 1 e f 6 S I v c I V 0 t h 5 v D m e z 9 Y H l D A r x 3 i m R u 0 N j P 4 2 T l 8 X 8 Q E r y i L w W o f r U y 5 0 Y A 4 B a 9 L S y R n 4 r f v W U U S 1 7 s E 1 l N X q i 4 6 + P 3 S z J J s R d W f K a q i 2 V M 6 Q p G 0 1 O + 8 p g Y 8 + H F V U O P y / W + 2 U 9 W c e I o U H J T E K B 4 V i B O P / l Y W w h T k 5 J Z m 0 4 r 2 C B V O L 9 M U R P 1 a m F 9 d O u v / 3 v 6 z B v m c O I H P r O k 8 h f p K y 4 3 c F 8 W + r b C w M p 8 k Z 1 r h c x g 1 B U 1 V d W W + p L l e U u 4 P a Y 0 i L j W h H 4 G m N 1 h N A S f F v y b 9 s 3 Z F P q u Z b i P s Z d t J M V P 3 G t C T / 4 x 0 3 N N M S x 9 k e k m C F k D o q B J K p q R 1 K 4 f P 6 4 J a b 3 g j b 3 4 2 c 1 Y S w I E x s B e s z q Y 7 U I j 6 t H 6 n 5 B 8 Q 4 O A Z 6 v t 0 5 4 T 4 y l y z Q z T / p L k O e E 8 b r n d t M f Z 2 h l P 4 p 2 q V 4 K 6 f S f V B J P q N B k H 3 h o d 7 G Y S E f i 6 k D 1 M Q 7 b s g / Z D 6 q M x 2 r i 2 2 2 4 4 n a j S 9 n V u T q v m C 1 R d o B q S 0 9 r D R w 5 A s V y 8 X 6 Y c P 2 Q / 8 6 0 n q R Y I d b 9 / u t 8 X O 6 n 3 X a G M L k q t v r 4 A F l R 4 Q x B C c Q o K I j V Y 9 d R 1 + U V W 5 J L O Y l S e I I g A I X T L H y 7 + 7 a 9 Y y D F n A Z K u g c k r F C o D T q h t t P O t E a Q 8 g m 9 T N 6 j 9 / z e 2 / M j s 9 u I 9 9 u t 5 X G 0 D H M g k f Y S p W c i k w W I M y G G k T 3 m d h 4 u R k l 8 C 0 d 5 B u J F S w E 6 B T H z M + g P q y u L 7 e u b o / 9 0 R I Y 2 i Z u X a c A / S w 9 q 4 O u l 0 3 0 w s 0 5 1 9 H 4 e y M / q W e r 1 y Y v n K C 8 F E 7 i C / J 2 3 Y N H e X W U F / p l Y u b b q W m W W q P 0 J q p H V X Y L 9 w G d R I 6 / P 1 b h C / 2 H A W 4 s E I 7 f Q y F Y g N e a g r U e m o P d f F o 3 7 D A d I U w / j S N X J V a 3 K m y A V 3 H X 3 s N P P e 4 9 S c U 8 s 1 h Y 8 p E M + O t t H R w Z z 4 G m y T i h C q N 6 P + u B G 3 p c e k v U g w S I a E 3 o z M Q i N + 1 j S a B a / E n S C / 3 j l 3 / Y k y Q 4 Q 9 x B O a u V + + e J Q 9 7 A u V 3 L k g Z M 5 J i i N c V / C i K 7 E S v Y Z K R G Y c J C 3 6 U W r J B r S + Y L N b O d p A t T M 9 H x l W P Z 6 q u t 8 m j b 2 m g i l 9 w + O y H v a g / 9 y K q k o J h + / 3 r Q O v w M L K B I J e b M F 8 k g N + Y B d 4 R D b J O h b t 8 h g s B v X 4 7 v / n n H r f / x 5 i f u Q I U G o D s c + M T m r k P r X R 7 5 d x + n 8 Z 6 0 W y u N L U 0 G I M P T c R 5 9 y D O B G S K a b I j 5 O T 6 h u D s A v I t d l J 0 c i j 5 W D Q e X b Z M j f z p 3 x H P j i + C L K z 5 V w 7 U K A Z I 6 G X h z d 5 x E Y J K M G H Z p k b 7 Y r o O k 3 E 7 W + 3 Q S 7 S a 5 D P 9 u 4 I H 2 P 1 f w c e S 1 M k c a + X 8 e j N G r J w 8 A O l d b h o x S / O M X d K b r 5 d H e g 6 M 9 0 v g Q q H / 3 e 2 2 l W 9 + W C s i p i h 8 u S T x b R z E s Z 6 H L X 2 Y e 9 7 U V N A w 4 2 P Y U j e t 8 + H D C y H F n K g m H X L J K E + R k N u Y Z H 9 f a 6 T j 8 Y w C 8 t 3 Z 3 2 K n Q N u 9 I S / S t z z j l X f I 4 H y w l V m U 2 0 b b 5 V U K 4 q 2 q L / h u W D Z L v c e U q u w Q F u x 2 a L h 7 + 1 s L 0 z 7 r 7 n 7 / L F d t 1 8 Z g y e B b o P K 3 L K D m X F F A F F 3 J 4 p X J p D 6 9 9 u z 4 g 2 X h f c n g 8 x r u Q W h H 9 / 3 7 5 T Z R 8 Q 5 S A b u u i U L H E 6 q I 8 z W n l d x i v f R m K 6 n Y w 1 U 0 b + n D 7 M u i s w W j E L r k B E D e T n L w Z F 3 N s 3 i 2 4 d s I X u h G H 8 I m c r 2 G k 7 y g g 9 H Z B v b 6 i a x 9 H C I o k L 7 v i 0 D U 2 X 3 G w I K Y 6 t a a 1 u A C w K 2 v D V O Y D b / D k v k O D i u X B v 1 5 E s b 4 P o 8 X Q n c H D q J B U Z A m N i K r k L m d C N + T 7 J u K g A 7 P N V e e b v X Y v Z M y e + U i G f q L D b h 3 J y O d m 7 w N m E / X Z D / j y 5 / e W A 0 J 6 y / r 7 / D w G N k G g 8 D M h q T L i k t / Z j G o Y P b S X U N Q 2 C s D z 5 E t H G P Z / a v n e 1 w 1 F c 0 p c T V M H + 9 u p U y O f j K 3 3 X V t n B / b 5 F D X p 3 P 0 l l U c h i 6 q 9 A I 9 + P A u u / 8 r 9 g U 3 n 9 L + + u i I V T 6 G Q R O E E B 8 a P / c Q O t + I t Z M e Y x i J d D e v S P a N P x Z t P M 2 y b 0 8 x 7 A C T l P 3 L + / Q u L V 9 P W f J j 4 + e I + c 8 D 9 O T V i D 5 P 9 T u G n F a / K o 4 H n r L 9 y E T M z / / 8 J N W n y X A X o g M 2 I N c 5 X b j a f 5 z 0 f o 3 Y p 9 c v / Q y A z X X Z e E u B 5 8 n 2 j Q L U x f b e O e P 3 C g o I Y y o D l x O g b d J f Y 3 N v c 0 q y T B 2 D 8 0 u J 6 o 2 E D e k H G S b / F f h q l R M M 7 g S Q F i Q 8 J u S A g K 3 1 8 P S b L o T R O Z 8 n 8 T k J p P C E g J 8 I A b / x d p 6 q A h L k L e j T y P w y o R H v 8 j 7 V T W w / + a 3 M 8 / 0 k 6 I M 5 E l s Q G m c p j B t N D 1 q P G w P 7 8 k K X h Y j k L + W 9 K J / N z J A 3 7 p K R L s f 3 m h / + c X / n / 6 + W c C f O o f K S f h + I + U E 6 b k h 8 J 7 O S v x z / N P / / 0 c 1 z 9 9 / f 6 r n / e / / P v / K Q c K c S 7 o C h s W O 9 f p u F n Q f z R 0 U 6 I q i s n o G x Q 6 o 4 X Y E D P f 9 B S i C h y O 0 U u w k j P g t 2 E r w 7 2 y P z E F Q z x l Y L a l h + I / M d n 3 y x A l n e e M M S U 8 M N D r s C + K O F D J T E o w A j K H j w Y H j G e e 1 x U s b z Q y P t c i v l f l j n x 8 R E y q W O R w o m 4 e s L P M k J x x X W f e m 8 / d a U Y z u T r 6 N S Q l + q + 4 3 p C c 8 e V r e J V n J Y h b Q i f u f 3 t 1 x Q v v T D B 1 w / Z u r 2 H 9 0 u 2 3 p a K y r o + 7 9 A Z 6 x l N P t T v z u s p H R 1 K 2 u 3 O 7 6 O q g i L l q N i 2 P U i 0 F c T l B s g j O 0 H R w y M b D 3 / r a g p 1 x V R z U m i w T O H G y p c q n F G + X 3 H / U g o j w p M I M 0 J 8 V r q r t D w G g 9 z 3 v D 4 + h G i x 6 V p v 3 g Y D M 7 q G e R V 9 G k L e 3 b o D w x S A h n h C R F z Q d F i k N w I M W 3 T n v e J r r D Y a / b z 7 P G A i a 4 R t H i x Z B r f m G j U f 2 S g w 8 U v G 4 V y + N g F t j T x l M y 4 7 N N e T c 4 n t O M z P j f t E M 6 R C a 1 J Y 4 w h o E y O L f L f S y z r Y 9 f j 9 V 9 O m 1 Z m c j r I 4 z 2 b A / t B c c 9 h / V 7 k L g S F X a 6 z U B + l q b x b E 6 c l h 0 / J 7 y U q c R h q A Y Q 0 2 4 I / O 8 9 e Z 4 j 9 i F 6 7 a I M U N P s n c d d r f 8 B C a k f L L v c i Q O / v B z t Q B Q 8 y 3 O p B e e N B E s a 9 g q L U v s m N P R / y 1 n v v p N d w 0 F 4 R / O i g g E c Y y + A j I 1 E q I e 0 / W T D 9 h L o Q b 7 6 r M g p T L 9 B M r 2 1 F o 6 b 2 F 5 9 r c x R 0 9 a y U 4 8 G b 0 B x 6 F I H 9 u Y B / 9 w v z 9 3 8 P f f t c 4 8 S 8 c M W k I T 8 S r T f 9 u v G 6 T a F N 1 Z 9 E h J K G O X b 6 T z n M s 9 5 i y I / C 7 r p o 9 X c E O Y u p B X y k O L C f 2 8 S K 6 y s R r f u v 3 N X S t g X r 7 T I z 0 l X T G G t 7 a 3 W L x 6 W 8 b E n u Y X s z t H i D W k F f W F y P N x t W Y 0 U Y 5 a f i / U d w n v + s q Q B x Z Y b T F U Z 2 v 4 b I q o I p V t L v 1 + 0 a b S d 9 S T B o M V k a 5 P A 8 8 H r T M 6 T J o 5 N 4 S n T o + B U v D / 7 3 A t g a / 4 + T P Q H 1 S d H j i t v 1 n 3 n D w S / b 4 + / P P x 6 H H F e D 2 1 8 v 4 0 B X z h I O x x j x X 0 0 s H I b 1 w 6 n r N q U J v d l z 5 3 q n z i d 0 f L F F N 1 K k q V 8 K 5 2 d g E p S R W u k T b p V j o 0 K A t W U 8 x c A 8 y 1 t d T z q j v l l + O J A w n u I 4 7 F z v z b S V 7 J 6 u p b b Q y E 6 A U d F v i Q Q j T B + y 6 x E R e p 6 k v 9 B k F K A h P O t 4 E K 9 7 k U M q d n / L q 8 + u m o 4 D n r X l v N R 6 j H q L r Z D X y J 9 u 7 2 z T x 6 i I J D c x Q U J q L f y M t d y / E X L H d 2 t 5 i i 9 / w 6 1 s R E p z 7 5 A u 2 S M 8 8 P n 8 + G C C p B H c Q 3 u D / f W k d X 3 F J G v t q Y 3 H 5 Y P y v M 8 N F 2 4 A M 4 M D 8 Y A V M h e y F O j I D B U w P z 3 F Q y o Z + O n X j O S + 2 M F E d U l i a N w v v 3 5 I i i B x w a N v b 3 j p + j x s g f N C X Z 5 E n H A / D X r G u 5 b p X v 8 W 2 j E c Q o H 8 X m 3 F O d S k 3 P t G Y J A k m l 2 8 h Y + u i O / P 2 o B z f o q q v U Z I c x y g Y u f R O y r 2 t e + Z U b s n D e H m U q E 9 i F r n x 8 a l B Q P N d 1 c C t 1 O t k b U r N U y p c 5 l y l 0 X I 9 o O E w 3 J y p 3 9 + / n U 8 k v b v 5 I l A 5 i v t + 5 K R K S B s W b H Y E m 1 K 1 C r 6 r E P d 9 n N Y b n k R g j E U y o p d A p 4 N Z S Y S K 2 T 4 u 6 Z G 6 L O v Q L / b 0 k j 0 L E i r r L F L k f Q T t h 1 e A + W O F n g Y 5 0 e r 7 f 1 h / i f n d E s + Y l 3 0 V c k H H C Q j L z u V b W 3 w / 6 O A H 1 Z / + J c K 5 5 d Q v W 6 P J 7 B T h N d g P T E a 8 n E O 8 u + f H o H p d R v L I 6 9 B n o G P z 1 b H Z j W F v 6 0 4 r V i p G p f P y W p 2 J T / 8 B s 4 Q o m e u F q 1 1 v r 3 I A D U F 8 x r g o Y W E d Q W n P t 5 y 7 X 7 h 9 x i s L x X 9 b 4 i / 9 p u / C Z c 3 / 2 q S c v 1 a q o S b X x I d 8 T f 6 U s a U 7 a h I k l F + 0 E j V i / h a 9 B 4 F 0 G 7 B X g g S r Q v 1 h x C Q V C u C H K R S u 7 F z S 7 s s r d D S c J N v j u P 1 / u O p K X g K y / w m O H 5 9 b m B X 6 y j k P J k 4 n + + H G F K h b 1 J 6 Q C 6 x V + M M k R g + c H G E o Z V B + R 2 t g l l j o D O F r o a K k q J J / M b p 4 4 + 4 K 0 D i S W F R y A V M z z g K S K o l o M S T p X y + W O g S T R M j Q j l J 8 S B m / U y l Z P p l + 3 + L N p K J R A U X K D M T O z C / 3 z 2 2 V f V r D 3 y g + T p u S F L N s f X E P t t 7 Z z q a j j e v 9 d X q 8 v o 7 a S G w Z E k W X c C X S c H M b i u m E F O + O 5 5 z 4 0 w 9 0 O R D o t k J K g 7 I h h O D V K T g d s X + Z P / D N m I a u + Y 1 C M x z 9 w 1 t L 7 d 7 m L z o k T E 5 k X l Q 5 W A d x s 7 5 Q l d j u b d 1 f 6 v W h i Z A S / F C t a 3 1 T W t u A w f j 2 x M o X j 6 + K l z J c Q S e W b b 6 4 7 7 P 3 G q / Z D k s T V 1 1 G + G M n A G b J 5 b 4 1 L O Q 1 h M Y b 7 3 E 5 H s v s b 2 w n u F o s d D g X g E R L M R A s E 3 p O c x B 0 l M b l H l Y o r F A s i v i x l R 6 u R H P 3 0 q l 9 o D 5 c v H + Q l T q 2 f s Z x A E d V i z 5 N h 1 7 y P X R y 3 Y p A z T S z d z + m u v y s B l R d Y l G D f p 5 6 4 7 j 2 B 6 R X h n q I S a D D r E y f k 8 x I H 2 G l c 4 1 y r 2 2 W Z x c 0 r w O H S I T 8 t r I N K I W B B Y U m k E C 6 V D u F N q D E Y y h 8 q i s T t e 8 5 e 5 2 d 5 q S T p g S Y s v b / 8 Y D X 9 7 G 2 1 i + i G n h 4 o p 3 7 k x 5 q h r D B S L k a Y b c O t Q I 2 9 9 G w + O Z + j I H W Z g 0 A g 4 J / N Z l S P o Z 0 C Z l t Q j l 7 X 2 L + T K 6 m N z j H 1 8 e C G t x y O P U g B w a G A 8 s D B G M 9 I / N y w 7 A Y 8 Y r h E Z m n 4 u 1 V D + u n K j D 8 V U O 7 M 6 F J Q e t s l w p G P e S S D D v 0 t j F 1 v 4 s 3 i + I 1 C 2 o Z r 4 L z G 6 W q g s L b p Y E Q 6 7 N J J H s r b K I r G t 6 4 z r 1 W W Y g 5 w G k D 2 M R H X 2 J U R P 8 D H U P + 6 f j 0 a 1 6 N Q 6 N n H P / z a q g W O p a W / h 1 r v g 6 2 G c P i r p x 9 g Q I q b I 4 k I B 1 i P O D 6 a 9 A M l o 2 z r 7 O h v y n A f J O g z V L f H e j F c s p b 4 M R X T 7 y 3 g b j Y E t I L 1 d y 6 c l 3 N q r v 5 H r 7 7 I J 6 0 Y B n 5 w W T k Y d G G H P B 9 T C G 2 s H u y D 9 J l 5 q 9 L V d Z j 1 5 I k 4 W 5 d H T s K k u M F T q 1 F B 2 m A H + l F 3 S N Z E 6 v W w R S u G V r X Q Y L d Q 5 7 a E 1 N 3 o 4 A Q s 0 k Y 7 l l A 3 S 3 Q s r / n A R / Q X 7 i V 0 0 / Z / s X b c o q 6 4 s 1 j + W b u h 2 1 X D K I l w Q k R K R X a r L L v S U G d T i q y B T w 5 c x Q 9 b P 8 P C w i 4 r I 8 3 i g 4 3 a P l L w r 4 x J a 1 K D A p k / R a y i x o / Z Y l J x Y H D 7 1 7 T K n k m 8 q g E L Y q 3 Q 5 K 0 F w 9 Q 8 v 5 3 2 w g I N q v s 0 r W J l Y f w 7 4 e n D 0 Z v d v e v G 5 M Z / N Y 3 a L W d C R u U A 6 Z I O T w 6 0 i U s v 8 d p B f t u N / U h i f H u 1 7 j y L 4 Y x 4 S 4 G O Y W 2 V z V n i D H g s R T k a / 3 q D D n t 7 P F x 9 h + C y 3 4 m v U s U G F R 8 H z y S 3 j J 6 5 N 3 b k W h f D T n 4 z N q 0 l q G H F D / B u m L 5 w n 6 t Y Q c w i j X D p A v 9 V D + 6 W p l e I 2 p x K z n i n c R U + K u L 6 i 1 T K c y O g U E N U p l V E M P i Q M 9 b m 2 o l p k V 7 6 o z 7 I L 4 J g e G P l P 4 G M b K A 9 6 Z O s + H m / j R Z 7 u 9 m 4 M d v Q w L 6 O F V T o u F a 8 S P M Q T J E 4 1 m N 4 C n n 9 o 8 s U n j C g Y p f l k 6 P K T q h g F I 9 d l a H H t m z n f C + M 9 / q y 8 4 2 W d 6 u i X R M G t G + n O 9 Q M I h y t u z r L 3 Z j S r s c 7 D n y k r a j l j 7 T H u G a u p b a e 9 3 n / o 3 K K 6 8 a d k 7 b Y w c x X i 6 s w g / 7 l o a a X / O X I z c 3 c n h P 9 L 4 r R s e k w G A M Y 6 T S 1 / M i d 1 j 1 8 F d D T C N d f U T m 7 1 5 B v I S 4 Z Z + 6 q p d M + F O 4 D s C M z K E + I I U y / z d r h X q g G L l V U k F b d q R 8 2 D d c X h M X q d s 7 U 2 4 H x x I M m r i 8 g D T b D n L u X j x 8 8 k O F J J G B J h O c z v g 7 X a d C J e e k d a 9 + H W q g Z g 7 a M X 8 B 7 A R w d / W v 5 w l o + f H 5 q C o F 7 n R x a J n D d a 1 A r M v W y Z A + Y H u N 7 P X H c x o m G T V Z f 5 p G B Q 4 D s g Y k 9 F Z a u l o q 7 k H u z y H g F g o N L k d L r V S x m G X R G 6 L J E Z J j Y g l m Y z 0 e h r r A 9 Y R H 2 Y o v k Y s 3 0 S f A Z i r S Z U b 0 C a l S F k f 9 6 a z A 3 i x t W D I k c Z X w t H l S n j W 5 W Y 7 q d v y P o z C 7 b D w x x G E 9 n I I C q i R T j b H f q J F + N U I x d r q K i K y j j m D D K z Q y S r b v r H U / l C r y h m z Z H v x j O w v O o K Y s m x U w 8 e i E 0 q g 6 p P i h / g v H V h A z Z 6 b M a M v Q T e i G Q V 9 n 1 m O R c V x q Y Y O 7 Q j / + C G I K G w 8 5 t e 7 V b m W c j h W 1 2 q 7 d z N F C 4 C / 3 W 9 R 6 f Z D w Z 4 R I 2 k 2 x U 0 1 i O I n a 8 Y S z b u Z j S f a H R i 1 g a C k I A E w j v J l Q I b x k 1 5 j c 8 s X c w 8 P m Y 2 u E Q 3 d A 4 Z d + g 3 Y v g X j E v U U B E 5 m p 7 t 7 b f f h c t 8 4 2 D e / z 5 d v U 9 Y t 1 t A d R i g 1 7 w 6 O o n n m q 7 + F C N z e G C B i 1 u i / T 3 f m 9 b l k C H u p F S / z T 1 k u j e C r w d X u w 7 s i l G m N C d W 1 U e l e R B F v b W b t h u 6 s 8 5 9 b K / n j 0 R R e 4 C t V a t l p + 2 6 4 m R u 8 e 5 a H O D 9 W i f T O 6 3 8 / 3 8 e 5 c R I P + J u 6 1 X t 3 2 R T 8 Z r N J u F 8 u c d J 8 O P u u c X v d E x e x L U K A y 6 t q d 6 w E u c L s s 1 Q l n f n H w q t d t y f v s W / v W s y w J r s c c z A Z c T S M a j c e W O i F j k F n 2 m k J 0 T 3 j l a B O 8 4 2 0 F E J 0 l p l V E y s j K x 7 l I z g S v + d K E I z z 6 E 0 5 U E U O + L c o f 2 u N 9 6 G H g e z r v N j 4 + 2 G Z l V C K 2 7 g H J Y Z 1 a + t g E t K z v I Q + s K j 1 L / a c s u n V z B z I R p Z o m U G Q b R V 0 i W 7 F v h C n 2 T m + 6 n A d y C K o 8 y e 5 Y + r 8 g c 1 Q J + c 1 7 Q E m Y d 9 L F z 8 b J G 3 V V 9 e 2 U g u s g E 2 s n l / p R x 3 G 7 1 9 Y y m 1 l U W / f x z f W B Q w R e 8 H X I 9 R + q F k J s 9 A 7 c C F w r g F h l P k H x i c i 2 o T h g N e D 8 k y T O n A m E H i a 3 K X v s o s x Y C J A j Q X a D z I B 5 G T U 0 A + n j 8 M W H q Y L 9 n 9 4 7 w v t F Z 0 R t w J q X c d I c / y H b 4 L o p r w q a M 9 l 4 t 3 2 v x O l Q g P I q H 8 w 5 5 s G T G X s g N X G M 5 H i g B I p v 5 y e i z U l 5 x w q 7 K E w e p 7 F V p T Q 9 z P O M S s g u B v 3 J 6 9 Z F e u 8 U K o p z Z S n / 0 z 5 P 5 a L B P z 9 F y t + 3 w M v / m E c + N + q w i J M u Q z 4 m U t G S e y f 0 l T Q j x Q J N C 1 F G h m U h E R c i 8 g 9 2 I r v c H b f g m m 5 z 1 v 3 P 2 7 J 9 H 9 9 Y e 7 y w a 8 2 + H C N + h f k e 5 y R s E y U R q d K g f T N 2 g f 3 0 y p v a r L F / V g / u 0 U l Y j z V c y k I E A 2 L F i P 0 F O + c V r T 3 r d A / 3 Q T a F u h d 9 9 i d 0 1 u F h 2 r 7 6 a 1 f i K z 9 B 1 P t c J m S T N m C 0 B H N L 0 s c M + d g E G c U Q m K 3 6 3 i I a d 1 i e D M 0 L / v T g 9 I v R f a + G O 1 + M i L A G u U u j g h p 6 X 4 N 5 U Y H t m h J 2 T D f r + / U R Z o x c H b M j F d U 1 u 0 b J k R 8 Z 6 t q m P K N + 0 W C l m V V / h D C o k q A 3 V j 7 e D o C i P m 6 l X z R W X H f 8 2 j E k J S N l D z C Q A s o y l 2 6 Q r x + 5 u 1 W p 9 u m 0 Q v B p a G F x R h z 7 2 n k 2 M f Q / E V o i b R X h s R F y N w V Y q B l d f t 4 b D h c K Z s t 8 c P O 3 x a p S E / t p a q e 9 9 Z I i K 1 a O U 3 O y 0 l q W U B u t D 0 T + C E V 9 4 Q N A f A J u F P q F G p m t W A + J G r 2 9 h X d L T K H E a D 2 b 8 8 Q k O 1 i Y A 8 r 6 D q S Y 8 E u j j Z s k 8 w W 9 8 M G J Q G 7 0 z + r v X k n M x Y n M q c A k 5 U E p X z h A d z x M 3 V A 6 E k 5 G a j T c v g s E 4 3 B 9 h Z m P b 2 o Q M n q 8 R J a U / k P i + 8 9 M T 5 H Y Y Q I 1 N K G u Z w j E y + t K h d m + I w a 9 f l U 4 r f B l O X 2 p 3 2 B + Q B a E B a B U 0 6 f y u m V j J q x W b X x C D s D / L Y F s c 2 B t t u S Q s 2 X d m D + g J Q E y f v Q o I T W m Z P V q a K n L g v o x V / s w Y p Z 2 e z 3 U X 2 S Q M G i d e u M I 1 H u y P Q N p c G Q u I c A F p q v l m S V z 5 M y F a h V K z A Y m j 7 + 0 B z C l 4 j z l N i M i / v 9 / y Q N R v 4 H w G k X + 2 z c y m C / j U v M R g J B 4 x j 7 G O 8 / v W Z l 9 j / Z w R r 9 d n K r 5 C N e h d I F R + + 5 r j V t G 4 C a S G a 2 o Z b v M D 1 A W V d P b 1 2 n 9 w n e i x x n a T W f z 1 u 1 z B H s G i h S c s F V W D V w u Y l g 1 K U f 4 d T 4 2 I t 0 l l K p p C s z u 1 E 5 S r w Q d 7 K s A B I 0 o x + a / t H c y p Q 6 P q z r T V G / M w o U d s 5 e / b u 3 3 t R L Q 2 j n h 9 k M G F X U E o u 3 Q m K S V z 3 4 f t 3 c 1 H 5 G s 4 + b V d R 0 + p H 9 a n O f 8 e t K O Y p g D 9 4 3 J w S I k / f I 3 Z Z J X h G d b 2 j z z H P y C E 3 D 3 t 6 v 6 L O 3 G M q d w g 7 L Y Q 4 N Q X m c 1 H + B Q f 5 5 V U j P u d b R + 4 5 g p X c 2 9 C b p 4 0 i P f R 9 4 / x 6 L w f s c w 9 s I L D Y W N N q D N a m 1 D Y g 6 T v M L Q p x u 8 k B l I m w W G S f Y i G w f U E Q y Z 2 G R 9 J C A Q J s U U s I i S g Z y s 8 8 O J h M U y n c z h S l 7 H i O a F d 9 K w W q s v O X K q a c C D b 6 2 6 L j + c c 0 k 7 y k D 0 R x + n i V q t 7 R 9 r L 5 p W o b D 5 B G D a h b Q 7 D V R L x N i 4 e U e e / A M n G V T 8 8 W H i G m N D + z Q v M M L t 4 x b F L c m r C N y q f Y y / v k I r u r Q G K S t q y s N s r z / t e 2 t 0 8 J L C 4 3 / b z 3 y T k Y 2 6 l A l o 3 I N C 0 i 1 A S T Z V M R e X q s F c q 6 m D v w W s B C k s h F C 8 b G c o 2 E d v R L I X 7 R i O m a l I R q b A o w 1 + i A D X + 9 8 2 o o T + z W R P d J h V I b i F 0 w c i s A v q z u 7 / M 4 V 1 u Y m w N e H A 6 K u v D E T 9 D H S T w z n A C P Q Q d w e z Y V 9 a r H o 7 L h / e k Q Z E z y v v z 6 x x + i o f n 7 K 4 z g F k N R K 0 g i K a Y m c v E I 2 E 6 4 / w F S s I 4 L 3 + R / U r C H W J Y + u L U O l I T L r 1 l b Q N d h q C S F C o j 3 g h v L T R h X X c Y 8 x r 3 t u 5 / C S Q 2 k 9 Y F z E D u + 7 j K 2 8 N p s l 1 l F m L w J L X t E a X E r c a M X S O l n U W e R Y j x U E Y 2 R 6 D G d 0 P I 7 C / D B y f t s M H A d 6 Y a z i R c d v 4 d W a x y G X K + I 8 q B 7 V x n L x L 7 p Y l d n t b Z H T W G 2 A 6 n K r i 4 c E z + K g b C y x M G q Z L 4 b q 2 j t J c I x j 9 k F I y q q D + V g O X R z L 6 + H O q e P b T v 3 D o 5 d v 9 M 5 m 5 8 f q Q j 5 l H s H 3 / p R Q r l C G M i u A Q y l p r m C U a d 7 k G 2 j A e R w F y d z i q t r g 7 h A D 1 H 7 6 e J u g e x d G j c K t v 3 D H 3 B n N T I F e x i j 2 P C b u 6 U q 1 3 o n q m V o 4 b 3 d C u q P 2 M p q r 6 z / L 6 f 0 g 3 Z Q H G a I u S X c c c 9 s i 9 F C H H 9 + D X I C a k u v y P x J o t p j Q + x v B S C 5 Q O b o E q K Y 8 f D x 8 0 Q 7 E 0 Q t a M J 9 n Q A V A e O N 2 V a a N C q X x I X k N v F a Z R C s X 5 4 W d u v E M l L F T j O M A I C v 3 o y d E Y 7 K R q Y b 6 A b r x c P s 2 I / y x p z i e W X z w L k m O / k A z S I 5 I M Y p / 1 p d s 8 / y 2 5 s P P M l 3 o d 4 8 t 0 B / o Y Y 8 u R t v / v 1 a 3 j G e c j y T 8 o t B S c W D 3 F 9 q m A S 8 R D r Y 0 t e j E M 9 L d k v S X e u c Z k K a X l / u 9 3 j 2 4 h I D a t N 1 3 C X + H 1 1 7 m C P / y 7 3 L 3 s U e 8 6 w p 0 O 7 i 3 Y i Y L r 0 9 t l M 5 j C c U A P d E G w 2 L 0 c w 8 O r 0 e D w j b 1 B 2 r E B e T g l L g W S K R 9 c k b b l y 1 G S L O z v 0 Z z l / T 3 y J Y h L n a D I a 4 H e X e 7 H a + 2 q i L 2 N x h 1 o O 2 B z b m L Z W X I S L 1 G D y x g M w J k t 8 m k e l G W n C 5 2 / k a 4 P A h 9 c G J B G g B m K R n I V d s a G w l 3 q D 7 b 5 s 5 t e V u R K V i j e 4 d c j I / 1 6 l C A I 6 / 0 n 5 S T e U y 8 K 2 i F w s w U A S 5 5 Q O E W S I K T n 4 I 0 a z o x p + 7 y y z / b 6 c o A 9 E i B g w W L x D E p N / b K i A x D I 2 B F p y v 4 W J h N m W p K Y Y t J w w B 2 P R Q d m q 7 1 K m / v w Q v f X z 9 6 C W K N u h D b 0 3 V Z S T I e 1 w s 2 N H R K t f 2 b v 7 P D V d n l V J 2 i b N h 8 z 1 d D K L a z e t I W Y r 9 8 X V a g + 1 U U R d 7 K G t 0 D T V P e p + d 9 I f 1 U b q C 6 r 6 H v m A z F u 0 N 3 G f p L F G F R j Q K d c 5 o P a c 3 K p q f U B s Y h 3 X G i E 9 c B Z 4 B 3 W V Z 1 A l M a 4 p 0 K + i O O r v l 3 d Q N x E 5 j j j R E P H j d e z z U X C f g v 2 e o Z e + O 8 e d 0 V + V I B E w m T 9 Y z x 2 Z 0 i R B 0 U K S E + e 7 9 6 p 5 n J O d 2 2 t A 5 y + I I z 6 h G c N p u M b K R 2 v i + 2 q E e z Q f Z y g v B G 2 / Q F b 9 S X x d H 8 N H I I O D v G + 4 l 3 1 9 8 v y X 9 S A 9 U J H Y D w g r Y Z B V N 9 9 w 0 e 4 b V q Y X / o N R v 6 g x f U R d 7 u F W i k p 2 v Z E 6 B 6 a S / L g v / P P k d S m Z D 3 / R 5 o a 4 l S 8 6 u 6 + B 9 9 N G W f 4 y K Z s E y + 1 r b s J W + n K c l 2 3 D p O i 3 0 5 u j X 5 D b p Q L I J 5 5 N p E + 8 o 1 w O y Q r + 8 f c Q D Y 3 I h A 5 a C n j J 3 K F g A + E x G T 8 1 6 7 d v E E G + 5 + U z B I V N E T P d I q j v k u G f z / L d 3 d / Y c w Q D U k / Q 2 + J t e a g 8 U D u 9 I r S R a V Y I l b s O a v E 1 O 4 Y Z O S / H V 8 z B l 2 a g 3 s w K q F p y m 1 + f m 1 R 3 j o J / B H M 6 e 9 i y Z j G q c w v u V / i l 0 + P u V o v 6 s R / T p o B j u 5 J 4 j h a X I X y 4 B D I 0 a Y I K C Q V f 0 D C 8 q W 7 m E g 8 v W l c n 4 y e T V b T q l u D 5 I D w I p P L 8 L n m S P T B 6 m 7 6 V i 8 f b L J 1 g p 0 U G 1 Y X 1 B V D u X X q P 7 N 7 a / d 7 6 y J l W s z P 0 K y f 8 j t D p + J / q 0 O z C 9 L b 3 3 3 a O S o v B U I + t x i Y F O U W i O 9 g a Q x y L + A N Z d 9 h 8 d h P O y v F o A J c x Y Z 5 2 6 m Y j U F v N R T S S i e t 2 B C / 8 9 e u f x E v 8 I y F q Z 3 1 4 P Z B u r 2 r l j 1 N z S a R h Y E 3 h H h g / 5 y v 0 V Q M 6 r g Q J + u O J l a 8 O d g A W L H Z m A o x 7 a A W L 9 A f S V 6 m a V d b a 0 1 / g e y S C u 5 q Z M 2 a X I e u f 6 9 F S T y d k o q o U m g h r P F 5 s o C Z / 8 p j r j y o L z n f 1 G d F K 9 0 f X F I z v F 1 d Z e v T D v 3 y H 6 7 O / / 1 a O w W a v N A i n R e C 8 H T 9 t y n J 1 n u c D n p H x W H F K U M H x z R d 9 C M h 3 y L D D 9 M h H Q w X 2 b P u h h D e h b 3 W L 2 c c 9 J a o n F T 3 3 f 3 g d 6 x z b 5 P B I w N E o P O E W 7 s w O Z 1 H N C W 8 2 h o 2 G Z f h 5 D F J c 5 O T J B 5 R u q Q f p L r A 6 5 S q K 5 C M Q v g W 0 I k 6 A a v 1 Z X 6 M j j O z K u 0 a 8 O 3 l V 5 X G k z z t o a r c H o 8 F B S + F f / q W m m X d / P 8 9 k V 3 j g h x 7 f C f M m j 7 u l x c 4 Y H o 4 G u F / 3 Y c c E Y A 3 c R 9 8 e e m r 7 t + 0 K w / m p K T 4 n 7 H d v z 9 N s N O / w 3 H 4 r O V 5 p P P l 1 G G H F s 5 0 Z f r 3 U S D E d Z X C s M M 2 T g r 3 N F o I B t k E y / 8 A h 2 z w T B 4 A r Q O m F l i 4 D h E 1 p R u h Y w 3 1 q T V k L t k Y u F r K u h h 1 z O n H e V 5 Q z G T w n 4 F G O i W C O g x T 8 p b 5 a X C d l b n 4 u f P i 8 n E g E d I 9 H v O V J 0 7 R J V F Z J c C 9 s w P A w / 8 P C V B n 4 E J 7 x e z 8 V y o v 9 c e f A w N B 3 e Q N H f 0 T W W F 8 v L B E x s u U e R c h G i q y H L z 1 w b 7 8 X B W V N i 2 n W R Q C B m / k 8 G p t T 7 b G i H g 7 5 t l D Z a Q M j 2 B d 4 q Z 7 v 1 U F p v 6 N p Y G 2 2 c + 8 b L A z K j Q b W R b v 7 C h Z q L P t C B w B r q w 4 7 q N E a H G B 8 v x v n / t s P / m B a 3 X H + 9 z S t / z O X 2 Q E 5 q E M e w m w M 1 c s 4 g J / n U b q e j G p O n f t Z u L j n b y z S i j d Y 3 q u l q d d f L r Q s / 1 1 u r e G C O 5 7 v i l P 4 W e C / v V V 4 C D s u 8 z N i 7 J J b 4 d m t U F b / w 7 G 9 M v G f M b r Q w f t n m b d x A x f t V z v Z x F J 4 5 v 7 7 / P c C 0 f y T v 0 G O 5 C a Z g X 1 1 / w e i 6 / A n O D w a e O C j L 4 i 9 3 U j i H 0 Z E n M k l J i F R o t j n 6 b + q z v v f + f v H 5 / f t 1 U U r l H Y W P r Z i 4 P T d q w c W y I Q P w R 2 7 E W u x b W j C 3 B / K F y A f c L n g 2 c l e U C x 4 p I g 1 x j j / v i O 5 e P w s W J 7 W + 9 m 8 6 u 2 5 o K + c g X X V 4 k U p O z p O b E J 7 + P 2 9 w I d b d v 9 S j m 2 i r m T w J r l / C 8 r 9 A / K 1 N 1 e a w M e V / h P k C z t f B O U o / 4 / y V a 3 g 1 2 i 0 w T R / X 7 r V Z v 6 n L L 7 8 / / X X B P V w 8 s + I u P 4 z W e I / 8 y i m 0 m H + d y 9 X f D a / 4 / / T z 7 n k h e 7 N n y g R Z / 5 / L 0 r s y d 1 u e d L F Z m A i u D c g m x k 5 o d t U f s K e r x m F V o u K j g t 8 Y n + P / h c w z f 5 b 9 5 D / z x / / f 5 K F A + 4 X J D D g j 4 b T F g w 3 E A C O 2 t V u a G 7 9 o 8 A c Z v M p z r u M X F g X q e 4 Y 9 B D l z U T T J Q R R N r r T a t p / Z u u Z h u f d T S 6 f 5 o 1 l a g h O 0 w e s D V u i R C O B M 2 / c h c G r r v e 2 x E U H 2 H p C a z W H u 0 x 8 V p h r L W w c w + 2 P + 1 2 i 3 6 e 0 n P A M s 2 Y 6 K / l + F 8 T C 8 M r g 4 h A l W R H a v X p / i m F w G u m j S x D O 1 S + X W r d j K V F Q v S G w A A j o / t d 0 l t C z t T D S l R X y 1 x R p I z R Q 0 k k F y T m k F E j u B O Q H D L H D v b P n p q c Q 9 P y G V S x i B O S M 7 u R z E s f M g w v G j l A n Y f T h e F i g 0 s v X e b P w 8 N A t 2 X U b X k s F Q v k x N L Q f J p N / u o Y r f L a D h S j 8 0 v A 6 R 2 R e j w R C t E Q e f B O v w g S E M 6 s / 6 Q j y + c / b T t B R A C u g e r + / K v L W 7 P I 9 x u o m 1 q Y 3 q h B s D 4 + 6 n 6 H T j v y t R / 2 r v K 3 V c 4 t f p 8 U E t y l 5 6 I D f 5 0 b O v 5 F 8 y q V n p A 2 q b o F 3 u Y A g j s u 0 e Z t r 5 7 T / t R D 9 C L v 0 t 8 C Q B g b p e p E i 3 2 C s v v I v t A O W f N m h T e P + 4 k s Y 0 + b h 3 H e t 5 S 6 j n G y / d f + 4 0 j e z u / v Y z 5 S a O D P 3 6 / 4 2 V e i E J 0 1 y M j I d Y b M L O l H S K w L l g e G z w u U l h M n T G G j 6 6 3 Y + I 5 t S 3 O 9 Z I i 7 F W s o 7 v n k s 7 3 0 Y Y b L 5 p l T d T w M F 4 + 9 L B 4 C J P 7 B D 0 V d F O u R 7 J r M / y e P B 8 l / x 7 r J Y O Y Q 3 q k 2 I G Z X d / I T Q P L o v m q P Q z j R g T H t M J v a w y u f x k l / L H B k 5 y T o P s i t G C G i f 6 8 0 i t X f 1 t C L m / f p W D I Q + 8 k F w v R a C J c s 7 z M L Q G R O 2 R n w Y 3 e Q b s u X v m r c n e N a 4 f f 9 0 V j t j p n T H O 3 + e o w e F e 3 H i + Z O K 4 I u 5 Y H 2 f j f 7 5 t t 2 P C 8 O f V o G P t k I K p Z r i W b j r T p r 1 F y k 7 U t 3 z 7 0 Y 9 Q S U U 7 c B x M 7 k N r 4 r z m n z V a C B k 4 p U m k e 9 2 J d q L J Q i d F 2 L 8 I 6 U x j 3 Y f f b q r i x I v E a 6 z q j N o 8 q 0 E T D k g 1 i P + l D + l K B M B 7 K 9 F + i I G k 2 D f o o f 0 / W m J Y N M S 0 M g S C s o Y q 3 l O d B m o v t P f P s d d c e 7 M R i B V n G 8 O R O 7 q X 9 5 Z n x b Z 6 3 F 5 t T I H 3 j O A 3 L u 6 K F 7 6 d d T i H U q d H V z 2 I a Q 6 Y W n f e t V / P f F s h s e A r x l R T z 9 n Z b H W Y 8 I d Q K w N 0 T X w b m Z 7 F o H V B Q / u g 2 m U z Z e c 7 n u Q J c V c O V Q 5 F Q M w s v a 7 8 6 f i b m f r 5 r t P F a m j a x h Q m X T 8 h H d g t I A i o Z J d k H 7 j + l b w w L 6 + j O P r U e z c N A i T / b O 0 X E h V r p B c 2 9 y 1 R 9 + a 6 V c N q D 3 s Z a Y p v C D p U F L G x U v H l Z q s y K K L J 4 s c p p 5 k R T 1 e B z O C N x p f g P L L N R K O 8 5 I 2 h n z 6 Z m d I U V V S h q 2 D R i o V e p Y J p z a b Z F 7 8 a S l 6 F k b R a v i W T 0 N A q a I H j 2 H 6 h t W D T P o Z d e a e V C 4 T L C V M + l R b M K k l K L X C 0 N E x + a W J v I M B w D I + 1 s i o 7 p J 9 i c 9 B n 0 s c j H r f / L y G a U 9 d D 4 3 8 c s u h q I Y n g o Q K m x I L n G / b z 6 0 7 4 5 A H L l / 0 F N K b g K F w M A j U Z c p c + 7 d T 7 b L U 8 p G l S O W G T A H v t t E b J S j y / N E R X 9 R x D e g A / x T v H U x o D 9 8 h a T i t o j y t 6 K W U j r J E T 7 M v n F b 0 b C U t a F A Z T q H M A F r q h m f i O k A N E N 6 3 8 O n K W 3 F 6 z z p j 3 Y s p 0 p A c l L v 9 k / k x 5 e q d b x p 8 r U A H o F z 4 e z c E + A u Y V W X W B 0 S U i 2 3 9 B P 6 1 H 8 l 3 D t B V Z 6 N 6 B Z d G 1 N L b z 8 h G c g r l D W U 3 5 m E A i j s D c 1 Z / 6 h N 5 O y F 4 e A W W J J U n R I a M y w s L T y 8 6 0 S h t 2 b w d M / f + w E V 7 4 z E D 6 h h z P n e + Q d 4 o w X f 6 h i f g B H b t 4 d v R D H g e l 0 4 o v H 0 s G x c A s y + Z d L 1 6 x J q r c 1 F w a 9 s T 6 z P 9 Z c x d x g Y 7 s 1 N W Y A n N K V g K c Q z 9 N v I g T 1 D s j g r 2 Q Y t s L k h I m M W m Z c h Z 8 f E H E N e f u n G 8 N u 9 m B M E r E t / o g n 5 z E 1 8 3 e F R e d B w z v Y 4 c t m x 4 U M e N I Z d T o L t X 1 H P B t s w L w I V 4 c g 6 C T B r k U y Y q T K j K + M H f Q Q C R I z P q f q + P J A E M f B A Y 4 X L I f C d / 3 T w g q 6 5 9 0 M / v r n q T Y x q 6 N H m c Q C o 0 A y l f 6 e c + i B Q a 0 W J M h w E 0 v j q I b 5 z 8 l / i 6 q g Q 5 Q m o 0 2 w e s c g h V m f H G w l t i 7 D Y z H N e S G u m Q t D o z s k z / / Z U p + S g e F m H m f V d U H 5 + 7 P k K v X C Y D O z s m X z / I 0 M y b g / 3 T j G W B 0 E A D A v A b b / Q p 3 k 2 w J q N G R Y W 6 v 2 w n 8 4 / / 8 + T d 9 y 2 5 P Z G 9 Q E 5 b i 0 A w + u 4 9 1 g f 0 C w e s u q e T L V M U B F n 4 y 6 / x j 1 Q x X J S p E J P o i + p j u o 3 h D Q i 4 j s P A N Y Z E R 6 e 5 T I n 2 W a N k B I G B X M B m K d T F b r 7 d z P M M n Y H U m n X 8 P I m X u i 4 l Z i b 0 Q Y V E Z X r D T o C 5 5 O 5 X H e D E F n R q G I V X G j x / u 2 q S k 4 N 7 Y u b c Q a 9 0 k c 4 3 r k O H 1 b R y b o 3 H Z X q 2 N 4 t r D E T + 6 R t E J Q R 9 C z 1 + c l R E v L n B v K v 5 4 D 8 x D c h 5 7 L 3 7 / A n u O 4 5 r H 9 w A z v B 5 J q M x e m m w x 5 U f N 3 X x s z c B P z v d / p Q a a f g r R x E r s E m 7 / o T p w 9 8 Z u s i i j f 9 k V i C U t L 2 Q P y U l d k N n z 5 V 4 6 M Y 3 e A r 7 r + r / X p I c + f 6 V B K W i N e W c 0 y 7 5 F 5 S n M G j x F l b o m o 0 I J e K b a o O a 5 6 w v 4 G + + O S 1 3 N T 5 o 7 H N u T r D Z Y Z l e p Y A d u u 9 o v n F 7 x 7 3 c f m Q 8 Y X u T 2 e 2 z 2 e L h I O 0 h t f A R 1 X W p c / f G U 4 T f 1 O M 3 c + k 8 x Z k X K N T n m z 6 h 6 5 3 y D u J f h h p B t t B 4 R W I 2 / I 2 z + Q g B 4 H k Y t F + Z E j i h m 0 v x m X Y I k p o 0 Z J q 3 J T m V j 3 I P b n 8 9 6 r e p G e K B 1 7 Y 1 d y P q s G S f r E r N i D / 2 r S a 3 h R D r v A / 8 3 k J r M B s + 3 A N m 8 5 H a N 0 C n n N G 6 i y R d Q j s W o 4 C n + O p 9 Z e n 9 D L G T b T x 2 N K Z b V v I 6 2 F + n r E F a w L 3 Z 8 b K h R k + 1 y D G v E O W i u F 3 8 i C q L M w q 1 O 9 A 1 U s B 1 L O s J c d c m D z + K H g 9 V f K v A o c B w u 6 z n z S 7 T b N 6 j r 3 e 6 4 x 4 7 X m c 0 B + c O C K L y 9 U t T p h s + D 2 s J 1 d 2 x K 9 I j + s X q V g q A u y 8 / k 5 F r Z q z c 3 K W r 8 M l U g 1 L 7 0 h E b y x U w M y n 9 l L U Q b A e t q K d p 0 L y 4 w v 0 G J X q u X 3 Z H Y X W y N O 1 f h 4 u r 2 5 i H S t q a S g Y U P Z T T y a + s w A P o 9 n B w D H D 9 f F O K E f d a E A E p 5 I h e 9 9 L C 8 y m 4 C O G V 9 t M T H 1 q M u K 8 R z U F k p r H 6 S 1 4 l v P b g h 6 5 q / B 8 q g e g B E M E v 3 z / O 0 o 1 j V 7 4 1 S p k d e n H 9 A f 2 9 d P E 2 V d X 4 e 6 v v N w w f 1 D r f e 4 j o p l 4 7 D 9 n w 8 7 j + / v g m l X T q 7 j q p Y K Z 7 w C V 5 Y 7 f b l 7 h Q s z i w a K r Q 0 1 d Z h / Q Q w w P z o L D p I x D Y R c / / i 3 p z d Q z 5 V 9 4 3 j n L j Z + i q 3 f i u U V f v I T M 3 C + h H y L H v g s u s O K 4 d R a f D U i K w G K e 7 a H q Y y w + T C k y d 1 8 / e D k 0 R f G 3 d + C u f 2 r j Z v X J C Q R c Z I 6 0 O B q r 3 4 U m v l x / r V d 6 K m w H 2 4 K W c f E / p H W m l G Z s J l P 4 T d + y h 9 H j Q x O K u U D M O G F 0 X 6 3 D R 8 e R 8 S V l j 0 y u 4 c l X x 1 Y J P e B I X b / N Z V F E 0 V O L V U m + v M u L x E Q V U 4 L p T z e M r N z l R M r T 0 M j A w 5 B x 3 l w 8 f 7 z a w L c Y v E c I l k D v 9 f R 9 O q E + W / D b z a G K u J w b v k g t / j K M + K w X a K Y U F G B X k g / w X K z 6 A Z Q N C K 8 s 7 0 D c F 8 w n P I S b a u w M z E q v 7 0 h 6 N i t l T L G O j E x W i d 1 z o J 4 b 2 c m c s D 2 w 9 z 8 h 6 3 R s b y h k f k M 7 P d k t N B D s e 1 u 8 R M f P I 2 d G w g + L E l W a F B a v E 3 D k L J x x g O s J B Z 7 7 8 / F 1 x 1 y x 1 E B Z r / C h A W f L u f B F P V e W O q t v Q L / z 8 Y a r P F p 9 C H 2 k s + a W 9 Z W o + X n E 6 V D b S w F M 3 y p h L m 9 i j t 2 2 + + i i g j N Y l 3 L B L d 4 m o / 7 x 3 O l U s o s Y e B e B d 3 d r j 5 8 C C e y F R S X 8 B J p C y j e O v O I + W + 7 o 5 f u 0 Q 7 i 5 Z 0 O 0 Q X K A h m R J r l R t V 0 f k u p 7 5 4 5 0 c / U 1 G w U v G R r 9 6 k B z L 0 Z G J + t Q f Q G n c 8 L p O G I T 6 a W O Y j 5 O h H b u I L + 3 q F d O q x Z U E g x z x 4 M Z e d 6 H z O / X F F N P z 3 / O i Z L T f F Q c b 0 L s j D e D x s Y y 1 V 3 z p 5 s U j f J g G i R N W k J A F A y d 2 p v I F O u J V K a f 4 c j D v l 4 1 Q B G o N j q r 3 8 8 a G Q n d / 2 k g z X i 1 d h 4 w d W o 1 A f w / X r V J W W r Y b 3 / u H Y 9 f S g q d n z f 4 y u p L n Q b A i u Q E D 6 B y 8 L / M H s x f e v p H + / Z 8 s w S l Q E n V 5 / L n t e / G K u O y l u y z z S A L f 1 o 9 6 4 + X 6 R 5 E Z f g m V n t U i j R T 8 3 U L + r W M n r A / i s p R T O v 7 V Q b f x N G k D K r C + 6 u 3 T H m g O e X 6 B O C F e e W P Z T + y q / + z / q w R d f s k X R U q V S v M 0 F y i 1 q L l g n P n Z H u k O d K u K v H M X g 4 Y F Y + i s 8 N r 7 l w u 6 Y 9 f e j 8 1 h e r + K E w S n y s 3 K w c k w B E f X 8 o z 7 q u z r D A j l 7 x l F F + 7 u Y 0 u T p V E 5 1 m U z Z c Z a Q A j o y z 3 v p n E 7 l 6 M M K 4 W 5 V n o 5 M 8 X 4 i F S Y j Y T 5 H 3 R 0 D / F m c s d z i 9 r 4 C q v 2 B f M M m e E L w c a j w / e 4 S U 8 k Q J I M V D M I j e g 7 J M c H n 8 f C W J J b l I H y d 4 d W z w B h 7 4 u s o C b i 8 1 W v J U y C Q w o t K 4 O W G Q h B 8 s q R v E V c m 2 1 f d A c 8 A d e t 8 k + G l f 5 / E + 2 t s S 8 h 4 A X r d q E R A 9 p O Z S F E C r D 5 / e q e i v d P N e u 3 z 6 R J 5 6 8 g d M i T x 3 w E q + n r M k / U v i Z y L n / x L u + A n o R s X o o 6 P 5 A n u Y 7 L t V v X t W i J n 3 O y Y P / c o F y o t H H B 3 F j f o 4 x q g M 5 r d + E 6 T 0 O 9 g e H f o P q Q z B U 8 u j o n s S d z Q C T 5 Z u 6 U g G b H 7 6 5 m e D W 8 2 A H p K D 2 x O 3 M Y f j t o g E s u i R R D 8 p G a K r P / E 8 M j 5 Q v i b o 3 w Y 7 n n Y i 2 m A r p X + I l Q c l Q + 0 f m n 6 V 1 w Q F 4 A s Z N M w g h u 1 1 d v l j G k y c l I F u h D P h q k D 3 D + R v 5 n n V q S E s E w O c 0 f y k c c D W S z o 8 5 Y h B 3 h h v / e g 3 6 E X p 1 X U n k H T C o n / u y P H b + f y a i B O 7 D j P e P A d + 9 p I k T z 8 7 N n 5 U c x v 2 T e K n u C o L 3 0 0 9 H C c g D 2 V 9 0 b 9 A 5 5 T K j v H S M / t a O G U X B R W J n Q y u 9 J T 2 + 1 e 3 9 / e g B 4 Q X 9 u h v s 9 6 B x 7 J E 9 f t X z E + + O K W N W K W L x 0 v A t q z O D j j / 2 k 0 E p w V g z v Y n b m 5 L / x W b 9 L v s m G z F h X n c / u p r + w G 8 h S n Q F 0 I G n K s L I M c A H Y c W e X I o 3 U 4 d M h W K E 5 V V g i z 4 6 2 4 D v v m z r c Y 8 V / g X v 3 H B 7 E J y E V f 4 R e Z w v p e L P v I R 7 C n / i 5 L 9 X w C i Y G Z W 3 H E B 2 k l w k e w m P 7 4 X v b 8 4 T 7 V E 2 n r X K n f 4 7 P 7 F S w 5 T r n Y Y V d z J 4 u B 3 d P 8 E z Z D L p D J 6 c c P 6 k 9 S L 5 z m P e 7 T c L 1 h + q n N T 1 N g K J + b E 8 C C c Q / d 7 C l f W D P 7 A 1 x z 2 o f f x A 9 D 1 W r 6 P Y q + z t z x r Z G k 9 n R H c 0 L J a / 4 6 z c K o b d Y B e x f Z w N n / Q c r T l e 4 k U I W + y O n k f P J H m 1 1 P C i x u m / / m w e X k U K X O A L X D 5 y g a T D G g g + X h C z n v 1 c 9 V U M e w F c 6 v V 8 C L h g i p 0 c X B Y V G l Z L k M x W V O a P 4 B d d G d O w x Z c C O B 3 L j R H i T i 4 F c e D g e J q 2 F x e X t V a y d g W e 2 w K H 9 X s U U O 0 A Z f F k E y z u e y v 3 + w i w R b 4 r 5 P / 4 i t Z u u + 6 h + u L P e i X x S c B 5 B y w 2 N 2 F H 7 z r J 8 u D x D 9 1 k 3 e F d m F l 1 V V P X L 2 6 W d X f f 8 4 I V X w N M v z m V D J I S M v O Q 0 A G J E c E c m J 9 1 O I h W S r b O c h M N v V M r v 0 E 9 Z X k X s 8 Q V B 6 N M o 8 P m E q d r 7 0 S W t G 7 V X u A L p U 9 y S X p P F U A G 4 K S 7 W w o h i I f K 3 P E Y p D o 0 W r M F 8 V r W K S M X 7 x C k Z v O R x X 6 6 d G b J Y c g Q w + 9 y B k 4 E 1 K n 8 S A Y F F Y B R X r I B i 8 G G 6 L 1 N J T U 2 r J f v B P N k i 8 r d Q X r 0 s 9 u 2 C s K k c k / L w l F J B u E G v 4 6 f H 4 x f M v R 3 g 1 j b M F n o f i j B a c o h k B c / d J T o D g n n t x I a H l H A 3 n I J H v C K i L 8 R s i T g L U 4 g U 4 D j B h g i Z 8 A E F 7 7 j f r W M j x X W o f c D 7 z W 2 4 T q w C a m K K 8 h 8 U x + F P O 7 / f k Z e g a y p B X c r 9 Y v x 2 I u r v 9 j n w K y N 7 A 2 r 5 f w P k l 7 k Q 5 B 0 u r k K d 7 f M Y q 7 o 5 o 7 r 0 l v P P P Z 6 J 8 C 3 H z v 2 U I T 8 H 8 X s M V c K A d t h O e J O P A 5 Z h 3 A A U A 9 U v 2 K O w 9 t v i E B 7 / x y v r e i R x x k X G 1 d 4 j 4 9 w c l S G y 5 O A T i p n n C 1 1 4 p v m i L x g h g Q Y q + R 0 u N 7 k 4 d s 2 K g 1 e 9 7 J 7 i O 6 u U Y X u f p d f 8 A J U 7 p G + y p I H R + L y k M q d G t f n q Y O D K T Y e 7 2 c c J B O A c n 5 S t o T a 6 x 4 w O v U B x B Z Q I K 6 X D Y u g j 8 H g 4 X n 7 g N 7 1 2 x H n S H u b n C 2 s + 7 1 V r K y 6 l x Q K Z I u Q 0 U v H c J 7 u 1 p O t Q F m + 4 7 N s T 4 E Y N 6 F 8 f n T N Z y H I B b H A p p T A f C 5 L o + 5 A L t F A Y e R 3 H O e 3 1 + n + O a 2 f F o z g 3 R 5 e 5 s b E p b o T M U q f c C M l 0 c H x F I Y e m Q f n z l + 2 G N 6 7 b k i X D X k o M 9 Y i 9 / h T 5 m o C P Z 4 y o o c l l v j 8 i X 4 + + Q O L W q h H K h b Q 0 l t p 1 e h w 7 6 D 7 T M F 6 P m X 9 P l 2 + O R 4 U j V s D a 0 d L 6 n Y J i c 7 j 7 g O D n s k f I L o B V b V L i H P i e o A Y g I d Y N i 8 R P g K e N Z P M w W 9 n S + j p F X Z u 4 f P z a Y A U / 9 c r v z M X Z N e f w k t 8 l 3 d p f 8 T r P e J / n 7 3 Z f d 8 h e D 0 A V D N z H B 5 S r 3 F L 6 0 B X M H T q U l 3 V D l p 3 G w 2 t b G 0 A / S 9 G l t j B 3 i z y h o k 7 h u / m w T z x H Q p Z I E X t 3 + N 5 Z n 5 j E L N 6 A 6 2 W f V B f p v d 3 j R C Z f E C Q p h E / 9 o d 2 W F s Q 2 D 4 I e b F E i 4 n X S r 1 z Z z E k H D C X L v / k f r j M r v T h M n 1 W 5 H l B G U d 5 a e k g r t g r 8 s 6 s m A V + 2 U p C H g h Y e B n Y j z T / D 3 t U C t j G D P W m D 6 9 l k C s w A u o + 2 8 4 F Q o S z g 7 e b T B 7 s k 3 0 o t J 3 s 1 N 6 0 x Q U 1 A A M X H i 6 b A F O 2 q A U M 1 c r V v D P B 8 g d U V 9 A Y P F V V 9 9 Q F 4 d e M U S x F i h Q O b v Z L 6 9 Z C F I p J b B l O m t J v 1 7 C p l d x F u v y o 1 s P A k 2 x T o f k T s B 2 W l l n / y C Z 7 G b M O F F k 3 1 0 U R j 5 I k Y O 5 L d j i E A P H u h a O B h L W T 2 i 6 j X u p 2 R m C l A a 7 Z a Z u F q E M S m H p j Z / P S b W D g d d A a L Z E Q W v W U n u s 2 g O 1 V U x x B 1 f X w 8 3 M o C y f G 9 g P 1 O P m v Y K 3 d 3 U 8 S + 1 y v u r P w J 2 r m h 2 l 6 U z o 5 V h V k J O + b 6 4 e O 9 / d j C 4 d 3 v q 3 O N T O x / 3 y 2 d V J X i l G S B 0 o y 9 s Y e q V 8 l f m c x R x J I / Q k Z g y X J I m l i b 0 H V j Q g k 9 e 1 o A b I u 1 V S U 1 E d Z C L 4 8 H i e b H X u c 1 P a u 4 h V 7 J l + V F n y 2 5 u X Z f l z 2 + i L r A O Q z z L m 2 d 7 G o a h 2 Z N R s O z j 6 y a d W E 9 a M 1 G g m n C o i 9 2 s k Y G F m f 0 L E z y z B U g C K J R l J 6 m n / g s e e d W j B h m f T q c F y y w x L C 8 f q C c q 3 j 6 0 E 6 5 W l 0 7 S V B b b l t i 8 R D + 1 k 1 l t K Q G Z z 9 v L p / h 9 z g W l d h S u m e x 7 I C S P f H 4 L c s a E H / v 0 G P + I J 1 l L E O J C V z F A v / M f v z A f Y z A k t J v Q b o + O D 3 6 N W R 5 2 F 2 b a 8 z / B k A Q T e e b Y v O 0 F / C n I N 2 h 8 G m 8 8 j s p x C d y P K H 8 9 F C Y j j 7 I 8 Y O 6 g C Q l 2 7 v O L X P 5 b P c X u y K 4 6 Q E H k r X 3 K y p g A X g q d M X k q E 7 h V O c h T g o l d a J v r k I v g m O H 9 u T l D S l h S W n w W D + B t e H U u w c g i 0 v M E K j E r W I d W D U n J R g w i z f A E A S d t L i F G r a F W e d / w X h S f 4 + e + H J n 2 k c r G s 9 3 v d U 1 i N b B 3 L t h G c e 8 p J r q k j X X A X p 1 7 1 B 7 + d t j d V f i v 2 B 4 s l P E a + X + / x f 7 3 v 7 8 R z p p 3 p j 4 W 4 j q F + P S V 0 + 1 k F 1 X + P B q f + t g U 8 s v R V T w Y s A w G m U j 6 l D h E F L N s V l r Y l 5 w i P o s 0 z X p O F r 9 y q v 9 9 h v / R m v a f P l S w 2 e Y C S 9 + t n 1 + r 5 d 9 + p 7 i Z T x + J E W F n l M / X w s 9 V z 7 8 w / f P 1 u k e M N M i Q Z 9 d H l U d h x 3 i u H s 3 D L M N / v G g F X h G N I q o v 2 O P u v q z g o U n l o c U n s H d P R P U f P x H 0 v M 6 4 k G O 3 d b 7 6 j f 4 G s B O E Z U l R o V D S G G P 7 I g 9 e Z N c 5 4 k t D u X 7 p p z 2 a 1 Y I x A L t U m n 9 p 7 0 1 4 3 R P 5 a H u I i I q D 7 b L j R c A 4 k x 8 0 9 w L n j d w / H 9 d 3 + s p f P X p G x z Y d 5 H R b q k r 5 O C B c J 0 a G W N D K / I S Y U E T t I p c d k v f P 3 J A u 6 V E B 9 9 t Y c U o t W / R h j z 6 u B L c G G 9 z J 3 / g 7 z y D 7 R 3 k s g 1 g 9 A P d P B m c q H Z V I v G z Z A G h u L H u f F U h V W c H 8 s v e d g e C s O c 7 z 9 c a J o m H G V 0 T X k X w M L 9 o G v 0 + v X / p d e b Z 2 8 m + H 2 3 T 4 e F o X m J B O n 9 u y 7 I 9 E Z e 0 / F K + f o H F m + q B 6 g F g I 0 D i I T 4 i p B x W 5 t + m Z y E l 5 x y b x t c v l H c U v 3 U 9 H r t a T 3 F 4 f 9 W d + 7 v t f e Y / p s y Z + d 3 e j u s o y I A 3 X q 8 p r M z L a 9 / q Y S P h e y 0 E 0 u t L R Q 4 H h 2 S 1 Q O I U Z b s 2 c I o p s 8 P r / k j b s / z R p 8 8 9 4 U R 7 i 4 B 6 X S O f y y Q L W Z t H y L i u U 3 Z v 9 8 U x 0 Z W n F d + C / v j 2 O F 0 g c u v Z f f 7 s 8 3 j g 6 L i e c q m w k a r 1 J l j u Q + 7 f m W 7 i d F 2 E U d Y V O J z 8 8 U 7 8 S D f r t L L h 0 G B i R p A g h a / O U w K P 0 x I 2 S 7 C / L 4 T u i 5 4 x a y Q N N W W S l K 3 M n 0 1 k t Y i C L S L U I J A Z C n o T 9 I v M M R 1 5 1 4 k 7 T d s W k a T Q A I V W N j G d D U t n Z 3 q i b 6 A K o K q Q n g H y U v / X 6 H O b 9 7 S P R z n O v 9 E J 4 Q / x L B C S g G e 9 o q 0 5 v r m l P l Y J D P W o B 4 F w / Q F z H i 0 s k o d 5 K F C U / 0 R O / W Z G O I X x G M b p S h 5 t 6 K b x A i S 6 G V o B g K g d f X N c W H 9 F h / F O j t C Y T K Y M c I E w G 7 W q I U n u 7 l n 9 / J U D C Q R B 5 v A y z A J n u l B C n D B Q e J b c P G b 8 4 L d C a H 4 d s Y P 9 t a N z z X 1 I I h G C 8 R 0 v p d Z i f z w Q D X a x g / h g O a u 3 N P L l n Y e B t P N 0 U 9 b b Z w i X w 2 P M W W G D 5 j 4 k 5 g L V 0 / U e + 6 / g v U 5 f w B / 4 D d u 1 y e R l n o G r N 6 I K y A 6 6 H d / 8 W p t a J Q 6 Z e a Z c j K a f S E Z E H k + a d C 3 X D A / 1 v 6 A d i u 6 K G 7 J S F F O M O i n + H S 1 D 5 Y x o k 6 j u A q V r c e S U / G B 9 9 v q / 6 G t e K c m R Z t r N A h D t R i f + k E d 8 s i r v J x 0 3 T F 1 v 4 v 5 k L N h k b 7 N A 1 C D u k V O 3 x p E u 9 X g 6 n 8 r j e / v d U f f / 2 5 / 8 5 + w t Y s P + J H / G o 8 O m / + N G R M 6 h x d g c a 7 K z g c Z L a k V S S / C N x 1 + z + g G H 4 r 0 d Z P O h 4 D Z m H g / e / 4 m / 2 X 1 8 s / / n F 8 7 / h 5 5 5 G 3 P H c U 7 6 T I 6 7 D j I z k 5 / G 8 2 1 V A g / 3 9 C m F m O A C j Y / I u w V g 7 Y N X E I Z K k v 8 H S B i w H a A s a J N 9 B t j D d n + T i K u B 5 i k O 5 9 p x a a j V 3 N 2 h A l j B g d l x s U 7 X X A I v 6 o Y d P Y M M h f T F g I 9 x n w X E 8 7 t s n 0 u 8 d y q q n u 1 5 w f V G C u C E E A d d i V c a z E x V z U / F Z 9 / X H p b b r 7 2 j B N x G / X 0 d G 6 K 2 n B Z / v O D / M 9 T M S F M Y U t X m 4 T 1 3 y A t a D v m / + d / h o 1 x a U 0 0 / + O Z 9 R u n X C q O B S B 2 N q K / n e X 8 y + C + J F O O B + 8 w q 9 5 7 C X 2 N 0 0 H N G x w y C g G 3 E p w b m w l e n 8 G D C u O n o P i 3 l 9 S k 7 6 P 6 g 7 t 2 Z l 0 T R N / y A O l J 3 C o Q q C 7 B V k d 8 Z W 2 c g e B H / 9 3 K u q O 2 a 6 p y e i u y f m Y L K i o j L y y 8 x a 3 1 o q 7 / s 8 9 3 1 d 6 v x 4 c T u j B q W a y 6 M 7 N T 6 W f h 0 X s a 0 / e F 5 W M N Y q g g i r D x x C J V s 8 F 0 0 q D G l 9 4 k P 4 i U 7 t e 8 i g g G 8 j c 1 d A g Q u f t n Z D 7 M G / S v v 3 R J Z c n S z K 5 C b 5 c u b g m Q h P 9 k 9 n P b Z d X v 4 q d 5 D W O h g R o 1 9 H u q H u G F c l B o s W 7 Q L V q c O X 7 U q U B S P f C a f + W y H 2 o 9 c O b p 4 5 F x d U H r d f F i t I z 3 v 6 u Z y 9 j + 8 1 + O 4 p J S g N X Q s 1 w x v 4 K + b z e G b m 9 V K c Z r + i W p Z 4 u N X 3 l 8 / b m 9 s w b A m M R 0 V m F D 2 E 0 Q y T E q l l v s E A S 4 P j w W E 9 f b L E F n t R f R n c q n I D i 4 n J A C T 4 3 m 8 O j 3 a Q a G 3 7 v o G O g x U a K S l w Z J 4 l U M 1 6 V W y P g q 4 u f V v 6 2 8 k A 1 H I F k u J E i N y u 8 A g Q 0 o w b i b v I U N r t S 7 P J 6 G b E / V b p b z c r k t e p E R J 1 k S X h g H p / X + P H l u G h r 3 Y C h B w 9 o S I L N h 0 p O K n A I f X T G W i k r r + N x X r J 1 E d L B T g e F t 7 x j X 7 x w / 5 L k s W o I e I F T d z M E h G G I Q Y F / 1 d l s Z A A 0 O R V b / m D Y N j J k q 5 l B f 4 s i w E c N u f w q O f n g h x x J E D T 1 Z e m G N H l p + 1 x C y g s g G U o x Q d S a W 4 2 0 Z t 7 X h + v T U V S 6 i R g 7 n n K Y w x S L w C E A c R Z L 4 n n l t l Y I F V S X T f 3 h u 1 S Z X 0 E N v h K C v d 7 Q 0 P 8 d r 5 7 I j W R a e o z u c G W O 1 t J H m + M K U H B N r G p 4 w 9 h c D f w z O P 2 U a g r v h l O p S / P 9 / S + r U 0 0 p 7 0 0 + j r J Z x G y 2 c c s P J / Z a h j U / n f 2 3 U X N r t 6 z X b X + w C Q D A v k w V B v + 1 4 E 3 n H k g U o O / T l 7 w / + K T s I z 5 K a 8 a n 5 1 0 L / o P B p H 3 J J C H Q 3 D i W E L b W + X n R 3 5 o k K p o 6 Y V Y P j 5 D x Q W m k L J E X m 5 + S C k Q 7 H f v y X w 7 / A Z H G Q 6 d x / f 9 M + T c j E s I z E 0 J d 2 2 H g U P 8 s f B Q X f r y n g c I o + c 8 G D E L 6 Q m n + K 3 F Q 3 0 M L n f x p L o o i j a B 5 1 P x K q R o s Z V M C j a D t z c G l G V g v M F Q E V m k a 2 o e w F / H K m f R q V d v u 9 t M o p S E T m 2 X f / m G y 6 J V y A 5 D r + 9 f 3 i Z O f O L p 9 3 l / L i i A 3 Z R n y n O / d V h u X x s J Y e C 2 z C M h 6 Z + K y o p D E 3 u f K h p C z 2 t t 6 W C b x K Q c Z 2 w S 2 O 1 1 u q t S Z D g r 3 H V 7 I r r D m G i 1 a E T u y V B n D s Z x P o w f 4 D R Z 6 F u R u I n h i O H u v y j E a M K I I 3 h F 7 O n K p n s 3 k G I V b Q L s M 0 7 K B R C o z 9 3 9 L W 8 a E y O b u E 4 f Q 5 S g n x 3 8 3 6 8 O I f m 6 K q K z T Z 0 W e E b y f d + l + H W 1 n Z E I E n Q R V 8 5 2 o g Z W 6 S Y q u 9 M y O V N 4 a 2 z 9 v h q p J Y v i u 4 k e + 3 P a V M k x w P h 5 p O S z B 3 w Z t i s M j u G s n F G Q 5 b m d u + 2 r F 3 m y U S 8 + F s w p V + E k V 6 4 V g l w 3 K s 0 u d x f I s n q q n 8 + O Y N s d X m t t Z / P 0 o 4 E b s k Q z m + n x F M i P M m k y k 9 Y z X s T O 3 k R h H j Q V n q l v 6 r 7 Z 1 n c l B o I c f + 2 8 D j 2 0 N 3 2 / 1 N x j F j 9 3 1 y s O o W 0 N S M 4 2 v Y M o C U 5 t 1 b i v P / d O O i U e E 0 r J 9 Q L j j F P e e j y H t E U U v B w H a i z s L R u T T P Q q 9 c h P v l Q c n 7 G d D r o r Z q Z R 3 4 Y j h + E j h C 6 E 1 7 U L k J D L d f d q H A j f k L c 4 T 0 e V x t x 9 7 l / 3 4 l B X r k 7 c c 8 N J 8 U A B j r + D S f I r W V s N Y Y w D C X r F P 4 H W U N N 9 0 5 f j 7 r Q r c k g J K A + v z u y h w B 6 E O c g u e M f i r 4 i V 2 6 p c d D B Z V F i b 1 6 l B e x s g R I R f B N w / f w m h a I I 3 X f c b 9 0 F 8 w I u g n B T 3 B i v t y 2 N O Q z Q 2 6 L 9 7 / b d d H U M a u H m V N f A h 2 G N 3 / v M R t g X n c f Y u D 8 0 j 5 2 O G T 5 3 X 9 y 6 u K 3 c T K f C R k c V 9 X Z 8 X U F t B B o P s x 8 F x 2 E G f 9 o q z 9 k h U P 3 z v y o 1 2 3 7 I i x Z k n q n e u P A I T Z 4 P + p 2 i S c b o q p 3 N J b T 2 s J f S w 8 4 O S Q j O x i s n d M H o L S s N 4 S D G v q q w I G r s k v q I + j 7 M W Y W F T T h o A W F 5 1 E s Z X o R D E 1 n u E + 2 j a C x l M D Z P l U M S M I z G s P o G 8 i S 9 d l 5 s 3 t T H 7 L P V N v 6 H g F M T F / q y A s + y x K q N l L Y w E P s P f p 1 T c N 1 h E p + F R 6 T B 4 / P j P o N u Y h w F 8 p c w i X O 1 A n v p N Y I 1 M p p H J n 1 e M 3 S 6 + x 6 e R a U n z 4 1 h 2 6 O s b h h J 9 8 A a / E L a o n q 7 6 + b 2 c w 1 l + q k f x k B g q Y N H C 6 6 w 2 s j 3 8 d Y H P X 7 P z e B 5 + Z p o u U J V 2 B w V 5 Y T N G e + + H t i 4 G P t e v d H m 9 R G 0 G O f f H w 4 2 z U M a 7 m 0 v K / A D 6 2 D + x 4 k c O n C 4 X s Z x z / i q d y k l m 1 V W V h C y 5 N L 8 X f H s w P z R D h p 4 g O c j F w n Q 2 / H c f z K m 0 8 R x 3 r D H X k 2 i N f J s r e B z V S f u 6 X e Q E n r b T D d p S B N R s Q i T e V E o n v g T Y u Y j 2 R B Y c D k 4 E N Q k 4 W W e 5 2 b b T q T h t A n C t x n r h h m l o X I U b + r u 7 8 3 n h + q R D E u + j P o V L B Z n s F 0 Z 0 z G s W O m z H U 7 z 9 i 9 9 r T r / 4 t 5 F Q b G b P O w x R 1 E 5 7 M U 7 + F T 6 D / 3 0 v h s 8 9 s t N P G V D C / G t M f 1 Q G L g H g W I k E i A V W E r B p E i J U o Q J J 5 U i 4 k O I U b D 8 d d 0 f d u I O D N B 1 n 9 b h o v 6 N / F m A g h v H E V 1 T Y o Z + 3 5 F p v p z c R s 7 k 6 g P P C 4 G P K G N p 0 6 Q z a 6 M z a J 9 c w R + p + z 9 m P 6 L V / 4 y T 6 M 3 / r E T I o A j P S x / W N v y + r n Q + t 2 B m k y e Z B / L C q g + Q G E / w Y Z / / 5 l l e K Q 1 p p m u b u e H i w Q / G w h 1 P s b F 6 F 4 N x p / p t r y P T D W + I v C u f 1 U 7 v a P 5 y h T T b B a M N S F K y K z v v T 9 / w 6 X W Z 9 j 8 3 p x C s F j j T X D L V k 2 E b l G 4 b 2 F 9 O F t D u + O 2 K b o E L + K g V w u p F w 8 r W w R w o Z M W W b g t 1 h i g 0 2 i M + L O R 7 N y L 5 T n J C F H 4 w W h Y 8 j v t X 3 l o H X E n M / 7 E W c w + 1 Q K 7 w Y g / j i M 7 l Y 9 z w b 9 T v K + M i V b V 2 B o n i q O H o I 7 S L Z u E 6 e T + d f c 5 M 6 z + g I n E U k n O H G 2 M t U I i J / c g 4 f N 4 s k H 6 a i e v B 6 w c U o s s R d z P X 5 / n C x i 6 r G L u 6 p h 8 b W + j 1 S v F q E y 9 h E s V 5 X 7 R d 7 e 4 p v 7 J e 9 I n t H 2 T s Z P o N L L g Y W e B m N 0 H L b e K T U 6 J I K O M b Z E r c a K Z P Y 0 6 b J H 1 / n X X r 9 H L x Z 4 3 y v P 7 B M X p C 2 8 z g e 3 T d + P k M 7 7 g E i v 9 7 D i x K Q m x 9 U 6 v x 9 r / M F H W u E S 6 w H w C U x 5 o x Y c 5 A r g x W J M c V f L w U F q R N S 8 w R 0 U D 0 Z b P g m u B T 6 G u 8 u z 8 o Z L 8 D V f J F Q E 8 r 3 6 b H H r U H i b U q d g H t c R K B S z u A H R P D U I g c W i G 3 L P l / B 8 N P W K 3 M l F 0 S y u a m 5 d h t 4 7 0 b P / U D D 7 a / r W T G s G P a s y 3 t z M D f b l 7 l + 1 C 9 y Y O x P h / g r 4 0 E q l Z T U A h 2 W W N 2 n g e k B 8 S M l x / x / + q Q e x 3 r 3 o + y z I u p m 1 f G 5 l U b t x p / S R N t o 8 9 6 / 9 U M R H s C N I H U y w r i D m p S + k t r w 5 z q m E D 9 n 8 X l D 2 c e Q H w A / q o P l a y C r 0 k 0 r 1 9 J i 7 I B P K K z i r r R p A g r f T 2 9 d o 9 j R l I T G c D Y d Z u W u N N F 5 u t m Y J w v X i W B m P N 9 2 a B D f o D B T q M m b f u 1 A 5 3 z X x Z o I j x 3 4 e i i l T l V 4 / r E v b Q R F O p a u C B N b P 1 C M i E 5 h x P 0 B U V u k + C X 8 l Q I D T b Q i x S T S o d Y W O V q y Q Y 8 X 5 v U 3 + U 2 A u d P g Y X Y k f 5 u K 1 J J 9 L T A O x K Q j y f Y D 7 O 7 9 c 5 7 R s p G W 6 q e d 9 n e 1 u 7 y C Q t + l 1 C C d H B r N T z / 0 8 Y + S R y Q F x 8 k h b e z k g N k z F o 3 v Z q W 4 i K / i d f / q H O J 7 I q O H V H m 7 g A H H a s + d s B Q b 9 E 3 d D X Y Z 9 u Z P E O + B J w n N d Y T n 3 K p / v h v D r Z 1 y 6 o A m H Y 0 C x Y Y o y C / N e o M 7 Q T 6 R M / c a 4 X K 2 b X l z K 2 R E J x d g k 7 o g r k 9 j F G 6 S Z f 1 O y S u 2 W 7 X O a T p j 9 T y k e R 6 B a B i A k F 2 D r x W D 0 t 0 7 o 8 s X b g / z j a 2 a v Z d Q n H Y + g 2 q X 6 5 V L + k A g P 6 F N x G F H i i Q I Q o b 1 z I x c I J 3 A / u h G H t U F 3 J B 0 N 4 7 j O r D 0 w j H 5 + U n w L 2 1 + 4 h r 0 y h r Y m X B 9 R I u 0 6 y l s i m u 5 r 5 A l 8 K H s W z / F q 6 r L I r D h Q t q 6 i / L + S v E R C K X r y X 0 S + T F / I o t v 0 G R n B Y c S F 1 Z 8 D k Y e X W 2 t Y u J 1 2 F T x 6 7 V J a O 0 g + l 5 M 0 d Z B A 8 Z T p T f 2 q V U v a Y P s 1 l m c j A R y L f i M o i m j B f R S W q a C i A a + o K J U 0 t Y W H / V l d M u Q g / 5 h Q w 0 I i V 9 / K E G Q I T G g J l X X A I Y Y 9 7 E v p s 2 w M 3 3 Y 9 w p 2 B L N h / v i m + t L H A y v Z D 5 Q F T j n b + Z d J h i j F U M m j 0 x 0 J M A v 2 x e f 9 + R T 3 Q Z X L b b g m 4 d d 2 G b X i k x f D D m Z / I c Y 4 f h 5 V Z j x u d D E f b a a M J B C / 7 5 j Q l 6 c 3 + L i Y F d o X g f x 5 i R 9 2 1 Z p + P n l T Y y s W l E y F f P 3 6 Z v A 8 f n q 4 Z C L K y X r 0 y 6 1 L G w G 6 5 7 z t j L 3 7 u L X u R A v s r 7 5 H R G P h V L k 8 c u B O Q W S G q k T u k f I e F K Q + a n V c Q B O z p S e P 4 A Q W V q 2 t E i E C D c c W C 1 A Z h N h v P K i 7 Y E r D G s O B T s S v x p Y 6 j g H Y 3 x 9 p d 6 O w 3 D R h e c f M 1 W e n N f d X Q z Y R Z v n M 7 g P F G 0 N L s Q D c R V z 3 d u r X v h r o J S e W O + E O P 7 5 y V o d 5 k v h T P N 9 J o 2 H p z 2 3 9 V K B F P w v t 1 L + r A j j x P e a T I S a U l l z T q 8 Z d C e u I H E 9 r v f J V Y / o K + k 7 y w S h a Y B / e l h X f E C u + t x i j I g R i V L i 0 5 v k V s 7 N c a Y 4 P 4 P w l i y p 2 J 6 B n a A o t p Z U v m 8 / c W X q F p J y v 6 K 9 7 w l D d q D z O Z G z q U 7 V D + p C 7 B z 8 9 e R 7 g M E d X P k r r d I p l r R w F 7 B a J 6 L o f h q H N 8 X q 7 u Z z h W T i p H D u q i G K Z T e v g O 8 B b h S O + U F P U 6 z S u 2 w q m h p 3 x q P Z f 8 2 q K O n N 4 1 s / e 5 D 4 g 3 3 j I V c E R f h v m / W t B g Z y a g + B Y 4 A D b w v h R C 7 d D F a i j 8 M 9 X h c + u 4 C b f 4 y N j A h 7 i T j o G F U N B o j U e 7 x 7 x R j U h V r L V X c d x V E 0 h T D 5 R J 4 h r E Z o 9 3 E m Y i 6 4 D R v b 5 9 c i 3 I F t 3 u / f b m s Y D R M M Y D 2 C 3 O v e 2 + h M D n 2 f e p S B f 6 o / f g C 9 7 8 L + a X 1 8 m H y z 4 4 1 D P x 6 P v 7 L Y 5 t 8 K f 8 H m f V 0 I l 3 o f z b q 2 Q Z 9 M w x 1 M c t e G E f K w O 3 T B P u B O v G p k 5 i F c D d k 1 s 3 z + K O + Q u o Z 2 5 7 z 3 q 9 9 + 3 C Q O T 0 f 6 u 2 M x 8 z / 0 F X + c B q G C b y 7 6 0 1 D g H f 9 f i h 6 F h 3 s Y w 5 E 1 M 8 D H E 6 P M e 2 P G q u d F Q S 5 f 8 C f d 9 T P n P E C w y + F I Y 4 4 a v 4 9 b P j T 7 6 j e n / m j d n v I P v c + r 2 T I y c O n Z Z e + d 9 8 M C A e h 7 q x z b t K 7 7 8 / c X Y m N + 6 O 5 d f O s C q W 7 w u 8 o C 1 e H A E 5 O B V o v l z e l p s v i t 7 Q a J V 3 J 3 8 K N d 3 2 I 9 r f 1 C b 6 v C i i 4 Z B 9 D P x M M L K F 1 a z b 8 I x o O 7 w u Y 7 G a J 6 w 4 b z G l x 3 6 M v p l 4 j S w q 9 G W J x C N q U n n O T T E v p 2 M z w c F F n z e P R 9 b 9 j D k a 9 y o e e Y + q S q w f l d X U c 4 3 i + R h 0 u b i P x K z c A Y 1 a m G H T 2 P 0 R / K g 4 r 7 g + 8 m + 3 b s f k X b 7 3 a k J M R t p Y j e n F F Q A y L c K o S c 7 X B u M 6 + u f r x Q N Q A L h V r R v 8 1 H l m a y c 2 f W 1 w 3 h w + A r 9 g p b m 4 0 c t R f y I L e 9 2 P D r H A g / V 1 3 E 6 L 9 m t V d r P T f 6 t + p d w S Q Z n a t W 0 9 o / h t / A t i N c d X e J h e i D Q i v v r s Q 5 a 7 2 J v c 7 S r P S r M z k E U A X e 1 w r I 8 f x / S g / M C + k B K 7 z J M 8 J C g P w P R M O X 6 8 Z 5 L O K d X L 7 I w x f G I W 5 o R l w 9 6 e z v p O Q 0 A 1 H v Q U G 5 A J 5 e + M V f 9 Y F 7 9 5 D I A 3 t E 7 0 3 Y 3 e / a 8 u 8 / L L w d s Z U j o 3 b f g J I + H e K o y y j 7 r 8 W I H l B + u 0 U m 5 m G f Y m M t G Y d l 1 f x q O m D 1 F f z t 1 m K 1 0 B k N o D e d U i O s O e H R 6 T C O Z p d c + f R V W Q a 6 P 9 w 5 P g X v 8 Z J N + / U u n 3 R t z 2 9 O 8 4 Q C 2 N j O a R H 7 + d p o m P b X P y P a i 8 N X f W s n + i R w I V l W F H N n u g n v v h V v g N i 2 P e A 2 9 u 5 F D V 3 K f N z 5 Z J / Q Z X u a f A Y f v r a v P 2 K i W X n C t f p P 6 4 j i V f m S W V X Z M S 1 j c j w A q E N l 5 U t u 0 4 Y R u 5 M l Y D X R V b Z k C H 1 7 L C C m Y X q + h r s 8 h H E T 5 e M C U w F k Q c h F x i x m 9 z h P r Y 2 I j S u 2 T v Q l T k n m Y T x 0 F 6 1 W H z s Y Z V 1 a 1 f H / y E P q N 1 7 D H t K w f Q u X N k s m j e / b e O G 9 + T l o i F r u M q 9 3 b B T b W S Q F j G 7 + p 1 2 y D E I x v q A N T 3 h T 8 N A z g c y 8 Z / b q D 8 e 7 x O a i b 2 q t v i Y 7 O t T O B q E f G R x 4 e Q S G y C E 1 t 7 A U p t v j g d P 2 j / v H j E m c m / T H Z i x h q d 9 0 3 7 5 L E J 0 K E E T u 3 a 7 v A N 8 o W P T V 2 f 1 0 G v / H G P b D H v 3 Y U S 7 E d k e 6 O k R P B 2 I S p Y Q L 9 6 t m S s 7 0 e 9 m O v m / m y Y X Z z Z r l J M 0 Z 3 S x q D C F n c r U 4 l / z l C h H W O p Z T X 9 b m L W D i h a r o n q S u 3 g k m z r v 2 Z O J a a k E 4 o l p T J L 3 b X A x 5 t j K L U d W Q a j a e k X K l 2 t 0 f y B r E W g g z + r 3 o p o g s H t A n v r N 2 v f u a G 8 g + a y F O 8 0 n Y + O g 4 8 W j n 8 b 4 s 2 V t I x G d v 7 B F h V z 7 h o Z w c B L 7 w g c n 4 4 8 T w I Q O b / x S M 6 R f + t x m 7 T I N v h s w p 8 V P U U 7 Q 8 / 7 F V 3 t + k w 7 c g D p F A v C Y I Q m V M N / P f v n x p / O k I M / 2 5 j / J m H z e Y 4 Z I a R r Y E z Y 6 n v n V w J r U e 9 4 v I w A l z 9 e x p 6 9 o + 9 1 h t M F h + + 1 Z e 5 3 8 t f G Q z S g R 7 u B z j O B q 2 r S z B N s E 1 2 k t 9 4 u g M f L g q 3 d S W V m 1 Q F K D / M k B 0 K N V p 3 i f v 4 A 7 t 8 / n X J 6 Q O k K z M U C o Q v j G b e a D T I i H A M h b M N 3 j q S 7 h E 8 / H V W V e / 0 b W + a b p 8 Q Q t + 2 F y 3 p 3 V I X k 9 2 u C Y 0 c k 8 m 3 A y P 5 f C 8 A g S W h 4 F V x 0 E 7 H B w 2 g c 0 V 7 H z 2 q S D 1 f P Q Z Y E T a q c W t V j K k U W j w m k B 4 e J r Q x o h a x N T 5 X E j 9 r r R C A c x b D l F j N 2 F 0 2 4 8 n 6 0 V F Y B P b v q M e n 8 0 R B 1 R W 5 J q B F M O p O F 3 3 + V c M u y X 6 C q r u m Z S J m q i M B V C x g x + F 2 y T 0 A 7 H v F 1 g p o y o f 0 O D H t k e J N Q a J m B I M F r i p G x a 9 E n t u P Z Z g + m j g / N w w B k Y M K S e x O x g W 7 2 j S D f y 9 8 P u M N m s E S K 6 3 U e b 9 J 0 C e + y x c O P 4 + 1 K 3 r Q 5 W x n N c L H M i X 7 L r S 8 A a / p 9 E B x J S 8 g r 2 s e / R R 2 B o O 4 X O G t r P w C O 4 9 0 f w D V k V m u 1 W 4 C 8 a J N G p U G t C w 4 n T X 9 i n H N X 3 7 G f H I n 2 l + f h O V 1 f s p G u X j I M I x S m Y i 7 N m k 0 J V 9 L 9 F 3 Y O / Q k q k V f L D v u Y 7 R x / D q / P 7 f v F z S H V U X 3 0 U i x G G o o A a 2 F O w B 5 d P v j L V X d W b V V h B B W U m A O Y t i T L 8 O A w f O z n C 1 z R u / F S b 8 / d W s H N X 6 T + l 7 W V K A 7 X P p V q Q x 9 x s R K 4 3 v k w 3 d y A a a u B a o Q 7 u T x d J 3 o 9 2 K N V Q E E m S k R I e K t z 3 u O C 1 2 c Y t m C 7 S P 1 x r j q 0 j n 8 c u m u + x 0 7 H C R 9 7 F c 9 W s b P h M 5 U O 3 A 7 n z g v K 1 k t w b A u R X o j W U H i 9 P S b p k t x u L H P u Y 3 D S l 0 f l w d N a Q 0 0 9 x p h 0 U B U h i u Z 0 S 8 u / t J y Q X + 3 V / W + 0 0 k L 0 G / Y o D L B U z q x U y u 0 f x s 4 j K 6 4 d L 0 f N W K c W v U l M 5 1 N K 9 7 J p m p W 2 x X V D R 4 B n I y Y k P x Q f 2 C z e c e 6 z D y T D r + K / L i 0 6 Q s 7 F / t w q l L j 8 P c F 8 w a e m c 1 a I L h H q o x U b D I m 4 c 8 C A g I k 8 O i k X q J a O a 3 g k w v z L K v x E 4 u R R y U H y O F R O S F d d w S u 1 j g n w d V F 4 X 3 v F o A e i k v I L K K q z 5 u T L h 5 5 z H U 0 P u / M I N 7 Z P b 6 6 B s t B k y 9 G a r 7 V M x v Q d T l R y e W x v / d y o M G g B l O w 7 G R L r 2 o b M U 1 W 4 X m H + T Z E S n d j 7 l g 1 n f z 0 C 3 J 8 d g T v 8 k x r J 6 E i i a e / e r s Q N F v U t 0 w 4 M F z j u V f k S / k c 7 j g q B O / H 7 U 2 E i F l Z L r Y 7 c e H 4 4 J k W U R 4 D O m i S D y O y W d I 7 z l 3 g 7 W f 1 B u f m / r K z b m w g X g u G g u s G f E F s R n v L + x I y h G X d 2 u 9 V 0 M h 4 F 4 l 9 G k l L 9 m G i / / A 5 G t k D G v J C W 9 1 2 e U u r z Z G w c g q P G F U z E U l i Q J A W d I / A / f 1 V p 3 + t + / m a t 1 u x t J l g U V s 7 h u f M 8 5 D d H x b 7 6 e / t x S 6 W 2 v 7 B z W 5 a H / + 2 S T 5 g z w J 3 h F b o C E E J c 6 6 5 M L P i 2 X c G B 5 b T / H 5 0 S Z s H P 4 A + 3 y g 0 O Q q L 9 m + X + X t H 4 d d d X Q 2 3 g Z E 6 7 D h P 8 w l S m s W 9 f 0 9 Z 3 A c y f e b W k 5 m r J U N j F N 0 p I T b W Y m 2 f f 7 P n 7 w / 6 g T v Q 8 y P 9 I B 2 6 H X c q u y A 6 V l Z t x P 2 s f Z o z / E 7 w 8 B O d n L 8 v X / I 8 g 8 X 0 8 P n W g w t K E D 6 c L h Z K 6 t V r Q g L z P g S H 3 S N F 1 G p V u h G f e E 6 P A v i n + c U L i t 0 g W 7 c d q H k m O q J n l B y + W X s b G P Q G L 5 K a n 5 A u d 3 A m F 7 j L P 8 7 t P x 8 c X u u 1 I F E b f k k w O w H 4 o 3 2 2 G z y y T E N 7 R H 2 l e A X T L F a h 8 N j W / v T W A u Z G x 9 d L / G Y x 9 3 H U J H 6 6 0 t v H X g z z i u b h M 8 l 6 l W Q T X b I D l B g 7 Q O d N E q 7 a 5 R S S B n O D Q w K Z U o / q P E T H A 0 2 Z 0 F Y 7 V + O N x q f 7 f H f T Z J p o m S z m Q 3 d x T a f U U n l 7 M i Y c P f X 8 9 9 Q K q 3 9 x z 7 k W D F 1 3 b + S R H 9 r U P G Z f T y Q n n Q p S w b U 5 r 3 v F x Z 1 H u q n B H 3 b p X 9 O E w w Y + p s O 3 9 g b 3 + F u S m O u 0 i 2 R Q P X Z 6 u Z 9 h P m U f 4 W k m b P e 9 O 3 1 4 q z 7 T u o c I S I 2 M C 9 P n k v N F F T I F l 0 h b H 7 1 F P Z 0 j O c W 2 I i h W a v b H Y o w E 7 o z 3 C d 4 d + p d G 3 u q M f s T a o t r b 7 q 7 p T p p b z 5 0 Z O w K H 0 4 7 r D 8 j c K o K J 4 e W + E q E D 0 K j R h k 3 C + G m x O N / s i l I 3 V x 8 h 7 u H l M x N T 4 x x F / J 7 P 3 t x p d 2 3 4 j m J i 3 0 J g F e Y K J l q 6 R 0 Z h J H g 7 3 l W E L F B E j c 6 j e t K F h H 3 W P h 2 C U Z F p B A D m 5 l S C J y o 8 z f Z H a E 7 v H l P n I l G j O 7 p F 5 E D T + s H E t T 1 U a u b d k 3 g s e y U v U y 5 N g X i m T u h 4 0 O n 3 1 c m 3 u f e y 9 7 Z Z y T A y w f G 1 D w X 8 5 / G g V k i 1 2 S P e T y S 4 u r m k Q Q p B a I Z d k e c Q 5 w o 8 9 8 / R V d A S 4 8 q 9 n 9 j p H V 6 v n S q d 5 M v L 3 Z 4 d R N G T J j K f 4 W J c r h T a + H S I u q u 7 m w m Y P / O R w 0 g x M l T 0 X P D w S g 3 8 L q g n 7 x O 3 6 z s 8 0 E N K Q 3 L 4 p i X l x n z f E T 7 p u I H b + k x 0 E T D 1 T Q c E J L U S i e + O 0 5 9 4 s o B r i s Y J 3 g 9 n R H z W z 5 L j M q f q 4 Z p / P s p g u l K u y G 1 V 7 x y r O 3 g u a t y X P U j 2 R E q v I y H o A G G S n 9 8 I 3 s d k e F j u R J g M v g K W f A I j U a F 6 9 h o 9 1 L A S t H 2 C 1 e + a 7 7 T D L 8 r Y w 1 G k h S K l D Q j C 7 6 Z c 9 + g 1 E j V z i + X P 9 f 3 3 E S O t O E z g m f B 4 o i u 2 J 3 D T b 9 D o L n z X c B A i t o s 9 F U X E G G o p K S Z N h Q C s x 2 4 N X b s G z n b c 6 q L Y b Q t 8 7 v J p A 1 y y u V G l / U 2 U f G m u 5 n N I Y d x l Z F q u G U 0 7 w B b a D / 5 M 7 x / c 4 T A R G O 8 8 P 8 C b Y x F v B N h k M 9 w c s f q T i 7 j S f L o i N h 3 W A h A 0 x 3 w T j b n v r l i U E 6 v M + T l g J 3 q c / U F w N X x Z B R I 7 I y 3 g g 3 9 P O U u 0 m a c 7 K L p r E U d Q y N K 5 z m 1 L n y 3 m j n p Z Z w R Q d X D n h k P 0 G t 8 m 7 g 5 z 5 / 3 W Z V K d x 8 N 0 r f a O d 9 C r b N f 1 B W + T D 0 S L H v L x + 7 6 O c y Z + 6 n H o l r C F h K o 2 o P D Y u v 7 3 I L q s P n R h x H Z 1 1 3 s f O p H a K M 3 u X e K R d L Q N u A e J h 3 e V y s 8 / M P P 9 D v W W K A 1 G f q Z 3 5 9 u O W T y / 0 J g b e g c W V q u B M m W c F d V W 4 m W V 3 m O a F M U a G x 9 J F D P W f E L 3 Z j Y 9 0 D V P 1 N 6 Q B B 7 p e Q z K / u P g G 9 B t B j S 5 2 b w D Y q 9 f d t 1 3 B r l t 9 n G t / g q b R m K G b b x L F / O U P e P D 0 / N f F k + e m Y m g 6 t 0 W N d w T G D 8 E u 2 4 u W h T f H 2 d M A q F h R n R y j v v l m y P O u k x Y b f X p / V V D e S L w A y B L t + z X f 4 U T X y A t i x m O 9 E Y s t L f W g L j k J d K 2 H b o 0 8 a E Z z M b 2 6 k X L Z v Q A j u m F d b 1 A O K h 5 5 + v 5 m O 3 O v v / n s X 3 J r f + C A j i F D v s w B Y 6 v V y N V b 6 h m P h S T K 4 7 2 4 U Y / 3 k D d f A r V c R / 2 o R M + N B 4 u P L 4 X p x I 5 + 0 L j 7 o t o f X G X R S d w F x b E T c S t / d e B I p 0 B P I 0 u y D h r 8 d G / 3 v Z R Q x w 2 t v L 3 t / r Z 3 J 4 u A b H 5 2 c T 4 g N U P a I V w J 3 K d l 5 0 9 R + M A w y p f G h b V I 4 T z 8 a X 3 j 5 I Q W j X g b I / Q v L v u 3 5 8 J Q 1 i Y b i v 3 8 7 U W N Y W Z 7 f G V U S c Y Q D L F W G X B e O 2 l M C 7 Q + 3 x C u T T i Y o + f Y h n d b + a E K 8 s q Y P a 3 p f x e y W f C 9 o e k O Z q + x a G 2 d t S S T 1 v / H m w 6 5 X X C B 3 g O 9 e c / k O V / + c d 8 + v f B R n f L i 5 7 Z T S W A M Y + 2 D h m m E 2 e A i e 7 P S 6 l 4 Y J F X Y y K f + f L F T + W q D c U B 1 O z f 2 6 t m G Z U v L m o 9 e o P 1 R B e m l W i G Y s z v v G J + v O O k P + t l e P 8 0 d O d n 4 4 h O e a U T 9 P A K h + k 7 X c m Q z j b L Q n 3 M l Z o w H v d / G E X i Y 0 F z / v 8 8 b 3 r 5 R 9 4 U n K b d l 8 0 w x j N w F I B t b / + v F 9 n / u + + p z 5 z w 2 v k z 0 Z 4 U a y Q U 3 O l l w d o 5 Q O I Q O / I v j X o C 7 R n v 2 X + K a r 8 C b L T c C b / 8 P O X z v 5 x H 8 C P 6 z 2 W H Z e 2 Q 7 j Z X W M / I Z S N c y s s 0 + Z f E / L d / 9 c 9 R + / 9 z 5 P S U X 3 9 e Z w k t p w B z f i I 3 c u p / m 6 S I M E 3 h d J 8 d Z 1 2 Q k u k 3 S Q A T f b P d U C y F I 1 Y k x s k P v I F A h / d k 2 h s 1 d b C F o 5 C y c L n 2 V d Y q X 1 y b T H g o / P E o o t 5 A m R f O y 2 6 p h A W O J b m T o M W Q w B L N d t 8 o k p Q l e 6 N 4 g N x X u B + H O q / 9 M 2 2 9 Z G V 1 Y 3 s S P t g k g H Q o X n f t S O 6 5 B J j h i K 5 a A W 0 t O 6 e d h 3 n 3 O d Y P k 7 M A Y i g l 4 c n g + y / L N m y g Y + G 4 m O E Z 2 8 M e g j t r 4 v y 8 s P L 8 X 6 W K 1 p Q m p 5 H W G v b l z I L 2 q n i 5 z b 8 1 J 0 Q l O 3 d A W S K 2 d o 3 W B Z n 7 E H Q I k T r i n g C 6 F 5 j 6 1 g Y V T y J X g Z E Z z y 8 P h N E R B e E + l Z K O T o f m h r 2 H 5 T L h A i 9 0 R z T U x E J X u + F X c v 0 c n s Z q f P r i P e i h d K g 9 d w / K 2 L 3 Y z R M d W Z 3 L 0 J T 8 2 F 3 m Y X 0 c F u g B 2 O N 2 O o z c 9 G m q I 5 k h B z L p V 8 1 s c U V L + 1 5 / A 0 Y B B Q s d U t O x n z 9 R y N R F R I 3 g w b E d X 7 Y 6 E n g X 4 6 X v z 2 I J i M A P Z A c w E B O P m i N u 4 s 6 E N Z R A M c 3 X J q Z s / / o 7 3 x b q E E r 6 J g d p 0 W f u i Q a L a o A / h H m d r i H b I l X C P 5 J 9 5 P z R b G i M R 8 q u m l 9 O 9 L 5 2 0 x J E s 9 J M 8 Y z O R R u n 1 U V j 7 1 p u l F F v A k E y / 8 T G O h 2 P H l A F 2 r 7 g E b S x 3 W N 2 Z R + 4 W N 1 q G P X M v 9 R 9 k m f W 6 U D i V q X m 0 g V d l N N g e 1 R z X z B g T f T r P B 5 w Q k H G v h Q z W 0 f Z J r r X H 7 o d A i o + l Q a 9 T 9 d k h 8 d S D D 0 5 G f v w J e z m A Y o f U J 1 8 r v P P F B P W l 6 X G Y t N 0 a b T h 6 R s v l U b 2 s z 2 + n D v b v 1 X T E S 1 V + N C a t W w P 9 v t o E 3 V V w k 2 K 0 A Y a A i r n r X V s 0 T v 4 T q z q F c O n s y G d 8 a Z k 3 / C 4 O 4 g 6 Q 4 a 1 L k 9 3 S T K O x j H y L 2 d 4 G h z x e K F l 6 a D g 5 i K W Q 9 l b G i g T Y f j H c t x d P q i A l I / d y E 8 Z h v B 6 w 7 c + X V + I Z 5 v T G f + b H s X W E / e W d e R L B c H N 7 g V m m Y W B r + E Y U A a S N I 5 z 8 H X R B f f q + O 0 x l b H / k a 4 m 8 w L 0 8 h l e 4 g 9 e Y a G V C p P q D q j L / T j w u o 8 u X l 6 T x z 0 r E a 1 4 O y j o O Q R O n + E W g N r 2 6 7 0 / l T q I C D C z M E E l Z 4 M A 9 5 U h g V 1 + 9 G D y z e o 9 R Y 4 h R U s H x E 5 A X h Z f K Q 6 p 3 P t u n t x A d 5 9 G d f 3 A i I C r v f g 3 p A x x d R 4 u f t p d + q s m x Q 5 k V 7 r 7 e L F h s Q U V C m c h B k w l 1 l 6 0 8 C W + 4 z F m 0 t 3 1 4 3 1 J j / f 2 e 0 p K / U 8 1 B V R o Q x k t 2 i 9 R / 0 o 8 J H R 2 d j H W A 8 n y O U W a 0 b x L c S F e o u / n Q x 8 H K 4 S X v Y v W D h E k + R 3 f j x e J a W Z W n H C P a 0 + x O 6 T Q W v z 5 f q 4 h V H V r K 3 D F e L 8 q T 6 F F a b C z G H 9 v P Q 0 8 g J f b f f M 4 p X a 9 + G h d 9 s X t e A b w Z T Y 4 b K O z H O 7 h O M u c M c U y B R K H b M H 3 h 2 A K G y C w E Z y I B 2 g v n + A T b M e K Y M a w b u 6 3 M 4 Z a w Y 9 r B + T i y Q t N 4 n u h U V Q O Y B Z m V p 7 B i c g M n M D 1 u T F W t t h v W B N 8 r l z K I 8 m n o F C j B 8 + i R P 2 Z l u E p d Z A x H 5 r Q e X z g u J q Z t x D b r 0 e V m G V 8 L o N j I l b J 2 9 t O C W + J l f / K v + T A I 5 A L 9 X S z n t E Z T l k N W R 9 W e M u h w Z z 8 j T n d V 7 W 8 P Z r 0 b t 8 d / w J 8 V 1 G f G X V P Y d r 6 W E N f 9 R M d m 4 t k M y 5 a d I g V W J S t W k h m 3 8 0 k 8 / q W b z + / o 9 8 z M K E a u Q O w j r s r V w u + r 4 o k h b 7 u 1 O C + X h R p P D 2 D U P 5 D r t x X 8 6 q g 8 V 2 Y m d i 6 c i b t n t 9 S 1 f k g 5 h 3 1 7 8 R d c 5 Z H 8 0 2 0 u / b J U l x x U 4 y V L k E 3 d L Z x O 3 g r 7 P t k 0 T Z 9 o 7 V 5 e C 2 l 3 3 + 6 D c w b v m g m n L K m 2 3 y O v h T x o X s T i + K z a u v 9 S z K m f m y f u 1 R 3 m A M b 9 5 r l h L s 3 O N 6 7 q 9 f Q 1 A z B d c m q P 2 C x Y W y i h K s s y Y / 7 z J 1 R u w 4 T B i y j p V Y 0 l / m B 3 a R 4 k G N M S K P 3 N M b 1 L o m z b 1 B q 6 j M Y s b 2 r c D g Z r 6 f n q 2 J N 5 i Q 0 5 b C x g d p I x o f / 1 Y P 9 9 + d X L 6 Z 1 y n L w a U m t / r M N Y 2 D 5 j G o + P A 1 5 f g c 7 a D e Q v w 2 / X 3 d u 7 r x 6 w D o 7 K n P P C I o X p N a l H U 4 j F L I x r b 1 v 6 a 7 u 9 / t n n P n s h z A a q N x 2 i k Z d u I w k R K S F O y D K d 0 t g p D i + j / w g d 4 f I C S U R 3 m n N k m f w J l T J M W V s T w W t J N B V T y I h p v Z w 5 D 0 e f e L D Y e o r d T U r 0 0 P c x x C i T 9 F 0 o 7 j 8 5 l b P B u G T 8 + 3 1 1 r K g D n K X d u y R / 8 k U N G 7 h 8 c M t b 4 I C O f R N O C s d + T m 2 6 i Q Z g v T y J u N z y r K f n 0 7 t E w T h N 9 1 0 d g P C B p / Z 4 S i L S Q B N 4 H U y t i 2 T 9 D 1 F X J T 2 Z + K D C j 2 w S / + G C s 2 r n v R F B q r H 3 a T D M e K / I 3 9 H z e N p U Y L r 7 y A x x P l a J k h d j P b 6 w Z I E E U m h i 5 O w g A C f L v R H q x g 9 S n z w K i 6 o C 3 p H p F q K i C M v F E Q S 6 b o N p n J G Q B l R o / b 2 c h 3 2 7 V 7 w m X n G 0 K u Y q e E R l d m H h 9 z R x M P i 7 8 9 3 h 8 P I o F H B c K Q E H i c 3 t W 2 z M O k E t T c / c 2 l f r 6 e 9 3 e 7 q n a l Y Z r w F 9 / b 9 P O d 4 7 / 0 j a Y + 9 m j L u p H q 5 M t 3 + B v a B S 7 L Q 4 p B y R o v 6 6 4 G P 2 u 7 W B t / 0 h 4 0 w c i R 3 G x T j l c H C q + j 3 L 8 4 g B A P 0 w F S r g W r r x K X s 1 w p / W x W 1 1 L e d n W l l f 8 K Z m l 4 3 D w l b j a b f + c r 3 M h I v T G C J e I H P k X y N q O M d C X Q L r 8 Z 0 3 s A r O d 6 N F o Z u / S e z j I c H 2 R g Z 9 o 9 V G 1 7 f M B q z q l 5 + E l I q X 9 8 t o J k U e A m p 5 9 U R k s n d 3 E R + H 9 + V V F 2 I I T l y u U k x 1 Q 0 f q u r z A F 9 Q F r n 4 v q R q Y f / d C O m J e l K F M S d o + 4 g w w m k 6 X j f A W u J H U o l 1 Q U L Y G 4 x 4 y T d 4 s o m N K P 4 o b q b 7 q p A F 9 U H d L B Z l i N e L d L i n / 0 F m u f Y v B 0 W 4 W o N c A 2 9 Z z s 9 4 8 z C C Y + 3 v F / o J 4 i m W C v + y r a C U 9 I C m r W d 5 f b h k / 7 D z Y C e g 4 U 1 V c + 9 D D U W C H R U b y U a g z 1 + m r M d / 1 1 u M f 6 B w u B W F c P U s d 1 k b x T 1 P Q l v z r D b f + z y + e O 8 h z F p s 5 9 B C N S X Z h K R X Z u 0 U / k j A F B Y w V w Y Y E z M 0 i A P H U 5 h J Q i T B d K 6 f e h 6 X z 2 O F O + y n u l U c D D F Z 0 r p 9 n s 5 f q Y J d 6 U H N T a b A + J L t X 2 4 w m e U I X i z / G D 8 c h h I Z R s Z 1 p M L z t s C n l / 8 Y B E u 2 / S 3 k 3 N 8 2 J I N t 6 6 H r X 4 G u j v 1 y 1 v b U c H l c y e I X C g q 0 i y v a Y S g 5 s I K I b 7 V e 2 J K V Y w K L K q o b Q g 1 C 2 p o d O j A F 2 I e G B 4 a v v I P x / j C v E q V X t X 3 3 r P P 3 / H a a e H U 3 Q 2 H b o 8 t 6 x M 8 e 3 l 0 Q e E K 7 A l + T r k + x v y S v l + p M c n w z w T Y C F M 3 h L P j P M a g v g g s D a f w 0 S Y J i 3 N y 1 4 s + V 2 o B s 0 8 q t e o B i P Y 5 H H F a u f j x G K H S U V u 5 V w d J i 8 o b K l m d H W 9 m I K x o k 2 J 7 D + U V B + q 6 D U Z G E P e B X 2 P n o T U N 9 J g W g q a 4 U r 7 z M o u p k q Z 0 7 1 n W u 0 P r L Q d e s A g D w G z U 4 n h s S e f n N Q s u T f G 8 j 1 0 b E l 6 1 v x X H / O p 8 q Z e X 2 M X v 6 6 q i 7 Q A Z T z m 6 d 0 b V 3 3 p c f t b p x B T D V Y 4 L f q l 4 i Y U W 0 b R k 9 4 9 e S F Q F V H 2 A G 9 z u p 8 O C s W 0 L f A P K s u N / X C Q Y R q r + g c n Q p 3 k X / 0 s + v s d h l w e m b m W G I 5 f M F R J 1 w F w l 6 P V i 3 8 r F B R h q + o O z + w G Y C O K P 8 E i 4 l D H 0 n L s E W B / h 3 z S P m I C 5 X T L + O q L v J / K c P c S M 5 f W 1 x 1 R J t 1 D 7 G 3 d K e R + d E H e G p J L H y s + J V M Y R e o 3 n U m / D h u U / m g w G j 7 q Q I X B U 5 j + z 5 9 Q P v J s R 4 H c L + 5 3 q D / K l h D S q 1 T 3 V c x 1 w n S g A k y 0 M 7 Y L 8 N U 3 b V V B 0 Q d E c B p b f 4 L t z 2 w + l t l A 1 4 9 j 3 i 0 l i n 7 b H p A 5 2 c F J 7 a 8 D 1 M Z f A h X w F 1 m h i 2 v t V g c R Y 3 W M j V y j l h T Z i 8 z 3 7 0 m L T s G c E Z M g y 2 E c D 5 U S + I 1 u E J d M U W W E Q R S i l q z 7 g J Z t / v w X j 9 l c r l / a F U 6 / O b + O / e + r 4 R 3 i I H i J v O N x S / 3 p l E l d v R k L A g 2 t j w Y z K 6 6 0 i P C v H b F 4 P P M f X J + I 5 b V t / J T L S u X 3 G I R N j q T F X U l Z a m J T 1 M a R Z p b p c D E Q T Z y r 1 H j v 3 8 G M V X t W 3 V C 1 f B q 5 N z a r H 3 v 1 3 X 2 v J v K O 1 O u c J M m t K X l 3 3 v K 8 w h d u o Z X R 3 f u n 1 v r w f 3 Z Q H X h B E 2 V P y y f M i f P / x N f / L j k 6 / w z t u V 9 y d e Z X c r 2 4 5 E d 9 D j 0 j m a 9 I y P Q 8 r L 9 h 6 T 7 p 9 A o R P 7 2 v N v y l 3 E m 0 x T 3 5 Z z O y J s v e I g c s D c 7 u o / H Q h 5 I 6 c n i k h O V q w n Y A q + 7 K 3 P B f y 3 5 y W s Q O K t S w S G f / o s f Q 1 G Q n q + A H M S a 1 l j T N U J 1 4 B p R R B P 6 z l 3 / 9 s 2 m w j k Z I t / C 8 4 d 6 O d o 4 f f 6 q 4 R 0 H 0 Y 8 s a e / T j t P 9 8 0 K W h 4 R c r L M q L e u X W + w g p w w n Z r V X x k D b W O 6 3 8 w Y R F x U d k X 5 F f i G 5 O 7 O Y f 7 A c z c s T / b G 8 s Y F L K a t q t e b g n y O c x s w u j L H D 2 S Z l c t S O n 5 U q Z h I a v n 3 v 0 8 D 9 3 x C x 8 3 u z t g I V N x y C + C y p 5 h n 3 u 2 C F p b P P k S M F S + g V Q S M E h Z D Q B f x 9 5 1 n 2 L x F E i M 3 n a C w W F A K V 9 w 9 6 7 X 5 i 1 N t 6 S w x U F x d L h E 5 W E w K 4 G 0 Q 5 b j Q 2 d 5 U t y N X K V j L a u W v D q 7 0 C W p R w n X j U j 2 O w X 3 0 f A M j I i Y s X + S F M W v 6 6 R 5 j V M c e 3 q i i q G 8 g W p V x 1 5 u s V J R w A 4 W J 3 e Z L 0 s g f B y g R r j 3 g H J A K P / a e K + l K 6 h f z Y o e h V 5 Y h W U B n D 5 m n 6 N / w 2 j j j 5 f Y s P o C 2 g z P i 3 o 6 Y y h T 1 G m q C o A u 3 K 9 B A Z 7 H C t t O N A x n / + n T R T k q 9 U l K 1 u 4 Q A f Y 0 S e U b l S o v R A 3 T 8 E j 2 j M s D N Z 4 + T V 2 E G l 0 f F A s z T c q / j C I 7 Z + 9 m M p W l c E r 7 K y 4 X Y G w k k X L u j R x d 2 / n 1 E f o 3 + n 0 v K 2 l k I K K d T k c 6 D H L r Q 4 v r L c m u R X E O U j N k a o w I f F / h j K L 8 b b 3 g + M h U a G / D N / 9 j S Q A 1 M n X 1 q T T q 6 A B E 7 3 r v z 6 b L L F c P P K W Y R + B / x e x M 0 2 P 8 q B X 6 j 8 x g I i W 4 K c f 9 I c K G B o 2 r R K v o c K p c i i 1 8 i E C + u r Q u w 0 S E H t / v y x A 2 n o C b L Z N 5 a L J P 2 V b o u 2 D e x z 8 J 3 e f t 9 8 e S F b g z + o Q 5 b B K v g H G c j P j 0 k p O 2 0 R v s G e U V y x h B 4 Y Q / y w a m 4 a D c u t E i m c X e U r Q j j z J J D R W 8 M 4 0 L w Q h 6 Z P Y n C Y l E N b A w E E u n x 9 E s z 8 + S T l R d L s 0 P x J T M X a p z S Y g b B W D j K L Y H 2 S x 6 S 4 U K r Q F q F p M 4 + z 1 j T l S c f I x Y b L i T Q j y + / X Q i B b l q m g F j n 7 w x B A N 9 7 P I z U 2 W 4 Q f c a o v f R f H r u R 7 H 1 N y 5 5 q I 4 X T F 3 C g s 7 8 t u c 1 L + + 3 K L i P f F 3 c Y 7 K n b s g 0 z X p x C q e k m O 7 D C G b s X z / s 5 W / F W 0 8 g Z I d 2 t e U N c D t y P V m d 5 l W 7 F b n j u W w 0 9 q 5 N I p N a r I U g B 6 t d U e 4 M 0 Z t 3 w s d T x 2 g 6 B N + I 6 5 3 S C O M t D t q Q z h m j T 5 Q T s K h T B 5 3 O w A 5 n / n + n T k 2 i a L 8 z 6 X / v X j l A H j k B K D r n 5 6 H 7 Y M V V Z 7 3 e P K S R T a t E 2 q g g e w + f h z 2 f R l r a n 5 z o T E Z Q J X I u l R Y I U d N L d 7 I z M V o M k g s C I d 8 y B z 5 + l N W 9 6 g 0 q G V / p r 0 j 0 h 7 l t o N z X 4 r P k k 3 n m F c v i R q N G z l p f 5 u Q P 9 i p x a t L G u b J e / t h g j 6 s g M 3 v 2 t / E U U u 3 3 D G g j I c / D 9 X v R T m 3 5 N 7 6 Q 2 n 4 V S g 9 0 F j 7 Q p t W k u y n S F R V n F w + J k P 0 X w V U B w D M Z h K G m A O 4 r R L j 0 T M Y W 7 A K b T 3 5 A D Q f G C X o B D N 2 Q E 1 Q F q B m N X 1 d / V T I T 3 F R z d r X 8 d 8 f t T f i x m 1 e K R L 3 c P Y O I p A v 4 L L H m + Z I q 6 U D X u V H C G P 5 W i a S j l r 4 J y M / f X O 1 R H g Z k j b B q E V 9 7 v Q / d e q 7 W U 7 7 T 1 Q O c o x N J 0 v A Q H B W S L o 2 0 q e J g P 0 B g j A 4 x k H X Y 4 L 9 B N C F X a H H / S u Q N X v C M E B 9 9 V Z K L V f R B l A S U r c J p O F Z c 0 1 o a v T c L f j 2 Q m 8 z w 4 1 j k + / A a p y 5 Q G R C T H X W 5 Q B 1 / v d 4 4 R P R c P m J t 8 z m 8 4 P 4 2 z 0 v I L 9 4 Q 0 Z T V n A J m a z A S n 7 Y g 3 p G d m n P M 8 / k B L x j 2 H Y A s D 6 q 5 Y P y b g p I m v V 4 P 0 i J C 1 P k w G J B t 6 H N V H P n p O N d m n w x m A T E k O B u m H j D h w A 9 z M q c 5 + b Y p l 1 O s t F x k p e l u S + b x 1 u B S F x 5 g e G + r B e v p a A 2 v 4 c d V f V v 9 A i q r g m M T k A m g z R e 4 1 + 1 G 6 S G v E 8 V z E L 6 W p S z y 5 k 5 f Y T T g s a I J 5 r l C 8 H B i F u + 7 G Y 6 b k x c T Y i 3 U l Y c R D a U S n G / u C y 4 S U H e r Z r f A K 9 2 7 f U p / 9 s y a b r M 4 I 1 / f h i j h K V H M Q Z E c 7 6 x 0 j E 2 0 l / p M C + w o 7 2 W N x I y j t p S M / I s d G o w a J P s O Q r V W s 9 e Y c 1 t r F 5 i 2 N T 8 6 z H 6 / R U z s Q P c H B / L v 6 p P d p X T L S I C 2 N X J Y m 9 m f m u z 9 + c 0 7 h 8 / w p V W d S I j G 0 o 9 C q X L P I U 7 4 t j 5 T t T 6 z 4 q w l G D 3 i M Q z 5 N 2 f W m X V w Y R S x P m 3 n J 0 t 7 Q 0 k H / f P v h a r T p g k I c s j u u C j c O 0 k 8 u z a c k 0 4 Y 3 k h E m W e J f L g B l 7 p n b B M A Y N b x M g J W u y 8 e 0 R Q v 2 K P l H O J z G f E r f g 6 K d p + 1 u P s 7 Y V x I L V 8 6 r F + z Z O 1 / f + c O z O P 4 p S 0 9 D z J C Z O R H L x b O + v 2 D F C b A 3 R Y M 7 Y I l 7 6 u j z K P y e 2 v h S n v p L u e N m m m O m R w A N K e Z 0 N + f n 8 b 1 K u Q a + w n E M 8 9 Z Y d f o k + y 8 R C W X 9 + O Z G 3 z 8 K H C D o f 4 5 Q w k J k O g K g C Z i I / f d W q I i 3 r D p x g t u r 2 u P 7 n o P v 9 1 o i B S d u f M 6 k + J z D T d f S + M + e A n M 5 f Y j 3 4 / W P T L O K g D K u 6 A 9 S Z 1 9 h B 3 w 2 T s 2 J o f J j i a W B 7 x S w t Z Z M K b J u O X C H P b c Q U s j T + B w D 2 u c J b m Y b + 8 g C 5 + N 0 e 0 X X o M E G W r s q x v g s 9 G 0 L N P t q J 9 V s r x t 9 + w u / u h z C k t x u 6 g + 4 A W u H j T M z 9 Z h p 9 / z q k r f D 3 f 6 + c N x 5 b C D 4 P M c 1 V K T t f o 1 v w f C l W N J e u m 0 8 7 N X a d H v I Q 9 / e G 6 b 0 6 U k r / D T x a J b E G j 9 w P 7 n O n p Z G B Q S / 0 C E d M u u 0 l o 0 V t a r a j M P m O N i C Y M s Q 7 n 8 v 5 9 6 p z e 0 G e 4 R r + b P 6 3 e s F A r T N d t E 1 M a D D j 8 p W A u q 7 s c K c t 6 S U M A z D p I z Z 7 v 9 g K F f / C 9 Z M 0 D k c p A u 6 p 3 d + p + 0 O / 3 t K F z m Q 8 + A 1 k d F 1 u A Y 9 Q C Z 7 2 o 8 X s K + A p Z x C 0 w R A 9 + y V B F D 6 x F n 4 i + / + Y I n D H / + x e 0 t z C 7 L q I S 8 U Z z n e b C 2 5 6 3 3 5 A 2 0 / q W Q W / d u v a d / P V f p w k U e i 5 b z 9 2 1 3 e / i U 4 k D f 3 n w N 6 8 w 4 e z a 4 3 O 1 O j v 2 l 3 z t Q r P h S O q T d W V X 6 0 A F O a h U 1 f U / B D R w n d f Q p i M F F j t Y + 9 z d e R D f B 0 b S l R H 7 l H X T 4 4 G U E T 6 T m e E v G l z 9 n n Q Q 7 c f k e F e X H F U w c x F u 6 B w G c F n s u p o t Q 7 B S J l 6 Y u D l K j w B x T w N L 7 d A A p G E A F q v 2 P U y b r 0 P A I a f G i S u z r D l a N K z Q b V Z z c F f p r l z Q x 5 V 6 b H i P C F i 4 Z 6 K A 3 5 A g F s C c P 1 e H o 3 w K A P A F + c + p N K 4 9 O C Y s 4 / m G W P z 4 V i T x N x D j I R i k Q v H J f E R 8 H R 0 4 R z d n q L c U i J 3 K y f y u Y W h D 6 y A Q I Q b C O w E V y W W e E R 0 U S P + a Q 3 Z P 0 W C W j 8 0 4 U N k w D 3 m / 4 t l K q Y n F G I s Q 2 S 2 W O H L 1 C 3 6 K H 0 q M 9 c p v n w 2 F G x b F z F w M E V a p d q q L w l u o O a K T K 3 + m d 5 H T 5 w S W t R + R 1 a Q B 3 T / B r C O Q V f K Z u b x B s X 1 j 4 o x Q f Q B 3 0 j t P l 1 W V v E d c D q m + 4 e A b W n H D d 4 6 / S / w k x x K a 1 f c x w o 3 9 / 0 h s i G O l m w h p L 4 F v j U g k y e M J V 4 / S 1 f f g 9 W C z m j U e 0 Z g q o V 9 B i g B y A W + g N + + f g k 8 W m n l M J J T r k W Y j L u L 6 a H C 8 V O 7 v f o v q j c f m b J 3 j h Z R 3 9 f Z K b n X c F 7 l J 4 3 S j k X 1 u l v f 3 0 L V N e 6 E Z H 1 D m P i u r z x 0 9 + J U r k T / f u N f 8 z D W S n j n 5 O s 6 v 6 Z l O J F x R P h 9 f H l u n 7 z x 4 0 T Q O w 5 F D X C f G m g P J W 9 w i H S R M X 5 E v H 4 M J q t n 7 P 3 q 4 Y d 0 a c R h + T w G Z w D b 8 E 1 f J d 3 c f s h y M d o n X G a f 0 v C 2 j w L 9 J 9 9 G C C x m T i h F S I 0 N 1 a 6 A F / R 0 W u 8 Y x 4 N M 8 q o 3 Y X 7 Y f e W j 5 I d + h X G e 5 A D L 2 K 6 f N Y Y x 9 6 h E l 9 x c r P R K o l U 3 s B U + P X h d 9 G b u B F D p u V X s f 4 2 b + r 3 w W a h / p h 8 U r d H D + e A U 6 + 9 5 s d 7 + Z y / g j J L u I K / b X I X n Q g s 4 S B S m J D r 9 L / n d g 5 + R n c Q 1 d u 7 u o Q T o f 9 + R 9 F P 7 h 7 S L 6 9 d X Z E Q 7 n R A Q B y H Z 7 t H + w 5 t Y z I u B h 7 q l m X q M p q W r S e M 4 z t N 2 Z a U O H b D A S f L 1 S R M v 4 j 5 F o Y f j M / h b j Y A R q L A E G S W 2 H J Y a Z F m 9 + w E / m V 9 v Z / x t F 2 8 Z 1 O 7 U L u h R V q u w z 9 e w A 1 1 x X l J q A 2 T Q w z j i W H a e P z s 6 z n 8 3 H c Q 0 7 x D m 6 V Y a 2 v e C T o J O l Y 9 7 + E 7 d P K L h n v b 2 D v O k K M M r O f z k J 6 w 3 7 n P b E m G x V X y g q q R c U 8 6 / m c q c V 9 x R i a 5 t I l 2 z 8 n Z O w + 3 d O e T R P 6 z o r L m 8 w 8 / q Q P 6 / a p 8 2 V 1 K V A v A a K U 7 B D j R 3 Z N i l 2 n d e u Y 1 S D 0 r y 9 x X 8 k k s 2 F 3 h j 9 v x 1 Z k q 5 6 L A u G j H 1 W c I 7 p q d 4 8 d y w 1 x C u X P V 7 3 K F C C l X S q 1 H 5 i K W Y K h m M J Z C O w D p 9 X c O O 9 t y R R J K d L 7 Y 7 W P 1 K i e F d 5 j a 1 + M c 2 a F 0 5 o b z W 9 D Q w u R U v U 5 e Z l 9 + l u L B 2 a B A 2 b l U M h m h t 8 D h H m / f Q 5 5 G r 6 a x / 7 5 e 8 w F X r l F S A H q 2 f t v D n 5 K d U s I 5 U k 7 4 e A f B J k V h m k E F H X o O X W r j b v 2 7 2 + i / C n e D z 8 F B n 8 G 2 I y I 6 N p S P + N B / o b a Y u R G S x W d c C i E w e 8 v F D d C M c X 0 / 4 p 7 E e e f I u r 5 2 x K K e F s K g P F m / 2 L 6 c M R z M B s + b U W 8 8 Q m U Y Q 3 B m s 9 z M T C H 6 q v n 5 Z k r P S j 6 f Z f I 8 c O N K C C s p J R B u d 1 t B 8 V T T 7 5 5 E 0 Z K R z v S G a q f z q q W Y u / L R z y N / g g w k 1 2 b I c J a 3 s L S W Z / f 1 h 2 m 9 o + + q W C d c J K b 8 4 h 8 9 t 2 Z 8 Y C 7 0 S Z M g r Q e A 6 5 Z S 1 1 f E T N t 6 8 j W B p z B c D c / y 7 b B L r v m t H t A 7 o / N j 4 v h J S k t a G L + R R E e S c m U 3 6 v F S s e N v f v e n 3 C f B r w K L + N t 5 w 9 p h D u o s k M N V O w K e M o 7 / / f S t R G 9 / y 3 b 6 M m v L 0 R O T X S k z M w G A + s 9 e Y a I x R w D D R W h w w K G x 1 A C N Z u k k 2 p W A W l r 2 K A / V v r E B a O C 1 k T f H d r m N a L Z p 2 U V D m u H R t u 4 D b z H m J C t w d K P V B 8 7 9 7 p y v F C c S W n j U w m 4 h y p 9 j U 8 A Q V R x G i n O F W Y 8 n h s V J C 8 4 w x p U l P h C A B y G m I P 5 Q H w z O o / B a o b A c 6 G X / A K o f P x D 8 c X 0 0 J F m b p 9 L J s Q / M u 1 + a N w u h e M L E h w O U Q H h N X T x U i J Z X Q M + D j B k e 9 9 2 N O + 9 G g O Q Y 8 d i q 7 G H p M g w S K + k J q J 5 Y 1 4 X 7 h X s 8 l a B R w Q + i j e Y m y C e F Q f k B P b E X n Q r M e z d R D l i 3 K C y g F s / j p p A x Y h H n m r 0 n N i L o B K z o 7 f F j z P a d M U 8 6 Q 0 C g 0 B 7 a Q 9 k 9 f Y / 4 i 3 x l 0 4 Q J / C + v P G j r 4 5 w T / 8 5 H 7 G + 9 / 1 d c u q g 0 / W S C m k D v S X Y X Q N v x a M q F G t / b T J 2 8 U h z r V Z b u 5 B B W I A s o e h n f s N t 4 v k R Q f 3 c q t W J K s e / c r h e d q H Z q t 2 p X 6 2 H B i o 6 3 z t 9 Z x P K n X z e j / 6 s k B / o s y y p V H f J L 2 H H m 4 y V y j z b t a J R y n O l 7 F 2 b f q s D / O z / y L w I m T 0 d g Y t S 4 U P m j F F l U B 4 s 4 P s u f x 6 F + y R E s L E D M 8 z z D w U K o C x D P 0 K Q S m l 8 Q G v C 8 n k k 9 b + G x P 1 S s K N 5 u g o V P 8 h W V K d X s b t t d r / I Y V S v u F O J z / E 0 z z w k f h V M q j 3 w y B 7 S Y / p K o H 1 N a x W G 7 7 8 7 Y k B z D K + O 6 2 6 U z M 8 H L o L D V w A q 6 j B 1 8 7 b E G n U 1 A L F / v o Y n 9 D m 0 b h E E N G V c 3 j d n n o g B + I d G u u / B h T c U 0 X E O v s s n 3 E y Q A m 2 b G B D y N 3 / S K R 1 z O Y P f b n X J 7 O n P o X T M j + d l K V J g w + 5 s H v C 3 F V D O 1 R C o i H f y P E Y 1 N 3 C s 3 9 g K 5 N b b X l u S D b f z S 8 N b U 4 g 1 7 3 s N D b Q g U k e X S J i t f e T Z v l 5 q a u G T J + K S s r 8 b I / 7 r C B k l 7 i M / v i h H I o / X c y 2 A B 1 / l u a b A c m r s H P j J o t R V q C Z O f N L P v 3 V f + v o d N R 4 G R K T a i e 4 / j 5 5 D a 5 q L y r J K K K D P s n A C f X 4 E S x m 6 p j s N K L Z T l L R R q L 4 r B a I Q c R W G A N Z V P L K i q b b D M w 5 v 2 F l c s 7 s 8 A d 2 d Z Y i Z J e S P w G o R s C A f t f E 2 4 K z L / H + z H j w C U 8 H X p / 0 7 8 J J h j 9 e B W K L F Q k y + e y A s k E D 0 g w h o n s z X R u 8 u F T l E T 5 H / d n n M 3 H r 1 p i B g I 2 2 Y q Q U T y + L m + B A l j 2 k T P m J 2 M N D W w 7 8 K 3 0 M 5 h e 7 T c + P G z A t p p L + A 2 I 3 G B i p X E / J D A 6 r 4 U f W a S Z Y V c q t F 0 7 b 7 q e b L K Z r e g c 7 1 D q 8 L t n 5 x b q B W w P 6 j B 6 L y I N t 6 R k 3 c y w D X c C Q 8 N T i b M 6 Q o Z h 0 Q 9 n O t c y V Q h X Y s Z 2 4 u T X Q F j y 1 z Y w 0 5 b n t o k t 8 g + n q i J k X Y H j M D g o E Z c G 6 9 V G X m h V b 5 k I R r c n C F T l Y y B H G j 7 D i R U z k 9 9 K 1 5 v 1 b m L i Q Q T R E g b X J C x j 6 C n P / h 9 C k E 9 S q + O 4 x n l N W 6 7 s u S I y P R o S S Q O g z K d v l a t q Z f T C d b v w w K w V D M 0 x Y / v 6 V W s P q 9 M D G 7 v T r f o t r u K r w d u O X W D Y F C u y 3 9 d y t O P k 8 9 G O j H G v 0 x A s n 9 M Q H C g / u c E Z F a 0 + V Y e g x k 7 2 w Q Y e C r p 3 t + N h c t r d q q d y / K V p / x s o J + c i Q / K q 5 q Y o c 8 D j d Q l H L 7 j O E f R q g j D Y l a O u V d n 6 W 4 6 Z T r O X h A x 5 D 6 G 4 9 0 p x Y g x N a a q d B I A n I t E t e 6 4 5 q + K 9 X B K 5 Q s q R E 8 f Y / 9 t S 2 u d O 6 l A F s f l U W 5 M 3 D 7 u e J W j c u Y n Z Y k h S F K d k n C z g C q 5 g o S Q l w Y T Q 2 U i D O k i x / C 4 G v c H d e i R 1 r q E N + Y j 6 i H W D + g m N 5 a 8 6 Q a 9 v R + s Z H N a 0 E s o X K J o E 3 4 L c g Y F 4 K D k 5 E F 2 C m 7 r 5 l o 1 B P p D o p N N / H b M D j d j y A n F 8 n v l 7 P 1 n g X I D 0 3 7 m O Y O q s d p W b z b r r 5 3 Y U / C J z 9 v 5 q x j L 7 y 0 9 X 7 0 k 8 y c 4 D W H f t D k 0 R m / 5 x a O 8 C A o Z w 3 h W m a h f D j 1 J v r 3 b 4 S W 2 3 / P x 6 B y k 5 X D t d / G o u b X 3 Y h 2 3 y W z C r h B J f 3 C Q P r Y 2 6 s y 7 6 1 + E 1 v d Q M P u 3 2 W g Z 3 H / U l U 7 m X 4 I e 7 n M 9 w n z 2 0 l w Y o J f Z H I U 5 7 n R b / H w X B K S / + 2 8 m 6 B G t d n F h g r 9 j Y W S 8 5 2 E D m o s W a Y t R O R 6 g 4 t x f A 4 b C G D X u n l v V d l P 9 c K r j j T p g n w Y V o c Z Y x Z k B Z i 1 T h k C 9 Y b d 4 o J e 9 K 9 E g u 5 Q u P + N Y y S A X 9 x r s p 3 + F Q k i H R B k j D 9 j n / 6 9 h w + 5 3 n 5 c S D j X X P Z 4 n X e J O r R d C l n B 8 e k 4 w G 0 z C G f W m x 8 5 e v l 1 T l L w y E R u 7 G P 3 q D n P o D t C 1 E l w R + v c U k C Y L 0 c J 1 9 3 v V m j p T 2 Y L P w v t F Z 1 x 7 c k Z n l m w P P f w o J / t A g o d l 1 x D g 2 S e 5 4 r / Z 3 W J x M Y + 7 M Y l Q b y h U 8 f G Y X F c 6 n c z X q S P z B 1 r 4 7 Z d 9 5 i p T j A e O N v 5 + v v 4 9 Y V k 8 7 9 f d F r 8 5 d y F W B x q v f V m j Q 4 m f 5 6 t A / 1 9 v M D / G r + h / G f 7 D O v A X i / p Y h J P g 2 b 6 j V P S u i Q r M m Q a f M Z z o 5 o T T 7 V C c D D 6 + j 3 u H 7 x n Z 9 S O v D 6 v l 8 O + 6 J c t z F 2 F x C O + t F f 0 1 s V + n / / M I 5 z / 3 6 w N 3 A o 0 a X g H h f w r c v 5 f P j M b A D h i I / 8 j t / t 8 T u D v L n 8 D 9 h r M M B O 7 o h 1 7 K 4 2 F u h 5 o 3 8 e f / g 7 g z a 1 Z V X b P 0 D / J C W s F L Q Q F R E E H p 7 m i l E + m 7 X 1 9 j 7 s y I a q I q q 0 5 l V N S O O C d X 7 L N 3 r j X n V P y + 9 x 3 j e f 7 5 X 3 a z 0 U z 7 3 2 6 H t 8 T / N b z / f z X Q + j / 7 b v y n v 5 v l X i Z C K z g y s r g O l 5 S D / m 0 9 + S h 2 x Q A M K p + P Z 8 A Z L Z 4 3 1 0 H t o f B 9 s I Z m n X 2 1 B Q j n C 1 x L M 7 X 3 7 l O k + Y A Z P s + Y e M x J d n p c e C D m L / 1 e o o b g F d E l A W n D a s p 8 M X g M q 1 p 2 I W T h G U r V I z h p J 8 / v s r B + C 6 h T O 8 c s M l T f e u Z A 2 T q r a V y / R 1 / T T g 5 L f y I O j 3 i h V k 5 H m X 9 h B f 4 i t 3 2 m d R x i v B G l 2 T 1 x u E p Y h l f F N Y s u I F a U l X R V a f z h + l P 4 w R S c f q V V R o r W o a j G C U U 9 Z J X a 6 w f D 5 3 W u b i E U c t 9 4 b U X l g b v 5 m a c L y a D Q m R L y S i c x U t 7 J 9 x g S w M n F u Y w C v 1 L 3 n 1 z m H Q Y x L k b W 0 e M D D p A 3 9 F L w T j X l K I 4 K q p t f j E l c U c G z J f Q 5 W 6 q G L 7 5 w 4 O i q i x O 4 r Q + v 0 q y W 9 5 g n 8 j n A g r 3 T a 8 C P 2 L 4 X 3 a 5 P F N + 4 g I a J Z 7 B c x Y j s n N V E 8 t X f N f o 6 J m X Q u B v l 8 9 b / B J e 8 + Y f z c 3 9 O W h z e d x B 3 Y z B J 9 x y W 8 s M R u y x f 1 O T 4 K k o x + R B / z h u f I 7 3 k V R / G n 1 s y I 6 D / U V 7 R + K l F c E 3 C L 5 9 K Y V B 0 F Y t O 2 f G O z + 8 3 p i T 0 d S x 3 5 B M c e Z Y 4 a 4 7 5 c W 3 A I Z 4 Y 1 q 9 4 l r H T l z Y K 6 L T J J m n g d r 8 p 7 7 / P 5 A 4 G 6 9 f L 3 K D V y Z h s L G + V c x P c 9 J Z V h w + 7 e 9 v w l W I b q j k H b C H N t N f B k O 8 h g 0 S A 6 I 7 C w C m 3 3 p K j 3 q B 0 z H q F N X k s I F B z W e J m 4 L D i k v G b v V d X y H r s a Q O u 5 0 R m v p K R a L N 7 P T E C W / B N V B + D 5 y L k A u s t B 9 3 S m D m A P L s Y a / n t 6 S 6 Z L A z b A u F A 5 y D a y H N O 7 F / I Z z 6 o P U r v V K L b P E l A R x K V H x 2 H M n U W 2 8 / x B o y t c G i Y z 0 4 5 / o 3 H C q R w U p h w S X 3 y 1 v 4 4 + o 3 E 9 4 h M r j 8 8 2 m X h f S p D a D J n 9 J 1 3 U o 1 z t t H y 0 m / K 7 2 t s 6 o v B k o W A F R k X 2 6 D I h X h y o 7 c g f W e K a J + F P s i M O L 3 w a Y H 7 7 t C m 2 U p n 1 X A P w O c y E 3 w N K w e K z 8 M J g + 8 + R T l h s j / 6 l 4 v n S H L Y 3 j B r a Q y T J n s 2 r 5 x W p z c W I w G P J H t 6 w i S O t 6 1 D d 4 7 c x g F b 4 V E V m n b J O Y U a t 3 P C y I T m C m u n / P T i 5 I d T j N G X O 5 C t k 7 m a P C J a n 5 R b g n R 3 m w S + H U Z d y 6 o 7 j x M v i I 2 t R Y K J s Q + 4 j d U p r o e w 1 1 E j I l o 6 S i C h k U 0 0 I W C 6 3 B + O p 6 V 0 6 B X P E m W K G S O v W 1 + n T t 6 W a V r 0 M V 4 f g N 0 x n B w z I X / f U x y j j p j 5 N h F I M J u 5 H d w g 4 J r 1 O V z W S w k y + a r Y A N P i 8 H X s A C e K H e N r F A i 7 h X P R x E u D x 0 3 V N I D 2 9 Z + 6 D + X H i 7 s D y U S c h y v 0 5 z N r V J J 9 t e H z P p 3 4 g r 4 D y w W m 5 v 0 H 3 4 5 7 Z O 8 t 9 p M y l R x G x 2 6 a 3 M 5 t 6 4 O B 1 / P U s m 9 v y 3 p v I 3 n j T 5 w H d s 7 r Z p g M p z K Z t 8 J A 8 / 2 4 I B f U P t p s u T n b o F F 9 T t G D f p A H p s c H d x G D X / y 6 O J m F X R z Q g T A Y X w J W a R 9 t E E Z A B p O D j j T k 9 S e N O E d k B B h p 5 P X u Y f A + 2 y c s I b W k T 3 n g r i G 2 R R T M z e k X X d F 6 R H H W l R K 8 D m V R W 1 y K I z P D k x 5 h Z L Y 9 H l J X x X f S O u y Q A B 4 r m o d B C 1 C 0 R A 7 f D n E 4 g b z s 5 G c T c u o B / O P 7 h c X U E p 9 0 k z B P M h h G 0 7 m T 2 0 N m + A i F 1 U q k x w 4 5 x D S I k O 0 W y 9 r 7 Y O 2 C T W X 9 + 0 l B w z 9 B r f z 1 5 Q 3 B z I 9 J s 8 3 f w 8 W W D N w + J N 4 x F J N / W e 5 Y B 5 N P S 3 V E I Q d 3 C B F t w 2 r A e d 4 2 E T L g X r x c 5 8 t 1 T a f T 5 X Q H Y i t 1 9 v l t h Q F k 7 O 7 O g F U o h 6 d R G 8 d q n r n 4 f L n S 2 p V C 6 3 y k b / t I f s 7 y 8 5 S 0 g F o H E / + a F N A a 6 L n u h 8 f d l A / 1 K B X F 9 5 y 8 Z L r q L p 0 + P G R X 5 h 5 E m t w 1 8 T w E I Y + o 1 Q y G M J D t a r c e h k 4 N q 8 v w z c q y i q k 7 B 5 s O 0 g L o 4 M v f u f T p g d + v j M q B a d Y C E 0 6 d q d i J a J 0 L 5 W 6 3 N T 9 t L A 9 u p w 0 b v l I w 1 H R F w O p 6 O Y c A F y N z / p S E o X L b z T / w G F Y v D m F w 5 2 6 E z W h C C E / 4 4 i p A k t z X c h x E I O 1 c / N r k S f U s D q N s 7 y Z u U K / K v 7 9 p d J Y e B J / C T w 2 d K Y + i G q T 4 h 3 C j c p V 9 k H 1 L + J R v 1 9 7 3 z a q l P W S 7 J 7 h m + 0 v 6 S d 2 9 c u k H Y v e 7 t w R Z A a l y i Y n t h t l c N w 9 R L m v l s + 3 w C n j I l / N j P n y O 7 2 9 1 p i 7 w P R 1 U / a b 0 3 o 0 z v 0 H K k O R x k t B W M H 7 C O F i f L y k B P e n M P M 7 W X 3 t t 1 4 z M K W R f n h w A 6 1 6 L Z z k n j i m f L g g k d 9 5 s U c M i H u G + i 3 K s N o v y a y r F s 5 X e P z t z V M 2 z o 0 W 7 Q F m r g o k o D K i b 8 M + m O c L 8 u r p 9 q Y I g e N P T e + G D s x k 6 i M l m b E q P S i y r t l E C G + e k r T M G b r C 7 D v 7 k H 1 W Q x h 7 8 2 N z h I J S v 8 U v r M B 1 9 w C z b 9 2 W w m g q b 1 c b 5 d H v I q b 4 + d J N 6 P N x / / 4 W P C k h F P M i y H M J V 3 V K K h 8 / U O S Q e 4 C P m v M z C C h o T m Z 9 B l L 2 0 P u 9 c v u V 0 r P M q q 2 C E u T m H b 0 G b j 4 W n z I z w f u x t + X 0 J d D F W i t D m M 0 k 8 t v 7 a P a w j X t 2 O w 7 7 3 h w f x b j Q A Z L 8 P G 8 D B k 1 d f D 4 z t i O t t 3 v A O / P U R V c o b E S 6 I Z z T B P Z a s c E S j W O g t N O B 9 j / 2 e b z p / n B / n T + k v w D t o H Y I 7 W k G G e D / s f J k 3 r I M d L D j 8 9 9 5 n G q C p C j P j h i R o r Z V f J 6 H x e p q Q / z e x p Y 6 y 4 5 n 3 U M Z S + Q s V 9 b u f Z b B 5 2 z X h 7 w R 3 o 0 P t x + N y 8 o o W 3 w D h U 7 c a m s p i w u N 9 T 8 v N 1 i I 7 G s K k i T B Z 1 L D h H T k u 0 Q L R N z w r 2 x V 1 J + G x Y B u 7 g p 8 / S W k G b j s e 0 D h s 2 A 2 7 + 6 F / 9 1 L 1 U M f O d N O Q H e l f Z x V v v U s p n F J v l L z e V i s 0 Q X J F r q j 0 m z Q i D F 1 4 E V l 7 W c m x x 3 Q R 0 E D i X X s 0 h y 7 M 8 Z y 6 j R T P a O Z 1 7 T 8 Z x W o L 6 h H k / I T t N 7 y + y 6 P L O G 9 8 k r + I p t t b R K + m a h 5 3 4 J 7 b q B g i r / p 9 D X j D t + d 1 F G o M k n n k K K b L h k E A x h l g s j v Y E 8 o O X M 4 i e C 9 p e J 3 w 2 V 4 f F 2 S S 7 f P F X 6 4 A O k g n Y 0 r n g B T 3 X / 5 G + S P u C 4 T K c q 3 N u i V 5 C x w z k 6 + E z M r B F V k / + 9 a M 1 3 m 7 a C A g B 6 A K Y 9 7 p 9 s H 7 h v c S y S k Y 4 K H w Q c s V z h v q d 7 p n D U O V x M 6 s h y 6 O K o L f I p D y b E m G u p m 7 7 t 7 6 h 1 W g 3 + S a O s d W / + X U U z X 4 g / g N O K i B 3 5 u J H 8 x p b Q 8 3 c 5 Q 9 S O q y j 7 3 7 P V J s a K 1 A Y e 4 1 k a c 2 C g A s + S W A X n D H 0 N 0 a s E S N D e Y I S p U R C G 7 H e f m A I v b t A m I l a o w S X N 9 0 j 1 2 g u Q V P I z W z Q X T L z x J X o f E M s A f 8 f P M o I m b i 2 v F r g i H + F V s T + G d z p 0 q / / Y c B F R 2 m K m 6 U H 2 y Z 9 d i e u 5 X w 7 E N B R f w + v 8 2 Z T s k L / / e n 7 l K A d h g 3 B 6 w g 0 a w 5 9 A a c j R W v K r / o u W P T k n 3 F D p S y k / a w H F k c L A 5 f A / 8 w G k A i I N 1 C N M O S o d / + 9 I 3 8 X K 6 A E 9 n i c 6 S 0 T 5 g / f 7 t j c b q R t f u t Y W K C / J r D o 6 U J k w 2 V P P k n i 7 p b j x t u N 4 D J T O o O 0 o 1 L e O b m r W B f 7 t y u I I z 1 C F l R Q x P S G E 0 Z B 7 u B Z 5 L C F X 8 O 7 G j n S 8 L 5 C i / F c 3 q c m L v / u l 4 S G 1 t A B 5 + 3 k v F K L 9 s h Z j 4 F L 6 + H p K K D J A W c 9 l c u v a 8 Y 3 8 V c 4 N 6 4 K 6 e d 8 v 4 I T + m k r v l E 1 I j b I b + Z D c c Y c x f Y 7 6 y H 9 T B e S 7 h z j 7 V Z C y g v / M r 7 / g a 4 c K u c 5 u n k 8 Q t + v l I Q N / v P 9 4 / P 1 F l H q 6 y C A 7 S t t O q / 2 g 8 G v 5 / S u 7 N Y A C k P j s W c n I / u z h v l q G 9 u 3 o 4 j B L G p g 4 P K D 9 Y m l 0 d T P Q e y f / t 8 g h t V F U 8 Q + z F q M E 8 o D L Y Z S O X n b V h A H A / S j + t c 9 5 d v v k g k c G D 6 H W 5 t T G o a d + 3 7 5 P 3 g u S / N v r N e g h k O 9 W K b t k f z Y A Z L U N 1 b E L 7 G R q J C F t / 0 6 w Q L R l l e z 8 M b 9 O T x B l f q q f u 9 2 P J b B H u t + 2 1 Q Z 0 m u 6 8 c B 4 q g j l 9 P Z d b C L M Z 8 E E B t F A / 0 a 1 X 6 N E T i 8 6 / P i y m 6 K J 2 h y V + / R C k l 1 u F P 0 Z 2 E h E R q 2 p y 5 e e + J V n G s Q t 0 y B 2 H k S P N 3 U R 2 l V d e r f M Q l j 3 Y I c l / p 9 P m Z K v G k 3 u N 1 U z G G W b d Y u Z 0 V + 1 U A x U L g T S U V C f A f 9 y R + o + a V c j 2 O 5 h C G Y 8 D / 3 h q 1 B C f l C F W k Y 6 D M / A O L q 5 V T K 5 d P V M d E c G x d i a S B + L x l i 8 h Z n R 0 I h E + U L d 2 T c G 4 w K V 9 O J i S D y p m d F D w 8 k l I 5 J / R K 4 l r I C N M x c 2 x f t r y s i G r 9 z o t / a A i R P v S + n c 1 N 2 j M H D I C e P L i G P A R c n V 5 d I D O 7 U x 0 s g I j R w v x Q P 2 b v s 0 i r + X C M 8 9 q y H r c O D d z 6 o E v K Y x l 0 K q c S g L s X y S 7 d b 6 x s / c T 8 5 m s d z b H N b v j / 8 3 2 + 0 Z 4 j + G K c z c M 8 / 4 m 3 v 4 8 T l C Z K M p 9 D C U 6 7 0 + B 8 A U 7 M 5 r 0 i g Z t e O f f O + k z S U M 1 p d S 1 e W e / n 6 5 P i T 3 J W r f N k H O O 1 2 U u w c 7 u V X U Y S f 1 D 9 u 0 e L E m C Q Z 1 1 L T g o p G 9 O j W t g L W h M e T 4 G 4 s H 0 z A A I p I g H S o g + N H v L i v p 2 X O z m s 1 2 + 7 a A X M N a 9 1 q X c 6 p O t D 3 6 + P n R r R S t F Z 1 / k 5 t U S 4 V O M O b S z 2 y n d g d 4 l S P g 4 i Q f l 2 + O g + e o J j X B Z / g y 1 n n G 8 z + 0 H X M I X R 7 y D L I w O T h j z N + n F p 7 i E w 0 Q 2 h w y e / q b e i d e P Z 2 T 1 e h t Z 2 t 8 J s v U L f p 3 R U r z r 8 7 l l i Z g l R u 7 m U 3 t q 2 I c 0 O u 2 r i U t O Z t 9 5 r 1 z + M 8 b N g + X l b D h / g c G 7 I X 9 + V K G Q A o q v L C C h J u C + n 4 d 4 z l l t K a 7 i u L 0 b Z 5 F O f x q O r 1 9 t p R 7 m 6 l / X Q w E w W i b G 7 i T H 9 1 3 i K + K / k P l E A 4 1 b 8 F 3 B f k F c E f w 5 C J d 3 F G D t i z y s / + D o M b c 9 4 9 9 h x O e Z C c M 1 8 i j l N e e S 5 N 1 L R S p d y j w F k t E O n X D r Y / 8 6 G s m f U 8 n w 0 8 U x X z u 4 c W x O W 9 U D R e S E 9 x z + n e S e N m U s k P P 5 H 1 8 0 1 B i u 4 + K n C S K t W Q w m 2 B l C o q e u O 8 / 9 x I X l q 6 T i O b 8 z 1 + 4 W d n L W 7 P F 7 J x a S 6 C / 1 G F C c W H N 2 c O T 4 w z m J P A B u Q j K z x k B q + 3 y J 1 S D F h f V p Y 3 b 4 x 5 n t A a 0 / t z / M Q M b 1 O x S Z G x U 9 G b d m i M m c M d D m j E B h 9 2 O M j I h l g + 8 + m K F i l R D t y 7 u U q n R M A N Z W Z f q I p 6 r V a G x P m D n 5 p R D P 4 h D J K z d 2 9 O 3 9 8 L 0 e F q J B m 6 m h 4 / 9 Z u u 2 d V W 7 X d 5 k g n v I d 2 w G g h 4 N X V k 1 9 q a 4 3 D p L + d e q d A h 0 W 8 x k r 3 1 S e B 7 7 c u o h G C g 4 S 1 P 5 6 y i X P 9 l Q y 9 i v n 0 w K I 4 k R + 1 M 5 7 E V F 5 y B m x W + I o Q Q + w o K n 2 w n J B X g r W K M j 8 J Q y R L U 5 T 1 a p 5 7 + t 4 y M C A p z v d F G c c a 2 F B / B e Z i 5 G Y 5 K + w A r I S z a l n / y j / u Q R r v h U S k c i B 6 p n 0 O + 6 N 1 2 9 l / w 2 y Z u m Z Z Z L y z t o Y X d P w P g g / K / 4 a u g L G i t g Y D d Y H P 4 v o Y x F 9 A o P 1 e B D M M R s k T N v C P K / h d p P 9 V Q N r 1 W L u / e + O r A a C n Q D R 4 J c q x Z B Y W i 7 + C e N h a a c 8 y J n Y F R 9 w d F Q b x c a A Q 8 d y Q b x A D g 4 A Z E 3 2 8 z P j 1 4 G f + c 3 g Y E X D t v U z 7 / z 3 P d S C 3 + s 0 P j k M c E f + c i Q 6 K 2 / 7 g h f i 3 k x T 6 j 4 z 8 m 0 G c D E w z o H a i l d + a B d w V e Q z I 0 a N s N Z h k o R H Z p t C u 7 6 I V g c V X 8 o L l G g s i j s p 0 S m 0 T 9 1 P W x m 5 a Y y e + B w x 8 6 9 i P V a q + U 8 3 K 6 o L u z Q + E 6 E m w x 6 i 0 D C D 4 f + 7 e h n 7 K a h 4 G I A K H H 3 4 W d m w c A Q 7 g / e / z i m H M t 7 a t 0 8 0 T u X X q X 1 o o 3 I 1 u h w K B 2 E u J Q S M A K 9 a a m 5 0 e J B + D z O x B D V 7 z v O W Y T L L q h 7 F 0 R w X r d h F O L s k J 6 G w 0 8 O 7 r l r 1 R z a G 7 k k Y L B s F O s T n 0 W v z I 9 K d j t 1 R z T p P 0 G c 1 e M N g e Y C j k U T a l 7 K q Q h o D b 3 v a + 6 j L R Q l E 2 P R / O u H J S v N k o P r I m x D Y f 5 m x j p w Q C R 4 d D H P j 8 F X B e 5 o I D 6 6 H v E H p 2 F I R k q 6 l W A + 2 l X k C l S 6 6 f T G x j r 5 P V L P / u 5 k 1 R c 0 U 9 B C G Y 3 l x v x N z F W k h 8 v z D Y X S a i T i l o w S F A Z + t G Z R 4 / 8 r Q u E B 8 E O l o 7 9 Z H + T 6 h N R y 2 1 4 v g i f Q R U 5 X X w c h d p S R A p b I 4 r 5 T 3 G T 6 n i 7 B 9 6 A Z c v b J + U D e 0 k O Z l 9 7 N h B v E S c M q v K k 6 S L Y 8 S d u y i T + x o T 5 k Q R Z 4 6 o / y b h C B y T g H 1 K l X d X l 0 n a y D b z l C Z a G 6 a t z N G / d V 2 i h 9 v 2 O h u D n z + v w q A 6 v c 9 O j p b V 8 0 u i J D u j K r P Y N 4 9 W T E c r J E d q R Z e I N B s i 1 8 5 b c G p A x 0 g P B m Q s G b w v 0 r V U 8 / q k L a j t / I t H T p 5 H N 0 8 a j j V 8 n M g r t T 2 0 1 K + u Z e w S Z o + 4 w A u K y G w r O 9 + y l M x v A s C 2 b g t O + K I 4 G I G e 8 t b t 7 r 3 b K 6 e U D W k Z X B E Q + y O T x K o n 4 G K 0 C M + q N k Z E Z l A u 8 o p G w G l X p A i o Z G Z O + c 3 J j 7 x R o c A / w m + P h U f v W 6 t k 4 h Y D E d 3 l u 9 + P s r f C W j O 0 N S Q v Z C R K C / T K j w k 8 g q X P x f j F s V G r O F D H h J v n e G 9 1 S M X k N p j H 9 J F P r e n z A 9 l b 9 l r o u n r O 4 H 5 j r V 5 u / x X U e U E t Z q b Q S 3 o 9 R Q + 9 g x 0 y U l V J l D a 1 p d j g Q k 7 N I Z 6 Y n c v 0 M D s L 1 N / 2 K U o y 9 G V 3 U D 2 q r g 4 D h d j i 3 e w M v T R e F l o W j n 3 t l r N a 9 B w 5 N 1 b P s 1 e H H J 4 b 6 v N Z W i J m c z A 8 G l S c H o i K b Z / f n G g V q e l 7 4 4 G A z N W G i J 3 R / s S L v 1 f B 4 j P L 7 d 9 A M W A O q h y j C M g E a 2 t 7 j p / Y d k e t O C n I Y i c w U W D V g / q X N F Y 2 6 e t V Y u d f c E x h 3 f 9 p V e 6 o 4 t n s G V B X U g + J p N z H g v N K 8 4 j 4 e C Y D 4 X 8 w W 4 I 3 g 0 F c P N 2 8 D z X M G e 0 N p b f q E z S 1 e I X H x 1 h M P F f / l T P V G V j p 6 7 u R A f 8 J 4 i H G k J Z 4 S 8 f F 8 l X H / 8 Q X Z f G G v + f z v l M n N f 2 y F r j Q 4 5 t V p Z + I t u + + I C v u / 5 9 m p H Z + B A 0 n 8 5 + + e b k c 1 3 f / 9 X X T J 3 s 4 + + 8 t L 2 1 / / f 1 w V / 0 c Q p r Q q / h p W M g e j 9 l 4 K d p Q J A b k C k M Q I i B w a A 1 9 Z R h P G G 0 K U S D + L f 4 K 2 j h r k C J 6 V 4 o i + Y 5 p S h + k 8 D B 2 i L r s O G l b w 5 B q J R Q 3 1 V E C 1 T F U X 4 e w L q 9 5 z N Y Y L E r u U C h G d H R A h f 0 c 5 3 p 0 R 0 n h b X L 2 + z p g M y u 5 S g K N 4 x G e A 8 H 7 D c 0 Y 8 y t n R 9 9 f o h M 9 t w n G A 8 c O c / H I J I 4 g U Q 4 G W 5 g + W T d q + t w 6 S 1 F j o X 2 B g 9 3 O d B p C v f U / A b 1 a v x Q 0 R B Q n 6 Z O i S I k B W s C U 9 Q r c e B o c z f z e 7 X G e R V S 2 3 1 R o + h V f i D 5 H H 0 I 3 n Z v 8 5 7 S d N e R A 2 1 7 l s V 9 c X 2 0 W C u / n w M K w U E m w Z Z H W H R h d F P b Q r o z k R C g f U V q Z A k K B B F 7 w K / 1 C A Q w y P u d P s T k O M D M z Q 5 f Y 9 f K u n s i n h Y U O l / P S z + + z 0 u 5 6 E 1 W I O N t a 8 l 2 4 h m Y K P A / Z 8 Z x o s I l 7 M y 7 N 6 4 v Q p d 4 5 j 9 t b 1 B O h m 1 M 3 C / E N I Q t 1 b 1 F Q Y R 6 h + 8 C U Z z I I P s X N Y h 3 q n 3 X H M T c R o f W b S m V W 5 3 + G O B H f i A n 8 W H I v M z W / d V 7 4 5 0 k I 2 r 3 7 n 2 E P C u X S w v z I 8 L k y B r p K 3 R 3 7 4 H f E B O e 0 o s C E P g Y p f U t i n D 8 o K K 5 W O N 2 f y A o o 6 D / G 3 e S 6 m N I Z d a i n x 9 / 0 9 h T I Q I a w 9 x X T Z 3 4 n k w P t / q f r T 4 1 D w D z T m f l z t h A m L S 7 z 8 F i 1 r + 2 r Z J R c k 4 b L Q J Z e k k 7 L T o 5 u G h s Z h A U P Z / 6 F d a 7 c G d B n o q x C h / X s e F 9 9 / p 4 H X K w I e O J Z Z f S i C c + S 4 o X B D i B 0 4 J K 0 f W 5 h h s d l s R G A 8 X k J L 8 U m G X V a d p S f b X j B j x o e 9 + 9 w d g 9 u 6 P x t 5 Z 6 G + V J m H 6 v f 9 w W h E v Z h 9 A k v n 0 N y y o T u 3 3 U n T M F m T k + d t o m N a 8 P 6 p s + D Q f B z E A l / B C x A 0 6 b Q 6 X o 3 v M t I 5 0 3 J L k D 8 / 1 L B 5 B h W F R Z F 7 i / z 7 9 0 U Y + L Y 0 K S p c A K A 2 C A e e G l t y C 5 o z X E 6 b 4 D g q s J f k F h 9 7 O R R K f t 2 2 G X d i N X C j C l X 1 u k 3 x a w x V 2 5 G J 5 l M I N D b t x c a / / T 1 e J y O B / l s i d l 8 L / J t 7 a U K e f b G 8 + 4 g U f 1 q 9 e 8 / r t S V E 0 D U U x N u y + / 7 l l y j y D / l 0 1 Y l 6 P v r D h P 3 J M y t n E 8 M e N T B 5 N H j Y d f M Q z W O g 9 D 7 K r c 3 b 8 7 G M M M n j q 6 B T 1 w F g T 2 e H e D t G M 8 z b e / N x o b y D S b 4 N P H L h t g H Y Z d a 1 U n H H t E U 3 / u 6 5 F G 1 3 y S a b 2 k X 5 W I D + M s v a Y G D P k 0 z W O l C v T 5 S Z S l I V Q X q t d l M m H t L z N S b i 6 c G + Q y L W + i v U K J U r R 5 l J n m I B l b p k T + U c B z / M C o i O C P j r w F t r i O l 4 I j U G v g i T R b F h r 1 w x P c C K l c H j 7 O p m + m 3 v 6 3 y Y G P h d j a J e b N V 3 m S d m x y 7 k g 9 q h l S F 2 X C B k N Z i P 5 E 9 T / T g v b o u A z v J Q 5 m n A K l Q 8 Z m 8 H + 4 Y K 4 B F I i p j j U d + + o H S D E Q Q H X I L m w S D t S 1 B q k Y y d 9 X M P r V e / F y 7 9 t z l M j 4 / o 4 l K y g v M b f e r w e t o e G g b d X P o V 1 I f Y 7 N 5 D g B X W F b j J r m r H H 1 W x v 6 R F J 5 s 7 I Q 9 6 / T 1 k k 7 z C B 6 S Q d n X F P 3 / a 5 f p z 7 z E 4 Y V z Q q a Q z Z c F r K t C D 4 Q h N Y v 9 y t K 9 Y n H L Y 1 u R 5 2 X E f z s y K 6 v O Y C h p n H D e 5 D u 5 u C Q S G A P C Z K Q l l b 6 Y D 9 x H R N 3 q 8 h m 9 Y b y k D C A J g x C W 3 q a N C A h y 9 r p V C O e / 1 / Z u Y b q K n u 9 k E s f F N / G L q L l O y W A E 4 J y C Q k H w E 0 K Z G f x B b p S E / K 4 h p k Y K f 3 K e X f B 7 U i 2 p i A X 4 p 5 J 3 2 k G z x c m 6 d M B 7 k 5 Q n i M u q v f r Q 7 x f c P o S z 3 g J b 7 w M S o d w D 7 6 Y z E t f d m i p k S r m P 8 k 5 1 3 q x X q C a I f k r c M E b W I + Q g z D 1 w x 4 N z g + z 2 0 0 g e b U g I b H P v u m O U z g 9 4 p f I 0 8 I V m I R 4 C E V R i U j m e T h q z 2 f v 9 z c L 8 R h S O 5 5 + N u 4 y H 6 1 S s M V p 6 L f Y M + R F H b m z u D R I S F 5 5 R a V F 3 5 B w 7 C 2 X t H u r c a M q b Q T S N j J z d o s u E + d H 4 g 0 S k e 8 N l d 2 I m d X m C q z 3 F v S l L G g w L 4 i / 1 d 4 j o H L a g l + e 9 E A 9 9 o a d 7 E e f 2 d B Q x D R X p t o X A E G / V 8 d 2 f c j R + Z h + t S i p v + C S M 4 6 C z B 5 5 8 n 5 p z b + g l 7 C 4 I l z d 9 + u E T J A W d l 1 K A a Z + X O j 4 e I n N M P O P v D Q 2 P i W Z t C 4 m Z b D Q w C c e f u 3 L 1 g R J W 1 4 P t d s r c b 3 9 G 4 P l D i / v I o Y P L I 4 a h A 8 I t t S r t h 5 h H t c X J C 5 0 Y 9 s y C p U E u J i + A 7 R O / u I w C E 9 n 1 c F 5 c u X L Z M h / R Z z C S P N z 3 p W n T V 6 9 a 3 D y E d O o B W 5 A u P E t e d H A X X 8 i 4 p R V h w Y z K + Q G L e b R v v e f s i 4 7 V Q W T D N s W G V X I 0 g A F M s 3 N / z 8 T K D v 3 D + r X 3 x 8 c N A o a r c V r u j U x k H F o + P R 4 5 2 z S v g F B a J 8 k s s g g p E W 1 C f H n D 2 w h U G 0 a Y u h + e G 9 w 2 x n n 3 C M t 5 Y l f 3 + Q s B A y A 8 Y W p V H 4 t C N W A g Z s 8 z m k u A / N 8 i V R 8 1 / p X f J 9 d / e + G K 9 7 s 0 F + Z S 1 o P h t T J l o 3 c H E M H P m M G F + 0 A U w g 4 A n b a 2 W j x Y l 3 5 f E k Y Q T I 7 g 7 K J O P A r R j O B i H z J g A T m t 8 0 W o + M c 1 w e 4 o i m l p 9 m M / f 0 d e z O d U f H h m V Y S 4 g 4 a O d J C 5 O S S v e w T 7 M u a Q B d B 1 3 i S Y d g O P Q Z e 2 9 v D F f X K c V h X v i A r m 8 g u e K t Z T N h t j m 9 f 5 P q F j B S 3 2 G f R b K R 3 w D C g B M D 7 A 3 8 u 3 o 7 R 4 G F 0 s d 3 j f Z l u 6 k o w i 2 b 9 b A 9 U p F m K i m q z s / Z + y Y B v 2 S / x q e 0 q t 3 M 9 6 v C N 9 X p 8 c Z c V a E J 3 q 0 4 Z g G D 5 A 3 J H e 6 N B H Q V j q W t E L 1 Y t E O X I j V i 9 9 X i n K 9 0 g m s k 1 l 2 s O b q E Q c j 5 7 x 2 b N g f l T t / f 2 d A 3 U H n k u E Z P u P B j I 2 o x R a e + / 7 m i a Q / Y 3 s E R s K v 8 j G 9 R 5 F 4 V b Q G J a L x K a 2 I S 4 g 3 b H 4 m S v Y Z z v G 7 c A G v c r 1 4 i 7 l B k E v 4 f C R 8 L 5 3 0 R O T 0 9 D C e x 9 u u 5 S z i A 9 O j j C W A B z l s Z n r M z w N 3 C i R 3 s R V Q h D o B K D a k x V d j y E 1 u X C i T g s s d f 9 z p M O w b D 6 k 7 5 0 3 A h v x P M e Q J u 8 K t X p S 9 T / G w b d o M C r Z Q V z j 8 V / u M D b u B 7 C 2 P b 5 9 L 3 s N + B A 5 p j s L k Q p d 1 b 1 B z V 7 z Q 0 Z 4 / / A P z B v H B g P F 4 9 e 8 O p y U K x v i i u d O K 6 B c G 2 Z X Z H b Q i n z w j 3 3 B d N f K Q E U k 0 Q U 1 5 W F C U d 0 r i K 6 A R O m k o B P Y A d F f e B 7 + Y o S X K X u i x U d N O N 4 S k R C f u d R d f b / / c b h B R 8 q d J 3 D 5 f I 7 g S w o O 8 g B q K i x X b Q w q V p 2 3 0 T Z S t R X r Z u d g v S I s 5 D M c I 4 p g e e K 6 u m a m e e z f 7 0 q g L N T T S 5 E 8 1 p c y j P e 6 z y U u g M C E X H a U 5 n E i O z / C l D I p 5 7 J 4 7 7 1 3 4 D h z 1 C I n h A n E 0 i Y 4 M j 9 8 7 w 2 E l X 2 f Q l 4 k J F J h g j n 7 h A u 8 A h h p z N T H D T 2 8 t y G m T g q 3 X d 4 A 1 x e U e 4 h E r f r M 9 f 1 2 A D k z N P e a H A / 7 j H + t z k C D J D E N K I O g U r S 6 1 H P m I 1 R s c e s 0 2 Y d 3 n I U 3 0 o z p c u b O N G S 2 G P r f H b L E 4 P x Z 0 q F 3 C I / t k Z f q B n g 3 D d G C k h 8 T j G p R 9 t w k H C 8 3 E b 1 m F / X f C 7 9 W N Y 4 V d o 5 D 3 5 t N Z j 6 z S T w t a c h O I B f j g b p 3 P A j m q W 3 5 X r C P v u Z H 0 + J S S h Q 0 + Q 3 2 V M E D i I p B P k S W t Y X K A 6 3 T P 4 f z B p w H Y S F 0 b T 8 b V w 8 A j X z 6 u b E y z N R 5 O 7 d r L 1 3 v J r j Z D t W c o f F O U F J 2 9 T H 9 Q T n A J d 2 F V L 7 A 1 w I K O n d o e a d k r i / h 3 H E n 7 9 j n 7 8 y n 5 3 l i a K d B P 0 F O Q W V 4 / 6 o f b 5 a X O X d M R o p E o 6 D d f H k m N e g 2 u 5 r h x U f I 1 F D l Y / k x + + I n 0 L N D d 2 + 2 r v b 9 0 s x 6 s A i q q m W 4 j 5 9 p h d f D 7 a 0 a B x Z n 6 v 9 3 h f / v 2 0 k 5 i f 1 6 w f p B A k 4 H 0 V T O b M A B G 7 3 v T 7 c I y z 9 e L V 3 j d C c 0 w j h e A w L q e O p S W R C O D i y u 9 u C / w 5 1 J x K m S G C L D i X H m K / z b u 5 e K h 5 o n C D S 7 m t l c 3 a 3 L E S 6 n m V G N B 0 5 m G M L Z P b r F G O q w p y P 1 f B E X b M K B / / u 7 m h V m t K A G m Y 9 v b S L Y r s r M 4 3 g 1 l A c t l D + 6 D 9 Q 4 d 7 D L N O 6 R 3 z A I + e 3 E I + X C C I i y g f f A R 8 K L H t 7 P G u o P X o E N V T s D 5 z A / o W X + v + P b E O Q i D / / 1 d Q J l z H 6 C D Q h b M E U 6 o m f w B l i 8 0 R P H y Q S d D l 6 M p R p + H x 8 N f y v Z z L w C q y F n m K v Z x a k 3 U I 8 W i 6 Q J G e c F 0 f f h 6 n j V s F o H X r b / Q Y G R v S 5 Q q 0 6 K 0 + 7 i K p x e 5 f G j c B 3 a b y / g 4 3 s 9 2 S R q v 7 b o b D h 7 A d B A h S 2 v Y G 9 c r R t k 4 b h d a X n o C j K C A K k K 6 h b N K I L 8 t 5 F n w W u H q s j M / V V v S Q H u 2 9 M C G 1 K G u x i y f W n 6 P l L E 9 T e x 1 5 4 U d l 9 6 b Y 6 V H a a D 0 b 5 o i O 1 U d t Y B 7 T Y k u J s I H s v T f Q X 7 h f S N t e + v o 8 h R + H J p u k t t M / + S M P p v F a 7 h Y a K h c X s J 2 v / q K X 5 C 4 7 S i / 0 4 / Z M H F C b V / f a X e a y V N R A U G p J W 8 3 8 f y G 5 O O 2 k A + 2 G G z f A 1 J g I M r o i h P + W 1 u Q A Y 4 8 V k / T h e 0 S v s N B l u 9 c 4 v F X U W 9 B W s V f / 0 1 R / V z h p 4 h s d X 6 M 8 f X / E 5 m f h Y c E V K S N F C W 9 Z 6 U D t + f O c r v f / V v C / l + P E 0 9 f Y / 9 p B G a H 0 s g f B S O 4 N l I x H o N A M Z m n d X J 4 c v Z P Y O 7 H 6 t 0 l 0 M L o 9 r y U p w p T Y K 5 t f F q 8 k o B C P r p I n y m n 0 y J d r M f e C f l 2 + 4 5 I 1 B 3 x j D / v h M E i w n K X 4 / w q 7 7 H D m 3 Z i s C + a S c b b A J B d K E v v 9 O 7 z o u W C F v u T / E J T i Q g w o D K B 4 a i J 7 p B 3 m C 1 5 7 j d k c H a 9 P z E q m + a 1 d N f r V X c L 8 j A P 5 E n s J A O U O i X 0 j q P B 3 3 Z U c A C 6 u X t x j c b e k h y e q b 9 c d F + 8 c e T 6 T 2 W u 4 T e L L A d E u i x 6 D j 1 0 W q x i 9 i C j 3 K z z x i F Z f L o G H + x 2 j E N S A g a j i a M J S s Q 5 e u 1 8 P T T y J q + z z r Y u w X P v N 0 K G H t I b s J f D u d s p S b + Z t h j o 3 k 2 5 f K R J P q 0 s b s c A q m 6 7 O B l Q 1 j / h s 0 / 9 F s c V 2 2 B A C J J D + v h n o C b 8 W z J / P n 0 Z 5 H D 3 / f v o 4 L V i P Z x p o / c M T O H 8 f 0 3 m w 1 k w 9 s H + W R y b Y l / S Z w Y 2 t L w G a 6 F R 7 i 7 L 4 d 8 T E M o / q Y 8 a F 8 R j 7 s f p r i I L N / M z / v 0 6 G L c 9 G k 3 / z 5 L 5 u J G k P j o u O 8 b f H w L O m u j d 3 9 4 I / Y I W t x W t p r B R w c 8 f I 7 S m G 2 6 o c f 2 r n Y D z / y K D z 6 b / 8 8 z + f / t O / F d / r / + f / / y o 7 6 5 V r b R A 8 p w 9 F e S f y Q 7 t B g f f w 0 k L e 9 2 Y x F / 4 Y e T n I 1 I U G C w q 9 5 o Y S J G g 8 O 0 C j R c d U N 2 6 Y 2 9 + p f e X c X q A G Q I A a A G 9 Z g Q c m M r J N M S c y n D U S V j H A E F B X 0 N O w w X M x 8 g t P 5 e F z V M 2 G + E F V j c s X u o S 7 s 3 j e y d 9 i 6 m V B / o W 2 M f f w K 2 s P k h K g x 3 F 8 e a Z a 9 W g y u 8 m z X J h X h P 7 g a W o p w 9 u V r / D 0 N o r b g 4 w d a Y d X H g l O F W / I / D / N B / j Y j + 5 9 O g 4 q m A X s 7 w m S F W 6 2 d 4 Z V G A s f k 2 F c P b v X c b 3 g O z d 5 J R f 1 i 8 Y 9 G q 2 a T A z v 3 7 O S 1 C v H j i X l 1 v 1 W 5 0 l e 2 g q 9 X K W p d 6 L Y A c E Y Q h I s m s j k t w 7 j + b j 2 F u 4 m b l 4 6 o b E Z O j y P S I P o 1 4 7 0 c 4 1 7 o v E I v 6 7 X g 4 v x h 7 o + u / o N 5 R w M 2 C I Y V k 8 c C K r / D D W n y R q S B z v / J G C M j D K 5 k 5 j g u H s I O K S 5 j q T f p y F t 5 7 z A e J v W i q C 0 l A h j D w 9 i m o b n t a t O 5 1 V J J F 4 R Y / u v H 7 l x h e o 6 X v I m / L w r V v 1 X Q j f a w f G Z F s I j S 9 A X A l h s q 5 W L z b V M v x + B 6 6 P r 8 j I 0 w e c y 3 1 V T b U j g t c B P D I + 8 R W f N N y / / n F o x G 7 5 + V 3 O I F i t F S x D Y r 3 c / 5 b S v 9 6 y B E b 7 S 5 0 5 D E a u b n J / D J U E k X 1 s y Z j q k Y h J W Y 8 b + B C g e 5 t D 1 Z x a R C + 8 t b l p A u W g V g 8 0 p D 1 p V T Y 1 D Q f u Q q z / b o t 1 K z H l B x L A u 5 Y v 3 0 A 4 T D 4 9 h f l b 0 x / C Y Q j c O h q u 2 G 2 T U Z M y 4 b O h H b f r 5 a 4 a 0 Z r N m Z A c H o u X M h i t L g i h V 9 x a b o 5 T V m o t U v R s 6 0 e G I O / W 0 S f N O 1 y b L w 9 R 3 u W 6 5 A r H e E i j W e d 1 3 e 0 v 5 l L h P k D d Z 0 O + j P d 5 C 3 6 7 6 f D x r m A O m z i n Z r H o y 3 n x x J y / 7 U J 8 8 F / a G r M 6 O W 2 r C U m 5 h 7 i D b J 5 K b m v 2 G f Z 9 H 3 P x l x 6 I a l b t r x W A Y m v 5 H r P X X F U A 6 B M 5 S 0 L J 7 j M n I E D I g q 1 o j 6 r n 2 f Y 0 x P O q E c 0 D 3 H F Z t N o W / P b T 7 X J S 5 8 g n A g z u p t i U H u X P w k i A e 9 s L L H m I k w m G X B J Y T i l F + d a 6 1 s R m 6 / g 0 3 w O o q + R X a o k v e n 3 7 c 1 + + 4 B w L I i l B I f a d 0 7 Y 1 o z v z a X t f X U + L b 4 5 e 9 C l t S K X / d v o n s E W a w S T F 9 O V 3 X 7 / 7 r C M / U K o m l e / Q r r L S B 8 7 J p 6 T 8 v R G 2 4 x r + 7 m 7 o 5 S A V Q y g c n 7 g F l e P d 0 f v 8 Z P 0 y z S 8 f r H 2 l K + 1 U P y J N 4 D M / 0 T A 4 z P 9 4 E l f o C i N 0 N t r L m x p M 8 X a B v / 4 z X U v T b s o D z N a B G t O q + l b 8 L B p W D K e C j T I 3 8 m E H Q A z g o s v E P b c x 6 X n m A B m m r D 2 F r y 6 4 W j I 9 b O h T o 1 R R s H Y Y P B V P + j R b f Q Z + C 5 O 3 A v R 3 e N M D d y x M 9 + w S n z e c f t G 8 m s U 9 0 7 v 7 V 3 2 + a S + M t E r A i Q 2 6 a w p H 6 Q R p I O 7 V G N K V z J M D e f z U l O M 8 b h 5 9 F q w S G I k X Z 9 l a H 3 r Y U 9 n V C Z 4 l n L 8 r 5 j D q 0 n g f 4 0 k E G g Z r 3 p D t Q / + d m c P h J 4 C K g R q s C c g / v Q h A F e H x a B a i D p r z t h X + b w b 7 Z k o r g D P t 6 c / L q N W Z 0 I X z v q n K / f f O D i N M F B 6 B 2 u 0 h A 5 B M j U n K m p b y k 6 E W z k q 7 I w g A g n G C r G I H l W B U W O C K S k M D i a J H 4 a Q p F C s V 6 S N V F o + n 9 l G u / A / d D k l E W k A + f q p f C W F E 1 m F l g p t k z y 1 U Q l U O 9 O f v o X p X s c s I g E G g q K Q Y + B w + Y U P L J Q I K D x T p c m Z y 8 G 8 / H y 8 L 4 1 b m 2 d s V c F Q Y l 6 c G W X h X I C W H D H + h m 0 5 F T t Q 1 u T Z m + e u s A 3 1 3 u g T z f S H m A T T / 4 D k U e 8 k z p 3 i 3 o m / 0 1 U x R v X n A P H 9 d F G 6 u T C C C 0 s n z H g E u 5 + g s y Q x G G c + R A 2 5 x C E s E W q 2 y h z K E / 5 l g K Y a h 2 K H p + d Q W + S l q r f P m L u M B l m b j / E V g 1 E e r v z s D p r E 5 7 B D a O E v Q Q M q Q / P J b 3 q J Z 8 I f s G S + H 1 k L + o 2 B w 5 j q D 0 Y E K l k E 5 4 J C 9 z i C t X 7 5 6 7 3 B C G q A 1 / j i d I K E 3 r m Y 7 6 m C l v N r R X p m 5 I Q h k i C K e x + A b 7 H t C X z q J 7 v C X N n C e D t e V q i h y h r O w s U r e H 3 s k M 6 0 l T Y Q 6 R s b c G k 1 2 i g P 9 t 6 s C 1 X O h i q Z 2 r W v P A 9 N X n X J d s Q + 7 F t n 1 B H S p q q H f + 1 y 7 Q k 6 m P i 2 M V 3 h / 7 T N Q o q g m Q o U 7 P l R K u A + 5 1 l K b r m X w P F 8 F h T 7 D v 1 v N p + 0 n 7 a f T O U h V R E 8 / 3 x 1 v J v f v c L w N w 7 P 4 I C a M Z Z z X n Q 2 l N x 5 i g m x P G 8 M k L h x K k H e S O L 8 m Y B T Y 1 P 4 b o T c 1 q a b N 1 Q Y g E 0 m r 4 v V H l 9 L M S 0 i 9 u Q D k P + w v 4 I / T 4 + k c W P l v / 8 5 / S K K n 5 4 z c k b w K K k r p H O u Q q 5 4 U S W z P 7 e Z U o I U J p I j c l K J 6 G D b b 9 a I z N x 6 w 8 R 9 z J M k W 9 x 0 X 1 l y I 0 v T b F U 3 5 d 6 + K n R J q c q L d I i X 5 g 6 W A L w S h N c u s + e 4 y V i 4 R c 6 z Z 7 3 U J K u O Y V K 7 E W s F 0 e E n 0 7 z m y B m C L d Q n g M u i L E X h g A X g 7 X N f C z O t 7 / S J M S K E f m M u i B Y U t f F 0 R U M y 8 w 8 x r H I r W y i h c l I u f P C W k 4 n Y v H E J y N y z D 7 z b v F 3 F 3 k X / p 2 S H 7 o z 3 c d + 4 b n P x 9 4 m q a g d i x h x x w + X i t e I V 4 V x B v h j M 6 y T p z / L u 2 X J + E P U G G t v u q q M g 7 N 2 Z C c 7 L y r 4 3 9 x G 3 4 C t o V u m c x a L f X 0 / E M 2 j 0 u G e F P r x m V p F 0 s 5 V C 2 U f 2 7 z Q 4 l Y s 2 v C n q 8 L 3 / 5 U W Q p k 3 1 l z a s + 6 X F b W N 2 7 S h N A 4 F r 9 M b z s I x f W n / f 3 B y t 7 I v w 6 v C r d J 5 5 + d I I o U u v W / v k j j d 3 l J u 8 + 3 q m W 5 / M 4 w W S P t c L r i E T T 9 6 O 2 P Q n 0 8 w 0 D D p H o F z Y 5 A E Q 5 D K d n + t i U P z e A x 7 Y Y 5 2 Y G y H n T e S w h F 4 v R y i D Z y G k G u 1 Q 2 S 3 M u l z I Q n G V 0 d G t l V W M F C + J 4 7 f e n s U d 8 X i L E 1 L q n r + O d F E k c q 3 4 0 D m J W Y p 4 B G 0 9 v O V R Z a 8 t 4 + v S g T w / n j q i / 1 Z k A b T i W B t 1 w J 7 / I w Y e 9 K f z H B f Z q p i O 2 z E G H 9 A 1 B H W i R P t P i 3 F I M x Z d R Q n 5 9 T J 1 U g F O O M i 5 1 D 4 F W s g 6 q a g j S O 6 b s D Z X P V w h G S z i 2 / W t n / i 6 B Y D 5 8 W K f q 8 y d r R A N Z b a T D G X Q J Q 0 Y i 9 2 9 D 1 D B L O c 9 l + e Q f O l t 2 W P 9 q z T 4 y X 1 7 1 d U 4 f 4 d P s U k V g F V h 1 b H z e y N N T 5 M j 9 o n c k A t B f B E H 5 H d y p l s 8 2 c 1 o C I H K + M m f W j a F L u U f A G x 9 i e y m r l X r h V + a / / c r w u 2 4 O J W S O c e z O t x 8 W 9 2 f x R E Q M i p h T X G 9 R 6 M t i 3 z W F d 3 p e 8 f / y J B Q Z B D D B c w d B p T M c X C M + o H n Z k w P 4 z H 1 y U L / G T f Q u / V p r Q U v 8 f A q S 9 F b M I N n u A D p 6 k + k + C 7 7 N 7 F 4 w C p r r g a Q O q X G S A g R s v u i + n P B a z 6 / 9 j o z n Z Q I J V n U D H k X A X 5 f c r i n 3 5 l W a + t E 4 N g F 9 M N 1 l 8 Z q / l 1 b m h 5 W Y r s a W D Y d W R P h L / H p e j A n j z L Z J M c Y I E Z y / W d M G 9 V z j h J e i F A I 8 4 R 2 p B + t m H e 0 G W h L L 8 M / X M n I W 7 / M 5 U V f p T 8 C q s N E x 4 B 5 7 I o F f F V 3 i M r K W 9 q C C T 0 2 E b d d l H 5 A S G E M 4 H O 3 3 0 R Y k Y w b n B e j M W k l g E p S O N Z A e j E 6 g l 8 s U W C 1 l J u W y E c P 5 f x t S g f k A 5 I k + G B b 6 Z K P f m 3 2 1 W i 9 a e 9 K J O V A 1 W + 1 H z t A 8 U D 9 u P v c U t 9 u Z w t h f i L A V c + 9 S t L S u d k A 3 + K 4 x X i M 3 U a 6 L 3 O X k M / b T e n E n X 4 8 G V B u f z n d y I s L 5 H T r 0 X 4 w W Q + / I r g D y P 4 B E 9 C Q s 7 O 0 C L Q W r U D S v W l v T p o p / y d 0 O X P w 0 O 3 8 H x V A o P w + f T n h u H x N k D u + e O F 2 D 1 i 3 K q y f I M 7 U S D y v j Q l V u T O o N 2 k 9 O z C k S R A j H n 8 + E Y A o O l 1 a 9 r i i g 2 L K P U 6 r F C H d P / U V j a I N d x Q H G 5 Z L j g e R e w B o e i N V 9 n V Q R G H m f t s A 0 G y X f 9 m 0 6 / I A F j J 7 S x 5 8 f y P a l l 3 U G Y M 4 j N w u 2 8 Z 3 Q I F x p 9 O j 2 P d k r v p o G b Y B Z b K g B I L 6 3 e j 5 / d W m n S W y H i Z L t H c x m + m J J y r 0 e A z u W l o H I 9 F 1 r g X r 0 l 0 v u y 9 R z q D 9 k T y u f F F k X 0 I u 5 h 9 Z M z X H 7 x e 9 x r 4 9 E 6 W s r h I H x Y N O Q l X P X A 3 L N p / X T o n c 4 K A 9 j 1 N b j j 1 2 O y 7 f w a H z T 2 S Y Z 0 d D Q h 2 P V 4 6 f O d I r d x P a O s F Z r V U d k c s a 1 y + b 5 r t f B G 1 8 c z t C x 8 h 2 o q h q 5 z c 5 Q u 0 M 7 5 E s F j o W 0 + V k S Q a e N n 4 r / Q d A X P 2 W K a X E Q G E E / U v f S 2 d k L P d U H r 2 T D H s g u v y U g 1 T l B f 9 t P c d G c T Q s Q 9 7 P X x n w + s p N Y k 8 o + C z W n B P 9 m A 0 A x e b 0 Z Z n h l Z / f t 4 V K C X c 2 n 5 z g p D 1 k r / l p N j O z Q f N r L t n F 5 s y 2 X I F I Q B 0 B a 4 8 g X G 6 N u F X 3 3 5 e + U d A S 3 e + V u H M B C P m v 3 7 S + S T P g S V t h E w C T r l j 1 z w O 3 4 h g / A I N 8 K / r s S C b 0 f H B m n t v 2 3 7 / P b d g n j J t D 6 c 1 F D V g X E 4 G k 0 c A 2 m p 1 y / f 9 d y e B M O 0 W M b a m 3 B W 7 3 H + g d V W C J H O s 8 q 4 D W L A F F T 0 S 4 c u h q 9 g T / B G 9 p X R Q g S / 9 3 T P c g p P + j y P j q u r 8 r 1 O l O 0 m J t W E 0 a p j n V U u 7 v + A O l t z Q p 7 u 8 a M 7 O v 8 x x t + k 6 E d c l b 3 3 a r X K / N u h Q P 2 H H Z y Q 8 u 4 3 r o M R Q Q X g X A b l m 2 4 X t + X Y 8 O b U 4 G e B z b Z B 2 f M U x w r + e B v Q 9 w X p o a x t C D c N O O r 7 r N d D O L n K j P u g u W r B L z 0 8 i 7 r M b F 6 8 2 0 F E 5 h 3 w C J D g N 7 p 3 p 1 2 Q g r b W J K W Z Q d 8 X u u 0 L K M b R c q N n c 3 6 l + C 0 P 9 z B 0 A v 2 Z 8 Z 3 r c Z 2 m N q O a + p Y I 2 Y 1 s p q Q n + s H 8 W g 8 8 G 9 X K D u a e + K T L e R W + U G J D A + O O i R Y q 7 P 8 r o v K f 1 6 + / F x K 0 Y k r t Y T G w f F V X o q T h v Y + r m V S u b S 4 n k W O e / R 4 I N 0 Z m L b H + w p I V e 1 s y X p 3 G m 9 Q p Y p y 9 N V d 5 3 U G s x C J 8 w f D b l s F F H u e X M I N i W T j 7 l n m y z 2 h 3 u b f r 8 J e j + v z 5 Z L e Q Q c C 3 b X X h H O t y N E + b a d x N R L 8 9 w b G E a a + f Z o d Z C a X i y D D x S p a b 2 r Y v U P A F 6 e r R f G i X p 5 9 d a a s 5 c C w h h 5 t 7 7 V Y R 3 J F O d 8 N m L 8 g o f D v Z k 3 E h P n T j J i w s o v / Y s K L L S l B c 8 S q O t Z G V c d 6 6 7 V J / H r F o T / f 2 c A x C C W j b P L U r 5 O 6 p 3 5 G 9 o p Q B G S M Q / M b v x R h b x 1 0 W T E H N e 1 L V t P H k 7 k K W 3 E 3 h 9 u H T u / V j G F 0 9 M B q 0 g a V q T 9 g j I Y O r / Z N r q k S M C V 4 h j 3 h P r r Z q e Y S P V 4 U V F A o Z D G P 7 n Q Z Y a 1 R P 7 S F 9 h p l Y a A 9 4 X 1 x U i y 0 3 o i N 7 E S 5 e D o 8 n m a U R i 4 h L X K W j t N b 8 L y v j x Q H B 1 Y 2 t 6 I 9 u + X E o V z h E P s 3 L p j I h T P N t 5 C y 5 H q c m j l O 7 5 d P R e / C c L g 2 o K 0 P 1 W P n e G H P S d 2 N 4 B D b 2 f v S 7 g Y V g a t X a r K 7 6 A 4 S 3 3 p n G K d O 8 Q 4 G S E S 9 F 2 X l 4 4 S 7 j 1 B G q W L z d X 0 X m U L F I + 8 F 9 z a u u p 1 j A / m G k C 5 p k I j n F Z x V 5 7 v C v e 1 V z G V N k G r k t C A B 1 X k f b C V 9 J u p g 9 D F 1 + m u 2 z N W g y x R x a e 0 I m R a G v g P l y M D m 6 C 7 V j r D x r 0 i U i G v V 5 O y 6 F b u O 2 0 g S i X l v z V 5 6 J r j K j z q V 1 n 7 0 g R Z S A w R 7 W U N Y b V K v z e 5 f i v I 5 m m w / P 3 7 / 6 J Q a 1 C b Q F H s D P Y L X y 6 0 o e l h a b 7 z C R r F D a a q 2 t 1 r G x m f h L + w u L H 4 R t I J H 0 / X 2 u O n V S P 8 5 k 0 R A v M i / 4 z 7 / X e 8 Q q f + x 4 N R b N 8 5 g w W 2 X P m l U Z H F O H p k p L U / W 4 U H x b + E I R n Y u B 8 B d P 3 u i 7 1 f 9 L l 3 0 F o i o D T v K W k B 9 + P N p g / 2 v u P Z T X U E o z + t v S N f s H Y 5 4 p 5 2 w U F c H 7 f H 2 7 u 2 d G m Q m / q R K f y w a b z r g 1 7 s S 7 Z n B + e N Q P i j k p 2 Y A a z M n X F f n W + E 2 X 4 k 8 K 2 A 0 R 4 g 3 B 0 F N y H m i 0 5 n q 3 t 2 K 1 Q d g Q X u D H f k v g V 3 B f x W w / w l P Q Q j J J W a 7 Y D h g Z 9 e I q x D y x C t d Q G o T O / q / W l I P 2 H G h b Y u + X + 8 A 9 x y T E r g a o X t 1 / 8 C Z T 9 c B g Y M Z m 3 v s 6 v 8 B N K M Z k t P 8 7 Z 8 V y 6 b 9 C y u W b r k f B 8 7 0 G o P y 9 h e d j W a q Z 0 0 u C E g P A A 1 V Z M b f b 8 W + P N B w M I m A k O 7 R v f x O v / r F K U + c d J E T d + X G Q h d s X o X f 1 b + u h L S g y f q 7 t R b 2 p i u t P O P V 5 I l 0 W B y Y N 9 O e D f b 4 O N l T F j z Y B L L E q W r v h 7 d Z m 6 Z S 7 q M Z i I w w 2 3 Y c d Z T 1 + K s U A c T 3 c W 0 / / 3 6 x G d p f C P B C F p 0 y g 9 C t D S z 2 h q 9 Y / X 6 z 0 f v e u G w q E 1 s 5 C f g I S U / q a X 1 H M R a 6 t s v S 6 d l l P g H N X z h s N S 4 y B O B 1 e k j b F m x i o n 0 c 7 H w F Z 7 B S c R k y H 8 Z 0 3 T 0 K P k Q N c m r T e d u R A E f w J 0 y J M f V 4 T W H x D O n M v 1 v M 0 K i 9 P s C d x 5 C e B u S j G D c P W n 1 H e J P w F q 9 7 2 4 F 9 L 8 7 l w 8 5 f 7 h A M O n c I u Z o 7 V w g 8 T L 7 Z k K 7 f j Q l p 8 2 k 6 T C B h K U A P u t l m X l V 8 n b G e f b H A a 9 5 t X S d u D 5 z k k 7 o e F y S G I C j 5 j j y G e c j O Z 7 U Z P m G V 8 Q C d A Z P d d w J b + Q y / H G A F D p 8 8 l 8 v N + p 2 E c 5 o K g I f u 8 / S t / y E d d K b C h / E V Q 0 P l H X 7 R 0 A 5 e 2 q G S i q t f n u b 2 8 p B e S A w N C K s O y T A X M 5 f 3 q K 0 U v a u U f b 0 2 H J 1 8 2 0 P g 0 m j d a / G r f d d m 8 z g e N 7 w i f W W H + i j l Q k k 9 u F V B G v b R S V 5 Y G O h j 4 m C F i d 6 D X 6 D 4 c G I f 4 l 9 7 l + f E K Z 4 k Y N 3 N V E H V t H H w r l N a / b N 1 K o v p 1 6 2 f E O O 3 5 P f R L C / R p f h Z N 3 6 / 9 9 8 j c y 8 Y O V E Y p v m x 7 k C P H g u N 5 Q t J O U x w e w E A g O p x p j x l c j t E 6 9 h 9 0 d v 7 E P l C d r A y t d U H j L A t + p j 4 H D p P 7 3 3 b e x Q R k E Y V 8 H v / g k m H F N s B z 4 s 7 / Q V 7 P Z s D E V w i 6 1 u a H n R s p c N t j 9 o Q i 9 u H Y R l + 2 D 3 o D 7 3 g j o T s v 3 U P l 5 T p Q D o m w W T E Y F C G M G H O D V k C 5 w P h 7 A h n d l g t O 4 7 r 2 M c + b E Z G G U F L 6 H t k A 7 W A j o o 5 A 6 P H 0 a 6 Q M f 5 w v D k l O 2 K X d d w 9 A 3 4 G e + + v Z J y 9 7 G b 1 4 J 3 a A E g P 7 8 T + y g L U M c Y t f h z 4 7 q D U L n c D U I X i r 3 s J 0 Y 1 J w p g X f E q v H 1 8 7 r g T O 1 f i c W B o j F V j 2 W H W + o b k h f Y F 5 u E 6 4 P h R O i g k p n i u 1 E 5 E 0 / o g + W 1 f g b X M 9 T h H e 9 i H 5 N g D s j d k X w m 7 7 4 9 Y e L / W w 3 1 2 + B N J n l 2 v / M w x h V N J V l Q / w o w s l r Z z g W D q d u S w P N j 4 + p v 0 k P q b 0 D P z + Q V U T 2 n J A V 3 L T r 3 T / P n z 7 P k / 3 L X + H i / g H 3 / n d 0 U C j j Z 8 / V N X d 6 F N 5 e K a Q E 0 W D d U 6 m W 5 N e h g F 6 y + 0 s k r A 4 5 s y L K r t m F z o L B f T 1 9 O l g b + B c a B W b d R 9 2 9 A a u U m L 5 k 1 Z e u p O h 3 x Y f S C r l L X w o C 0 o G 5 d o d 2 o 5 t 9 1 7 B I x N L Z 4 Z r n O c 0 b N 8 S B 3 f g k P / o 5 Z G r l V m r 1 K D w t C x M L 0 h I 8 G L N E p A D f X 9 4 F 2 / K L i e L f i K 1 I 0 l e c C 9 I W p z q 7 t h 3 z B 9 P g J E B b T N F o P E J n y w q j x E q H E 1 E L s o s 5 z a u J b j 5 Q g M f z E H q F n T y u 0 X H q Y B X O P q F I 9 Q e V U z w j I d f d e O K v r R s + q p u w + k l X I X Z f c Y 8 u U S 6 f S M N v V X w i c 8 Z x G H / C d h M 1 n B C q j l l P b Y 1 j B 5 L e p p A e R V C 2 l 4 i B O F Z V Y q o d o a L J q c n G b n f x K i L G U A Y t j 1 / C n Y a N s B 1 L u C L f 1 F R u J P U d e k i q 2 F j + q w U F 0 T K L j l D w / e R f t 8 X l u o b w 4 H N x T 8 Q M g C q A D G d i e 7 9 B r n X Q v 2 g R T n p 4 W l K D r H D O r L n G T w R 0 J X e r D A / n 4 Y 8 4 A 0 H N y 1 2 m L D 0 l W O 7 O 7 H 3 w o 2 l S c 3 k M B B P 9 K U w / 4 p t T C 7 u u T U 3 N U X m K p 0 R d o d N 7 E w m q x y w X 9 7 v G 3 m L R n M y H / o R 8 p x J 4 5 N M d I T 3 j b / S h Y o u / D 7 C Z g n 1 X M 5 F L z 5 5 A L f I 8 l K n R 2 2 e O 5 b y f s E + X J R t k 3 t Q 5 j G C u h z q z t U D l g d L 0 u C e z o R + f H o m 9 O k n V e 3 3 I H S x G o 1 8 Q s C 9 1 y + n B y E o j 4 t t 2 e o 7 A + c + / P E y W 7 J 7 7 h X U L 6 c r q W 9 3 R w l w P B Y T v L f K w O F o R P T B A 7 E T Z d n t g x + x E + m 8 G A e B q M g c Z Q I x u Q U i 7 T e K h p M e A C 3 i + x y L f R 5 d e G W a K O G O 5 l / K 2 8 C 0 4 g n y 8 9 g O F V j L 4 X C A x I e s T 2 W 3 V v y p 5 z + F F i 5 V 8 S N 5 8 D s h n b 3 B g G M m r D 7 a n t r g 0 f W O + 6 h 9 s b 7 / j L G / Q s d v D M v i f g H U X O z Y P V 4 w 0 X k 5 w y r G m 0 N C H N W w N t k u 4 P 3 7 4 n 2 B m 4 O Z E a A 4 y B g d W 7 m + G V U c l j n Y m 1 q 3 A X m h u P M o k T / i t + Q 1 H U w d v 0 c C S / W 3 j H 4 h J X + b c I b 0 j 4 S 9 K s X G T M k Z G i 2 R Q + f h g m a P l i + d f q z K C v N U M A J O 6 x M K o m U U Z A C M 4 f p + K s q 3 5 p y U M 9 2 9 W E 6 i F l d / s q i J W c g X i + g m S E 6 D Z 8 l n V 3 0 J w m w O b / 0 j 5 a / s U 9 x B x O A f + H C K T T 6 y n g A z 5 3 G L 3 n 6 8 j z l f J n Z M 5 X c V 6 a J K T 7 y A q V j z y v r M a x H i p i e Z B H n 4 0 7 O d D 0 v h w 1 r S j 9 3 x D F I K D / E 4 u + N 6 y B L Q h A E v 1 m / C S u H f 6 / O O r J p l v V 7 h r 9 P 0 f A A U T L a E K p 8 2 4 V X J D I i + r E I k h 9 e x f Q F w d s T w M 3 Q v S Y F E q 2 5 d 1 9 l y v 5 Q s a k P / G S Y t / t i Y V m / a 7 3 Q P e T A p t A S V v o m K s G n A X P Q R F E g Z B L D V 9 r + r o 1 X 8 f c f c c W d B L 6 r 2 p L 4 M w S E p G c g C p F Q 3 5 s 9 O 3 O F Z e t u R N + U F D 8 R z D 9 I L x 4 Y 5 4 2 0 d m 2 f T D Y J C 0 T H t i A 3 F 7 L k p R S S F B h x V n 8 j / H K j r z L P v 3 0 J E j R r E n J P s 2 Q e V H f X X m o F 7 h g r x d 5 c d n 7 B m o 3 O W n D m c n / v p h f k 7 4 9 1 x Z j a D g + s h j q a t X k z c f p f b p 6 p B O r 4 K N w 4 t y g B l M 5 C U 7 + 3 F i X Y D 2 N 9 h F w u P I k g f h F f c 0 I q X U J e q H v p 4 E q M R Q t 7 r C 5 v H V 5 p 1 U K v D B 3 / Q j f b d + r R r k w g a m T y 2 C m a f 8 / 4 y / 5 g T x 5 O b u 5 z 2 H o n F O R l 8 3 b n T V S a e y h c C 9 S M P 9 P 5 T B n E 4 d 9 9 l 9 X Q w I H O 5 T O 0 Y u d q 3 m 9 1 R l d 0 2 9 E 4 d n I k m 7 L 0 R k k a H V G s m S 6 R s / F J j W g D k O L 2 / v T M O 6 C W 8 8 N R T 3 m 4 l A W Y c v U y R q F 4 e 0 L s f 7 Z J u D 6 E I x E 5 4 f U I U Y K I w Q / l h a X m F / j Z 3 i E x J i u g B S V B l S n 1 d y 1 4 M o 3 O J 1 7 N W f C 6 A m J y L j Y P Y D g u U u e 5 i s p E 7 7 N q L V m p 3 q y M + g X f 7 w b D 3 9 5 f 8 x F / W 2 c W 3 0 z W y P 4 e F m v F i K t D 5 9 P L 4 A 2 4 w H y c b d Z j D / b v u 6 Z w n M P T V c j C h E B m Q 4 U z 3 0 O V t d T 5 7 T v 1 p S X M t 0 M B t o N q w H y T d A 3 j v N 2 Z t t 2 t n F v 5 C D g e F B K B o 6 / B g o m D n J D F R P N 5 5 / 7 W n 3 O 6 5 X G J T 8 6 Q O E 5 b M 8 Y o 9 N J 1 l f R X P w a t 6 P n / H a D I K g Z G R u P 6 7 v 3 u B T E S I C M / 5 x M D C d l q B 6 l / 8 4 n A 6 l c f M h W x X y z Z F I G u z M k N O x / W W M I b W 0 X 6 2 F x 3 K o t E d 0 i I R 6 e e 2 d 0 i 5 6 / 0 G 4 S R T l 2 D Z l 1 i N e D C z P k 7 n G X D m r Y D 3 I j / b K Z A c I O o i j X t 4 q c h y + f T L Y a v S J D 8 x j H y G x A J 5 v 1 t y k 1 z m 6 B I p V M p s G D Q c d j q q M J / 7 r D T H J Y a r T c O e o M z F 1 f X N 4 5 p B s m A W g S p u 4 Q v Y S 9 i T M E D D h n f o + L + 3 7 H A i n D P L N Y O P B t f B s y S y H J 2 h e X L 3 8 i z u b 9 J p x h U y i c p 9 A + 3 K G b U A y X P l 7 s j + 7 b U 4 0 0 q 6 3 X G f s f W 2 e 7 S p 0 y Q E / r H X Y e c f o Q B r q 6 H D n T T 5 U e + p d m J W r B Z B H W 4 c Q 7 + 1 Z s Y i F p 7 e Q k f T Z P C C J v i 7 2 w p n x 7 v n y B u F B 1 i A O U z R H r v n 6 3 6 1 G U V Z z R E 6 e D x T r 1 C e b X x k o G 5 Q M + Z O V u E r 0 5 4 4 H i 7 4 r g U 4 p l B v R M a N L 8 I Z m l + 8 y z Z q 7 R X Q y e h U 2 o y J v v y X 3 w c T a j x F 8 K i r g w / z M O q N 8 7 o 2 i n H E Z e K b q t t Y + W / 5 8 t Y k Z G N H T A b W 4 n o j 7 1 q d t 7 0 L v V D J u q l b x W Q 4 s X W a g 4 t p C 2 9 m 5 N k W 0 Y 8 M 5 1 z l x e T Y o T L x w f B V p H 8 Y H I 1 Q L 8 N V B w 9 1 2 5 9 0 n z X z V 9 L C j P h f 2 H u T Z k f V d E v z B z E Q o h F o i I R E K 4 E A 0 c 3 o J T p J 9 P D r a + 0 T m Z Y 3 4 9 5 b a T W o U Z V b h E X 4 c T v u 2 6 U t 4 H v f t Z 5 n k Y y P n H c e D a i K U N A M s 4 u k s f M X k W H 4 x 6 p / d A V r F 1 W 8 X + / s R 3 V 9 W z M A q U Y e R l K f l 9 u p l g x O J g c G Z + 5 X D i I k z W Q T Y 1 X D h + n O 2 t 4 7 L + F M v g b J + p N F V b 0 E q S i h s 6 / q w g Q s E e Y n f 9 F 4 H 3 X r 6 K s D x u M d n C R 6 M W k U v K k U M 3 2 z e U 5 q b F + C 1 M Z r K S X Q y K 1 P N T Z J 6 r p p U v j 8 7 W M N V v P g t 3 P 1 B j W e + H A k W k Y + P W d u x t 5 9 u T U H X N B a t v k S y 5 Y v x C W X 5 V K c y 9 + H W K P 9 7 e k G T X q G Z S W y w m B + 0 N u d J / 5 Q 2 g q 7 F Q k S W 4 h N L 4 A H Z V c 2 l 8 D s N i e I W / E 9 E l I D 7 t T 6 u m C 5 8 2 5 g E 1 I j v M d B g 6 a z / J R P p r l x O J X W / 7 g l k c L + l 1 v y E 5 r / w y 2 p / n d u y c x a V B R k N i l J t h m h + 9 V m P 7 v I 8 R r a z d p f a g h L L R X t i 8 W c Z T t 4 5 g e j o Z w a J 5 z 8 g X / I p 7 / p o o n 4 W x Z J Z + r 9 7 E Z j t V Q f l T k 8 h 8 F W J 5 / S E 1 a U i K z i 4 y o j F e K r S R R m t D T 5 k w a 7 B b A 2 D z a O 7 P O 2 a p 8 z K 5 w U + h L 3 L 2 f z 1 x q U 0 l L O s A V A 7 Q l O v e P 3 + C U j s n n O B 1 X G n 9 K d o L O / G a c 2 Q V + w W l r j J g j a h z W k E T 0 0 P h S v z K 9 h H g V 3 O N x B O M 2 m h N x E j G O + C C f U 6 f Q 4 l A t C 4 y 7 A 6 y H N Y 2 h 1 R E I A k 7 p k B L 5 3 b K w q p Y u n 3 Z 2 3 C q x o 1 G O i 8 Z b Y q U S H u 8 Q H 1 E U a / r Q 2 A o 1 t t f z X y e y z D n m 3 h D z M U 5 z j 4 u C a 1 9 j 6 K g 1 r u z H 0 3 L B E J 8 l l T 0 Q 5 d z U 5 Z X o j y x A z n w j v K 9 r 5 X x y f O W x W I 8 g 9 D v k H P B V n e U T N V M c d 8 F C F i m v f 8 i J x h k u q R m h U o H P 8 Y / i D a E b H B f g 7 O C n y g x M 7 H i c r 1 k m z B J r Q 8 E d O f / z N n j i U F v H j P 0 a h / w U e / 0 t R H + F M z X f O K 3 H 3 1 w S f J R F f z z 8 p 6 v k M H P b f / D H R 3 5 g 6 / a f f 4 t 9 / y / / 0 c z S k E a R + M Y S / Q G a x d G l 3 Y T O a P N P g k p d E U G F q e a s Y D n H w J H / h y E r v W f G 7 r 7 G q n Z k S d A O q r p L j 1 b W q l n / 5 P L N b J N z I 8 o v J t J k y X Y 4 z 9 p D e 3 W k B z g 0 Z f n 3 0 p 4 1 C c w i 5 c Q I y b a y 4 f C L E T l Z z O O h K s Q X 5 V g D 7 Y j 7 u C r x 0 K N D D + T I 8 C K m C p G X W a w 4 r q 3 6 K c n 4 f B C P Z Z T s d x i N 8 X z B a o J u M D K 1 j z D 8 5 o O P Q W 3 z j G z Q I 1 w d T N o J h 0 E R p n H H 9 i j p u 6 L l V f + r G + V D k m 6 J W n n 1 f d h e A 0 v L 1 7 g 1 R 2 o 7 N n v j t b t C D I 9 + i 5 W C X g P 1 e / w X d x X / e q P / 4 D v 2 n l / P f 3 s F / / / X t L w y M Q W S 3 g / I D u W W M J x W U R K v T I d 3 t O Q u w l v c I Q B l y e A x 7 w V c 2 u 6 G H Z 5 P s o x y R q p h d h W x f 7 0 X v k R H T z k B x y Y G Q I 3 h 3 9 H W a 4 / w K 8 R C o O 5 e 8 i W u M T z M + / 4 e D / v j / s 9 b / + + f q 3 9 + V / / X z / 8 9 k r c G r y v l S x I e G g + Y O 1 4 + Y W 0 f g 3 r F a 2 i k z 1 D 1 / D g Q 7 J x C y + g g H n U l 2 f F k z f z M 7 2 t y R 3 j 6 l c + 8 x K f P p D h k L L N n 2 j I S F / f U N s U Y i R k W E I s T H 7 u S 3 m C t x 7 m 6 u / L L j k A K h 6 J X z V 3 O A 4 J I m n g S d A u q P V l m C C k o n j Z k W I 0 K 7 O b o V d A 2 7 S 2 S X e x t m Q u K m c y s y A Y F W I J q 4 A 2 Q y Z 4 p j N y / 5 a g Z 7 + W r q + 4 G b 9 z n R b W p 8 I y C D h c q b q v g L 4 J j O 9 Z x o / Y 1 / l X j E D M 0 m L V D f L v W W 9 W L 5 m Z 9 t W E / y O b 3 e h e F Q 0 j e + 7 9 H A 6 G + H 7 Q Q / e l q 7 N v Q w m S d x E q D a A q Q + x G 0 S 0 / L W t J Q L g c 7 0 u / f b s j s 8 7 P 1 y U W 2 Q S c j q i y P 3 S 7 4 W r Q L B H S X 6 P v Z E 7 M D d u w U G q r O 4 s 5 + F 9 f 7 W 8 6 T d n P l j c E V R s b I y J w z J L B M q 9 D D p L V O K J B a W b a k + M n B Y r K P + / X x e q W 1 9 I A h W 3 O e z E t V 1 i z G 4 E l c Z g 6 d o 6 3 L L 5 L K B Y d G W Z P V u q 0 U b + t 2 T h F 3 6 a f B X p v A f p 4 E s 4 4 E N Q L i y b 6 f c + K s / P l A r R N b n d V H C S 4 2 G P 4 u T P Z 3 + P l b r F x j 8 v V c 5 W v B s j B n F X s J L 2 O p I b 0 G i g a d H V E G o i A F g 0 o + / R z q w D E R 6 8 6 o H u A H Y 0 Q A j o t d W e 4 F w t Z R o q 9 9 K s l O h i n Y / C a 3 u Q W Y w / 2 o z h K w j R E / f E r P O w v t l 8 4 x Z v y z i c B 5 p 1 p 5 d 5 2 I V 8 W j x g 3 2 I g w P A t v 7 x 4 / g 6 5 X a Q g x 1 1 Q / V c i O k u a 6 g 8 r / Y r v E j C I R Q v 1 / e R 0 O Y 3 u R p P H E 8 o 3 g E a L r 5 d l 4 s c N t J x f X x X 6 t a 2 P y B l j E 8 N k j B n 4 f B I 3 v r L O 6 k h Q N I 4 z O a A p k i 4 B E 0 p 9 B K F D R B O y 8 C p C i K Q E S h b t E 3 b y g b 4 w O Z W + 3 Z 1 X Q H 5 9 A y m h z p y Q 8 W S 3 r d X f C l v 7 M l N 5 E q E N 5 S z S h A n W W R t 8 8 V i 3 i / e t I C b 3 e j z C 9 u M W A Q X R 8 E k K P b g W i 9 Y R B b 4 b 1 g L W 3 k H 0 1 i D R a f + r Z A D 7 a t I D L B 2 9 q W f 4 x k H c 2 d t N 0 X y T o + L C / w g A z H P F / V d d M 6 C Z w 6 9 H A s G Z q Y j Z 8 p n F O o L b k / h H L 7 Z Y P b h H g h A j K t D Y h X Q 6 l m z 2 P Y c K E Q u C O p z j 9 p k V w 2 T T L 8 w y u C x + T h P + o 8 t v f U y v G 6 q 8 u b j 0 B 3 K q 0 9 b 7 z j l q Q s 2 f I J 7 z 3 L U Q Y 8 Q s X E z I R M b B W r F + c g h V i 8 d K 3 B 9 n W N T v D c l v G 7 X O x C X 9 5 m T 6 7 3 B r T 3 U A S z G s F U W + 0 9 2 e z O c w g 9 Q J t z B r E o h P L S 3 d d m c s c M 5 X 8 M 5 c e 8 Z c K b D B j A s g m Q 7 8 P 5 + 5 A I R C w 9 Y I Q f P p 9 F 6 W K 6 s 9 6 I G j C 6 Z X Z 6 D R J Z w l d z m f Y T T v M v i O x 8 5 U J j P o L T G A u p b 3 B H h c q x 8 Z I b t r 5 0 1 h 6 z Z u J 9 V B s z q l q e P J M D A E l V Q m Q n G I Z u 6 U 3 y O Z G + Q + G U 7 f g c J p m T r a Y m 3 k g l b W k f u L u U E D I G v 4 b P X t V b j q S p 8 8 q Y m T n f K P O u t l Z 7 3 5 w N G I v m l 3 n + N 3 v Y O b x s 7 a O e i Y 0 8 T / V 6 u u I p w C 0 e o T D s l B 9 + b Z r 5 8 + L 0 7 u / w x v P s 4 v I 7 t 9 B x K D B k 6 n T i K Q l 8 K 6 x U S B y n A + D c J j B t i F S w z l v w z M 2 I D Q + 4 7 H L u 7 s k y d / G B 0 E M t 0 K t B z t + Z 4 f o Y w O i P E h e m g 3 K r y C a F m 8 Q h M m A J L 9 J I C H F H N 9 P l 3 C Z / e t Q r b 8 4 v m 5 w S f R S i o u 7 q W r p z q T / u 9 k d m v b M V s 5 8 l h X r + 7 Y H q 1 O w 3 7 z G t e a r K u v i V 9 D q / z T 1 G A 0 0 s v u B R 6 f t 2 L y J c D g b X a + 7 C e M C r 9 M g x p O h h 1 a V z / 1 z n W m m s X N Q I G m v P j V D / s W 2 e 2 a w + A j f 6 6 C b 9 z C Z 0 q Q Y j Y k L 9 3 O B 1 m H e X u P z g 4 A s 1 y H I L G t n A O M A L F s 9 5 3 y q U + Q B o j C U z t G Y c Q j 9 M 9 j + 6 / Y Y r p 7 O 3 f s b r w y S d 1 J 9 3 5 u 3 b z 2 z Y s X E F s g c q K B / d e h / a D w I R e F / t P J x 2 w r / C K I y i U B C m m E W b z Y y b f p W m w f U d 5 V F g l + K f B u Z F 2 J V h V I N l S 6 J 3 w 3 W n j 9 v c n l j y w f 4 N q I g O 0 D A 0 U j N G i u 1 C 8 k O j v v T L W h v E v z r g V 2 L p f P R w 3 Y F r F Z / R 9 T 8 5 w I l t d R l F e Z V L c 5 V a R A Y S 5 b s q d v F M o u x 6 t i W N 5 Q j l G u x 6 Z 0 3 D 0 9 + 1 z s M i X f l 7 4 O 0 U s H l K / H 3 z d o g X y g d t g V r c 3 y B t z C u s T 4 a d v r T W 1 / l B d f + 3 H e r J f 1 z e 0 v U M a I M + 0 C 7 w c A O a Y F b o 3 z f 4 8 o 3 h / 7 3 u w x + C L E t b u J v 3 V h W L V m A E m 6 9 t q e n H h o W P m J n 4 E X X T Y i z P R B 1 F E V 4 0 f x + s V p h V E 8 H b j B M l I r 5 z t k Q F F R z F / 3 g e o j H l J C V W n i B r V S / J N 7 T J n o b B F i 5 Z e k E P 1 o r X R 1 x 0 o 1 n f O 9 e M q 3 R d O d j E 2 V E j F M y r H l z B C m d G 1 Q A 5 7 r y I W l V S Q X 4 c n / b 7 L 8 k x 4 S B T 6 R S P E i B 4 m 9 o e S 4 l L n c y z d f / 1 k d 2 F 0 d 7 j g G D 7 N q A n O k Q 9 Y S u U S 3 6 E j 6 G b R c R J 5 u Y B + l C / E U h S G Y v m J + 6 w J A B / w 9 q J b g U 9 y U / t o B E T f h L 6 w V h O 2 t 3 f j K J m P V J 7 Q O y O E S O O L C D J 0 2 H c L J B T l 4 s k v z L T j Z 9 d 4 4 b e J t k b I o u W 8 G Z 2 Z 3 D w X E 4 a r C U L N A w c b v W g / W P G o R p V d j 3 q L j D s o j K U T n 1 3 O t r i / V h Y j S m Q E G S d D 7 e 6 A 3 j G 4 s S k S L U q t V d 6 X n + b W U F u Q z I q Y 1 D 3 U P 1 E L + B 1 g A m h + 0 X 8 9 D x 1 R v 2 8 1 M u l D 8 d M 4 l k R E 3 Z n Z f b J 0 6 H 9 s c U D 1 B u H n y / H I p H z i A U 1 l 9 B 4 x U v u R r F s o A G 6 i t Q y Y u 3 A L G 5 v I N u e w G f d C o M w s n S C g 3 O 4 u A A T A / E w o O h b n U K u U f 8 C Z F e Y H a 7 7 L Y w g I 3 S G u X r W v 9 Q r 2 B T A k n n 7 8 f Q / z x 9 g l 0 X v s w d i e d 9 X b k 9 f y E h z J n L 7 C f 6 4 8 Q 7 O W S H G F b Y f q J K 3 r w J X L / e 5 w C Z p + B I L l m J M G Q v T E / Y 5 k + v V 4 L P r n r j 9 Q 7 x L 4 B m r C 8 2 y x F o + b f a W N 8 P z r 2 l J X h O u 8 X X N h 9 9 a f + Q X R w B n + i G v l k n t H z 7 Z J w h y 6 u 8 o A D D d K v M m h X c U q F m f c p S j U I k n x 2 t x o 6 g u P X j p k F N E q J P m 5 s q Z G Y q t k n e 8 A d 5 z 4 Q q 0 x C t 5 l i i x f w W R 4 b Q j D H F u m q C c u t o 6 I g T d v L D w 6 a n 6 p 2 x X m n u Q B n 7 x a x S e 3 H 7 + H X P U M u T Q m v a 3 g v Z O A o O Q b X F X F C 1 n z V G F z 9 7 h n W L f g V 3 d f o E z + a q o K j t 3 A W F R 3 k y h G j O V C k U 6 3 6 n 7 8 A v 5 7 / 3 Z 8 + h v W 4 4 q v 0 P v Q w 6 g M b 8 M G 9 4 K K 9 5 I A L Y o g Q 3 c i 5 o Z w R 7 G h O e 9 7 6 / t A K o R T y 6 E a G I Y O 1 r g W t F p y X + t I Q l 2 T s K j l A G v X u e m 9 h F K e H b u R j E C z v j h O C 0 E n L K t J p 1 b I Y B q n Q h x v b X L y k Y 8 s 9 5 y n j 7 1 3 w 1 / R y i B / X f + 6 7 o / p U i N 6 n 1 4 2 7 S E j z v N w 2 p 9 R B 6 C w u v e I l G 3 l S n Z O s / 8 d q D q E H G P v B s V 1 t y 9 / B Y 1 Y L g f Q c X I R 4 V r + W Y c l o o 7 7 6 B C n E e x 8 I N w G w U M D c d N H 0 N 6 + 9 Q D 7 a 3 T C z J n z x h v 0 P I j M m 1 B B G A q G 4 w + r j j C 0 / f t w V x C G 1 v d y 6 a + t 6 4 L u k k 8 a h a K 4 E B u M 9 k O L / 0 g n z e d o p r Q p 5 V e 6 d J 7 c G D 8 V b l r E j K 6 Z K 2 q c M h V A F N H b Z Y a F q 0 T a 0 I M V X A / I 3 P f 5 + v X Z K d h + T X n o s F l 4 M 7 6 f D z Z Q X i l Y k m z 7 9 g w L A 3 H G V o o J + 5 7 l H R b 3 7 f R I J q b I R d n F 9 T a x G o 6 i 7 + V t 8 f B Y f q I q O I 1 w b 9 3 3 w B N Z + 9 k p m A 5 C 5 p / m g F c f r d N b W p v G 8 q x B r R v k H l 2 e f D 3 e e O / S z c i u C 5 5 n 7 / k d n V J Q R i I K i 6 v f + 3 d H t 5 Q i q p 2 4 g 0 4 y 7 T C 0 e k q f 2 R 8 W H A q + 5 W V b 1 8 D 2 r I d L x f a J V q T r C u O B 2 V H d g 2 6 x d o i h t 6 X 7 w b W e m X c Y d M B J y R r J M q z 3 S k w p q y r 9 A 1 p O o F W U e L S V C T 2 O D E m 2 Q n b i F J s e / W n L F l / x u Q c e E J f 1 g x k T U t 9 V f / 9 I i 1 F e L g R t g x O R v w F Q S P 2 h y Q x A g V D s t Y Z 3 8 J 1 0 B R g V h g i T N m X j 4 u f s n / s D Y E H I D j f F E b 5 K R 1 x K 7 c q Y c E i 3 8 X M q u N 9 9 G f b G f u p K P w Y / c 6 d A S E J C A S U 5 m V t H n v H o + n M d 3 v o N r K z k 9 L a 6 X J z m N M J F B s 7 s o t c p B w y a w 1 P C G a 2 F B P 7 i u d X a o 6 t 4 q 9 2 l D 0 4 e i x E a 0 o f Q c M c e x w c H l i n f d Z 8 + y c 6 V h k m J w C L 9 f V 4 P u C o E 7 T Z X 2 N Q b L o E G A C 9 j / Z b + + S k X I N j U 6 e T 4 a 2 R G U E J i T 1 V g W B z O W 3 W p 3 6 S F j I r m l A r W X X D V G s g l e R z F N Z f f U 0 u / H p 3 T Y C 1 i a k T J 8 3 Y K h 5 C 2 9 v u B J A e i O t y l x m q M O 4 D J j 4 c 1 b q 8 q N n 1 p / d z t i T P d + 6 U c u y b z f H 9 L p D u w M b o U C B / j u F 5 P m d U G u x v o k W I 7 t M M x I S 7 e C F Y i V t Y 7 A S R H S G O i A c x D y 7 Y n Z b s K P I D W i l u G 7 9 d h w P b c P Z 2 6 D Z b K M S 5 X B O D Z 0 D Q r v t G D F 6 x G C / 8 j I N y c B B Y 3 z i H z 3 d I Q k V x v W 1 f Z C l z u S u 5 3 J s u e g 7 M S j V x 8 S 0 f Z Z e Y Q B w z w + B x i W i m m p C A 9 b q h d o A 7 w I Q c d X q f X b X v c 4 E f 7 U O d X 4 T G M K A z Q C Z R E / Q D m Z O h M 7 C 5 w A C R j s L O q J 8 A w 4 l 8 t 9 S y C n N L H F 0 C s P 1 Q / 7 l F v r S 5 Q A G J e j t y w s J 5 B p I q 7 H 0 A P 0 + 9 t E 6 / X w F H Q l H x 3 a M g i E C C b v Z Y F H 0 O g S P z l 2 T m D T O Z + x 6 H j + P u I 5 0 M Z 7 n P 2 6 o r y / G Q B O a Q l B 1 s L l J T w f g W H 2 h R x 7 2 4 w l 1 d R 9 r n v 4 0 N R o Q B 6 / m q n C 2 4 + 6 i y d l 2 o A O A M 7 Y P 8 p t 4 7 0 A Y 3 c / n l h 8 1 x K g 3 0 I t w s P b m y L B T b r Q D 9 9 t 3 1 9 2 G t V F 6 f W 3 1 w w l B 5 P N 8 I G k R 6 f Y 2 l m e m T K s H 0 + D g D V J p d 8 5 H / i o J 6 C o g V z 1 L i x V 6 8 x 5 q d r T F T M X f W R h 8 i Y f W c + C q f c D b J O m k a 9 Z l n K t B 2 e V + E P j m p f r l c 0 J c / G t c q I c k T I 9 1 V l 6 m c v 6 M O r f p Q m 4 P W n g u F O f U J G q A v F y + u 7 0 Z c a L P z o S I J c 7 1 F l Y l 9 V Q e L S I g R F M v p B e t F F W M w 6 x z 4 + 1 i I y 8 c s p J e D q c + F o D 6 b v 1 f h G Z k C B i 5 x 8 g f V j q k e Y G J k v n e e g J h 5 b b L b 5 I 6 c K w J s q A u C Y c / O Z I f e p y L N 9 j V P d c R k v X z + z D d 9 H q d C S V V R V 1 / v x s P g H c s + E I J x R 5 i T Q C 3 S n 9 y d g 4 D P d l d b K 4 d s Y b w x i f q t 3 q X j o X J n H o q J R 1 2 A K M V 7 x U O s s V 2 2 Q 7 u b V m r C 8 x n b + Q O A j P D f g t 3 e o x 8 7 n 6 b Y z H d Q a / E J 8 6 g e P G X Y n g C 7 C C 3 G D r o E p w J + H V E u y 9 y A n Y z S V O Z S M j l R m n t R 0 u 0 f L + q C W t L z K d 0 W V 3 R t / a s 4 / S U E n R r s R x c E 9 5 o Q O Z E k I g h x k 7 i I B F X F T 0 X W t I F 2 N v u 1 K V W 9 H A y 1 p f Z / 9 E w h + / H a a Y P 0 t 8 L V j X / H H 1 D B z 5 h 0 t I i K Z A 4 5 O n 0 v S N / q b b k a p H Y M L z e g o w d z i N o I F s B K M x 9 k 1 / n g l w + O 7 k D X a e T s B J V O 7 f h + S w V f z K t e Z j e o 4 Z h c Y h I B I 6 u 9 I q D J a 6 t + y Q 2 7 P 5 W 8 w J e T I e f F k r 3 Y l d 5 e K k / i h 6 0 W v A P O h z v K R n L k S 4 8 r e R T 3 1 p f / s w / a r N / R C E M P f T 4 l u h h B W 4 B m 0 c 6 K v A J U K J Z p V j X Y 1 o 3 3 c c 5 2 0 B 7 O P D 9 A F Q p q q h z t 9 1 D M s 9 e g Z 1 1 E H D E / G V L g 9 S 6 g L C d L n l 0 u 3 l b d K V 0 2 q + 8 i e L I f l 3 v A V V F h a R 1 5 k v f 8 G P / i 0 q X + D H 6 i J 7 W W 8 D D F F N 1 X J g y U J i d Q O c V U B K J / Q 8 / F P j o + s z m S I f m M b v 9 k T c E t Y 6 f Y A b z 3 y M E 4 h x j F E u C M G O 3 m l C 2 u A J n 7 E R d L a k 1 j m U C b e t B X 6 x 2 g a b u X 0 9 8 j + E z k r v u X Q 8 z T n V c k T 9 D L L K p R P h h A t k P s y f / a W p O v / I f M A y P R H 5 t n M f 2 0 d h n + 2 D k Q h Q V X / v 8 e k Y U O L y A O Z z 5 + / / / 7 N w 7 f b 3 + / w t 1 A a H q h T H P L U + w 5 x 9 t z 6 8 s x U T y K + 4 M w 9 Y 0 H + e p / P Z 7 F I Z 9 H 1 m n 9 S 1 P + A m f + L V d Q Q e T i + f x 5 q O v b u g E b H a o / d T a n j Y k W y V g V R S 0 h X Q a z Q F P p 8 O 4 u W B l H H s / 5 t u P I n 4 g L M k X V 4 s c P w J Z o F U 8 O G S M + b A l n H 2 1 c e 0 q N l r T 8 N 3 E f w J y I j v g C v A 6 6 9 B / Y M 3 6 2 f 4 4 W / e n e a r d z + k f f H 3 s a l 5 n s u a A A Q 9 T A o x I Q S J V X 4 H h / 4 T J 5 L A L H X V E Q / 4 x p 8 Y w S t 7 x s M c Y s 8 b i C c e 9 O f J v 6 v S h K O H / a W n 4 g n i w 6 s A O u c z + S E m K q 8 6 c U x E 0 s Y q d 4 u a F z a X p U j G j c m C I F X o n G a N Q a j R Y s F 2 H Q f 2 Z P 7 M 8 j 4 e B l o w q d b C j q D W L z e k b d Z T a k z j 8 i s x X L 0 + O L 9 7 0 D i / m k q W r U B Q H x 9 f n O f S + + e D K Q G m K O z 7 z a a A e k + B q s Q s k / 4 x B + 4 W A V D 8 L y V O H d 1 u 2 8 m X F d E R K m 1 2 h k U a s d A J 6 w R l z N N P s T f I N p f U U b R H W a H y f O b 5 V 9 c E 9 2 / i u r g w 3 1 e e q l S I Q l P x D 8 f / a k A 2 e C b 7 A b D B 8 k 3 s X 4 Y 0 y n 9 u 7 v L X z I u L q H E e k L o H I r i k i 5 + E 2 j d I t r s z S l v 1 v n i H 5 s P 2 Y F 1 Z W 7 m T y N v o n b E l h e o 5 W V v I m G X 7 o r l 6 y 8 F R h l M 6 u 7 f 9 l y S x 0 t F L F D L b N z L o 4 u + Q 1 n t E q g V 5 x E o I l T S l H L b E Q i 2 W I 0 2 P E j i Z b q v z w D P H q g A K V 3 A 6 J q y h 7 b v r 1 Z P f A 7 o z B + + v 7 z E 0 G 5 3 e e f e 8 L A h s F 9 8 l t y v 5 H G J 1 R d V 6 V 9 V + d V 2 q S 1 6 c f t o R G u P H O / l l 4 4 B J 8 m E j O t v 1 O I q X / x f e I / u I T q 2 / u V T 4 f o V l N L R e f m n w 9 X G J w L I 3 c a A R Q r H 0 6 t / Y k a 8 5 h 2 c R x 7 V T u l x B 7 K G u L / p z n e 8 o g c H e 3 Z H 3 T r G 3 V 3 D X X H l L b x 1 e g Z r w k 6 E 9 2 o P W I B 3 6 B o G w 7 y 6 B M I D i k 8 V J G I N E L u N D P N u Q 9 4 k m w T / 3 Q I F f R A h q 4 A 5 c 8 Z D s Y 0 r 0 / d D U Q X q x f C l A U C c d L j c G R p x 2 7 3 u Y H 3 L / q K S K G z p P L j y K p O P 7 G f i H m P 8 d t Y u h T 4 m / e x x z m p n b x v g 1 u l f g c j a x j y Z l G 7 K 9 y H a 4 C s h / j J g 0 e 0 w W / 7 t k z 0 K H K 6 9 9 5 k 1 H 6 E i m w j M S l m Y V o 0 B w t 2 Z c m u c v N X h 7 m P H + / a P k X f n 5 f f N t 1 7 E 4 Z X h Y + Q t R 2 F 3 0 Y + w K u L Q N K B A / U T D w v v 0 z U H b k z 8 r f L J i Q I N C r t 1 + Q m b P y F T Y G h H + M Q K h u 2 C 6 3 T X 2 A V x d z E n P p J V Y b L + 0 i C j O D I u k l M p + o Y k Q v Y z r k 6 M 0 E e F M E 1 9 W d u V 2 M 8 f U F W m i p 9 R n x 1 d 7 u b F j D Z I A T q 5 b L 1 7 r + U H h 8 R J Q K 4 w G d k s A g l h Z z j m s L T Q z v S Z 9 w A h d 9 F T V w 3 o A b q 0 v c c R s t A 8 V t 7 8 B Y f 3 p 9 j c 0 y Y T Q d 1 I d u i g D 1 o J x D D u C I 7 L 2 z y 0 t u b y l N 6 1 s m 8 6 X 3 z 7 Y s v N B l z N a f n E Q 2 V R v T U e A w w 5 e + H w o n N U 7 G P O r e V Y 6 Q D w X z h Y k 2 E q 1 5 J r / q A 2 6 g n k k 1 O l F S E j y P E k D b K E f C + I d 5 q p l p j n x D k 0 4 R h W S M h l d O C E A 2 G D h c t + d a C y e c n F k I D t u f 2 6 L T F T 0 k g J u h 2 l q 2 K K F L 6 k e 9 k h C Z 2 B 2 K 9 A 3 z D f L b d 6 H u 1 n l J Q K 8 B W P y 8 W C l p / Z e t L / b O e S M a F + V 5 Y t a f h w 8 q t s H Z U d 9 P B m n l 7 8 i J 8 z 2 J L j 2 f K 5 l + p P 6 1 a Y 1 i k f O G c f d I U N o u X d 8 B C s M j Q 1 j n y I c o y G Q I I 9 S H i 8 6 k i I V I R E T H g V j / 5 0 l R H t I d n A s C d W J C e 9 f 7 Y o Z z e x 6 4 M J e q M 9 y n H l p N 7 y y c 5 r 2 U u 4 D j S g h h j g 9 1 m V K l q k a j g u z R 7 5 N c E Y 3 8 + Y b s / n / f L 5 b J j / I D N C C F 7 5 + 4 X F L L m R L b X E W Q t a S R A p B 6 q T 7 t 0 m v f q y s Q n 0 e 0 1 e Q z / 1 8 w N 3 8 D G 3 J I O e D 5 o G 9 f U 1 F 8 k D x 8 i F n n w N T 3 X z q G n a a Z u V m F a i v N 4 f G U P o R g 8 g 0 a P E i 3 d Z W Y M s 1 8 K 9 W r T 0 V d f x + I M J w e J r t t k M F 4 o 9 / f t T + m w S E K v + V F H w 0 / z R s j j I 5 4 g q 2 H s d 7 N m X o m 4 D A W r 3 g X q y u b e W C 6 C q c r V G h w z O y 9 1 q q E x K 9 K L t Y 4 y 3 f G F a A r Z U d E w 5 d 5 g 5 G M z 0 T r z A 3 r X p a S + M 2 8 H B V x Q l V 5 S q x o G z f k c 6 x y h n I l X C F m + A Q d S P b A a U X K q v F T C 1 Z q 5 3 x X V e h h I 5 c j f m D w g r 3 r P f u Z Y z + K W g Z 2 M S 5 X x h k o n l G W f K k 4 B F C g M 0 K L z 9 + G I 0 2 r z u d n 9 b X m I k F b R K R 1 / 3 B 5 F M w 9 6 / x 1 c L i s O S n q a A J U u 7 M G U u h F s / g V E v D Z Y I P a 5 k t D X y Z d 7 M S m Z p 6 v X Z T + I 7 l L W G f d b + z r 1 9 i 7 / O 3 7 r 3 H g I x / m N G k v H s S s a j k y q x W B S A M c H e k c b Y O 6 B T v o n 7 3 B + N 7 D 2 B v / 2 X B 7 t c r U 1 a l M H V n r t Y W + l O W 1 N I g 9 q 5 i p + S c 5 h f w R y 8 R d P L d n G b Z a X d 6 V n 8 H D Q 4 p t W r s v B E x T T t i i j F v q B 5 m L c 5 W T j w + u A W m 8 l C c 2 c t 0 6 8 u V v u v M Q L L J z k f 7 P A d X j O j M E P / 0 V x a / J N T A 5 i K Y 4 4 d Q c P S q O / T A 8 a i B 5 e e P + N E e a I J W d n l d q z i 6 8 r 9 L m S q U D R 2 1 J s y y i D G Q t w t b 4 p w e G R + 1 m F t + h Z u I g M d 8 l z 3 0 N G 5 H 3 Q X c I V 0 d n F t G 9 k 9 u r G C v / F N y s D L A 4 D 3 y p 1 X X P 8 m + D m n N I N + + c 0 j T D R Q y P 0 q h F Y 2 N j 8 L M e P r k k x Z C R B Q 3 u J n 9 J n f Y + a 6 c x O z X o w z 7 l o u C z p A 9 V T o w u W X o U C P 9 g c D y e s 0 O P 7 k f q F b k D B T R l 0 o y s P Q k R 2 n X H E 3 k i + 9 4 n t m + V t N b 7 9 8 v 9 q B H N x 9 m y f K w 7 L 2 w J G / G T z n u G 4 L G 7 X T 5 r X F V a e 1 t c X v W B f r l f L b f r Q R D p D E V f L u c 9 w f Z B 6 Q a l U Y W k / Q 9 / 6 A I Y H C X V / C S R h g O e 4 q E 7 1 a E N x y 1 B z w w b s O v 6 4 4 l g 3 Q 9 v d g I 6 A J F T I P h J 9 T p y r s / L C i H B r 2 4 B + i 5 5 O M h 3 Y V O e j D + x 4 t b V S W O J u 5 D I o n O A I E n 8 8 d g l K U b X E 5 t a 9 2 / Y 9 g L p k b Z D m j w j V M E z 0 R w D x c Q b 4 p N Z 8 j g 6 3 R 7 G F / 3 Y I d Q Y / I r e L Z L + E F L H G b 6 4 4 5 2 f a c f P 5 y d n 6 i f X 0 k 9 d f z e 5 N E f 5 u 6 x 2 g v F N v g 2 K B 4 o e z j S r J w U E R / 6 I n e B p z 1 + k L r M r s P B w a 4 l I 8 b T O a x e J H m H r 3 E / F 6 n w F E G N l 4 L 0 4 R Q y / n x 6 w Y U L 5 z 8 U l s i 0 q / w i Y 2 G s i I Z K n b r M A k x H 8 Q 6 P b d z K X d 0 e w f q t b u I r p R i B m U q a C Q 4 4 / b w P 6 9 8 T O 6 u a 1 + l t t W d 4 q N o V O j N / E 6 r A 2 A s / D j C 3 B u n O T h 4 S G f a f u p G 2 M T 1 n g S t 9 t a Z h O r C u n Y q L 0 r G h 6 Y C M j s 5 p a X 4 X F 3 i O f I I N x P t j v T o M A V e p h C v B r g f P v a O p l R m 7 V f G R O 7 b d O 3 l + t c R R K Y R F 6 S 3 G y E z n n q G 9 6 s 9 b Q F y n l 8 q E R R 8 c c R C F Z / I L k d c f E L Q S e / t x a q X H Z 1 v / M m 1 M x 3 5 x Q + U 0 B v H n + d M g 6 P j b U T t P t 6 N r 9 7 1 K 6 y l o q c + z l M 5 b r y J 2 / n Z P v r k W x / w D 8 x S a w h g T m i / 5 c 6 v H q V 4 P 6 R n 6 Y 6 S 6 U n y z I v + o S O k a y 8 x 6 Q o o U z 7 H 1 j f s w d l s 9 g 9 B X g a D 7 c t D l p C n C p U X W F i y I r M t 0 A S N t E M k G U N B p r Y j S L E G S h p 0 z O O C o / s e 9 P s l s y v 2 e N / K + D W c 8 S L T r s W w x Y V r U Q U U q T j F u L o v n M I D Y d s u F D z P s C m + m e D G p Z h 9 v q n c 7 v 4 3 g c a l h p a n 1 v + H K L W F n 2 6 P i N 3 Z p M O N B L e x 2 n V z i W U X c j + M h t j 5 + N a q I H d u J M j s n O b y A K o F C 6 C 2 5 O v 7 P 5 y T e K K x c l H C D a c t m P 9 p s e H Q f x d l T W O X t f 8 S e g u z I v m 9 2 Y C R F P l 1 u q O d n 0 k F S l q v e t t K + 2 m P V w 3 r E v o 7 5 E j a W + n 2 b 2 / O l U z l q d 8 U V n p 5 3 Z M e E M C D E 4 O P b S l d Q F x J n 2 f b r j C Z O m N K F z 4 4 m a k L i 0 t 8 h i y h 1 7 e S T 1 2 / O K f L M 7 t f l P a U G O n G A I H + x 2 0 u 8 g Y v x f I C / g q h f H g m 4 A E 8 E Y H f v K 3 / D 3 H d 5 Y K I o + 5 z M W a z B U M d F W m x Q i + s Z j l v i R L V a 9 b e + Q 4 c t Q u Y B C U j i z M Q U 7 i F Y 0 s 1 n N R r B V M / o 6 c t p d u Y E t x 3 w A E V Q n R 4 2 c R Z G 2 6 D b 5 6 g o 7 G K V K 9 M d J t c 7 Y G e 3 + T E x P Q 9 + k f / 6 N m u 3 J a N T m f z D p O D J K y / Y z / 6 o f 4 c B Y O L U q F I s R g 6 j j p M X r 4 0 H z 3 0 n o S F g 5 R s w k g d O o b M c m c + U U 9 / p b 1 D 5 8 m c U v q 8 D 4 w / p J m X 2 v Z T S M T 2 S q w D X k G I J 7 K F K P q E k M B 1 D E h e 8 B A D J T I 9 g J + H 8 w e z R / n r z p F u q v 9 t + Y w F C 6 k b 6 N d W i Y D M r A E c Z u 4 C V l b + 4 f 1 6 3 e S K / a D 7 r M m e o A 5 D 3 b + s N P u + K f g c n 8 8 6 A q i c u j E D G p B h w i U e T I B G M e W t H 7 / D S U 4 0 q U z r 7 y 6 0 U U p / l s n 1 E c b 5 S q H H 8 8 u 8 d c q b 6 n 3 I l X z Y e Q r 4 u 5 N Y d 2 Q L 4 S Y 2 o C z / Q n f F 1 a w T p z c H T B i q o K t u h b c O r D p 6 J z x x a T Q Y h o V V c 0 3 A 0 H b v v g 2 f 3 2 t p p m G v g + v O i A j w p L I J 4 A / 3 m 1 p t I O X 9 5 5 2 i M J l U N 2 v 4 e f F U d U 3 X I V Q Y D G p q 1 k Z I V G t N A L 1 5 N i t f d 2 I x E m s y u n O H N W g T 8 W X e Q R I y A c 3 W w t d i Q 2 b / T 4 N u g f 0 u / V R y 4 S l P m v y r h P S 7 t R 9 p Z P C g E 0 2 8 v A U j X a b c n T i k C 2 X 6 / t N n y M A K 2 x v 0 a 3 3 d J i X Z Y j s / H b 1 e M d v y Y 3 u n H w E x q P 6 A 0 h 0 l 1 g K T b 0 C l 9 P c 4 P k f V U G m 8 u l W s J A O 2 o k Q / X / A Q 3 D m j U c u c e Y z q x q C 0 P w D 3 + Y S C K / s o B / D 0 / E R b J V W V 1 t j V o P G G U R K f h L s 8 B r 2 T q T v I L G n H f s R + + r z / s + o 9 P U l p b X j d S b u 4 K H 4 b v 8 H q B y m j 1 T n Q 8 7 C H E 5 a 4 7 d L V c / Y 5 T K 7 p D H 7 X C m j D q c q U D 0 4 6 5 d J o n L G 0 l t O S p Y 6 d L K C K D B 5 c n g t l t z o k o 8 N O r Y b f L F c g k y k X v J j q 0 6 A / / A P 7 t d 3 / d s J K M Z z c / w E b H 5 V p 1 Z R N k n v T 2 F L N N T X f F B Z I G 2 3 y w A O i D K X P G v / k h 7 s 8 V c X J v c P G R O v l j 0 n g W M g R g v z f h c 3 g G B r W v q V / V v 6 g 2 s U W V B d O B x n x n F y 6 E J M 8 M 4 j 1 l d t Z P i j v K I 6 5 3 4 + W + J a c a m 1 v b y F K w 9 K I b m i 9 r F 5 x 7 P E U g H 7 O B U k c k B B s E A L p 9 h P P n 8 5 c b S q q K + K q Y K D r + 8 I z 6 R D 7 N X 7 t W c X 9 N I I h 7 E x Z D a H C 1 U l X w z d 5 9 h g Q O d 0 F J t u e + m D p d n N c o I E f S G z 8 a p j m U k k y a s u b s J S i H i 1 C 8 O 2 B G 0 E s o C V i C f N g y z j q 2 Q W p A Z x V 4 E 1 S D N c u v v M N e v 2 7 w o s N 2 y e j q c C l 0 + F 6 f w Y J D 7 f 6 Q Z f Z / O / / s o I 5 3 r A x 3 u i M A K 5 m j x 4 S K D z r M v m f j K 4 6 2 h G b o S Q W F U Z A f Y K B E R 8 / 1 t K S N A G b + u r 8 K C h e W G v M A i 4 l r 7 r b k 5 4 k f w t / P / l k m / P 0 r + D l C 7 3 f 8 H S q / m 3 b 9 L e p 2 h 3 8 C 7 w i s g j S + 6 n v A E a S 7 u z v + Q x n / z / / 6 v / 9 2 / / H n L n s n S B 2 n O w a 9 L y n c i R G Y w v P + C s b p s o S R G Z 5 C H Q 3 h 5 A u U h 2 Z w / Q P a o 6 Q S d r X K 5 y Z x r g E f J 2 B 0 v k e H E 3 r 9 M w c j 1 4 t F w / L G 6 e l Q g H U x g h / l t O Y l r 3 / W 7 J r P B U 3 i T 8 0 P d d o e M F 5 c c m k 3 s 7 h Q F l c G E C q G t y I f e m d k e S I b 7 k W l n p T 9 p K L 3 h 0 W / I a e g I N T b K M x 3 6 O t 9 x r I M h a 2 D o 5 A A w o + Z P V 6 j Y E B I d a H K A R c 6 E 5 X C A e g V V d k R 6 v 6 3 d S H 1 t S i F Z 7 1 K i c J T U Z f n r g o O o X K C w O o E T r l g d X x I 0 x S u t 4 w N P n x 0 / U A o e m x 2 v b c 1 e 9 z Y W T r e 3 Y i N w w S 6 l D j D I Z f t C 2 J l A t O q Z T d f 6 + n 2 M c 2 5 E 5 e 0 M 3 Y A U o P 2 6 A 6 I h n E e 7 z 7 p L B b I q P X y r c v O A 1 l k V C + V n 6 0 m G H x R u W 6 K S Z f 6 / p A e c P 6 h M A + s d m g A S Z A V z B y J 2 1 f 5 W f g Q E D z c B y P d / N 3 s w 0 u 9 C 8 3 y V j w l 7 T t 5 W u E 8 Z L f F X 1 V o z h h w J x X d t B 0 8 6 h E q 0 R y m X 3 N 8 6 L E 7 q F W v p L i K g p v v p X 3 Z 3 1 s M I 4 l s e u 9 x j b 0 c 8 r L m V R S E f 8 4 8 m t e s n v F 4 + 0 H L x 8 m 6 G m 4 0 1 t i H v F 7 W 5 X W Q O 0 t 6 A s d M d H i 9 b m U V P 5 / j m z R p + 9 P B J l T o B D 3 w P v 7 3 D n V f 2 / H T 2 8 H E 6 l L u e t l v I r b w V J f S K q c i w v P V 5 3 6 f + X k B K + T 0 n v b J L k x 3 c c A L u + F B Y V + J s j 9 6 8 5 / P f N y D Z c 6 e 2 J l Z t 8 d U n H F 1 g d E B Y N c V 8 7 2 p n g D E Q F y I t 4 4 n f G r c x v u P 3 + j / 1 e f q / + b X 3 f l 5 P 4 o M x r B H E k F j H D d 0 I 4 z x 9 K r N D A w T 0 h S c b N r / 7 h G Q P f 4 k Z L 7 u 9 h D q E f v 2 o v M j 9 q z x t S M m 7 v i j v m 7 4 D B P S O Q 8 W o O z Y n Y x v K A Z 5 4 / B l Q r D F L B Z U 5 O S r / z E U 7 I I j p Y c N F C p 4 r c W u g v m k Q 0 S w A m I C W Z z b V 5 v E + 5 n C d r Z E 1 G M j 7 t n O X l L j M / h h u 9 2 R m o k c 0 s U 4 / e r e j X 1 E 7 i N l / S M b H V D 5 Z L R j 9 j G V A 2 5 0 4 7 j Y A M T K J 0 1 / I 0 / 1 L x A 9 C C q 8 O x G L A z 8 k W d Y d E I Q z x I X d D i p y 5 v d 3 r 7 i N 6 N n g T v c / Q f S C e p / / j M t / 3 Z S / 3 t f / h N F f 3 J x w v j s Q 6 Y P G 9 3 f f N N g z T Z B f L 8 R 7 x U F O 3 5 s U 0 t y f b n W o P 4 P l f 7 E o w f r l / 1 H J 5 I + 9 8 0 e b x w L t P 4 P o C T j t / p 1 R X 4 j H + W / J 8 1 / 8 K d O m o k 9 z z Y c y l 2 A k 2 g 3 C n Y n 4 C 4 E O j r G k V 6 m m 9 s u x 3 v X r N u L D y h 0 3 L A 9 w 8 h W Y 7 T 0 1 M Z q W D k H i O n K / 4 q I m a v L 3 z w N R 7 m 9 h s o 6 u Z m r c D U y B 9 z T j 8 0 L I N U i 8 f 9 7 i p 4 / P 3 S d r / r 5 O 0 2 0 d r C 0 b / J J b / 6 4 D H A T G J y Y k z f K z P T D F / U m + f R T V e g M D e T U f n P c E / x C Z l d U 5 L g d Y u c R j g / e C Q W V N L v P l F B F y / l 6 + 1 x d C v D G V r x z + G c x S 9 U v y 0 H N k W D n 8 v N p y S z m d n 2 k Y E 6 O J N N 1 i R e j v A T U b / W u v X / U o 2 V 9 1 n P 8 + U K c / J + j f 3 e i L 9 / 3 s i s t p R 5 2 O 9 9 1 R p v c p u I i o 8 a z / / N P 5 V O Q O X o d L n q O y 9 R / v Z P / d J 8 5 v T M 7 B A c U z X y y x H V F 7 s g m Z 2 / B / I y S 3 Q Z 0 j x 0 m z / f V 7 K r F r Q v L t A 3 T 2 m m t d / 7 t l C K e b z k / b i Q D r s R b O 7 e O O 1 e 7 4 G o 0 C b w E v 8 O U e S P I 5 5 B / I L w J t e Y E T z j u 6 8 M J F S F m 9 P Y T + H e 7 q b F g v X U K K + g k f P I k U A o g U L p x B 7 L H E k 0 n 1 a Q P y 7 z U I / n k N / r u / h / U / 7 t j / r / 8 6 8 l A z P p f W i 8 d 9 2 w y C C v c + J 8 / + a c j h V 1 g 8 n Z m 4 p r w A A y F p u h Z k C w 7 c X Z V M E n j Q E m A N b + r H Q c R 7 p k n a 5 s 6 x g 6 U + 9 + J G Y z / s h 2 5 R l G o Z / A w L T v 9 5 K o c 3 J l / g 9 v u F f P 1 r w 8 y i w i I l T q A N g + / 1 w X e h k o n K S c X a j G 6 b P u x + 9 0 / 8 x t R 8 H y C I 8 9 o L c d R / 5 k Y 9 f 4 0 L d b w F b z v 2 X p e K G k T o B n G C e d V g y l S H P D 6 A F x 8 7 G M p 1 W V j b 6 r m e 0 R y F H + j F N N u g n T D V b X Q J V y L G 2 k E z s C r p H W c x h z t L L O 5 a 3 x g E L 1 V Z q h U 7 L K 5 N N r B N d k I g G + m i 3 l X 5 Y 3 w 6 5 t 1 3 h A N D Y 6 A w X K 0 y y M 6 q D 7 K I r r k O T c p V F 7 P b L d E r d D 8 + J t h M i K d R e 6 R 6 T 3 + X L 9 9 j F s c L b r / z 8 8 K t e E 6 s W A F v Q J F 5 r h 5 q u n c L f j r V h 8 s b 3 E N c R 6 3 j F W m k Z 2 r 3 Q E m / i 1 C G d g x U j v d M M d d G P j N h X 3 6 B x b r h b S m 7 2 W Q c 3 D O p L Y h s 8 I 9 F / S 7 H j 3 W e 2 D 0 A G F r H L k + u S N + s o m s v r W i / 7 Q N G + 8 I G 0 g k g h 6 s Y m P G o q 1 9 p Z N r R 1 F O F v U G k e a A E 5 7 I W n L P B u C j L 2 9 Y 1 L z 8 r u P 0 4 3 L P V 8 + K L T 7 2 d 9 C 4 J 7 4 m N g / n G h U j 4 / s R W u u U 3 b G k d v 7 X b 7 J Y a 7 I J o D z L 9 o E X T Z o c P E o g 2 S e T c k V O O v t / O l t T J e O m P F Y K x O p 3 n A 4 a b o O O X B Y 9 r G a a A v x 1 J P Z y o v E f R h 2 5 w 9 h 1 a X d I 0 2 5 J q T 0 8 B U 7 C K M v F u Y X y u X p b 3 Z Y K e G d Q / A e F o s P Y h d z 5 B 5 y H V J w I 0 n H 1 W b O U U w 7 R e r r z 4 A Z 6 0 w T f b o 1 t g L z 0 I K e U d 3 3 o B a 1 l H / r b o g A C U P S N Z p U q L Z N 7 T 0 d 4 A W D f 9 z B 3 A R 9 m Q e 3 x + L L 3 r N 3 r Q 9 5 X f N Y f 3 t o u u q l k X + G 0 q n 4 V t G z M + R H D n L z 8 B t o 3 M G x K S O O r J K V o 4 I W V 0 2 6 J + 7 5 w M Y 0 N K N y q k o D Z Z F o 2 f 7 w n + 3 X + A D P 8 M D Y 0 N Y / d U 4 t Y N j / d p 0 A t E Y p Z r 8 B h U X X t C F u O z d u j j G y k t W M I 3 h E x E 4 1 s Q k L m H E 5 i 3 a Y S 4 8 + i r I m n y H G 7 k 8 f w z X p V / C b R q Y B s 4 v D R w m 6 s 2 g X K 1 3 U 9 R A s I S K u + i x 9 I S 5 E z 8 9 o T u w / 3 W 2 K y O w R G P 9 A q C g i 2 5 q H 4 Y k 1 B S p y x K Q K 2 o j x h 8 3 e E M u P d 5 d D v f O l / M p N 3 1 S j N X c m d B Q c 9 B j v O I n l 7 G 9 p i b c w r + F g G 2 K l w h n c c u 9 v D r j K I N 0 z X Z / z T k J g n Z J d f Y w c k K X S z u c e S U U h 3 e 7 r m t g e J L 3 o / 1 1 Q t i K p d 6 I O n 8 7 q 0 c 6 i 9 D 0 o / 7 y V 7 L y n W y x 7 K 8 u U v / W q T + 3 V g S 8 P e + V o r t K Q l m u D B a u x v W K d t s Q 3 L D 0 e W o C E g N J s 6 0 F m V 0 G c 1 z l X t D 2 t a 9 j Y f V d 1 2 4 n h / 9 R 7 S F f r u q T / P x u T f C l T j k m i n J b / E 5 v U r e / s q 7 A Q 8 r H s K r / N J c o m 3 R N d t 9 6 1 d P o O o A u 5 y P 3 7 4 e k p H 9 o B R 8 y + 5 w B 8 G q A / z h 9 4 3 R u j L V Y F I v D 8 x K M m A D p n U W Z R n y v 1 K y E y 5 t G b B B q T N m h c d 0 f 8 7 C o 7 W P 7 t 3 P s 2 F a 0 C s n Q 4 c i V O Y y z 0 p a E J H e w h x 1 m m R y y j o Q c o y N H t M d F g U P O x t Z H B T f B 9 S F c 7 E f h w 2 Z F F v / 8 d G Z i 6 R r r E U L f Y X i U Z U V R + a J m b l l Z B k B Q V 3 / S t 4 8 B m S L O U U K M S 7 v i G D I r p Z E N + 2 k c A 3 z U i G W f r F F e P z 1 Y 2 L 1 D 0 j h g F U / H v n 8 p J c P K 2 h W Q F e 7 N T L O a n e p v a L a R t t t J U f 6 9 b 9 q K h i G M e 1 J P P o 1 3 O r 7 a I 7 C n w m j + 1 5 0 q t E c z t 4 w R f C c w B m 5 0 t x 4 k x T b u j 1 e Z 9 A O 8 K w / G E y 4 / M g p W H 2 9 g z a G + E I K + a v 2 M e i P X A d g g k 3 u y 3 l E E j / z E J L 5 B B R G 4 8 F q N W n l v 1 I e 1 6 u 2 G B O e X Z N i v 7 V Q G X 7 g p M J l K T J F J h p 1 g A / q u i z h g a v e O I w i S a I 8 M X g b n / E I Q w s 4 0 z S 0 L M Z 0 8 d / b H O N 7 c B T n L f W P W G 4 B S Z 9 4 S E R s / W Z g 0 R J C d 6 C B b Q O 2 1 L 2 7 Q A 5 F 1 A R u m X 7 w l / k 8 g U E F B j O U Y q i B B j 2 e q V X F P n / F X f I g n o X w F C 4 I G e u h y g V 7 F c E J 3 T q m I j 5 U 9 d O 2 k b f C 8 z 0 S d W k X + 8 2 A a / + H T u I L B c x x z Q I W a r G 5 B m m f 8 P K N p R x U a K R 4 9 k V o 5 4 O Z R J h 8 F r h 1 p + p Q D 4 y e L S M C w P D N 6 s 4 r t p L r 9 0 6 W m l N f V 3 S 5 w Z c u c f U K 9 u W i 3 W M Q / I Y z X 8 7 H L 3 J S M J U W p c 2 N 0 z 2 i y / B 7 M R i k d w V q D y Z a K 1 k g n + a 4 2 y C o D d l q n B 1 q / X d l 0 1 X k Z J E V K f 7 5 L R 8 r B G u J z J 6 b B Q F K G + R Y x G 5 x H b D h 1 I R Q 3 j O y h F 3 h O r R + y 2 4 w l f G z d u r H u Q d N f E n e G w Q H e h F q j K K D g Z M A a N m W S e 6 C z P F + 5 8 t V z h 7 0 2 N g A l c B N j O / U f b p o 7 7 o W u w E X Z w 9 z S h v 0 S 7 7 8 w A w J b 7 U 5 p 4 w + c N o M p E v G t g T 9 g e f G 6 5 / 8 Y e 4 / k h o s K A y d q 1 W T v A e z g k S R P O V B q g + w u l I r u 3 / v 8 y 2 8 P 6 o S i V B Z 5 b v i 8 b 6 f 6 n z 6 D v g 0 h 5 K n o h a H J / Z n z T / J L X p p y f S u E 7 Q 5 y D E 7 E A r E w K X 5 8 W v v w L 0 i / H n F K 3 v E y o d 6 Z 0 o Q W e l q 4 N G z L F A r + X Y + C k L O N + t s 7 A f 2 b Y Q U O y J E n 2 G L N f D O I y y e x Z I d F p 4 h G I M p 2 A C l N v / 3 j u A I N u V T 8 n h g 5 Q y Z 7 M 0 x B O D g y i A Q D Y u f T w x A o C c T q Z Y J 3 U I m w W b j e l Q G D k Q w / Y m 5 D R P l u B q E T + 1 Z G X j E U V U f 1 A 9 r 9 q T s 9 b t g T Q D q P W C 5 0 p 0 e Y I e A p y h / w V X E R x E g s r 6 4 U Z A t f T / 7 Z M G 0 X F E l Y r u z v 8 C A X g y e d Y Q c 3 A I 3 r Y i 3 d q c S b x n w L S J 3 + t g 0 j i 7 b t T M Q s l V A L i 1 v z U 4 C O f k k z N N a J 2 C 5 r S 2 m P 8 w B 8 j U 8 o A I w 0 F Z + D 4 y d s z Y s A l F R T v A o G g 4 + W 0 B b X L j e B o 0 h D Y / C s R P b + q X F L 2 x 2 z p 5 U Y B w Q 8 A N / 7 0 v i l F 5 7 + B W k E b E L E 9 R w E 9 F a T x m F v k B j s L g t c q U b y C k 1 C k r H Y 1 4 f u E e 8 e U j + X A 5 q F K E m p O c z H Q A 9 t 5 9 w g 1 f 2 J 4 i Q Z O 2 L h S 1 x 6 I A O P H N i A w F p h V 7 p P w E Y D r c d + n X k J B B F c C V A b 2 r O z p F 2 v 9 z I x 0 n 8 g Q 5 Y 3 Y I T 8 s i + g E C + M / 3 N l E J / z o F r Q 7 6 I G c X f F Z E r F f A i i k j W 3 1 n Y h v n 8 E I S t p 9 X w 7 b r U 8 3 V d 8 q o e L x d m W m 3 6 v r l 3 e Y + H l P 0 C y z Z 6 y m R k I V u H l R B l u B R G Y z 6 L L j l a 4 s k P f N n V u J Q v 6 A x B N w J A c b S n n z X E o P m b e 4 0 v a Y 8 / k u L r e Y n W m n b N G z 8 U M B N 8 n 5 U s / D y W 0 K Q 3 o Y D f d l 7 f e 4 S e s Z J i 0 d J B F 6 u t x V y 9 3 r r k r f z g W x E e X G h y v f I A J h q t j G 8 9 o Y h r z B B p D h y G v 6 g s 0 2 H P B f q 3 o j q t 9 Q H w A Q o N g u b C j Q f w O C N K J 3 8 w m D q N 2 i 1 Q T T D h G 0 M p B 0 2 r Q w l Z m P n t E M b Q 0 f m 2 T m j R p f N J D I 3 5 o o z u Q f t E H Q J s o j M h e k 9 J N X F x R x Y f r K e T H b 5 J P t n Y W P e t u f X C J V F + u 2 z + 5 X q / P o b M A z 4 H S Q y k F T l H l x L f / a r f v v N N K n 8 W 1 d Q A R A + / m H z W o L c k H n k W w y k D j N F v A u d O 1 c 8 8 s V J y Q T F k q O q 4 D b F Y w r O B E L r p p s z h c Q 4 f M u G r N H h g e b 2 S u e 5 0 x t e E m 7 p m 0 U I 7 d 9 s K j I v O O x / z v T B L v w P B z j s S 1 C G q G R 4 w I A p 6 N R l A D o p w e w j Z B L 1 q x d h 2 J M p Y O j a A y G D v X c 4 e + Q 6 Z Y 6 c l R m 4 o S f U j 1 N N w c k f 7 s / H w D a + b y 2 F 7 d L + V 9 4 A G q c y G 3 b B T Q Y P z y w F h 8 B t q L a + v Q u s J k 2 O c c x 7 J g j A i 9 t N F c m Y i D b l O e 3 f 4 t D j A 6 N J C / Z a F X v g Z Q 9 9 Q F M I Z X f f U c H 6 E b Z i S X R 0 A 6 f i B i V t l 0 l J P o v e b I g i u o h d X A F 5 q q g 1 q I v p b c 8 7 9 d t k p T 6 2 o 1 k v s u p 5 A I 8 P y R 9 3 b v R S S I N X E 8 S 6 x v Y I u G U V R / L Z o 5 M k f q v S 4 1 q e b 1 g N + 1 0 j e 1 q I W P e p U d A D N 8 u v T a m w 1 m h I I C A G E f L b b j I X F h A D b y T f 9 n M 7 D c g Q Y 0 X 2 2 r n f R V 1 B x l f A 9 s q Q Y C s G v e L Y y b V u H g A 3 c v f T B f R h M l X P / 2 Z 7 1 Z 1 I w 7 z o Z K H 4 2 m M U 8 9 D c P q G v T 7 i A c B q L m Q w P M S t s 3 h f Q h L 3 E / S 9 y v R d y o J Z 5 e g q / + n V 4 G S 0 J 6 7 g C g 0 u P O n l r k b z d + j 3 r Y H e P 8 J k I T 0 W O B v R e v r V 6 / j r S C r q M 3 i r x I a J 1 2 G D s b N 7 t E D w 9 l f H t d q J + z r n h p V o s Z u M / M 6 8 3 9 Y m E U X + F u x y h S / m Q R K 9 h d L 5 b J v P Y G r g L H k Z 3 6 N 1 0 3 X U M h l R 3 d q x w a p s g 8 6 a 8 a 7 0 6 D C c E 0 k N 9 H M 0 b s 4 W g 8 1 d 9 x E / 5 y c p n G v 8 g 1 m 0 l c S 0 a P b G 7 r O f A S d 1 w X D U 4 L i w w v w R 8 d Q E q B P 9 f O K x o 9 z M K c p u l i V D R f H p R 6 S Z d 1 f n t c z 4 G G Z 3 u C f T r f 9 B o 1 w V k S 6 B / 6 m I I R E Y 0 j 4 8 x y 0 E + J D 2 I Y n e L 1 7 d A F O R 0 / j / D y e t z P x b P / 1 f t T p L r h 8 K s 4 9 7 S w 9 9 C j X 3 9 z L N v S J Y / C I + C W + 9 U 6 7 8 b g C X l n e O Y B i l E + e P 6 p Q u M M U Y V c x 8 P I w D k f v O s s C b / U D U 5 X H v m 2 Z U U 9 W J / M a 3 v 8 H r i A G n 4 1 2 J g q H u T 2 R U Y W Y T A 0 h 5 i t N e U F f g P u Q e x A o a N L 8 g u u J O F j o 5 8 Z e j L X I b q m E L p X q D H T u j A o s / 9 Z j U N 9 o b o j b X B x P d k 6 w e E y B E 8 N N a J y G n 3 T r R P u Y T H p y Z u 2 2 g c i b K f 0 3 Z + 9 S v V l W v L P O 1 W x W E p f W T I y 1 M 7 b + G 9 n o C B d 7 D U 0 m x 0 x + U T K 7 V Y n F 1 y N W p M H r c 9 p N 4 1 0 4 T T Z m y Z 0 B e k g 7 2 / 2 G z D c R 4 d M p y l 8 B + q i Z w 5 b / 9 g M r S 3 + m 9 r O C k R h 1 p q C M J / k e C Z C M R n Y S 4 8 I 9 2 v g Q 8 L T 2 b 3 E j i J u s 1 z S T 2 b A g z 8 l X 2 N v E R H 5 p 8 o o e i A P n 6 h B D Z f U b f Z N 4 L E l p 5 y K / O H 2 k R 9 T 7 n J s y v 2 Z J F a E + T d w x v H x v a c M f R F G g n U J Z v 2 5 T l 1 c T Z X W m G X k R D x 1 L + 8 n L H 9 t S S x Z f v y + e U D F W i o W i R D b d y I d a T n m q O T Y J 3 v z J 0 E f W c 8 U u d / E o c A h q N q U d Z L V P o E a q V Z P 8 w z / + l k k F d X X j k v S a a 4 / i P h G J P Y g e T 7 j H b F y 9 4 H G W b w a 7 v 3 8 V Q g r c 6 p C 5 J P 9 s 6 k 8 q 3 D f n h K 7 f t T Y u O m e M z v D G e H Y V 4 w g n a y T i T S 1 t T 1 W U N 2 k O V U V S u s 7 g c W Z 4 F G Q 2 p p 9 t D U c w S h K e 8 R M D y G + H n d v 1 S b l 2 0 y c 4 o O Y t 6 y 9 x U 8 k P g t U o W F h i M + N a M c S 7 o s / t t l 7 l l f 0 D W q W 5 8 M Y D 0 e a w P N t / E L 5 P k R g U T C + W s E + r 4 v + 3 3 8 J a 8 d + D s i 7 k e l d f E L 9 c R z S T I G K h x v U m N D g T U Q w H U L m J i n P i m / S D 4 8 q 2 h + w C u g J d + 7 w u 9 X t + f A 4 Y X + P J 1 K 2 P t F A K Q h d 1 R b B 6 a 8 A 8 6 K w s M R 3 G E 7 O P k D i H m k T 0 M d 4 P B U q f I E a I I N n d A v A q 1 7 z D r Z l H O z H a l h P 7 y m p 4 R k P V V u 4 v l Y R 4 l F f U N g V X a w Q / b o V t x T d 0 j V 4 + 4 Y c H n A A A s B Q V l e D g t i u V L 4 1 3 P D 3 L a b 6 K 1 L s K 0 R S C y D 4 I a n Y T p T c B / O B I f d C / t K s G C w 0 r l u Q m v X h z X e b e a c z u 2 3 C p Z R 2 E g f 6 R g s W Y v i T 2 g 2 5 n Z 6 s 0 G u z H K s H E g J s B G 0 2 U N U g l T s + P B C J X J 9 U o f 9 + a F l L d 1 a M B i R J / W j 2 I z h F c N X z B K j P s q 9 w X 7 7 b z 2 f d b E k C 5 x d r x x L F 0 o N v p x p O U y K g C s x d m d I g 2 C 6 N t 3 + 7 O H A h N 9 8 3 S 3 E 4 p m s h 5 D f B v p X m / f l F i j N p n v 5 V r f 7 V g B n + T w 0 Y h 1 G v r 6 a s w O 2 p 3 W I p q x V m k C P q e Y y J G k f 2 o U O D k 9 B k a 5 v x i A O X 7 e I I j K v k E r z v J q r Q a c 9 r p 7 1 q P s 4 j N I 6 7 5 c F r u / P V Q 3 r J 1 / 2 H u k j q C 2 1 I L G P I W 2 f F V Y E 9 x U + 2 c E I F R i 4 3 a e f N z L V K v b t a u 3 1 N 2 k 2 Q a j a y E B 9 w u / / e t O G M G j v c P Z Y k v G Z 0 K 1 D y E y 5 I i A u u 2 y 3 P 3 d D n u M A / X y Y e + M 7 l 7 b C 0 T k d H E t 5 5 g Q d 9 5 s c S x V E 7 0 L P M Z + Z r x z t g I P M G l r 7 m x A 0 s 7 J 0 9 K 9 2 u m 4 J Z 0 A K U u 8 b h c Y g r v r I I b Y h U / e 4 A Y D M 9 W d s / 3 V 1 C + k + s n L D F P x N 3 K Q T C j 7 1 O 2 G V N N v Y q J + E e p c m C d Y I b 6 U x O v r 0 N t 2 l d d O L p C R V S r N E j 9 8 W Z v E a E u I / 6 h x / r P 4 x l W P Q v 1 c + 0 P P k r o d 7 t F 4 n c 4 R W 1 s u / v Q n F r Z 6 9 7 4 x y 5 v O Y Z + 2 u A i 4 Z q n M j T P e a r 0 T K W Y V 3 Z C 2 C H + O E W w T + 6 5 3 9 t 8 c 2 B U e N f Z k i I U H + / 0 l m V J e g c g h Y Z 4 E P V N O 4 P G H l M G g B c 6 M Q n M B y 7 4 Y x w A c 9 4 u 6 Y x k 1 l y D c Q M Z 0 o k 2 a W c v J r Z 8 b m f L w K g r M B Z d 9 n e A 4 V f x A 1 j O 9 0 X R U Q x W N k 4 8 f c 4 V S y I 5 3 x N H T O M c R Z W p / e c f P v 7 6 q r w r 7 D 4 v z Y W / 4 c v 8 B Z a b v c E i z m V 2 8 s f j / B a 3 1 Z u k Z P l L i 0 + 4 D a X 9 F b s a t d 7 o b / 0 i i g E 9 L A f U D Q D b B R E h G Y E V d 5 v g B 0 2 / 4 Z k 4 w X / 4 V t I M q v H V t Z I 7 8 Z F W 6 w o 2 Z R l O 5 U D n 1 a T W T i f P f e B U Q N X O B 3 m N s Y v w 0 0 + X z X a 1 p a n q I 1 u S V + S 1 9 u V r d f x m 9 0 n L P I J / J l C / a N f m / u Z 7 n C v A O q X + W h l O A q T 3 m d F / C W 3 L 4 x I O P / 7 b J z L 4 M S C c 1 f 4 H c y b K I a d e c T c m T a 3 u 1 V 7 Z n 4 S X P z G U F D 9 j p n b I 7 i k L p i D T 2 k c D Y A + k O 0 3 B t 6 9 D t 0 2 T j x n s v I + c 0 E 9 d j X 3 Z L q 7 / a 7 J n 9 j R b I j v g y 0 U E y K S T / G 4 U Q j c O K 9 L T e v g 4 7 y s c o T o o D g 3 e M z S S z W R V c V N s o l 8 A i 5 D B Q w 1 g O f d w s 4 0 U r u R n 6 q 8 u 5 5 r C Z V 7 p T k x B x 6 j I F 6 4 Y I K U H N Q u H d j j F 6 I h Y C + r W 7 E N V R n L a w 8 J t 4 K B 1 k n 5 4 7 I a + U v 8 m a X D / O z s p B + I C k p A b C Z q j u U 8 J 6 k e V l 2 C s m m W E A m p d 4 q G I P T 3 G L U d a O Y V Q p 0 A a z o 5 L D w y v E U + j T c Q 5 O b H s v o n K 9 R f S / p Z m C f A f K 4 X v B 6 n 4 v Y Q T j 6 d n w l j u c s 6 H 3 O G P 1 u I W o W H w 4 e P b y h z p 1 G d 4 v U w f w d y w A 1 s / x q 6 S D L o 4 f O E t F W 6 P n 7 K R x J + B c p a + O H q o A a z r e Y 0 e E I a q Y y o q k 5 B + M B s 5 w + w q X K R R f u X B F + T n C a H X P l 9 x + y h J X P d L O j k n 4 D s P N + A t Z K 3 v y x Q x l s e P t 3 E 1 f i B 0 X 5 x u 1 2 U S D U X h 4 t Z 1 z A 3 3 D d L T B A X U 5 6 B A G r Y e e E Q / c 0 f A 5 3 O 3 h 0 E e P p G p l P 8 + J B V T 2 6 n p / W 4 1 Y 3 K C M J J V T s 2 3 A X e D u D Z A 6 I f f y X a U 0 0 p v 3 1 S L F q 1 Y 2 4 f u y B + c T a 0 O 4 9 l h u y C d x g y T T s K k V V n x x Q b k 9 2 C y h M D 1 G t K X 4 5 1 k s X s x X 7 h i d 5 9 X v q E l R g O 4 V 4 w s N U V 2 V m c e 4 v d G + A 0 g r T 4 I H w x F 9 K z D 5 F B X a z m q V / i j 1 X 3 9 O U V R x f p / B O z h H G h 6 7 p K Q P l 8 f 4 u M 6 + L T l 1 p / F N 8 G R G d U v T u k z z c 8 t c 8 d d 7 h N B C / S C C X J S L v M R P G 3 Z x Q G 8 s A q Z f 5 M I w u 8 B L W e H e i Q g m o b T r C A y K f t h V z z H B H M Q q l f 1 n m U b f W h O 1 e x y j h M N p e i C Z n O s r Y E v G V 5 0 g W 5 S 9 4 U h 6 o D X 5 L d 8 d U c q z 6 A H W 3 J R S A O N r a 6 d w D Q S 5 O 6 v C j E o 2 8 y 9 2 G R p H r u f U L K F y D Y 0 n 2 E S A 1 j 7 I P D 8 N m P 7 q j v l X R V 0 Z 6 d r Y Q C I 4 / c Z X a g 1 e + P a D Y Y F X I C N o D e a / k 2 C S Z v f t Q i / t f X 4 P t E u x y m Q V D 3 r 7 8 n Y W k b y v g P k 2 K n E n B W / o 9 r f / J K 1 P d b i k i P O D P x D Q 8 v Y z x S G y w X s p Q / w F m I j 9 P G / C I x X y n j i 2 S 2 S L R 0 5 Z n w x / 5 m D A r w a A e 7 W f u H 2 s 4 / 6 J 9 k S o V E c b K j 2 u 4 v D W n 2 K H A 9 z a O a S a f 1 v X g 8 C 8 g R c A j X g L 2 i F g z 9 T 4 Q L O h q g D E / c 5 N k C s + O 9 R m n 3 B 4 s B k s T T W L y N Q j u 8 k / + L t z d b d h b N t i w f i A t E J + A S N Y D o B R L d H a 0 E Q g 1 9 8 / Q 5 9 x + V l m V V J 9 O O W Z l V 3 L h H e L j 7 1 p Y E H 2 v N O Y a a n 0 n Q k T n o l t j 5 6 u L z F w a b N r f 3 e J d h 0 6 L 8 Z O d d v f H k g r Q P w 6 p r l v 3 m r d a w 3 9 4 q Q P L v 2 3 Q M y Y O L 3 T 7 k w V i H T g e q Q 6 G O j o C n s T S z 6 V e 0 i z 2 X C u 6 j N v o X C X T 5 7 6 y R I 3 k T P z 9 y H s n E E p y h 6 w N U o 9 m x 5 7 6 c 5 R B Y l U T E b p H O X H 0 y v 8 0 z S t e Z 2 L v T 6 d Q e y 6 1 D v H y 5 4 A B w y K 9 / G S S 8 H X E J 0 y y L t 5 7 R H U 4 L X D g P K 6 h Y 0 9 4 x 4 l 0 K M O p s j Q p x O + x V 8 X N i l w C D N c I G t a B D N X + O u 7 t Q f B h H 7 N e K N k 1 j N Q Z Q v R F 3 3 2 k G J q F H U F a 5 i Q h x 9 L E T 5 G R n 5 J 7 v R E 0 C M H F e 0 N J S 1 E E 3 B q M v I 5 8 h Z l G 4 p N i A g V q w O 3 J D l A K d Y f X f w f 2 Y P j W G s J X 0 X I a N t V U b a / l m T t X I C K h p C + Q p n V X u h t + B t R v 1 R I F b V M 5 D 0 6 F b t m o U J l m 9 T f 6 g e X 6 W z h K W N r h u 7 L w K J a W i F V X t s / G d r 6 J g S z o G a + z B m 0 B 1 t D O W D g W w H e 7 1 x 1 M Z v t 9 M t q 3 4 a e O m q i 6 n y D 5 I x E 6 f i X s E Y V Z E V G T l d / x f 1 J 9 n X 1 T y p w F J 3 9 S O K L B A e + l s k E a u j M i H V i Y o q m v S n F E C u T / Z z L y R K T y P + 7 C 9 B Z s a 8 O 3 + e K v S 5 B W N 3 s A c g Z x O P x c a 4 V J + y 8 7 w 6 T R k g v i f 8 H m C W y t B r M c M Y k B N Q R Q b A Z g R h e c d b d + q 9 N a o z Z o X W h P n T J i 1 0 f O 4 x N x D p 2 1 0 z i Q B 0 X 6 1 q U h A + S i y 2 4 R N D F Z 6 u v 3 i j A u R e A U 1 s S P W k 8 U G g o Y e d C B c 9 0 s 7 f v Z x 6 4 v F E C G D / s z c K z l + X 3 V W m c M D n R E L J H Q u I g 7 1 5 0 z G B n V y x Q B S w A o 9 H / w u P J B F k B q r g m j 8 X b 4 4 m 2 c 2 1 y T W U c q J a 4 v z K k o a E R E h x a R 8 e F k Y y K g E n I I i s y Q 1 4 U n 4 j Z 9 J i c + z O 8 R c + Q l f h 6 m 5 q 4 8 2 p 7 M u 9 P c d s R g s u P 7 a f c e E F n Z B O 1 b A 2 M W 8 C 4 l Q 2 3 f / r L G r M 5 1 e D 4 G d C x K h h d f W s i 0 E M M C h B 7 c E 4 Q 3 j + 6 H 5 p / e N p u a 3 + o 5 n Q y E u o k L y O 5 Q B t j X Z j D U f u v D u O o P x 7 V K X 2 Y 9 U E D t e Z 2 V 6 d u E / 2 O i h U d k u B G c p o Q o G L / f z D F x s a F f W T N O q C g E 9 r F z s l N q r p y D 0 2 W C z M 4 e g m a c l a n w k k v H l U q b u x N 5 H / t U Y s N p h 7 w Y T l x c w O a A a H i Q h P p M 7 z X V C j h e x 1 9 r H 0 c y p t Y g w u a 7 c e O c G F y W v b J c z / C X f 3 7 C / L A p / U l 8 v 0 l q X Z Y b S C F / o y j z h J M l o f m b Z 9 p v 6 O T + G Y k b F X l 5 6 H z m B B Z p n v T / s P u L Q z T 8 r c p 0 2 e O 5 x 1 P 9 3 U + g v P 5 b i b N P e v r f l Q e Y 4 M H E L L I F 1 K q I o S 9 U r u C e H R M 3 g f + z O y F o D 6 t q c 6 7 Q 5 L t d v c L J e X x / 7 P f t 6 d 4 I J E X i c F s s 6 W U C Q Q 6 i k c / k 9 Y F g G d T B 6 + q j B R 3 h p f B r g u J w 5 X A B 4 1 E 7 Q W P o 7 B R 9 3 F C T N A j M q G t r v z / 7 G E c x W 9 l b 7 c t 4 p t r 7 0 7 m S b H 0 z r K K E x T P M x 9 4 y t n F 7 c j z x p e 4 2 s g T e 8 i X W t V / 2 + 7 Y k W s Y e S + O t f 9 g I z P c c 9 7 o E G y 3 k 2 Q W 3 3 8 / t h 1 b l s v C 7 Y i C P e w j F A i Y N 4 Q O x 5 C S J h m Q t F u G H S G e v v S Z 2 e y f p 5 p V 6 a p 8 + 8 n + 8 j 9 x h d V d l M I C r 6 m l s e a r 5 j F a e 9 + X 8 i w 9 N u F C h F b I R q 7 e F m 0 j j r B 9 U w p D u 2 d E T + C Q c l J A c I + b M A Q o i e T g 3 N c d k G 7 / A U 2 D 0 q U Y L V 7 i c N h d a 5 U S x 6 5 z x a e d / B B 0 S f + M B n a z W 7 R u g h t u 6 0 u V 4 1 N h R 4 i c S y R p W s H n x d x 9 2 m + I n 7 u 7 8 U T a l 0 s 9 r Z n y X E E m H a 5 Y A H 8 P 7 Y o Q R + j T T V z J 5 + w 6 n Z 6 Y J Q d / c u K 5 n Y c e x F O A U / e W r N E v y y 4 J b L y d 6 / 9 G 3 2 7 F M O o B f F l 7 C X T x 9 Y R 5 Y f 6 L u y p f O d 2 P 1 6 0 9 4 q 3 w V n y H e M 4 B g r c D T c 6 X N / + I O b X J K s R 1 C O A d 2 m C o y k x G E 4 s e 6 p b a p a 9 W I P c H E 7 9 / g t Z O X g w g y H 9 T u N A v H p B h b q c U 9 p M E t t W D g w U f T 5 r E P X R L N 8 2 C 6 Y m W r E D d J B v T z 6 l o K T 6 m J S t 2 V B S j X Y 4 b D b Z G a D k k f v 4 / f f H C u r R P g 2 k X F X 2 F S u k g 8 G a e t i C l W l W r O Q s j E 3 v j r N I d a K Z b I V M 0 8 p 1 X K t q J P 0 u o B 1 c o H 7 E g C U z + P B S 3 M y U Q 2 b K K f n s x 8 D J U 8 6 T F N K W t a D b i S G C b p g A f h X K r w v e C J 6 x S C G w m S X A c E i 9 r h 3 g C 7 6 T n h h C z p m h c y o H r 5 w m / Q i E u 3 6 5 3 W 8 x W c 8 P D b 2 L o 7 i e d x P v w 1 e B O 3 7 w d 1 D U p I U f 4 S M 9 J D K X 8 P b g v t w E S B S r G J 8 / z F e 0 k L n m j + x B e I M 4 Z S n g k k o B o + i X s 1 C b o 5 l Z J s k f n d c h 5 g q 9 o W / X O K f 8 q g J b l x 9 Y M L u a e V J x 9 o 3 W j B v 0 L G h h H u H 3 Q l 2 w S v e P I 8 I M t 4 v j g e w b u H v O 2 2 x 9 D h + z U f q o u T K 8 c J c V x n Q Y m Y r j M H z y d + w l U d X u x / J l K e w w o K K 6 / Z d 7 3 K R i e e x D d 8 + v p C 8 N d V K C Z 6 S i t I 7 o D S f H Y A O h q p Z A O k 4 8 W Y o 7 u V r Z m x q x z L N r v K 9 0 3 D + m 4 Y P 7 z i 8 z 1 S O V y p N I 5 h T V S e r 0 V 7 R w + t u v u K + x 1 M m 9 y 7 k p e f q a i s I e 4 Y 7 / 8 3 g 4 z L 1 9 m s f p o n 6 y z 8 g z c u c 3 M T z L 5 3 d t K I x k D z i H g q x q 8 R p W / j 4 8 L E 6 k w 8 K 8 b E T n q 3 P m U 9 + U V D T l / m E M Z o t 0 9 y R i 1 p M 5 z H j V F 7 8 e / o I H d s W c S S y N 9 k N N W t q U M g Q W g H z 2 C j W v E L h Q M B o 2 h J U o P J v a Q y Z W + F H V I A y G U f z P r T A K N N D p U P s D 7 V 6 i a 0 L R o f d u b / S 7 U i B j f a Q z s J L e N U a D x m s Z O u s I b 4 / 7 A j / Y s j q e L A 5 n + / i A p V g 9 S S 2 p C 4 Y f w / C M 0 G 5 j 8 V z L h w w U N r g s X 4 l 5 4 7 N G W z g T R 4 i B I Z v x T 0 r u o X 4 e e a v K g p g 3 8 o b 6 d h W h 8 r O D r 7 6 g 2 0 l 6 v b 0 7 8 Z p M E z 9 i D 9 t U z 8 i T A L D x w 4 4 n 1 F 5 m y c n c e d t d e p 1 j m X P M a t v b I M v / 8 g e 5 v r A b G k + + B 8 o R Z 0 v / d r z w g X v e z 2 Q w 5 2 s P B m G Z m q E L / J 1 Q a / p j G + 3 f k S V p n v U 6 g Z w J P x W l 8 I 6 R A A p w I m N W K k H u K 0 B e v V f j I n G T N I p H k Z v L V z N 3 o 0 p S j 9 0 1 Z f s H J w F Z z k g K U U W i W v 8 G q 4 t q 3 E 3 Z f 3 1 b q b t E z j v T t g 7 3 J u V Y d 4 A r M F m R U R 6 Z c Q M o T s L f v Q O B 5 / b f / 4 c L X j M c k S 9 I P 7 L 0 K m K 7 L L 0 l 4 V 1 i x H P v v / q I / M R A K 0 O S G c E p / C / X a a w J K O I C s k d G 8 r 5 / 2 0 i 9 H / O 7 m J O i E 8 g D 2 I V 2 X f k i e f j / k E 5 u E d c E 8 c V o W t / B i j D v Z t l v b z + x G K G e n z U W l z G p I J 2 u U c + c c u l P o v R Y Z X Q 7 D 5 e 6 n n C G B e / M / Q 7 9 o H R F m A T v U P I w n 7 N 4 1 l Z m + j v V L s l Q J 7 r M e A o w + c b I 7 w h j b Z p 8 A X w 6 S H F Y K y + 7 E / c O 6 5 r Q 0 F n E D 0 p r B m t b 4 f o q F E h q 4 F 2 x m f J b g U l s p u Q J m C 7 u o X 5 U T H A 8 3 T r g B 7 7 t 3 q I k k 7 6 u K 0 i V / 7 u W J M 4 I s O 0 5 1 n E I N E c R Y h / 1 l j S 3 O 2 X V M X f 8 y S E 6 E z u 1 2 v e 6 O 3 z o P G T W B n i y 7 l h I Y A 4 s q o V 8 8 y E N e N / m z K w r n d + M l B 9 p X c u f 8 F x y p n 6 4 2 2 W j 6 S X 5 + n g i b T C o R 8 D R u H w l 4 7 v z r s / P + v j x A 1 k 8 i A j z H q e o A D 8 U s a G Y r U l F G B y T n p x G e x K K v z H T 5 I 3 d e 5 X M u d s V f K v q r S e C N i m Y s T W 4 O B B d 5 i s n o c o W V F w o l Z Y y p g f A v 2 p O d d v P y D + 4 m 8 S o D L F B t K b J P j k 9 R c i o + 6 F v I 2 a k f h L 2 Q S H k z T E 8 9 v 4 U J o d 4 8 t 4 E 2 l 5 q b l Y F k G m j Y H W m F D d c j 8 8 5 T B f p R 0 c J v 5 U I S + h D 3 P G P w m C l n l g + + Y x 4 J 7 9 e 9 k c c z 1 a l v 9 U p H h 3 j 4 7 4 Y S 2 o I i s k p t o P L Y c C H 3 x p z B D F h m d p B 6 w T j H B n Q d 9 X S u C a f L 4 / Y 5 w t E h Z 1 c Z z T h X Q O 2 M Z N g O j U 7 o / h r x g 3 o v 9 j i b a P i d 9 Z M V p s t x k 6 4 R B a i M Y i O z y y s + j r n y m 8 8 / 4 F W T k y f G c U l C u r 5 7 h 7 l A M W S / r / W E 8 4 f a x M w G A U C Y M R U d p b f p N s 7 V I 2 3 p 0 f G H 6 W M s 4 p G W 6 r 5 e s e 5 m T q d g P 8 E m 6 l p d G + l S n / r b g w U M / E e s O y 8 9 c h P w v A l p 4 I I n a E 9 W 6 7 H 8 a 8 u b / c r a N s C Z c y 9 O c O / H G 6 z n l K Z 0 R w 2 8 U c w H X k E G U 7 v 0 W S F c 3 F m n w x J x Z q 4 O r T M u T / V d j A J g Z d D W S v F 5 + k N W S B 5 m N D 1 e H + B J C H Z 1 j E l g q Y r j 7 2 F u t R f g N c 2 F n Z g I R J S A f e h A v i F f N J 2 w F T S v Y 3 o 4 O z r 0 + o 7 c A 0 5 2 V d g t 8 6 M d g w / H 2 Q 1 5 r + D 4 3 r f 1 O 8 w I f 8 v / n 7 / p 9 1 j 1 m C x B p k r 1 G B p 2 H E / I h s / / 4 S 5 s 3 1 3 8 8 k f m B C n h G z J v c J 7 / 1 v K x / O U q H w A R b I x / / L s j + 8 v / l g 0 h R J 2 e O / G 8 7 0 Z P 4 + + T t 1 f r K f y b r 1 4 I r 3 d C E I j B d H L D f s c Y V 8 e x a 1 I K 4 k T C y 1 x 9 L B r 2 C 5 a / F s w E v N B z 8 D p e P P h f M b x Z g W v Z D j L B c l 8 X R R d d f 2 z o Y B 9 d n 6 4 e Q D E x 7 G H n a B G z q 5 M 5 k a 2 U L z x B s k d + 4 W R v x u 5 O P V T h B K f 1 q 1 g g 8 K G v E r 9 U B m n s g N j K E 1 R d x s G f i + L 5 6 O X A 9 P B J W J H J m z c Z d g o v Q W C + Y u C B 5 7 Z G R A u d n k e J / H s 5 O F 1 m L P m L Z q s m F v Z w F z V q z X k F z 5 y Y M 9 s 6 C 1 J x x p n d Y f 0 U D H j N n M e S N r t S S x T 3 + / 1 2 H A l I e j M F f O r e 9 2 8 1 T D u 7 a V c / R w l j z i N a f 2 t G R C w F C / 9 l P V f r f O t f B e g G A G U M e J z r T b c 3 o t s Y r k z j p + D X + f J 4 b O F x V t w O q Q W x 8 e c r / d G U J K k K V A X O W I + k e + K O o e b n c O M h 4 S x Z I 6 8 G o r 4 D 9 7 + e 4 D W U H 5 x K 6 B 8 O m 4 4 j N w H P c g 3 D 4 P U H Z 9 N / x M l g H s w 2 B R W X + 8 H k t o 6 Z E J L h 6 z 7 a F A j S k G / o k f X C p t H w / 2 e P z a q E v i F w Z c Z z J O y s H 4 O T p F G J j z 5 d o 9 P f e J G f F L H 3 G b C k 0 Y I V 9 p 9 l d o F C V R L j e d Q k o X T x U / B 4 m m c 1 r f 8 L M 8 z y R 4 3 Y H 9 C Q x z V 9 R b e L o l x Z X T M o X O 3 g 4 H g s D z O m v r 8 b Q F 7 U C Z T P k t p x Q 1 G 0 S W z 1 C L q z u G 3 P 0 r 0 8 D J i A 4 x 7 9 1 D / l 6 8 9 w v b 2 8 i s H J r k l w b y 8 z f + 6 D U 2 L + P 9 N T I R I A e Y D W J H h + Z R f / 4 o r I D r g C l 7 k x p W g K i U v b B 3 2 / C Z 4 g k A 0 w M A p s / + J I l I T v J G 4 g 1 K W r D a d V J m 7 d 7 4 k M C v h 7 0 v h y I 1 c W U V e u j N T 4 5 w 4 s 9 / Z T / y c S J o l c W s j F S M G V T R O m T f h S l i O x 1 Y F C e S E X B 2 I K 1 A 2 e d O L x P w b A u G y S N 4 B / Z h C 8 E M w v f W u H 1 q 3 N / + K D l h 0 e O e d h 0 v o n b e r B / 9 + J n L Y B y d r 1 T l R 8 J M f 2 b 6 d r 6 m Z I n G u e s y 8 o v 7 u / B G G x V l 9 8 L O Q 0 K n W x r d / p r y j B m 9 i I 9 3 Y 4 p 6 M M O e e T e Z o R w U l K f X 6 8 b v p A i F 8 x u A B z x W A C K Z M L u T 2 I S z 3 f D Z o r U g J 9 z z N b l 9 5 x d N J D M h G p e i B Z M x v n D a B c 0 O 1 3 f 1 9 4 t g 2 x y Z z f A q C t + O K A F q K I e i l D 8 s F z Z E C Y 6 O c 3 / + f B b 1 x G + A n l 6 y z y 6 I p k a b 9 D y O M v I 1 L 8 b G R j R i 5 c L 2 j / i q 5 q g O 3 l D u Z v E B x z X o o p 9 L e W O 1 P Z c O R X F J m W V g M w Y T N X c o x w + s j J G k X C B h c I 7 X 6 Z b k 7 8 K r 8 S V w 5 o b Q J x y w q P L E e 4 7 i P K u 9 t f 3 s n 5 t S p / r 8 A q S o 0 K / Q p D + u L k j p x + v 1 1 r L 7 b D V h R N 7 s 6 f s H 1 B N I 1 Z g Z Y t s E a 3 A R K t W 4 t 4 x r Y T X w g Q p t N G S F / C W a i w 5 W t y 8 e A w S J w p c I c t p 0 J Q x n 2 V O e E O C j l R c y M G 7 t O i 9 Q k B 2 h s m V P 8 G V 2 7 t b / T q H i q 8 7 7 D O v G 4 E t o R c A h H S u M g U c f f o I 4 0 + y Q N a Z E / B L + e l u 6 S q K S Y C T U M b + i y f X X m h E 2 8 K 9 f x C X 9 Q R g 9 r b V I 2 c T e u z x d P I l 8 j 1 m j Q E x 2 2 4 3 x u K c d x u i W V M Q n 7 U U 5 7 L c U H 1 5 K N D k s l E 4 F 0 D t h o 7 u 8 + 4 B A H Y 4 B H v L u 5 4 3 L v s e V F v 5 + U e 7 1 h r A V i B g P 8 f p n o d f J 1 C U 5 6 0 b g Z 4 r O b / I X W B A 4 K 1 7 c X Z P G N s K M x H X / x E 5 L R 1 S 1 + C n J 1 w M r u r 8 O Y b b j y d 2 7 7 o g / L l m F c / B e d 3 B m Q b f 7 3 / + D l 7 f b X 8 8 S / 4 8 O 3 1 V s q l o S J p Q S C s 6 a v I q H b 8 d 1 Z F q Q 6 W F w 6 D s p U d / 0 S D 0 x T v h 0 t m g Z f V o 7 L 0 x H L U E Y j 6 c + x C t 4 P P o b 8 o S m S 9 j q 4 p G J i e j X 0 u L 5 E 8 d f g A e 7 p s O O b 0 t K X I l s k N T D p N N S t D U A s u N 8 5 A f 2 e O S r m s 2 5 7 j 8 q R m H l z v 1 7 X 1 p d 3 I j j x C e f J S c O Y x u A 0 1 k Y u B 8 5 b g f k f Z Y c O m u G F 6 e 4 j q b 7 U / h y f M B 6 t 8 j H A y B 8 L l L Z b 9 5 6 p y g b M g w + a Z 3 4 Y V h 6 j + K e J W i A V W a J c 8 S k o d T R E c 2 6 w 2 f 4 7 a J O U z x 7 V H C 6 N F s f M j 2 5 c M q B L o f P l e x 7 Q j a M m y g / H p i b U Z 1 n U v U h k 4 Z T M r e Z l X n S + S y Q e s s p 3 r G o X l i m 8 g N d c D 6 u N U X y J X 7 o D X 4 C s I 7 4 K 2 C A h L l 7 c U J S W H l M E f T 7 I 6 + p w o 5 v l N O + 9 1 a t h w b U A s T p B a S c F x E N K Q p f 2 N P t W + 6 o u 0 8 c w Q U j 0 / r f g o Z K 1 l f v y M Q X C c v + 6 M 7 W N x i Z E 9 N 8 o 7 s i 1 / X p 9 T 5 L + e n s 7 y X 1 o u g k + n N S q R p Y O l X O s / y F 9 W 0 m l v o x P i L + v b 0 i S 4 u Z I y u s s p D P f 3 D F t N G H R 9 y F j Y h G F e r g d L z H d t Q N 4 v 8 / y 4 m h Q Z g O 8 a + A O J / + C o i i J X L h 3 V / J + k S + I u w D 8 E y J B 6 o T a o l 3 K V e x e y b c V Y h I E f Z 4 W L W S k Z 6 6 i u 2 / H P 8 6 a N + z f + K u r s j i k h y 5 w 0 m u h 2 W 4 G h D v x U T K F R q w g + i c 2 g A v k 8 P f G c 1 N U T I i L P H Y C K / r H k 9 E 1 3 c a 1 c F W 4 E b 4 J 7 L M x u t p f F d w h g I y r L X B 7 m l 9 7 E T s f L K j H 5 j w p f O b p E U W / s W Y H u N S H 5 v 8 h Q b E R V j Y G N V f A / P i x 8 A c E L O o B h H A 0 e O d r r s i I J 4 r u A Z x Y k O k V / P + + Q J 9 0 I Q B r + 7 J T 3 C b p e C m K M D a g U B 4 H S A 8 w B N T d U 5 i D A b L I g F n J X E 3 X a Q y 9 0 U E E N 4 v y h P c d z X 9 9 F c s P e K U s I d o t 1 J Y N G G k I 1 B N n r x H g 0 F 5 L O Z k W B 7 V 9 V s r b 0 7 c I M l R L v R g 7 C K + U S 9 0 N 7 2 L 3 z q 0 J K a T 0 B V d 8 i s o I G W + B J T Y F i 9 Q t 7 v D L 9 t R l D 4 H i K q x v 9 L S q v f L 1 u T G l 8 7 u O k p m + 7 U z e B l Q 5 1 N R 0 s c T 3 t B i l C R + M D 8 n 0 t j b F + m H 1 4 2 4 H o j 9 J Z i z h c + f 8 / W O p 5 O 2 d P O c M C 0 4 c A R n Z U T + l 8 / G I 7 w P 7 6 G T D d k 8 X L 6 a 9 E L q P j B f C N Q T K G P K 0 c k q j P J I h o P W k 2 f M 8 Z 4 I Z c a 2 0 H R Y y v D u W q A E t b w i 9 3 f S H m o q M I y P y d / x V e q 2 P u j I I y Q F W X 6 z I b j 7 2 v X G 8 B / 8 n v n F x Q B G 1 H b l T T O G b r p 9 h w t B 1 X 4 s t c i s I O R y P o z r H b G / o 8 l H t S g 8 V / u 0 C x c r T w b U b z y 0 R X n f O R K / G x 6 K i u Q p a 1 k V z + p 4 1 r 9 C 8 l M U / z v 7 x + g P 4 q h Y Y o G w 3 d R D e r B Y b T Z + G O F u / e Q U a p V D v h 7 x L J U 9 C I i x + z d l v c X t 7 w U 8 6 Y d U q z u L d X Y T 0 v g 5 l T E Z W S n q v e M D p + c n C F T a J 8 d h U G s 9 T m l e R 2 n 0 V c o m i i P p k O u 5 l y e h P p x B k u b 8 T 5 x A 1 s D h s D Z P G B D u B v T P o n R 5 9 a k L + Z g C k k I Y G F K o S 8 P r Z T 0 k m F q p G T h Q n I J 5 d O P A l D 1 S D b a 4 u w T V k 6 0 C p n J x s r W 7 R H Q M 6 Q F 3 j 7 J M z X 4 2 8 v J g k X Y D T Q J S Z d q j l b s 6 5 J D i v a k 9 / Y J / 4 W N h X h e m H O P 3 s b i / g 8 L N h k 9 y V M D I G a C v Z / N 6 9 3 R 4 5 / m u p g E b F J S T 9 n 0 c 8 Z F X 5 J o u y 6 I u P I g c d Q f g w b G B W a i F 8 u 3 E y 0 A 5 / H 4 2 7 1 Y N 9 U b i d H o q O O q G w 6 S I d l U g n G 6 t 2 G o 8 B R F 1 V p u v m 3 2 4 c N f n U 7 m p P Q R o d f p Z 8 A 9 N O t Y Y B 7 m x p i x g c F G J D Z 2 b u r m J I s B 5 N 2 u H D M H h S Z 8 B q E n B L f K y i P g C d e w w 7 y f z / l Y a n 3 + N 9 z 6 B U 8 H N g V v t 9 0 j Q P v Q R R 9 b R O 0 L A l U 0 n U F 1 1 b G O v 6 W k Z r B Q x B W K i m 6 7 c d 0 r P e f f B j v k 8 w D K y / I D + m X / L o 1 S A d L M 9 g z + 8 0 9 E V 3 5 3 h q 9 Z 9 3 h V u E L R 6 3 j n 4 k R V g M j U 2 s 9 + g V z 2 / a N x b F B B h R X m 8 8 l 6 / m t v 5 j P b i d e S T F d t i 3 Q 0 c 2 J U r N W X U J 7 H u 1 m 2 K O y d g e e R l j T f 9 P O 9 i s O m b R d j 0 M T O j D T i s s 8 Q e V P m D e V t a B G j v W P U v y y e Y E o D G o Q c O 5 J I V 1 e k a 5 b 9 r s / S F F S H C V S Y B I y s O I J V w H 0 a W t c P s z P C 7 1 A t x 3 4 z 4 M B 8 P + K J k i x K o O D R W 5 8 s s 7 Q 9 Y 6 K P y U i I y m O h d 6 / 7 y 4 Q X S 2 / L 3 R 3 u H 9 F f y 6 p t P t D + D g E I 1 x 8 4 5 I S w w a E U J + J q + D p Z z + W w t + p D S h Y o U t / r Z Z k Q N 6 m h 4 + K Y a L G o z e 4 a S 3 n K U N r n 5 w a Y V C B E m 8 + L m E 5 a K t X d 7 B T a g 4 Y A p c s s L f 5 8 y O 4 R O y 7 v u / Y q Y L D 1 O p 0 z T I v E L t P P A m / Q m 7 i P h K U 2 S S 3 i m T z e 8 z M L 8 X L w n p Y 9 i v s K W E l S c X I m 5 7 9 s L 1 y O + H z W C t 8 d h o D 9 P z + Y O u 9 / c 6 M d G 9 9 d 9 F n v V z 4 s 3 Z 7 l j 2 W x s c 6 2 x j 2 G 4 0 Z a l I V C N H q H e D g Z n b v Y u u R 2 t T 6 h d X x b y I / W 1 f n x y t Y W B H l g p A U S X v D s O O N w P J 4 V G L M O b H U s z l L 2 t v I h U t 6 F g 6 r v e v 9 j W N 1 8 i Q U b n g o W n H q K N i G d u 2 L g H l B 6 e s 1 Y z g 7 v n w q U S E e 1 j i T C m H v 2 0 X 4 J x G p 3 D + L z u w + / d I p W + T c y d j h g 3 1 o x U n r e a M O N K c p 1 W U b F t u 0 l 1 O A f f 4 0 T E / Y t D N a M G z k k L 3 v N f O n F + t g i U a z e 8 P C T B s f O x X J X 7 H S U Z J i L j C I T e d Q R 0 + v Q 2 n 5 O b R + H N r x h c J 8 0 R 6 W Q Z z 9 S b + o K B u b D 8 G d l i h D 8 l j h Z P 1 S S B F Q L K H 4 r B t y G j 8 D I N g Y C m A A O / K v A K L r F d f I x 7 V 9 q 6 S T 0 6 v a 0 p Z B H v i Q 9 a P Q d K s V g W q x X w 8 D 0 o t S 4 r T r R z b 8 G p b d 6 j E 6 j L A t + u 4 9 E x c D F + W 9 f d r n 3 9 M o g V w O 1 Z O S i + Z L Y X Z B C g c Y L N s w e G m / f 8 G E d c a u + C M 4 h F 1 i T L H P x j B y V r H i O i w T h f z z 5 u O c W b u N g t n m y u / U X M d 3 Z A g R b z w n d H b I 7 s 2 4 R X 4 u o 6 + p a + 7 6 z t o u P 4 4 B H C X 1 h A j Y X w W d 7 e 4 2 B b S 4 5 R 8 t Z 8 0 / C m v M z 9 h U Z W b z l O 6 + n M D / P D s G f / O d x V + D j A 8 Z T p 3 3 4 t z z P l 3 I d k 6 G A K h U J h G P a G k b n p P R d O K 3 u F s i P j b 6 9 4 j 3 2 T D e F O P O r + m x z t w G i 8 1 6 6 J J 7 7 G M 4 Z E d t S z W / e 3 0 6 9 H p A + 8 U x 6 Z M y P b g p c A k X Y S o I k / N R d Q C m H m k 2 Y l M V N h r L F N Z 8 S m u D g D o C L 1 w P s d 7 r P D + q G D f a 1 A 5 Y I 8 z P b 6 9 u E t 2 S 6 n 3 r 1 d C G Q B r G k u y 0 I Z o L s O 7 4 1 I x g h F N e 2 m g d g I F H S 9 8 n m M O N S q Z I M S K w Y u 2 n O a z S x j E j Y 7 X S x J A F Y n S 7 Y M s Q K e k q 8 v N G i E i c 6 e 0 j f c T p 9 1 5 1 z 1 Y E a 6 P 9 a s v I / G z A r q r p Z X C K b j z 4 N Z 3 N + n 4 t n i 8 W s z 6 g c 0 F e d T h g b M R E v P 3 S V W Q Q Z Y + z l 7 g A 8 u 7 f F y 9 F J u U D 1 + J n i Y R K R e f Q U r U L Y g S 0 j 3 9 3 x A + c M d 7 / 0 u Y n E d V L 5 8 N V 5 x V p O z + p q i A Y S y / 5 8 r + + j Q w s t g Q v 5 L f 9 5 p o M U / V V g G X M x n J t Z J E 2 p M H Y P 1 Y i b 7 e D q 2 L g 0 K A F 2 5 9 P L 0 o w y B p / N X b 6 6 H 0 Q C E V N W c 2 4 s a D h s q 7 y 5 t R a P f O X 0 W Y y u P m E K 1 U j 2 C L L F B y P f 3 F M n z d Z 9 q h 8 v d l Z v y 2 L / R D D l 6 I J g R 2 W H A Y c v Y T Q v s A a P 2 4 w O B a N 3 r l q Q c p 9 G L h x 5 n s k i c X t 3 r y 0 H n O c m M c d H A 4 e S A W x J K y Y V p n S c 0 B 8 5 e o B f K i Z c 1 W X x V l a H p u x R R + f 0 D l J i q f c j v a 7 T e N t y W V C S s f d G j n C B C E K H w a Z R 2 Q A W R x 9 c o 2 8 z 6 B l Y d r d D 0 7 T 8 U e 5 f 1 H i q b 6 2 9 t D C Z 5 f o 7 3 9 x j E g o h o y S k t J D H t D w X s F v b v 2 k k 8 b f p f d q j a k x L E U P K x P i Q 7 / r s B q N k d i S o F 3 O q + U 0 G w t l p z F 3 6 c h L 5 n x O + H I M T H T O b z m m b 1 G 0 C / z H q o L 8 i Y 3 C N 6 Q Q 8 s d V v q Y e x 1 H t Y + s C X M Z 7 m + G / + I H L k 3 c v O D j g 9 A R p / P / g f V T / k 5 5 J e J x U w O 3 d 7 J 0 s R 2 h w p V m G 4 u l t u p r J u 7 h 8 K q E b n i R r u k t p x 1 g W + / W s d C + x i F h j 1 0 e b u v v Y 8 5 U A e m 6 v m b a n 3 3 s T 5 f 4 r 0 9 W f 9 + Y 6 o G 8 Q M / w E o D 3 N L c a 7 8 8 e 8 T 2 X r m E d 0 o V v 4 A P T E d T / D k A 9 y H D h U I N T t H X 4 y / N n 0 2 k o 7 A N K 1 K E / s b l x 4 M I O E R z I p 0 H v o b i 0 M D 9 T H w n 9 i H q 7 k 9 r l 9 b b q X l k L E Z w / i S + R 8 B x m Z l W / 7 0 8 8 d L z X G 5 P 3 d X e + e v P 3 J n V b y w 3 6 f C 8 D Y c I B p v g 9 o X c 0 d l T R + A k V I u t Z O 7 T l 7 Q z o + M q n 6 5 h n y r U A M R K x A d k w A z c p M E r 1 u l 9 B v S U T L i 4 i A J V 8 H m k v s Y l L H F U v q i v e A p j Q T Q Z N I t Z 9 v A + x r F f x e f l A v v t x n H C T y K E l 1 r Q 0 u 8 q 7 U p g f c T 6 N 4 i I e l I I d T U x h p 9 s r w G s F Q j H S Q k R 4 T J i W L Z 2 6 L K x k v 9 R 8 8 J 2 a g v E 1 z z F + D 4 4 K v t G G D 0 X b M Q 0 B 4 L f U r r H J T N 5 L l R u j x Q f / N k e i q 2 9 U / b w z T 3 x A y h B H g L I T a q g G f o 4 f r M u M t Y Y D / L q t 6 j o W h 8 2 F H / 4 k / L C J s s 9 Q m Y X x Z z 0 5 b Z P i 4 n H 8 l Z F + M k + j 8 Q 2 1 p C t A w T g L u J + n 4 2 v f c e l r w I b M C w L + U 2 6 8 U P 3 S K s 3 m m k L i / 2 K K Z / K i m J b M k m R t + m n x x 6 8 c Q C p T E I N A 4 f Y u N 9 i y E Z O e L v d w O 6 / 3 + 1 y C c / e N 8 g g v 0 3 2 l b / / k o L 5 K U 8 h s Z L 9 B 1 g a o u S c p k y n o W c + q M w 5 5 j L S K d K K O c 2 R z 2 U J t 3 c c N 8 3 7 d q t P Z 2 t Y f c h O + 5 G n H W 8 u X D L 4 j r m T b g 7 M T C p y Z y D 0 3 2 L L 3 f H h T g j B d g R t 1 P o g m Z d 8 1 I x G R C f 7 V S m 4 b D r 7 O p Y 6 f B L X d h + t P r 6 D 0 / k O y Q g b 7 q m I 2 f a f Z L x E b G p e 6 W E X P i 9 V L Z 1 v i 3 l l m O C k 1 h J o V x f j O C 0 C n v 8 X F 0 v J P k J Y K L D U 3 s o / z U 7 Z F 8 q O 2 m + D h N C W s q b p B a v / X t J 8 F 6 o B H j W s b t R t N h X z P K A 6 1 D P h L G Q Q / A D Y i 5 / 5 n 7 K y I H z N m P l k E V p y w V 2 W V x z z F c 4 / n T K o e 8 P e l / H u K z + 3 e D W 5 l R c / D m T H 7 j S g 6 0 k i o P m Z O c K E 8 u 3 W F e u O R s i y x / 2 U t g o G a / Q 1 B I r H B + l 5 4 C 4 M s P b 9 C Q G M 5 f V G G 8 f B e Y 9 2 F q l 2 L 1 F 3 V J g 6 K N Z m w O O s w p h h c u 0 n m 9 9 K c 4 / 4 L j q w S C 2 S D 6 3 z H I B K e 4 o p 0 L I 6 5 o j a N C q P J Q 1 o R J 5 F Y v g a G W y a f h D N W E T w S T v V d a D + S k S Z v 3 T B y / p S n F o Q 9 1 1 / j x L 9 L 2 y i n p / H 5 j 0 f P a d x F N 8 K b x k c u 0 n a 7 1 z 8 2 c 1 N 0 i E i C k f 9 z O j f z Y y V M u O Q o N X x 5 t P T 9 n M E 5 u B 7 v O 6 f w H U / R G 1 n U U b 2 0 V Z t O p Y Q l t / 4 v 4 v M U 9 S n t D U x 8 W 4 u k E S J 6 z K 2 E 6 A b T + 5 y O D Z e d n i + S b b b 2 a H 7 F x x d P W 5 8 v T 9 j 8 H Y j p 4 9 d P o 8 4 h c G W 9 2 w 1 4 a t 8 6 A j Y r 8 E R j P A J y C I q I a i 7 C m 6 A v e 7 M 5 m c k w + k y p s m q n 9 8 u W A q W X i J a S j P a 4 W Q G 4 U t 9 N k f H 3 D X w G 6 2 P M W 4 Z 9 m M l T 1 w a o 2 F L Q p V + 5 s H j f b 6 j 4 I 6 A a h v L r / C i M e q l n t 1 H N t q z V r L Z + z m I e G B j 3 0 P E X s S + 7 v J g + Z y / P p W i V 1 w W N m r + 5 / g Q S e 8 f e Q Y I m M C d H V v Q H D z l H 8 W N K E c P u N 7 m o 3 l e p s a / Z P r + z N 3 L Q l X v x 9 / X 5 q z r u d V / r / r + t t 7 j M 2 2 0 k 9 C D c O C u N V I V 4 M O h W + X Z y V b b V P 3 p 2 W 2 I x P N O X d w c W g h H t A b g O Q f 3 V y 3 M X f w c 8 I z o b R s E D 5 B A j p f 7 Y m r e A j 3 p 9 4 7 Q K Z b E D d z 2 Z x z E Q u P v K V C m o D M t H A Y n C p s 0 5 P K l + s J Z t X e q W o I h 6 A M L h a g 7 a u 5 d 4 b H v J y z W N f r E 9 L c 0 N X w 9 T A k C d m e z i a u y D w Z c j 0 p e n Q y 8 I d 0 e n 9 T q t n b i V 9 d O J n G v G 6 j n c t a 5 1 j Z y O K q c r O + 2 v s f p Z Y c 2 Z l K J C J + 9 S D z C r I h 1 + M D W 0 t u V E 8 Z r Z O N C r i b M P U P l D W N p x E x 2 I h c x C U q L Q r d + A v v O N 8 L 3 x f d P P O p n g G 4 8 j l x q v P K X I 5 U V P 4 d q 5 g X + l D L D p 8 V D R I Y I B c Q b M s B m 1 z r x M G J U j / w b M b t M b W 6 g t 1 z k q s + d 3 l D A m D J i H z s 1 / e N f L 7 + u R 7 c l O F z A 6 d h f g F 7 E Z T r K m h + q R H A + 4 I t z 5 r / L Q f k B + Q E Z t d / c 3 Y / N P a 4 Z L i m z e b J v H + 4 J z f R J L 6 U d G p 3 v W H k 9 T 9 I I x y k y + x y a k H O G d t B e 6 X o s u j A s 6 Q o w / R i q / Y 7 f n f R n d r L b d M w + R 7 c H N U N D 9 g 7 i q Z 8 i Q 8 6 s R 2 4 7 n 2 / 9 n v c 1 c F l s X o I A 9 z a f X p K I b M H p q 9 w J m A D 2 7 / r 5 r P + 8 X Y / K X f 4 s e U h m o W S q f R / P h H 3 X 1 b 1 V X p F + u r D u 1 c t w F p M O / I u V 8 T S h x U H W k L l 2 O O 8 8 n C G V B G d 0 9 u A Y 9 v W 7 z 7 f 7 b k c 9 y R i J r u z 8 o 0 5 A a A e I b G G n e V D O y D R I a f 4 q i + i s S p b n x Q P a t g D M F b a 3 / v F 1 P Z 8 J v L j y 8 u 4 b H i R l 1 3 q P U E E 9 t / q J N k U f 5 9 3 Q m X v Q 3 S b L G k f j t / M 5 w E b B c o j z 4 B x z G T + b n E 4 y R X 5 + D U q i a T h H W u a O h w D u 8 f R D 7 n x E n V V i p T 2 r Y n v B / Y M K w 3 0 W M d T 0 R d d + n d q 7 0 i 3 J F X 6 0 w + H 8 G D 6 9 q u u I E 0 N K o W + q h G n f W 2 P i Z T m n 7 j N 2 L 7 C M h u f Y f 0 h d D M c k i q 2 r m W U v 1 V F O t P M I B F i 5 0 j i p y e i 1 h y D Y r 6 a O T o 6 e 9 m P Z K C i 1 I 7 a m J q e F o / V 1 1 k m g G 7 l 7 9 5 t X C 4 h G 3 B n 6 7 V G P V y N A c J T v 7 o b z + p o Y p r T F 5 1 B q E j l x P A W R F U 9 Y 8 C E U Z 7 6 8 8 o o L Y M W l 1 C h M + k 4 q t 5 3 S 5 t u b p r 4 A x 6 M 7 T Y r u i M 7 a 6 Z J m + y Z Z 5 x A C l l 3 / w i V c H B I 6 8 D J z P / 0 9 k h 4 X V M 8 i i Q B L D 6 + n q x H P q z q 3 P F p V w 3 V j R y s 4 0 a x H z a j v a W M U 1 u e i Q S Z w O W B y y 4 p S 6 e G 7 2 x y F B P M n J f t q y 2 / K 9 j A w s S M V z n W u l D e Q l C T e H Q z 5 x W v X + v n o J P X 3 w n X T P s 4 Q f W s 5 Q z f b V 9 w Z P j 3 x z x 9 g 4 r u 7 C z V a g I e 6 d T 4 G i N e B u v 8 9 0 P n 1 h 8 Z S 4 C x P x L l / B Q 2 N C m G R p 4 Z B L 6 r 6 E 6 n g H A A X 3 b j M b f t F a h b d g l O H g Q U U I Z m / r s H z z W B i r P 1 V H I N D V W j l E J b q h 3 x 6 y E y C v 6 n l R o 9 W 6 D Q + d l 0 O h K Y 2 6 E V q 4 l m M c E M F 4 Z z 4 R f j N K S L i v x S o 8 4 a p y A g 0 z N 2 E e x 6 P l j 9 a G Z 3 U X M I o M f 8 d r 7 O 5 P S I X M I P D G f V 7 G M D S C q D 5 R U t L 2 R D H B N A n s J 3 w d J L e b m r q u s v R 2 k m P o b a F k 3 A 2 H T x L Y h h C g / w g R E h n K 9 O B r b d 3 9 x L 1 z z M z f n g k i l f e 6 G t R Z 0 u g c + w P n y D R 1 s C P B W r N T O 7 l R 0 k c / h o 9 J z U h C r J G b K d s y x k j V A z a i d Z D t S W C J N O 4 C E y D N I Y x S i f c F B 8 P p 5 9 h S 5 G f w i g b v t i j o g I f s Z h s A V r 3 A G D t V h T 3 U N i J 1 X t 9 8 B 8 w i 2 B P D K b o u o H o g z O 8 r H f Y g p + Y + 6 e 8 r V O / 7 b c z P M x 7 y v q 5 X v k q E D D I y c F D q i L E F w X b o n R P p Y t 7 I I i + + y S 9 s X / K w p L n V X t m k P T j x y N e G c P h 6 e n e l K 8 j 3 T L l j F Y B t e W E + o N g F 8 O Z C q T F 3 8 e O z 3 U D q 9 b z 2 n p d e + y k a F W i D N v n h c N e u N s f c / X 1 S Y L l D L P L s t r L + a a r 6 n q y 5 Y M w w 9 b y O k 4 Q a N + / b t J e d / c m I 9 U + f 7 K 7 B F G W j 4 / C x 5 C U w x U G P V v E A E R i H r 4 L n v K 4 g A x Y u N 8 G z 9 x q K j L S y z 3 F T S m B u / N U Q 0 n L Z O d 3 g k + y G q a j 8 6 w D K 4 f Q G e w B o + c 6 N O d R k 1 p h i 8 B n + 3 r M 9 A x T 5 A m A w b K v 9 x 5 Z 8 8 h K 6 I 6 q 9 I x K d 3 7 n 1 x Y O 5 Z a 4 5 M p 1 M o T f s X 7 G h 4 F m M e x S E H T Y O D 8 p T j M V K p S f X 9 H K m F w D 5 0 V Y s M S s A 4 H S 4 g H o 7 H / 7 J t 0 P M D n 9 y z h a n Z n N 1 B k s N i g A 3 p n Z j / s C b J 4 a 1 o L H 1 7 6 t a g t I L 6 5 h O z 3 0 G I Q y M d + 9 D n j n D I 2 E y D a Q y c a W b e g 8 u R T 7 m C 3 C d g L R N q Z m 4 L r Z H Q Q 8 6 J U 4 s r x A V b 1 2 q 8 0 2 5 x Q x Q O M k 6 y r I a N f j t q L N f b 4 Q o X q N 8 n 1 X I B r j I b k 1 E 7 v x t h x Y D y V E + 4 d 6 R 5 x d g 3 y k u k w x 2 y t X x b G i p Q e C n 3 H z V W 7 P G 5 f B S t l i 5 U R t q g u q M n / l 0 u 6 X G O U N K z F + t e w H B S i + + q 7 G g V x c i p n v B L 5 X 7 E J I n 5 q 8 k Y B e u J w z h M 9 N Z O I g 5 8 y 9 D n w i 2 h H m a 0 t z t P c e z 6 2 R 7 1 J a G g g 4 8 3 v S M p Y P O 9 e E z f D 4 5 2 R 7 r t 3 c h d D J g 7 i d w R Z I T A C 5 t r 4 v E L W v m h V 8 h f w x f 6 S 7 8 y g T O F P K S u c E G N g F A r x 5 3 t P t w N 6 s 1 + F 4 P P Q D p z 6 u H 8 3 Z 5 A i M + z U D A L / Y M T a 0 2 r + g w m h k a n B v K o s 9 z l 4 f Y c N p V T C Q S / e 9 Z r i I 0 V + Y r n E + / 6 c w X T c + Q a T o b i s e h Y 5 H t j a 8 2 T P U y 4 M 5 G T p / 1 r s / z Y t U 3 H y 9 8 8 d 2 A y f h n H 9 3 I g a d 7 X b x v B e k z C 9 l l 1 / d Z 1 X M V y z I v 3 z j A l p C i b i t 5 E 4 G 5 5 W R h y e W u d 3 G M O 9 P 0 n p b C + l A y H 9 0 4 D f 2 E M f p 5 N B z + c C a S + Z Z U H p p P G / Q Y w K Q B g S M Z L x p V o Z p 5 t F j a v 3 R H 1 n 6 J U k g H V z P J 3 4 l O E o A K 2 w T R 4 / e Y Y 6 k X s t n n d K f C k M R V O 6 W 3 J t x a S f 4 7 B 4 o 8 h 0 L Q d 5 6 8 J R 2 U 5 h 0 A s S M i h L L p W T 9 s 7 O 7 k 9 t 6 r b a j / t K P d D T V 0 6 8 Y C V n E e 3 k s h r D P 6 + 7 9 + T Z d C k t m p R U u / + g 9 j A A V 8 e r f 4 n W L T l K P F N 3 + 3 A k M k E 0 g z B 1 p w T W 6 s v a o a g B M D y m f T k c B x K w 5 a b s I 5 w D V x B p n P 9 8 w 1 a 1 B D h o a L Q M d E Q P P Q 8 T o n K e q O O J I g 3 M l r u b G n g 3 s N M q c P h q e w 4 + 1 7 W c H Y / x 4 S h S 0 D q t e 8 + + + A y N 6 K E y L s y N P 8 X D / o p 4 Q P P M v u o t V J 0 S D R I B J u 4 X 2 l 4 F p s o 2 v C r 1 7 2 / d j k X 0 u d 5 b T f 0 2 w c q g C P m J b d g A B H T 4 s u 8 v h 5 p z d 6 3 p z S R o A U i P n g 6 t 1 C Q 7 x x 8 8 n G K X B e 2 1 u 9 S U / Y R A o d u j 0 8 a Y 4 s P T 7 K U R o g p 5 3 Z a 3 T E 6 B c R s K c t w 5 7 C D z g v v H Q f R y V O 3 o u B + R k Z r / b J 2 T / x s B h I j a n z z E T o n P O A U l M 5 T z i x g U M 1 v m b Y o 0 M W G C K j T X N 5 2 2 H w J X O b z U c 4 r X k l 8 k N a H Q Z Q k a 0 C f 8 4 v O U W M 9 p f e Q K e T h M M w A H Y g N D 9 X 4 p U R J / j H f y e j J + 8 E n Q c z M v l + p K 8 x 0 G x U S 5 4 9 L K 2 h F / 5 v 1 P b Z v c I Y a D r 9 D D m M w K 7 T Y g l F Y l m U f y 0 5 G + v L F 0 e j V c e u Z J F D x D q V q 6 + n 0 k N 3 t a z i o 4 o T B e 5 v u N 9 A G F a S F q x w A M t l J 5 s 9 Z n H s n G x 9 q + H C V v p j K 1 s f O l + v 0 z j y n d S V 7 0 R 5 P Z Z / K 7 B 9 H 7 R F D G 1 m 1 7 E F J L L n / t z s / J 7 6 Z X 8 F X n G n R M j 8 G m + h H N x x J w 7 G E X 8 B X w N m 7 e 6 i G T K m b a p X E e 4 m + N 7 S x 9 G f B W s H 1 l 3 e J 9 9 8 o l A b P 0 d S 8 x 9 8 9 C m i d E y U z C d Y + A F F U 2 5 X Y 7 f 1 h C + U U 8 e F C q E c u D 0 N 9 v G m L t E / f l F 6 T S W I U 6 P M Z d q j r / w f B G 2 k z z p 6 u t J T t j e X Z j o D n W y I 2 E b W J 5 g g o S D B a Q D k B h G D O Z e T b l O / P X 1 l K f D e D d 3 z z v P M J e 2 v Y 0 q 0 6 u J Q t w H M T 3 p W f / d T b x 1 J 7 M f Q V o 5 s T X Y A q x / 2 I d 6 U 6 v + Z o d U 3 V D g d M G D Y 4 g e x z 4 I x f 4 G z v y p h H L P G 8 X p n o d U f O E L m + P M n b F 4 n p X B 0 b 7 J d F j b t h Q Q k X 1 0 h p J V i Q s c 8 j j r 1 j P Y v R S j 5 k a y L w 8 x Q B m b b K l n K L A l 4 f G o J + r w V 9 W + C U 9 S v r E q O s 1 q r v U 0 y g r 3 / E b t 9 0 / G 3 V s R v K z J c q 8 3 p Y n r y g r 3 + B L e k q s 0 b W Z V I m D 6 w g z 7 Y c C T 7 o M T 8 Q 3 V p 3 E H p u N W u N 7 1 6 q 0 m N J Z V o 7 8 O F R Q o z 0 a 9 P b 1 R y a O D A A l u e f L t u L 1 l u e 0 7 v z g U x n G L f 0 + d o Y x z O V 1 o f y i m z Z m S a t J S S F / A 3 c O m 8 2 R g 6 V h Q h Q s D s 9 Y p r L G g i O N X L X Y T 3 + x c 7 7 T u i e s Y Q c u / 4 L M v U A 1 T S P a N n C N y K o u l I W N b D 9 j g m 4 h Q m n X E q J / j A / x L 1 H 1 q s E L J U 5 F E V d 8 6 v Q Z t R K f B / D F d i H c b k a f r g x M w z 6 a E u A a E w B L y C J t X F f Q 4 A Q 1 5 d D 3 g p t M e + n d D d 3 x L y w b M Q n T V + X x Q c H C 5 + 3 u S j c h Y F Q 7 F W Y S n Y z r 3 m J D h p B R r m K R 9 k h 2 e 6 P L F O N y z 1 B 0 Q H M b 0 L q v T F X l t W n N O V q 2 y N + w / T 2 A 7 N 0 6 B p q 4 Z 6 f n L u 6 B q w 0 K H 7 J X W 9 u D P L N t i S f V h K 8 T a k S B 8 p m A r p I 5 Y P 6 h w j b V 3 c j t n / H p T b C 0 2 s Z 5 0 X w Y y V r M N 9 y 1 5 R b t + 8 U N 1 X g 3 J V 2 8 g J I 5 J G K x o V 5 L C O M H q f v x 4 N c D Q n c v 9 v K K y Y / i a Z Z I u D c I O t l 2 9 / P U m 7 m l O 1 8 Q u 6 I E q m u 3 r f N j G 0 2 F 5 W I N u H w Q 6 6 0 0 f V L U I r Q a n g I t n Z w R D M Y g O M H L H 6 5 5 J R y 0 t t L c U Q + 0 p e R 3 s s 4 o Z X y f Q a p a m g z 0 K 3 1 N e K 2 d h N 7 m d R 1 G q x 1 n R 9 N 0 t V u k x 9 5 3 7 L t s b 7 v U 6 P m C n r 2 S + c O Z Y c 9 R E n w i p t 8 a y o 1 9 u + K H p F Q 1 h s K M U B c / 6 m / k N b l B C H 2 u M B N C 3 N H m X p 9 2 4 e 5 q h / n v 0 D n r h s B Z x d L n d B g D P R s Z W F T b 5 3 e 4 J 5 Z 3 v k w H v u l R e p 1 k i r E / V s c f y 3 A I Y X 5 4 / d / y s 1 c e o U z l h i O 9 t 3 O U v 6 U 1 j 5 3 5 E N 0 W 3 6 e V O f 4 7 f o n z R q 0 T m Y v n J i R 3 1 6 8 t K Z V G x 5 J c G 2 h O r f D 2 H C D / M 3 X X s M z U C E x e F / f 7 c H h 6 n g o S 9 L y i + p A J / a U H 2 7 P 7 E E o K L o Q + + e k p N m 8 x L F z K D G R j r + K R b G 7 + O f q E f v O + v 2 E n J u W V / h f z 6 x I w Y L W k e q 9 g h V 1 c 7 Z b V 7 s o K 6 R t 4 F z O I U 1 n m k W v t + L Z j z z Z t i G K F 4 l l 6 U j N T j k o W m 3 k i v O b b r m d W M s 8 T j X 3 F Q v q B b i o 1 z x T P n M 1 E X R b h C i 3 f e 4 V k t I X 7 Q o 5 q v k m 4 s h i d w 4 m 4 U A I a r 5 a y P j M T o L m B 0 o w u 8 b E c 4 T v 1 k 0 3 G q N J a m E p v a Y U r F l z e j j C 7 U K 6 c j w k 8 W 2 E c P j 2 / h v o 3 0 r G 2 X q P r u G b F S F + s / f j x 3 r 0 E A 9 s + P Z 1 L D q P / 5 8 T Z r f 9 J W + P F G C W 5 n u z D v P Q v q 6 1 q M O P d s V R c G e 5 / a d B I s F e 6 v U q t 0 N 1 w 0 Y b V 4 l R H U o M i 6 P 8 p f L P D l M J T R D d y H M z q l y O k p y K 4 q b 7 Q G 0 9 L + G 9 U J W 8 r Q / K Q z E Q u i M t 0 B r v + Z w x 2 i S c R W f 8 n n R 6 W j 5 B l f 9 4 0 4 C D + 1 q c e f f P 6 8 c 8 g I 8 0 8 8 G U S Y M + 2 P o G 9 / Z f z n S b X E 7 w A M 1 v t 3 3 Y r Q J P A 5 6 S 7 v 1 S w X S y B 4 V a Q U J x k 7 E v f R O J j A u n H x K t O O Q 1 r r 2 v 0 Q 4 X z h y n T E F h E r Y 0 b r y / o C e p i H S o v H V K Z 7 Z b N Z L E 9 W 9 2 p t s p n S P w P h g Y c 9 T d 2 e 9 0 C 4 c a R g F A 4 i 9 L x h t 8 H 0 3 H C 4 w o u D F R p 7 B N e d z A X b u p y P h c d J 0 8 e I k Z w L e x 0 D 5 / f H d a c H X H b 3 h z f 2 7 8 7 D + f M V q a 1 I U T c v N U K g D l c K + k 1 E C b i s i F P m 7 v 3 J + B 6 1 3 i P y + V D 3 D 5 / 1 h Q g P T 6 I i R E S K 5 H 7 I / z 0 V P 4 j g B J e 5 0 c e S f c x b H d R Q M 2 t N N V 1 H t C c D F S h c k + 3 0 I L k X H q j I 2 u C W b 4 I R k + r z R A g B d z F 0 W m F 4 E n Y C n p g m 1 e H v d B v i O W n u 8 M L U e T q Y / Q u S N G M D F c 3 F y B U K 7 Z N 9 2 R 2 c A 5 t 9 F X V k y G N b 4 k H Z Y S 3 4 Q N g 3 o L / k S X z C / c I V j I e 1 w 4 v m t e Z Q z 3 O E g 4 C k R d 1 w M 3 K y A T r Z m J Y b o h A r c W I o x X D f u + F c y z U i m W i v m F + k 0 d o z q N I n y D Q x 3 0 F + M 5 z 5 1 u f B D m X H w Y X N V k V J t n n + 9 r F D L 6 + h 2 s X O V p 0 P r j x p k H 5 D A n 7 N 7 P P s 9 P 2 t s S + N 8 l G e 9 x q Q b g e 7 O p t / Q 2 W Q 5 o R P v g v / t v h Y F 3 1 H 3 9 0 n e + 0 A V t q D R 6 7 l 0 O L b 1 5 P 0 j U O + + d S B r O O v v L Q t V 6 D X w C f y 6 F B v g c G 5 K L t X U z 8 s v B s s C b e 1 W s 4 U o a r V J 0 h f o S g 6 c m y J z W f q n j V 3 5 g 6 e k f T e 9 z S + c i m f L 6 x 6 j b v d C S y W G e f t + Y n G G K 2 8 Q Y h S 6 9 2 e m n f P g Y f / i P 2 8 o u f t A n p X T G s L y p u S i g a s 5 L x r l i B V Z L P M O Z g x X A L 6 X j C x v Z k 0 x 6 4 O T Q z y m 4 k b 7 h G + 7 1 4 C + o f w P A / S y i / b W X i Q l / V 6 u / e W j H V G 6 g k i 8 D x H R h B j t D a e y Y n r v B b X 7 E 4 4 p m g i 9 P Q g 3 J y n g f I l a i G T 8 Z c 4 e 8 e p f m A p o R J q 7 y L 7 Y T 7 M Q W M Y K K 2 2 1 k 8 x H 6 x g 2 D l 9 W h N I B N g T u o O 0 A O L S w 2 C j V P l c 5 1 R 9 J j A 3 A W 3 J c f d X 9 C i t K f r w 7 e P 5 8 K V 7 N d X w 4 W h j j 7 M v t + B 7 k t J T s N Z 2 5 l Z 9 W C d + Y j c W s f 9 8 d 7 h M i 9 T 2 W o r T E z f o + F r 0 w 3 Z H w g S I o K e D O P 9 K 4 W F H i c b L A A u n k b p c r A y k o 1 f X m 0 5 K a f Y 8 4 h Q K r 4 N 3 l G h 4 B A K y X g D A f m y Q o M W o j / q D m Q W / H Q y d R + 4 J 6 3 z D 6 J j 2 E 6 L A p d m y b e P C Q v g z o W E y C N n F c g S V i A 8 4 a B y A B A M L 5 R G d g R J T d q U d S N q r b q Q s O g r 4 K I N c S 5 F H 5 G g c 1 C F B 3 U w w 6 W V q j J K 5 / t B Y q y X + F O 4 k Y R d q 4 j + H 9 1 V t r v N R r a b j N v 4 e u g i Z q L C 0 G 6 f 9 b A v s a p G 8 b Q Q n n s Y 5 S y h r / d 5 B Z y 7 6 q s M Y 6 0 N I f L V / V h h E Y a P H q X i G f g / f F Q r u O c B j W z D b v / l Y 2 B K 6 p Y m M 5 M s T 3 w N B y r 1 m h 9 F q I W B 4 l 4 B Q c K F O R 3 x u d N A i p f v l Z A z 3 W I u k C P D n P c c 4 9 e k X Y q w m E f I G v I p g 7 A P c k N g a S Q J w c t h u j J 6 P G 5 d e 7 t E B v l V G w k G 8 f E s O P u 9 V 6 c V W M m 7 f L O d O P w g n + v H r 6 Q I W x 3 H 2 / Y b a H r Q 7 8 A y w M 3 6 9 b 3 H 8 P u 8 L e x 7 0 3 H m 9 3 h 0 9 6 A z L k x R t x p X g P t n 1 S 2 m 6 T w m 7 Y i D 7 m l S U k s V + 8 J D t V j C O 8 U u W K D p R U c E s x F F B g Q U v x Z f G N x z m U d / 0 D c 7 5 L 2 m B p 5 4 i B R z 2 5 R 8 9 F S o I B H I D 8 h / 3 N q m f l j H S 4 l j H q / W L 7 2 m E u 8 i r / 8 7 j H z a U f P o s O J 6 A F X U t J h Y r u y P L U 7 U b v 9 8 n F C D O F B 7 e K j P p N C 8 0 U n C Y r 1 1 E f 3 B x Q W k 4 u b y o 1 X V w I m 2 n X / q O I 9 p 5 t t c F u P r j e U r R E V O 5 a O d L + / R x l V 5 V 2 h x C d S 9 X e 3 D E k i W A Z S H z r 3 T n 4 s + G k 9 8 M F A o 3 8 n u / Y p u Z o b b V 6 V B K 2 r s H r A S K m Z 0 h W L Q i 9 D R 9 D Q i d g j g Y N P f C L / I t + P v C C + B 2 P k y X I / / R o s c J c A E b 1 K f v I O / o d f p 9 / Z E n d A Z d s e 9 B 8 d Z G 0 d V Y 5 / G U U Z 8 A 9 M W V M D u + C F 3 + f G l k 4 Z x n D i V G a W Q 3 h 5 1 x 4 S q o 5 y v x 9 O 3 8 r P W 5 J d j f x Z 9 n o w P n z 4 F o g t J N q M Z 4 H H 6 V 3 9 K U n 3 3 o / I g / v W 9 X 7 x / / Z V P U B v u L J P + f h f X w r + O + J 3 M E f 6 y R X L c Z i K D w 7 V r z m v J r 4 l v z v g Y m R k G n z 6 d w r E W g + X 9 B D / 8 q 7 u H q C F o J T Y 8 x h w S 4 1 / f y K X Z l 5 f z l i Y z Q g s G I v H a 3 O 7 / 3 C g h O o i J W p a 4 v j T D X T K t F a P t s 2 4 e A / 5 f X m K q p R U / y n 8 + t 4 E D S D y n + x 1 Q f d O y s 4 a e 8 Q w W 9 S T m 7 8 M 6 U f f d C 6 7 2 w s j y r M P y M / h d c i I n I p 0 2 / p 1 t m M 4 S / 7 V M g y 7 A p 1 3 B e r N N l + / 5 R A 3 Q G u C s N Q C O U A z 8 I 7 I v Z N a Q G j F b / H f t f 2 A a W 0 a 6 W n 2 q 9 K t L 2 w C Z w S B 1 A v X A t v Y R V f S 2 h F B R h j D 1 a x U S e / n 6 4 E l / Y / m t 0 N 2 P 0 q I / Q o z t z f q X S I + W i D I i k x P N x a 6 S 4 L i B i E 3 r b b h 9 M g B v C W n m H r n u X G I i / / y A f M r 7 B X 7 e y g A c q S W 7 J V + G Y q H l H 8 J 9 i D Z e 9 A R M N 6 l 4 3 x t f 8 / e 7 h 7 v B Z A N k B n C I O z o z T V w o M S P k F K 4 E 3 q + 4 r b M k X s o C Y 6 Z L u c t 8 L 8 s M U 2 L 3 y G / 3 4 M 6 B n e R I h c / Y V H F 5 y m H y f a F w + V Z Y m t H c b 9 E 9 r k R E f u y n D e P T P 6 1 u O O V M e v l J h 2 Q p 3 c W T / x i 7 / q j q g I a P a D J Q n e W C 8 9 E W m w L G J u O q B b X t + N E Y S q w n M P K e T n S b m 8 8 X R W R t 2 i f j Y 8 Q 3 u j a y + h 1 M e L f z n 4 Y t l I P w h a g 7 J + M z I u + r T J T Q B b z R t d u 4 H e p m E g A / N e b x 4 Q f o C O r k g H Q e / J J 7 h y 5 t z b N v m o c k H 0 I e u g J y K N + U R j 5 8 T s N k I x Z L 0 l h v A V z 0 3 d g u L J 3 n e l p G E 3 M 0 B g X V l 5 P n V Y b m 3 3 X S t 1 B / 3 5 7 W S z N / c X h B L y S K N v E 9 A G G D s c Z t j Y r 2 x M Q A g K 4 9 r e 8 U h / Y 6 A 8 K B H O 5 z X V b 6 q W 8 E c A 7 O d Q j G f V r l S y + Y n O v t Y v P 3 R J f 5 f C j d s H 0 t B z s m H k w J K F + w c S J s x X U y J u b l 5 g 5 8 7 R P B C y e l A q z c u X N F P E S h 3 l e D W + u s Q l 2 V 9 c D C e M n C 3 g Q v n + l 4 o m A S H Y r 2 / W I + t 6 N 9 F c v z v C p z c k b 5 2 4 h E P S J P U q 4 t O S A A p z H x 2 + X u + A G 7 j s a D 8 Y J j V 2 9 O m O Z c d 5 C K l a d 4 T G m o s L H K L 3 W n B H y n v 5 o p F r 0 S 0 i J 3 l C + C 0 n / / A 4 q q T W p z V D 6 p 1 u 7 7 b j L s W z N 9 7 J O V 4 A T K F J Y 1 R k g b R q e K l k c v 6 B w M r Q B D M U u C z E k G k 5 / 6 I J 5 I 2 r l b B N e G A 7 j z F f 8 + 4 U v / S z l 7 E n + e + D P E c P s 2 4 L m D 1 G c 4 0 x a U B 4 I Z w S v L z p 7 i F a u M Y i e K A L 3 S 8 s A t a E c I Y 1 h + 9 O y 6 z b W E A + o v W s S w o u b i i w y l 2 D G u W 8 i F F k W O q 3 K 9 J L R l z 6 V l D J 0 a A p x j L 9 L 5 + x B o P 7 U J 4 M 3 z P G M W a E K u H e / 8 t 7 / 7 I I J f o 7 g s T r i M 4 g S 7 P j n m U Y o M k F d 6 C P Y O b C e 9 H e P I A 7 X n X 8 k B g U v 7 v q k j 5 U Z F w w d w 2 h J V n h D S Q d 5 o W D + p f l I a f 5 E y V c L Z O B P O 3 e 0 E u d J r i S R M W C R p l c Q p z x D 1 4 6 K Z + 7 m R 5 y d 5 m 2 F B / j Q F F 4 B K P 3 6 j y e Y T i c 2 L R 3 n O U 8 b G n W j x 4 M D W u b 1 G S l 3 O Y L 3 D Y N A z n c 6 p 6 6 a w j s S e j N J Q g I u t N p O 6 a M s 5 D P N 6 V 9 7 q L / m 4 V r / 9 m 9 8 1 6 1 R 6 w f A C G e A D A x A H G f M X 3 I u q 4 J x w g L d 8 t 7 G m n / 3 G M s r I a s i t t r 4 m B z v 3 2 h X l K P R 0 R Z 4 I R Y y i B G j j I N 4 A T 0 g X 9 7 k M V 5 y X x D 5 y A X u L f s z 6 6 T U t K 8 j I I L 8 j w V F B q s i V x 1 D + k t s M F 9 z + 0 B M k y O g V o g j b B z / 9 f 2 C j / + 1 C E / / X 3 d 4 K E f w + k l / 8 h I P D P D / n r B p 0 s 9 9 N 8 A O q g / v v Z / s E R / u d f k h z m v 0 Y v o M t N P j o Z D t A 7 X o N y M B y S / k E B + M c 2 u o a A n L w / i 1 D K 5 L N C D Y W g D B 4 n W 8 J v d / f X C + D 9 n 7 a o l + c m w F r L s D 6 P z 5 0 g R x M Q C M g 1 I l U V 4 + c Y v E m Z a I B S M t D 2 Y H v 6 l o c P e c R v 7 4 L f v 4 6 a G A k o X U h P p N 9 g F o K 7 L s X k O Z P + 7 g A 3 M i M R / 8 K h D F f y S j w c A l y E B f x S + T P / u T o l m f 9 7 n T m + O m o t T i U 7 l c M h C Y H 3 G Z I l B U c k H y U Y a I y v e Q C U u R r L a U R s j L V R G X 7 p s X 8 b V i m B h R e + 0 p L 0 o 4 k 0 I v z 8 4 z r c 0 O K d X f B L q T 9 W l X A t Z Z Q n b g i 0 F D k 4 e t 8 W / C k Y k E Y 6 5 n 6 w + E X a p m D / a Z u c H N y Y C + a 5 9 / I N K J H g w P r R U + u y K 1 0 e k D j x P v 0 A R e k 8 + j p p x m W Z 5 f u p 9 Q A l v Y m v k D 3 C u V c L R / G I X 4 v n b v t J o P j 2 t Q u Z Y P y Z 8 v y D O v f 4 P T F H S Y g X U A G c i V e Z G W u 2 9 p n c 5 u b b 3 R J K U 6 L f U F A e X A b i Z f T y k Z c C M 3 u c 3 f a R J i N 7 r q 2 C 8 j t o 3 k N c j l Y u 1 H 1 m 5 z S q O J w w Q P I d e h i S n S 3 e W D y 7 p f 0 g 9 1 y E J h B n a c T u K w h 1 j O h T F R + / k X E e g W z F i 4 c N V Z 1 o n D d O j w Z b w C P J P m 9 4 F K 1 m 8 t k t Y U L 3 N h p F 6 5 I E + w f q T Y / 1 9 o M H I t I n B o f D l S 6 O 3 2 5 f k s m X T G g c y / q W O A N T F L z g B Q t T 1 k b Y R 6 d f 2 B 4 a W K r G 1 Y n D j U 4 y W I 1 j / X o J u Q a 5 V P h g O 8 w 5 5 b F F z x M f / Z C 9 9 O f k 6 t L j e 5 / L W b + X + x / X N 2 v / 5 h p V 4 a S H A / H K W 7 b D C 7 M q o m t 7 I U L I X B s 0 d A E + D n D C 5 V 8 u I g r v t + u N H j a l f 9 3 7 V G p X + 3 k 4 6 X + N c B P 8 x d k k 8 R R 9 A e d K A p + B h H b s f 7 B 2 Z k 3 K a l 2 2 / k F c I J 3 g p Q L S I w I C c k d n A 4 h I D 7 / + j N x f V V S d q o o 4 E S f q 4 m v e n b n z T X W x 1 p p z j v G M x 8 k a P u Q L 0 v I A K Y Z i E G t 3 X U G o 1 x f g m a P o D d o H Q N x 0 Y J d I R C e k P A s I s I 8 T q C / Z R k g I 3 T m f v z r G T / G + + / 2 F b S D G C A o z N X v a r 7 c F f 7 b W N X 9 y w y i c T k X v J z 7 7 2 r 1 J 6 G r u x 7 b u c 2 9 o B o 4 9 I M y V c R G Y j e R U x Q V f A n 1 M r t a S q j 4 v L j z l O O / c i r q k 2 / R u W u 7 + k e J 2 t + + a p / 1 h b + T H g j P h 9 / c 9 A a 5 a o L 7 l I E 8 o B Y 3 P 1 U s 4 m P N J Q L B g V k X 9 4 j 0 f W q + A z g w N 5 2 g 9 V t w s E d 9 8 i h A 5 S k P i C e 5 U j J p n P u n d Z + j j A T 1 f d I B s G e W z 7 u B n S 6 1 O X J D M d j H I C H J 0 h n z W e H 7 F / U a c x 3 L / E r w c q Z 9 n d F Q C E z L b 8 c 5 h g D r c g R 4 b + f V O P X P R O 8 7 S e a W 9 0 R 3 U 8 6 O W 2 N O O d k J H I Z 6 h j B T U s S P E 0 w G x l L Y G e j V L k V 7 4 e 9 t B g C B J 5 W h Q f e 1 N V G q Z w z b Q D l Z u N t E h W H u 8 e a j Z s i d F i d n 1 A F i 8 m e x F i W 6 s g w q Z 6 W J 3 u n p v L i t z q C I v H s 6 E s i Y Y X Q j N 6 W + 7 s R G 5 5 t a f x F t 2 e + H h p a J d V u 5 8 t e 5 g T X 7 u F 7 w X u B 5 M u d 7 c 6 c v f 6 / 7 0 Q r h u G 2 H Y Q T W C 1 l D s q + Q W b w I E b x A A T p / x 4 m e / 3 7 R z q S X 4 Z Z + R O / z 1 k E 8 m 3 t v Y h b f 6 / M G + g M E Y P G c D 9 G Q o r q n e d n Y 0 i A V X j w F H B B Q + b M 8 z l o 4 4 V D L U 7 7 U b w d 5 B s S m 4 B z o s Z V + 6 S 6 I Y T Z X D o n J o x z P 1 W A 2 T 1 q j r o M x G l U l P B A k t + L Q 8 X 4 C O q l 5 5 X C e O Z + z n x w q U j y b q u J v i 7 J Z d x 9 + 6 v t O T 6 z 6 M c H p 7 O b / u m Q d r k S p 5 + G L R f M 6 C d 3 + U b m d F M 4 B O X V E c u 1 + u p 4 g j g c + 0 O v + g 6 h G g D 7 h 5 9 Z 0 2 j 2 q y G M 8 M q S C H 7 6 O X H u B b g T t e M 1 d S B k F s K T v 1 R Q a 2 N L X s H 2 A G 4 W + j H r 2 a O a h N E e M S K M h L z K f C q R P f / X 3 N L 3 a F y n p A B C b h M C S 4 z i x 0 A 4 i i 4 8 L H E 5 h e k q 3 V V 7 F z c T m 5 K G O L s A 7 a + b n K / e n 4 3 H S j V p z 6 N h b o h J n s 6 W u y C D 3 K k e K T / f E p M s G i 9 1 F F N 1 M T 5 w g m C g 1 b e M z H 3 y b n h + d p F R P W P 6 A H h u K d I B C + 8 E Y i H q Z N y G d 5 l U e V C 0 D X i c A O I D b k E s s / W M F b h L i 4 6 R y a D J k I P Z q 6 R I d 6 G 3 Y r R B e A e n P y E y Y g J 2 M 5 A 5 T m A 7 + 5 P z W C t o e J D d M d U U 7 h z H Y e M 3 / 4 n G s y l k I 8 d A 4 g n w n k g 0 t P p 4 U 9 W n d s P O y f F x + F x + G z Y V Y M 6 Z i Z + I V i p n 9 u S M E L N 9 S V 8 Z P z q A / k Y T v M u C T D O t E S i / p X I 1 l M B v Z d S 3 J h w q V L i 3 v x f G o j t v L C C n o N 8 L c C x H 7 X X y V k H u F g U U i / 1 k B T 0 O J z m k g w O F A z A u l g m u 1 e C m g 2 M t E A 4 A J Y W Y h 8 W k L 7 G x 4 9 k C b l t + M v d A 4 A 3 p m 4 c + K 1 B M P 3 E J a P h o S z g B B I e o f f / 1 9 E D / h S / 1 A c E Y e e o X R y S t T M Z 3 U + w 8 Q J Q r g f I V g a o R G m O 0 N + A 0 R M m + h 5 K M j J k P j H t F W v h j U M x 7 X w r p f h 0 d o E k H Z r 0 g g 3 h 5 h 1 m / S G P g A + U 3 h b T h s O 3 B d 4 j 6 P D / l e 8 x 7 / g H S g e E d t L / s d X h S O n n V E 9 Y A + M b D z 3 2 D v h 8 0 c d p E S / i b L + D e 5 x l J 2 P C W k 5 + W x K F u 2 4 D I J k f I 6 2 i T I R C T O 5 G 1 o B o h h f S M V B i k / y F f O S M d b 6 q e S t w o h a l f b 3 i + E f 3 g 5 + Q K S i i X c H D M M W 3 A B S c Y f 9 h p 6 V X F P z k d G H 9 4 + 9 b y b X e 7 K P k t o 6 r 1 8 w 5 K 3 k o P w R c N K / j 7 H / I Z S u B s Z e 8 A k L o Z 3 + d W + j 4 3 9 7 v f W F q 4 S P Q h + F P x r k A O u 9 u g V E 6 p Q 8 + W x x G X R U u Y Z 8 l 6 2 w a e Z l R n M D 0 w / H H X G x g 1 U U 9 9 7 6 9 m J V Q / + 9 w q Q r m I u E S 7 I x J L U 8 8 B w 7 b c B M E s J C g S f 7 X i A L y H P k z 4 e + d H s 9 0 8 k W 5 p K b s c 6 X X 2 W J S D X I 5 N O z W I 4 O c h I u m x C h W Y W m o h D A I V k X S r o 6 N 0 c a 6 h 9 F p f s 8 n 7 c 3 J s p 5 H M p p p 7 V a d g Y b 4 s Q B 2 d o 1 5 d + 7 r T w C 2 9 g x 4 Q O + r m i h 0 D s q f G A T H t G w I P G D u D 7 R v 4 w / l x B d z A j q 6 G z 5 0 R V D I w 8 k 3 6 e / v M m S H B 1 v Y 3 d e E l w R X E i U j M w q v z M 0 k 1 f 4 P y v 5 N k b M e H / Y f G M 8 O j C t P f h V Q 4 6 M o S i i y z 4 s h 0 n O p p p z j l I o n D Q V m F G c / w 6 e h 5 / E l I 8 h g V i y b c G z + t D X 4 c q x 8 g N z R p O H b R r p J M g A I U / q q F P E 0 Y E b s e Q U A T P 8 S 8 E O X 4 v c z v m G R j S x q F h v 9 j U x 7 5 i 4 J 8 3 A S w v X y v r r R V B q K j 1 o w m O q c T 7 R f W u e l X 0 c P 5 k T + r x v 7 F V u T X u k t s 2 H M b w V B 3 J D J g f 2 O p 0 n B z A q J x Y d F d s f S c w l c 4 v i 8 w k 8 P 8 F b 6 I T x 9 0 F Z 9 N j u + N 3 t R 5 r u q d G U v 1 s S m p T m Y 1 A e J + C i E N P a X h q M Q 0 X m 7 T H U d 0 i 6 7 6 X 1 3 d b J h U q x O 4 M V V 0 t 6 C u e L i 0 D p z z T P h B H N l o A X H N 2 m 3 i k f K M w e L x q I m f c b P g U x L f L n M Z R v e 8 S B z 4 o C N F h p Z + a V + y U e r J M L T k X 0 5 i Q Z z w g k M S J c D h H i U / w Q R v S y h X k F s b X j y Z a + S e I e f s T 2 u 4 p 7 3 Y o p l k m H r w H C w Q n 3 2 p 9 6 + K B w x l g M z 3 O X p B C R A Q a d I B + 5 j h O I n h 3 z 1 O X L y e h v m L 8 w L o E m L j R u 0 B N v f d S + s b 1 B G 8 M j v d o n T v I w T k 9 8 L v d 9 e d + n 0 r i 0 C E S h 3 7 M W P 1 H / X M o 1 d r 1 F N X 9 H R s e 1 O P n T Q 7 2 j Q / 9 b S K h T 9 W h l 6 l I C E N N 0 8 e k m w e u 4 W N a v t 0 x H G j n x / M S J X X 2 z Y 8 W d b A C C z z 9 J r w 1 + s o j 6 h 2 J x N f / h S v 7 P d R + + / r 9 V j U K t + D 0 C M / r X L D j C 8 w X O 1 w X K G 3 K P v i x 8 J T X Y 3 K Q 2 w 5 R C / P s / f U o 5 B G M / p n m T y y R l u m o n C I Q C n x 1 B y 2 j R K 1 L M a h q W U j F F j v q t l / T K 3 O 4 e b A A 3 y U B n 5 X S M Q x A x C 1 Y 7 q d + r w a o Q w w p l j W 7 f L D I O u Q u p O / C f h H 7 5 g n s 5 v L 5 W d a s 8 d / U i m 0 s 3 2 U H 4 l N W K 9 d s x F Y U + I Q g 4 L e S 5 j T 3 a 9 l q l V j 9 V H O i / R v 3 E F A 6 o a F B 3 a t S F 0 a 1 9 X L C f + C E F I 1 J Y u 2 h A 8 6 8 z 9 4 k Y 8 8 I w 9 z V z w e N 4 Y R D s K A i w i c 3 k 4 r H l l D 6 j n X V e M D v c 0 D e i L w D n b s b K 6 0 e 1 R m T F 5 2 E a y + 9 5 Q c m G Q 0 j e V 5 E H O x E P O Q m 6 r / N L D n / K W l u o 9 g B L m 1 M O u U 5 o z L u 1 d J 7 7 4 o o e z n R O S r M d u N b u M h E 4 2 w c R 9 h B 9 s V R o f Z z E 3 q R N X O L 6 L k 9 g K t c a 3 X s b E A s P W V g P s z A O 0 L I U + / B P K y l f B / 6 t I P 9 7 X 9 B o r F Y 7 x C 3 D t P 3 0 F f s d r V / 5 9 / v L O 1 6 r s t P 8 5 t S N g M 9 U s I f L N d W N 7 3 5 X f G C 1 W t 5 M z / I J m + j f + f s q x C x c B P i H l h 5 h O m U K R o Y U f R R w O Y p v 5 M N I i 6 g / / n o c S g Q k M d b 6 b b V t t 8 7 g g l 7 O 6 8 h n z t W O J i B j n V f d E i W u C N 2 a 3 L 9 V 7 P U V o m k r G M H y 5 / U 0 i P O 7 g D S z V k 7 V 8 Z 5 f w l J f 3 0 R c v L Z b y L k P a 7 q y x U b R p G D D k o t 3 d k p p e 9 c j 3 I l D R y 8 c m K B 8 m t w 3 r o y G 2 d B H q w I + x R H + P m O M 5 k 3 2 z 2 T s A R z p s E C 8 N u R c 3 9 7 / V U k l p b a u Z Z i r 5 W + 0 E X m r t R E J 2 9 y H F m / 7 S L C X P 9 3 b U f G C E 4 o x L S 7 A e F E l 8 3 n Y E 2 8 H N u Q I 3 Q B A a B A 0 U j z 2 e m c z X P + 2 b e P + i V U c 5 j e z S n c O / 3 0 i + G J / l b P e 2 M 3 R 4 C Q X g z b n s u H d J V z t / U x Y Y T U Z U E K v g / O u K 8 N l 5 I B S c 1 e v e 6 3 f k I O t 0 0 f z f g n Q j e E 0 T f W R 1 r 2 r u a 9 d / 6 C z k h K 3 i D h q F b 5 + c p 9 b I g 9 D t w 6 8 7 C K N 9 7 S 4 t K t z n G A r j I K U Q X T z o W M 7 C u H g k z 4 8 B n G 7 S G J P j X 1 5 L y / L o 9 K R J D 1 j y 8 t o 7 9 w N o A o 2 y G 0 u h x 0 h x s C b R I f N z u B 2 h N p n p 8 F 7 h 1 G j q a 3 x s N M g L I 4 r Z R 9 c X X V f X 4 b L 7 Y + R 6 7 Z U f P F L h D D v + Z a k I x 9 u 3 y l C K S a E 3 E t r R q c u w 3 S T w N t r + 0 q M C / d + m H H R p D 3 O e D Y q l S C q G 7 P A U 7 x / T V S S 3 u B p + X Y f 4 T k g 9 s 2 D S 9 f P j 0 + 9 B h k l E H + i 9 L 4 2 x V J W x s 6 R L q P + C 2 A s j + g a L u N m F 9 n C + O a D P M r c 5 4 9 s x k g B I J v h D 3 N 2 H n N a i Y l m x / g 5 s h + 8 6 O U B t 2 0 n V j 7 Z G V L f X + l g j m Q B 3 F / 5 S L o 0 h C n l 5 Q 5 z H 6 d Z v q O c A N m A T q B q + w f L l I S m l l K Y i z u D q 3 f j 5 c J Y L I V c I 8 e q F 9 V 4 v 6 / s B i 5 8 U B 4 5 B D E c k R W I G L y l G L o 3 I d j T r x g S 8 y c X v + u q x / 4 a 1 v O 5 p w y D K z 8 4 s 2 P V I k E v E 8 F C 9 x F P x A F y Q O 9 2 B Y t D f 8 V 5 L u G u 3 9 7 s g 4 U u 8 C 7 F J L Z Z k a o c x Z l U a e J R 2 r Y 3 2 I p J j w g D K L r T v H 2 o Q X v o / a v D E d z z + P 7 o B 0 L z u e / 7 5 h 3 P t y r 3 g t V D G A G K 1 p R r f v H 2 5 K 4 P 6 + B v H Z v S x Y S W R k W P h I q R F e T E r y A s L n q 7 G 7 7 c S Y Y 0 B T 3 j L J 4 7 Y 8 l r 0 M B O Q + z 9 V T O I I y p e S D r L h b L 9 B S i 6 7 i N / W T b O X / z z s C E o T r 4 r M Y A r X H h f f i A q S v d C E S 5 b o c V w b F 9 s E b S 2 M G R 6 G j 7 s G y Q m / q Y g U e w S i t a 9 F c M I U S j V 9 Y o Y P C Q Q g f Q e A L a L 5 k y i 0 H 2 q J a + T u P 7 u l H y P 3 2 c 2 A Z a s 4 r V 5 4 x 8 f A 7 G 0 L N p C b / g T h T W x g t h g P l m T E G c u 5 Z c m j y r q l c B Z T J j v E 0 I Q q + e 4 V i + Y Z 5 m Q 1 p Z R F H l 9 N G v 8 0 p q z U v s 4 C 4 U A p s u r j 9 4 3 P P w u y 5 0 l A + N 6 T X N u c v A C 6 G Q d c p n Y d b / k E e v f Y f f W 1 J O w l 2 P T W z h Y u b / i 9 n M + U Q L O y A 3 F K b r r b f g o X + j r 5 5 d + 8 A Z z V X b E T t q C p 3 d 7 P c V X G c D c p d 1 l u Y x X q w E x 5 D 7 K 6 s p Q 8 U 6 f n z w U t e 1 G S u o 8 2 E 8 b S v k + v K 6 d / G P L o O Q K D 9 8 I 2 G D b H L k j L v S f D R w z Q s 1 z w d q f D u W Q 8 u 7 j I F X e j k L 8 G 5 + Z f Z F N Y y O / / P Q s f N 2 b W F 3 6 X Y d U p o y g 5 v 0 L 1 5 c l n e 3 c D 8 9 A R V X V c M P U i F 4 N F S p 1 R d w / f 8 G K h x x u L O g i A j 9 w p N 9 c 6 K Y a d q 6 J 6 W p L l S O Y 1 B I H J k 0 E Y I k m Q P U a N O g x i c / m k k m m T M n 7 W 5 w s w R t 2 A L i 4 X o U 5 i Z V V t C H 9 8 + a 9 C X t g K w T 9 g L w J e Q Z C w W V m N s 9 S 7 E O W K F f G w r c l 1 5 1 h H 3 z t 4 Z T 5 l N v e h y z T 1 w 4 8 C p P 4 F X 4 8 L 7 q j p f 2 J 8 w V c I 2 x m 9 1 n 8 G g j 0 s / M j 7 o k R / O H h P M o v 6 z a D L u X S S A N + 2 v R 8 x 4 U b P n 7 5 q X C X 8 M a x k P M k + R e Z Z J a 5 u X B 6 d E i 8 5 U V F g a x j O 9 T h B V v h K h k x j h / k H J / c u n L q 9 U e r x 7 N / 2 e m J m d 2 m v E C A R B S b F 3 b E R E r Q 9 / Y 5 X c M P 4 s i Z Y M I H d B t p z 9 Z X y G k 2 i E E s 1 1 m 7 J 7 T C 9 1 O g j + A 4 Q J F 3 Y n 3 B 3 z 9 y Z N G C g h y i S f v 6 A U b o L e N t 7 n M Q 6 N K K Z / 9 4 N M 5 6 y u 5 L D V Q u P n J E 7 T 0 / K 3 a / g / 8 W d P c B a I N k K t 1 L j 5 8 v W s T k W D V + S 5 V e 7 K f O H X 8 E M + 8 n h / c Q i 9 e t S j L v Q v q D 2 b i P f u k K 6 q 2 M L P K G G 9 a e v u K C A M M i T g Y H j T Q 4 9 H j P 5 R D e m d + H + 6 S e q e 4 y i G w 9 8 k s 8 9 f w S m n 4 R X 7 z O q x / m S b s b x b v 7 k w a V T 5 V + w 4 G B 9 a A F E 1 p i H p d T N r E g L 6 E S c a E x L / v 2 6 A X z f Z f c D W 2 H 8 N W s h M M v g h o 3 c l P z 9 n 3 F o P / u c x Y z r g 3 8 8 / V 6 J Y q q q X v s r r T y U I q r V f F j I X o m y J U w y h s 7 T q B x 4 l g a E / Z 9 c l z v t F V a e W n 9 0 v p e 6 s R d + I q B + d 2 1 t 6 8 A N k d 7 Y / x y Z c Z Y q R m l S R Q 7 2 2 2 u 7 b x 3 H 9 V H i n b C N 6 M s j K A r p E h o 6 I 4 k Y h 0 P w g l e b Q Y u x 3 P N Y h M N X y H M h f E e 6 a L J U N R m j + G k d W b O s P 4 M 8 E q q C f K Q 7 R E h Y K V p f X m Y 5 3 / c N B 2 F S z e j 7 P j J Z e H n b 2 p Y 4 1 m 4 V s F h V x x u W N f C C n Q Y c m O y j L S D k l X / k K v v 9 e F V k N R 4 h z H f E z m Q O K + X d F K T q 5 Q c P 3 I V P b s a i a f i 6 z B a m X u r f a 5 w I w K 5 Z z + v F S a 0 q 6 F t 9 k G g h i + R n y b x T Z M v A L H z I A r u u / P 3 X Z v 1 f Z k M q T j S g A z e j z q T Z t R 1 n F 5 U x 5 S / Z E X 7 3 2 z j 9 n u w k F U 3 x F 9 H f z 1 H b N 2 u e q 0 P 8 7 W R 4 l s s u k / M W / U X w v V g G 8 w 7 9 o 2 I x B P s l J 5 B T L l T V h 4 1 d s X V U b S V 1 p i b x K k n 9 4 6 L U y X D j 6 + f g w N U 2 A m h H E J Y 9 i c 3 9 v E 3 s Z G 1 y 4 D / L 3 E f c 7 v + b t Z N c K 6 O T E x b G B 6 O f n p L k T 7 s h u A v 4 f c F P O H c g X P t d e J l p X 5 Q d O 5 z H d i U q / e j i S L + s j t X r e + v b J U 2 x 1 p Z K N u 9 O b I z q M 5 Q g w K T v U X w 5 Z M t 9 U W W j D u m i A g Z l O Z j l P Z Q Q V N s X J H c J J c q m g D C L N w Z 4 G H l d D k S X Y g P H 5 U G 4 + F g g O 3 R n e s Q Y 4 6 r o J 4 0 5 J K t h S W D 3 x w B w k Q e m U P 1 k O B b z K / P s f M j X t 5 U n w J b f n X j q A r u g d B + V / d z f R j T d l S C 5 n S 6 n 0 G z K b p b k 1 z Q e o V r 5 F d 7 + Z d H m P 3 n I X / G 6 1 + y R / N 2 b r B r k z x i r E m 6 g 3 4 j t e K b d V o O r G r A S h p / V i / I z 0 e 3 8 C b I f T D g 8 Z O 9 w 9 a 4 2 Q i M S y N G 9 f N K z s g g / 1 4 3 d h 1 n q F 5 Z M 6 s s K 1 N x C K e C c v C E 2 P 0 I E F m 9 Z + o t P K t J d x F O / D Y 5 z G U R Z q X N v 9 c L e Z 4 F g w T R H i X i w R f U 4 p Q 2 X u 4 M + Q W r F 7 0 c U O + i u / I x p s 9 S B 7 4 E O K S C + 9 N Y r s / H B V H B 1 f n 5 5 t z 5 4 H W g U c b Q M I j x 8 t 1 + 3 k j F a E m l E 7 0 M A Z Q O F x J p U c A 6 + 4 D W c C g g 6 n O 6 r 8 / S 3 d h l p a k j v K 5 7 u 1 A c W Z u v O w Y i m y o z j p F H 4 t z Q e 3 j l 0 d M k 4 I l x S d Y j X b I n K + I x Q M H M g d g + L l y Y Q 8 A s w B z R l E p h / N M T L S P e U p 4 P x Z n j L 1 W 2 R B V G L / C c g E x 8 e K B y V K G t 5 M s b 6 Y 1 P n H F / y 8 Q a x Z s W q U H 9 + O v P n 2 J i N o X H d A q / Y Q D w P 7 b e O 4 N X R F V D t 1 L j / R 5 E X 1 i B 2 t C D P O P l 2 L H N n c T 0 L Z 6 4 M c 0 c 1 k e / L f n A + r 8 + u w v 0 3 J 2 w 7 R G G 3 Y K R U / v B B y Z f 2 Y z A M c o F o G r 5 H S x O 3 g M J Q + K u T 7 3 E v f K w k S q W t W i B t x x 1 b r Z p x G I l J F L 6 U r a b 8 L m 4 + / r 7 e U P S P s H M R G Y R C q b c 9 Y G K V N R c W z I j s D 4 7 R 2 g z a 6 T G c H v N D B y Z E G n N P 7 Q e E a q O 7 L G 3 F q f q U s I E T O + 2 K 9 L p q O F z 9 z S e k c T g 6 L G 3 + X V l x Q 9 b r j T 7 1 I m X 8 3 L Y i G k g D r 1 8 c P r 2 0 g 2 F 9 m 4 P Y d f U c e r 7 3 G g v G k C 7 B j 3 / t t J m t F f 9 R e h U m j p d g w v S 4 M c r c I B h g 2 + l 9 v 3 + E I E + C A k x F t j j W F A U w j b O v 3 O H P o e C O 8 V I b p 2 5 V q E u w g I D b / E z 7 y o N 2 S 0 X x F a v 1 t X 4 I c q E X E y b v W K 3 5 4 N k v / 0 + L X h S Z 2 1 v d M y h 0 8 / o D m Q e T l L 9 v A m 8 t V q O I c U K d x 1 P 4 E e V s P W + K P P K q v 3 U o 5 i o b i + P y e N v Z f Z f d 9 h A n l f O 5 s M Q 2 + x 3 7 Y w s u 0 w l m J + 7 g t / 9 N d n d V + G s G h L D u W o 5 N l v 3 u e j h X J 4 V t + g A i J i A v Q z P H r 7 L u N 2 T C O l l e V j D N D 3 v x t t D h o z n K G 5 e t B u E P S N T v x h d 6 C 9 t p E r i 6 t 5 R k S a N v 6 s a I l / 4 v m k P e j r z t g D Y K k F H 1 f n 1 u + 0 g v A 4 F 7 3 N N p z q W 6 c b k b q 7 1 r X T 6 N y A r R a 6 f F 3 U a / B H o C A p R P w b d a w N Q X / Z N / I r o H H w V H 2 m r O n S 0 U G Y Q Q k h Y 1 s t 9 Z T y I W 4 6 u R c D q j 1 u 6 N d / s j A E 0 4 k I / k x k g s J y u i u z 3 L v V B m 5 I W g b f s N / X N a D 0 z o W D l r S Q l X / g H j 8 C Q R z r j W W c X G Z f i D y z U F l d f M l 3 W 1 U m 8 j w H D I o p i j F y A T 3 x 9 1 w 0 s 5 u e 8 4 H a A Y Y G z r 5 G U y S u p R w v 7 Q + J K 6 a Q 8 k y A + w 5 Z 5 f L 1 A w f d w m Y k S 8 b h s O 2 V K o A R 6 C e a y o o d c M v C d o + F h n z j z K S i u d z 6 t 1 / B e T c D s i g D / f i S x 5 N 2 L j + x 5 m C w 4 e 9 + o 1 9 m L p P P 9 S 9 d 3 Y 6 t v N 5 Q V p 7 g 8 H I / e 4 3 q k d O n Q w u L H v A U q z Y f e 2 v R K y 5 r s 1 x c N L q 4 n c o x h V s z B c g 1 p e a 7 f j x S j 6 S B M r M o 7 N v w 3 W C P / e A K U G 3 m r q f 7 q O w N V c 2 s W j A + y D n L Y A N i A p M / B / + h / / 4 3 / d M r m 9 3 c 6 y d / A q O 3 I j 7 I B X f y j d u h D y / V 2 B 8 c 7 t S E 0 4 I P 4 L W L y I d K P s d R / 5 Q M 5 U y b N 1 s I + 5 J j V Y h o f b P q P 3 2 S M z j k 3 o a k A 2 U Y t l Z I + + N H 2 + t n v g t Z M g w D W l x J n i m k m 6 / m 5 L I r 1 e v 4 I X z t e O 7 D v J P m R Q 1 + 9 w z M + N y y 5 Q + i y G V G T m Y c j l 7 Y k v N t y M D Y V y I F B t G 6 q j o w i G K P K j t p P u D 5 C b + T z 9 u p N m j A 3 z 2 o A E z r + 0 u 9 P e f 8 K 2 b s O k R k l y + g t J n F A Q 1 z O q 8 p b 2 Q 1 p Z W o R + X A 5 / R S B w Y O U d m 3 h f 2 7 t t c C R b q u J q a z W e / N v g y p T r X 5 P H Z Y U H f k b F X H I 4 C t Q j d 1 Y Q q e J 2 y w u N m g 8 K X 9 / 4 a W q 0 v P f X w g T C P 5 C 8 P d B 7 9 N D 8 d U q p u x + 5 Z v c O O L z e C x m 5 e Q b V f R 1 G h j G 0 O x G A x s X J c W c d G 3 5 S x j X d a B Q P i 2 g 5 C Q 2 i t t 4 + j m N E d y t 9 m W F O + 7 0 9 / b R D F b c n 2 Y M u n a 3 P d T P 2 s 3 H f H W Q D K S D 2 n z 9 A g 8 c u 1 u j S 3 f n J v q 3 h w H a + F e v R 3 R T M n d 9 y 2 4 P D s 3 j 4 v C z K a v V w Y K v 8 f T D 7 j 9 Z v x 2 h 4 H X R p u v Z 8 h L g n f r r j 4 u d V P Z X T 9 o / P x + w r 3 R W I q i F 2 M V I h Z u k c 3 1 P o F K C O j l Z + x + 9 2 a Z C 0 o q d f y 3 c 9 U 2 A X 9 4 O Y H I f z 6 8 n M 5 Y E h s C s 7 P Q x M f A K 7 L A W I l K e Q v 4 j 8 p S F X D p I N y X + T l + B x a l S L f / K h S w O r 0 c 9 I x Z M g X X X O C i U d O j S Z U L a L 1 J v 7 T Y p 1 I 4 u P I U e 8 P T k a 9 i B L y c k E q y 3 T u 1 d B a R v p A j p 5 m P n / I 9 m b V t y / b d j n n u M n x / X 7 k Q i w b Y a q M K 7 m A m 9 8 x 3 N l 9 s M V r M j s j t / R u g w A y J j N 9 0 t X 8 L g v W k Y p M z 2 8 R 0 O Y I / o B x 7 j q 3 k Q q 9 / w C A 4 V f E 8 M L 0 8 v L 8 F x 6 + c Z 9 d 4 m l A t c V y 3 + 0 g E u 4 9 6 u T a k R w s W T t v L E l T j r g + k t E Q u o E j s G M v v v 1 j n P 4 j 5 o 6 H F W C N t c 2 6 q g g f y Z c 4 W z / P s N a Y 8 n 7 l l 1 r 4 e k L n s M Y 0 o / k H f M 9 X B r q I u Q n o R R 8 t M 7 f w 1 B S 3 L q e 3 A N l R A i c U e H i 0 t h n o A S m m y Z + G f g T p T l T G K N i K z n b G g / L t o 5 v t K 3 u / r d s h g Q V f V J 8 i D h R 3 Q I w U h t S H u b r v e / v b u / G O 0 9 U m 4 N D 5 w u 2 X 4 f 4 J o x 1 P D L 6 5 S p m 8 y N 8 j Z z O 1 v K r h e 1 r A H x 7 o z 5 b w i g a X u u y 4 T L 3 k R v U R D O u N 9 1 7 S 1 Z 6 p d d y C 8 P d 4 6 A P S C L 1 h E M w M Z e n d A N R 6 i K o J y e C + E E F c u h 7 8 R t J / r + Q K / 7 E Z 8 b C H Q f 7 5 N x Y f B u L k L 5 c f h O U i 9 S 1 I 4 l K f u H T n v E g 9 s D e j F + W x k Z 6 8 C C K S M G 2 n G B C C s 8 q N c / V N X 9 P Y W Y V I Z q 0 o S / p T w D p t F B m w a W s s A N b p m b l H M h z x O 0 W p 5 D b 2 D S 4 V f G n H y K 9 5 T T 7 l o U V L c n w n I s T 3 5 Y n q t 8 M x D G / i Y e J e g g E f f Z v 4 A p Z m c K I k 4 w k g r 1 4 I 5 M E g z 1 e 2 j P i e + B F T 2 k I D 3 J r 5 m 2 K 6 / r I X U N n i j b a Q j P H s O f y + P J q B i v O s B x r k n 5 3 S V H e r e k 8 p 7 m 7 q f o V a 2 3 z + s Y H D 6 Y u x 0 v 5 + O 5 O C 3 + T D r 2 f b c n 5 C R j f 1 T H L 0 w w f p p 9 w y j B f b x I 7 z 3 0 1 I / V 6 Y n f 2 C V t s g e b H J h p 3 v w n v H D K / B V H I s I L T S s 7 y s 3 x x B 6 h J w W 8 J m G e K f n F d X C W i K O A O 5 N V d L P 5 l 5 + i J w f o a H x i Q 4 o L F O Z q o S b b s z I n 6 3 o q t 7 / k P t A Z 0 G X M S k 2 / Y Q 4 Z 5 / P j c 9 G 6 B b 0 d n J u w b 7 J F z I 8 a L B Q 7 1 p 6 R z u v + 5 J o X f P L t Z 0 4 7 1 C W U 8 8 q v T 5 N N o B 6 H 2 L G F q j g M X 4 z / R g T P s R 3 o v b s Y I f a K T H N v 0 B w C A y l F p x K 5 m n 2 j g 3 s v q Q 5 X P X q z O M a T w i x 8 z 1 M p U g J T c + Z Q M 2 5 5 m x + R d Q f J 1 Y o O b Q 6 c 9 O m 1 W w b z y C E m 4 l M / + v B u u 5 l x y 6 t p T 2 q k 3 q + / y 2 3 3 y c 5 C w R f e H j q I k t L 4 T 7 i 7 J 2 q B v 0 m 7 9 t f e t G 4 X D i h Q S G D L i 3 I R 2 x n I a P y o P 3 g m Q 5 V Q O j 8 K v u p z l w I p r R r 0 C i W 3 F X 1 O A 6 R Z 5 t N 7 P e 1 O E i 3 P k p q D D g o t 9 A i J T U j K 8 O g p U q Z V d L h v H t c 7 U I g B u v w j y t q a 6 O S K m 1 J x r R 6 I V o q Y F L D O C P y 0 m Z j L E o y K 2 c 8 b M y h + V M S 2 i C s n s O b R d + 2 A / d l j E U g / s o T 6 7 n e b a C n s a o 0 0 + u 7 l V e V H 9 o s E K O b J H J V g z 0 q q c r 4 4 v y 0 6 P H b 8 j B x 3 5 o d 1 n u V l e / g 1 I F G u 6 s v d 7 X P P y x C H o u u 4 b d h Q X T a E N o k M p M i a + m I W e a I f c 4 n U 4 6 B z O 3 q h v R X a y G E C m 1 7 + l k W g R U B T g G H D h Q z H o N 6 C m l 5 W O k I b z i P 0 A c t B B 8 a o z e + v H e a / J n 1 j F K e W d / f C u Q N S i I b E A H K e 9 V R X Y W X T M L v j o g x r v p p n 6 / D 4 1 t / D + C G m v U r X k u X 8 B n s H W m d M P g D 9 A w b 3 a 8 u E 2 C x H h M G C K 0 i t e 3 R f e y j 0 L w K o A V 5 T l V q Q P x G t Z K E 9 m j 4 T 8 k q i N n d T Z i a J r W G N A R 3 V V W d A + W 8 D x q D v X M v p 3 8 8 q F j 9 P y 3 K 3 g Z k I B v W W 2 H L h l N 9 J R C f l 6 E z O S X z A s 4 v w K l 0 R 5 L J J L 7 z 1 s o 7 V C d y P 9 a l P 9 Q o M K 6 S W I Y j i u x / Z u w 8 J c 7 5 F 3 w 1 a d 7 I x I 3 V T 7 x S E F 9 k l D f k G M o T I I s z z c j G I 9 / I u T x 6 k A v z E V x O S 8 t 7 Z 1 v 2 y + 4 7 a k d 3 h D 0 n T o R 0 v / L 9 Y d 5 / b b a k O h 8 O H o E E 8 c p C b 3 H x s z m l Y Y Y s b L q c h f g f H c v l 8 / 3 0 O X W n / j K T V b f Z A q 6 k s l O q + 2 9 / Q S Q V V d r 6 I o r T T b O v 7 o 9 o C P b Q + e t P D 7 z d Y a 0 / y q 3 v H N b 6 N E f f 9 P K L L i U i Z l h 5 5 r e D h k L t R k H j Y J Y d c Q N x P y E u Z K P 7 a G P z O C c K F O v F P 4 T a U t p Q C H W d m M w Y 3 O X j n n l T c h O W a 1 f n M K e 5 S 5 U A N I 1 d s e U T y M J w O 9 c B U 6 P L Y 3 G O l d F Q X K p K p F Z 9 a f I E v Q Y i 7 g p G D y 4 5 A P o b v Q 3 l z 6 J 3 M C y S C B V / 3 k 1 x M q 5 2 G w 3 J E 3 r Z 4 t p Q i C A H H e V p v q Q 6 h J j A y J D I y 2 C z l s S b h 4 Y F s 4 r G o G I Z R 7 T e k F P y M 4 W P R D V w + z f o U 7 b U / m / z h 9 6 z 6 g A D i L 4 D y r r X q 1 W T Y h 7 X r 3 Q H R K R r C W L U K v U + b P x 9 o j I Y w F M B s a 0 G t f H o E T n n s + Q c W 8 N P E X c b w i T X 9 1 q 2 2 w m V z o 4 W 7 J F V d d e T Y P 4 j h 3 a m 4 Q 4 j 8 3 H t 0 m s F 3 b s O K m m I b J r 1 m r 8 / 8 9 f m z 9 t S f D p 0 j O U i G B P F x E s g F Q r j P Q F w e C i p m 9 J g m 0 F s r t 9 b 0 D h D Y r I A G B c K O 0 q h 7 Y Q E J P e 5 h Z y l x Q H y h J c C i z b f v Z 6 C Z B l K c z d g L 3 n U 9 o l h R a F x S Y g c 3 y z 9 a 2 Q O 6 l x P k 9 l V d t O T h 9 Y F O z 5 a v U K N H i y M T z n J 2 7 E h E 3 x E D u H f d p m 6 q U k S 0 u z t S V H V j y A k B 4 Q A c x c 5 k / P q j U 0 B X u D h c + G Z s d g C j X 9 E / D y s r D Z 1 9 N 7 U z H L M T D I H K 8 d Y c J w x w G d 6 d y u 2 q 4 G L B A 5 k I f k g Y f 9 P L l u / i 4 1 U A H h n k Y 7 x C A t C + w 4 l M w Q s k 0 c e t Y L Z O 6 J m K I e c u 9 f w j Y J x z p f n j U c H E K e N U b b 7 C p f q C 5 + B Y D Y K K H K t k w / n p i s F B R / D t s r 5 f H z s p x R b 7 c S h 8 D x M o 5 g r g Q + 0 O + v N 7 G / X I Z S M l 5 1 C 9 T O R n 5 5 l Q 7 G G b e l J a 5 D R t e l 1 t / W Q U Y L a h d 7 N 7 m e o F N h F T W O 7 W 1 f l G g a 3 3 Q 4 a h p Q n P C k O J a 7 1 w N S I 8 T F M B a 9 L 6 z W D 8 H R + / U / B 7 T 1 s H i 1 C J 1 G 2 3 o 9 r 9 Q g / f e q + O t 8 z 0 v m 6 m Q b X q C y R Z D m A G w A D + w L O I n 4 0 0 4 B f s y 9 y b e 7 5 e C B 5 G y v Q a 4 E b i q X B K 5 t 4 y r 3 A Y z w p D V F D 2 w b w S 7 M 4 M I h O P o s W M 3 f U x 8 q 8 v v L R y j 2 j y t T V f s 6 U m 4 U 1 W a 3 E m 9 g k C 3 o 8 K D n h W c 6 a C J O h D k Q H + S 6 q c A 3 n I Q z g p L M G A c F v S V a 8 g L L H S h l b / W H e B 0 L 7 f 1 P p s o N K L 3 e v 6 J Y T t j 4 t S j V r z C c M b 6 M X v F g p x G 7 m b e U d e F k E q v y v m 8 J k R I m R P v c O v S E P I N i 3 i b v w b r 4 y C z y g I 7 i t Y p I 2 s T M I j V e Z 8 v K 7 9 7 g 0 6 0 C P H z P q o n t a v Q B C 2 O j 8 F T E V W Z j j Y H 8 p g K Q j 6 M 8 x h l Q S V o 0 o 3 8 Z N n h 0 X 0 0 m u m 6 o x x k e Y 5 4 t H x h n o U p B s k y d M U 6 H D N x n s Y i v 4 Z 1 e M T j J D a J J i S d n j / P S B A 3 E D f b S Y R W E H c I O E E L q W s e O B A 5 N U H + s i s M b v v i 3 t V H e S e z 7 J J z V Y D Q Q 9 h r Q 8 n o 5 d L S g a G Y F 6 p S a 2 H t S 0 K 4 k O 3 P G 3 M h d J i z t u r H T O N B R 5 9 b B l n a s m N s S G l C 0 b v 3 7 Q C j n C c V o i N Z T H T t U 7 X z p K k X B H N s x 0 2 G g o t G I T F 3 3 7 X A P Y 8 O K K F a 2 u E u U / L i w x l C G M 4 A U J l V R I a t L g i P E Q x V o L h d 5 + v 4 e X S U D A 1 w T N V n B 8 v 0 P B 2 u E i V f f q m U I d e 2 O d b Z I F O l 8 w D 8 4 Q d S d f 2 V c X B J I y G E H l E P i 0 S x T 2 u E H o 0 u M P m + j Y D P r b 7 d X h d R f Z 0 R O 6 0 Y d m 7 S L v 9 / E / f Z k i t L b R C + S H W T M x r P d C 9 P T 9 E V B R B K j N 1 7 o v 3 k K S d 1 h 6 J J E b y X o J H 0 X 8 Q M M 3 e 4 r z m 1 U v u v 1 P d + b g 9 K A L W H S n j o f P L m g 1 k m P Y H a Z 7 b V l B z I i x C d p C e 1 b j M u U R W T F P c x F f V P G t h R r B Y e z T 1 A R q N R k 6 z e z h J C M 3 4 y + U 6 I Y v k 4 d l n j / U B j s 5 2 y / v 8 E 5 X H u o v p G G E O k N D e I A 4 R 9 j 0 S K X q V e f g T P U 6 S + t 4 Q v b D 3 Q U 5 B e A p l Z 3 C f v l X / X g N h D C R o h 0 w 2 x X 0 + r h W M C N I R 8 3 g r q B E w G P / 6 3 Z w 9 k u v P 2 L H t n k 6 G v A j r r W z v b 9 u X H g G 8 6 r F b l A e J A X o T j E o J l / z 3 L t y B 0 7 E 4 b V 4 N y O L i E Y Z b 3 W T 0 g 8 + R i z u O K D p X S N d F 8 V G a C D 9 l P / s c 4 s 6 3 Z p K e x p 3 a Q 5 N i y L q t 8 W k 8 d u N S I X z 9 C w b w U W C P + u w P q k M g f E 0 l 6 Z B K 5 x Q F a s h J l Y 9 M Q v V 4 i 7 2 L 2 E G R J c u 5 2 I L Q b t 1 t U D Q I U 3 O O 6 I r u h a F R f 0 p H p z + q T K P b t a B R A s b 6 5 Q q H X g o Y 0 C Z D g b M l 5 D f 2 o f K C J N 8 H 3 5 1 r 9 L Y 1 w n r a 8 4 2 D g O / b I g Z K j t w I l 9 / g j O r E A i b R i Z U J t W f q D a r 7 k J r A i 6 l M u 7 + 6 1 8 8 p H w O F v S w V c i j K l X C F u b u S S b N T k c k J K I Q P u h j p J H j v T j h N 4 x D d w h H u k q l t 0 P W / w 4 y N v Q D + m 7 n l L s V 3 o U n e d P i L 8 3 5 A I R e h D 4 Y Y J z X D l B 1 k 5 6 F G Q u j 1 6 K / b 8 e y i q b K S Y w V t j B 7 / j l I d 3 N F Z y 4 k z / H w t m B 7 Y G 1 U k X Q t l z + M 2 E m t M I Y L h C G d 3 W O E G W a U p 4 3 n n I 7 O p 4 n 1 5 u c 0 0 B + d 7 C H q v j t S Y G C J X C G y b V 9 D H / h L a J Y 3 r f Z V 1 x I 7 5 7 r E 9 e 8 5 r E Z z U X w + X 3 c e g n w O f X A 0 Q k 8 T k f s 2 4 l H v + 5 r a s Z I F z k H A t p G C l / K Z n E w 6 6 E A N o u q K 6 S U 8 a i 7 6 / f w N 7 K n b 7 P x 0 a 8 z n V W k A t 2 7 q d h g 1 4 J q S j s o I f A T Q 3 8 x h L y U r j r q 6 f A K c e r f d q q M Z T 6 m m b h k c I 0 1 L j i R D X w o r T + 9 U Z N q T 5 B g M m z a T 0 J C y P o f f r 5 1 X W / b e + u z a 4 n M f l N / I g h O U L C z h u + Y S S f i 3 u g T W v z b 7 E 8 O e A J C s X L S D D L 3 6 P D Y 5 w Z 3 N + e + N 7 b + g d R / A J M r 7 N b x E B a X d 0 U g 0 D d C p 5 w w 0 r Q U Y 7 7 X z T d 7 / C Y T C u Z y R b X K N b V b / P m n a M e E 7 v W p j x k o V Q R j i L h + X U W U T r t W W a 0 E N t 6 e p 6 v U g a 5 A G N Y 0 p P d Q L Q / 8 8 L 4 D w 5 F v m m 6 K b v Y f e v i I Z Q B w O t x N P h 9 + o h d G G R y v S 5 2 M f p w y I 4 B p h G v + G 3 2 j v x E i 6 n P o g 1 M 4 Q U H c 4 J T b 4 + S C U R k H g 3 s f d 5 R F C k P l o j Q l f 2 U T 0 Q E 6 M c x O l z 9 s 4 s o l g Q S L z y t 8 E T U u S h F n p n U E N q + N d J P P 8 g I x Z 2 8 P S y t 5 T J B U O P + 8 s R o R 7 H e X 8 c u Q + Q 8 y k L d b Q v u A w x E U p I D t F c 2 0 O Z 8 8 + U X R X z d B 4 1 S t N i Z Q 8 L s N y f q n S t 3 Y Q X n O l 9 I t Y u 9 w r t I d G / Z d 9 + 4 Z Y G G P 0 9 N / f 5 d P u Z b 5 m j n 3 1 4 u 3 R y q S s c t n T i A 7 v W f P z 7 s J M H Q J x I H q C V 9 f W q 6 u m O M d K Q f C x 5 N Q C T v x z t m T 0 Z t Q / r Q v R l e T W w V L / 1 5 v P l H J 2 8 A 1 N H + Y E Y C J r 8 d B 9 b e f / 6 F v B h e L Z C 8 p B L a + M 9 a J o U o Q a S Y T 1 Q u 3 N b N M 7 n S n / f T Q l J + c x f X k B K H 3 Z Z V T b I o C j s i V 6 7 J n S M 3 T a f v z k I z m P v A k I B Y f z N s 8 e b e R Z f d 4 v 2 X j B b g i l z P S R I p 5 A R C c N Q E v b K G q j 6 F F j 6 I R 5 w E R e N H S V q V v X + 3 N e T f v s r G + f 5 d H A / U 1 / + s f 6 W h l C U X x L k / j 6 X W v W Z I B A C W Y e g 0 5 j O J g G h H C y D / H v W s z S 7 l N E B U 9 d j b 4 s 4 X / z r 3 O m U S o + w t f w 1 P V d D M T u 2 H W v j 9 y X N T N D J O B Z s c E H g A G C A U A V P 9 n x o K + t A c q W v Z 0 g t e r s y U 5 M f i b X K i 3 o j C 7 G X 9 s S B M B z a B 4 S B r c Z p Q E M 2 3 6 v a h m 6 2 b T Z i q y E e h Y k C 6 i Y 1 x 6 s B R t T l g 0 a s F J W I 1 w N 8 n w q g n T z / 6 u a H k f K W / T 3 x p b h X D D u t W k t U J f 6 q c e K v R 9 h n E F 0 s Q e K d b h 4 N t L 2 l 0 3 2 t 3 5 l t z + V F H G g Q P Q y k P M Q 1 J b 4 C P G S b l / o O L L v k f R D O Y Q Z 0 M P d T + u T V f 8 y P 3 n 5 Z S P e Y 6 l f e / f z A i N X r 6 a H b n D 0 l S g Q X v T j z / q w + C u R 5 e y w P x d u i n 6 t 3 S e Q H 2 O g R f Z w R G I X j U r H F S x + p z N X Y E 5 i r I 0 X 3 C N I h J s a Y 1 d R W G s l e g W p g v T s f R k J L t M z a e 0 z E T 6 l J O j k 3 C L f 8 0 C m m z 0 a g U 5 E + e v 1 Q F 8 S h b r / F V 7 B f v S P e 6 r M e O r X / F 7 h K A Q P B s E V h o 4 U + 2 i 0 E y t W u 8 e k r d s C P q 5 / j 9 / G 6 X D G K H C / X 4 2 k R t q M N Y 1 G K P r t E T z i b a A C J B w c 6 d S S v 9 g I 1 X Q Q m H 3 E 1 b i 5 8 v o 1 b 4 9 i 3 D Y o N 9 A P 1 o j i n e O + G 9 C 9 p r 0 m G i 2 A v J 7 t o 9 e P + + v Q Q 7 w V 5 2 Z y / W x A B D U 2 9 U a R r q 6 e d 5 Y S g E n f M r + 5 I P S S R Z O 4 8 W 6 q l N P e J 3 R U 0 S x M 7 H 7 y e L J l s w F S 2 D 4 d y e D W L e v / E 0 P O I 5 5 6 9 n d 8 5 a l n r / f P Q N 9 y d O k Z i D y S A V Y Q E r B h 9 m O J l 3 0 B O W J X u d U I u 9 u l q i d 5 V 4 t 7 i c h R L h U / I 7 f i e P j 5 7 I w z N e c a C C 0 B 9 b v 7 Q D 5 i 3 X 6 X 1 7 R C U Z R U c W 8 v 3 Y a i c J B d X t 8 5 Q Y o R W / 3 T Z z s 4 s 3 i + Z + P 6 p N P w u e g M O y p 3 f Y 1 o H u s h X z 9 P t r W g j k F i i W x 2 r 4 9 D r e I 6 9 J b y 6 m 2 l / 2 c / Y 7 b S r 5 / E T s M w e z R N o Z z c l q F 1 I M 1 B 5 / n G w q E l q n u T S Y L 5 / B p + X x h s R k l U e p / z N r O f q p t 1 f 1 9 C 5 H o 8 Z g j j p 7 / X H R k c C p y d Y z 4 J x p W U v q b u i Y / K 9 R Y D F 8 z F E e / R L 0 S q R X q A y u P E V F q v m Z M 8 R R 4 z q 0 W h l X E x C L j b P B 0 h W h j i t 1 4 f i t p q T 6 1 f N 6 3 w 3 k F j / H J 7 n M m o P D 5 n D r O Y N + m K o z B J n Z O C e I / K 1 Y f I u d K I Z 2 o 0 p / r V R Z O v N G u B 0 R p 2 O l 9 4 7 Q / P 8 A F H q f f w E 9 o q f 5 H Y A G u S b b o I z B R p V h y q 7 H L d X g m u u M r 3 D B x u S 5 + h q x 1 M w d e d B p S 4 6 T y t H X P R l i H v 9 5 a 5 H d c U A j f B U 9 R O r d z x F a N E C k R p c y T G m P C 2 A n H 9 I M C m + L o N u G + c 9 8 r T R t n n C F 6 W f O B b 3 K J P l / w S D U b k t 2 Q i E c K o I O 6 5 r x Z R Q u G F X S l u 8 c V 9 j t c T w R N z v U Z 0 z + p 0 l Z j b c T E v I T / N y s E c p r P h w 4 l B Z 3 Y X S t s z X 7 6 9 u L a Z A 3 a + E C B u b Q 9 / N V 5 f m L L c 7 H G L Y k g Y + 8 v n O w 2 5 L C e h o X j v b y U L g S s j J E 6 I G t n M U q C Y Y 8 r f w r 5 M J x 5 S H l l A I W N N P C r m 0 X N z 4 u m 5 h t m 5 / D 7 G m f U E r / k Y X O f Z f D c G t V + / q P F X 2 g t 4 f 6 w F t P z s p 7 Y U l V G 4 D f q R N m M n h I x z E j v e N b 7 U p c B T I r 0 D z t + N F g j A Q P C + a v C 9 / u J 8 m 1 N K R x R R N w l x W s 1 0 C 9 6 D d u c s 2 L Y h 3 u Y X p y F s T T P 3 1 D q A g k 7 7 O v W V 5 8 V 7 K 0 8 k Q M L I c 9 B A x M W M p T L g P n d 7 W r 1 F K B V O Z k l P 5 3 y 1 4 F a e H G j 4 x z p v L 9 v E u 5 + l X K T 1 a y 5 n W I P i E 0 e k R 0 Z w i v G R x e A r q O 5 B n G M O I o s E k R C / / U S / + O 7 n E J C T 0 v h F Q r C K 8 + / 7 H Q / A f M U W d M + R 6 C c e / Q O M M n 8 3 f V 4 7 O v 7 7 y n 3 / G Q 3 P 4 A M a d m S M T d H o F A p P V m T 5 g 4 D K 9 / F s 7 0 t B 0 v Y 8 q p u J W t e h g H W L k B O o P o F C Y 7 5 0 m N l 8 u O 4 C S J L Z 1 5 P H n / o g z E M I V w O i r Y 7 x I M W K g t M K 3 A j l Y I j 1 8 5 V n w q c L E C e y T H M K Y / I s Z d 0 o R f a i B s N p 7 j y a C 4 + 9 4 9 D d E P 7 J 7 R C O x 6 0 O 9 H P A Q X V q P J s C 9 z K D F y R A X c I E s + S Q u N J F l O L s C I E + J G f 6 H a R l h N T 2 v E V 3 V x G V i l Z d Q A H n 7 t 8 + f r h 0 L s Y d i Y 7 g X / R 0 t g O / F r g 9 z k i m X v b u Q a p r D K t u B J 0 X r B G y q x y M k j f L + e h M Y h I 3 i c K m o 9 8 M 4 / s x P 3 O s V P J M q q 6 g P o x E u e G 8 v Y h 3 B V T Y p K m + f D 1 3 x M V w 4 e W H Y p l a 6 9 v m 9 U S J 5 W K L n s s Y d 9 p T t 0 R M X H + e D L Y Q 5 c t e Z B e P M o A t Z I U q m c x z + L m C 1 8 e E 5 Q L O 1 1 B 8 n z j F u t z y N i C V H q 5 U w 7 8 H Q d X z i E T w + 2 5 N K B e z u I 8 D X q O F 1 z m 8 4 K 2 0 O u U 5 9 R N D o + z E D C 8 o H P x O R z F + C i 4 R e b j q 6 U 9 R F S y 0 k v H O Y j M T x 8 T K i 6 P k 0 9 r h h o F / x X Q x 3 N w t d 8 r W Q E u 8 Y a Q / w b k L s f 0 Z T j w e 3 R T x a D 4 G o L l x z A B S 6 6 f B N Z 6 y 3 M z b J 8 / f A 3 j X b o 6 T l B D H y A + n O w Z e q m 5 6 v o V f / E s U l u M 4 0 u 8 3 J v o P 2 i c L v f I x m v G m X z 6 P / 7 N X 8 k Q w j 1 v H Q L Q r x g 2 p j 6 Q k K D Y i a h G L / Y w k Q 3 2 M 6 8 J k A d 2 x Q Z 8 8 r Y c g U m R X G d H R e T M j v Q b L Z N j C y k l x O 5 3 a g y z Q 7 u U Z 7 Z C V j x u R L t I K A r k y 3 m V 1 U B H B 8 f / l Q v C g q a 3 V n S f m 6 G k v K c x D c J A h C e u J 4 8 v G 7 v A 4 6 S b l Y E 9 b 4 Q P 3 A 7 u E r + s t G P B k + J v 2 G z i e + n / 7 h / 6 8 h J A 7 s o F A 4 R y y v U B 7 8 r e d O K r E G q q P Z D 4 i W H m g G + e x 7 M K 9 e I T t v v y 2 6 y P f v N m D K z R o a + v k p E K m y W + J n / l 3 6 m 6 o j a f M U E G z I q 8 s E P B / i c v H 7 g K O 1 J g w r k H 0 E 6 R j W 3 w 7 m U d 4 h q E f y Q D 9 J v E D T d P 4 s F i d M D u O C G g 1 D P w Y w C F r 1 E a d A i s I M m i 1 t A s U J S 0 I s P b o P R r h k I p N x K y B U D u 9 p B / + O k n f J L x 2 U u o d L a 3 S R n J U l 1 e n j f / e s v r y o G 0 F b 8 E A W A H r l B H i D W P z G p U o S v c Q t C a c R h 0 k X o B g 2 J C f b A f w 8 / J 5 H m a j T W 6 3 S V i 2 1 Y F K K 2 m + M B m 2 M W h g C V f T 3 X D d 0 / 8 Y K t + N / 7 H c n j 1 o q q J c P L c I U Q u G V a q u V + s 1 7 4 r Y / V 4 B O o g U G c 7 M U v S 7 K 3 n 7 b G R U y C C 3 z Z i L l t L o O E C A C e O u V z m I F g 6 a I p 8 k B n G M W D z W g m c L 1 g E T 3 6 5 T u o f y Y h 0 o 6 H L T X + 4 3 f V a X 3 A F + C m z D N g p B g 1 2 b Z Q j m Y K D c P U C e z H W I g J 9 6 5 5 V e Y 6 J M B m A q 5 J E d k 7 / z g 0 p 9 1 7 a R I e B n N W 6 G 7 z j + k n 9 o T s H c e a A T W 4 X 3 g w I 8 Q Y X 4 U j n U P T p M a R 1 p h g X U T T T j I c o S J 3 L G g 6 c 8 k P V 4 f o n 7 L Q t 5 1 S h M e W k O I 9 S O y f x / P O v v N 6 6 n U n D a C K Q l r U + Y Q V i / 4 t m G p o P U c l X e O d F R v P 5 3 s x / 7 U C v V W 0 L f + X k n l f b f r E 4 3 5 O p r x v V r H 5 7 3 b N X M M J + 8 A 3 v G r U P b + 7 W B S 3 V L s A G + r q C 5 o N S T N n l a Z W I m r K D V N p j j H p f w M p r X h t K O x 7 e F f B w T H 3 K c 4 1 y O I u 7 6 F z o / G F T b 8 x 5 d 8 G i y S B 0 B 3 E g 7 U W b 5 e x p z U 9 v F f L m k p O I + S a y 8 / C F t A y Y G U A i I A G x V D f c q Z 8 e N 8 w y a C i 8 H j J d 4 3 E 0 + 7 I Z q 0 1 S 1 n / u x A 5 O j / G O i w p E p s z P x 5 4 s 0 Z Y 2 N A 6 t L r m y n 2 u 8 4 H 3 j P x H O 1 C c f I N 7 Q y I r C + e d U h 4 4 z P Y H / O B J c v M o C r T j P n w 2 J Z U z u j j m D 3 8 D x Y F U F 3 8 5 f c X G Q H b Z e o j R v b 0 q p 4 g S O g c Z H P E e J A + 1 I X d v a m K A u g V E a G K j 5 D M 0 E Y 0 / U l h v l X n L s A P r 2 / S 6 6 i z l A O g p f + t / w B c A d G / H j K S F 4 M / 3 2 7 5 A o l j t p F Y y W N 5 A N w 2 x 0 h E I V 8 6 f P 7 R 3 E n I 0 f p 8 I o o D M c V 2 A J I t Q v 6 5 f 7 + k c y a D H L g 7 F z u s o d M N P G f d l q i N 7 F E T / T G o 4 e v G 6 o b 9 C P J 6 Y M R 0 U M k x 5 R V y 8 p 7 f Q d h O A X j j s S H w h L + 2 t / I Y 5 + v 1 7 D + f 0 C I H j T u s l P 0 Y T K E M u w N U Q F x z f 5 x g 3 X 8 M W c J h g S k 9 0 C 7 I L o D J m J 8 D I 8 a Z 1 C Z p 7 k 6 O e J K 5 k n 5 G Q n u J Q c j m p N n f 7 U v I U b i + x 3 7 5 / H L 4 p X 4 B d 0 I i 9 w J U L v v J 7 7 h N 9 P 7 N R b F 6 j O 3 p m X 2 m 9 j J E C C G 0 i p H 9 m z C e / u u G c P w v G 8 S / / n x l q M O p H T o z Y z C 9 A d g o 2 4 Y d 3 n P 7 Q f M U T l g I 4 / L b K 7 r d E U o 6 y D U y h G h z O e 2 E C a 9 e w J G 4 L f v D + H S 5 M 1 J m 6 k O b x w / + P P h v 0 b j e P b Z a s 1 X O k U R 2 f O y I e z B R e / o 8 w 6 Z d t H 2 h I z 8 I + Z d e P Q 4 Q x x 1 a a a k z E 9 h / N N / 9 A D E H f R y T Y v i D E 1 y Z q 3 e 8 x b 5 0 Q p Q w v B y x E z W w g j 8 B t n u 3 Q F P Z W I S 8 v O 5 x J n r 7 B b A 4 h / 4 4 B F Q e b y x S o + g e R J U N j w b c s 6 M c 4 P 2 s 9 o 8 l I G m 9 p s h 9 h F h 2 2 v g a L 1 2 3 e E t 9 q 2 / N X s O F o P 7 Y 1 p n L v L C 3 / t + g y P + f P 4 N J h / N n D v C + X n z e e e O p t e e / O 4 2 d t x F P / n 2 Z P N 0 e E I K j y 0 0 e 8 K W j j S 9 d T w T 7 H x v 6 f / r 8 V A h k s H 5 D n F f 6 5 f c g e z H E n / l b S 5 I n H a P O / V 8 A 4 b n A P / v e A g v P i 4 g T T 0 d i 5 e H p 4 W e D P e X g + P n T f + i U h P m h I e C 9 u 3 5 / Q N f P R 5 J C s m 0 D p h b 4 U Q B x / t v k H X T G v 5 / z a d 5 / W h 1 Z 5 a P H e 8 Q e p j 9 3 P w V K b / e y u l C J j J c p 5 y K H p f 6 Y g k f / h L n F z B H m Y 3 l S i K l g E h p 2 p + J D e 1 F R I 7 Z H V k Q u c w g h r 7 Z 3 d D 9 O f P / 8 X a G f X K I d b h k 3 F g U G W O m X A b E c x v S M P L D t x 6 n f I 7 8 C l J p v N I a 0 l K r Z 8 r 2 A 2 3 8 s T 8 X 1 f H 3 K K Y 6 4 4 g / H w H w J z M Q P d 8 a C j 4 n e v T c Y q S f t z m n t W T N G K N i h 1 h L F y 9 W 9 Q d 6 s d R 4 T H S L b c s 8 b 5 e / + M k t e J V G p a J F g 1 I q 0 E d V 8 S 2 6 u 7 6 A y + d r T N H I o Y u h 3 j 0 q 2 N N d e h l D 4 z N 0 P r 2 3 X A Z 9 B s 8 4 7 / p J L Q i a F k I J 7 h b 5 e f f j u q E V K a W R O N L H V W 3 K m 5 9 k h w M G P m / 6 p a 1 J p O Q s x i T g 0 F 0 E c a 3 J g V 0 K r h G r d l s T P k z J j V h j l / e 3 d l / V N 5 F d J o 4 9 f v B w F o v H D L z 1 U a P U f 7 R q C 2 u O 2 P 4 C f R w E G 1 H M t I t z S z 4 V q S j C B j I F U X 7 o m D A j + p C 8 g U N 2 i z c g m 9 0 E J z x J 5 1 S J 6 L J C u P 0 v J e o L p M M k Q L b j 7 + 6 x c Z p t q i H t H 4 Q 6 v / b N e 9 H 5 8 k 4 f S S f F 8 U R s g b H / P V w k k a Y q h G y q X 6 A U I a H h 2 Z P o D D X p G 2 9 R y Z G C 8 o K z 4 Q x r T D 1 q E D s / A 8 b P u s Y 7 t v x 8 k H F v c Q 9 r S K U o x a g l J n 8 f a e 2 x Y p y C v o P 2 P m s G q K 0 H E H J 9 e y I M h d 0 S J k n r 9 + 8 o a + v P f z / n 7 C r 7 / Z Z B f q s P x f N R R T V 3 n a J l 2 4 s Q R i C V y X l 0 O S c P f l g M O 1 y L e v w / + T 0 V 6 5 T O D m q y H X W q H 6 z m T 9 j + M e N S O 8 8 m 0 J 0 F P m 5 C R L l n o 9 4 k 7 s E a v u f 4 2 w g q F + c L 0 F 8 w H C q j w d N 0 d F z Q Z 7 l W W 8 Q u s k d G p X T K V c j 4 A k l W p A O y F c E G Y k A Q M z 5 Z j K r J B I D 2 2 y R X Q f D f z 0 2 P V a 4 j u N J B L W 0 7 D P c 8 C 4 r t Z f V J / o G R U v O V y P E U C 0 y w i 2 N b v 6 Q + d B W O R E O 0 l W J e G E N 6 s / n A Q b + Z P i X M B C V b a y x h e O / 3 G o u t x Q / 6 F 8 M A Q W v 1 a c D E O w p U 8 h 7 h B m E p / + 3 y Y z 4 D H p N 8 b 1 + C 2 9 N z t K Q O 1 Q J 9 z m S N 2 H q a s G p Q u u 0 O 5 d 8 n 0 S a Z X I S i w y J / 5 X Q U m R g u n v c v e Y F R 2 / C 4 f T t S 7 o I d u 2 C F a 4 4 k U 0 3 D l r W 8 K 4 b m B A o / o J k J M H O j H L I a / 2 i Q y A z c Y h H 4 V h c I e F o + g T q 6 N n 3 q I h 9 x n / A f Z e X I n f 9 + l t p U H Q X T x c L E P G u s E 8 C f 2 + R i 0 Q r t D c d c i A n R / 1 y c T V u t R N k I b m d 4 j A 9 e s e b w o w p C N 1 + z l G W S 2 s Q C S q V d Q j h 6 v H F 3 u 7 i r u B v S g Y v M t V D d E w q O n u v r W Z f n T Z s / f W 3 w x g H q g c 4 d B I f X x b z X v P c a G A 5 7 w D P h A l 0 G 2 Q H / 4 Z o F k X / r z l 6 P h w v S 3 b y Q S U G + D t 9 a M b u / i v n L K T w H 2 X V g t o D d I z t B s v A / A P h J 6 R 5 h g w A l B u L s B E Z V Z 8 v s 9 f j / 3 R X T f m d G d O H S h v h g 1 i H 6 0 9 3 G P I P s 5 8 Q k K C U h c f h p j u b e L / p N w u 8 e N 3 t 5 Y F m V C X H y F x Q W o 6 a / W z y B l B 8 K V Y 7 N Q w m m S y w T 7 s u B E n 9 K v a R D 6 Y 9 k M K f o M i A 9 0 a 1 V 1 l M w G l F / m f j 9 y 5 / t N J 5 Y H 4 E 7 u F J Z 8 n K 0 k r t 1 u F M 0 M s Q P I I 1 B h g g K v G / j h 0 + d d S C y p s D s q K C f b f V H f c H U Z 9 U L I x 6 u X v h u Y + C T E V M 7 i 8 K j L O z o G b I V C I E X l H 5 O y u g R J c u y l c N 3 7 p y 5 Y 6 y + y q C T 3 r T k D j a l G p F x 8 F w B A s B E o 4 h K 9 A f k S M N T l t 8 j c s u + n e s J / T K 9 D I 0 F K x 9 1 r 1 j H l e M E F 4 Q y 3 8 A 1 W y 8 / t P m I F M 7 z t 8 N n 0 Z A 6 / a M G 9 X g X u 9 0 I Y J q I q e Y c H R b T 4 h d R Y d 4 o 4 3 / T J g 9 w b y n z 7 u 5 7 v w r 2 D 1 u g 0 q O S / C F M 4 Q F O i v j n 0 B b F K B 5 u M Q z T n D y X C U h H U i R Q Q a g S o w b A 9 u a q P c 5 8 V x c O 8 y g D 1 6 a Z 1 t e n T g 0 x d k r P R v U D j 6 Q 9 V 5 b 7 P Z z c p E b v O j 0 n K N w L 2 L v J M 2 I / d 7 d H z p F D h S c d 5 S 5 u f B t v s L n 9 s u L N a E f B 1 r o t L I f 7 / P 9 + B u u X v O / 7 2 T z V y V b C 9 q W i P C S D 0 I 7 u / l 4 v L Z k p g 9 S 0 x 6 K a C d 7 h C m H b Y y B T i d i j / r M x 6 v c v o V 7 y 1 L y l O H f Y q 8 N B x 7 s W C D 8 x t 2 q l v x j t A s V j o B / u v L 3 n Q q B g 5 W a / h c 3 1 u x Z W G o N / y x h D m o z c 7 Q x W B m l 8 z 8 A L u a A 9 i K M O H 4 K i y 3 u 7 n 3 0 j x 0 5 3 h R K 7 A 4 V r B V Q S G y t h L z Y o s E G H O j C W z / 2 K B B B 0 B C j K I f d I h H o Y I Q M O U c c G F 8 / z T I 8 k z S B t k T 2 y N 8 S U B n F 0 + D 2 K C a 4 T u v m C N N 9 U A 3 c Y d E a c w 2 3 1 3 o 1 n O t a B O J 7 n a / m i M 5 M v x N G + R E 5 e u m 6 Q d N 7 i y x K 7 + 7 I 9 Z D b g b C e w Q L D v n F l 4 u R F 8 x g h 8 q j / 7 S J 1 Q R 7 R Q O H t b R i 5 l I c 6 6 s x n b d J I Y v U m k O k E M D Z v w i J P T K y O U 4 p s F U 1 1 R 6 Q z X H 7 L j Y w W i k 7 8 7 3 I I 3 B 4 e S T I w Q 0 O K 9 / Q K 7 R B B n n h F Y j r 2 g 6 u C U V 8 K X H P 2 6 n H N J 1 9 y + m 8 X l T E Z T 5 v m B g f z 1 6 J 6 Q L f g f v x u W 5 L I P P w r p / m q a z s B 3 O 2 F e d / o e q f W K b 8 r S C g N x + t I W 2 u / R O V k l H q u B z / b J p d g k z e q v z d Z o 7 Q H m R h k D 2 k K f z n Q H D s p p I U 2 j f 9 U d 1 l 6 2 W i Y 0 K d v 3 5 L 5 s U N w I Y W v k Y z 2 / z h C j x N n 4 S N U x d B Z M i d L o + a B 4 f N t g Y o + 6 v T r + J 5 N 0 f H / T 7 z j q A / D a r R q p B m R K u f d 9 G 7 X v w X 5 H u X j k i i I P 1 K i 5 i h Q S d 0 z V h F v P h K B 7 d T 6 v 1 c w z K M J n R g z o V z V C T 2 B 3 Y p + D i h q o E 3 X d 8 4 s 5 T p F + Q F e r Z X O m / U + j j 0 s I a 4 L 1 N M M n 3 r l 9 x K K k / P h s w T S d H 3 d U / A t w K y T W D L g 5 D h 1 i C h w d Z O N w k y a C g W T u H G + a u F h B T D S a s S C 1 C 0 A i 1 j 9 x J p p G f g I y V Q j 4 1 / c E b m G d 9 d N w B m b Y n X s 7 U I Y o G 7 D D C P d b C 9 w N K n Y s C E j A S C x e 1 O H v Q 9 C x c 4 5 9 d s 6 4 q t r s 9 U E T 6 M T 3 x U P i q f 2 R T j k Q Y h Q h f R N h N o X k 2 R Q B F Q u J T 1 s 0 Q N 2 b 8 h p D y F t M v 9 W g 8 2 Q z x 8 w f 0 P S 6 i m + V 7 E E a J n 5 3 2 K / 1 G 3 6 h i t B P S a g V a N n B 1 1 k r h R 6 A B O + E u e m Z Q L H h u I r E 2 p m 8 A 3 A f q 7 E u x e 3 7 J 7 d 2 c I O z u k / i O q b t Y O v r 5 M Y B 3 t x G r d I Z F l Z V g 5 / V H L X e F O I H 4 G J w v 7 X L / B j c 1 R g 6 A V Q c M h B E K s C j H L n w 3 G I C Z G y m / B 9 3 P v 4 D j + 3 + 1 y 7 3 + 3 y m h / s f i 9 b 8 V R 2 j g z y S H x g o 4 x Y q O d b t j G I D z o j 8 9 1 F 9 b H 2 + N d L 9 X 5 M E + c N c T 7 v J / W l R z w b 3 S R o / y O / w E A Z E M g r g k u F A t v p r 3 W 9 Q L + a Q n / X N W Q F S 0 l G 2 3 K J O C + O y N / v E 5 c T H / + i d I 7 t h 8 R Y v 6 C r y 5 g a v H 3 W a + 9 T q v b v + H t v N Y d h b d s u 0 D q S G s g C Y y g B A g C R C u h x d G E t 4 9 f c 2 d p y r u q R s V c a t z s 1 G R W S f z d 3 s L v m + t O c e Q z H H e 0 T X B B G X F U A P 7 a L N C 8 y b p h Y t Q R b K x h a k P u G X m n a 4 1 h U W D E u L t t l v L c A I z G N W 3 y j 8 M 5 1 r 4 k M k X q / v u 7 2 9 R a M G w 3 M L j N j X 8 j 7 r s O / 9 V K e f j e 5 6 v h / b R 6 j l / y Y U S Q x 3 z E C Q g 4 d H P 5 n G m I Z a N W n 3 n Z c v W n d + 5 d E I w u C s M y d 7 O U 5 C 7 d k x 7 M Q A R H c C P A 9 9 6 H I o m m Q G b h t c v 0 K U O 2 O h u 3 6 R U Z F C A 3 d 7 5 1 B 0 r b C q 7 8 I g I u D f z x 8 b B U W P 1 S C t l N k V D F r 4 i / / F + s X e N C B j y b h e C n M A P X u H F K y c R e g D T + Q D C x P s M D w Y i 7 c Y n g A M x K g K k 9 5 j + h 3 z s 6 V W t c D E D C + r s J C I 2 6 h 8 O j q r v O X T L J w B N U K Q W p W j 6 P N 9 M / c p R c h 8 5 g Y L C j 3 K Q 6 l N W G T K M k B w x 8 c 6 E R z 4 K R M X b G w Z / l n r R v t 1 Q y e z a 6 a e n J c / P N L M e o o A b S 8 F 5 D 1 C J 2 R 0 d d m d V S Y x W o e 4 3 + m 8 q / 9 1 e / O b T N E x B S V 4 i g z b F + + w o n M p X + c o 0 / L v m V 0 b C E n M f L O G o 0 g T R l f I o z N + Q J 2 y J y 7 C c 9 a p N o + j W K R t G R g 3 7 i v D C L O X l c 4 d 1 n S T R Y c A B + B B i E T D 9 j Z u C D 1 F n 1 3 x 6 9 I f 9 S J V X j 4 1 r P H N + I t a + K y Y u / M L j z J E 1 y l t x E t 9 i M 1 z I / 3 7 V A R 2 D H k N B W b 4 1 f i n d x t j S 8 Q u r R D V E 8 4 x 7 M g R k I 4 g E t x y 5 O f u L Q 2 d P t R H I a 7 0 c Y 7 q 1 K E T B C + 7 o U 0 e + N y 9 m p c t c r M i m 1 + K 3 p 5 P n + m G W t 9 v n R 9 1 r 3 g 7 P v x L 0 w e t Q 9 d L Y t a 5 I 6 e Q 3 k l U X F 1 Q F B X v / S q O F Z D m b v A Y 0 s y 6 n z r E O x D K d E h L A 2 + p J Q x X U K g h k e d S 1 e P J P 6 0 4 W V R 0 E k q X W O y e r t Y r D + G w X 7 r 6 H H / x 0 3 k v w R 7 g Z D H P S W l M a g m i R i j S B U N 6 9 0 e 7 z Z D 3 O U j F g l s z 5 p 0 / c m z 7 a u I 4 P z H Z C Y o 0 a 2 i + 1 6 U Y 9 / K p I J E s y P A D a A 3 s R S r e V M X l R w + g 8 V w k F Q Z m M i E o w V k H G / 7 F x Z C C b 4 D A 8 u s I 1 B D x 0 Q / e d k g M W N f Y W v U + b n V + z T + A 4 e d K i 0 R M r u S 5 r y R H p F / r z 3 t n Y W Q H 2 V G q J b Q L n I 3 + c g S G e 0 x D F 7 u 5 V e 1 4 a j 5 k O w N / 1 7 I z h G 4 P K M E O 0 b p i E b v Q Z K r z R N M r 4 v s h 4 c X q s + O B h w z n 7 B e 0 D m R 9 / M E Y 2 J w / k r 3 s 2 1 a 0 d r q V 1 X 6 B B l 9 8 V c / T h C Z C 9 E z n + l v J X O i Z o E T 2 + U o + Q J x S 8 / j D E F L T V + E 2 9 M P p 1 5 X g v R M q n w S t B M U a p W n h 7 J U H D u W 5 S u 6 + 9 h V H g v n q p a K F v p K / j D 7 q I D 5 c Q H 8 H j N 9 Z 4 a 9 L 7 + m z A w Q L a 6 f f W h W 9 r r N H 0 u g Y a 8 M U v 2 J w J 3 2 R W k I f z 6 L G x V L 9 / X j K D F G U c 4 u S / g k w 3 v b o T y T 8 L + R j 4 n L t 4 D h u c k V U o y o T F / n p 5 1 9 t q q a 7 I + r D a P q S V q V f L z s F G j S t o 9 e A G 3 h i C 0 J Y E 4 a r f p k W U V 9 z Z d 4 h f U h x v R 6 f Q u 9 1 L v r 7 q e j Z o g P t h 4 Y v D G n o X w D 4 p m R t e w J D 8 2 d Y u w 7 O v x z l k / Y n 1 P m f / S z / 0 8 3 W 7 T Y B 7 S + r t O G k c k t w 4 a 1 0 D 0 m K + 9 9 Y 4 X T 9 L g M h b b B w f W n E d D y g q W D D t 0 M 2 c z B R E o c v b P h h M h s M r i 2 + X E / g 2 B q Z H 1 q 9 R B s S Q H 7 a 4 e s k H 5 y A U 2 I x f 9 M E H P E 5 9 a 9 3 r N + R G 8 Q O r r g / V N Z D w z i f 8 Y E Z K V V 4 h Z R e J b X L i z i O p e b q z 4 x k s n l + h X r + Z I q r H 6 5 X W R f f h i 3 h c / 8 W f s / f k Y c O m n i G w v S R 1 1 a / 1 l e H 7 D U / q 7 C Z F 2 9 8 D K D 7 p 1 x f m V R C V Y L 9 + z B a 1 F 4 6 h h T z w J Q 3 v Y b i e r T T k i 2 a w V 3 9 d n B + L F h e y H p 2 M I C w C 8 x U N x H j 4 h 2 z F 1 c f 9 E C 3 O 3 i f L Y K F R Q E 1 7 3 s Q c z d M Y t C b l K j + p k 2 4 U W F x J 1 j 6 R K 0 9 u U A F H V P q l I P V y B w Y a D d H r u 3 L I 4 B u D 2 3 u d J w d V Z e C R n 3 e 7 l A F W 1 R C E s M O b M B n K O H R / f r u H e H K 2 v L U V R D h 9 5 T i v / C U u 2 i d + T H w z F f N 7 q P a D e y P 0 H A A V T c T U r Z A q 1 2 w k p 3 j j 0 w p y N 0 I i z u / w i L 2 a x I T H a K V f / U 7 v 4 8 G i r G g z c U F M o E 8 G 2 h H e s Y t g A y W r m N M P 1 x h w a 5 S 5 a / J e C w b 4 0 Z 6 l j v i 5 a D r b d V F p g 5 + O o n h C 3 V d 8 O d 9 U 0 c 7 L u Y m N W V s 0 C y 1 s P L W K i H J 4 z 0 y K l x e / q Z k D t F R c P y f 9 A V 4 Y N o T h R k w a I H c 7 1 I J k Z U 2 E Q V V P C J r B 6 V P o Y R 0 n E 5 6 F a C O K D 6 t e u 6 d 3 q 3 1 2 m x N G A e P o k e 8 o w n I 6 M L e o q n r x F d C u l / v W z 9 5 q P X F Z Z R i f x e f 5 p X R g C g U h m 9 q H L X a l D b U 7 A N e m 8 M Q H P 7 r 4 m E m + J p i 9 L J p y 6 u / P E e / 0 2 x c u S U f D o j x 6 N m I f n + k Y r 6 s l v o C C a J K i h R K f f j / X n 1 U E P m a 6 9 T m J y i h F k j J I 7 0 j / / h b l E r l b Z c g r j J 0 9 6 B c I u / w i f N u K d 7 p i 9 E a 9 E W l e V X X 4 e L I 4 v h y G H y J F q O K 3 8 z 6 l j D c r f L Q 1 x W X 9 J J 3 s q Q q E x n S R R B p + 4 P c j P M p K 5 c L i 8 9 Y t y P o M 5 9 i 2 L f d v J 3 C Z 3 9 X g f z 9 l R b V P E b + r + V r t D t 3 x A 2 I F A 1 b c k r Q A x A 3 K x B j H E W d q 3 A P 4 l c f + P + D y f D m 5 c O P V d 5 G 9 E 7 8 d T F a s b H 0 I 6 L i / J d R l 1 5 x Y K e D z h o B L A Y u R J j b A h 6 x K n m S H u Z q i 8 t N a o F Y 1 P z G K O l Q B 7 Y y Q P S R k V A U z e l s z 2 a Y f B H T q p h 3 o x n u j c F l i O Y L y g P T V z N W 4 B C q Z z 9 2 V / q D U h I 3 t l w W r z D m U r + 5 A 9 k g Q X A Z g 3 p 3 k F q I b c o f Q b C t G W A D 6 A J 9 a 8 B W 1 l v D B f a h s V l w r b Z z T C J G 1 D k q r b r n S 7 w K q p n O 4 z P i l e S Q I s 0 Z e G A X k A v h y u U G X 5 P L T X + 5 z k u + c j i o W 4 A x / 0 W 8 K K Q B 6 t 3 D p g h o r J k D L R N 8 M l F u X t x T d r O e i R 8 J L X Y d f K X + l Y V y 2 7 3 t a n E 6 C q x m C j I 6 2 U a m 0 t Y e 8 0 q 9 I l S 6 L L d D X y z G 8 A 9 j C H M E J v n z I / C f r e x D s L 9 D 2 W C 0 I Y V q 0 / n U Z Q 3 0 z r f s 7 1 p 9 E h D / 1 q + 5 H P p C D z v P G 3 o Z x U 4 j P Z y e B n r l g P l A G N N 8 M w r P i K W 6 I f s P N m L 3 w f E l m f h q + V 7 T 2 n 8 Z P 7 H A 3 U C C G V k z B m H 6 a u w 1 G N l 6 v V A r l b D f e D Y b L f I v r m / W P A 1 I q e N 5 C y 1 G F W H V U o 9 k G / J I C p i h o w x s P j W M S B s f 9 w h 3 e 4 v b + s V F 7 z R 8 8 s 9 s d 3 w o + g N d t G J i 7 T W d z h A H 6 l l h 9 A z / 9 T r M N q d x B S C d Y E V L g K y v p l Q 3 z r n G i v 0 F g f 6 + U 8 Q U 2 8 o 2 1 G g n V J c 7 M T H b e V U 0 g W 6 l r u 5 3 B + Q s i X G a k q o r + c V 7 9 S W K u m i 4 f R D x q v 9 8 3 4 P 9 7 i W q R f 0 7 2 e B E f K O d 9 H 2 o l f o 7 c E 9 y N 4 d U M l f 7 c v c T 3 P Q X 7 c o M 1 Y B 1 r 1 y 4 4 o V x H h z i 0 M b L A m F c e 4 C b l F A y 6 + j C l P 1 A A / j 7 8 4 c H y 7 Q d v u J K N m K g 6 o y u I C v j D Z g S r I l O U l O 6 A n O h 6 g Q H 3 R 1 X e z 6 i i D f X 2 F E E B H K B z F 4 l 8 p l X p Y W X i A P X h G 4 B 3 + r w O g O a g v M f w h I 4 x u g I 7 + n q / O A 3 K e f X Z m M V l / q m G j m b T 1 p O b k o Z k 7 C E s S t h H p P J d Z G d 4 0 E / Y Z I y j R u / 6 k / z w Q Z D C W Y a M K f i L l S l 5 m f s L i J 2 4 f l w E c x r 0 8 m 2 x 1 Q p M W x r s D d E + X 6 Y T q m / D y 6 / + R n + y O Z t M 2 R g l A y B D 0 r W I f d j J l W A 1 4 e m p u f 6 q t w 9 7 X q 3 m R r H f 0 / 0 4 y k w L c A z U 6 p M L R G z g O U K L K J 0 S r o + G f u + E E P E t s D K G I q h X A M 6 Y e R s V c L n o + y / W l d M w 7 E 4 k y u F S 3 Q v K t 0 Z 4 M i 4 o 5 N u / 9 f e C X j A N V 7 l 9 V m 3 x x I v n o y q f 1 7 v b 2 M L w 6 l F 9 + 8 Q 8 k 5 L f A O b C O 3 o R N X b W m r o / f 9 q D B O t v M U y P h / C b u s v O Y T f m o h 3 n k 4 t T k P N s 8 / F U I j o v K t / 9 c c K M D L O 6 q 0 Y h m R F M y W n w S a M g 9 M 6 6 E 8 X v f j l x e W f 6 y X y S r w d G P n 9 G Y t i X o B w 9 U K Q q q h I 2 e Z B Z q J 6 m H g 6 O D g / t o c r m V D 0 j V y Y d W q n t M q r 7 g C o H / E x l Z G b S M G l K 4 z a P N q L C n 8 p i c l L 6 V Y 7 3 k m N W n C 0 Q 2 K O 5 c e j c M L + L E E s w 7 v U r d I S S p X i k + r M X M j N F i E 8 u p p j o G 1 u S h g F N r W O / d w M W R n P R V U s o 0 l 9 G z E y O q c 3 / E I h A h Q O h Y y U 9 R 1 9 T M H m z C 2 i 3 8 i I X X 1 g n W n a J 7 m D j 9 V l N u M A + M u D A t 1 a + i V V e s Q 1 y n y X K O m k f c g H l t P X + q P + G P 0 8 W G q Z 8 + 7 v s e D V G b T V h D a R 4 o T w d E I V 8 k e U L u y j p d r D s F 3 6 P + + 8 F / z U 6 r R t a H L Q Y 9 V + F H r 9 / v + V 7 y K j O L V X 2 7 7 B n A g c n X C b t j A J E q s 0 F 2 j c U Q F c B i Q d W s / l G E O b A J f 6 k w c U J 7 t 0 N i O T z M s X H + G 7 F T p B c J v U H z R s U 6 0 8 Y T t P T Y S y Y A V U c r U x f Y j A D s h T C 7 p Z K R 0 Z 6 2 p 4 w t a f Z / V a m 6 0 C S Y 8 m R S H e 4 t U Q s 7 R j E K K l e j j L G 8 / 6 L 8 A C 5 9 y j 6 R G 6 G 4 A P F 4 J T n r V r i + 0 7 e Y w S a 4 U l e r P 2 I h O + 7 M G j t a r B x x a E q L v z i 1 W o V 5 d A F H a L Q X v 2 D d a s 7 6 v w z t a 6 L P u N o X p / X 5 n 5 / s 4 r V I c G a J A d A f x w k Y s B x O b L q h W + p 4 S h B / V X s D z 9 1 P m L u l j L H N f 5 2 D 5 C k v j 9 5 h B N a M j T 4 S i K U p n F N 8 E 6 r f Q o A U 3 W P h 6 9 K 7 3 W d i 8 H s Y 9 Q p V f 0 g O + s L X v N a a 2 P Y o a a b z V a F r w M a 7 p 4 V N d N 0 N P z c F 9 4 L B r 9 J V 3 6 H D l p 2 6 x 6 9 k 5 3 J E q t k j 7 h 8 B i 8 8 e M 3 W 9 7 Y R S d / q 1 f 6 0 R z 8 v 4 G x M P h 4 8 7 e k S m C g 5 G + Q v y 7 / z E r j p k C p + 5 / 7 d u p j F C C g C / i I z e i b d e 5 7 q e 2 d c z L q x 6 3 N V v 6 f H G + u f e f t 7 8 Q M G M e P x H p x G M X 3 D Y K x Q a K w 6 h / t O Y u o 3 n B 9 L D F q w g 8 c f f O 4 e l F t v 9 C P 4 f g A l 4 U r H F X M I i X Z t m k Z 7 E Y 1 T H 2 G I / T 6 B P s r K k n m b L h F L 3 W 9 X e + R a t 1 U s t e B m K 5 u I f o f T W w b Y 6 4 c h r 1 R c w / Y X a A z / L t 4 8 W e 5 W x u 9 s u w x m i i D r R w w s + / Y Q W g e z 1 k D y x 5 H C p V y k Y k R 9 B t 9 h y V 9 v g G X y T j O q f M S Y 8 l O V 3 s 0 S Q q i t Z + F Y F x 9 P z 2 S e Y y 4 G j + q k K 8 j B f s v N u 8 A 2 U o 3 j I c L j E 5 + 1 d o F Y 8 B s s l j Q f C l t j n F h B 2 B l o l F h B a Z M o 7 5 C L P x L w 2 B d W Z r k e b Z I M d e a w Z s F f j N o L 8 Q K L D z + E 2 1 m 7 o E e I + 3 U s 2 q r E T i 4 9 W 7 u Z f l A 0 P O H f e k f u A v Z B Z X 6 m 0 + y C z k d C p T o o O 6 G 3 H F t s y I K h W 5 l + C V p n I P N v J R b a + V z r P Y A 0 7 B / j 1 U p z p m 0 F A d / s n l 7 S l + 4 R s 7 z w i a u V 9 f V k 2 R c 7 X + S F + Q y 7 i U W 9 l 6 k a f o / P E A g K K Z o e W R E x o d 0 C z T 2 Y l Y r r y 8 z 4 4 h / o C Y M E I i z l + X P Z Q B K b q H d 2 3 x P x 0 X l V Y B O I x / 5 6 N 4 f 5 u F T B K 6 9 r L v P u j W f T q N d Y t D P v D I L Y 8 E k W A S 3 n v z m y a X h / o 0 D w I s f P 4 O N o 1 o H t F w X r q z y C A y 6 I L v J 9 x 0 o Q b Y s G S z E z J Y x y Z x D u 8 O e n 6 5 G 1 W f r F u h v W p m P 7 L B 5 J 1 Q A b F t 8 l 7 4 f U k K 2 L d 2 M g u e J j c F i 9 f m 0 V s 8 H + p x 6 i 8 k W N N 1 w 0 F X T R b u d L / 0 6 S X 9 C z T / a 4 6 k q X X 2 J W / q s W X A P 3 h 2 P H K 9 a X U X C K 4 l t U J v g V 5 q B v 2 h R 4 t / 5 R a T c J k D S K z G l w 7 2 5 U d r m 3 K D f h m h k 5 E n z X 0 Y 0 i a p 9 A E e 1 R X F R q G i x d P y 2 a G O F 6 9 H u E g 3 O 2 P a S d j Q f c Q 7 v D T j r s s L r 7 T s h q p / P w D k J H 6 Y S D W g / X v W a R w 5 V 7 C z O O H K / d 6 y i t m L F U S j p S + / D k I i o n e + + S u W P b q S F O M m 5 8 9 S E K K B T J G C w W l p 7 d W 3 e B M G v e B I H y e 3 M Z 9 i K p f R 5 C d 2 a + o C c s N l 1 M M F 3 W e a G / I u R L o p + w 3 W A B a i t 2 P m 0 + D O Z u z 3 G m g A X 7 h z 6 8 k Q L l m q R Y f b 7 J v r 2 B p L c O 2 + c G 8 S 0 I Q G J w K h W J a Z t 9 + G I 4 E O h j p s P 6 W 6 C + 2 4 M o T w S z d 6 6 P X W r Z W Q U j b O 7 9 g 0 w 4 8 A Z F F Q g N p m b 4 3 O v b s G F 6 h w O T K q P c o 4 g C 7 q D 4 6 z g h G 7 5 / k O H w W i T L c T t g w M H f 4 t q L P x e / x Q W E f w d r U 0 s g m J 6 C M G h 3 H x l j t V O 5 h g k + O U 3 + W Z Y 6 h / v l I u q 6 c m W X v 5 b x m p 0 U o X H B D 1 L e j 9 c E r n p o x r h 5 N D x F 2 5 w d a s m v C G S d j 7 d v H Y N 5 x J e A s l 1 y f x F a k n 8 j R 2 c B v w m d t Z o + E M h 0 v / i j w f q S K 8 6 c e a m X E w X b S 3 Q d n 8 + s 9 h k / + Q i H v b l T b s L j E k Q F B J v l R r R J o y a D g C g t 7 o S P M Z X K n / X G s / w 3 E m j j G X u p F B r b n A q W i S I 7 s f g z k L h L 9 O 0 7 w b C P s G G e 7 r 9 9 v I d Z 1 V j Z G b u D q / P e 9 r n H M N Q d P o O F 8 W D K O e P a 8 n c j Y P N e H m V X D g k X Q + y 2 / y x A T 8 o A D A L 3 t t c G Q d / d v 5 z e P / L J w m H E 3 Z 2 6 D w O T C P m m a L l a d j 6 n Q V h 7 B w U b 2 e b a X d d h G f Q 3 7 c 9 D r C X p G Z t Y 9 B S N r A C 6 3 M I v + f J 9 Q w Q 2 d D b n Q L l 6 P J / 4 3 L n 7 Z l U P v 9 P v Z w r j Q 1 u R 3 c q Z U 1 M b G R Z d E q S C A O H U q f 4 l p p R P u B D n 1 k + q u G X x c z 6 H U j j Q Q d g J t g o w D q 9 j O 8 F i B 8 9 K 5 i u w x c c l W f q 4 a p 8 L M B Y V M D F 5 D g B G z m O R + w D 4 H k v 6 8 m E i 4 5 i X c x m 4 C Y 1 T S / o 5 2 N C g J 8 Y 3 u W X 6 t 4 4 S a D r i c z w r K + N g e o M q G R x N a o k 4 A Z N Q Y 0 N f X l X 6 c z v I P s k v y I A f 8 6 J Z 2 i D i 8 J t T O k 7 A y l V U 8 f l / 0 J z u 1 i F o w H s w f q 9 h B h M 6 L R Y 6 Q l o 7 w z z G G N 5 x 1 7 9 M B H 3 c I b + 8 i a + e C v n t F J t + W J a s r 0 g v 9 s U 2 l B 2 z t r P / D o d 9 F Z E 9 0 B W v R 0 g 0 a n P g s A j N f M S V M z B t F U 7 H u g g y 8 E Q m X e 3 v 0 D S Y + u P y 6 i + m l X H m 7 a w I x S U S d U L 3 z X x 8 u l r P v 4 H 9 l 3 9 c 5 C b a l 3 B 3 6 T x y b g j w Z c Z q x d 3 J c c G x T u M R n X 9 P U T c S n c z j g s O 4 c W Z 2 1 G N p d w r v v b f l 2 D h N u y 8 e Z l S 5 9 U F g 2 A + 6 w K H 0 6 I U 1 r 1 c D c H A W i S C V b 1 x 8 0 e 7 6 3 v w u x Y f 4 w l a x o 3 E 6 z l 5 X G O g I l 0 V U 3 q I v 3 N g f 3 u X V L F 7 m z j k D 8 3 K 8 Z n c R 8 F s b 9 N 0 b 5 F Q 2 + c h j 0 4 y 7 D e D F 1 T 1 M 1 w D D h d 9 r Y H 4 B 9 P E B F k B x f 6 p C / N y L u r 5 8 D k y m P o 4 N m C b d + z f 8 R j Q k T Q J G 2 M S O G V g f d o N f 1 2 l j C b C Y M 5 7 e K q Z 0 4 G l G O L v J 5 Q f Q V Y q g i L 8 + n Q P A D t l 8 g q h Z 6 b W W r j L 5 P F a x u D d y R L a / S r e C u 1 f H / O i N M O K i I J P 1 U O J + T d D 1 A U + z d v 0 B Y G j W 3 Q 3 C 4 z 2 S e E J Y 1 2 O O G p 9 x f Y L r v + 5 j B v g 0 B 2 M 7 d D 1 s b g d i 4 w Z Y K O Y u 3 X 1 a w b g A w z B k 3 B P 1 z Q K c Y c q X d T V g q j 8 9 w T 2 y 5 g 2 V e 0 A 4 + A I k v r 3 X a P u D G J I / 3 / 3 6 b f O 6 3 L b s z r z A q n 6 o D 0 9 k F L B f Z A t h 7 D 3 2 b Z X F A t f b Y + 6 j f e R Q 3 S + 2 n v w + K B x Z j X b X n 9 R K P b j q + Z O o 9 + v E U L m 2 5 M l 4 y 2 J w h M i H a h h X g o D E m 6 4 q v 9 9 0 G 7 J 2 w b L t 2 x D C n y m w q X Z O w D m 6 g F 2 L j N Z 1 a 7 s j v C K o a R 8 x / x W x P Z x j Z z m s x A j r N n J / 2 J U + r X 9 b m O 7 C o K H O u n Q 8 t d N 6 l W Q 8 + O c j O e M b A I S k P y 0 8 N q 4 o 9 Z s O F Y H C g M h H T r r W B h o X 0 M b 4 v q r r n U l 5 r Z h t u 5 H s s + Q u V 3 R / s t M F m y y k e 7 r O z Q H C a D E I 3 + V A i D 0 U x X j I b h q Q 4 v 3 i l b E e v f l G X d / y j W m H c j n H m G / s + x 4 4 d c B r Q u J d B Z s U 9 b P D X l 9 a Y r 3 j m / W Y / D M S c w / I d R a 8 o P p w Y x N J i s 6 A D 2 l u a M m h 8 f s D 0 D 4 w C U Y L T D k e j 4 e L j N + E U w V Q b Z j W B b 2 S I d 8 f k Q f S 6 B l Y j X 6 8 q 0 N M W O Z g D v V u + 1 g h Y / o U K H y y A 9 7 1 M l z F 4 9 m Q 8 6 t C 1 y h 2 K M y c 3 q c C K / T h u s P i g r a j I m W L 9 w 4 O J j p E a g w s f 6 g 9 / N c J 9 s b g k h T Z R 5 T Z / D R H 3 B 1 k H z 6 j p / z B X A 5 5 n Y + q k I w S E T R 9 t z s A R 2 4 2 d t 4 m F H u l S + 6 S B i P I L 9 2 2 C R + F C a m / / w i y j N 8 + I 2 0 P B l H q U F / e i B c c Q 0 k 8 H c u w 5 P m A 1 m l V 9 O Q 0 8 C n o J 8 W y u O G V V T U p 8 9 0 b 9 M 6 d t h 2 / A / D p R 4 a H W M K I d f q l F / B / l m O 6 7 7 u 9 h D z v U e S d P d A j v + d y g j b A B A X 2 r 4 V I X + X E 0 a z r j O d T x i 1 P c R + k 9 W H A z N h f v P H r 1 V M r 1 d p 3 5 Q q y d l 0 D W 2 c m s J 5 g o 2 Y v e U J f B 3 e p / E 7 s w y d s 3 H 9 W Z 9 j O G c 8 m a e t E W w c V A 9 k P 2 v h H g I I 0 u T D K n 9 7 I u h R 3 H p 6 n / Q K z 4 + y d 0 z m 9 o G 6 w v w w e e p R T R P d C j c 9 Z L 2 P X y T 5 1 q F t Q 9 B I 9 I G r Z / a M / 1 5 T v 1 8 8 F 3 S n t 0 u p p e B D I Q / b l h U 4 h U 2 w f M R I Z L 3 f Q p S k Q 9 b 9 o z y H 1 j 1 + m d 5 g a U m i l d y P u k x W U j N b E d i V 1 P J m o A a J J q o V 7 r 8 d r e s b q l O Z u 2 c I Q n Q k P K v O k k f F Y D n G P S R A E s Z 7 W K c f + s R m X z Z c J b u C O H 3 U b b 6 w s n W O E N C f Y B / c w i p y 5 G 4 9 M s H H l s C l w G E M e E 3 v U P v H K 7 K K T Z H 1 e Z 6 A 6 A C w F F i 8 W s 8 f j l M 0 b b 6 d G h z M 8 4 l y t l a K K n 1 r g 7 C R X L b z e R J e 2 V u l 1 h P s Q S 4 q Y m W F h k z 3 2 / F Z q H Y 4 w 7 M / v r 6 6 F G + k 7 / K g Y m a D B 8 R v n + h x U z Y E O r a l d j / m j r J r M / S + h N U Q A s h P r a j 9 w 2 Y + 1 8 f o a h l f i + m 8 b d G F 1 w U 2 G J V L p I d H l b w + L K 9 T h S 8 f u B B b i A g + 1 P N C + y + e e + z t O 2 l 4 S o r l A 8 8 F 0 Q f x 5 6 + Q P a P X 0 r W E B v x i 7 2 b 5 L R 2 C x h x v q e u o C W c 6 H R V s a a 8 t X H 5 T X p d g J a K y y y B O d 7 4 i B v d p 5 s h q j P 2 g W V y M k j a k M o C 5 j X a L U f s 8 b J f 7 r D z d m S + A S a U e 4 G t 8 R K T i z 5 e W + i K 9 p n e 0 j / 0 a q D H Q f D K A 0 M I S 1 p 6 Z t g L Q Y S 7 z q l / d A B v 3 x 6 + + R u M G q e s i V Y 4 e 6 I I N z e n H G e M w Q n j s Z L w 4 E 2 o D c d H s e L z 0 A y / E 9 e 3 i u b 4 z x r R I g o G O / / r z Q o f a u w t 2 z X L O n 4 2 M e C b B e y j L d k S F V T B x 8 H p G H c R V H v F i V M d 1 T f h Y Z z T / 6 J P p O b o A y z v x C s 7 y l U A p D U G 4 q I h 4 A 4 8 + 2 h b J S l m 1 b q o f D a O + f f D o + K I m t A A X N l k 9 f c s T R t e 0 i P 8 E I e T d v Y G B b x 7 L K s c W s A k A v k d R e z o z f + 8 I L v e n r x P l k Q U F b g t 3 5 x X 3 l c z Y t q / z K c c A F n x + 7 x F U 8 C + C G 7 g J i p / N 0 q d 5 f p J p 8 p X D n F i b H r d / T 4 L 6 i z M C k G e e j h Z + A f 9 r D 4 f 2 Q W h d 0 E Z X T T s v t F c r W g R K L l w F m k H V z N B 0 B D J 9 5 H c / e i H T D x N m Y a K O H X d Q 4 P s c 7 Z B k C D 0 Y V v P m O c g d 5 H d Y F U z J 0 5 2 v l w v u I X a V u Q d O W O Q g c 7 z F X h R o B G 0 J 3 B I k D Z 9 + H / g G C 7 Q R o p G V Z f 9 3 b K h c v n 9 / G i U S 4 z b s 7 0 F V m 1 z E O U Q 1 y h a U z F v s L e z C C w 3 w A b g d 3 C 6 i 7 k X x x O j h j U V a y U A + F q I t 4 i a u u B s 5 Z N 8 k 7 6 X g q d z t S n Y U k l Q I 9 1 i W b o Q G D D M X A s 0 7 + F t y L c b E O 4 m R H G 3 x j r k 7 X Y c b 3 H k 4 R y 7 O e k R g Y X 1 i e E t N z s P c h s 9 M + P 8 y 8 7 D 1 o c / c P 5 x e H X 2 u b 7 i h s 0 q V l 7 4 G y i + v C a r 9 x m j t A 5 T L j H i D b y 7 + Q V u 3 E y O Q d F M b M x s a B A m m b 9 X R t u S L i b E q v d 4 9 A 0 5 E 5 g D G M 5 L A m + z Z o C k b t 6 u 3 q m P F A y s J e N Q S J 5 P Y d b g V O 2 B / A r z C 9 G 0 d F + 7 9 B M p X s c z r M 5 L O H m x A 0 5 E 0 9 I U Q 6 9 B T h w B P 0 N y Q 9 / S T 7 9 M 0 G 8 3 R y t e P H b 6 2 t m l z E a m E p e K N c g i I U 2 P D 4 B L / R a o w 8 p + n O k n A h W A I x 1 C r S o A r R 6 Y 8 Z S e D F L a J / P k b x f d l h + + w Q N I O 2 5 S 6 k W 2 m D 1 s D + k C F T E o f N j 8 q H r q V n v J 2 P 1 M 1 q f F b G c V l 9 K R u 1 7 K Q Y 4 T 5 x W x z e T O L Q c v l 6 9 N X k P t q x x A Y x f S x G u T 5 u l b 5 B C U E d 9 G + u s J M D N h U I f g 7 L j A 5 o n m E s 0 R G X Q Q + p r f f 7 A O F Y j O z i M c W j 5 3 t o E P 6 I w m / g C m w A n R o d e p d w e 9 K X 8 5 s B F B s a 8 B 4 I S v y F a y 0 i r x Q X a F 8 Q G a L H m 2 S u q X U j e 5 j W 6 L + H l W b d M C / Y W X j Z i 7 p 0 O V 3 O Z U v Z q 5 7 h m X n d D R 6 4 z c L 3 M U M w h k P 9 1 g C a C 4 C 2 g 4 7 l t j 4 X L R e T S / n E v F P + O 6 F N X 0 0 Y b T v b X U B 7 8 3 J 7 w f G c 6 q s L d q 8 q A O h a P a q d F X i g g F M M + 9 9 A T d l 5 S c D 3 1 7 P C 4 d K G 9 9 B c f h c 7 N 1 0 f 7 g T i U 4 N F W s P f z 8 w d F f / o 9 v d p W G v H v J G A q 4 F n y / U V I 1 L f C m t f 2 f z + o V j / M p + g 9 c I / v k D t e S 4 X m L 0 D L u g I z d e 7 v 7 O f E t s n o 3 n N G H x i d U 8 Z w / 1 p A 8 + 8 7 X K 5 + g P F s k 2 C 3 E i t s U K d I r m B 3 L g 1 7 g z y f I s v Y n m 9 M s D 4 r k h Z w i T N a D s A C b 9 L 8 g g i w 9 g T a Y h S H D 7 7 3 2 q A D v s r P 6 2 5 B C I 4 E q + w h M Y Z 6 O i A l L f I 8 T O n V t i F 1 j Q 2 Q u R x B 3 o P L e S r X 2 c B v F b y t 7 N 2 p v A 6 2 E 0 y / F I 4 3 7 / u y 6 s g y z j V E 1 B D W n Q l X r f f + k e g P V d f w 2 3 b g w 0 q S f f B v / q j X t O X c t g T I l R / f i K G f u E h + j z p e Z m X + F c h 1 q U x y l 8 h k / 2 M H E 1 P 7 J f Q E f J j k 6 J r q Z q i U G Z C X y l d 0 g z 2 F Y 3 i e R e z n D K x 8 N y 7 w q C Q P m M S w N o 8 O 9 N L 1 N L l G S D R + + P s 0 P h w A b 0 4 7 L Z 7 D 4 9 R M u l E u E 7 Q k j l o C 0 G 7 B z z g W X q a + C P + 3 w K Z 5 7 9 m 6 P 2 i A D h H H 1 h m K n p V 6 y z D G 6 P K f o 5 i f 3 D 5 f q 5 g d I 8 m V O 6 P g H 6 a W G q f h Q d j p J o r L / b P Z D v 1 f k t p f Y L + + I g 5 6 N R P 4 W u H A 9 f u f e g g t 6 c s b r O m 8 / T e c W D H V d W + U K y L o 6 Y v k C w a / E k 9 7 R + s f W N 3 j 6 P P Y 7 3 l 5 8 B m J y l B 4 U p M y I Q m M k A K j Y i w H U b h G 4 K / n 2 6 q E l / Q x v a D S X j t O L y A o F u 8 f m h 2 w p 1 H G 0 + 7 w Y 8 + 1 K c c t R D 8 3 e I D Z F L Z I t f W / N 0 Q j k c p E 7 9 l u 0 1 T y W H F K 6 e A M X Q e h w z W W W j L / I U o 5 3 Y 8 w 2 l + M K w f 5 u x v 4 Y 2 b V R 5 E 4 m O M N X Y p 9 V l A Z 5 U i D H z x m o H D t m + g h o O C J Z L U v O 6 u o y T C g 7 x n Z K g x U J N d g h f S h a A / f o v c 5 8 f w k A + M Z k x 0 v t V S Q i t r A O J K n Z 9 n Q K h K w A v / + j o e Y + 0 U w b g P B y k N G 8 Y K L k U P 7 i Z d 5 X N j f k p X Z i i A 0 O e n / O c 6 + 4 k j 4 b B S s y 8 w d j k 7 0 3 k 3 H J w w N d s R b u + / S T J q 4 6 x 6 / T h V d a S j 9 3 S 9 C / f 8 q j q 5 f D J 3 n 2 x Q M r k E s f T o 7 9 C g N d 7 4 M + O G a 0 N P U e p n 2 h m a u A X y 9 Y X h f 9 8 7 Z n v T k 6 s 9 7 i w z g f 9 x H i e y f Q y 3 F w c A E J U Y W g q u c p 8 6 Z p t u O M 0 E f F + H q / f i x s M + + u K z G t R D d g w X T 7 v O y P y R l / X a + a g 6 X 2 u 4 3 i E o 1 H e / A / k k J s b J L h l Y P 4 s i t V O 5 4 p 2 s m d E d N l H y m 2 P p 1 k c B 0 I F M M e 0 O T Z V 9 Z b o W 3 q / s T 9 X l B K F 5 8 q G k G L j b l Y s X C k r i j m 9 v A M g k l S k p P 0 k 8 i A 7 f 7 q W M A S Z u A o f / + Q H 6 Q 9 S m e 2 k G F j N p 9 6 A u R + f G I e R V g Q 9 2 f I 5 M l w f n b x U J q 5 j h A c G M b 6 9 1 r s C p / I i 7 Y 6 y t l R l r t 0 7 9 / s Z y 1 L W x 3 z J 0 B O Y 2 D V I I t 2 B p / J T Z G A f J m o n J F T T i 4 f l a c M Q i E h K L G F J r L r 9 8 9 d v Y a D E b s 4 i o 2 K N y d h 4 w s h d v J k H C C u Z q Z M b R M O K w c C N 0 w N A O y 0 P G / d G / Z F X L X f C o n X y U 6 C E D E V G E 3 A 4 a Y + x 9 A T g O x c c U 7 / Q H w u v 2 6 a c G / b / 0 j p i e m j 2 e U r k S b 3 F X + V t R L j V W f I x K b j Z p P 5 c Y 0 W H y M S J 5 8 Y i x u O g E Q Z X B Q D t B x p i 6 a 8 x A N 7 p 1 M K W k Y u s X D X Y Y 7 Y P T Y O e U d u f r r v W 7 j z D I F 2 e f c L v p u Q s N a I + J G H 0 8 a C N F O T / U A o q / i P I A K S K H t 4 e v 1 H g j i p u p I T p 1 h X N Z F u 3 c p / J U + Z I a D l X a Y C I 5 x g Y G U q h 2 o 0 b 5 + 8 n r W p d c 5 + M D Z h o g 8 h O Y j j O t S r G h r R t 8 v b 5 f h r N C h / k D l V + 5 l U r X H f 2 4 m q K U 1 O E 9 c K m 9 X h q y t C Y j H S c U h q u w W f 5 V O J j z X k 7 5 C p l R X 3 D 4 C x q Y y D u s A 3 O U S y y d u P L 0 M d / e G 2 I u o x T 3 m h w 3 I 4 N b P K Y 8 l C v b b D e X N 3 1 i u Q f d R T c g k r Q m 3 S 0 M 3 V 9 5 P O s R B C a p C c F 4 k D v Q L H k U X w a 0 i 4 C T w Q s D W L C T U 6 N o w r s r i a W Y X 5 g N a n Y e u x F G D q H b L B 4 F u k H 8 7 c f L A S I k i G K 9 B s K F q S X T H U w Q N 1 X e F h 7 y Z 5 F d N 4 1 v Z E 7 Z 3 o z K p y F A 4 h A p k D C U q x h i 8 E e 6 A 9 v D 5 W o t d E 2 0 B m A t 5 Q v m B K z e R + Z E 9 i i a C 6 p C S N K g 4 c V l s j 2 L d R u t C H x 5 i C I y x I 6 j z Y 8 B y o D 7 8 p 1 C d O 1 1 / 3 k i Q w O f 7 O P t z C P 5 x d n C j C m F x L 0 b 6 S G S 4 2 A n D f f D E W L b t e B s w t s f 7 z N A L p w m d E x L j M A u M M J n N M w v i c 7 w Z Y V C Y g Y I N C 6 q w k q f E I d F s S I 6 u Z l H h W X 9 d v l j J 8 G S 8 t d t t g H v B a P G O + 5 5 E + s q h 5 c + y g V A U T I h / 6 y 4 B / W + W j u P / e L D o p i / + Q U K A P d d 3 6 j z U y 9 Q J + 0 n 7 n 8 g m P A r h c Z a w 0 0 W 2 w x r a r V 5 j 7 o + T z l U D 1 9 k j O R X K T r j h Y C Z 1 d r h n D + f u y n f F t o Q 8 A R q 8 I Y c U A O F s w X G r O t Y Y W q 1 i 7 K e i q a p W v X R n t a J d j y o A i 6 l F X n P D N 3 P D 0 E B P 4 U P s W C P E H s K S + T j H 3 C x Q + t M x D K f 3 N X 8 z d + l y a t 5 6 R F H H L B 5 1 T o B n 5 0 J Q V C W Q 7 N v j u t 7 + W t C I z k L 0 F u L e V U D H 6 d 5 G e V q 4 z J 1 3 4 3 z z O y S s L 5 7 S X E s / h x / P w 0 2 K 1 G a 6 G H R 8 R v O c E I V g e t o P F b I + E s E j k O d Y U u D D J 1 T F l / 5 B 9 Z E G 3 6 N 6 4 o G r I n h L Y B g L 3 Z 1 z 2 4 M i w / u V 5 8 T 5 r K H E 7 l r M M f / H + s Z f z i l v z b G s q C N c d 3 v / w 9 k C R 2 W f y B L w v u P X W Q Y w t f 7 b / C S f + u 6 / w 3 v / r 2 B r y w P 9 A 9 R v S T w z m a O 1 L c Y 5 w H H 9 5 K B h P 5 R 3 7 T 6 H a y M 5 e H r V P i 7 3 C m 9 v z 4 w f 0 E d 6 X 1 F / Q v 3 t N W e 3 6 2 w 9 j J Y j 2 L d T B U u 3 x F p Y P m 7 p n k U 8 9 n o 2 U Q n F E J E u C t K F G g M 2 l j / I n S U Z E + Y o r d o L W 8 o 4 z Y O e R V O e H U a W R 4 h H P j 3 Q Z s 4 D V 8 n n 9 v P H K a 3 Y 7 U q H N x B j T F H B Q h J r 6 r c G S C 5 H / D A P R 8 l 2 6 w 5 + U c I 6 F R f 9 v x m N b C d Y o u C q p Z o S N l f M u f x F Y b T 3 / 6 R l 3 F 8 w B y F V S T A V 5 T 8 d A / k O X n l L x 8 z R S E Q x Y c u c n v 9 j h I K d + 7 c O H X Q d 5 E 9 f d L / w P l 5 / w 8 + H 8 b 3 S Z 6 o F o C E 6 Q x G y 3 4 m x z 8 L x q Q k y I C + f w n a g l l h C V 9 x r 5 t d J d G c C P N I 8 A x q F X N g R 0 Y i / 7 p 7 Q I o 3 0 s s O 6 + L t u X 9 r T b w L u j f q b i 7 S e l w r V i 5 m 5 S + u A Z K f W r 6 T + 9 f B v q S 4 T 9 7 Q R x 9 3 K s k d k Y J Z f p + v P q O v 2 a m x f s f l 3 G I V g X 1 7 C E 1 Q U + m h m s K w k J 4 Z H b T m W L 6 r A e I y V z n C C B y l m l D c r b / v 7 7 Z P / 0 A 2 J 1 Q u c j w P T v S M l x d o b N R Y U X B / Z 9 F g L D f L r e s r J 9 G a U Q L r G w 7 t x b O a M R 7 Q U Z R 2 7 h s 0 / 9 Z 6 X Y E S h L e N E j A g D 0 r 8 M R W 5 + I + 4 f n 1 I X r 4 H R N 4 t p w b g I d O A 5 u 3 g o G w i l O 2 A q d O s Q x d Q / Z h b B Q o I w 3 Q F Z i D e P i f 3 h P V P H / 1 + + Y d P v r Q T g s t P 5 d N j j z T N 6 R B U K A h I S p 6 i r Z y v F r a V m o E 4 N p D E J i 9 P V n s D Z O b v Q / X + f 9 a n X N A g g P 6 y B Y U f q f t 6 m F R n u A Z 6 d Z S z x 3 b J W V k 8 5 + V U D E j 1 8 c 4 g t P w T o Y 2 A X 1 W E L R q f P L S O d 4 m + i G d b 5 u F C N n a 5 2 a + U r Z 1 6 f c b j 4 v f R T b O j u 0 y 9 Z a g C T n / 4 j T F O N t J w 8 S 2 1 G y 3 L w a M N z E D U g 8 A a K v c V C I t d J h T w D O 4 b R f N Y f B T w r e 6 B S v G H 3 Q D j L 0 i y X U 2 W 3 u G S D T q + b i p e A e 6 e k x 4 O 7 p G X s u 5 4 A a C v 2 7 R X w S 3 u g D n R 0 H k 1 t E 6 e z t u Z + W G V h h + G T Z t / Q T o w C S X + b a 3 x P z 6 I / n f / u 4 d 2 O A 9 j 3 M 7 + B 9 F B / z k x 8 M K u / 1 j v / w O i 4 + 9 / E h U u / 9 / 9 j L H D t L u T M r N 8 E s 6 7 L l U z U X l n y 7 k t f 3 3 k I a h p R J 6 O / N v b 0 d a r O x 8 J O e T c I j 9 L 6 M K e s j M A R 9 g y w r M b n h t U H u y H H n q c g m O A E s 7 c V u K C S o p r f F a X b + 4 M + B U J M 3 X 3 / n w 6 D y A j 7 q j 0 L X / s k c 8 O s o 4 b m 8 3 g c Y n l m W H 2 H A Y F + 2 b q D 4 e i + r e H r h y h 0 q b D z r k Q I U P g 4 6 j 2 C S D q L K q G M 3 m j L C a v q V 7 2 E p k B Y C A H L b I V Q + a Z 9 d P + O F g n M I U Y 6 Y i v 6 I i 9 8 7 l 0 0 g / x 0 m x H P L U S b t H z E S 8 5 E l 8 S A H g k w a e o F p u 4 g B 5 w z a O S R S Z A t L z n 4 J 3 J s u z U D 9 z R o L 4 + b i / h D y K R / V L Q / v W / e U O 4 P 8 A Y J u H Z f o r w 8 + J n e Y f m T 0 B T k x g J B J a 5 G w 0 Z c W Q Z G O V v P S Q X 7 3 e J I 8 s F L 5 M 2 x 9 L S l 9 z D f 3 7 G 8 n 9 9 4 L v c i D G 2 2 E n f A l y 5 D r U q 4 C X f Z / x 5 j l + A l l O a y i l 4 0 c E L 3 0 Y i C E q u I m k 8 M M a f n P 1 Q 3 7 K m U 1 r i 0 X N Q m / o L J 5 / b 1 r 6 G w W S C W 3 y t q l f z I i L e W P H n M S T w 0 R G p f 3 7 W M x y q q T R I f B g a j w Y A G k v D 0 E 3 9 U r v E x z Z V / Z u F u G c s U O M / 0 N A l U I 6 i E R v 7 e d 3 j M Y E z E C j w 3 n 7 + 4 F n O k F 4 z S C I q 9 G N x S J i I + J D E Z G l I l k 7 Q l O q m K 9 T B s z u f T / n h V t x E S R T E 2 0 i 8 X q d / e 9 z 9 1 1 v i v x 5 / / 3 / + e f R 4 H 5 9 7 f G c e 8 f 3 R 6 1 a 2 + + x w Q M Z 3 5 v L e w 3 C Z A 2 n z n / 9 f R L V d f E 9 P Q C Y 8 Y P i k j b 3 w 7 S e 9 V 4 0 q w Z g A D T 2 u G 8 A t O F / 1 P M G r J Y f f H m F p m U C W A A t 8 o R m S k G y a r O 8 o m r q / Y I 8 p q q G 2 Z g c 1 z m r T r d 8 L b V 5 k W t O / 7 6 n / a o N S L H 5 d a I P a z C c 9 Q 2 j u 0 h e Y d e p a / f G n x h D K T 0 F j F p S v t 0 N Z P 0 U i f s / W f A 2 c + Y U O j 3 z 9 3 b y p 8 Y K F b G 8 1 t 7 o N j 5 w U 2 r f F i I + x g K V J V W R c E q y u / v 3 k X 3 i e V O + o b P F Z j k u q I 8 D q Z w x i w k / f J 0 M M d 2 g 7 r N t D b c r 7 U T G U k 3 e J K W v P / R A 5 v h 4 1 Y C H v + u 8 0 d 0 V y 4 n G o v m q e q 3 a I 6 b s h 3 G M a m t T d i 1 a P f v 8 M P P R R c m 1 Y g X w B 4 P d m e t v 2 2 5 r t 5 Y w p z O i H + G + 3 f L I E Q k i u E 0 h n o b e y r I S Y X E V Q X h 4 k T X 0 M X p B D Q f e 2 j + l A 0 S 7 g K b 1 t 3 s U z 8 o 1 t o k M 3 t w P k p + k p C T r / + f u g g X R r S h w e / 2 J j s i z k u I r f m n z 3 O h n 2 i X / X L x 0 w 0 v K e o C D E X p k l 9 + X 4 C 9 K 0 + L g b n s l G o 9 H t P F v 9 9 D 7 T O c B z O N 9 1 P k 3 y E y K n q / q 5 p D S m 8 q U 6 y 2 G B F 9 U p r M A F V p + f B v f O r l x 8 r X v 6 x n M 0 5 F A G H f 9 e D 2 1 c u P w 6 4 I l V r N M f Q g 7 5 H R + g o f s C J h D O H D j v K 2 S 0 m 7 s 7 h e Z A I T f m I F T h 4 T m M 7 m M T d 4 d n H / e P m x x X X 4 F 5 s 2 s M 4 8 N 1 L 2 2 I T E d 4 N 1 0 / 9 Z L 1 B G o l s / U 8 h T L j B G / 1 1 t 6 b S 3 9 J W d e / z e f U O 7 2 1 D F + l f Z I C y 3 D 4 K 4 J d 3 1 j I 7 i r z c y L S 9 d L r D M 3 Q K 1 d H 0 X j f z g E a p / a M e d S g y X z 3 e N X F z v n i C p I B j R 5 E B y G h 7 y W 9 q 9 X 4 0 K n D a A 2 M V N X o F 7 Z H v 5 y T R f t i w 1 4 8 s w 8 d y D Q I 2 h H F E 7 c 4 x C 6 I j n o i p K W e s E H t r b j + v a 9 V g N C G / a Q c b z F s H D L Z K G o T e n A A x 1 A t r b 3 m M r p f D o 1 T v k S G a t b 5 x t l l S + S a P h I c V s u 4 c N 1 B w i t / W m i n M 3 0 h E j b J D p 5 i y F X d + x 9 5 + W P x H i l m b Q D S 9 3 I f o 6 u G I S 2 U Z l 1 s E A r Q T P o 6 U H 4 u 4 H f T 5 Q 4 C q a H y K P U M X H Z A H R 5 j m I 4 O Y J b 4 9 Z 1 M r v i m m s 0 v m y / X W 6 + 3 7 8 h I u H b 3 C y E l Q r N a g u d C G M v h Q c e t h n v 1 2 9 j v G r i d 9 I Q t 8 Y 2 L i R x k p Q x z h h K R K n B Z m r h 7 R T S D C r 2 P i 0 U S 8 9 S g l r e w + 0 0 M + A M 8 9 d l d i C j H a 5 M Q 9 B s g y / P p S p b M f A u / z N s l A D 4 + j 2 d W b p 5 S X Y w P n X 4 O w 7 k b n S P b q 9 E 3 7 9 / R 3 x 2 U c S 7 D P c r 8 g 0 9 e B o 3 7 x i F m A m M b Z g m K y L u B k s m u Z f J h Q 4 F 4 k 3 x E 5 Y 6 y y v q S K p 1 E s U a / Y 9 x F u Z + 9 s z D E Y 1 6 8 C m B P p c B W J w h + e b t m A a E N u B h E S k u Q e S + v s W R A O p Z 0 w N m 0 o 4 n 3 Q w 5 H 1 B I d I L I I V k 8 S 2 j v 4 L V z I o I 4 o R q t 6 / V X 0 r M P w p Q x U M 8 g Y 0 X t w y x G g a 4 R k g t 6 D P B k S C T Z Q / 2 O H Y W l U q t w u D l V 8 q 3 P O + g 2 b r 2 / g Q d H + E K N a s j 2 d j H G U J j d D g f N A F u Q 7 I k y B 8 B y D Y M B t 3 5 G O F w J / 2 p M K D v D 7 8 s 5 Q J t D E L R Y j 3 q x 2 o R Q + u S o D c u E v W n X 5 t L u r 8 U x 5 V + b w o Q K r g 1 S j D z k U f b 7 A v + L 6 f Q 4 C x z P D I w + g W S Y r 6 w + f e N C l r / Y x E S v y l s r 3 Q 2 W d Z E y Y 6 6 D A G j j w T c t c f + t o f 6 G 4 F q 9 S 9 J d D V C E W 3 N t a B v 4 p E H 0 O z c e f Z l Q / Z 2 u e Q f A h s L 5 7 a V 0 t 7 U m r W X 1 a v G E I F N + d C Y c I 1 h V e i d I i H Q 1 8 B j y 6 P n F K 6 T d Z 8 O E j U e L 3 1 P O H t v 0 d N Y E F k 4 M 9 l s h G H / M 4 M J B X X X 7 A y g f a h 8 L j 0 o T D Z o L a b V b p T 6 B U x f U p F Y F r Z i g 6 k l T + 0 S M o u j r S 6 L r 7 l x a m y K Y E g C M u x r r g W X 1 3 X I C O Z f V U K V V + o + 3 d I b N G s M Y 2 3 F C / x y y j I m H o / S u X e / i w q y y v n / E 4 o 3 7 s y b p Z k u r 0 J Y s r Y p l 3 x G q V 3 A o R p x S v G N u G j 2 O K o 0 K I 5 N f u R 7 E f v k 6 G 4 U q U R 0 Y p M A c u x O Y u r N 7 t L c p L j v n k 7 1 B 3 h D H S l L V 9 + 0 C A 3 L d y v r E H a 0 4 v O R 9 U B 6 l n e e y P 9 m w S x 8 2 r Q H w 6 E O u D e Y d Q A z e / w y H z 1 5 t f t m n j v t + 0 O W j V O k s N + t T L Z 3 U p D k Y 9 x L C q 8 w 8 o 5 D f 4 F Y A D d O E Q m w u k a B j A j G X Y + 7 m q r X D 5 m B E c A f U l o B A 5 t a x n l h y N 4 D Y o L i j U 7 n 3 4 R M m E J D p T / v k l 6 e h g t q + 2 I K A 0 t l d A F x x v v h K f R E Z i M X 1 B Z f K 5 i t e j W X s N 5 1 l M F 1 k c W r C 6 3 w H t 4 1 T X 4 o E K z 5 y / x O w G a q k E r C r e U a y A Z v Y Q R h m i 5 w D c 3 4 W l k b 8 f + W 5 t w w c m K 1 d 2 M l 1 D U b i s 7 t Z S x C C r 6 N 3 l / p U T 7 E 7 A p r g M Y 7 s d l p h O h B 8 s A F h h V f p A x 7 3 z 4 j 7 l q Z p Y / 7 6 4 0 V n U 1 x y E 2 u v 6 R i s n L I b o 8 4 r N 4 / p y g O 7 B c k D o D e i b Y O y G U / 5 l g P U F 6 5 G z 9 5 + L d 2 Q q R 6 8 J / / b Q / R t A + K q I r i p m F s j d l W p A Y X M P B Q t x 0 K K 4 O I y N D M Z J t f 5 s n O z H J / B w F R A 0 z + c i V s R h q Y m R 3 6 0 u d C H U + F Z P 5 0 u N H l F z 8 / z e y L 1 o u F 7 v T y h Q e e W O D 7 U 2 F W b z z b F r l 9 e p S / / e q E 7 z 0 A c u H q t Q A x Y s h Q X J f 8 e V G F x Z 7 F 7 2 t w / 7 e B 4 i o N 7 U N 4 M r 8 f 2 L t K t L W v v h 2 Y R 8 d L G K k 4 H W T e C P g C z l F 7 j F U P B s C z w Y y S H M f g d X L 2 w 4 C 7 Z B d k b 8 e 6 e l 0 R d / d K + s 7 w f N 6 T j u 2 d D 4 q v e w D T E J 7 f e X C / G D 8 R A 4 O B f t e V b 3 u B F u E v V d K h t w g l o 1 S r I r y p D X N E F Y h o d a D j S L f f + V 6 r U n + l u 3 9 3 t 9 O O 5 r b + a p A N 7 m w D U v R 8 Z o 9 D 7 l n d 1 B 4 F q + E j M v s K b P N t x r R 0 z 6 L I k U d f c E 7 O M 7 1 8 V Y R 4 n g v r F Z c Y C d B t V g o f H D + H C w e H X w x n d S q I D e 5 9 r t s 6 j K y 2 R u 7 B V d P w s l 5 Z a M g E 3 7 S W W n E p / s 9 Q M T C I Y 2 x K Y Q T t l S b w D 8 P t 6 F 3 3 1 J C 9 j C p C G 4 V 5 i D e S 3 G P W c B W h X 3 8 2 0 H B O c c 9 c e l u 8 R F o f L D m n P y U + 0 U k 6 R b N f T a + d b c d C e 8 7 6 s A 2 2 Z A K c Q D e q d D 2 i P 9 P / 2 o 6 h 2 5 v G m p 6 P o j o C X K g V t F x w L g s j 9 Z x N B m q B i a X C 0 n Q y q l p / 0 J X A A u L K L P g c Q e w g o D h S V e 7 t d S M X U y L 0 C T q U Q c p O p a R s + 9 + f w d 7 3 F m Y o 3 T P c L D X U s D l D K 9 6 I Z l A U X 3 w X W B 9 + U V R G d J / E F y c 6 e v i s g 5 c M t h O L x 6 o D C j 6 Y P z u + / + V r 9 0 L e E S x 6 X 8 L M 8 S D A D 3 7 T G s K E x Z z Y G 5 O 1 b R l s V u + d 6 r Z t Q Q m v q l R a q q E G S z D N a q d D L 4 G 7 I t A P N t 5 j c o j F M V W + / m s i 6 o D B 3 V O 9 o G + O O 4 r 9 4 i Z T R B x C e Z I g t u O K Y H u 6 v e R U h X h a P q q v y 7 J t 8 3 A N r a W Z 6 j H t 0 + Y R / R E l o 0 s H l N f Z 1 y + V m L F 3 V 0 L c O u M z q X 9 W w 6 O V h r u F c O L D 3 F B 6 a D R H y y i + + 4 F v 5 O l M d p U F J W x W X 8 6 Y W x E 9 T o 3 I 7 P k / h s K 9 2 K 1 W H F w / A z X e E 2 9 b T o G R 0 2 c k V r w a H f h A W l Z / P j k w G G v P 4 I 7 h G a f T + F f 3 T 0 w g 8 R K C X S i X / F e A / x G y Y K Q X 7 i k E B A l + o E l F n + a M y o c L R U D d h L 9 T 3 l i K H X U o A w + M 2 K z 4 9 I 3 S H j M X a A L O F 4 0 7 S 7 L i y l M 3 S g V K + j o y u + o / T Q u + x 1 F z S X X V T m 5 z u G R s D O y w A u X f A I P G W F L E c 2 b B Z v C m e r x 7 m n P x 5 6 N p y c 3 c p K W l V Q t s x c r V p I x a t 8 q u L o D T 7 G / p n o / J X q g R O N z s Y x + m a 3 P n p o 2 P O V s b h d 8 G x h K V b O P k h x l m 5 z j G f 6 F U B z Y j n i d n X N / C m / a h f p B O j c i e u 1 n Y 5 t 7 P 7 C h 9 J K V U f D M i r i B a 8 f 3 f r V 1 T E w w p d S o f s k j R 1 Y k P 0 1 R n L 3 p r H l V g K w h E 6 D Q L e 6 i 9 f 6 5 O G 2 E F 2 X D C H f w G / w g f u E E a t r v f y U x Q e Y h h 9 W 5 H k e z o W T d b I X 4 N 6 V G P a V h N U f t 6 L o f 0 8 n O h W u v T H s Y 9 K T / e Z n + e 0 5 H 0 o V A L a j c I H 6 4 8 9 D + n 2 V L c b q o P h v b 6 j a j S Y + I 0 4 b G G P S 2 0 C Y 3 q 3 T l F 2 7 n J 0 G 4 8 s K X 4 3 t Z c r G 8 W G q 4 / u I Q s a e f t f v b Q X w S k R g s m 2 G x 5 M P J 4 B e k u / P n B H 9 7 t F N 0 s s / z a p i W U b x p 1 l 9 P t E w M + w O A W W 3 x p N S g u X B v n H m u 9 Y k h r y C z 8 s f C 6 d P S k x p J 8 k d W E R w u j a l e z Z R f J R 5 C r x r e L 3 w 9 B Y a w p u z e + X f u I u K W T 3 i c n p r X m k k G d + v a Q d R / 5 D w v R H O K Y g U S D B O w Q S p 7 f f c X r 6 f Z 3 9 a C k o j H B 0 c A q 1 C X G c k 0 F r U E K d U E m q i s F P s D I S G w T S u D N g u H J N x k w T x F l g T u L c a f L Z v u h h t g A E R G Z 5 f v p 8 N n y s 1 s a o R 1 Q H D V d 9 f / r p 1 d w e 7 M e v 0 5 G 4 u D L 2 z r B q s U m 1 P D e D J 5 z 4 Z c e x M H n j 8 1 0 d G f s 4 P g E I u P g R F U f h q V H e M r F q 9 k T M K 5 D 9 B / + S 7 O Q 1 S K 9 K h 8 d q y k d e x 7 / n N j 8 / x m R n j M k Q K / R 4 y t c U P i l Y r 6 K n U 6 D e T 4 Z q n 7 b c i z u F Z z 1 4 W d 6 9 z M 5 9 H + s J K 4 Z n D d V W N n r v o W m a T V 5 T r M y n 6 Z B H 3 Y + v d 0 1 k V D q Y D 6 r j L L Y s N M + f i W L s 4 o G + n Z w O r H j z G x N 9 M D b C G T f k k 7 / c 7 g A J e h X l I B 1 1 I 6 n P x e 2 N X 1 L Q u k M k v B D 6 m M i b A j 0 v s U S s o j z e L c P F b X s 1 V 3 3 + u r Y S g s 4 k N b f D O y 2 N g 1 h A K Q v m d T D 5 t 2 U s p c E q F Q 2 R 9 g 2 L X g 9 T 8 X c M Z 8 H i d 7 + Z i Z j i w t w 4 h 4 H 2 F u H v 8 K B P j D v X v r J + R 8 G U g i g C w 5 7 Z / X U j l l Z K b C i o B F T t z j 4 7 W j E e 5 a t l h V i f P G T l v 5 o 4 3 6 X y 4 F C 1 S 7 k / q S W G 4 G N 7 x Q n i g i X k 8 h v p f + 4 z H P G y o 2 w 8 X e r h i 8 2 3 u + 3 / T k H v M i q G N v U Z o 1 7 + c + A M B P E F V A Q y b a g L P 9 y 4 E X S 9 4 0 a L 6 I 5 Y X k I 5 m N F C l t B O L O z 1 i F k u 5 T F E i 1 3 x n + X X n P G T n s e a y U V + P x / N f x s w C r C 2 l d o r b o u N 7 h B J d 2 L p k H n Z K f r m A h b L 1 X D 7 J T P X i n t J 1 7 s S a S E 7 v n Z e A o Z W l c i L h T f l O A P n B W 5 T m P y 3 4 M 6 r R a C B N s D d P r Q O 0 F n 9 J 8 X t F Q 9 X e 8 C p E H d Q d K e m 4 F p g Y Y P 8 E 4 5 B N P m 7 D M x + 0 h J E G r e l 6 A 0 W t n v B q H N 7 0 P m f v D O K 3 y Y L t h T 9 b w I y M / v 6 K C V n X a O O B H z r 3 M i v C r m T F I G X X 5 I d K c P y F f 2 i U i V R h U r q e Y l p 4 X 9 D d Y B P y G B 6 4 o F q 9 U 3 d x K v s W 4 c 7 5 q d d L d D 8 V E E 6 T y f 6 e 3 g b r L / 0 O E + t L e 6 1 z a g s f + b P a + A 5 o v P S h 0 v z S v v f v 1 e h Q R P 2 r M L z I I 1 L m 1 N / f S P / 8 D Z o e E f i w D R f y A w v t s S 0 f 5 O R U d l U g P 1 M T Y t z l 1 7 M / P / g A B 8 9 Z 7 7 I C z / P G + L 9 n F y g C W c g L v Z Q T m A t k i H + K U Y N m o Y t a u / 5 S b 5 A P H l G e X W 1 i t X e J E 7 L C Z Z / c M 4 z q o S o e v u n F 3 + c D K E x I w F z 4 u 4 1 J M e 0 2 T d S 6 6 8 W 3 1 A D H G P V c g 0 q 5 n W w W 7 Q 2 1 U n 2 O 1 5 Z p y b F x S f h w u B E c U L f W y K 0 0 O i t S Z H 5 f g 2 I X 4 f Y G d B U 7 G O R u r i w b 6 I i o B m 8 l z w W l c w o a R 9 w I O 6 f S k W D s B f q 0 s I z u h s A 2 a 5 / D e 3 8 1 n y s w c 9 W 0 9 R 8 R 6 d g Y l U / o G c Q Q s + v 0 m 4 p Z U Z / I T l K R l u U c w m L F I f J u L k t H Q Y W f 7 r b g w U J I z 4 c O 3 B b C n g F n n 6 1 F U M 5 r 0 v I + P R E x S H X C b r 9 O 7 A M 7 S T F G o 0 7 k i c G f + F 2 J a T X W u 2 j k Y T R r + m 7 S t B L w O A b z i S 5 x X d 4 W 6 x 6 g H 6 9 r E H s t v m + j Q X W d Z x C D J n I X Z 8 t 1 d w F 0 f M Y f T R D R u 1 8 D S m l r n Z g h 8 Y j D d V W 1 q O a j + n h r t 3 f S R S K r b B 1 P n T / d F w T T S w W P C r l / I g D b A r R w I e + U d b B h g i F w A v K u v l l u p / 5 9 4 u T d T g f C U c z R I C z G M z 8 t 6 C f y m h d L r 5 H o P P c j f J u Q R p p y e v F E R z A G h o u g W O 2 K f Y l G j f D 7 5 A e c 5 T T m R Z 4 e T v J 3 Z z l 2 6 1 Z F a 2 e 4 z w D p Q H i U Z k z s T g k + u M V p x O E a 5 2 B n r 3 j z H p 9 4 S H K o L / P b Y U p o g D o Q c F Z K V 6 5 M n / T D U m 7 G h 6 7 u A D 7 m u I n d j U b F z i v o d i e h 4 d 0 J a / t H 2 + 8 M m Q A Y d Y y C E 7 R / / Y 7 z 8 + v u A D 0 4 G I y x D 2 N f P B E 1 k + 8 D y D U + z c F A d Q 4 R f P V H C t f P N T r c D p 9 a 1 5 J n U q 6 S q / g Q 0 m B / w F z 1 P 8 e F U g k S q 7 5 q w L a / a k v u b 8 L u s / X 1 7 v e C 0 + R W Q X c x G N W e e P j I 2 u d T 5 0 J y 1 f w 4 x M X N 4 N r 8 3 D O E u c H 5 h o 8 b / o J + n u V h k + X v + / P E E N n l a w k v d N z s B 4 7 L S M 1 + I O 2 z C L 3 F P d 6 5 C u X l 4 0 y a n p + Y o D j N c v w Z Y K L L m B J k Y a D 6 l M f 7 8 Z c d D a G w v T 8 3 O u y r m V o e k n 7 F j D h h v M d n P H B P 6 0 e f m 3 r 7 8 6 D P / P n P P / f 8 L i F 5 o c E F a Q h n 5 q m W Z g f y j q G 1 z F 7 z m F H D p x g V 2 I 7 B E Y P / 0 r X x 1 O 7 B x b r s a a l C q n 3 g d u 3 + 4 e t 2 M X X n 3 9 r A 2 z 0 9 D 3 u h 2 j P N T t q / u / 1 c P / E o b v b B h L 7 a R G X C o m k 4 a S T j j u n A 8 / B A 5 B E + I e 5 X d V e X U n q A / B b s + d e Y a a P m g v x B z 9 b 5 j U H r / A S 1 A v L M E X v Q 2 m Y C D 0 c V S W G y l E x N 2 Q y Y 6 M B o S 4 X p 3 X O r 4 x I k x 5 I 8 o i g B F g k z Z R S Q + w 4 + + b d D g 2 b 9 8 O N j + B w h P 1 Z l Y l 8 V L o q E 4 N r F k f 9 Z I N t R t R M 0 M 9 f l I 8 + g I b t d 0 Y + Q E 5 P B q H d u 6 E B 0 H r H 9 I X S s A T N a g n / W 6 6 M F F b z Z g T Y N i C w p 8 K Z 2 W h F b 5 i y Z n n 7 L 2 a d 2 3 O r v O X N A E j a f 7 5 j e e 1 g Z H 5 f P R B B 8 s N P 2 U H h j 4 9 3 E 0 o T a Q l F 3 i n a M Z h t N b j 5 m + B q O R J 9 f 8 D K 7 4 A o E r M 3 0 j r M L 7 o 2 i V e / O I 9 J + T A v L D i 7 b U 4 i g 0 W / X o 2 k 2 G O Q N C l U G J t 5 U I B O 7 y 4 + k a 3 S O y f a B k y x A Y F P r E X V n / I f i 4 y Q d M g W 7 F r m g b Y x I e b 0 i 4 I d a r 5 V e 9 K t 2 d b z b D 5 B D m V Z o X 1 h u H N b P 0 6 3 U 6 p 4 a q k / 2 p d S S s 5 r 7 y w t 0 H l c g D C 4 x S q F x 3 2 F K W P 0 y 6 o A p l K t e B q q 4 Y T z 7 7 F Z P 3 C Z a V F T F A 4 U t 6 Q 7 R e 9 i f s a 6 e F 3 w T Z K B q k G F q k V y w h n G H L J y u 7 y s W E L o + L g Z 2 P k l 5 i 3 D X 8 T l j G A V s w b 2 i 7 o M b g 8 v r c i 4 c w O z n / t m y U L 0 c S 0 3 k K r N i g E z Q K w F V 0 b P D f q 4 z f S W Y y f y W Z P 9 Y h z / C 5 p x B K l G 5 g r s / C C p 2 a 4 R I E t / 3 g v l h 2 k u Y c z M T Z + I 7 3 y L h 5 r B e F 4 b q D t U X C g J B N L 9 X W P o 0 u c H 3 1 b z / t D J G a y + z + k s 2 R M H / t Z k 5 A c d 7 q / Y 6 m 7 2 t 7 B P u O k s f m M 9 P l Z q h x 9 z B 0 u 4 E U M b Q J O e 0 Z L l n l P W n S 6 9 c s 8 5 F i M f 9 0 1 q z l 2 9 C n 4 q m e 3 A G i 9 / i Z P D d y u o p z i A T p Q T f B 5 B V G 7 1 8 o b M h J v 0 v A c H P f X + z q t Y J P i 8 c p i i o i 2 u c 2 Y A P M H O e O S j g p m F D u A H g y I N j 3 J K U / E 6 u 6 D S t c / W W p Z h X Y k n d h v 8 g 7 c 2 a H U W 3 L N s f x I N E J 9 A j a k D 0 C B A g v d E K 0 U n 0 z a + v u e O k Z e a t y i q r v O V m 5 4 S 7 u U f 4 b i T 4 W G v O M R h o c Q E o b f c P h U p m v / 6 i G G h p L 5 A y + y t n X B 8 1 H d 0 R 1 2 L m + B Z / T T a D / a r B 5 A 7 g v q 9 Z U X i W x b T j i O P q 9 C s R G r c N A 0 E b z 2 0 0 / i K h Z 1 o W V b 6 X H G M L h m g I U B F k 4 i q J s I 0 d f + K e I o Z y 7 f k I 9 8 O E h U T z k s k r A q X J Q m + B j q T x L U 4 T x I x F Y K C k I N j u L I 9 d y g d 9 F o V 7 z d b j A 1 f Q 7 e D U A D P v Q v t w 2 4 U k e / k w m n 9 c e W / t Z Q R 5 o Y 5 H X A 0 Y P J 9 4 v p H / w x P U S K 5 d G + 2 5 3 X n 8 r S R 8 h f D N H S N k d I o f H q y q O X G 8 h K N 4 P B W t 2 v u m R R B 4 v I u u M O 3 D p 0 / 7 m 9 h 5 3 y X 2 B / + N F E w L m D J + C E S A 5 E 9 e Q z B L z 9 G + 3 e X 5 i O S A 1 N t w / t S l / n i 4 Y H Y F 5 f 0 W H X c r i b 3 u e x p O E v + m r R w j 5 e A T Y N Q p 7 n p + j 7 0 Q U S 5 + s d q 4 H e d l c X 2 8 v T y v w I I Q Y O a u 7 2 n e k R 3 D + x l K C T D 1 C X L 7 4 V + G O u H 1 b P w i + M v 0 / k E 9 o H 6 y x Y + I L S r m Y z 7 a K W 1 5 v Z 1 2 J n d s s G a 1 Y f h S A O Z C S l 9 J E a 6 B S I b y K T u z 3 j X 1 j s g V g e m T d 3 o 0 h f C X n q Y x j g 8 8 b L s w B N s t e z Z w O C J o s 5 g 3 m d E Q R 8 N 9 Y b p k c V d y h r s d e y B j u E 6 2 E h 5 6 7 1 0 S K x 6 R u 1 Z u S s d N y k x F k w 6 n 5 F v z g w / d g w P z t t j k Z u 9 A C L v t N 6 Z B a x l k n + n b r a E T p m T Z X F y b v o i L N g 3 0 I u P 6 U I 3 p o j 3 V 9 0 J y g k W t 0 2 l P 5 3 8 0 X t w W w 7 8 e / 4 G Y s 5 d t s W 4 F Y 2 e T I t G F Q x X R A S n k b S W 6 + P f X 7 c N v C 9 R N M 2 k M 3 n V 8 W f Y S 7 s k g 2 r 1 R c k i w h n D + W g 9 q O e V Y C 6 I l q Y G l M N y z Q c B x u D 0 B i A K y H K 1 2 d 4 C Q h x A D Q h u V D f b i Y J b K 4 Q T N 1 v t u A D w N 9 9 0 g + B w Y Z C 2 O A n F r c k I 1 7 N Z p X 4 M 1 R M 9 q p 3 q k T x U F z j f n g 8 G 3 R U J w j 1 h g o q 0 5 V h k z 4 d i Y Z 9 n h i I 0 F G A 1 Q Q t 3 n N E j s u X Z M a 1 1 U d z r v D C T G L + G P t U y s D v y d h I Y k L G R 3 0 K 0 O x d i l Y K o X x K Z E v o P o f C 3 T 0 f W W j H K m 0 L o k n f J K M v X m 4 K e 3 d t n a x m 1 O b W 7 n 6 Q 1 2 v g D m 4 L 9 M 2 o Z A S K G d T W j U t 3 T K 4 i N L X K Z / u B Y u A d S z 2 4 W S f m j 0 j x M W q Z o s T b 1 s + U d I P m W p 6 h c B X I v e p T 1 R z H J C X 1 A W 9 V j v g L N O T w y / B 7 P / q l f x W 8 z B s U f 3 D O W k 8 0 q R k r Q v 6 n K / 7 o q y H M / i Z Z 7 H T q b O a a x z d 1 Y 4 M P C Z r y Z H C N M n B K F 0 d 3 b n z X o C p g q J r / j c l t 4 D F X D + X p 9 X o Z H i U 9 6 U 7 d o I W + A Q h g Y 8 A D d X L Z 9 9 w C L J 7 n n k O E G 7 f j f B l o 3 N y I E a Q M z 5 P G H b f o 3 f H q / v T n / f A m V 6 c x f w U C + / Y c E u S 2 U b / b r X a x b 2 B X O T 0 d W A x 4 B 6 v 6 T L + I j B S 5 s O l 2 p E M + 2 I a 6 D i E m a l 8 n / t Z m e X Z f x l U Y + + e V k g 2 o X A J t O A I R E w / M N v U n 2 W d 6 1 Y i D F A k x Z K z y z t o 2 z p S j Y m D O X S H n h o D R d G R g F j C z D D g A z d C L W w 1 u b u p C D b T 7 v q 5 t j T K b K v + d s A K p C S w X O 9 C 2 e c 7 8 8 q E Q C s y X Z e C 1 v g 2 c m S d i W Q e Z d 8 a 9 4 / e e z I 3 / C U T V e y w D 3 x o 8 3 s t 5 o U t u J + v Y 7 B w 6 B W D x 4 0 5 c / t h N T x D f y / 2 + W b x m S F X M r p V m j H 1 n r g Q R p y 2 b 9 h L l g z v C L 3 D 3 h a 8 y f 1 4 n M Z H V W j 1 l N j / 3 6 A h G E w j / P o A f y q z e j 3 J y b S j j 1 x + 3 H U S u 6 2 6 6 g Y Q V E W 6 G h b l a W C 8 N 3 Z R Y l R r U h V 9 / F J 3 a D K 6 2 Y P j e w J j Q c n E 4 G n 8 d E E 5 V J X l A Z h u z z H + 7 7 q Z P Z 0 8 s j 1 o Q C S U D J K Q d + O 5 W 8 P 7 N f 5 E Q / z v u K i q l p d e B W h 4 l K O N 6 J J S a z 5 B r L t e / s R j D B m D 7 / 9 6 K b X R M N 5 E s z c C v h y 7 o Y H k w k W y K D 4 2 F m J E Q A L r 1 l F b u i R P k s R n C r x i R 0 0 k O g T + q v A 7 z M 6 c U 0 n 0 L a I l 9 b q l w N I z C 8 Z 8 x 7 c 1 1 g 8 z L Q R z S L W s 5 T X z 9 Q A + w l x o 6 / 9 C W Y 1 p u + v B I W G Y 3 3 I W q W n S u 8 l 7 j L L h I H G Q C S 6 k N P d R Y C I S J 9 y 6 J W Z d R d S / M O n x l Q G M G P m N V + r a Z T c 4 U x W 2 8 K 6 X S T Q m T i u U p K + o E 3 y 0 a 2 x V 7 V 4 O s f V / O k 8 R P f T G J w B 5 T y d Y B 8 g 2 O S D t z n D 0 7 W 7 B 2 A l q z R 5 A / T + A Y L e 3 b A R C 6 4 s 0 G R 9 Z d S w i G 0 H z c x h k 2 i O X o / p d P P h Y Q 6 Y I f C R y c W 1 w y Z O X U + L 7 C l z / c 1 X + 5 k f N + 9 1 U X S b J l A b m S d X S c Z L a R A f D 3 I f n F k v U M f p K L D f v 3 3 8 0 N X 8 Y d / 1 k y c w / x B 3 O t b b h b B m E n B i f f 9 y S H W Q r 2 u x B 6 K k + J D n Z S j x z n p m l Q 9 d g v G j I 1 F t L 7 A J z r r u 7 1 G + n 8 6 v 5 e P l u g s K e O q + O Z p 0 x 8 n e Y R 1 L 8 n 3 L O P V h U O E q y U i r C 4 6 V N X M x I e L h J T v 9 z e l E R c N I 9 H h C Y I X T P j a 7 P 6 0 n f v a 9 e x Y D U M h a N i o A j I e d 3 G v K d 6 2 V Z 4 8 f i G e j 0 V d D 2 l 3 7 g u q R f 3 X U P x c M S B 1 + E h d J 3 V r z C c K u 3 Z m d 8 h c y b a F v k s N w r + m Z H r r Q 4 c i 8 t j 8 / 5 A O i t 1 i e h z J / i W z E Q c S 9 D M y 8 p + c T 4 5 C A e 7 f 8 V I X Z b x j J R c s r c G 1 j u W b e I m W K j 2 u B K j E N W a Y Z d k P H d A 2 b K / g G D B F t b T 5 / 3 c G Z I q B F y o W o / r 8 p 4 g P x 7 l 8 k k M D 9 F p D f l 3 2 T i 7 G o z / d C / W 5 F k p c m K g a P f u k m 6 5 M Q e 3 Q f L X R u c E c W 8 E A Y M B Z e e + J + a K I R 2 t c f D l Y X t M G x M 2 g 3 B G r q S b V O S D e D l w 0 5 x u 2 j P b J z b H B f P I w P B r S s 0 X i Y X k 3 u K P D n R V u A c e S z i d 9 g L R q l P u N Z j 4 S L N L 9 n x w u M l i f c l y 5 R y / S r f 3 8 G 0 r I g c f 3 1 q i 4 J p m x z x m m i r X 1 2 n m 6 k C p N 1 U L A N b B X 2 L r T I D I B A 9 2 f Q O B 1 O + X u L 6 G E r N 3 9 t T A b c Z W F 1 J H X A E 2 g R A l z D T f j a G F 1 6 m o j 3 C 0 + 2 K L w g D i q c 8 D i U v S E n R v / 2 H 0 v R x q i 8 d 6 e O m F r O 1 m + P 4 a + p f F + f 4 N O 8 X + T r c 8 J 5 1 G n 5 0 l w v Q L 1 8 M 0 J U c e P i H r s B G s a r c S P 2 q c v i 7 Y N j E Y f 6 n 1 U 9 K V i 0 F v z c 1 B G T n l M 5 H O 0 9 7 0 q / T 3 s p 2 e W B 5 H 7 / C 0 B 7 5 4 9 4 q y 5 l G 2 h u j R F n T + Q 8 m K I Z F j g d L G e e 1 s 1 o K O w 5 D g 6 t d + 0 7 j 5 G u W D w m y c e V g H Q g B 2 p R a N 6 8 + b h c 9 t B R o t G A K w l E P T N W n y U S D Z h x P k / d g Z 6 4 J r q S J B B / 4 1 1 E w P K 1 v y z t T 7 u C U M o / x C h b R t S z m w y W 3 e l 5 i J i 0 H 3 T X + 9 F b F P o y b o D o h H / 4 X 1 E s s 7 8 K O g w y C r y v Z 3 w N T w h 4 3 3 D W h V 0 m J h R s w J H / g E a U Y S p j H G c 6 Z l 7 6 u + S 7 s 7 i + Q X u 4 i y r 3 m F X V l D 9 I O 4 l O 2 W v 5 0 4 R 1 y A c / b Z f x m U n 8 g T g 2 4 P z S f W v 4 0 U H m x 3 0 E G I l m o B h I / g A m M G q E W B A y 2 q 7 h I X 1 F q D 8 b d W o z r P K D T b J 1 F n h G n o J W s h g K f Q g h r S G K y T M G Z y 7 M l J / h q a 2 n s N A 7 W k c l 7 y 7 + U G d 7 w L K d Y K V h A 9 X o P x k Y a 3 S H 3 z 0 b J E 7 D T U M y p I s N o H 9 s x 1 n n V S 7 + K e 6 R / 6 m 4 x 1 M 7 s W F k Q A Z y J d O T + 4 f Y H y w N A Q r X k + M 0 M E D m f L 6 U I p K y K m o 9 f E F x i G n X l n W x f v T P c 4 V L L 4 6 2 m K S W B D H i U c L 0 b I Q I w 5 Z 8 x k D v H 8 s E A u Q T 3 q P E 1 S Z U 7 t C Y E + X O u 4 5 f x s d f P 2 b / G f i G K j n p m Q H L O J 5 K 9 c 4 I M n t m g 0 J j 1 P D 2 x b 4 l e W F e d Y 3 u 1 v U O V M M d V B H j F g Z 2 w D o C b u W 6 Q 4 F e Y K A 6 G g t i 8 R l f U 3 b S b 2 / a P 1 4 a 3 j a U d s q j R 3 n d + 9 + D q O v B N d V x H H e U m Y 9 u F 3 t s 0 a q 7 R a U R 4 H p w Y U L i Y p 0 Q 6 6 i L 9 G L c Y Z J A O + M b v a R C 3 G 4 x l p V 5 p n g o 3 E g s O i I q E 5 n C Z Y B h I 9 i T I H J r c L R i Q v e z P H t f w k M l U J w b t N 3 E F R u r u M f f g 4 U w x w u 4 Z A N e G G 8 5 V 4 R / 5 j y i 4 k O 2 8 J o R + v G 2 X x F + k z 9 2 z g r n X l / V u K U Q h v s J k g H Y I T h B c X P 8 B P P 2 X F L R S P g 7 Z 1 A / l / 7 1 G X I i S e n I 8 B I x q 7 G h 2 b i 9 u S v e u O / f R M E p c y a u T 8 w d c S I 9 p i + Q F / Y J s C J 4 J r Z f b + e P r Z x I Z 2 G E m 3 z W k d a l Z E h 7 W q I 8 c M w j S S o k / T G D b K 4 U i H b F 6 1 H E i X 4 J v Q L E T n 5 7 Z 2 p I S N s 5 h / Q U q I G X a 9 U s O E H O Q S X o 3 0 j u B y T A t 3 v r Q U P p L C p Q N C m u X Q K I h H h A 7 Z B G b T e 2 2 0 U h r 1 M 4 Q 1 j 3 H c D n e I l N 6 W f h l / u X X s w C + t x C o Y Y b P 5 m n K Y N H F L Q y g 4 X g 0 Z r m Y T 9 i h R 9 u y G J k r y 5 1 H 8 8 7 X a 0 z f Q 8 u + r 0 m v x / f v 6 O b 9 3 w t l Q v 8 E E G x z D o 8 9 g 1 S I 5 9 u m m A s h U g w U m 7 V 0 n a w U t a X U Q O 3 r k y D 1 a r F F 7 N 7 i V A L i a z m 8 P y N 0 B / 7 A 1 E N V T H h b O o o X Q y + + P k A G N 8 Y 3 N f T B 2 O N 9 0 n H d z o 4 7 O 7 f f V s 7 j A 3 7 J f p C j b J n L R I n e J S / W P T T 7 C V x q d h M z W o f / + m r q K T B g 0 x O M G T h A q O D o X C K 5 p X U / x i 0 i 8 v H q M h M / 6 t e k O I G S v T U F + H 9 k g X + w x u 0 C A n 5 e N T 5 B 2 a c 5 h 1 n t G u 0 2 A 5 9 F j c 5 v 7 7 p e w 4 5 A C N o w i m l O P z l D A F Q A I b q F g O w L / q I 3 e Y f o w E J V j z 3 j R r 7 2 2 N 8 b O R 2 E 5 3 z + b l t x T D O 9 j u z c Z A 4 f q I Z a r v h O w 6 H p S 2 p L t L p i 4 9 Q w j 0 q t l z g U b A + v C C X w e P N O / t j U G J x e P 1 1 + u F Q s 8 f H Q O K R N W p T s z c w 2 4 T b Z m a 9 2 3 Z o B i i b U H h M e M c 6 G 3 k 3 N o 7 d 9 w f B n W W C w d x W C D 6 R f F p / o H S t u o 7 q + M G f 3 o g 8 0 1 C E b w E P s Z a 6 / x x R i u F A d Y h C i a Y N s Y 1 t b E o 8 5 o 6 A d E V S S J 7 G A B S T x c H e 4 b i N G D v u e P 2 2 y w X G 4 h y + w e / B J a Q p k 2 X y U C H y 2 4 u t k 5 E r T P 3 F d D z + o t P + M L g U F Z D P s c I 7 N + m 0 Y x Z w G 3 0 w Q 1 U H e E V s n T 3 g o N k V N I c f z k u 8 T B M j V v 9 S O 8 v 2 S e A 4 N 9 6 e C m I z Q q P B r H s T 1 o U 5 d T y X i S 7 t j x s m x L g w g U m V D n Q / k J e L h O e 9 T 0 X r X a F x 5 M O 8 t 0 h y L f h W A r B j D g y D r 9 a C / / d g P 2 C o 0 b i H P l W b t P P M W W c 2 2 I 8 G P E / c r F b 5 2 B l D z J V B L C n a 5 Z u c C e B / J q Y I L w a z R 8 m A Q 7 n 0 l 5 K J t c f T F M p M X 1 Y p B i a 4 n G 3 P Z I Z p f U k w A x U V v 8 t e t 0 p E V + I y e u k X w j s P j S t W g S r 5 w 2 y i s / C E f w 0 A 0 i e t X w c H 3 Y 7 p k a r T d 8 M j H H j 9 m O Y N 9 J k u 6 L Y R p j 9 5 5 U X j W Q d s A a A X 8 / 5 9 G 3 u r V N Z 9 y 1 X M O h 3 A Q l Q a 7 p Q V c L L d Q E k J 3 p i Y + a F x t E f U 6 O p U M d 5 I j 7 m x n f e J 4 F x P J t b O s G v O F r V 1 n F l t x A Z t H W 3 g p U w S 8 F c j r Y F H 2 u q f z s Y A 7 N T f P O w / y h E X d I 5 3 6 N / r V l G g u Y A K 0 X 8 0 b d A 9 / P e m D S 8 c 8 M A 8 / n / + 3 f / 5 v / W f f z 3 d s C d o L 8 e 6 g U R 3 j 7 P a J Q W D s L s T a 1 g J f r P H l I 4 8 l R i D S A K u I W E R v c 0 m f h 5 0 e N B n i H 8 x u Q O P a A U o / c b z w X I l b o B w I f 1 F a P B i e a c k v U H O W j k f t h + c / i X 9 Y 2 O r l m h l J F a a 0 3 Q 6 e e + z 9 M i + 0 I G h U O 3 d e Y v Q t c z d X Y I l 0 d F C C r b + 7 U L q U G t n 7 t m E F / 2 P g t / H X T U d o Z k o l 7 e A + R c v L A s h g C l x x D g k U 5 g U T Z f H w J 0 F J B + o a 6 6 1 a y n v y F K v L 4 M l r O h G z g J o K u p O 1 Y 5 f 7 K p k J c c 1 j A H Y l m x v + Z k q C b n J c 3 d 0 X I c p d u H V K b 9 C X 7 V n H 7 Z Q G S Y r 5 t 4 D m H z + k j c x 7 o / T g W C U + 6 M B q 8 W i Y P D 2 I i 0 w j M G w 9 x S P o D / a z B 8 / p Y F l x I 4 G 9 D g U Y o r W A Q U J P x j 5 j 9 3 R P P + + a D O h I C F K 2 g g l 8 h j y M N i e j x f F e N o u N m y A v O V Q p x I A 0 g j M f L h J p 4 N 3 F I k r O m w 9 v W y 8 G Q K 3 S Z 6 y i / W p G X 5 p C P o w / A q 8 / p i 5 h p 3 9 T w o P M y n S R D j 1 g a D R D j A O s n b A 8 A G a 0 g H H 7 P + 1 J P p i c v l v W 6 L E G j E Q l W f p Y S T i v 9 Z E R S l N z Y 7 5 Z k M O 8 w + z H k L D A D L A w i o u M R A j x p n w K 3 M S 3 X i I 6 B m w f M F G r h Y S j 1 J k o b R G m v v N Y + e 5 x z 8 r 7 x c + d + u t h T R m n Z e Y 2 u G Q 2 4 / Y L 5 p 7 I j Z C q n w / W x T 3 D g C e O N K G u 9 U 6 4 m a f t z t F Y / C 9 K h a 8 T g c 3 E + 3 E w b 3 0 w N u E M n i V T / b Q / B Q K n h o W f q T B T G r C N 9 5 x i O L 5 i n b t U / b v 8 e E 8 L X / 7 S U R 6 / Q N K M D v l m + X r U 9 3 h G 8 l I A 1 7 u 1 K P v F q H I 9 E s h 6 G G v l y / 1 z X b H l 0 X 9 G b 1 3 A k q t Z o O k b y i R u y W C z T 2 A X b E 7 6 F g A z f o C 7 N 9 H 0 h s o S Z 8 7 l K D F B X 8 Q g i n g 0 G 5 R 9 Y 5 z Y o Z x x U N 7 e y N E t 5 s + q i q x h D x 2 d w 6 y L m M + + F c F d J / Q y G e 3 F E a G U S R I T 0 4 W W d m 2 W y n r S 3 / y 7 V + b 6 q v + v 3 S q 2 B N F U K m Z 2 O X S E 4 j P e U P R T a A B G f R Q / D 7 j 1 B W J + Q x u H 7 Q H 4 w X u g n 3 / k K M f f 1 D y p a C U r p / D y b f n J 0 t 9 E d v C j + m 3 s V e c y c M n 1 K M z o d K Q G R 8 G q F 1 X k k j R n 5 t t b 8 e a D e / h v f q s 8 a r 7 I e h M 5 D f O R W f w D F C j N x E L 1 D e 4 F s l s u L M y e N c 7 e N c t p v 3 P 3 v U Z x X c V Q 6 c q 4 0 3 M z g c X O 5 8 A 0 L n / u c D 9 / + / X / 0 U B 8 x 9 H O v T p g p i 9 E f j 0 b j v W g u Z q 2 s U 6 B H / / B 3 3 6 / + E j + K e y P p / / o 5 w O R / t f O d 1 b d + h / o O 3 x V 2 a f T 6 i t w 0 H 8 3 6 m t / x / + z v + 7 d i q + m v + 5 B v / / / N / 7 L 5 2 I / 3 y i x W V X P j N h t / s z J c 4 X N 4 M / A H c Q M y P s F T O O 4 4 j X y U E L x x W S 1 G j 5 X b l D t K U L 3 K D M r t q l n H + R w D P R J k G N M E 5 A y y G O / t d / t + Z f q Y y o q J S D n / n 7 4 c B 8 J E d P 5 k z K R s S i a X B z / 9 O k K h j i J 4 5 a u 4 4 b K d W 3 Q d X 8 m C A 8 s 4 t D + 2 f C a t J f 9 W O l O 1 j N f T o j P r 1 u F 4 3 F C L x 8 o J W y v e P v A 6 G z b u x x y 2 J K C i Z S A N K M p 8 / X j a t h 5 B p O K i g 8 K u z H 6 0 3 i k Z 6 C n g N x V u E u C t 1 e s j D 3 S h i i h 9 a q L z E 9 g O v y U Y q 9 / C h C e n w m q 8 V + Z 8 g u p Q V I s q Q K g M Q S h G 4 9 n G l g t r G F T r D e f I 9 f u I d v p 0 j 7 7 Y U A Y 2 P E H 8 q H o K K K h v w j / b n r m P c 4 P p E 0 U u f U P 5 q I r E s j / d y / n / L H K p g L H s 9 K p 9 M u N D s K 3 P 5 O n p Q T E k s d v Y C D Y / S O y c X c d z f q 8 Z M G 5 g r L F 4 o I D j m G X p t j O N g J 5 o H X 3 f 0 f R B x 3 5 6 P T u k 8 + l R e M b P n H o 6 v P d N t A 6 j 8 l / H n l f a C I x s L 4 G 7 0 9 5 M y C g P 2 M A P T 1 q w i o h r M z q m T X 1 5 + E F F + g v 0 p Q G + 6 p Z n O C L r i S Q 1 u o L D w V 6 O + Z K G e f c P V x q w Q j H X e P j c D y I H V b c v a f k h h z A 0 f c z l G n g + h 6 O O o D K X Q d p 6 H q I p s I o o n N q l I G R i y 0 d + n F p F I H E F v o C 9 H i S D S S I P o d 9 w e n n F 4 y 8 l 1 3 9 F z 4 D x 6 0 w G o 6 D d + 7 y j n 6 X b Q e G E 8 h p + 9 6 n H b / f X / P n U r i J V h S t n 2 A Y g N u T n 8 5 U n v p D t q b h g 5 s K k a s 4 / t D v R G 3 6 Y M x w o f n d R j v v R h m V U 2 m L w D 4 8 d u 3 T 0 W C W d i P 8 m y E 9 Y T Q K h a a + k 3 d B X s z / b d / A v U T z j t D 7 I H 8 J b y f P C d r v p t k b L N q j B m J 4 k K K 1 n B 8 j E i u F e O + i T h X + v o o E 9 U v Q a S 6 Q T m I 9 x M A N w F q s f h c i u U H o f a Z 3 l N 7 H g J K c O f A O U M c 6 4 9 G l X 9 W Q O N o t k L q 5 i y 6 o B 4 1 b M / x R Q n w N T r 2 Y u J i B G o 1 N E 1 h / n H B r T n + i q v Q d v y W + l g T w i A D 1 3 E V K j b Q e D 0 C v 0 g O a t X n 6 A 7 J 7 S + c 7 4 Y c k + G d 6 8 G d j M 8 D M P K H R J t / e Z L 1 F 3 1 8 h T L P w P 5 s R + 6 C F 9 + 1 i C j / i 5 n k X D D a P g h 8 8 o P Z D M 7 Z r + v 1 + u O B Q b P v + J v b n 7 y B h C C 8 8 / M h M W 8 R B u v v a B a Z 9 / 7 y 2 A D S i n v d W + 0 X L U P 4 d V n e Q w V R U H S B d U Z o 4 / c t N a j s k V z I i 5 N 9 b m K a a t n f 0 o 2 J q Z 6 c I v 9 Z F C W 0 m X W t / g b B 4 t g 3 V 5 r 6 9 X q 6 i 6 t z O S S n 1 m P W Y E r x k I G g p A O 8 E j 0 d S M Q 1 F c J 6 8 D H s C g Q y V E c D a 1 K 8 P B A Q X z 8 2 y l 7 J v L 5 b P m r F 2 5 k 1 f Q i F v z R p t Q 2 Q N C T v B G N h H 6 o L a O M D R p 7 X I x e e u P R M C t c I e t G H y Q E 1 H K e C J H P n O h V + Q 1 j y y n L q C J q E P o 9 B e J 1 1 c L u m d 0 n t 4 n 0 b S 3 Y M V X w c 9 9 A w o Y Z r I 3 P 2 D M F + p 6 s K 3 p W t b R 1 4 Q k B d 9 p T X H Z d H w X H 0 I 4 z w 2 O j 8 7 v 7 4 O / T p a 8 E / 4 Q F e 9 G H 6 F T P N U V S 3 q U f k w x F 5 x 3 p 6 P r + w B 1 7 t 6 m T T G O f O 2 B 5 h K n A u 7 m N y Q b z L 8 H z P 8 I b g 1 U z M C 7 V U K + 1 Y / V P 5 8 v m 7 K H x u l 9 o C 6 P c 9 9 v a T q P m f T y f y Q B k 2 G a f 0 h j M O s r 8 b Y g f C H q C / T 0 m A 1 W M n g x H V u I o H t n q D v e Q q g b / N a A / r B l 0 a 1 d A x W l x V S P m F c R M 1 6 x a 3 y k W 5 l j m / l 0 c c / p O 9 k 8 + + r E A e F J 3 M D C 7 E H G p 1 u J P P + 4 w a q T d P b 1 3 N 1 S N 1 f d c s b A a x T o A F + Q n v m T a c l 9 e 5 C i 5 e a f C O p i T u 3 s L O T 6 q o + v l l q K F r w O U U 3 3 b y v W u i / I t X 6 4 1 X 3 a O 5 v A h e I J 9 O g 6 B k r f 8 W f P A y T r K 2 j 8 f v G I D I c M r 6 q 0 H + 5 o E c n m B f K 5 w v 2 h A F y I q q s x + w 1 E 4 W A i Y u W x T V E f t B m C L I 5 l j v 0 y Q J w U h 5 P s k 8 / 2 T J X y N 4 Z V Y d p E I 5 g n 5 d N A 7 f U w W n d 6 q j t 8 1 k Y v 0 l b l 8 j x I x Q U / h S A 2 a p 1 H E k P f 7 u O p U U I g E F o Z 6 a I f c n z j K b g 8 b f U c y D o d A m s c C q 6 l N C r z b h G i 9 U o 5 2 u j 7 o r 1 1 3 v j + f r r M 9 r s i w M t 0 u 3 c H g F f e r j D M M h + V f 1 s c F 8 s A 7 C D P C v j V e 1 f k P Y U G J h H w N c n p 6 5 4 R Y 5 E I / H A n s o / o Q j p H W 2 3 t R l E a i P G 5 i T P 3 4 g a 5 E P A C p 1 V 2 C Q V u 3 5 L c p 5 7 a Q d D Z x J 9 W E V 0 x m z e H f t o a R q E u x z 6 g K D p d f + w A Q b 1 z 3 K E Y w G a k b a T Y U M 8 9 k C A o y b S a C n d H g f L W u 4 7 y 3 v e O e 9 8 1 q T K h f c u / R v 6 2 F x t z f f H p 2 7 V c O g V H z u X A N 0 x O O p O q s y C Q G 4 7 8 r T F 0 2 P Q a u 1 m P f I Y C 2 k z Q 0 / c j z C K A P s D I u l g Y e 4 T P M 8 o / T 0 q j V d n M + L p U B K i h 0 i g T F + / S H 0 L p W w c 1 S 0 5 Q m S W w N M M C 7 r s f 4 7 z a l e m I D 0 v W E g n V 3 m b + X b M K V r 4 x q K K a F x R j d p r R H p Y I t J k 5 F q H l j j 9 1 J + Z / a h U 3 T 0 1 q 0 p e b X U p + v G Y a E Y x H M g Y v x x E u W h L N I + a 3 p k 1 h J t F 5 C U f / o 1 K e u 4 S R M I h N W j Z I S G I 3 a Z z F W o Y + M c s p p Q b x F Y 7 M 2 3 r i k q z V w H T l k 7 6 3 R L b q h 4 r C 4 6 J a o c n G Q e 2 4 N c U L F f 1 0 q M z S B F F 6 T u b p y r a 4 O x D i J u j m Z k 8 / w M t + u + U F + v 2 T 9 V l 1 O 8 k y 1 k t 0 8 N x x 4 4 T K M u x 1 t / F H H 4 s X v m C z 4 0 + M K h A / d K I B T W m R t Y a s T C C Q t K 4 S n k 9 n B q O 6 w C t w q W 3 b Q K x M 1 q p f q U a Q B x o A w 6 c B Z g U u 3 + C e F 8 U 6 5 i L D h P + X F h 9 T e u h i S j A G 2 Q 3 D v b g Y o s w 8 D B w 8 3 F E i v 6 6 e v u u g T q z 7 g g n 9 R u B F o A x Y t N p k 2 O M f N J 7 k K P Y H 9 e C R / + c e i 6 8 w E E r K S 7 t N C N V m T M V f V A i V T Z C 4 0 v P c S z 5 G t g 5 6 F O O Z 7 G V 3 r 2 6 X j g 0 b a 1 g f 6 A 5 d g 8 t t O x 9 T / c s / v i t a 2 T m 3 q l 3 M 2 R Q d q R o V K Q H t c a i f P X 6 Q D G F G R o F x d F w i k R E C P d H q / q 0 y + Q Z 0 n v g Q Q I k y c 8 Y Q E / J 7 o j M e z h s H Y T p P 1 r r d z 4 Z 6 F A + 9 0 Q O 3 O z 4 B t e z Q 6 R + u 4 q f Q 5 K R G H 4 l z / b 3 m z p A X l + H K Y i K a Q v 0 / A c N + D Q 1 j x v E r 7 l d h X Y A d 1 h 1 1 J 9 8 B w U 2 J n m v U S W p e + k h 7 x 8 m r + L P c T v b 3 G 2 1 r m v z x T I f z c K Y K W z D x 8 b I n Z O 2 I 5 I + X 4 B 1 k m d c / i A t 8 N 6 T c L p e t / w n K N y / Q f C 7 H M j u 8 / k i 4 V v b W e 3 3 v p w C 6 m 1 R 2 p Y z u P e E H 8 a I i d o h 6 8 I R f z F l 6 R 9 H 9 T I o 3 U E L 6 u l + K Y 1 7 Y p c X z W F n I k V W o F T R 9 Y m A e M G 8 z F 2 a e 2 P r / E M H p F r U 5 A P Y F E 6 v j q 9 M c Y L 3 h 3 I G V 7 K q W H n 3 u G W a m D + D C i X x b o N u 1 4 6 0 x M J D Z V Q L f r T G 3 w P J G 7 M O P e f 3 v i q + W h 8 m a c + d w s y C K n c R Y / d 5 T i k B + v n 1 6 F 9 e 9 L 3 I Q N / 6 Y u X 8 x + x 4 b B L q N z D Q h B B n x p r g 9 U K I c t m + g D d Y 0 9 k j 2 0 1 s o h A h S L d F J 4 C X I j + f K o C Q r 6 h Z Y K Q 3 X 2 / I J k D b M 1 + 6 e + K n z X x Y p 0 Q s X k c A x / x Z s l 7 c 4 C T d l r f l N N J L x E v e C E 3 8 b m t q o A 5 M N 0 a 7 y 1 3 v s c z 3 p s u l 3 m a w f l s A U F O u Y B 9 e b 8 J s r l n 4 G V 8 g o e D A + y 7 9 A p C Y m E y o s Z j T q 7 0 n q f 4 u D h j n G X Q j 7 X L n R / i C N D H l x z x X d 4 F W z x H S x Q r 5 W c s C H P E V P 3 9 A T Y A K O j h r r E p i 7 V x z 9 n H 1 Z U c w c l P K l 8 m p S j p 0 c 0 7 q T p 2 d S n Q q M v U e 8 U P z L i 0 P N j Q h y 6 / W + j a + f t K X 7 M s T 4 o j p c Q i r 5 8 p e 8 k J C a O G 4 k A Q Y K D i T V 4 Z r X t 3 1 b 7 m B x G p N A / I P E B x G l x 6 o + A 5 j T L 2 s 1 P s c R 2 z R 7 W j i w 9 g C C E v c Q P 9 J n Q 0 7 r G / 0 V R 4 / 0 n K 9 V k I O C n P 3 v j C i G k 9 9 b f t A w g F 8 U 1 V I + 7 Z 4 d Y M E Y D f E v U 9 w 9 k M 3 9 Z z x U H c e I 3 I k b C B v G 4 i n i l Z g V G P L 3 5 o T X b x 2 o 6 N H s O 2 B 3 6 C + q X 6 9 E G b a Z 8 e + 4 m 7 k J P D r + h x b s v 4 O 5 1 x 6 3 6 y 1 t Y i 5 D e U K v + W X 3 e s s H Y Y s J g / 2 J M j z 2 2 v 4 h R F d T n K R l M u t X P 6 1 d h E 6 F G t W G Y 8 g e / 5 f o k c R O U H a A 1 u t 5 w g S + + b + L 3 C s M c g P Y Q o M l 4 j U X q 0 G O q f p 3 e 5 W x j q 2 o h p 2 f E 6 z r 8 F Q X 2 1 B v u m P e 5 Y p G r y R U M 7 F H L L V 4 A v K A D y 1 X Z Z R u b x B a D u 0 D c q g 4 j 7 T e R o M 1 m q 4 I 2 8 F 8 u e G L u o e f 8 + M O A p q O u e o m D O Y A d 6 h I 7 k v Q o n 6 u J G C R 4 W a o f I x u / p X Q j d E L n z 7 b u E U s j 0 z 8 H L X B l b y s A 5 y i P 5 p H + h t m 0 J K u g J / 9 2 q J 3 l S 9 K d g 7 m + 3 X 4 A 0 + M a 8 Q B / F m d s 9 g O x u j G 1 3 w X H 0 e 0 U w N 1 r Z 4 G O f f 8 9 V b 6 O q o A W n u a 3 v D 1 K l B Z z l / P Q W j / 5 e g o m A 4 N S F k n N S 9 e + / K x 8 K p z N x X g p b R 6 / m S Q N I D g f O 9 5 k a F h 0 W 4 2 5 v y A 9 5 P l I R f m o 1 3 a J 9 j 7 9 b R 6 5 1 5 b S a D a g Z p O R W 6 V C d 6 e / i 9 X w / P s A R I Z w v A z 3 g 4 t 8 u 5 z 0 n e u o 7 9 + F B P B f C C T b 0 A 3 M T D g B e r 8 7 J r 7 r m 0 3 l 4 m W w E q S G q Q D k o E r P w A W p c M g f 7 g L V z e z Z n y f X Q 9 v p E g d T 4 m J V 8 h 6 Y Q / z o 5 N w L B 3 P L J A R 4 x Y D d b P d I q V a C 1 0 W h 3 R c P j l x 7 u w Z W m O p 2 H X o C k F a A c 6 v t r a x D x 7 V l F Q V z Z n F k z l V x 3 D S 4 n q G C r p 9 r C W Q D z K d B S R 2 S J L I y I 3 B k 5 E 8 d G 3 9 j u P a W I z Z 9 s m h I a f 8 c 5 l j 7 o n E L l J 0 r 7 7 u T H 7 V + W 8 a v p 2 V c 4 u w d B 6 o 8 R p S M h O j D + C F B K p e Y / 6 f y G h v V x b Y D 8 e Q s p a 5 4 8 z p 8 u 4 y + 9 I X 6 D s t y A F M Z Q 2 0 o P L 5 t + 4 M A J c u y y K 4 / p c r x 4 U m x 3 h i w H o X P V 7 8 W q i s + u e Z d C c 1 q o N c M I w d t n j 8 H O G 1 J l f O 8 p F e V Y T 9 i c D 9 X M e B / w D b E 1 a i c p F k e U N + C k 9 P D Y 8 M / / 1 w X 4 V u l + N D T 4 F E K T n v D g O f a L Q 1 t l 9 j p / F o Q M 5 n j E J O E J Z L n P H e F q e O x b k + x A 5 K j 5 V m O / O 1 O I r h 2 0 z o 5 b y B e k 2 G 4 S L u F r 5 A 8 o Z W v W C b n T i H B D Z B D Z / R X 4 D E 4 o B z l Z 8 F 3 Q 4 y t D P D S w g x P R 3 A p k I g E 6 V y e q 2 9 2 n H h J M C f v w M I j q O / 8 8 A 2 d w K R k J I j 4 W 1 z c H Y D S w m b V H 8 p i O r / 1 J 8 8 8 O b L Z v / S w Z d q y 3 X 9 G u T D / I k C z r L 7 H 3 P F W r H + S J t u t / 3 2 j i 0 N i I t N c E c 5 c 2 K H G 0 9 B Q z X w F t o f D i A y 3 x l Y w b 9 h O 2 x V h I F a W m v 6 U g x l n h r J b 3 k H m X s O m t T 4 S B J J z u P v F P 9 p D r g B n 5 Q 0 r 4 o h 4 k U m x 1 7 J X v x / j P L o Z i L G K 8 m k + Q P p r t 1 K 5 2 6 S N q 7 9 6 A q / b w r k s k W J X Q I 5 G b w X I + 2 O Q E 7 9 y P n p Y b L e 5 7 q q A e q J K H 9 q Q p s X n S L v L z L p W l d B Q F 9 / T g p B O Y S t C 7 n a f 7 d N r l g T 9 9 d m 1 H U 9 8 t 8 P K v V b X 9 X C R f E n d K g g + v a H O b u D K a j M A o X F O P H H o K L J M C O 5 S P 2 O G g g Q D C F x j / U A g m z D 2 q g R Y J W D 9 / N I o 9 X 9 m H + n v 5 C r i G 2 B j b y 4 X F X x c f T y C + N + g N C d 2 Y J m G e B h 7 7 A i O 8 H 8 B k d j U C j h o O s W a C 0 p M x u H Z n Q M J Y + 0 s X 1 A q f 4 X r f 3 2 M B Y J z B y 9 + Y 5 0 x y 9 + h B + n m R H 7 x W O V F Y z u z r 7 C k L / W C s 6 D N F 1 s d g m g 8 f E I o G 3 7 s L P H h y Q 3 A + M h 1 / G 3 N 1 W z m S K v E W U c r z 7 w i J + o T K + Q t Y L O K R G s Z t M C 6 k D 3 n 7 E k c y c 7 + F h w / f I r x o V N S 9 d 7 7 W 6 X F V w Z K Q L b p m d Q 8 8 m n R Z m d r y z C M u 3 K V 1 a 5 a U l 7 K L J N K 8 i w / g 4 r z E w o 8 4 P N J M Y 2 A 3 1 K n M Y a 0 s I O F s f w J a 9 G / T M i y q 3 1 E f X L d y J 8 g l c 9 3 7 y D 3 y z 8 M P t + W L w n N + b 6 I q q L g n 4 N + H h / E W P w C F F F o w N 7 w z C Q R k e k w 6 T F e r a I K o h e k G 9 H u g y L j x h U q p C s s U u E w U f e P a C D C d 6 + t E Z y N 9 d + 8 z / z K t 4 Q V P W U X i 7 5 4 t H V l 7 o f n I 4 / d 4 L Z D k A h z Z u o A j f M d j 2 U p O K F w 0 P s v B B g M 6 G F z X 5 r W C + 0 C t 2 M / r D E f i q X q O q E E 5 C 0 s U a O V g e 2 w S 2 i 2 X / l x W Z T l s I K k O 8 c L X Z z y o B B Q 7 z / M m t C k s s 8 j 1 Q W n b E N i r U 3 t u R o B n G F 6 o I y 4 n 4 U A / / O L e r n S I 6 K 6 J a 8 d 1 l t H m u 5 g m s W N V E h 4 + X B k / 8 L q j 0 X F 7 c a Z r 7 0 Q + Q t 7 c / K H / L E L U 9 6 O e J 7 h i r j c p 7 U r I f q B d r C n f i / f b u S n 6 X 6 e h K + 7 7 0 0 w d i J A 7 7 i Y L e m u S w S J 9 z D / P g + X h u R z F L B j P d h d / 3 x A S N d D g a k B W w P 3 S 2 b 6 7 a Q h U D / A 2 e + v y j c X 5 S U v 0 k d l O c d + R G + b I Q l P 3 K 2 A c 8 y W H M z n j g m 8 c 0 1 R N D + w b R d x 6 W / m X h H r 4 a P z W i V u K g U Y 3 3 q O R D n w p + + z O S R v p L g 3 6 G N K v c 5 + V i S q + R A 4 b b q 3 9 a d d J 0 h k a 2 w s O c s D f E g M C S R t / Q v L V i N H / c G c 2 o v a q o W i G g Y d w G N I l Z 7 t 2 E E 5 e y 3 r E U 3 D w 1 r W H f 3 v c Y D h t m Z 9 i 4 l p P T P U q s 1 H Q K q Q Z V e 7 B O O L p c P c y C E 0 q 0 D V c b m 1 a h x T I Q y T Z r Q / 3 c X u e z b N j Z c O 1 + X Y g 1 t c 4 T Z 8 a C F K J 1 k I L Y + b P O I q K 4 x F f Q P c Q p F 3 0 Q + 4 D B h 3 R s l Q Y V q 5 e D 8 N a O h / g j S k z x Z o r Q s r y v 3 Z j s E N m o X h E q 3 5 I U T D F 6 G J P Z e v M 2 f Q 5 c k / T 6 z j r 9 5 J B K X Y E K C V q j / O e O 3 6 4 2 Q v p p R 6 H O 0 a i A 1 l 7 D P d i v / v H 8 t Y q 5 d y + I u 0 E u v z t A q F E V L D Z 1 b 9 B 6 2 1 6 m b R V U u Q k 8 P 4 A Q g y 5 y w 3 Q C 2 Z 4 p A 5 0 O G D N g R c 4 4 X H k j Z V 4 t 7 w 6 c 0 j t Y 7 V D L q I e d w r N 7 T R + A e c 8 e Y M f J 8 X n k d + 9 F k K B 1 u 6 8 M T k I y C 1 g h X s U u + v + 9 W M I N 8 o b O 1 c G Y Q X e X v h r S s q r P R g B w 6 a 3 w e p 3 h d F S o N R y p k 6 V L k U 2 k V + 9 Q Q 2 Q 5 e f + B Y j Q 6 0 g w N 5 R Y X x t S s D 9 Q R X m h x / / e O / T x h E 8 F S l p e Q l v 2 e j y 3 M D / F j v 0 R K U m 3 w X G R g z 5 4 4 N 5 r v / H E E d R j y C a o B L 7 7 I L m 3 S 4 / P v S e J 5 h h Y 2 j y K i + h e n U Q l 0 Y D 8 p n X Q o E 9 9 + e d 1 5 a S 6 c Q 1 N R S q f N u I 7 B T B C M P Q 8 + w U n I S f F L d E g 1 B t o t r u P w n u J z Q M F G q i h l w C x O I i 1 p 9 C Y Q 8 j E j e p b E / N X r j s 5 N O + b K X y U e K F Y s N j 5 h P x N r n s Y W + D j h v C P 7 d 7 A j L t a x G o 7 3 P H e F e B 2 P Q K j w s b v 6 s t z e q N 2 + M r O p Y P t 6 i y o E 0 H R 4 l B n x H 4 I 9 x 8 u A 7 c b k Z I L W 9 n G z 0 X d j c v L n Y F 0 4 U 3 m f 7 P p 7 e k i V p Q 1 s c N 4 G 3 4 4 L x Y / I p + K 2 P W X x / Q k x Z d N A 6 v j U H 9 7 y J P b Q C 3 V 5 N O c / N C Z Z a y Z E C u E 3 h r K p D M X D E d v f x H f T j 5 M 0 3 W Q c f t 4 r g b e S i Y q e x b l Z x S J u D 8 z 9 q g k 7 M f k h 3 i x M v V x g 1 t x c Y M y a P 7 o O P 7 x Z / t V L W x b e U 8 x + W n q f S 2 x T 5 g B s P b f e H i x I 4 o M 9 w V O g F j u 8 P v w A M f Q 1 y e C + H w / y f l J A O K l O U n n X 7 S i j Y W S 7 7 j n t U N K F 4 g E 9 m M R j L V z 5 g D K W L V C u t H n 9 N p t 1 z + k y u W c I + Q + 0 u C m S d n + x 3 A H d M m 1 L x l R H r 2 p H M F l v 3 0 W g 6 X r d E h R N Z e N R d b n d h i Q E I q m K z K G x 9 Z 2 O K Q H 2 o P / P G R Q 0 5 6 e l H Z W P f / M V 7 F w x X O Z 3 g n 6 5 W N 5 G V Q E z L i v N V R t y F y M w u h Y F N T S o T e c 3 N P X N T 3 R l R w z 9 0 I w 4 S L 4 4 6 + f o w X f l 9 e J z y 7 H X 3 R s G q D f B 7 n C H e v + 6 j 6 3 w N A n w G 3 2 w c B B a y D + u H j + A q 7 / M C D j O S + l G b g x d Y 0 z B 4 F g U L Z p A k C l 1 y t 0 t R d 9 r g 1 F F i 9 1 G u L p m f X E F 2 b s N P p w F n 1 n q a 5 U L f i d a 1 o 1 A s / f t c D 8 H 2 K K t d v D l w g n l G j l A S 8 4 8 u B g l / 8 9 o S z L Y N 9 5 u + M 6 / T k 4 e + k b X A 6 N 2 t m D B O A F l l 7 v Q W k s D o I o Y K 5 e R L B / t e x u E X l x d y U R / M i u 0 n B o V + q K m q C x G G i C s G n 8 u 0 X X r z D x M n N m M N E p f r M Q Y w 8 C p d F 9 c w O + 9 E H X T J l z 8 H j z W a 3 f K P 2 j i p r p m Q l F u s P C U 6 b K Z K / 1 t + 8 c c N c n m S H s + U d V F 1 w r h E X F N 9 V l f C s B b d i v 9 h R C h d g u + u S W B J o 2 V m C n W e F d l / O n k Q 8 / 6 c L v h N a d s 2 / S I S c K O V X s w r 2 e w m l L s w 4 i g 9 s l r 9 E P y d / L M 3 r 5 s x O 3 j 0 e T l X B V 3 J p 0 0 7 2 c D f p t I 1 K x S 0 N H g W 0 B x g W 4 K E n l t M z A 0 N z G y 3 u / d r i v Y q l p t m 5 g / M L s + Q R 0 4 4 q s z J u 7 S 4 j Q F V U / v F V B / y t v t E V g Y c O I G R v Q 8 W i r e o r 8 L x 6 0 9 c 5 D p i 4 + D 0 w e n + p F Z u y 7 g x W P I 5 y 4 k h G t s Z P Y P l O I v x z S x G J e Y R N h H q T 5 Q R / T r / X E V a E s e Y H 2 f g C a c x h 3 Z o N Z 0 + K 6 j / u r Z M s f C K 1 w L p E D T V 1 h l j q p S U K d f t L 1 Z 1 A + w H O X 8 j h 8 r O C o 8 n Y q W R e k R o j v t z f L o I c Z I H m y M G S W s d x y 8 3 p t J L L i G D N c j m K f 3 E n t c Y p C o D u h q 7 b X 6 M l c c i p Y K a 2 1 A v W U F 9 O e 3 V D d R R 5 M B t V r e q 2 0 x 7 H H + d n d g x L i u M t 6 b f 8 E I T C B N U P 1 S c E A 4 h X j 8 f l L U E m j l i 3 n 7 p D I e 8 2 P p M c l k l h A v P q Y V 5 O J z s v 4 f T R D u h D d V v P 3 K T t I a v P w B w i y P 2 i J Q 7 F z W I z o w L L 0 8 U f t u P Z B 3 / R 8 W c 9 4 j T D y v C j Y H b 8 Z o S V B y J p S f G w 9 V z x A Y C Y t X / y k w t i i o Y r 8 H h C 6 b + E W 4 c Z o v 4 9 g S e B c C D / 8 7 n r B b k 7 q g n 0 R h g g x G 1 U 0 y f s W A 4 f L y u e m M K O 1 P n + x / M Z a R y Z F Z 8 X N e W + b a + R B v Q H r z W Q o 1 + U x S A s 6 T H 9 n B 4 a B t 7 q g T 3 P 4 e o C H u w X 7 d 9 l k 2 y t N o J G I a O X Z O 1 u C y N O t x M N W I q h 5 d 6 K m 7 3 M k j 3 / J v 9 / Z q q C V / r 6 6 x 1 A A q 6 D 2 8 q s D 4 z j r r s / 6 6 q x n 1 V f k n 6 8 6 5 m n A q R N n a N N 5 o I f + d F R Y v p m I k H b X Z t Z 4 5 X B p 0 8 q m 0 2 o N s y j I c + y G l O b h j I c R Z b 4 K u 7 s f 7 F B p v q A K C e f F B b 6 y h B f w 2 D N c E I n 4 B K X Z S m d J W A f 1 k 3 8 b O J p V 0 Q d C j 7 q 8 7 c Y 8 r d Z 1 l 5 P E f v n j X j N X S t x a X B m 7 t J I N v d j X 4 t w P 6 5 M U g F z Q Q P y O k j 1 o k W w g n E z S Z a l 0 r 7 8 + + s n 2 h W l r M 9 f m Q s y Y G e t O 4 P p 6 U 6 u z / k p B 8 9 t o H b 9 W a U 6 1 3 i j J M x p v h z s 8 h L R S t V K l X p E n 9 A m X K c r f M Z 7 Q W s n k c n H F p j b g F s a 8 E a u G L x 6 s p i A y p i p C y c w R p 7 G x 6 S N I m J 9 v / l z a X 4 j t f + t N u d b I b W r v p m T U n u w Q U m Q + O / F y P 4 Y D K H J v d x t O 0 x c w V c z f 0 Q V m Z W j O S N w U r x r A r D J w t i J e u e 5 G z w G h S z 2 8 d c G e y N H N O J P n i w 0 X M s h b 5 e C K C f y z k S 0 j y w z O 7 B v Y q 9 u K U Z y M 0 i D w d Z U Y X E h 1 O H D Y Z 6 d 4 1 W a 4 x 2 A 6 t M 4 N W R u O j k c W A / 7 o A e u 7 1 5 H / 5 z E o 2 X 6 9 + Q H x E I e G b Q 6 h H G 9 u Q M b K Q n z l 7 s a B 5 7 / u u 9 j L F y S 0 Y b C 5 R B 3 z g z 3 M 5 5 w N s Y N u y s s O i 7 j X A t 5 5 4 E 0 q Y r e 6 A H K Q U V 0 / e V o 4 6 + U U P p 7 H D p 6 U 4 X d 4 G U y M V u 3 Z b M J c 7 G D S t G n p O y 9 n U 7 j e t L f K R f U N L E m M T u J 3 5 H Z / s S F k N l E R X y y 4 m l 6 Z e P v U E U K s H o S D m g a y M E 3 R q x a t Z C i v c A 1 t V 8 I r N f a Z e y + g n 7 5 M 5 y I c j L p U b J j m c 4 t 9 V q s m D r F m 1 o o y H F E I x K j P d m s f G 3 K f D J Y L 8 y y x c c S + w g 1 1 c 5 B c N z H l 7 z i R q Q r K B 7 9 t 0 1 e a E O c O p e N r v r z z g t + u U Q w e N L E j M a X f n e Q A C u v k + S C U M q E 7 v l r 1 0 A r D 6 + Y s P k g e F 8 3 0 m 2 B t q N z S 3 Z O v j 6 f p G f m R S u K V U U 5 M t a 9 j l A A Z P B h b j n z u R V q J Q 0 + G z b o J 7 T d 8 2 3 0 B 9 Z 8 X f J 5 4 S G X v d n m J U 1 C T L 7 H 4 4 W 3 U a 9 q x y b w W H a S V 9 K Z 7 c r N o O 1 8 9 M c X o A F W n i a G g Z O f l Q 8 f I e w L 3 S o x j F L Y E D + B S 2 l R W A d 9 7 3 5 7 z d m 1 F q k 3 / 0 G A 4 p n E I C x f z 7 p e 2 W U 9 g g R T U N Z X Q E e i P I B x d L J w p T Z w B c j + + P o G T e Z + s 4 5 L d v d + P m A E f 4 Y 0 d A p g e o j U 0 o v J L k R z S A 5 V w 8 O + J s J 7 r v T N / K f u G F 8 y X A 9 W b R m 8 O O 0 m e Q K 2 B k F 1 A Z / E x z j w e 2 2 c y w 8 T s 8 q K G / V Q 5 V b J J 4 S 3 0 T v Q y S s / 8 g 7 T T K F x N X S f X 0 b y s x j 4 e k L h k 1 b g h 0 6 o + W t V B E V 9 J / d C T 4 m b C 9 W n T F D 4 Z v C d m 8 o 9 r j k C u H a 7 r d s Z / P m p D I 5 v y + q 6 M V N v F X X 7 X s d 8 c 5 B O g 1 z 6 B 1 Y s 1 v x K J 3 X f z 9 l p o 8 6 i I 8 A y R K 4 + Y h o f p q S a e z z E b 3 O 5 Y 5 I 6 t u t N e r 6 X 2 n F v P P j G 8 j e r X M e 6 1 + 4 d 4 3 b 3 d H V H J + T R 8 N h T + p b G g t f u C A Q I A N a E r 3 n E s A w J P l Q 7 v 6 / c n c 8 g P n Q u m 8 0 t x I R b 6 x 5 e 9 H v c l T I e e c t 7 a 8 5 N S 3 g H W f n f O f 7 5 u r 4 9 5 j D P M k 5 l 1 n D 4 2 s 6 H d l a R i j k Y o O Z n g B K u U H C X J 8 3 X P l R u Y b j X f J x Q S 8 P R T B a b h 2 D b L 8 o S H V C B g j I P g d O L u 4 M J c E 8 x b / L J 4 f 7 w M p D Q 2 j h r Z I 8 4 / g A m i Q M x + F P Z u V + 3 y w v M f H 9 b s g B 0 4 T X L B A U w I q z k c n Z v 1 U T / 4 + r L 1 j d g y Y s t / U 7 H N X f b H P l C f y q 1 H D u u 9 n 1 b U E w + l D l k w I x z y a v 5 i S J W p Z e Q + s s J F 8 0 m D t 6 O i P X n C 8 7 P m d Z 8 d b w 7 6 J c a / o 0 4 b 2 t / j c 8 Z 4 2 j t + S 8 m q n 8 z 5 2 j W H i L h a 7 + N O + J s f W O F N 7 c t k i w B l x K 4 5 C V T X d B V 1 9 B j 5 M s 6 S z q O + B D j g 4 j F h j 9 h z T j + S K y l Z m 6 Y S e S i 5 q H S O 9 n z g / j C P z P M G d Y I V o m H B e 9 6 O 8 9 p 7 O 7 g z h + 0 2 F r 4 V N U 4 m N d X b 3 + H O a h G 5 9 u s q 3 d U v K G X + O 4 2 S g l D / e g A O K G M 7 6 t R h x m h c r S C 3 u E v a B Q + q g s b M A O X g 5 e + P k y X e h t u 6 O p r c N U A V y J + C U e D R v T 1 Y E n Q f W P j C w w 1 b G l 5 C f y e C l f k S a o i o x N R x t E c 0 j u V 5 2 6 n G b 6 v + k C h r y Q f H z / q L 7 e z B 6 9 1 S K N j P H B z y a K B x P j i z N Y Q 1 5 0 1 N / 5 g o d C L y F / j c z m T l L J 5 I h y p C V d F I 0 e 9 2 T D i p 8 B a X I o j a d m a L G W L H r 1 V W a + 0 J v W Q t n T 6 u h 4 + 7 6 G b c s y 9 I D S L J z S 3 f j s W U V V q d 1 I d P V E t y L K Y F B X D L m I i O t P q Z T p A 3 4 M + 3 P I G Q Z H Z x f T w Q A j g n s l 0 L I i 9 Z F 0 W T Q 0 U s v q X T o / + W n i + s u X q R U o f u L e 6 l x 0 H + l 0 x H X g z t r c Q n y k F 8 Q W x b / q r y c 8 r H G p g k Z B R J C 9 m T 9 2 E a F 1 T g i f X e P n p b e Q J J e i R V u m b G h U j c u U U M C H A D f D K 7 z U r Q o c o v 7 i S A R O E e h X 2 l i D 0 q L 2 V W T 1 O C z j r 4 i K S G K 5 1 + a d 7 w h U R e J t + g 7 5 o J C 5 M U 6 w p V K D 3 v h u S + v 0 A O 2 T t I 6 2 z L w C 8 R r B 0 u R r I h J 2 J b q Y A x c 2 a p N x A e x / y T I D k E i N m 3 9 9 b H Y 1 3 m Q / y 6 e n y G x s b a + g I C P u 8 X x t O 4 9 S 7 S f R / C k N Z I u m d 2 l o 8 a 4 O H I 6 T t b f l K P a s W j 0 m Y H w Q t w W D h 0 T i Y 6 q 9 l r w k x c v a 3 T d a x 3 k 4 K q J J D v + 5 Z R z f w E T T T F P y U 2 B x / G E 8 0 M B A h q 4 L Q V Y E 5 C f u h 1 H k 4 A u s f D k b 3 0 C u s 9 2 x W V t u j b 3 H B W b p 0 b w c 5 D r H X T T P 6 1 a g x y O b V 0 P n k c n n 4 u e 3 1 z t z t 1 W F N v k c 5 c Y P T n u w g 2 8 n Q y o X 9 n L 0 O 3 R n / b d 3 i A z n q A P p t 1 r f J v t Y g o X z F Y 1 m Z J n L 2 Y 7 7 c s Q q g Q i v N O P f u y I I U E P Z u P P U L 7 M e J R r Q r / 3 5 S 0 m v N I s C T 2 J 3 f C a a l P L Q x H e O u R O N d A i u h i n 9 X p l J 4 8 d A 5 z S K 6 S B 3 D y y v P o Y K 5 f V i j j k S W Y 0 e 7 d N v t Y 5 X A j f 1 e L u p Z P L X p 7 8 7 I c P x 6 v Z v 0 b 9 u o b 3 v f + c k o B v k M C B D w 7 g R P v 3 0 r 7 H v K P Y 0 1 4 o W O p 0 6 / F z c i S J I O 9 B Y S w J V E h M 4 + f i h 2 4 m + W v U D c / 0 C y A 3 + X 7 R 7 a 4 8 q f D v 6 p p u 6 + P Z Q S q a d f Z H e u / a t r 5 W q E Z j m o a G A p 6 m 5 7 D g 9 / / X d a q P j t h V P N I c L 1 1 V 2 x C 8 z D E C k W n T v O H g 3 3 v y T w u l i L f 0 i n n R X W 4 X M E M y B i u J U c W i 0 w 7 M Z 0 G F 8 Z m H n r W + i i g G g j W 9 T L v M m B I r U u 6 + Y l Z w Y 5 z X y O l T g R j x s M g s L n P + a J y T 2 X x 8 J 5 9 n X k d o k K N G T 4 p 4 W 4 F P L 1 K d p d n r 9 I x G n v 0 Z 1 B v t / O M o 1 X 1 Y J m W 5 X H U L X g 5 E 2 i m D b d W p n z / N 6 N n 9 S r N + h A y I Z j L b e u f I N + T / 3 L 0 p W 7 j q O T b x F q g S Z m d r S U e n t y i I 1 t w p q D F L H c j e w O X n c F b Y / z 8 K I F m l V n d f Q N R H X m j v o b W L h o w + L z V A 8 / t r M 3 K D 5 n C O W 9 2 Z 3 F H A C A J x Z 8 m H A W Q 7 X W 9 b z e a y x g F L s t q a X r v 8 t e Q X 4 N L f K 2 O X 8 F 6 Q M i 2 I Y v C G 2 i I M t t k X e K s w B A X u 5 L W r M M c I p 0 p Y q 6 H k 1 x m W B Q s s n T p 8 2 J 2 0 h O G D Q L B W R L 1 2 Q j F O q F O b U e W V G 2 t m M O g 4 T p l L u x L 0 K s X Q V l K H n U 9 l t 0 9 E Y r y N 4 C i p 9 w m e c j E G v O 3 G G U D 6 o o n 0 5 L + x I L 2 R p o u 2 2 A R B P 1 v b D K r f 1 o j 0 T t c R T X G s c A 9 L G k 9 M c 3 4 P J Q t B S 1 G z S k / 6 u h E c 0 5 Q y 0 8 L 9 S 8 S U E Z q h 3 3 X S 2 a 5 q P s L 5 s d C e X b u + o / D 8 6 x r p j H y b j c u w u 8 e U A s 5 I 8 i S O m G P j z z y v p V / E g + 9 g + L 0 d u t P Z R K z z J w l A / x m a N Y u A F y s B 3 C u 9 i M x R j 9 L q 7 H S s i 0 L 7 o z v L m X o 9 9 9 o / 3 p 9 Y p / g 8 V V q 4 l z w w W 6 y i 3 D j Q I x t P 6 5 7 Y g Y 4 t 6 W a B U L h O 4 o 6 h o I A f 8 L m E L R a Q H 6 X j V b t B S 7 + / V i x H k J A / E V 0 x + l f k I 0 a n w G h e q o + r + d 2 m R / B w 5 2 + g + G n f q q L 4 / D M a w S a j s x n 4 D D X w l I z / v b M 7 2 R h 8 i A v e j H W j w 9 V P e 7 3 M p 8 v a 3 v C F m y D c X z 4 0 G Z O n d H 0 J w e u 8 J 5 P + V 5 N L S K Z c L S 8 j 0 r C v S 3 + d w M / Z 6 d t o y b m B 9 C s / i V X F f 9 X u a r 7 X 8 h V O 1 Q z j 2 X A Z I f l h / z 1 r 6 r g Y 0 n 5 A c z i 4 6 b 8 D b c E G H Y 3 3 H L f 5 S V 0 h 1 m 6 G S k M t P J 4 4 + O p T e U P e 8 d C Q H t p e 5 I t w b 8 m b w J z + O y Q w y / B 6 9 s F 3 0 w D s 4 a p w 6 S 1 l n X H u J n T I V Q F 9 y l B I g b T H b D L r H U b c Y O o o a A n E W Z H h B U I P 7 A v U A k j e F t + Y n 0 m D G q A 0 r + v L w r c C W i P 3 r N j P t l z B y 0 6 8 8 / k J J j Z F v N t M Q n 6 3 Y d M U 0 G T G J T p S A f 5 p G v t X v v D R 9 h a M x v 7 F d / / + F Q U S c G 2 3 1 Q a T v u L a 4 k G 7 E j F A U U 8 A b + T J 7 U k n 7 3 7 + o M o h 4 Z R 7 F Q 1 r 9 7 0 H 6 1 4 z 1 J r Y J u y D t j F / n Z N N t o u E l 7 Q L I R W 8 P t C T 7 t U 2 G s 0 i U Y 3 X T a m e 3 R Z 8 5 w w G + 7 R 5 J 8 / 4 Q X n / m o E A n 4 S F g p v m / m + E F n v Q Z p G a K c q 5 N m n e K B v j 7 A u 0 B g S 9 / C H b D b 4 E O f C c T Z X F 2 3 I t P w n b v 1 / S 6 q p 6 R g w e i J G R N j d 3 U 5 o L u f d b 6 D r s M C z t H k k Z Q m f / i j b e V Y F 7 F 3 A G K c w n V Q l Z P r P P 3 k N F i z 7 5 p z H N d U 2 7 l A 3 d M L 4 s t / 0 l b e p 1 s u i 6 v k 8 b l c g t t 7 v r m z P K x T c t 7 8 9 P b W I t 8 s + f L T + 7 f s D k I I b G + / A 0 X + z k j 6 d 7 E X E D R g o M M V p F D R + 3 Z l e E j y X 0 s u J G f j g 8 B 1 y R a 9 b G r S j k s f l K q W 0 P 5 1 G 3 7 K X 2 z o f x J g h M j O r x C y 0 A L r u f A 8 X 8 O H S f 7 W V b p C C g L r Y m G 5 q 5 9 w h C w a U + n F T u X z V j 3 b w n h A y m + n 9 4 U B o z W e b B 9 y q N M v b o + R 3 G F 5 4 m D + c b e 0 D F a 6 0 C C 9 g x y / 4 Y Y X D h a n S M 0 c D o o 3 y s I s P U U O S h b h F 6 7 M l v 9 I z 8 l Y J b u i b / B Q D 6 H c a L V P d d 2 3 F W R s f i 7 z f O 6 t / J f x v + V s 4 z F u r v z 3 T x T L m Y N D N X R f j M r P x x T R d 1 I m X 8 H V + f z 3 Q M a D A k B W f 5 D z u 4 d y D s 4 l 8 I l G m 2 3 i + T K u / K J r 8 Y 4 R X J e 3 z + H Z s 1 N 0 l s n e f 6 m c t 4 S 5 S i T P V / c u H M i C + / 6 E 6 L f 2 2 Z i B 9 8 8 9 d f O X F p U C V g G C N z G c D C V 9 8 Q 5 J k w r C d r E 0 h 9 z 1 7 q Q u D y F 8 V c H q Y j / + o C / + r 4 v u P h k / Q / 7 0 c v E N h 6 q 8 c 3 P 1 T J p b / t H 3 Y p / 1 H m V j 4 7 3 Y K r a Y 4 j h a j p r j 7 w U 1 6 Z F i A I z A b q F i m A d u S j f C g 7 v t 7 u 1 u F + 2 1 b y 3 i k 0 2 8 U z t S b M R l i y E w A 7 z L u N o E s Y e L b P e U c Y p R Y v i 2 H n C l o W g T w F z v Y 4 / G G M g C S S A 5 y A J 7 i r t Q s n L Z 9 h 9 v v Y c t J a c W x i 4 E 1 F U k A 2 5 H T Q p 1 n m 7 A 7 B v w 4 8 / y M 9 / S 7 2 e V 4 3 B D U b h k G d G v / U u 0 f 3 R 3 V 8 Z Y r E o x X x 9 v j a C G 9 1 l d f u D 5 G O l h x L K v W b J w r o A 5 4 8 p t h 6 f p Q 7 2 F u i Z I B i 5 x w G 2 q A W n d P G 0 x d / k 8 / Q W W 7 / N g d O c b a Q / T z p D 2 s v i K / m 9 w v P X 3 p W k m t l w p 2 6 V D A y / d D 0 G Q p G w s J E P Q f h S n G N + J j / K A l 2 H Y M A R 2 J i m M Y z i 6 E c 5 e n Q 4 / T C L k P n C i 7 G 1 J v 6 M P V V / E u S E 0 q t + 0 3 R H s i y n O j A B F U C s j b i J A Q n G 7 Y m 3 a v A F U E U X z + Z 9 v o / / w S + b / / 9 a k v P / d l U u T D s n z P G 0 7 N w o l U s D a S 0 i t e h o 4 P K 6 g K q s g e d p l R h 0 M G e M T f W y g 6 s n v y c V D 8 s R a P 1 y c m Q a Q 4 I Q q l x N g L n o s x v p a Z U / s J E H Q h z v j i p 1 S B C o 0 6 4 L n B b G G z M 0 9 r f a r V M X d / m K z x V / l E q S x n B w y H 8 T 2 t 0 W q I d v 0 D X F I w L k x / 2 u g d I 7 c 7 v n E B i C I W f c R c Z z / 2 4 e 5 e / G / k o b z w J w 8 V l H 8 K q s d / l 4 f m r 5 x / u A d L 3 T H x 9 N i F 9 d + 7 T L H C / + 6 b 5 L / + 8 x 0 v Z M T 5 + / c s n 7 2 g s y W Y 1 + 4 Q c s 5 E E 3 + / h W t L i z y F 3 l D / M G w 1 c M R + 3 a A K F v 2 f 2 / v 4 i P 7 N I v u / / z 7 + Q w 7 A O e T f y Q H z 5 V 8 2 T j g S b / i a / X M Z + M f e + d 8 j B / z f / N 3 / 3 Y / 1 / + X P / 0 v 5 i G v d 7 U 8 5 C t 8 x r n X r P 9 c 6 6 b b D J w m F N 6 5 1 / x J B f g W s A i G 1 L i o G r 6 E z b e 3 2 P h m z f A T L z a v L P G D x H y v V p Y F y x f u t q 7 4 7 A 9 B z q S 7 x 3 B e V w j x D 9 h G / t h y n p Z n d s T c N w x j B G L M d j I 6 k 2 + I K l o p H b 0 Q 9 H V A L f 6 k T O o 7 Q y w y e p k y t z K M / y b o Q x e 9 W D L 6 X 3 C 8 2 O 0 z z w s M / + y O 8 Z 1 N x g U F F p M 3 p k B y b A f i b p 9 x R J 5 D d + G F p A M o 3 7 8 9 j H 9 O n N c G J T i Y z 6 1 i g P w S / a Y j w z O b g 7 U P 1 t G K e 5 q 9 2 6 / a C c h R C b C o u S K Z P g G j W z M C p z C B H p E W / v R d L r o d R s I Z z J b l c M f W q i J t p P t V g m q X I z i F L S + c 1 T Q Z + A g b P x z F 1 A i x Z 7 M r G / T P n x 2 B 7 + 8 R D 3 O k R i + B + p P P i O 7 t W b s t 0 V U R Z 8 t / P m r + f i b s L 0 n Q H R I p V A u o V a 5 K j Q q W M L l 6 W w P b h 2 D P f C j K o T 4 r z o s o / R M j 9 G M P x h / x i 2 H U D e f s d F 2 g D 8 W T l 6 z 2 P X N u i 3 l L Z P Z 1 P e R k c K Y g N M S p B y s 6 6 O M 0 S g P Q O w s 2 g 8 I T N v Q y / V h V R l U l z d i W j v 5 7 2 G l w O 4 h 3 N B 3 s 7 V A z y G S g D 3 q m 6 D r n f + m s x 9 r D Q v v x t K 4 b 6 n Y m H s W K 9 v l e 9 u 9 e 6 X l i I 7 G 7 v X v 4 9 b h r 9 5 L 5 1 Z c d T U o x p i F P H B 1 e 2 L x 5 O E Y A Y A 2 W s 0 c J i 6 e J z 0 a + 1 K r O I o m V b 3 y 5 4 + B J U c a 0 Z Y s F U 9 X 3 8 m f U v 0 9 I w 3 l E h C w a P I z n H U l b f X A V 9 y o M 7 y 2 g Z w 5 p g M i A f q t Q O 6 D E O r F c 3 O I d B A g s a q e 2 c L y c h l 7 9 W k l 5 d k f 8 q 4 B h P S v 5 / 8 H Z m y 4 q j b X a + I B 2 A Z n E I E p o H Q G g 8 k 5 A Q G h B C s 7 j 6 X r v a b X f Y 7 a E j b O d f E V U R f 2 Z l 1 t 4 g v u 9 9 1 3 o e Q / q F I c l R 6 r K 9 5 A d y G U g h Y 0 3 E j r 9 f C I 6 C i D V j t D / 0 b + z A 4 J a n J l Q v 2 Q n F D T 9 8 y h o F K 7 1 8 X m / C w 7 i 0 m v o 7 q x C Q m Q v 1 F H e V A i q P l + a B 4 F I C G V g i + 4 z Z 2 P i 9 r r R g 1 C 7 a X G h H V j X J N 3 0 I h I D O n C D C G l G o f s U h W Z h D H 1 9 p r 0 h y O n v H q w I Q g K B I W K B e 5 W h R K C E 1 Q C 3 f n d 8 L 1 n H 8 U / X v 0 L L 0 s H y m t H T / D u n q n K l b p + x / f K x o 2 7 Y K s X / 9 A 7 9 v 5 D c z Y G V J b j 8 y y V D e M e O 2 e J b V / Y 7 T S A q 1 D + 5 0 U L N 6 J X 0 m J 8 G d p v 0 x D 2 c i / u C a I Z 3 N N l 2 s o w / J J C s g 1 S r z A W O G 3 C j Z 1 u n U e f v H o / b I R d Z h f Z s 4 w v 1 e 2 J s p x B j n L E 2 O 6 8 C I k W + L 3 + q V Q j q C u F j 0 h y Q 9 U M I A X L E l Y I x y v U 7 i s P o + b n W F 4 R w / 8 1 M 0 l 0 o z X w y + A 0 m E f u u m D V d o y H L q V N w f Y O 5 e L X s o H t 9 e A x w d M r i X 6 x h I 7 T 9 u i b 7 d O r d C q D Z f 8 h O v u b l o K + V s W + 5 W n 6 1 H D U A r 0 A L x 9 U r t o n n 7 Z r g n R / A b b 8 f 8 F C J j d D l X z 7 N 0 7 4 3 f K O + Y 2 6 g 9 n d n s k y M l 9 I Z 8 R V E r 9 s X r B 5 W v 9 s R y G M 9 / e o c u i 6 J y F U W / l r f 1 K / v + c T k e n e L Y S 2 C y G y C k x a N 5 1 t V 5 y q 5 I q o q n t + J V + R W N R Q U Y / a O + I J 0 M G B K r 7 s / Y N / r 0 k D P k t u L v j 5 e N I + A s W f a K H M S f r G + 1 u / F 3 i T F 2 N U u E r r o 2 8 D 4 i O i X d 7 l v 0 M m 6 R H x D R 5 K H y 5 x K O 1 L k P M f D J u k P D N l i n G 7 8 w R i 7 m F P H R u 6 j q m / I k i A t C E / D n S H E w H U E 7 i h N g w m c M I K 4 B 9 N g q M N 2 x r t u f y e w + V / 4 G f p L v D S F K S I 8 l R X y W 1 f m 3 y x V / 7 u Q 7 4 N N 4 i E F 6 T p D h e + R 2 b L V q K o X 6 2 o D C M + W Z O x x N R 9 D C g a g W O D t G a c m a Q R r z / b 9 / A s 3 6 p V 5 t T z g n o f z N d i n V s L 2 J I / 5 b m B g y C f w W W u k O p M L 6 K O q U 2 C Z 2 c R 0 o / r G f 8 c t 2 e L t t v 0 H e 9 w G + v m l 7 t W 8 E p d t P E 3 X S P M 1 R Z f 2 + m t q K o z M b n S v H 8 X u 8 M B c s 9 M r 9 B b p o i 6 Q h m u F 6 W d a / z S r i i 0 O 7 M j i I D y e w 6 l a B 2 e 5 V r l F T H D l / 2 B 3 n h Q Z d 3 x Y O B + Y 5 H u w Z A N n U f F 7 v + G B A Q 5 c t W 5 Y 6 G a M y P d R E A a L L V U 6 T M 4 K V n 4 m g 6 8 t q s 0 d l Y o Q d G 8 8 n d e x 1 y N L u 6 H 0 B x o 1 n X 4 J v l L 0 N L T 8 b b v 6 c 8 H m p D h / F L u h W 8 5 j T j z v O B a G 6 / J c l Y 1 2 G 5 v L m 4 R O K Q 5 f g N u t 0 N 7 i x y + M R + T 0 K E F a k N N C + H z p 8 u S J H g v / v Z k 0 9 H y 4 R 3 0 + u f H H e 9 6 0 D d a g 5 L t a W D s d o c 4 r f u r Z l 8 1 S e l E t M h 5 i s b p m E 7 o d z 6 7 Q + k x C t 1 o 9 n r 3 L X G i V R H n N G i M B T G D y F s o P K 5 0 G z / n 3 i V b j b 1 l 7 q 5 E a p y d X 5 L h + g f o / L + 3 G 6 w f z D H P m K 3 o 4 Y Y f V v K F E Y I o V z Q V 3 z G 2 U i 0 c c r i l x e t b p e 6 5 S 4 U t a p E j 4 s x e i h Z p u M j b 3 N 3 r x n r v z b J d b h M K J 4 3 F q e u B n b 5 + K E G z O M w l e K + v S O w E B 9 P p p 7 p e V e Q I + f 0 n D 6 Y R y u p z 2 e F p T 0 U 0 B P C N l t v q T s 5 o C M / y D n 5 / s V J 8 o 0 f K j g t Y S Y O 2 K 7 C Z O A K l w 5 F a F J 8 w L A q I 0 K 9 + Z g c 0 L C J w 5 c f p X 4 0 A z b v 9 N e Z x S Z w a n A z D C K w f q R G Z 5 n H 9 a D r 2 W A b X N 5 v O G c 4 r Z T H H q g B p z D 4 1 V b x e Y 0 4 d / E 7 T q b f N A Q q p J 0 B C Q w b z H E z 3 U N 3 v h E L 3 R a t M 3 / C 7 2 B W 9 b K M i a 0 t k N 9 3 l R C z 2 Y p 4 m U c K 6 c Y b 8 f t 8 z j 3 t Y L r X N u T G g S V n 5 V N Y Q g D Q y 3 Y Z 9 I P F M m + B v z 5 i s o 8 j U l a k y d + 7 + 3 P D 7 g 4 6 e P k 7 2 F 1 C s w N 7 g m T V h U E Z y L P s q l H 9 v z i S 3 g H a B E 9 B 4 1 f W R P E H a c K + K N q L m d D 9 Y t c r J c 0 W p b r F Q u j W m 1 4 k R y B n F x l M o 9 o u H X t 6 C t Y Z 7 / K N L 2 T C F 6 6 u y f 9 / f f m k K k Z Y Q U W U 8 q R A l P H y 6 c g Y 6 g 3 Z z 8 o 7 w p x 8 M X v f 3 c 2 O A t r d m C B n + i U V 9 S g / x x s P z W t F F 8 8 9 J f I s / s M U 3 m e e S A g f L w A c d x K g F L a A g h x c L M L X z A v k W C 2 i x O n g r 6 s b / 6 p v w g m c T 5 I w n 2 T V g f 9 u W c p u p h p Y j e S 0 T C f A W 1 e W d g X G W V g z R B I o b f u U e O 1 b g W L E I E c f X W / s A + N n w I f X 4 O f 6 b q T e / 3 e N w A c 9 i + x f 4 1 I q 1 d a M J i M x U m x m 2 Q 9 a P F / c p P 2 a 4 q 0 q 7 p 0 4 0 G P N o u v N t J A Q t k w 2 P + 6 s o / V 9 N 0 9 k G 5 1 u u 3 l T 3 c r m s + j E s I + Y P 5 Y X z D 2 F f s 4 V d Y p b q i k j 1 w k f W c D R Y u u p a 1 v A Y h v E M t m 6 k p g R n c 0 p k D 1 B e 6 / E C Y b 4 s y G K P g j O S a G Y B B T B 4 b j K y u s q d o o Y s r q a L O J i I i S m M N r p F 4 g D y r v x J R g / g D S a H S 8 N r B s K c G v F Z 1 l H U I p P S t O W W T f L 1 4 V F 7 j d g f S W x 8 N l N 2 C B e K N Q 8 K V h s p e X B 9 R 5 c I r C I u o t l 0 b c W b I M X R N U h r g / H l f p A z 8 p 7 q T W E 1 5 S k d u L T / 9 d 7 u c 7 n 8 P R G h n 6 L / u B L K m g 8 f 7 E p 0 L k 8 Y G q P F 4 C T x o v M A u x m p B r f B O P / P 3 O G / t 9 f 2 f N 2 b K U 7 p l Q x / z v f H v b W y n 8 C v Q n E J b i j K h 6 X / i u g M d M 3 K s + R g 1 9 s p / T G d g W 8 g o c W U a q q i k r V W j V y d V h N A S f s d O V J t m v t / n X + 0 g 8 w W A V e q E Q c 7 c n B a 0 N 2 V + O 2 p o v r 6 W G v O Y E G H R 6 Y i E h H a D P 1 L F r / j 6 S 2 i A / / L w 5 4 j l e v 1 Q A J s i c S Y S J g s D 8 a u 9 j I N z o v Y + t G G 0 f B x F v c 6 H 8 Q v d 2 j h D P z B Y X j + z S i t 7 Q r W J X + 6 n J B K v x 6 / 5 L 7 V s P B T k J 7 k 6 5 j q n s n S Q P B w 5 G f 2 / B i Y w P V R S + Q O h 9 J u 4 0 4 M G X c G 4 V / L X 4 Y M / V y A Y t 7 b J X d e 3 2 6 J 3 9 9 R i Z y j 7 R V q O K w r t 2 N G N b R b 2 W p J / J / T P Y a 5 7 c o A Q 4 W V o P / O V U 8 e H L f D t g k c c X O j W L I d D 8 8 j 4 1 / g n b e h 1 i e w 7 W F L I z p B S L w D E / s 2 A 2 T J U Z g 2 I g z 3 C q L U e 6 z l b 5 3 N 1 K N t f e 8 h X g i x a l 9 e 9 N q f T a C v o F G 4 y D t Z + Z 7 d Z 3 J J k l e m L m m / T r H 6 Y N L S z t 1 1 V Z e T x s 7 o O v Y G d V 1 G e 7 n G H j V u d 9 y 2 R t A F a Z t a e d L o S J M 4 T a G S V W J L T u b X J 8 r 9 f d f r u 1 Y O 0 T N 0 4 y m Y b 0 Q n n t o X s H 0 P P N 1 R N m J q s x V A N i k A r N B l u v d i M c e U T 8 Y J j 3 n T V S l 6 Q t b L A n S 2 m + I a o 8 J b c n e y w 0 b D r S D 1 0 9 6 T G 0 X z 3 Q G e x w o 3 r l e 4 M 7 N F 8 9 T O s I w C r 7 N n F G o G f L E O j 8 q e B e X 2 J I m u x z e w D h A b / w 5 0 a d 8 0 B D a Y I / y 9 d s I U L x X K c Y f E r 0 6 w J 5 B n a I f U + X X E 6 e 5 V V n 3 0 h I t D b C S 3 7 j l Z E j H V b f G I 7 u G u M 2 + C r a q l z 2 1 c o y z A j S 0 s u l 9 p C i P f K D S c l i + U N i 8 q c B i G R s c P 7 k o W Z Y l s B c b M V 2 z 3 M y A u W R d 9 B V M N v h 7 5 Y z c u 1 H X X 0 h 5 a 5 U 8 V s Q i U 3 A v y 5 Q D T w P e v 0 a W F m 7 N Y / f B w 8 h 4 A h a F s R 5 L M i Y s A c d X + 2 Q D S w 4 1 r K V K a 0 e R L m N a A 2 e 3 Z + c b e k b 6 N Z b J z B R C 2 H s a U V G / / s n L N p 9 c J 6 C p w 4 1 I w U C 1 n b k 4 W X 0 a A T I p G d u p c j 5 U a d J V H i 2 b / n f v U u N P 6 e 4 U f z M S Z h 1 K B l F G z I X R A d 7 3 H X P K B 0 W R R y V I H Z S 1 h c n G R X f G q + 8 A h 8 z I f Y m T D P f x V e k G z 7 g c c P H p T q 5 m G O B X p O Q q r U n / J l B d T g S y Z U Q F T D C H / H t 2 T r + a b k j U F u K 6 O n 8 Q U 8 V x e 4 6 9 D J 1 V e n i N 4 B E R / R T 3 x O u / 6 T 6 o r h H s k r 2 x / l Q Q / p H e 7 d T F / z 1 + E b g j z Q 2 1 9 c j H V f o L S o N h 6 4 F 7 4 s X u C X P T y S 8 m 7 F L b p c v U B A i T v v E P v j 2 h X I 9 N 1 7 E c m Z t 0 X f z e J S O k W U 0 8 z O 0 2 2 o z y 0 A 9 l z 9 p o w 0 m e + B O x l f 6 k n + 2 Z E Q 8 O M B c L z g k U / / z d X L q W U r c f m D v 9 / J V V s Q W K 3 c I J Q r 8 / 9 z F 7 v L O 7 g 4 Y J r e P l A n O h t l 5 m o A P 7 e k u Y I 6 p s E i u M t d m k n X 1 d I o d C M c l V J t x v E A m E s B v H / D A 5 u m 4 0 Z J 2 Y t T Q p 3 G C O o S / t c S h U p 8 y 9 K Y 9 R i q R m Q T M u x 7 5 J y q l 5 u T W + R / h 1 S k 2 i I f 6 8 J H L l 1 O 6 4 t P 8 H H T J T j 2 U e 2 y I E 9 B g J / Z d W K N Q p P F 4 1 2 j 5 4 Z r F g d K O j r I u c W I t n 2 M l A j I Y b 4 v R P C R 8 x i z X j L r X O N 6 d q u Z X M J h H M i w a Z e 3 4 e J q A p A z n E N C s a H 7 X A k B i N + t e s C f k C L R u s 4 Q 0 f 8 D 7 d b r o y I J j I 2 / L N v q v u k b h p X W E 9 U G 9 I p g + q q D Z D C i o h 7 1 0 B 5 k q 4 d 6 B N p T y V k L K R D i w a e u H I t l 8 1 t Y V d 9 Y B X f r C i 6 3 8 Z m f D M A B f I P 6 U F p J U o a v F v 6 o M p 6 t f w a p b m 2 E z l 0 6 / / U b u t 6 W B 0 X J q A 6 Z 2 m U C 8 N X X j 2 b g Z m k J B o X C t k 0 8 n I G L t j Y x r M I A T + A 3 S u 3 n K b P C q A 4 M a S f + 6 3 G 5 w Z z / z q N X x A 5 o U R g 7 x 0 u / j p 4 n n b Z t e n 1 i G m Y w P E a Q 4 3 O Q O m G 0 e D 0 / e Q 3 r 7 v Y 9 b 1 7 m C H 1 Q P w o v m w e V S c l F a B 7 T r w / i i x 6 P 7 t v a B 0 D 2 E P B c J + o F g D 8 2 X Z / / B Q v o N b Z u M t u c H / c Y S G N P t g Z 8 M q h J 7 f C r 5 k c E t G 4 L t L 0 5 P p a y f 0 A t 9 w 0 F i 8 c 3 x u M B U C q t n h E 2 Y g + k I 5 / b 3 u g + z k v X j b T 9 Z n Y D R 3 2 K 5 F q R M J w m 7 d P 5 I q 5 j f 3 e s i K 6 5 W + w 0 8 / / c + E W n I e 8 i 3 3 P v + 0 I u 7 6 Z B o s B v K n + M L Z D U H D D Q f w A 3 9 M v A j V n y H L i N r + v Q + m j 1 1 V I / P 8 8 5 7 y p e 1 2 I 0 q U 3 B d D A L Z J 5 t q G K i J T C h d I 0 Y 9 O l I 0 o M f O 2 7 S q 9 2 R H 3 / A m c y / V g d H V V Q H z m g w X Y T / X a 1 i P L f t 7 j b 2 o m 4 o O 8 g y o x W M 5 V h q C 7 z n G N 8 N f 3 l o w F e K C A h Q D r j 9 2 G W 1 y w h P V 7 8 8 F x g C l A G t D 4 J d d m r E u 7 q D j 8 s M a N 6 3 C r 2 / d r x + m r O F y R 8 m A 2 g 1 L g F V e u i c A u J 4 H 9 d 6 Y o j n w u j n t w J m 3 c g Q F n l 9 q z B W e X + 2 8 v A P L T J Y l Y N 6 t L f J i i N g W d T U u h 4 T g t b U 2 R M v i 4 p / f M t H u Z K 5 3 I d B 1 d Z + Q V b W H N c p 8 k w r / 3 B i N o p p i e s j v y / 2 F L C P e Z N i S 7 3 f j H U w / E C C e r w O q n k r I S 7 E p i c 0 0 N A v M E P W T v 4 i q I j 7 p q L q A u v 5 w b Z 4 l P h d x f q F M o 6 A V i D z K P d p h + K X I U U T I E u D A E 7 X H m s Q J 9 H V z 7 3 T P / i z C M C Z x k S / n p Z z y P l v v 3 C 3 0 D z A k t G y C i K Q w w v j u I K Z 1 o w X q q Q H E B t T u n m f S / I x z g k y D Q 4 z j l n i + X i / d t K c t S v R K e E 9 h + e a K / 8 J x x l x c i 2 E 8 R s v o Y V 7 u M c h O r o B Y T P O p a 7 9 / h j h 1 d u o o 9 r i x 6 w 9 V u X 5 Z R V a W y v F x o 7 s Q Z P Y I 6 Z J n u l y 8 H G d q 5 n G i o E B / 4 l 5 v g J 9 + o z T H G X C D c o i n P p E R e Q 7 K 8 h X 4 U J y J c c N C s A j P Y R W d K R i X k C B F t C j L Z 9 Q x d R C c / n 7 c w y b q S x N m 2 s Z X e r / u S G 6 k 2 h i V M V Z P d s C r + V i A G m M Z 3 8 r + W r H 8 A D S P g v n 9 O q E P P v b f s J A C E 2 x S d K V n A 6 A 5 P 3 x 8 7 U 1 R b u c w Y i J J 4 S u 2 y D Y + z y H T T g 7 E P v 0 Q V d K b 3 4 r 2 5 C o N Y A P 3 D q M U 1 5 g e s C 5 C b j a F e 7 D 7 o j X L y j 5 L Q q x J O f G u S I x x n 7 A v A M g T Q P a b F 4 L E 1 R c h t u V y w q h N w 3 A m e m L M i I 5 8 h a X h d q c b l W 7 6 P j q I i B P a I V x 7 N A 9 w / I W G m p Z 8 z X P V M b G L f 1 9 7 R U 1 U b j z r y C E 2 Y F A S L S E B P 1 y l k J P A U X 1 W H C w c y l P N / 3 o M 5 2 d D S W 6 6 O d z o 6 w 9 D o 2 / x S Y Q 7 4 h 0 m u z 9 a 3 2 C x E C d O 9 G I y 3 P 4 J A h c u d s H h P D 0 v o P c 0 M Y z A r 1 p B M r r 8 + 9 5 I 2 q E U R f F 6 v f O t M k K Y E b 6 E t Q N o x j A I / + A / S a z B G e F T f 5 O v p z / P 7 6 e F O s I Q X f A 2 8 O h K J E g Q N S f z u + b 8 1 C c G 8 X A v K Q D i O D 6 g K 4 X S y n 1 U R D 8 8 G r v M q z i m / 2 t a E J g o I C E 4 n n L z k A s Q K z 6 u L o e j m w n h r w h P E o 0 s z 3 2 2 T v s q W 0 I H b k J c x X 2 P 5 H Q 0 B n 7 3 P 0 l E C h x e O b m V a L i p d 9 f K u S q G T + k N x 0 d 8 1 H 4 c P n T D l r i y 1 b s J X s F S H s B Y 6 U P 4 a 9 a d w S r S 2 k g S n l b d n B 3 s z V z o L h u h m j 0 q J J s Z + 8 A k f r Z d S z z v 0 l G v X A 8 V + z P H X 4 W w s i I e j t c J 7 T 6 V f G V U L R + S H 4 p k k v o I 9 p u t m p L 1 i V W v A t Y 6 / + f r m Y D z V a A n 8 / 1 z i N 7 P 1 l y J W K H u z h m t X h q e f 5 5 w t 1 W O k 2 r l p 5 W 9 G i f r e A p P K n 0 L 9 x K x v w j J 5 5 + S K K I 1 I l / h v U 3 c 5 U b 0 z q 8 y z F 5 d i / T j 0 a Z o 5 z G c l k W K B L 7 E 6 a k 9 s + 3 L M t 0 D l 3 R r a N M D n f s H P k v f l N h 7 H F x l J K 4 g 7 7 z l Z B o N A 1 6 4 H F C s S 7 B v V E 6 2 P Z 2 9 4 L p / e x S M J Y j X H x C + I z h R P r / F / K W p x 6 h + 9 j 4 a Q O r j 8 i K S d Y p S 3 j O j g M D W 3 6 5 m k f x M 7 H F u e B s j S Y + N r K s S l 0 G E Y A t e Y x K j 6 z t g G x Z J O M O j v v Y g P v g 7 u T l g 8 g A i B p h r A c B 3 k E + l 8 l K c A n 9 9 / I Z N f n v r L N U G J f i H C 4 e F r 9 0 B S l c 9 8 n v K N R d F s 2 7 o t k G a 6 9 o H z r m F M P r 6 z Q U R X E 8 7 Q r j H 6 0 A 2 O y F e 7 g / i 2 P J G q 2 N d / W D u z E Q A r U B o W Y V 3 B u / a 3 n s c 9 T 3 c P e 8 Y R Q 3 / j A u d e m b e M Y 7 9 z G t g f H j 8 4 l A L m y 8 i v a c 3 I Z d c i g h K 0 x 0 O 6 S t l x y F 4 T 2 7 / O d + u 2 U v X z s l X i W p e x i E 7 s y B r m e V 3 n 2 T J T s K z 0 P 3 l u E 6 + t w l b m P p W a r h Z L a s P J j T y P w b / U P X f n u X T h R Q 8 d Q + l T H x d H H Q E p 8 a 0 T F R 6 E g W i 0 P c r + y B i f 6 + Z 2 m F k 6 D 0 t f H l h o p c D y Q / 7 / i G s p O Z r 1 D f L 7 m / U 8 v h + X N V H o n f I M p 9 9 V t V i H L F d X X 9 l v A W S J F 3 c q t O R f k j 4 h O M A A s P H 6 X m 3 Q G i 8 J 9 1 1 w j e 0 k X W R Z O x K y Z D P v l h o M 4 T R t k 6 v i I 2 I A A a T h 1 Q 9 Z X 8 / 1 S F s G f i T f 2 S u f o D m 4 W 8 I 4 L w h T f 7 J 8 E C U j g 9 A 5 s + e U j A 5 j e u N v C B A S M Z / b o s K b 3 3 M I p 3 n a R + R 6 m p F S I c w k 9 7 f 8 9 Q P q p C / n M T j M V b Y C m j d T F E o F l w z u F s h x 0 i 7 P n z u B / 9 W I Q I U r 2 R K M E R t o G H x Y 6 q / l G f c 7 Q o O W C 2 Y W + W G y e 6 e G V N y e 9 G I D j g K t o 6 j t j b 5 i G R M V r I s i 8 b 1 6 6 9 j 1 e 1 i G p R q + U 8 3 V f i 2 u Z d p 1 A T 7 D 4 S b 2 K s p B Q H y Y a v e X C 9 K i 1 v Y / n 3 2 f C v z 7 P Z 9 j e F s 9 9 y e I R s 6 w D k g 0 C t 9 i a Y 6 x A Z m 4 / 2 7 R R z e f p O q P 1 7 H z E T u A 6 8 c O v + Z E s b m x Y d 2 1 q O C t d m d 1 O T n E Z / R x w V z p B O y V r s C U Y Y j d s A Q N v C M j k j D 6 6 I r 1 E D h j P O X M V v A n H X z + K R R e 8 v / o S L J C R b O W p Q F 8 1 K z B M b 2 s 4 x 2 A E r N N 8 L k d y d 8 P k Q 0 x t + k s y f / f H v m h N / h d o F s A b 8 n u 4 P 7 c 5 l 3 j J O m O 2 a a q B 4 u c m x / K e m m p S I 3 j O F w w B S Y V e p X g g I e a m q l W A t O t r 9 X B c N 6 L O H T i G z k Q M q D q 4 / N 4 Y n n S O w Y r x V p X v u v F z q f R N b b j d J M 7 Q Y W K v 1 4 e Q Z F W L V 6 o C c 6 d Y v D B F 3 I O t 8 h d b 6 b Y F J x h / s h / H J / g r A 9 0 W 6 J L z 8 p v 4 e K N U n Z o h g A S 5 A x m D p C j s 4 N + U N G n h G D D f n R C y Y o i b s S T q Z x d w 5 f x J 6 U f N M 5 D A z 8 0 s S K L c j q / C T j n o q L 9 8 U p / Q g P C c M r + M q 1 N H f n V b Q y 3 O x Q f Q 7 5 P m D B o Y Y l o / l B y W V 5 D 6 i r 3 t R a C W V k P b 4 T r 9 X i M E u V g U m v Q f 7 w 2 b X q M I 1 8 u M o + f G Z 9 n N 8 u 7 4 e O L F a v 6 w l B U 6 C I V n E 4 K K P e / y n n w m D i Y A y w d 4 / R 0 P n s T U k v P f + j U Y v S c r W K 7 8 3 D y E m B p / p C K K N M y q O L O a r k 9 T 7 7 H L w E k v b L 2 3 i 9 A T o 1 r t K e G m w h x U 1 L T m D R Q W g 8 z u P O k W b 9 R o X v B + D x P u 3 b y Z w l x P Z M 9 d k h t o A L 6 s t m T M C p 8 T 5 z / F U 6 e 7 E f y F m 9 9 9 p z s H + H k q C w 1 n 0 O 7 T u / Y 2 6 i b g f C 4 j P 6 n l W t G s p X H y 0 J e L 5 A Q 0 3 t s H E a i B K a z I r B f k k W j + U t n 3 5 6 J k 1 V 5 8 P 8 u e C 5 v 3 t w y A Y r V S e E t S u i r q J f S r b e f C I + r x h H Z n / 5 L D N v 8 O Q g z t A 7 D H G G 6 N L 1 G u F a t q I b V E h w T 9 K l i f 9 4 A y 6 q N O v L U D I w H G d u 9 n o 0 E b b / 6 E o Q S T O S n L u B Q V 9 h J Q x q S r A I I + e 7 9 p n F v T X U n v / C O q w 0 E N 1 4 o W 0 W X 8 w b x I z h 5 n p s y s J 6 i v f c 2 P C w Q 6 X Y g B d l W Z c x f 7 2 P u u E B O / 8 t N Y C U H Y Y v k F f 9 L D / V u c p p g V 3 / j n D P a E F 3 j x 3 R e O P D e T A c b F 3 e r / f U x G M N m 6 C q j G R b i p Z y 5 R V + 7 R / 3 h O y C x T s X / a 0 K a T h y l N Q / e I m p y p L 4 8 c + e d P S v + H D H D + O T 6 0 9 x q n N r N O o 9 H x y c 8 X A f 2 u 1 p T G d w v X 1 s q y 4 o s 0 Q 4 Q Y q W c P a / n k 8 o C z Q G J D r t N W l O 7 f f 5 v V f y y g a I R h 7 I Z H k e 6 u f h o 9 6 e Z / I V 3 7 D d N L c b R A 2 1 b 7 5 j 8 / H y p 4 g 5 g B p X e 0 5 W p a 8 a B 5 r 3 q T 7 t X F j 9 e q X F Q V A B w h 2 6 u 2 T P J e c N U z 3 n q b / 9 / R 8 G D N V 3 3 Z + b i 6 a G r Y 1 u K 5 / Q O 9 0 Y L Q R y L G g P y 3 z u V d y v j J 1 g q M K R h n F j W p U C B 5 V C O r v H M c 1 f U M l d z / W 5 g F e 4 L p 7 z O 2 C + / V s J P C A q E B + + C 3 z 2 F H 7 C + 7 e T b r g l H i x k T o + E X u O + D m S 4 M K C Y P f W O 4 6 B 4 4 l y R + v B O 7 O U C M e K F / 9 x O e D j 4 h V U Y J 5 / b j d H l X E O l s h r r m w R Y s t n v D 2 4 H u C y k P X w d 0 Z / B i 0 s N 7 Y 0 Y T E r d 4 8 I i v O P 5 L V g c R o V U y b V M N c S Q D P e 4 D V Q o r Z 6 D 2 w 7 R t O b s B + 8 Y G A X P + + I S 9 u 5 P J M X N k X 2 a V A C 2 9 / j 1 m D e O T Z a 8 l z b R 8 L T O d c R R J f w S J l S Y n / U E l V r l 7 V Z 5 T 6 m f t i W I x 0 D n Y a O D U K v T Q 9 W V H 3 F s x p t / A 7 d 7 I x E M o m n s W J l V l p r z 4 x u j W R S l 6 c t l z A g C Q 4 G e T + r i A R i i S L c / C + 6 g f H f x m N c z O E n 7 U 2 V J 9 I h 7 4 O b e 9 N M Y X N j t i t R 0 3 h / 5 4 5 Q Q + 5 m i s G T D z x e 8 t x g Y j h 6 O k j P U t 8 f U U l / t 5 G l R K k 2 w B E o P A 5 L B V 8 N I h 6 b f 1 Q U G 8 1 y I + z / n u y Q D 8 h / e 0 k j Z 9 o 7 q s h j v h m O M u Z 1 L / y 6 f X H 2 Y 9 9 V i j Z i h T x B r 4 d F g H 5 w W u U n B c p O p K d + H w 2 1 O F Z c 5 P 6 6 V h 2 z z c I 6 Q Y I / q s R 4 x f S 1 I I M y F 5 1 x m 6 g 5 G T C a b d t j o v O q m H t P 4 c L E K W q 8 O g D J d r 7 f 9 r X B R Y r v t C b D 4 i e O O b B c h 5 A P n 1 B E A 6 Z g H H u f f 0 2 X G J b 5 N 8 d 0 B D O F 0 W T W k c x C o b x 0 O v G X T D L B Y n j 6 x p s y 9 o 0 O A 9 L M V T O 8 l 9 Q K z R 7 T D I r 4 / G 1 1 o p + 8 O u i Y c U p + i y A p P h H a 3 p M U x L F m 5 h R y L s y I X s e 4 K 1 d i 0 l K X q B z / D L l 6 S y N 9 h / M s g 6 m H X 7 q K 4 3 B 3 O P 9 J m O O F x R Q o L 0 Q M 5 g R d l 6 u x g 7 1 D o v w N E L O f B f p 2 j d v i + K n S u t C M D O X M a P R 3 r W Q 5 q w R 0 c G s 8 M 0 J 5 K E l / K i x 5 c 4 L U x b K f 3 A b 6 M v v h 0 R S 7 6 w q N Y y k l g J C i A P o X j D q 6 + F d z 7 x / 5 h 6 P r D N V p U H R 8 D v E S Y e L M g z x W 0 F M X f h Z 8 P I J v x Q Z y G S / R X N Y O r 7 5 6 U q J o N 4 J 1 6 N y N Q / u 0 e 5 s F P g A v C u + G a j 9 0 j k R 0 A I s P 2 w M a 8 u m E b Q G p K t a Y + r T M d b T J C z H b N j / S 2 8 z A t / j / w m v 5 s y 6 + V 4 9 q 4 1 s P i B i K G X J G B Q L T P 5 i s / X O 7 r m D T y B A d j 1 g 8 7 2 0 Q + 3 t 2 d 5 0 I k S b B 4 L p C h d X X e f b 7 h r Q S r f P E s m U I Q 5 4 o Y u 9 g h A i O I c z R T 9 g 4 o s N J c 0 x y i m d v g T a n k 1 m I w 1 N x Y h O l Z D u 5 V s t 6 u q 3 N v X C G G U A z W X G b B d Y d Q 0 U m J w o b u D n 3 K 2 c w 7 t e r s c O 5 c J x a G 9 Y y L Z 7 Z G 7 F M R 8 C m 0 K P u d 0 y 4 H Q o P O e 3 p K w x 9 B W U 3 S f A d 3 G T I c G 2 R G z B / N 4 w 4 j R X r + X j Q / j l X T H a 4 Q V g r b K X 8 O X B 5 d m W K x I Z d N r z A z d f Q e z U 6 O 3 u 9 v D J C E G z E q g Z 4 x P S 7 0 e 2 f d o R e J Y R 3 5 V F T c O S 5 P K Q N G h 8 Q q V h k D 8 L J y 8 4 d 5 q s m K p / J c + t Z E e 9 H T q O K a g H 1 F 1 v j v F o L / g p R H l M d f a / x h h 0 b T r X X R 0 W x B j X j g 7 N n E 3 S P 3 h f 4 I y N 4 B W K 0 E f 1 X E 6 W z z X 6 K n h 6 D L T Z O z e 6 y a 9 9 k O V W T 4 p a n V X r w p M L S f h f L t 6 X q C o k u F 5 g h r Z l W F u p f j J G S F b y a n N 4 n / U 4 4 d N K d X e D C J B x s d 5 c E Q U T h R E R r G p 0 N I O d I n W Y u 2 p 3 M e d A y h D 9 e W 5 F U j 5 p 4 I v r 7 6 B F X 0 5 R J z 5 k k 4 7 C m z J N 7 n V x a b T e M 5 G 3 t c 5 g 1 d b + l 1 a 1 v M 2 H 1 E w 3 z I y G 1 z O N y G 7 o n X 1 w b A m X h P f H T O P z H M t A D N q S c l G f 0 d P H m 9 P 9 z K p L m f L 4 A R Q D w 0 e 8 h w 3 T E V X 3 y 0 X R J z t 4 A p Q O o d a I Q c j 8 P d / n b t E r D 6 N + A 5 2 w Z v q 0 Y n X N / G g 7 X x P H k K e o 7 o 2 R t h k X t A u E Z k D T G 7 W / W M D t o x 0 p G h X I e 7 4 r d J N t H a + f 5 l N R z o a k F V q Y t o s W 4 f l S + Y F I 3 W 4 L g k v Q j Y Q l u / c g r O u 1 H / I k 8 h 4 D q P 2 B B 2 1 g e p w x e G v 3 7 p Z 0 1 P z S 0 Y q v l x s 3 6 N f 3 N P E y 3 e F G R W H L v V U z s n d 1 J 7 6 K l 9 S f 1 h 4 l O D 2 V d + G l p n 4 o N e b u W a k 5 S n 4 m m q U s 1 3 Z U l 6 3 B d 0 b 5 c W J 2 K Y q W B G C E q a e I / q I y Q K C j v l 9 a 5 R a 9 w 0 e e a n X S 3 j J 1 E t M G z X B / P a X 5 g z 4 T y p Y s z b f 6 Q u S M K j C W I P H A 3 + Q + 7 i 2 1 M J 3 7 P q 7 E 8 I x w y d U V v i z t t 9 J q 2 L L q D C X r / x G t 9 Y j 4 i n f U / g D U F y R H U 5 v U A s W m G K v f s 0 x a l z Q y P c h W Z z T r 6 b S r h e s o t S O W D y V 4 8 T 3 g O 1 g d n G d N 8 r 7 o m r f W H / V C H H h G 6 g H M 8 2 c G 1 w d 1 c L 7 u e I c t 2 t k b p S H h g 3 O L 5 5 R G A V N l Y j M k U U 4 Z M X 9 1 s w / A J w Q P W + h t w b p 2 0 g T n 7 A 4 F h 6 Y B Q t w M g P I H p 8 H K Q Y f c d 4 L T M V q E D Z Q E S R r Q u 0 Z z N p w E a 7 + 6 R p Y k b F q c 3 N / a j T b A o L u V / 2 / i N 9 y c v B / U 5 j o U + 9 V 3 3 r w 6 5 + o z 5 9 c N i + M q Z L o z Y 9 X B y 7 i c j B s G f 6 l x A s e E y J w u F 3 Y q 6 C E e R k R 7 m O G 4 c t d b y H 3 s e D s F W B D z 2 T Y Z P 2 c R X n R u F h e 8 Q 5 B I A u 7 G q g 9 0 K o 7 D N 3 b 8 g f H v y V e / 9 3 i C y z t Y x / c p t N 2 z a A G Z w d a B q n x b + j / A 4 F S P V d B P L W w i J P o e H j O g D Y 9 7 g M r h N n g Z u W X C J C 7 G N 8 T m x W 4 d d 4 l H 5 3 k m G 4 2 V u 4 z J a u 0 h j Z k g u e J N 8 q m V R I A 2 S A / B 6 4 B E Y o r M 2 y g 1 3 3 t Y U v 4 I 4 5 w Y F 8 j G 9 6 z g l + x y D y U j U U V t K y Y z V m 3 x M n 5 i f o O 2 o 1 2 y u P F Z O Q U O T 6 R d x B c 2 l S / E F + 5 l z z e j p g 4 + 1 h d n x 9 N i w t l 4 v A E j q N t m M i 4 O w J 8 M U i m d + 8 S i p t 1 / 6 6 R y A g 6 P M + H s 1 u y I r l E d P f h d V T P X K u 4 P t Q q z a L 9 K t d W o z 2 e P f w d 5 k 5 u M 0 c z E 0 F d I x h b s z 4 u m 1 L e F I O e I C u L z Q O L p u I A r l k t / 2 Q 9 x c m 2 o u S e 3 h M h 8 f I + F Q f I f q y E b E 0 U 5 1 p g k i A W l T B a z 4 1 v P S U P d 4 O t w b P d z l H L r x y D y 1 / c z g Q g z J 0 M m i Z N A 7 w h j u h v V G H t J 1 J 1 D o 7 K S N O h + u L N O 8 9 j K a B L V l N D / f i u a I + t Y H s H b q p B h O h 2 s Y Q 4 e W Z m E / + j G E i a M z K B B 3 M m 0 b e 9 + J E 9 3 T g 4 M j x 5 S t P h j z j t / W y E p y L F 4 W b S 0 8 K 2 h J n j X d y D v o p k m K u e t u + t 5 U x Y y K / i S E M 5 A Q g Q m D B k R 2 Y C / y 5 K c i y J 2 C P n T S T d A Z n w O M B V 8 d V A K y 5 K 9 L q Q A 4 o s S K + t J H P s w D U H t r Z Q B R T z z H o N + C 9 W + 7 5 E q r 9 N 7 u o A l h 7 w c X e D k 5 3 O O Y O t O s A P Y L + 8 + D o P v u x c i c J 3 8 + f e U + 7 Z s M j Y Y m 4 K o g F 5 7 L j S Y O / V a X 5 2 1 / P + p E g R d J 9 m O k i 7 l 7 + x R y 3 N C Y 9 I h E 7 o 2 S N 7 8 8 9 D 9 I A A e Z y b h 4 n 6 o L h 5 R O 5 W 6 Y C c B W H r r B S A 5 1 H c n T G X n L r 6 Y 3 E b P 3 0 t C I 2 B K 3 z 8 X V X k 5 8 b 3 R Q O L I b g U q 1 W F Q M A O V C R H T m r n 9 3 r d z s H i o O j p D Q m W n g W y n F A N 6 8 4 K n z W N P R 5 Z 5 G Z 4 7 F 6 M b S N z L x u X x / C J 7 x a 1 p f 6 b W h 0 e v u + 6 x V 9 z U J Z h z f 6 y / l T n 1 6 0 0 c Q I r v / k H 4 y D X b Y h x Q f s a u 6 K P / u s + V O L J 1 M 4 m 6 d O N l a n S u / F M X V v 9 R H t 6 B 6 3 2 e M F d + e P u Y x S f 3 6 / g 3 y g B M 4 U 9 8 M + c v k R 4 e 0 K W J J M w P J Z k y I t R Z w 7 v r h c h y r W x W S 0 Z q 9 6 W L + o 6 B k M 6 0 m X M l f d G E Y j F Y w b W W V v S P O v l q 8 P F o 1 9 C U z C h S Z V r K A s O 9 r / 8 A V m Y + 7 s g Z z L 9 Y 9 I X A q E J P h b X z T 0 1 T q L L Z i q L / E Q r a s N S T y E p q h H O 5 y 0 f 4 + T f 1 C / Y 2 Z P L T Q 2 L X Q d x p v k b 3 f o r T l 8 0 W 3 E s O b l h 0 A 2 6 b z u f 8 S / V 4 z b w X 7 n 6 U E 5 d l 4 M y M w d Q o W f B f M D u 3 0 q Y M 0 v P 1 Z 5 4 c M 5 s R l 7 P w F e Z 4 G h u s B W 9 f H L I H C E E x J t 9 W 0 0 S z 1 o 1 r p G K H 3 L H 6 2 d F 5 x P Y F v t v Q Y N F / b Q j m Z z H w s b Z n g e S E K t c k Z b k V n w 2 q v P i P Y C r A C W T U I r U E B 9 2 8 I M + I r P E q Z x q Z k 9 1 h 1 M G 0 t i x M e P j / r t R z u e N p f h f D z l l 0 0 9 G 0 g V O F r j P 3 M A 5 G k u d I k D k h F u h a j U 1 2 O M y 6 e B T o B y k F E o V 8 L a n R u y n 7 p b x 1 T k K f r w a D y 3 0 e X B s 2 L c n C J 4 1 5 4 b 0 g W R w I B y R s F i M e 2 L 6 V L E 4 E A 3 r 6 p B O B 3 4 u 9 Y 7 r 0 N a 2 k i n H 6 Q x f t X Z W + N J 0 A V D J g M E A Q E g B f i w W P 2 0 q 7 j H X K y L + P x 4 1 f E O K E S X Q q j 1 i G Y f z E j l N R 0 u c + i E v Q d f K x 6 / z x J 6 7 R l O v k M Z u M i G c d M t C Z v f Q x Y P 3 M W 6 U t t r u 4 0 g d p V w x C d n h L H L i V Z Z 8 4 K 0 + u 1 n V A 5 t G n B K H 2 Q 5 8 1 m H h u B h b G 5 r 0 j G J L y b 0 f Q A E k n v b A l Y 5 h B L + 0 W / U K l x B 9 q 4 E e + x H 8 K M b Y f D q c r 0 G B + J 0 q Y 3 O t D 4 l S G S 0 K u k 0 1 K K g q 4 G K T L 0 v e G q o T x z q Z f q F p 3 R m x g t O y e 5 p 3 N 4 + 9 c r v S f b B g e Q H R D 2 z Q j p D v 3 v + f o w m x 1 m 4 9 Z y 9 g X G H L + i Z 1 7 l e G u F g w B m E l M S f i H p / f / / 3 v T L n P + 5 z / V P 2 / I / 6 X / / b 5 t j / 0 M b q A d s 3 r x X j / v F B v T v y d 5 8 4 M q U V B T m C v n 4 Q L s S k L R 5 R n c k A F s K d u r j 1 / L t n m l 0 6 Y J 4 t v c J 5 B S 6 W J 4 w 6 p w z j R w 6 c / v z N t a H p p R U 7 D 0 m 0 H 5 h A S 3 7 g w d x w 4 H u e T A V e 5 h e Y O Q 4 / 3 I k u u 9 M l X E R E 1 f h Y R Z 8 9 m p 3 R V t A o y K P z s c i 9 F 7 D 2 R N 3 f n i z b H 0 B x s D A 7 Z / Q T b v y W A F M 3 v X b G D B s L d 0 M I j H 8 n A e 6 7 w 7 J 7 J 7 u 7 O E 3 h t M c B a E Y F U 6 6 c c P a / 9 W w Z + L E q / 1 f 0 i a q Z m y 1 B J e Q n b 7 G A O P d h / f 5 B b H g S X p d P p 2 s s x y A J z m 1 a f O E 9 I U i 6 v H o b 8 F M p d s O c N I e 7 n t V W i w B v W r l D g h N s u V h O 0 D z h B o k r j w W P Y / m D Q 3 I 6 G / 9 r N X L 7 R 6 u J z t t f N X K R / n 0 1 8 q j v 8 Z 7 d D X e z 3 / 2 v q 5 H 4 P q M a W c P 5 5 u P 5 / v + x G v k / 6 T / u n t y 8 n H a M g f 7 A R T + 0 q 7 3 j U Y 0 8 G m h O F h K + 5 f j x n 2 k x / 9 O Q / t d q J L b g 5 + f u 3 1 U j F + m / V S M X 8 V 9 1 y / + Z f / d / 9 s / y / / D n 4 x n w b y V I A j D L H Z q e / 7 U a + e e U L v B e / a c 0 2 c 2 z g b 7 g h R T x w g B T J 3 S a 9 Y L C M 5 K S R Y C L X 5 p H 1 F H D 2 g b k J U Z b 1 w 0 L y F u o F I B h V P s s S B E h C U 7 9 u z b h d 4 S / K S 5 h y r z m I f s 6 R e Z j u v p U c V H l p h A z + o r r I + Z d / 1 Q n K R b v U 1 Q n u d 6 f x b x N 1 q / f P X 8 L b 1 I U f U r L M x E a f m L v j T y 6 v M X d r G g L h D B S e P E 6 g a 2 c 9 p f d W V A I d 6 I r J E 6 S 8 O T F A 3 p m o o S E r p P g 8 B W q L r X g B Y F y R h r g T L R e u z p l 7 2 3 F 6 X S S M h 9 8 R J / f L x J e k s 1 m g l w M H 3 X Z I n u 6 Y d d c 7 A n 2 H Y 9 Q a D x C u W X v M o g w J h j W H y q X P b t 2 Z O 6 Y D j a V d r + 5 e C 6 X N F c z 7 B Q 3 b s 4 I I X D p + 9 0 8 1 G N I y d F J 4 V X F L o X 6 N F m q Y v w 6 D z 4 N S k Q a 7 d 4 Z F T / 4 n x x G 4 + p 2 j w j d P p b 7 F u R s G x B X l C F g c S B x f E d a I 3 6 Z Z 4 b + n a J 9 h W 5 4 E R 9 Z J s J G T 1 V T Q s 6 0 G k Y i x z 1 F b 8 T B / L p x 7 f h t Y D R Q w 2 R d P A 3 Q k H d b J I 7 C x 3 l i k k L 8 C F p J f p U L m 4 9 S B j z k 6 1 r o 2 t l n + 4 I 7 S x 1 v J c b d w 6 l c b 6 V l q z a s t Q W J a 9 l + b + 1 z e v P c Q / x h F G q r 3 4 k D Q F b k r n h O Z X C R h e I 8 m Q Z q O H V j h A 8 N V x / 7 8 I M K Y u r 6 J x j Y O e i S n w O 5 n h F U o o 6 9 5 X v N 4 V v / p Z K j B 3 M B r 5 D E 9 L j P y G f y x v 2 6 q / f W I x u G K n x e m j y d M 7 V U E J k b U u t V W L K L F E d G X Y S r H Z E 8 W q + / Z l 8 E w 4 P n K i k 1 z F d Y V w 2 k 1 b D b f X d 6 e S v y y T K g R K D U D w s e p k 3 E e m j f g 4 s U 1 A S Y 8 Z O Z s w O Z G M B 5 6 h g P T r 9 O w H a / + d U 4 1 z h O 1 p 3 8 1 w K v p n D C e h M 1 U + J j I h n I p p 9 h M 7 J P T q G w d s M z P K D u n 7 / T O O N 9 L X t b j l 5 8 O I b e L C M e D a T x D H Q Z Q A O o u B g i I v 5 K g 9 T m O n R x + d W 6 K x j h S B n g v x E K o n 2 V 4 u s l C r i F m Q k x m / m P 7 F P 2 g 0 b U 6 2 l n z 9 k q I a Q H x B b Q a K S E h x h k o 4 f w z Z x e d + v R i 9 w X 7 O R 6 7 6 v F v C r C z Q U A p 3 t 3 v 8 R P 6 X d J C Q u M c 7 d 2 K 3 m 5 e 0 3 I V e b c T f c j X l c l B N F J T r u k F z B X t + E C j d m m J w G G X H b H i 1 S 7 5 6 5 G H / D o O 3 3 + x g H b Z z s d F k G S n X 2 6 M O C P N T O G n D Y b N D f I U U g 2 C c 8 p 3 r F H 1 4 i k 4 u T / s d m / 9 q Q 8 L 7 + C z I R r r h 0 U Q a a a X x 5 i + J e g P P g j w u m m p 0 1 9 P f J X J O g i s Y d g 7 u J 2 3 R 7 r Z e c B U j J J y q L U b Q + Q b c H h U K B r Q a T C f T 3 N K T M 3 R N g o p q i S K x K Y x O N Z E w 9 Z Q r M r y 5 a T Y 6 D / n J w Q C p t n 1 S f T V 1 O N f E A i 2 2 U 2 d 3 Y S V 0 m 2 d v n p H U G 7 S k F N 2 P U + y L r 7 C g L q d A z B v g u I U k f L 9 + l G Z P 3 e 9 s Z Z e R g / I 9 R L E E v W S h S i T f l t Y c E v b I c g h T n e B 9 u Y + T L Y g 9 t V j x 8 4 s E R 2 c j 1 v F y / 8 8 a W w 4 O u d T n 6 4 e 0 X k w p S d 8 W 1 O 6 a X H 6 v D g + r 4 h U n G R g w P T k M x n 0 o G o n t 5 F I Q w / M D C H e G f 4 n R z q n q o v 4 g + L n j b J r V j 7 i 1 F R R B N k b Y x J c 0 n i H Y 5 h E R i R 0 g 1 r 2 5 r Y m / D E 4 m / H M w Q 3 H j j V j 1 t 1 R I j x 7 C + 7 n b i Y E G i o q w o 2 A F U q e / I b F Q n Y j R G y h c f h y m 7 M 8 9 x / r O i a y r j u Z B / / 6 e 1 e T 4 B n T M Q H h Y B r B 6 1 8 2 5 3 U / c C v K 8 V U f d U n b U e W D f t 8 X y 4 8 X h 1 V O S A R K t a f N W O V X K 1 E 0 4 s m M F b I 6 g 6 h 9 5 6 7 L 4 g E Y T p G s q n l G Z / Y J W L I U y R h p b 9 C 6 Y S P L K R j R 9 G Q y M b o Y O 6 3 H Q H J / Q O 2 G u h 4 2 / K x T h v w 9 O u Z e j 6 d d e h l G G + Q S g U C s 0 W q Z J r l E D y N Y x 4 o 4 y + U e s Y f 4 7 1 l D Q k I 7 j + n b Y b 9 9 5 i + F X c l K r w D g r Q i f 7 d D M G a P v x o Q N h c A x p A Y 8 w I v 0 j S 8 m i y w M 3 4 Y V h E d K e y v N a 7 W M I h d v B f e f C S i 1 d u B Z L 7 j e E K p N b t 8 7 a p D 8 M a J P + F 7 C A L t 5 m D x t E K J + D t C 8 G K 9 Q c P O H 0 + N R G J w d 2 N t / 6 + L c / l O 1 T 1 p u w z k W 9 K e N t s w L c u X Y h E q z / C x Q S S n n Y b b c n T x C O X N n n 5 t 6 n r 4 m p C W J H x E i T d U h k t 0 N 5 5 G v K w Y i V y / V 1 G I t + k u r L 8 C M 2 z 6 L I b Z r I t s B M 4 z 0 n l b h X 7 O 3 / 4 Y N l x W 9 j d i P / W v T S B A c 6 2 E M 2 W l 4 M w l P D T x Q j T u h 2 B S 7 A m b A O w q b e X Z Z L l L B R v 1 e N r F 0 Q d a E 8 X R + Z R / g 0 F u 5 O w X 7 I X m Z / 4 U p R z l G k k / W h 2 r 7 c s f O j G G B n h 9 o + 4 6 4 m i Z g R H c v S r M 1 I 1 l i k e Y q l z w t P f o k N z V s x N D H L r M 5 M W x O y a 9 g R 0 V M 5 N w 2 X C F L E a T A l y h M q N c 0 2 b 9 1 c I 9 5 e P W G S K 5 X P C i z G q P 7 x 8 R / e 6 F s f l 3 c + f 1 p P W T W 0 9 A U q L Z / p 7 i 0 e T / m C b v o F 6 j n t O N i L 7 p + 3 w / 7 z R F 2 G M N J W C m / P a / 3 H t y B C M E p 2 E E W H s c r 2 T A 3 1 M 1 z z U d X b e i i f 3 L 1 r 1 e w n d Q w q j E A Q a G s y A 6 V A G W 8 0 q d o Y e Q C z p N t B z 7 n e F w h L A G Y r P B Q L K x s l C u j a b z H c / x F 7 D y p + E 5 E X 7 c s P o v a P A u J p w / O P O M r M f 7 9 0 T S + n G F w X z C j O + l a c M T u M I C l Y 3 o N z K n h 9 F R m U f Q 1 N Q g / R y p f P z M A x 6 F A G q v q W L k W 1 U q d F H M O n h H a o r 1 s D s f 4 l 9 Y x K B + D N X D J w E E v A H C t p k Q + d + X 2 U 5 / v 5 H B w o A T E s H f p D a n X H Z w 4 f 1 l n 7 H L 7 j b B 8 e b 3 0 T F v I S E c e J 0 d m k z D 7 D h G m T J e r N p p k V 8 + b 9 + w E i 3 6 Z z c f V j p f u Y 8 F K w 4 G s s i j m l 7 C N X b v V E k w w a n w v H Y T K J r z 6 3 H s h I + V w r 1 Y n F N U R L v t g w 3 8 z g Y K T h f O X U c X D p p A A b p e B X k a 9 w 9 s u K i r i 6 1 f 7 f 9 t H 1 2 j v x j L H Y U L e m f Q I v E g b B k d v L 9 u e R f d w + B z g W A r 6 c 4 H R q g 2 G u P 7 7 3 w x e p i r I Q o m e H 9 l 8 8 2 G f 3 v j B G p U e u V i / 9 I d b B B J n Z T V D 6 F F t t U p e o X 6 8 0 b L P D q 4 x Y E Y q e 9 X e G C h + c U S 0 m o b 6 w V A L o 9 J f o s s 8 O 1 S S E g 7 5 o Y W y 3 P v B u v 0 f C d 6 / L n J b P l h K y C t K Y c N P b 7 B 6 f q t z b + H R R c y i V R V i h x a x G Y n L C l f U r x S D 5 0 K m 3 0 F q A V b R J 1 i v I p F e x Q S i y h o 8 c C a 0 o Y J C B + p p x k U V m X s 5 c 9 U b y B T f c Y f S P A 6 2 7 B Q g b w v f J F l q 8 O k P i X V q L q 8 Y l 9 z n 6 P C n 5 n E Y 7 a / f 1 J 2 j C D c K K d h x n 4 S u d l D b T e 0 4 D V T l l 2 m v y p r e O + P F 2 X r 0 Q t 4 K T s N N C b 1 l y 5 3 X U a y W 0 V A E + G L D z m q s K v P 3 H u P 7 u + H h n r 7 y 9 b M 9 n U G A J r P h l + d o G X 3 c V C L r 7 k + 3 i d z 4 Z 6 g 1 M 1 2 a o o 2 d h 3 n t W Q r C f B u R Y s l Y T b V B y b W k V R j K 5 h 9 I V l S S F J c R 3 x 7 P P P W 9 V S S H V y E S 2 9 N 7 s 3 W z 7 r C J S K J d U 6 u G K n d H W j M A W Y X v Q 7 u + q 1 k Y U 9 v n k C D m k g 2 k 8 + b 7 e 5 z B m r 5 B B a s L c + h P I z S C C R / L q b U n 4 W H 5 o J i S K k Z c 3 3 O 5 M e f e g o x A N b E B q V 3 k F r Q l T e i G B T s H o o c u J r 1 J r V P G S k n E y X n P l r 8 Y 5 j t m O v z j s + + Y + C / + x v 1 2 A N I A Y x J B 5 L g s h D + q 7 a H o 5 4 e v d Q 3 U Z E C W h p f P h D f I h c b Y e Y t c 6 h H A q C I c 4 e G R q 3 7 r f X F Y v y j x T I K Y h K 2 b i B m Y / j O L 0 U K s m H y U 1 v t d z 5 e B V P / v M / m u B v P B m Y u D u d 9 P g L O I W A / H / f d B l / I y 6 M G B N L g c 7 g c d y / g O 8 c u Q G l P w j n u W 0 s 0 O T 8 C c k F W l x Z h w G n h a E L g W 9 b S t G a o n S X a E j M F S n k j V E b v f 7 d W u N 2 T A B L H X a q T T V k + V K u y C i S G p 3 l 2 o x M 1 C l Q u g U i f Q N W r g D F K f G j 9 P Z X Z z Q K 2 + k p j L 3 V O R d f 8 2 d / 0 p v T u Z h 2 / H 5 E h u O X C z z W Y 7 f f 6 s 7 l 8 a 3 s t S K b Q w S D L a I U v C t H t / p y j N x o 7 4 d m i P j g h H Q b w u J Q b M k n 0 y v x k r C o 4 1 n u k p U J V n / m Y 1 8 Q p O + 0 N n h Q 5 l O W 8 k U 9 N D J w G P d o q a z P c q q 8 / q P a + f A e 0 + 2 w V + o L E M K l d f V I N + n K Z W O D R U R m l y 2 p q m m p V T V 3 V z Y L 5 + y 6 q B v T N h A d M x k h w t 1 9 c E R v t j e u X r I x u Q t O l z 8 0 N i T x U T N x r t B w L 2 N I S U R p E Z n F v 7 K 9 f K u / B G M h g H r m 9 R q q O M R M v M l w f 6 L p h H z m 6 A 5 u a O P + d R z + + j O c 1 / M U N n o G I y I t t 9 r c E Y V o I Y p v M G D N 3 N o M c 5 8 4 m 4 t A L M W L W u 9 u Q P c G 1 2 K w L R C O 5 K 7 W A G d R V L L g g Q K P d c j 3 o d v v F D H 0 + N B m / O Z a 8 T 9 J f 4 2 k o B Y i y h d N K b W k N M D B F 6 1 a I w z x f k 8 7 / / F H 8 + y K M Z E C 9 X 4 u m v a 3 p o E M 4 K 3 x 5 U / t G 1 d N 5 V M 7 x W z B u 5 W S 3 r R V 4 x f p s j f d A N l c t 3 v z 4 P F m A 2 7 8 L 0 i H x p s L L H o H 7 y T w h Y f r O 7 e A P x f E J o / s A d w L + l + 6 l 6 F m Z 6 6 3 H Z w r R z L Z v e e v Y S S g h w X F p V t j M a a u G i O 6 z S e H 7 X E T E p N 8 t Y R x c u J 3 / Q D L d A U x M O j f Z D q Q F V S H W O 1 t P K O 2 E D + s 0 p o 4 X A Y 5 I q / r A w 8 s o j N r o z 2 Z F / B i K v g h s X B T + 9 V o 4 V 8 X 4 f K u L K i J v A 9 3 F 5 U 4 9 w s 8 d D P 9 h f 5 A u / Q 2 p 1 B R o o T 1 u b m w j U D p 8 K K a q / K D e 8 Y a n q a e F P D d R 9 e c H K Y p r 4 H S o p X e Z C R h 1 + j 1 T w j Y r / a v W J T T X k Q j 5 1 m e U P S P 7 b k c L N N q 9 f P i 8 S a A n 9 5 d 6 e c V R f F 6 O 0 9 r o O l g / j y M g L S e G Z R H x m y J z G j e W q Q U / D C v I T u b R h w o 3 P 6 9 H B J R r U y 7 R P g K r E b H J S P n r F B 4 B 5 6 U D 7 q o / / t R n E f X e F v G 7 U G O b i E A N b 9 C H x Y p 0 x 0 L a h C h X S e x P 9 6 G M i 6 p 1 f o M / 5 u n E n Z W 3 1 7 l Q i A d M 5 6 Y Z P f 0 N T K 9 X W c a b E b 6 L F 8 K + T l k K p e W m s b L s 3 6 G f f S t 8 D v 6 q v V 9 R X c 1 U Q Q J E z r 7 W o p d a e 8 Y a Y m 5 + c q R q r H d g Z 0 j w b f V A C T / b 3 E V u / P O T t e 5 o D C D M Q t F e n P M X G G Z X / A E B 3 f 0 m b g K Y C n i c J k h 1 6 1 9 5 F Q 1 B l F f f / i V e o R I C P W p H I a m h L c 8 o 2 J Z r 4 + M B 8 z u a 7 d h e k v Z 7 O J L 5 6 w T G n F d e f l g v h s i O J x g 3 H m l I a A H T x i e h e 2 I 7 X X / j c b b 4 v n d u y m O s H z 8 q 7 Z / Q H g G z + c s B a 7 n w B H 0 e g M l C p R R F m L N S x 6 w b x 7 y G 9 a D j H s M a S F T u g 3 N Z V Z U X a o P v f E e h 0 Q C g d G A k 4 c + M v n v r V n l a G m i f S f z F 8 J u K j 5 1 1 d Y 8 f 3 P u f C b 4 e E 6 Z F 6 + e w Q 8 0 m S 9 g c H I l A M 5 W Y q l 7 + a f T a E / j e l o G N Q i r 2 y G s f E u T w V / t O 7 b u g c m o w 8 O F v Y G Y B H Z c T 0 1 I I p o o k h X f L i c e s e F T h S w r B I h G g Q 3 w + E 0 B K V A q T N Q 4 B S d f K / U e 9 n U 6 / C i n G 5 q z 6 A 7 N R d z S R c a M 3 L u X 6 o d c f o T Y t f B n 4 F L K F j I t b / v Q 1 R 9 Z v s + Z d Q Q x U l X b r o d L q H 7 c j v / e a B O D y 9 n f 4 4 u Z 2 M L H T g z M r 5 Y 3 0 G S d B 8 H 3 5 w R n h T W 3 Y a Y D i G J + / l 3 o x 4 t R 4 Q d 6 b l V F o b s b T 7 Z V 3 1 1 n u p 6 m q I P R 9 N p / n P Q o B A s i 1 N g M 5 2 c 9 n x F i J f c y 8 4 R l 8 U s 1 4 J G 3 t s O K T V b K / C Y U q o J L p d 5 1 e Q A q t z s c H s 4 4 K 7 s d Y z L l 8 M c N c z u I c g / z 4 + x b j x h B I G l f H k n E D H w T x Q l x Q B H e U C 9 i o e T f 4 J i l + W 9 u y 8 s 7 6 B u / u Z k m p x Y x 4 W u U M K h G o W Z a L v q 2 6 e D j 3 w / N F C k / 0 S m R B G t u X x B S J / j 0 j + c b K o / U Q m Q L z r u s 3 H U w b R D N x U F C Q j k y E g j m L 2 Z y u E q Z l B B D j E L Q n p O W V / X 7 s K S q h d s x J k d f y Q 3 L 9 9 y n B a U r u b m E T 7 i S v X Z B x B q J D 3 R W n 7 O / 3 / a K i U s Y E e c 8 J 6 3 I R r K e U 3 r M r y K x 9 h v Z 8 W U W 0 Z N g U 7 s 6 l f g 0 U / x g 5 D + s Y E L 5 7 X A h x e Q K d w 3 y / H x c v U m 5 y B + x p Z q G i k i m K 8 l b B 2 4 7 Y S C c G M J o X v A s i 6 u E E e 4 S a I S x t T v K E b X J p a y 2 w q 7 / z v r Q n F k 1 s b n j R p x v E J H W F T 8 R n x O 0 Q R I F F y W c k U m G g 9 x r h 8 0 p L f v o w 4 H v B p 0 a e m d 9 Y x 8 X k Y m T r a a z u B 9 t F D G H y C N c G F 7 Q U n V G C x G 3 a f h 8 o P A w N M H a y e v 9 I v 2 j Y K Y R P Q T 1 H 8 c l x y p b P S 0 A W j T i n 6 l I l Z s r J 0 f 0 H q D d k p g P J 6 y z q l z i y m z k a l Y p G w o / + i 8 x z t A O J V f F 1 A 4 f P n 2 G 8 Y L B 0 3 b l P J 7 L j q E s J B W H 7 + / k 9 C O J v z L g 1 7 n d o a W Y I Q j w g 9 D 2 B B J P 0 h 2 q / b s G 4 2 s l q o K B A 3 F R h u W k f Z S 8 f 7 S / o X Y S n H j E 2 a n 6 C P 7 9 2 2 L W f v u D M y U G R J 4 M m U I F y e P 1 9 X N o / 4 y P W A 2 H / G O / Y m u h 7 J k Q 6 q y q I i P Z f v + s E d a D N 3 W S V q c m c v O K l j P M e f 1 s R i h j r q U V v E 5 b i P G y K b E g Y 6 o t m w + L u 4 i v g 7 n O x S c i m n m 4 5 9 4 p 3 6 Y 5 u 2 i T I K b 0 p T 8 C J x G c H l o P w u I 7 L o 8 1 e y J 6 y C I X D g X C A z v D 3 6 d B z g 5 F 7 / 7 c A x O 4 O N z 2 Z g O S l J Q / S x s N l E P W 8 N 1 f 6 V 6 3 m B W A r b Q o e I p n E K B N 4 Z + 2 1 b b X 8 G D 6 Y r K 7 T I j 7 i n t w d S t V 9 F i g Z E 7 q 8 g k M 9 C 3 e u Q z c 5 n c 1 v 9 k p D w Z 9 s b Q 5 L z 5 X T L 2 p c s 1 U / + E 3 r z i 5 6 T H L i X r d S 2 9 3 V l 7 S E H + h b b t 4 e F d V L t e c W n 8 L H p P i T 3 + k X W A D T y g v 4 J o 5 o b s h 5 h g j 1 4 c 3 j d e y a I m D q D q Q C s K 3 + 4 r q a P 7 5 x + 1 2 a t / b 2 4 c g x V R P M N c Y J 4 K G 4 H A X Y 9 7 4 b 8 k u t K L q o O 0 8 b N Z N u + F 2 j y k j + J v G X b A 7 o l l W 5 r 8 0 A v 3 S R z 8 t 7 T M N b G q A M d n D J 9 1 a 8 S 5 y T t / p 1 h R f 1 Z E X M 5 7 V X 5 H p x J T Z W f 3 x P 0 t 3 u M I R w S E N o 2 l n E s b Y X + s c / m + i D g l Z h O V a N 3 i W W y 3 / Z f U 1 f d q o J g J q N y 7 S 7 O 4 a r I + y D K T l X 3 K 8 D i Z h 8 G H K B c P x w m M i S y S S t b c w J o y H 3 f L q z 6 N p c q I 7 B a + m 1 t c i u O d / A v B L K w R q f h 1 M 1 k B J 9 g g 3 b k u r h m I G k 1 Q K v V b / K n x 1 S h N G R B j 7 O k D l m 1 P P + W 7 e b 6 b 9 T h i F O b 6 z Z L 8 8 / / v o d Y T R S + Q 3 j Z W J f q n w e W l o L H r e B m 0 H 3 V q H A f W T f P e S 8 4 j R z U g 8 x 6 8 p E x M Y d s J M a 2 T 9 3 m Z e c L c V / X D Q X l a D l y u r K 4 1 D m s R D l R / Z y o l 6 E r o 6 A s 8 z Q M i x 8 7 u R 6 b 6 Q Q c u z y 6 9 H W 2 c j g h w m c m 0 V c 1 B O P 1 / G B a e Z m Q v J 0 2 d f v A o z 7 2 2 I + N m W r I K o S S w Y W T q i Y f 4 s b M J o i f 1 j D K B s H s F j T C 3 X U T P M q J m 7 f 3 S j t s O k F y Q 2 R 0 z N K r R q g Z i 4 + o T j k 9 W s O V 9 Z Z S v G Z G g H v y c Y y C N h N y Q 0 L s a u 1 m W F 3 w y O X U C / 1 7 F x 4 c q M D f d 6 p o 0 f 4 2 l 4 7 u x H Y A v C D t 3 k E L Z A r L G X L 9 u C r z 6 D i J m d B g R 4 r I 6 S 2 a m + 2 t K f D 2 J a h b M w 7 j K 5 3 d 5 P t 1 6 5 H P y b + a D W E C W / g V t K e x S d d t g c 3 o 9 i U + f f Z R W / A B T I c + 0 B L w 2 k C z x 1 I 8 o o D Q 3 7 u r 5 0 O Q N + R O d w m r 2 B g G E F o + C k z d e 9 H L G p x t / k P x e C y h 0 t N m 9 7 q P s C S 7 4 T U d F I G H U r z / q 5 z E e g 9 U G K G u n r h 9 f R s T x 7 + 2 D E c i H v o o m M R F F Q r Y R 2 n J V 9 4 P q L I t 9 t 4 s P 5 g 4 8 S v t z z r 7 C K g g + P X 8 3 r 0 B Z z x + R I i m + f Y I H i U g N w 8 d x l O K i t Q j 4 t 6 D B L a O m X v b K 5 v c U Z g r / D t F 8 j h E P I f D Y S y w j 9 9 9 o / c u f x 1 M 5 m H g E 3 C Y W 4 Q F o 3 P R Y 7 / M E e A h g 2 p 4 l t w W i w M U e c S u H N 2 G e T X F / 7 3 F 8 7 v N p H S R E 5 3 3 + f 1 u j 4 e J p 9 0 e o j s B n E 7 o G l u B l h N L t K V 4 b C 3 t r X L D j X e 9 E m 1 m L O f v n X z Y x z B d s G X 6 l I N w l b v q P V v h 6 U N R b y p b H M M N Q f u F t U D G P U x l s + j i s 7 4 h a k 5 k S 7 V F R 4 v u Y E O l D W R U q i v d 7 c J j I G X Q c r + G I D r W f D / H Y 9 0 + l x r C L Q G x J 1 f C k P O S / f E I I l o P 4 i X J V w F j s f e q E x M d L 6 f k 3 e s v 8 8 Z a u f i 1 D b E c Z O M Y Q + 8 S u t 8 2 1 j v b + 4 h Q 8 V j Z / n 5 C G v s q 9 W v w E g + o 2 Y X T / h r L 4 E M f 7 u v w O D f C V I z d 3 n T R r d t u 5 l n k M C U j P K Q 6 4 l R 6 H x g N K Z f Q E p y Q 9 6 e i v w M H C Z Q k i L 3 p A B w T M + z K b o B / F l + f t V 6 H P d L R X J Q e g X W M d K I 9 P O E X 7 b K m B j E w m x m s K c h x o M 0 j 6 a w o g z b k R X W k X Q T C 9 9 f B K W O I N 8 3 Y H l a t u g I E h 0 5 5 C h Z R k J u b 6 p D c u 6 x f c T 8 X y A R 9 a 3 t U a m / c 9 O G m n n u w O m 8 i u 7 j a S g z B T E X t w j t n G / s O A 9 C + x z h A i E A C y l 2 X 1 R W E v q H T o v g w N a A H Z P 6 N + 7 x o Y H / Z S 0 v 4 y R o l j c + x c l k B 5 C q r X z H k 9 n A T X 2 9 a f K R p W H e T t e B O C Q 7 y 4 R + W M z v S y M g U 8 h / D 8 J l o M a A 4 L Z J y / p X p V o C + V P 6 0 5 A q 1 R + l g t 1 Y d o E o s w K C W L j h V c w z U N b b 2 X w u y + n g 7 S d y j u v i d E 5 m H e d M + a R r S o D P g p a 2 n 6 H P j a Z 8 I w Y v 7 D K Y l a j d e X d 5 k E s P v A d N O u V f w O h f a D u z b W X R b c s + E B d I J X i p o i A g I j X c U Y h S K n X x 9 D l W n J M t s + 0 s z 2 m Z c R H F j t h / s Z b i 9 8 0 5 R u + 5 I S q 4 1 U d r n n t i n G g 3 H t B e h W m f X x f N C r T W H 8 A Q 0 L j h Q V p K w / t Z 7 o Q 2 e p f l c / g 6 9 t 8 C P e M + o B R D 2 Y t g y 7 I h r n 9 9 E F / s Z h f j 1 m t z b n 7 O v M q b n 2 L Q j p d j + f q K e r F v K C Q A p h M 4 U u F X / 1 v B B c M J h I n Z w 7 3 G u a 5 P C 8 6 D E f m D 8 l K c J J G 5 B o f o 8 a M 1 H L j p 5 H J o e 5 f B e 6 j b q k a s 2 P D y R I 7 g j 6 l 1 q r n Z U u A X U V v I w r F n 3 Q A t z M f f z p j v N U r P G W 9 L / T 4 L 7 P p A I K r o C + v 8 q Y 5 g x G N s S h P B v S u + I v U 4 J i L g G 5 p 9 c D B d k T h P + L z r l 6 L l s L K 4 b v A G 8 l a 4 i I Z z i B S H M 6 3 4 7 C j 4 8 0 M i N A y s D R Z O K g 0 k 3 C C 9 N S U + 5 F I t 2 z j Z 0 r V P 1 n z S v H l c S 1 f C T / E O o M I z g E 9 a 8 T 1 t B H F P t d O 8 C O 6 W B R r B T L 9 b j I Y Q 0 1 a z p N o e I d x d y c d Y 5 y W B 9 W q t b z I w + G e z H K H d y h A / u + L 8 a Z d M h J 7 h f q G 3 0 A F e Q b u V q h W E 3 o m W n g Z M 7 j S w i A k l q H g 4 H K q R w U c k E H v 5 d X D K / p B M M h T s b 3 w 2 n J w 4 z N 2 0 Z i 9 9 + Q Z H 7 K g 2 p 5 u K S o Y 5 l 8 L Y 2 I s w e o 3 y A z Q M X S x A F g 7 h T B 4 C z L P 2 6 h T / i P A g I i / P b n Q z p 4 K + 2 L n I h 5 1 + m K x 5 q E 9 C 3 4 / 6 t l 6 y u R v 9 t 6 x d 3 q K s a a z 2 M 2 Y c 8 U j e d J r D g C F x U O 7 s m X u N 2 g g e d V o X m A C 0 + i n 6 9 B h g i A n n V D 5 z n K C 0 3 Y S b 8 Y F R D m e 6 S s Z h x W J I + J X I T 4 w w e g H I c 4 h l 1 E / P 5 + V D 3 e 5 w C U / r R d U / 8 T c i 9 i 1 x / 6 s L z Z X 9 A f O u e k y K n 9 B D e e g 0 Y h K m M b q H 6 G V Q 6 l h e f 5 i r i U b Z u B k t d f R j r m J 7 u g o 6 8 y r k a m b c f I f k J k J k e D 1 i q D 4 2 5 T F J T e h S U G D h B Z n Q N S C K 4 I O V P 5 W i d x Z j z f l e G H W c v P O P f y w x / a B 7 6 6 7 j Z U 9 P O 2 z F / M N v Y 7 P 5 9 T A w J s J 2 Q q q / e 7 X Y F / G m v + U o L 5 G r i G x s X M G E 0 t T a f r t g Y k q S 1 g U 1 A p + b U + m 0 0 y m 6 z k M r i Q / B 4 t 5 + 2 3 p f K V H 3 Y w x V v 1 E b B g F H X h o n m g I k d 2 i l i T h R R T l w g J 1 w 9 T U / d I q q C 0 m e 5 E w J b / Q R i 5 l 6 q Z 9 / A H G D B Q b y / S d 1 3 t g 7 P S 1 n 0 G C P u x i w V j Z G q X b P W / s x 1 h n w I B d r X b 6 Q u L 2 w Q w 5 T H j 3 S d 5 J N U L A g Q n 7 3 W g W V i 7 e V 3 h D B A K G 6 c / n C 5 C a 9 C Q v j 7 I r B h l m B 5 Z j v o 3 A 6 v Y u v U c V s 6 b 2 6 7 J w t 8 t 8 v n v Z a M B j S L X 1 a 2 / w l s u E e w a z C l n F 0 r 9 x 6 d e W V n 8 U 3 7 9 4 I w I h k a 6 F v O K H k m J U q C B k 6 M U / v D V g b F l R N 5 / R x j a q f 5 C M m 7 p E X O f f Z M h u 6 i I l v w W 0 4 C 9 c o S 6 8 p E O b 0 6 9 g k T 5 6 7 6 c v 9 t l 4 J B 6 / C B w a Q i 2 b A B Z G j 4 n P E F y 2 M 0 D L D u f 2 j H I o h 1 L Z L y s 7 0 P N s s z d P g q Q q j a 0 p P j j 2 e m 6 N 4 n 4 n 6 z 5 o u / i F 9 c A 0 V n 4 N e o E 5 1 O T U 4 x f 3 G s D 8 a S F 7 Z A C r g m w y + 2 d G F S D b 7 0 2 + A N w M x p 4 O D O 9 0 t + F C O 9 j 8 R p q c X k g / S U w F X 9 s y E N V 1 Z e K v b + U O 9 K 0 V L + Q i a X n t d M / X 4 9 y O v p M / g N 7 x 7 y W v r X X 5 z 6 x i F b / / 2 c u o B e Z Z 5 q I T H N n Z e A 8 i V p v 3 s J Z O 6 r U A 9 Y x j z f u f f w Q H M E a W y a k p N + H 2 Q b t H k 2 k f D A F X 1 E K P S 7 f I 3 J i N + V 9 S 3 G / 6 e L Q Z 6 K k w P a e M y k I v m b g Y a 0 A f e C C 1 7 j U / N g R 4 d 8 V J E u M g / r y s w H y x x + z N n h U B 7 d f O E M 1 P w U k M d V z 3 z d X m i V t E i A M h 4 r 3 j N n 1 B p b 9 W 9 F D H b b H Y s P m u G 9 x 0 O 4 o Q F h H Q K N Q Y S Y d B E d o / x V 1 9 f D b o k G i 5 G 2 C Z X h G q C F S C 4 v G h h 3 D L x G I d E L k R l g B o u b J H n 8 m Y z N o J q v / O 3 / d D g D q y O V o o K i W W G S u L 7 9 o k + g B 9 P 8 3 T F 9 9 4 q z F t j P V j v P i / T d A l o c 6 m e r n u S T u u p L C G 3 O E W o w h t 0 z D O s S V z B Z O C 6 5 H r g x l + + f j 7 v T w g F t E l 7 Z q 0 Q 7 g Q c / B E f L k z h x 4 S e 0 a / 4 O t G v T M Q u e T 7 E O D 9 f I N L U U 4 8 C 8 d V 8 U s t V O 3 e r U C a E P / j R + D x + M 3 4 b N u L j h C F y E N h S F g / h w p y v w x j + m J g f + F d H 8 P N P u 1 B X t 1 C i y S U a 8 0 a M n b U D Z Q E P o e G L W D Z s I 7 h 7 B u 7 5 m 7 + D c 3 s C B f x 4 P D n D y y J 7 I Z N a k W 1 f K A B F 5 M h u b N s 7 4 I j y J y l 0 m c A L j y L G 0 / G 4 F O J F U M 9 j 5 r U k k M N z i v p + m 8 o X j S n J S a D 2 D V 2 d u / N g O 2 x 8 8 j e D x U N f 0 6 C q d m O 8 A u 7 J J d Y 1 8 D m f 6 n m L v A 2 G O k a 7 A 5 y F K h X T L N Q / m C O M l v j G O 8 R j d g P b v H K v c 6 j 8 z v C T Q y O 4 3 R O Z P u I c h N R h P m H P + R E B y a W E A G W m u z Q O S N F 5 c M s I M p 1 W T 8 u 3 n 5 3 M B c U M t S n w e j h y l I s w f P b k 8 3 H G m f 5 H M E t S R T U r T C 3 6 + / u s z b T E p P Z J Y q D t 6 h D c H r l v 9 B Z 5 X / O b m T S / 3 0 9 0 0 t h l 7 V T 7 t o E t T K l x g q / f W R L l B w d 5 9 h f I a R d n k e F N n k Y O p 4 b 5 V 5 L 9 + F C G Z G e Z g z l U x F Z 7 E W s G 9 K V C 8 O k U X J c B + X 5 R l 9 6 w U V T k s 5 f 1 Z 7 c A r j v N P X U e r j 3 h Z u 9 F S L u O V d Y N G W i 5 b q D U Q a 9 g w R T / c c O 5 X 5 v G 4 I H b V w H 3 2 6 l i 5 B P L f C q a t K 6 N E B h H 6 h D N z C U r x O c i q / m q K j G h 6 j A s F k l 3 l x z i e z v J i Q u Y k z R d m X f M w v G t I 9 B F I A T J 4 N Z s p r 3 + P l A 6 J 9 M 5 A I S 5 + f g 8 + f c 5 l w x F Q 7 m d y 8 V h 7 8 W H P J u j X X / 6 U I V / Q x f 1 3 u L w v 6 R o V Y D h u C D B H y U l g g A B t x p g 8 c y j T d 1 9 n f t I q f S j I h f t L W q a K I H p u r T Z M x + 1 V g r L 7 6 X f I h w o T u o E B 8 f B 7 M y 8 R 2 q M 8 Q 3 N j U X u 6 j m / e Q t D l / F F f f o V 2 E k z W h H r y 1 V L I H a F H S k W 7 F + S 5 U E V H k Q 1 7 W J F D E s j A B H b 3 w / B v / O 6 3 L h e Y B 0 V 1 9 C L 2 l 4 O 8 u k c m u 0 B m 7 q M 1 7 N 5 J O R H B Z F E j 1 O L 3 3 8 d x j h U E f o Q O X / 0 p f U E i d o W 0 8 W a 4 J E I 9 z e j 1 W T v w a 4 r 4 o P m g j S V g 2 X 1 j C / m I A E P 7 T 1 a m s W v n l N u s N z m 1 r t A k b R K 6 6 W U V w F o C Z f 4 r c a J s + 3 5 T r Z 5 y V q E a t t 2 x a W 6 Y U P p p m G f 0 O 1 C Y g d 3 D I 3 G r g B s X v b R y Q I + y V O 6 Z 7 A 7 M A G k 6 q Q v F n Z v / 3 R 5 P w D Y U U v 9 t u c r w D A Y k C U 6 n u 9 Y W H y f K P g z L I 9 2 C P 3 e x d H f c u T 3 0 8 v d V J s I A i P 3 R A O m B H F d p t A D X l A N S P a W h e N N 9 o H f h q T z n 8 F H m N U t y r f 5 r I c E G S Q 8 W 3 X p N K R O d K b E A I 8 T i V u R 0 B 9 P m a I I A H y o Z H d 4 6 Q B V U N Y s 3 F r q k L 6 G i t q R N 7 7 v l + h j D d A w 2 o A O 2 E Z v j U 8 C a x c S p Z K / z T 7 W Z Z e I u b S v M L K t Q K 7 8 s 7 B g n 7 U 4 I e H m 4 O N s R 6 B Q M m A U c Z T U v L C L 4 U u l M D V a z C 1 K A t R v k l N 9 A U r U L p T j w 3 g e 1 G + E w e L 0 5 5 j t 9 8 S N H V T h B U v 5 u N d e t v T 0 7 z t u V E B a V u + H S f V I R h I G Q e a n c 7 z a W C A L B U K 1 Z s c Z x d V p 5 5 R w f 0 s 8 0 O M h W w 2 n Z c c o Z 9 m 2 W p f M T 3 C R f h N G 8 + F n n T U p 8 Z l d H 7 / V O z + B M v O c o t M f k v l X e m t z G F D 7 k e / W 0 M Z O K r M m K B Z 9 b E h N / f r i d h Z X C u Y e 8 l S n / 7 K / O A g M t y 7 L 4 k / b M C s I L C 1 l w S Y v C u b I d K u N F X j g w j V v v 0 z 9 W M m v S U 7 C P F t 3 G e w 5 3 i 7 2 O n H F s 5 L 4 Y o N E 0 z 9 C 4 2 n b R D / 5 d B v r P 6 7 j G Q K V W K 6 v n y G / E W Y f B K h b n C / u A W w 1 i 5 M h i 7 4 n c 0 1 t R o R 7 6 r f K q H 5 b e q V A 2 U N G W X u K c X Y G g b 0 m 7 j C G t U L 0 0 q f L A 5 e b D Q M y T D Z 6 i u 2 d f j d / k n l 5 m v G M n t W 9 C z l G X 7 C Q X X F a o W / k a Q C U 9 z E S a h 1 v G g 2 9 z 3 a r Z p N L o r a E 8 T I B m A 0 H 5 Z u A 1 u k 9 o n l g b f C 8 O f w g 9 W m J A b q D 2 5 y X V f U p T W + Z g S 3 4 M + T e U e U + m F S 3 W Q h 7 v L M + R 5 y r B 0 e r M 9 A k G 4 f t C 6 t 5 c 2 P E i H 7 a p 7 t z j L k E R p b t d s E F + 7 Y Q 1 2 0 6 u c m E 1 m u l / 9 S 7 N / p m e t 2 T 1 D d y 9 l f 7 R A W U Y J 7 3 H s 9 Q m Q u 7 k + n 5 r A u R i l F o M / + j h 3 2 M r E 6 V P T t d X n 9 h U l Q S X Q I U s v 5 A K T 0 / q K j K 4 C d u H i A y P r 6 d H t 2 J G S Z m p H 5 R T w W h U 5 D o b W 9 / / X z A 0 f K Q A y R i d e 9 / l J / c B V w a K D + V n W Q j w 0 Q 4 7 k J + G q 9 + k 1 G H c w 7 Z 7 j F y 2 T M R j O p F r / j m n 7 v t / D a x N K R f C Q i z l b s U b 2 0 B 8 z E 2 C t H + k u J Y E N f 3 r o h 6 g E 1 + 1 2 e z K u d r V Z y 0 1 w / E Y C k b M b K 9 E w B u 4 l c T H 3 6 G P 8 h 9 q v T I M n 9 2 G j S d t j f + m u C J g P r t K W G B T Q K U K q g t B / e b F 0 1 M o 9 w e L 3 M m 0 F j O 2 Q 1 7 k T I E l e q d S e x q e f f o p 0 J T G A P 4 y x H U T 0 C r D q 6 3 a 8 C A 5 R y 3 d I 1 e T 4 r 3 6 + / l l S l S w c L 5 6 5 U B f 4 3 V 0 r j k D e 5 k O L x 2 I 0 m n G V 4 + 7 J 2 4 v N 4 L z b 9 C 2 D r U f Z N Y 7 I 1 Z 7 V s n v h F 1 + f V 2 c X x s j 6 O F J w Z Q d i B / B E B Q s 7 6 F H k 4 0 J W C B p 4 U u x c P v 3 T v a 8 i D m l w 8 e h Y g c D k p p 7 3 v 2 d A 9 H E k + N O w A E P w E J r X K g h N G 3 v + 5 u Z f P V 7 s u P 6 c r K c R s B C J W e O o h Y b 0 q o 6 g r e x R c 4 E i s d N 7 Z r M 0 0 E m U f H x d n 7 1 X z w 3 C s 8 4 d l Z H E Q W / 5 j J V p b 4 G J A h d R A Y C 0 f y q m G N y u 1 Y s y b H B n v 7 s + u p u h 4 N E s Y 3 i M t 4 h d O O D F + D m 0 A 9 8 f v H E g t G X U C N i z 3 a d I D d 3 H Y 8 j s W P X d b / a t f x 4 A Z 1 n 7 3 K b o B S Q z Z 8 K o v b k X c A L Y m X K t o v 7 A I T 1 i H u w I i O r g h H 2 Y q k K H N x g i Y e K p b 1 / M z g i 3 N h X x V U 4 4 T T / 4 h 5 9 v S X U t 6 I L Q A 8 h i q c e F t 3 / n Z U H A F K E L B K 8 A 3 r L 1 r B 4 8 q w c y t K d e 3 b X / x 7 U O Y o H Q i P H L F P K 3 8 C 6 p T t Q y 9 b d e q E 7 p A t d 4 Z l s g t H 5 g u L N 2 v o P T B t P + A j C 0 u k Y S R g e C 3 j / L v v / 7 j P N v Y K y h E / v E e h X A v a x v G j Y Y g c k s M x 0 t E u P B 7 w a A E p Z p f S U 9 d G + n J 6 V I j R q U y K z h r Y W i p 3 T 5 I g 0 N E / H l 0 X f e U R f q N R / E j N Z 5 / c n l z w U 9 c 9 0 h 1 E l m 3 G r V u T t o d C M 0 v + i j 6 8 e P z X v s / / / y 7 S V N s 4 T R 9 Y M V s W A s p s i G C f I P 9 J g t T P e l E Z S v I K Z i P I l R 9 o i j v G U 1 g W R 1 2 y K G Y f K W N 6 f 6 5 p A K S a P t R h v L 8 i P n R O U s B Q 3 Q B f I n 3 z A N C 1 p j 5 7 / D k N b V 0 4 Y c e E Q I l g w A 2 K 7 f N r w n O 7 F Z D 5 9 s S J S 2 L Z 6 O T L h 5 S m t h 1 T Q p b f N I N m 9 A w 4 A H H t n p 8 u g 1 s a B g b z 0 3 D I 1 r U 4 0 v t S h n p y u 0 f 7 U o 2 H P q F 0 3 a T + W p B 9 8 f z X L + Z / + J + L s c s f 2 / C L 8 3 A o s T t k 4 t M D d l Z 7 4 V 3 F N 4 g H / 2 P h a x b u W h z X f B h 7 S p J l W g O x 8 D v 0 0 z U C B y S w U 2 D j j b P j 5 H s E F u 2 C t P 4 + 5 k P s o + u w K P V l v h f y s Q v b B / O 2 q H c B i m c s S 1 / T 3 Q B Y n 0 9 O l f k O C 2 r 3 h Z B b z H Z H / 5 8 X C t z n G x 6 f 6 L s p + o y A A e Y m K g Y f w v E n a z 7 H k 2 B + Z Y S N + 7 u P h Y 3 v k z 8 Q s 4 m P z N s y q Y z y 4 p H 8 1 X A n 8 t / r f / P 5 D H X p c U 0 N F B v 4 y 7 o n D 1 o n T e d N Z L / N 7 o W S H 5 I k m J M j v / O y X j v 8 5 Y q 9 r 2 k + j y g X O s f / 3 D / 7 7 B H v 1 Z O D v A H g 1 D i g w f 2 D K q f t R y 5 B U u C j w n F w N b E j K Z G 2 q v H X 5 K + 3 i X / t H L P x f / G z u 0 Q E 3 T 3 6 o M 5 6 2 M V w 9 g p X 8 u y t 0 T p p j 5 S 3 k D e I q k t 3 7 / P H O g 7 D c Q b + W T x w y r 4 3 N B k w 3 b c 8 w y + L 8 R 0 k V B h R r m w 5 d i t O T m t d j 0 q j T S r / v H l h j a w w / j A 6 O x 8 j E Z j Q k 5 V p + v N F / K g / s e Y t c N w n d m T k j / n 4 T 5 7 0 0 m A K A H o e 5 / c L H s 6 R j W N Z l L 4 K f p z g e J 5 W v C + k F p f C p i k w b Y i W 1 1 4 R 7 v x + j z u T u N u k 4 R A D 6 W 1 N y U V + h b i H n A X x v J R 6 8 e C K J u o T e l K H l Z I t n j Z Q Y e o I 3 A F w N E M 3 + e 7 T x e K G 2 K J I f p H x 8 f 3 v k y L e x + n + w w l f N k 7 v 1 z i Z A Y f i 2 o 0 9 E / q E F 0 V I U W M 0 C 9 i B D i 8 B 2 a U i X f V k f + f H / s x A O M Y I x K 4 8 F S H c a I / D + e n i l g B j E o K D k b G X Q d B y S F r O a F a T D y 1 O g 5 0 5 R H / 7 8 E y u a / M M e 3 I M G 7 P O i 7 N o n M V 1 l G 7 i z U p C 5 1 3 K R 6 J T A Y K 8 1 P f q 9 s / j b j 4 i n s D + C R v / a / V y W g v k r d x s O L / u Y E w v L Q 4 F L x G o i I G 4 0 p 9 K + v 6 J n d s 7 9 Q 0 L P f I A U a 1 1 4 J / z U 3 4 / 6 N x C 6 S 8 y u / 4 l o J u Z J V m l x G B w Y D v h C X Z O 8 R s b v y Q G K 0 L W + u l Z 7 P j 9 y c 5 W k X f W e / 6 K d C c 9 m i u w G P w P z Z 8 + T i Z + 1 Y 3 2 A H v L t x M i g z 5 O x S b Y B o A U n v + O L R 3 v w V x h 4 X S 2 4 q r b t k 4 E + w 8 P k b M f h 1 s / 7 n V G H T 7 V S U J G S P R 5 j Z p U 2 F g A m Z V 1 f i v o f x 5 b K x R S 3 + / / 8 E H w H 3 5 2 4 f / w / 7 + Y + h / z a z I Y V b + e D C i c S 6 M d i c M V H a g 8 u f x 5 b 9 A J P G B w K K i 7 7 I q k 8 e M L 0 D / K S r A 6 g N Q 3 8 F L f u x X B o 7 s X y s m K G y X d v y P 9 q j b i M S Z E L n e x P O a 5 G G h X t n t f 9 k 8 f a P J O j O E j 8 B 1 g 8 a q s P B b v E 5 L h 4 Q I 9 N h J Z u A 0 q 1 L b Y M e 5 p y U 7 O L W n d A G l J d 9 z 1 e w x w b X t Q b 7 F q C i I Q 8 d m N I f r Q q a + h p M O V Q k a h R k V C w + N e 1 h d 8 P L r a k R o M a C H n v A I E 9 P y z M T 6 p t 9 E X E / R A w 1 P v S 3 W H I 2 H I 2 L x 0 7 f t 6 8 c C z w A M o Q E H m o k 1 S + n v I t 9 N R O 3 W V C + C Q 9 Y q u Q i 1 e c h 4 V I V 3 I 1 q o v u B S D p x l F z v n 1 c l v + N q 5 o 9 r v R 5 w o I 0 A e S R o 6 K h P f Y U Z n a x 5 G F b K 7 e r R i p D 1 3 l h Q m v Y 1 L g X q U d 3 H T R G x 5 F H z v f R 7 2 S Y V w T P U r M F h F B d Q M R v T 4 9 + 8 f Z F N Y S x K Z u a 9 g S 2 k P N U x A 6 e X o N V i Y Q 3 y w N D E b h 7 7 o j l A s A 9 W e e 8 u y s X 4 + / k 9 N D G x c e h 9 f P I 6 r F e x T L P g 1 6 a K r E 4 + 3 m F b f w W 5 0 x b m f A p Y P R u P l t d R + M C I n a 9 D 2 A P 8 O m V Q 8 c 5 X T v Z 0 z i V G T K V B 8 u y e g 0 / p o D Z 6 4 E 9 2 Q B k N c b R m g w 1 r 8 0 1 8 x B x e 3 2 S a Y Y d x T B K B E X U D q M 0 + D I 6 4 Z z v 2 H v T a O Z F J 5 r q n h 3 z f q S 8 H X C B 6 a 5 2 3 w e C N + V m 3 5 I P L 1 7 L j / T L 5 Y t x V n m z g u A 4 e 2 3 t t 7 a o + X n V y 4 Y e C J m Q p J d o K 8 w e d R 3 Z e u 2 Y 1 a v P Y f 1 v T D v O 3 F Q 2 / H + U Y 7 P 9 u u G 5 r i 6 U v K l E L G x q C n Y X N e w 0 H + Q D t 9 k I m E 0 S J 9 v r H 7 Z + H E 3 v R 3 d g v h X M n F y 7 1 k / U s 4 j F z S E s 7 x x t X q / W S Y u 5 i I A D X v / G L h T D L d G o S i X 4 H Y t g E M Q 4 c 9 W C u D s m 6 j L 4 H 4 q w x N 2 p Y 5 m P Z h 6 Q E h C V x r 6 s 4 F w + i w L H 6 S g y / s 2 u 0 W 5 L 7 4 d 0 l 2 u c R 4 K q c e y P 1 x B y r 9 i M j a / z G h C r n L w 1 4 s E s 4 X r o i 5 z d S 6 A M W A k P O z G g t L L v z / Z 4 O d 4 u 5 7 d 1 S l a D n j p W L V j B u b T v X y O 4 Q L W S k M E J V B R Q o C 8 6 I 4 w q / 5 g j Q D / X p z H n h l 0 z O G v X L q S x l 3 y T 6 K a T i s M 6 L e f g t Y I s f + b 3 0 W T W C 0 p 8 p I 6 P i 9 z z / G v I I 5 Z n q D O Z H T O 2 9 8 F G X Q i S j n m O A j s 8 7 H c z t U 7 S V z p c P 3 h u u 3 u b U T n h b u e 2 A 5 A k D / s 0 u C L + P U D f Z i 1 8 7 2 K X Y V U A 9 S 1 t 8 t p w K 7 z a x 0 R q 5 x C E t q A / Y C j U m H + h o e A 6 h 0 z / q R 6 O u g h K L b f 7 W F 9 b 7 h w H J + h X f X A l 0 g n V r B r Q s Y S h L j B n k m J l t J Z H l e K s h 3 b z s 1 v I q X H S / p 0 m t t h N J B I 7 J i 5 W E U X W h b s q C T N o q k a 5 T Z / o E p M U j Z v / 2 m S 8 F J q j y 7 e F R e Q G I T 2 J J T 8 R 8 j r C R n 5 F O F n t / h l i U A g k Z S z Y J Q m m G S y A Q K D I D P H d M p Q q u i 4 I 6 9 d e q f d + L Q w 4 + m e h q f L l 1 X H D T l b 4 N q b w C H E 1 x s v a Y W 4 a X i v o f 4 E + G L k y t o t T o j 4 U N f r d h t 3 8 n H e r s x p 2 X p j N P d + m l 0 w S X r s I G + n u O G J 8 6 I d k v r Z 3 4 G w W Z n v 7 f a 5 Q D s t 4 n y s a U 1 U B I p C R B D P P f G F X M D E T r z L V O v X 1 g I 6 0 o 6 6 0 9 G v Z X 4 A O Z K + M v J b R N Q f U W P M m j C 3 c I b B 7 l x E a J Q f H 9 U i i + s c T d R Q N V / S I n i l 3 W 7 Y X o t l P / 0 d p n P r H W k b q r h k O v 2 T L o G I y o z s u A p 7 b n a G Z 1 y 8 r z w f 4 I s / h Z G 1 I K Z x H b R 6 h Z I J c a n j z z 8 a t X 5 D x e Y n 3 T M 1 k X / G K S v U B R w n V 8 8 8 Z Z P l x A K O H D X 6 f / C 1 T K n q x T A u 1 K l r h v v E Z y b Y z k x i W 7 b + 8 v R 1 4 F L f u X 2 E F c l k L N S t j j q 3 b x W 4 K i V 8 z 8 q D + Q 5 y D R f n M s C L W P X Y / L 7 x + x r H 2 S Y N L f D 7 P p p J + h O U J m P d 0 L n + y / J B P X T b J 8 C 3 C c d t e 8 m 8 h w l 6 v q f G d d K f Z Q 4 I X e f 9 a O w n V w 9 3 B n w i 3 l 9 B c Y e D 8 f m V X p / D p T 8 E P b / H o a W V 2 O f M r C 3 V w 8 q 8 v r + Y R C T g 4 l 3 Y P X s 6 q B z p G t d t f s m A s H a 0 y g o P L 1 E R m X S 6 X A m t O T m h J w A y + u V h C s V b l u 7 s g 9 W S S k I 2 Z L R c I q g E 7 3 V i s y s G 2 / I B E s + V S 2 8 j m L C x 6 l l P O b I e k v N 5 u 8 6 b u 0 k P N 5 C v B j I 5 0 d Z M u k 1 J w m t v K e m Q C x K o t l y f c 8 F j v b p B b 4 8 O x H D X Q m J 1 Y Z O M 2 Q 2 Z P X E 9 n C 7 l z h F n L u L u o v a o 9 q M s 1 2 f M I 9 T o 7 t Z M a j e n P Z 5 7 / n A j U R k J e Z Q d U Z j i R o Y E B s B f u X K e j X V 4 s 1 t x O u T R z 7 T 9 e 9 U u 9 D 9 / Q Q 2 k 3 J H r 1 x V q H H P N o Q x m g L r l h A / k t P j Q B j Y 5 3 p c b r H z H 2 B i R / 7 S Y P q s t k f D w U H 1 p r N h f s 3 9 b k 2 M p G r I c 9 b h r P H Z A w q K U X A 8 H Z x z U x v X K C A V d S J d T S a 7 v f P w u O o F m E X l 6 J O / n S 0 Z b S r d 0 M q Q P A q b 3 I F 0 g X v 8 a N 0 R o k h x A e 1 8 + L 9 V 3 1 v 9 q S N y a 1 F 0 F Q N v W B 5 2 8 F f A e v 9 L b r n v B t I 0 g m K O N C t 3 t 1 f s x / X h 6 9 s S Y w 4 d W C 9 u o S z 9 s v 6 z x + N k T 5 w G G G o j i s t f 5 C O C 4 7 F p 3 z D d b P t g D a o H w 5 y 9 c n 3 / r 1 x Z l t F v Q n N f r e 4 n F 5 h j A d X 1 + v 5 M w q P L 2 9 U R C 6 6 R T L F q z 6 8 D s l t Q U H l q q 4 / y 2 P N W p P h X i T U k M D H u x r l / k K 7 l u Z / l l o W N q c W 6 q P f O k 0 8 w I N 9 t o Q e A a 1 t u i u 4 6 6 e 1 6 6 m i h g 0 r 3 X w g u 5 P 2 k O S 7 e m S a 0 4 P e 7 H f L w D + H g 5 v M D p S b m f v d h G E G E s g L k z M M f s w d J A A y k 8 q I b R s h W n G 1 3 m z 0 A L 5 k c n i B v O k i D w 8 X K m t Q c G E 2 T k g 5 N E N L v H l 1 G / R + X m F B E d U D c a 6 f M W X 6 q v V j N Q t n E 3 X / v A F 3 5 Z R i c + A b K G g s t h T n L o u n d F q y 8 H 3 B k 4 c Z 5 a l 2 M b Q i I q v / r 9 6 F p J 7 7 2 t I A Z H F F B 9 m 4 d d K 9 G X 0 7 2 9 X 7 6 Q N 7 o 6 I O G X + D 1 h w / j U N g u + 4 k / K Y 7 E U q 3 F 0 K o P m s F t x S k i F L Z T O y N y H p w c V i 8 y j A f t X T F r P / d w H X F 9 o j T e O N Y M Z W f U G k 1 M t M H F a 6 d N n t U s J N w 7 B x 3 a F z Q u s 4 d P B S K 8 m D H e D N C y x h Q W i J r W n 9 9 6 S Y 4 k N o I P C J Z P z 5 u H 2 U 3 F f u 5 S / u P 5 0 B l j k A J e 9 d u W I h + c o g T y u N m f + d 8 s d b f 2 O w m V p O 6 M i c s L j b o h V / R R U j P S 9 r / 8 s c 6 N v o i p c 0 S o X Q M 6 9 P f O w a I x 1 4 S + o S s n 3 L H h T D i b u 4 p K 1 C P r q r d d s T x s l 4 3 g R s + p 9 2 2 V Z v G a 3 + R 6 P 6 R b I G z A D R R E 2 C 7 O E A l 6 q h H y g Q E N s h x 1 R D j 9 h m B J / N 9 P P Z 8 v S s G u Z t 0 W 0 1 n h 4 2 4 T 2 5 s T H q F v d 4 8 x h T o R u a u s q y 4 F T k e 6 Y Z D 9 H 1 l l 8 8 i W O j 0 T j O 9 / + 8 L j f 8 b z b L P Q Q A H 9 1 E o O W + H c 8 1 j w s e J K G o b 3 4 7 B 4 s h d b G b m o Q C Z X x 7 B U u 7 / t x B n v + i O u K x I F a c t N f D j I 9 B X z L z c z 3 S t e 4 q Q U q C f Q O i S f a / g 3 B a X 6 b g O u n X a F a p H 1 l f V a j d E b b h G v U n s D M 6 W w r T S m L K K h f d b N h J f b A s H Y 9 8 y h e d g F d a n J 8 T w J a 5 + q d X D 9 L N z 6 g k N b i g o r F S n 5 i O u D j v p n Y 2 T r y G N O g 9 0 a v f 0 L L 8 q j l F E T J M D 1 2 h Q o F g 6 + e w 5 T N / 3 K z k H F E y K M d f r A R q s L A c q w C B g 6 g 7 2 U Z n 6 r Q u m N h 3 5 5 V D g / C 3 b b 8 5 N d e x v g r 9 t 5 / 2 9 y H i 2 N 9 d J 8 k x r l c 7 T f v w S 3 q 0 d Y p b a m H 7 h n a j W p R Z i z W n j B B B g 3 l F 6 u 3 + b 6 9 u f U d u a u 1 V K T v U R A E 7 Z O g u b G / Z r X 0 E H F h b O Z M x r t s 3 O + I 5 T P w h s O E G u 5 W Y Z e Y m h 7 P b a / F / W N x + g 1 C 9 d 8 p l S W u z x S K m U l C Z n I S y 7 L V F / d h j B P E c + P Z e o q r / B Y M 2 7 u T p X J 7 6 0 N d L h N z v E C O V G I M s O 7 j n / w B H t L x C b S P I y n E x K a s j 8 6 Z T W A 1 O 3 L x + d K N D t K 3 P s w Q K f e Q 5 5 R 6 v Z o S w 5 l 5 o L A p b h g v 9 4 H 8 8 G + h j C A 6 l o h o L Q s E m I D b S T l 7 Q l / C Z m o K t L O u g l 6 8 g X b Y 2 P f L i G 3 2 u 8 7 b E D F u F + 7 d 3 6 7 c F O m i I W 4 P 7 k n v S c G M H + b M j 5 P 8 c A E v Q s 6 D W I j b d X p 5 C U W J p 1 Z 9 + Q o 2 7 d 2 V D Q T h F a D 8 b S u X 2 c H O 5 d C L 2 L t y t e D j K o e v S 6 d T Y q r H o N F s V 7 b J X Z m E T 4 L U X G 9 5 4 3 Z 5 h W x R A 9 7 m f C r 8 n z 3 v k 2 A P A K / 3 2 + Z 9 h I d z f X L b B x u 6 n 4 a h y d r b 1 D 6 x n + 9 q q V A P p H k c q E 7 Q V L 7 x g B P z c 6 Q D C + X h O j S 4 w x o e U d 6 7 c V A K P k R 6 x Q 4 l 0 I G m G B x w o v O I G K e B 4 h M f F z i P b C z k 7 p 0 z H + z W h H f l Q P y e 9 u 6 f y j 1 6 h T P K 7 I i H K w X T b I p F H w b i b M 8 w w L P z q U K M t W 4 x g S N Y z N v X F w s F 1 7 p L 5 B I v 8 7 t r r g H l o M D y f X i Q c J d 9 8 i 5 2 y v 1 q f C L d U y q z 8 a P 5 a L 5 / T P D Y c f M L D 8 J i P J p l a h o t 8 L k N U 3 j Q r k a 6 i / D 3 b e n L e n f d q U 2 j D q P P 0 N y X A h x z 8 F X 8 3 H H z r r k X B k K e s + 4 / i F X 8 p j v k z C P 9 k 8 F x P Q 0 3 U N G Z P 0 f 6 i q o n e 0 v c z b L w f q p L R W e z s d N m U n / Z N b q b X b F + O Q i t 1 + l W P 9 c X 4 N l m r 4 / n 5 j x + t f B B J a w A i M Y 8 R 5 7 5 8 3 D M D G n c 7 5 / X v + T 7 U U Q 1 B R a j H m 9 5 H + s G K A F 9 F x W e / a o / V k l 1 r + + c P k o G 3 y 5 9 6 N + j 9 j S 4 z x 9 y 1 7 8 P k 3 1 e f J + e c s o D p O p y 7 4 C T 2 I H 4 7 C Z W 7 I O 2 9 Q 7 z 0 n k 3 y f m 3 n j w K c Z D I e N L t E 6 3 + b w B m 4 j V Z t g + c I v S C D a 7 F o j M E E E a C n C P i o D V 7 2 y N g K m 3 L 6 I r r X T 7 J x o b a O l / 4 d V Z z Q E 1 j n 0 n 7 y F S R 0 H n A a N L s b F P K h R Y d K v c F H v H T k E p L H 2 5 A K W 7 a z h w I X n G x y 6 H 3 2 A s g U 3 d q Q U 9 J I B c f P 5 5 U 0 M l L 8 7 z D G r C f Q b w 3 W G b v Q C d o Q X a e D W 2 9 S l i z H I Z i h g I J H T B U n 0 7 p c 0 g J L e j U 8 B r d n o v H 9 x k C G n w C + 5 + M A t g s z b g F H S D F y E S 3 w J H 0 s U + / N Q a t f u j d V Q R x V S k + c l A x o 4 S Q Y C 9 Y l s 3 k y w 2 B 1 X T U W M s V u A g X g G W X p y 2 v S 0 e e t F c D K 1 d 4 D Z J v K 6 Z f d T t 4 s P b 8 + X 2 + B o H D 5 p / e B 3 1 L 6 m V l V 6 g G f E g J V Z b r o L 9 E g l t B P d T p n o I y B h / z 9 i G w b h E N 9 + k 5 c W 7 / K e F w j i q v 5 P 9 J Q H a Z f Y k O n W h 9 A X 4 i t p 2 S J a A q 2 p g y l K h p S p T u h U S 8 g z 8 B j F y N R v R T P q B K J S 7 g k E r x Z G u f d 9 e u y O g J C O H R n M T i h H G 8 5 y Q + E 9 s / j j u 2 h i i a y P j 3 O 1 S W t i U O k Q t h c x U i h H X 6 z k c v Q / 6 Y r u L K 4 l Q W V c 7 3 D X 0 9 U e Z A 0 M j O 3 0 g W 4 l o 4 4 z x 7 C 1 P 7 D c D V t 9 g k A K O + A R 0 E Y J l a J j L R o I A n C U X L e E b M w P F i j n 7 7 4 l o F o 6 L y V 7 W F B 8 G 5 p X d J f b C m 9 b M N 5 / L N j Q o b V K 1 R 5 i T 7 0 Y H T y 7 X T X q + U L 0 G b 7 i g K D q B 1 0 6 Q G P p 4 S I v u C 1 A B h 1 v e 3 e I V 5 k H S k w I U 7 D c q D C W u 1 4 0 r O f C Z G v Q B S T V I Y v o c z a 4 b c A 2 h o X M O y C x h R m c g g e S P x 3 X P 6 4 J m e K d 1 h E x U c d F 4 N M J N U X h 7 D G s 1 l x t L L I j p y 5 + q V x A C b I M G H U V G H t N x N d 8 A o O Y i v v Q 7 + l x b 7 y a O 5 9 B y g 0 e g G F v E w f 4 G / q t 7 P H 6 j c M f S V / U Z c 8 F O l S i u t t q 9 7 Z 5 M d 0 6 c p W R L o P 9 j 8 F t z Z Q 9 k L N m U U Q H x j g Q T k 3 U 8 l U 9 x T Z x E / w 3 n 3 b b F j e U 3 Y x V y n / r V I l d d p B 8 p 0 t E M q I 7 2 R 9 e i L v B B i k 9 9 r 5 o C T x g 6 H A I 0 C z Q h t 9 U p s 3 0 + 2 U g v F X B 7 e A 8 G 8 N w r Z j Y E q w k B A y d k t H f G n H N h B X q k W o 6 7 2 i K 5 r L y p P 2 U u u M t F t Z N Z 1 P F 6 D t / j j 3 Y N D X u y F + z E z I 9 w Y A m Z j R W r n m 3 k 6 8 r y d b I E C l S A K j Z c 0 + X e H J R t i X b u A f H l C A H L 5 s c 0 Y g n g M Y Y T e W H i 4 H G N + j A B M J Y 4 f J z a n E g l S J P 6 X 0 q U 4 E S C l X V E k y Z S m 1 p o f B p c + X G N n W d p v E O 4 i j X J S c i 9 s m 0 Z W v 4 L p D g 7 / f x G B B N 0 w 0 l i b a p Z r s O 8 y H C u o 5 U X X F c Y 2 U x g 4 a 4 + 0 y 7 0 5 Q A P 8 8 Q z T u x E k 6 o u C 8 z X y i j 3 3 3 c L X D 9 v r 8 L S m 1 M s l p i o E d s + A J p y f 4 u s u I r / 8 h A g g F l 6 O W s W i 0 w 6 G d 5 e I e J 0 i i t z v u z F E + e c e r o X 2 8 p a 9 Z p p e 1 h H T P m U B H g M 9 1 e 3 G x 7 J D v X d T f r i 1 f P f p A 2 + A 4 / G O j + 7 j B a q P q L E b t 4 b V n j 4 U e 9 q p r v o U E B m S I W w + Z I A 6 n 5 C n n n T 5 V y a C 9 N 0 v G E 4 K F 5 w O T w g k n i J D f 3 / X 3 o 3 2 k d O u 5 c O 9 K R K O X c w d Q m T x m R p l p K r S N W P K N x M W H z G I z L p M 1 G e O U q B / 2 z e j d c w 4 1 n g X C B V M + Z W g Q U z + c 2 5 O 1 c o w 6 K 0 x n n Y z q i U / 4 G p 7 / 5 s b H R E O A U T m Z Y M o v o c J H N 9 K n H N i Z + q n Q r K V M + 1 2 X D u z T 8 g v Q q s 1 q u O F Q Z 8 v k M / C J 0 O p r l Q C t D L a 1 G e / S 9 7 s f z I X 5 2 0 Z u q H t w 0 M 0 M w u K G X / C O C 2 7 5 H s T b 1 3 6 K o x Y U F C H k C 5 3 7 5 f H Y E n x h r a l D f V d V u J 2 o U E + l l y j 3 Z S f 2 H C Y L s T n f E r P 6 F b J l m L o w 3 d Q H U N X 4 q 2 d 0 V E X V M y N v s 7 Y t e O x 4 D F z 8 q D B n K 5 V m 3 0 6 l q t G X R x u K c Q b x h j w o f Y K r n B M m H a r 9 Y 8 Z y l Z O a 0 R Q 0 U i 9 8 M k K p d r f o y L Q O R W i 5 + u C y 0 P 3 x Y B x V E C x 2 T d O z f j r L n y l m 2 T 2 I + C K + + b h S b Y 7 m C 2 y 1 7 j f Y U 2 P 3 H t t C r c u W v s D a m k m w e 8 e 6 o 5 C f S 8 Y r O e t + M x d 4 G 8 F s A S P / q N + R u k 8 u h I j Z S t B / u W N k b O 6 o r q V g W 1 i Y 5 F 8 K q x v 1 y D f Q f 6 g U V O + 7 i i 8 d z f C 5 c q 9 f z / 3 F q A 2 K G Z X S Q y I / v O s h R e f 9 P A z n n F y u T e 7 Z q 3 + I H K 5 d K D O w Q f 1 D P s G 6 D 8 8 M O p x Q W Z 6 t O 6 C e u 1 y a v d g Q T h S Z I 8 H X C M N E U 6 v Y B L f L y s Z W F v F a W m w i b m J E N e P + 4 S + a I 4 m M L v t 7 1 n w B n 1 n h f U F s p X O W t W T e / n p X 1 3 w y r P f 1 2 k C X B 3 x U 1 A c S R F P M J u J 1 y 6 K V C 9 h L j d o t i 4 A o S R 6 e b V Y i X r P h H P 3 j U 8 1 w V A s T H 4 9 i Y k / M C 1 u J V 3 V / a h 4 M 1 A 6 C T m D A J 0 B 0 T J G 8 s Q U 1 r q O F x I S g P D P 1 s n v D s v A m R L E X 0 U o z t i s T 2 8 E K A 7 C 8 y n I 4 m t x n l f z p l y H u S u P w + Q C G w L Q d q 1 n J e h K C l p l n T v 4 c E C 5 n R H T 0 S l M O w 2 O l q J d / A h m 2 5 v y N C v r v M r l 8 S 0 Q p 3 m Q T 7 s s 2 H V C + 8 o z i z R T C N v t v s r D o P 1 D O l F G C 0 9 j w z I v K T Z A P g B E 1 M d t 9 M k z F n l H 3 w 8 r H T a u A X T E q g k n y V N 2 c o T y e A m J Q N u R C 0 c Y 8 s e w o D F o a x D 2 2 6 r p i O 8 e a l b v 7 k i N b 1 m 4 K H 7 c n y I 5 p X o V w y M 2 7 + 8 E f t o / Q x S x n h A L 0 + b w i 6 4 X 1 + K o m 0 S w k T E + U M O 3 v A V 5 d E / e d 6 F C p s P l D L F P J / T 4 S 0 o g T 6 m l F y H D v i C m R D 8 G d i / O L P e N s l 8 t x h g C 0 c G D l o 7 B 0 b x c p Z M 7 k I Y N 6 k y H O z o X T J e w x W d u H y r w c X A 1 0 b S k g Y a V 1 7 h L / p v n P 8 r V I H M Z w n D G / C Z D T S 6 a O Z Y 7 K K O G J A p i Q j J h + Q N 1 a 0 0 g + i j R b n R Y h V Z P I 1 R f C K i N M x R O q K Z 7 u 9 N 1 V y w i 2 s X R D U z z f a 7 H 9 v 0 K V 5 x z + s 7 e A o w 1 u B r 3 V 0 T U r U p g U B V w n Q P M u o 2 4 8 / S T E K K N w S F 5 r p 1 o 4 u F a p I d N O B j 5 p 2 W K b m 5 + T o Y P S c 8 i g M a I d W Q b 7 c f I H + h 2 v X 3 y c g b l T 4 T / S / G D q 8 R E b g f n z v t D r m Y G Y j K t E Q 1 J l L s U 1 1 k + 8 K F c o R j W a 3 z g L n j m y Z V l j r z L Q Q E B d r d / i 8 o 9 D m / 4 4 r O S v n Q M j 9 f I 4 g I Q k d G Z c T y Q 7 c n Z F k 8 + w E f B B E J L p 1 2 k t R b a B u f 6 R b / e y L I Q N Y Q m t / B X l X f 7 r O Z E 2 F o e o 4 + M c C D r r J k u k o x 1 X 6 u l F K A 5 l I c E T 2 s U b w z / z X b B y G z P e 4 A S X x / 8 i W 4 e S B G 8 y / Q v d d 5 K j r M U K B Z V Q 8 h y 3 1 D 6 1 E X w N 6 + 4 e u 4 b o J z i + 4 w m J P o N V 4 O W F l O A i f 9 0 4 8 E t R 8 U t 1 d q 0 C 1 W W h c f x N O y D o / R Q t 1 b N k C O o j T r a 2 X / 7 + P K G S n y s 7 7 z Y m + i E v D 4 H F g S B Z j B j B o 0 h B J l T 6 3 V f 7 / t v 1 p g O 0 z 9 n F Z 0 G V n 0 X K 3 8 o e e i B H O P 9 + e 6 u k 8 Y h j 6 k n 3 m E e d 0 V 4 C + v y L B Q N p 2 C w X o L w + a Y O Q Q S a K 1 a u O 9 / B c h r p X f N 3 I G N Q I D Y A F b A k T 2 E U x R v 5 / s a i 7 9 R h V N L K P r 6 H K K W 3 1 + L l X Q a e 1 a j 8 O Z x 0 B K s 4 z L B 5 2 b P P x f a F y + X 5 P l b j G 0 r n Z A x Z y Y u 4 F C K G h h e 8 n + m / s J e u 8 T 2 A d y G g J a k V e u K X E C d 8 6 q n k 4 E I y C L H 6 c B 3 0 l I y / m q l 1 m 1 x W Z K b d f 5 o O M 6 R y J k D A n + e k L E O w K 9 B 6 K a q u + T S L m U U u z v N H 9 F W F x / D E f B u m T u r R 4 i H w v Z F K 6 Q F 3 S z B H d 6 g 5 e z g d b + K A Z s o M / r P 0 z 0 N 3 s q k 3 I u 4 D C u r 9 P H + 4 5 W V 1 1 2 g d G s R r 4 d I U B w x i + S N z s q h M E U z O L u 6 Z / Q s L 6 z c M J t b 8 A 5 x l W o u L y 7 5 h H q d F V w v V P T t o I h l j / a L c 5 e 9 j y q N 2 M Y 7 o G p 8 L l V C j x d Q M M 7 0 b C K F C A h X L D t x l 7 o c T 7 g t q P R k g K U k o v k S Y b w Y R m O t O Z H 6 u 2 W I 9 n q e S h / x w k 3 f o k f B n H K j Z B d U X n y W R K f Y / j S X G f z w t L w 1 N o 7 v s E m n v R 0 + U b p S b 6 T r j s Y X 1 w W A w f 8 v E V b w l Y Z 6 E 5 x 8 K 9 M / 3 j o b k K 6 L d r V 9 G / e f s Y W x k y s P l t Z F 9 4 J W H S V A g M v F w M c I 0 M o q 8 a + O 8 r d v t W z E q d i u c J 5 m M U w w g g h G 7 X w v V u L z M k L n B a 4 h I k 2 3 S P O 7 T i 3 K 9 l E k u F P 3 + f j + A 9 b G q h 6 / g g Q 7 3 u k 5 I Q S k F G q P i y 7 K x K t + e s w m b D R R 6 n w D A s 5 L R y Q 7 4 1 S B 2 h Y m b n 9 a p N 9 B / P J 7 J o O s 7 n r W i P 1 P d b u M V 9 k s R T P Q A Q j R u M u u 7 X i P 1 u b x b r G y K B N E G / n l 5 M O n t R 1 p C O + / 2 n r E 8 4 q D W 3 m 1 d O g c + A l x T x 6 k G g h n o / N C 8 E n d Y x x 8 G 0 j m E g k o o s b x A 5 L v 7 c 2 C C Q 4 T L p V s X q 6 t p Z f K l k V a q c P 7 c 5 q d J 4 3 H K H Q X 9 p Z O y z C t 4 S 7 0 u p D T m j I 6 C d J R + Q G g t C X 9 e A e G z z M 9 Q Y o w c L E I Q f m C m 1 d 7 E S v 8 p q u Z 1 R M n X s x d k Q J V b 3 u 8 u V J F c k R s u 0 f Y 5 j + Y O y Y n 9 h S K i c J i n o k c I 1 R A d x v k B / M b u 9 6 9 0 s P f F C S L u / Q H X T d B Z B m y b I P B 1 v q T 8 F 1 v 7 q M s u y P D O v N V D E F d V q t d B 6 I 9 K + m M S / q J g i 5 y u 9 3 u 4 N A G h + n z o o b r 3 S / Y Z q 3 z K q R t 2 a t c e 5 g Z D o f K T 3 M s Y 7 V f J k 7 f P U 3 J k s c g n O I L l P 2 + M M U + w y 1 / H F p P 6 X o h 9 H p i M E 9 P G 9 3 h i i n U b z 7 r w D R p V 5 Y 5 / r X v 6 i K f 2 a 5 X l M L N a d v 3 Z 2 a C Y S W D u m c w 9 V F i W Z z c 2 i Y t I j 5 z I C S O F i Q + P Z c / h 2 M 4 i 2 w F u + 4 e Q M a 1 x f v z O x / S 3 T U v r t g e l b N U 3 p O a W N y 9 z b L c a b I 2 g W r 6 E B P Q x x o K U e 0 D I 6 c V 6 4 H S M + D U t A w f S R + a 3 N 5 U y U c Z Y S 6 / e k 0 P J 0 k b r j 4 B A F w V G r V k q w R 7 s o o F + T t T E L z v 8 8 E t F Y E 2 O F 9 U o z a t h 8 E t / t 3 R A E / g j A U z x d 5 y K g f 3 t 6 I 3 K i U J Q 0 F R r T s J 0 q T C M p k l d Z c 1 0 1 z U l F m n i T U Y j o j h k F X 1 a J P / 5 D d D s Z m e 7 e t j 2 q 9 s / 9 w x j 7 2 j h I I I 8 E j W 5 / G g 5 L x n + D C P i H x s 8 Y 9 + E p p 1 p w L A k b E c l T N Z 7 + r A f K D k G P Q i 7 a 8 l P r U S H g l B 6 m s 3 t A f E V t G t C E m / L n J 1 B C L 0 4 Z H 7 1 X 3 e 6 d 9 w 3 1 g y f t A K w + y 9 z s + r M 6 Y Q t x j g L i C i 7 c D e e s s + Q i f 6 8 Q W J J n U 6 c P r V I h h T v Q f j Y k 4 V c X B n j Y f f U h J m R X 2 e g L b C h A e w C z J Y K W t h C 9 r v c x u q A n u Q 0 x r F N f W 4 e g d O x Z U U 2 d 1 / l o 6 Z N g f o i O O q k v u 5 L h c b y 8 k J U C a T Q U e c i / u E y k Q q J f Z U U U g X N V G O 1 Q 7 Y 9 o G q + N + y C 1 Z W s I 2 k h K L Z g / U l m K L z e 4 8 f W Z 3 p e 4 h P x f e k v x W N 9 X I 4 I S 5 T 8 e u 8 I g a E O h 6 w H l / + F I c 9 8 a r A P / u v P l v Y U I 9 n R j W 6 / b P Z q m 3 p 5 O T g l k B r F A 6 Q Q d E q n v y U A W W g H P I 4 q W v 7 r e Q X W P h a M T n p a 3 3 I u s V B / X 2 p 8 O y R p t 1 q w T E 7 q T 2 J O y p I j e / Z 2 i 4 C m a 8 + d Q j q d r p G H g l 1 / 1 6 f j 2 w I F 8 n h u W w g 2 8 Y f 4 y 8 f W 2 f f w l n 4 B I r f 3 r T F 3 f b W X V y + m 9 g 4 n V M r Q b Y y y R y C P t b m Z S M n i Q 4 B X 7 B B o D I J 1 W y G x e j z m j 8 m / z r s D n 9 L C q Q G s Y X 1 f h r P v q M R T Y l S z 7 L n g j t D w l S V p M y u Y H 1 j d o Y f Y I 3 P 9 n m 9 X j 6 Z W w U I 5 z Z X U s s W j q 1 k x L D i W I N X R 7 z J 7 Q W m T L w 7 h V 2 W l v K L x 9 b E W 6 p V 3 J i r h x r s 7 v A 1 n c A Q T r 2 N k G a / r f r d n j h H b x z o + U F 8 m f q Q T X z / b v Q C K + g W 7 Z X C 0 k w 6 9 K 6 R r i e p 1 J s V D 8 X 1 9 6 L t X 7 z H u J 9 x T / C w 4 V 3 Y a h U N S F m 7 W f / u j H q y p 4 Q + t j x w Z 7 H 1 P G i t x M z S j C l e + L w i F L D / I x O Y d o J v g G f S S u e C 7 b 1 u s 4 j 0 s n c W p b t n W e k / j / v L 4 e b i X X 0 d O Y B B m S u R l J G N H c C 2 m 6 s A q p z H R G h K 6 L / K n 3 Y W E H 6 v 3 6 / 3 y 2 N / Q l u I 7 L P f e F 6 R y s 2 v D P / A p P b 0 b l m D c h p 2 h 0 S S G / R Y O l 4 0 B Q v P T 1 H d 3 / l V h v U 2 J K I n V w K M D t B U U 9 s x G w z 9 B Y R c p E 1 S x T 7 6 Q g 7 w Y r 2 d 7 r Z + 5 z U M F M V + i / H a s u P O 9 V B E C / G 6 f O X F B O d C x O K 9 B s U 6 U z y F o z x F g w R A A T r N B 2 e p v h + a z r L 4 K e + C I D / / z b / g 1 o u G f X Z j 5 2 t Y f 6 6 z H u W v c B + V 3 F 5 F x e w X 0 N u A H A d Q J C 4 B + l j 2 Q q 8 C + J H N w I g D g b h D v 6 R z Q w 8 3 1 O b f a g 3 t 5 Y H U J M / 9 l L U l K F 7 G l F y w S 5 i M b J 9 / D W 5 D I 3 g V W N N g d O l x V u r v 8 o c P p 4 E N i C v u x r B 1 5 6 M 6 B G D C H s P + M y S X o d O H O 4 m J h L 1 U s q 6 J t + y M z 7 S M m A u K o n 9 t g q n / P L + N 3 6 D 0 f O f t Q y X M c E f B J c t H q F 2 G + e 1 0 H 2 9 N O 5 A s f C Z q 8 n u 8 g R f v 8 m 7 9 f A j 1 7 U d l t b E m E E / G O u 4 S U h v J b W 0 4 x P p y 4 L 7 z o u 3 1 a a s r H D a y r J w u m e J + Y U w G g M j + x 5 2 y 4 M l O B i i 2 o C l p n 8 1 e 2 K h h F V E v N J J J d 1 G y X y i b O z 9 g L h J O 9 3 t X n E Q n z r 2 E A t 1 h U B 9 e 9 O V R 3 R W 2 F N 0 D i f 6 + E T x m H x S / W Y c r G F 0 l h W z c h D g o 0 w W n s E N x Y h l I / n J 1 L f c 6 0 8 i S a E 1 4 m 9 H i N p a e I M 6 M e H w K 5 w H 4 i I i G m i r H f k A Q / E 4 O 5 f p r c T V i f p S b V + C 8 T z k 3 Y + Q 4 4 T y f s Z m O Y O t f Y T 1 g 0 d i + A b P b n Y Q W 6 f 4 O d A A 8 + q M k O X x T 8 P g a b U b E 5 J D 0 P Q + A v / v p u f / h g Q Q k Q N D Q g k W k W m A G D Z U m / K C S + 7 g Z N p w r w m h N x 8 X Y v o a L C B t a W z l T 7 s 0 Z e r B t 3 3 u Q e S J S E Y + f E P 5 T o M + 1 N n B J U Q g V l i r Q G g / J W I F L 6 4 J S Y p 9 / X a u + 7 j 9 u H 9 q 0 u 5 r U X q x d 9 j A 4 e j i c f f w b 5 A i X P b t j k L 4 H G I K I t J d H Q 7 j q 0 S C V y 4 U 0 u z G s G B F N w A f w S J N 5 l P k e k f 1 8 a V L O 4 V O q e 1 a N n A F Y A p C D V y O y b 3 d n X Q / O u 3 B f S w p D 4 I T x 0 + I 7 9 S 5 t O F I k P k w B O w R D R l b 7 7 d d r t v q J A D d j w 6 4 3 F 9 q 1 t T 4 B L E y j n k h H J P y b c d P + q A c Y z 4 N O / D Z 1 0 T e 1 R w c j 6 p 5 T Q g V 8 a b E D y B I D i c D 7 b k P H J r D v G 3 a H S D y 7 Z Y 3 J k L y q 1 a q 1 5 7 M 5 0 d L 1 5 6 v 1 l / a q z + h x f D k f s k 8 w l e Y N E I w 4 d z L n Z n Q 7 w r j d 2 5 2 k 2 2 G I X u l K + 3 x I n 2 d s N X 3 l x F 4 R z 8 k b D 1 A 2 3 l a m + E x M g u B q r 6 8 4 e S H x E 2 V U C q c 6 V i w f / Q Y 6 g b 6 B d 0 0 X c p x g 1 c E s K 7 D k d 3 I P N d z s b i K X c g B d H c I g A X M X g 1 S y 3 H e M C 8 Q J J / 1 i r p h d o K 8 G f E L E F 9 C 9 R e b k X q X K d s R Z Y d Q 4 1 n T q f N l u 9 c 2 3 o c Q 7 A b T + b U D U a y 5 I / P d f c J 2 Z k p T 8 t b L b u 5 / O x / 7 G i J c + c Q a T y b b L R K I w D 0 1 7 Q a Q r S 5 t k U J 2 L / Q A q k w I Q K 8 G P a T f Y Q z t e v 4 w D S 0 j B Q u a K 1 + B q t u T m s n + D r a K d 6 d V T M o J u b K n d + w + A Z y 4 U v h S z K O J v d 7 z + M Q 2 k l E + Z + H X 7 r d P h N G C A q S n P 3 d k R c f J f Q H m m d 8 k 8 P F z 3 Z g v 0 Q j w G O H G S m t H 0 G u F Z R y 4 7 4 0 w E J 3 c H 8 0 t 8 F X K G k + 4 L F w t O S x N g c G d b Y H z 6 I 2 / 0 K + 1 N k g f r I S + p h D 9 d X R N H C h h J M 0 V v c o 9 j + L H n M Y 4 E 8 5 H i 8 7 l 6 G z w M S p M k 5 Y / F n k s k j F C X 1 A G I T o T B G 9 G 2 A X Q w T m b O 8 w A r x U f 4 W 0 r 9 2 I W Y 4 r 7 8 Z c d k I e s 7 g e E z K r + G x 2 e 2 F 2 G Y U R Q O W y u 2 H d z 6 h E 3 s l b I l N w k M P f W B v 7 a / X n 5 U J i t i N X x 9 H i D / X l a a r s A U L 3 / X N f J H T i q e a 8 G + L 8 M W e M S J h B n z 8 u x n Q R 3 k u / j M D U v 8 b M + D 9 c b u L K q j t o v Q i 1 d V O s g T 9 i k 2 g H 9 6 p b e / e H p p e i o K J l b 9 M y 5 V C / z k 8 k V G P 1 S H R L b 7 U 7 k 9 I B v c H 5 T J 0 l / 6 1 D 7 n n 0 K T F C 9 Q V s F t 1 y p 1 P X P n Z b k F 1 I g O Q 2 e A d w 9 E d 6 4 x s i X w s a X h V N y 6 P 0 s C s B B f p E / Q E u N A N e f V U 7 5 L + u c H M t 6 E W N J B m 6 D O P y 6 H f X w z E x l 7 0 M D Q c y I f G u V P P L V A s / 7 j P q P r 2 L y 2 l 0 0 q + s V / l J H n 5 4 9 d 9 / v r b B x 1 7 V s f 9 + z f o I / 3 z b 2 j p h r + / M H S a / q e a T m D i R + A / u i 4 U I p g v A V T S y Y C y L z l x n / L O 6 w B t I 1 n f M / J p P n z d 9 d C l x G 2 6 X L D L H B n p a N x O z d s R I f 8 9 0 C q m 7 c v h 3 O 2 F V o V l A b w G 6 E Z D 1 i V j l d D 8 G U C D v f 7 L e M u Y A X 4 9 1 W X E J z D g G D k 2 H h 8 t p I U f 6 z 3 Y 8 2 a / / z w P d + d 9 b I I Z T 8 M d 7 s W 4 / L f 4 I e O L T / V / v R O A s z H z + o 9 L A P + 7 y s q I o Y 9 x G A U T + Y 8 j z 7 L p g d f l 3 f K O c V z B 6 5 R + n R C W b l u W s R u A E B f Q y Q / r q q h D I y N T P C k 9 c O K v v C q a o m O u q S d 9 N s o p i q W y 6 V S y d f z i 8 q m 1 W R a H a f V o 6 B N s i o S d g F J P 0 n 8 N O K J M B s w S 0 R 3 7 b w 2 4 o 6 R U W I v 5 y E J + w X L B 9 / x Y I 7 A a k / 9 I 8 I T j f y / B a / D A m 4 g / O Y x w / J P g C d r d y P P M 5 M D J h U G D d 3 b Q 6 X E K / / y X 1 9 R / s g n 3 V 3 O b k c D h / q 0 B h 4 r b j G j Y X w N u P v 1 T k E M D j r B 5 f C t J 5 t / K c f / T 9 h v 4 L f O Z 4 v 7 t 9 3 b H 4 v m x 4 o y B v S m + D o p 5 + F E P A w 2 N j O Z 5 Z W C W d Z o Y w l c a u Q q W A g e k x R + v C d 4 D 2 H w o x J k s N j Y E u + n 1 G C R y 2 E w 2 / s X r g 8 a 2 k C a U y q 1 E n D L M s c D + c t l 2 e / f C 0 z v t s z I H l m z q P w 8 3 z h Y j B m R M N 9 E Z r 5 G R e 9 B f W X g g y J V E r O 4 w 8 s e t e N x Z K U l V 0 u E P B f p / N 3 h j B M 0 S w g x f j T P 2 Q O c J 9 K c t K P 6 6 x v Q f I I I h C 4 g 3 4 o w z 0 M 6 e X v a O E e D C A l L a Z x a o x z A S I i / F Y v 7 S j 3 h o + t h w 0 f d + 5 + A S l T B v t x 2 u H y y A 5 n Y 9 0 V 8 c Q 8 i A g 7 s T Y A S Q E 2 E Y N e b P 4 S P 4 s J O / e I w e 6 Q q 5 i y l E j 0 J l q u k e k P W l E G K E L K T 7 e a y L v 5 Q 9 f r r j 7 q 5 S Z O Q R V E d 8 D g + 8 H N w 8 k j n h r 9 P o Y 3 k J j N f 0 h 9 4 j P 2 i i c 3 + Z x j t 1 a C W m p a b j S n i f Q 1 3 e Y n I o V c I z i H N s 8 H e i h N T + + N D w n / n 5 a 1 f g k 2 t i f X z K 8 / l S c S B m y U F + 1 h f G B s I 0 S G E I w K e 3 6 X u Z g F V S 7 d m H 7 z Y f z k g E f 7 F / g t F 1 5 U a t U E g Z E v Q D X g e P M 5 5 w V 1 n A y x m m A z w J d O + d h 4 n w c T + K c 8 h c m k / b u z Y 8 v r h r b 7 2 b x 1 3 1 n t C f F 4 2 d j C n 6 A I Z D E F D 5 B 7 z W E l s Z 1 3 3 e c f V F T Q 3 E Q 1 q Y a J t H H 1 V k X c b d v q + C F s j l u h u c z O p 6 D N W 9 F C w u J O 2 C V v + I o O U / E J Q q l O 1 g O O 4 d Z 9 q P 5 C t 9 V k 8 E y p A z s E V k / j d 2 B L o w E V 4 R z w 4 g A 3 z x J b a n H w F U m 9 D U T D c g 8 5 l 0 U v 7 + b m g 9 o b 9 x A t M 2 I i 1 Q D m N 4 Y I s z I G + k O C 2 Y L D V q r p m H + 6 g J P E a 6 K 0 v j W 4 k t I I A Z P y d C 4 P b m Q h a I V 1 S I z i Q P E C h 4 4 O T s S G D V 8 M m g n / D N 8 M Q n L H d I r j 7 r B 5 1 + K K x e 6 Y D M I 9 I k 0 Z w m Y 6 z X + S t Z q M w f D C k o A v O b F 0 f X T G f 0 I f Y u B k B 4 T d w R U s F 7 7 I I q f m Q s S B L x z / T S 8 5 P 7 + 0 n O B b M m o b I P 6 W 4 B z Q C P q R O + D l c V O 9 V y Q y u b p H Y 9 / n 7 X f 7 C r z U L W Q 0 z 3 7 / 1 6 2 / 0 G e 3 F w I M s o s s w q / D e 9 h k P P C U k I H u + d 2 1 O w X 8 r B / o B u P u g e U a P O m j 2 o K 7 H A 0 3 w 8 V j X i z u r R W g A M U o 7 d / v N X J D 4 F 3 X I k J g K X V S i b K p r A K f 1 z + A n O 2 X u 9 O F m i P r K o S b 1 n 1 K s u 1 M k b v E I A U N h j d h 5 I u I T C 6 Z y 9 3 7 7 o R W i y d i c 9 u Y 3 c 9 / v G p u O Y r h c 3 R 3 K 7 O 4 z 4 7 A N B T f q b X W L N n G Y I F m R 1 P / W 8 x 0 0 K r 8 N x / e m 5 j P d M b g b 0 R T z N L n v E J V L n m B S h i d 3 u A S R I B L Q V G K j 8 H b 9 m 7 w x e O g o t D 6 D K r + I T 8 Z / D K / o Y 3 E W a o i e f r w B m H W E T U M 0 6 0 l / o / P Z 4 E r n u O p P P / c Q t R k 6 x e o H J 2 e L 9 Z S S / o V x + E F L h O 5 v l l P N 5 0 6 7 3 9 Y h k R A j d v U p m D H z p y 8 k A a v p k z A J V 7 0 u B 3 k 8 T Z i C J b Y x M i J j / e V E O C f d r K a v i z Y x K F G W 3 n 2 5 4 t n V y j d 8 W 6 r j N m z x U j 3 W I L R z m p 4 s P l E U h 7 H c 7 l a o u P t 8 p c r 1 Z 5 c X 8 l f f T x w v K R H s j U W R R e H X 0 p u B y g z N y + l 2 4 E Q C z 2 3 U V 0 A K q 6 U w i A A 0 M v h V 3 H S 9 i D + z f 6 X o y H r t U P e Q 4 n a H 4 W h G P v 2 + S o 0 c A 8 O v o 5 t w m n n S 7 L U n R v 9 n V w 4 1 H G P k J O J u 1 1 A H o B a 7 P 5 0 c B I C i V + E x n X C e M + U L i 3 S F + b D j H c T H U X + d f / J q L w s N r / N L k G E j 4 w p 6 N U b 2 z f X A i 8 H l 2 o h D T u B 2 v f 4 P G S d f 3 B w z x R 4 R w B 5 E z C f H v B Z e T F f U 6 b 4 T C v N f F m + t m J l o I l s t C R 0 0 N u K + f l 6 y I O C i X n I X n p T f f 5 C 9 m X 3 8 Y Y r b f y f Y h w l U W Z j t r e L 4 B C Y Q y A y d t Z F x V W K D P K m I I h w H 3 s E / 1 m x a C 4 o w P y j o Y 3 b h Z e H N 3 B 2 z 5 P i O g e M 4 7 E I B 3 k / B L d 4 g Y k K L j i f j h 9 w S D E R V l r o E G y P n Z p D 8 x Y k B M / P r x 4 3 r d b s 8 T L 6 b F N b 1 o L q D R F N w M E 7 4 b m d l Q a M e b n h n 8 v z k l / D / p 2 / 9 r X 9 / X w P Y n z A 8 u M b M Y B C W J I z C U U z g C F y J Z B t m R J P / + V 5 x H s p d z t B F 5 x L H 1 R Q g p k n y J H m e 4 R R 3 A D W J U n f O 9 5 5 E 1 l O c d k x v A d b D k d F k s l d A L v 7 I 4 9 E + t + H w F u 3 Q K X t k N a I 3 0 G I Z f a 1 8 u u N e c o X W 8 q N 4 s G X W c L l p 3 b f 4 K B + R u j w S j t c v h z w F s y x O E D n D W + + 6 N C W a v 3 t M f C F e w 0 2 X X B M u t O x r u H 4 n o U 0 z z V j s q N P 1 4 w B 5 H U S B w U d t B P u / s 1 g e r N F / y E 6 S D + P z 5 g o N n q s a j 5 r u d Y X R D s g d H 4 m l 8 6 N 2 I j c 2 A D D Y 4 Q T a d H 2 s a 8 d 5 n D 6 i N e W x B 6 R U j P O a P e x Z c s G D E X h L T w p P x K 6 u V 3 R G v X W Z / 4 T W 5 l u P t 4 l j K L f S w O V j Q 7 y u r 6 1 8 z I i A 8 h 8 j F L 7 J v 1 y o y L t p P I j g L l 7 n P s O r z f H 4 g X i / 3 l v h m 5 9 d h t t 0 a I e D U M 1 Q c 0 F B r x N k W Y O 4 z M J z t N v 8 X 3 s 6 s 1 1 V s z b I / i A e b H j / i h h 5 s w K Z 7 o 7 M x j U 1 r m l 9 f c 8 e 9 S m W W S q U s V a l S S u X N e y J O x N l 7 G 9 b 6 v j n H w E v o 2 P n f S j 7 d z 5 h / 1 Z U A 4 3 1 t l k Y h b h + 2 p r u V 5 L y S x z t w S f E e g E N M p x b t x u 4 a 4 l 7 k P o Z O T 5 T H p j T 9 Y 9 7 0 L C W A l 3 j H f G 1 Q I P D p Z w 9 7 O g n d u z 7 L 4 4 t / 3 C v r 7 b c p m M L q 9 3 E 9 j m k x e 4 f 7 v r l 7 k H k I R n I 6 v H 6 / A a x N S q i e P D I B p 9 g G u 9 x 8 J + n F l N I k l R y 2 u J K I V e H M 1 2 r T w / / Z r J 6 5 O E d / h U o w O D L J d Q D t 4 L j 9 q o e 4 I o D o x j y f t o U Z a 9 g V 8 A H a 8 0 D 8 i S h a 5 K m Q i a 2 K + 4 C e f p S 6 s 9 b 5 B b K v d Z H p N i y 0 E K d t n 7 M T Q V F h 4 p F 6 q C v 6 b O j Y V i a i / 9 P x e S 4 k N O K E + x Y 7 8 e p u A Q e N V a P v q V G 3 O j c q Q 5 2 g U 0 / Z 9 N 5 6 m Y 6 w i X 0 A 9 K O B F C q s 7 5 z R I i T T o K R C / Q C x 7 L W r 3 6 C P c i X X 5 n p U H R W O x V G l G H Q 0 y 7 k D n N Z y k u x e z x y s L C Y p b I G g c Z g X y E 7 U + D n 5 V 2 Q w i n B J F / / R j 7 B n 2 W p b e s M R a W z w T D P x d H / J 4 1 q 3 + m E x a p T b p z r y p X 5 J D l 9 j / m A n m o I x 9 o x 5 4 8 6 v T p l Y f 4 E j N i Y C 1 G h R 6 1 T P 1 r q i P Y 3 S 3 t P 8 o P X R X e Q O r Q R r 2 D W U 0 G R V c x J h D 8 e N w r u X a p h e L p e / Q M E R j 9 Q F 7 4 V 2 A k z b C s d u I L E u V G c / 2 f x y u l W Z C i F R C k S 1 P 5 9 n V B u v n h S S 3 6 W z 4 3 y p P a R l h k N p C j c 3 1 k L i f L j t f Z 8 T f l k i e y p / W e c m i f 0 I E V V V A l m / c 9 F z R v h 2 k w D t Y W g f 7 n a E h h L 4 J F S b I M c 9 A D 0 7 m B / p L L 3 r b 5 s A 1 X Q 0 s / 6 C z s Y b 5 W K s N E V E 2 D w J a a E 3 6 M T P 9 z H w + e U J I Y G W / F S 1 k C 6 e s b 5 x b M B 9 J d g u a V t N 6 3 K p w 8 N 6 b r C y g D G 2 / Z S K J w l X j M n 4 p H y V B G U b J r X a T u f p 7 v L 2 g u f 3 o f P 3 K Z z 8 Z X 0 v g t l N V e 6 T I + K + j 3 1 g x N T C W 9 / d O 3 F 2 F 7 m / c 8 o Z 2 L j u G V 6 w + j 2 g 7 z T T J j g 4 j A Y a u W l N 8 z k 5 0 N m L y J 8 y X l x c n d N N 2 b a H t f L f 5 j 4 b D K 0 f E G q J W N l 8 + V 6 N 2 m Q x 4 a 2 6 a B t t Z T x z J 5 T p w x k w L S v L E a 8 f j i W t I i U c c 1 u O S j h t C R b X I M y C U V V 1 d p 5 + S q Q W 5 p F f 4 3 3 T 3 D M t X u V Y G q o E M 8 r i 9 h P 6 4 f o E Y 2 v / 8 d C Z s j n l n r l S + 8 E V Z D y S 9 5 k G b r V O X Z s G m a F O O h 8 3 l 3 3 K O b 3 M f d t A q Q E z U 9 Q r M y 4 C D d 4 8 X u f G c I i H 5 N D f v D B D R V 8 a b 7 y 3 J 2 b f n t F l g N z P e X H V p 5 e x k 8 K a C N / Y E k M Q i e 4 V u F t O b 8 h c W 6 l W A T d I G P q x g V Y w N / t j T b H z H I L Z D P U C b B a 0 E I w X 3 E Z l 9 n c 6 v J s a 1 Y J Y a O p r Q 2 X d K X k N + z A 9 k l C F D p a A e x 7 q 5 w C b t i D 7 7 v m F s t t f 3 R J c 9 v t e J 5 e D J 9 P s 4 n P q 7 z d 0 K / O N J l 9 J C g 3 H h I K T B N 0 M 8 f i y i e 5 e x E 9 M r G 1 b / Q r e R V o G R 7 6 x v P P + R i q R J u G d 8 5 E S P t u H D n 4 S + s l w E 1 A P Z + 9 X i 6 g b S q 4 z x w 3 V U K g J h P X f Q 7 H V k 9 + u U H u K k d Y k 8 g k s r v U H 3 0 D p m Y b y H m s c i u s a 5 A 2 f J 6 K h I f i 7 o V x a g 0 W 7 + o f 9 v q r J h g H x h / A u Q Q W d a G I 4 q A A h e v 8 6 o 2 V 2 y 4 f + f O D W I S 9 o a Z E w 5 6 m Q l 0 R I o w t y F 9 P g 7 i u 7 7 h 1 l E A d q F k w O q 3 c c H 5 k W T P F v s 3 w U z 1 e c W k W q Q E H H D k B g J Q x c A o J T V F E P j 1 f a S A 3 e P i H T g G D m l s c X 7 I U W F 8 o u A L o D Y L x K Y Y 3 Z b k A V m v O Z q Q E a 6 R u w Z w s N c 1 0 M H x q k h D K e + 6 B Z k v u U 3 J J m c r b 8 e L h O v 4 v 3 6 8 F f 7 S e X R g g K e u 3 n F n 6 b + L 6 d 9 V d 4 Q a N W x M 3 8 b 6 1 6 G g g C Q T x Q c y s P Y E W P q u o l b z t 9 t n V k g s a L e y M E 3 C c 7 M w P I 1 K N r 0 P S s T z j d L n L B n T U l v u G Y 1 x t W S r j 1 V J 5 z A W U 3 1 3 q x B u y j C 7 M r U T p n + 7 B N B 9 + o 3 z P z h b j S F i R 0 d p 4 g B j c c m b V J 3 + 6 h V 2 v H L Q V K U U D 3 6 V K u e N W z 4 V l n Q s i l B t R 3 l N d n K f M e v F O H 2 9 I 7 7 R p Q u H 7 h r 0 t + K E Z h u i / a E L 8 g s W E O i 8 z o m w X E f l 2 T V / x x i i u k z N / D / T 1 + + 4 w N y t J F k 4 9 e z e 4 l U b O E f D 3 j O Z + 9 + F f Q h q c U m 8 m h + Y D k i 5 9 m Q c j o Y f K r y P X H c Y G f e + a k c v R q 4 4 y K F R E Y p 5 9 q Z T h O v 3 + B k W C u C o I R e T Q Q 9 b w 2 k w H O 8 t 5 r M + f y / e k J h e c O + r / g M E s v D 1 j 7 m v p h + R / i R u f 3 e m J / W 6 x I t b a X 7 + n e u H c i u v r n T V 2 X U A e 8 6 i R m F D 2 Y p F 8 8 9 t 6 m e d 9 t G u / I V T R t v G C t j T b X W 7 5 y 9 z + R 6 E r + Y F g g t f M t c T D f 3 / T t 6 E e D 0 1 0 h L 4 Z 7 4 5 s g f D C B P 5 f n 4 u F G Z n X 9 8 o z m / t C M i Z k + H o 3 H 2 E U Q C s x 8 6 k d d a z q U Z + n h T j 4 L 5 E p u 0 r V w n 1 T f G v H T 3 M B 5 2 E K Y G n q w K k F 0 u 7 y H C Z 6 6 x 1 9 C 3 A p x l p 1 f A l V w q F O y X x O 9 h T i L 7 T b 6 t Z x / A V p D j k 7 + 7 W O u 0 x G 9 b O E D L r Z 5 x y 6 C S D 5 + p 6 y / h i U 7 X J 6 c 4 H n 4 y A i n a 8 X k V g 2 l y w 5 C O S j W S 3 C S d q Z n v s v s Z W 7 d x K Y C U y 9 p 8 A E q N 4 s H 7 G F v v 3 O G u 8 y 1 / r A T J x 9 O U g Q X Q v + V 9 G n l X T P C w V L r v 3 A H P J I J u + j 8 B L M A j U e e z 4 + R V Q i o q 3 J o Q J w v C n a v I X y G G l 7 g 4 u T r 2 A 0 k q X O H V G 4 E H r 2 1 2 O q B 7 w / E h w t 0 Z E l V 4 W t 3 4 a 8 3 E 6 q 0 8 b m / n e G 9 n n d F h R q r c V 1 f k 9 H N H 9 I K f n B i k Z X 1 E d s 6 d L G e m 3 u z l x 2 L e E Q P D 5 s M q T s c h T s q L X Y f 4 B G T f R A 8 v n x 9 2 u i V 2 P 7 i 3 e W c R z G q 0 n o 9 r c U b L 8 C q r N j + e 5 P I T 8 o V f + U 2 P E F P g d s 3 z + R S s 2 D j B i U N f K K k q I w m 8 y r F 0 p F s k i t e z m R L 1 S t V F 0 x R v P c N G e O y w V u H g Y L p l q 8 X F p j p K P 2 g r b W + 1 P f v D 3 3 y S 2 / R 3 A K S 2 S g D s y T w H C 7 t 9 e v k I q 6 m e 3 V 1 6 U N l k J n 1 + j Q f X L K t p v S x e T R E y T 4 x C u 2 L l 7 g r o 7 P y k Y U s o L r c 5 M t d A V t x f L j c b 7 U B W 9 h M h 4 5 6 2 J e 3 S q t 4 n L r l j B Q f j H 3 8 s k 9 n z P f e G J f Q O E 7 N C H k N / 5 5 q Z I 3 C Q b p t W i U A 0 h m 5 n g p H + d V 2 2 + 1 g x z O m H N y 0 g 8 4 N v t 4 e G u R y 6 f Z O i X z N V T v d 0 e a p G v R M H 3 l M n V / j m 3 X y N a v + / X / 8 p 0 Q 0 X N R f M c E c A 6 z 8 Q Z E 7 4 M M 5 T a d u I G Y Y 0 j Q Z J T 6 U k L b J f A l 0 e 3 v 9 P I y Y N F B + S J 4 P v h d K Q k A + M Y D M T g p 3 n 6 b 7 M q x w 9 Y f H 9 p O a P F 5 Y O n U 7 5 8 h r s 0 1 / j 9 n W H N 8 D d j p 1 O S 3 Z G w j / 8 q l h 5 l a K q k g E + U w B 6 t D N M I 3 P Y x a A l X b F 9 6 n 3 6 D F q W 1 b + V O b J 7 Q T U P X g l L O j k P s 4 i U H a M Z L V 3 g D l f 5 / j R u + d 5 6 4 k q L l s 9 h k 8 X X z d + m A I E v c h q A 5 k Y j i g h e X k X G 5 S y k m K 1 Y 9 / c 3 g 6 j 7 X V u T + B 6 q a N R Y W z J y e g W 7 3 j L 3 J v 2 0 y 0 Y L M x 5 V Q l J q / B i D v p i e t f 7 H L j H M Z E + x w S F D u h / A 6 c c H u H D 7 b r o a g 8 J C g i T + N I n 2 x z I 1 M g p e r m 4 5 I g 7 D u f O p E 9 U l Q u M b L q M 4 t 6 o U S u k q l B 6 U M u c j B M k C i p i g T x L K v z H 0 A K 1 + 4 P h e N j j z n Q L G y n T B C 6 / c 8 O + 4 d D A T u s l o v b 4 m R Z X F n I 2 m w o 8 + 3 K y L q J f 3 f D m r J T P I f y M f I l I 6 5 0 1 9 p Q d 6 y b W N 0 m U 4 B 5 V 3 E l v x d / v 4 U k t 0 A f q q / b D N 1 l a h E A Z A d b s h A g 6 i d R C m v M F k S C P 3 1 e H p F e x 4 G 6 8 Q e y r j X N B e K u r 8 0 + 0 o 7 x z j O D + w a 5 / h k t M i Z f p I O w g K v N T M P R u k 4 V i o B 4 R W n F 4 j 0 h c M B r j o b b N K x Q A 0 4 A L Y t 4 b 3 C Q K E y U G 9 / U X f L b S m I B 7 8 x Y I + j M w C Q O U z b D a L U 5 T l 2 I W + w v a t o c T T H Y H p i E k r F X a 9 t q t X N l J C N u L s b H S q J t N I P 7 u / T b R l 1 F R 3 b 3 b 7 Q H J 2 5 l 6 I l / 3 D K Y S M G q T U C C Q b 3 8 P y c u A r Z U 7 J h d 3 s L H t f x h f C q c N L J l e x 6 r d y 9 C N 9 Q / l P v C x Y v h f g N u I F 4 E i y W F k F c T 0 b m B 3 u L b M E Y v a v a M T d X A f w L q r x 8 l Q 8 0 a W Z Q Q E w z q + W E s U J B W 9 W k c 2 6 1 Z n F 3 7 r Y 1 2 L a m l A 8 6 r c U 9 u s j L 1 h + v 2 t b y q e + 9 y M x / N 4 0 x A l 3 e z V k i x 5 z j Q V y 7 s e p e c j A t j k L Q e 0 5 q T p 3 w Q Q r O 1 3 t d / L 8 q o E / d 1 h P 7 g B x W G 9 d G v y u 7 1 n H Y w L z Z 3 Z / 5 2 8 9 C 1 H X 9 n Q J U 0 f I O a S 5 d P p P D v k n J / J 4 4 x 2 s d y y x q o d j J F / + C s S l Z a m k 2 A p f L y 6 F G 0 h k 3 T T 2 X Z y / s n J h F D Q R 9 x f e G f F 7 o e M c f t C x y V W 4 s f y v r H P a c g q c I b v b D R f H Y C f n l j + U L v M n N 4 T 9 q P X y w 2 C o m m K g 2 M G 0 Z B t s S h 0 6 A c 6 w d d g Q o V d X v f G 0 k E / S I 3 V a y p W 0 H 8 B w o Q + r I e 0 g f z c 2 v x t 4 L n 0 x Z E 8 j V 8 j L i 7 S U f Z i m 2 q L 0 1 J A l Q I u R 2 6 + 8 O W R s u x 2 W h s I G M q u K A B 1 2 q l E z u V 4 9 R T u Z T X D R / S B P z v 7 h i 9 Q W E j V S 3 d 2 X j / v 3 v 4 z b x h 3 7 j Q V B r 8 P m V 9 R J c x a 8 B b x 1 C x E h f A 9 V 5 0 n 6 X y G W u I I z n L g j a j 4 7 i 7 A C O 8 C B A x G i 8 x j R D J / 7 B H B J d 3 2 V 6 Z U n Y 9 v 5 T e D v u D Z O N R e N j N 9 7 J 9 i Q n a j r y C D R 2 v u d O M w 8 v c I d s Y Z J S 4 E H 6 X p S 9 X U h I d Q u u L f n y e S m N b i 2 F I R m q U L + Y 2 q R O e n G C 6 n 0 C B S / w 2 / x q 8 t U e 4 / o A N S E 7 C D 2 A r + U U L T c B o z W q 2 G G 2 u M 6 5 Z K D r 0 e k p c w U 0 6 t o p / w a F D m 0 1 A 8 a u / 8 b I 4 M m s / o t B x q H s R Q 6 Q k F + v z p I X f 5 g P Z x a O 8 4 W M w 6 9 G + m k 7 B G I 0 I x 4 D o K x X h j b 3 4 f u J 2 9 n 2 p M R E z 8 u Z 3 h C q S 9 C U m L z T m Q V W O U x Y X z P C 7 b u A E D t 3 5 X Y G 0 b P g / n K 5 Z n J w 6 z m N L L b z t Z O Q x q X I d B U + Y n F Y W u y x S i t P b g N X w S k D z / 4 G t L V d c F 4 P G d j k L O z j S l e W s a s 9 c b z s D u p 0 J 3 + Q m / K M e N + O y 2 D j t l t / 3 N u m G H 5 A D 7 c / i u K D n E 6 Y c i 1 i G 7 j y 1 k Z g / j d v g g / d J x f D G G y 6 W Y 8 t M Z S X l q R L b f J J Q f 8 J N K C W v q j c + + x H d u I d G Y v 7 q r T a i I G T K M p + F x Y r g L H C e V I v D W W X D t O P h O Y x z h s h z R Q t 6 q L 4 n 8 + 9 9 4 a t j K N I s j h c H 9 D 1 P O R 5 L 2 n / R m / 1 4 8 g e s F 9 j w a H y B f P l b 4 R G R / W d j c / g r A X D / 1 i s X f Z C 9 H D 9 l B U X r f s S l g K 4 D v k W I a R A J + 0 O H L 8 X i M H g 5 n F k E z 7 q J t H h T y B 5 D w l 1 9 R / n l E n g e v + U D 7 Z 0 I 9 A 2 r 2 G r v X o 8 j d E V M 0 e 7 9 h x m n 9 H v O b R q V 8 z Y p 7 b x e r h H U O H i M 0 n 5 j T s 2 8 n U g o Q 7 N G X w Y E m L D d Q 0 L / z E Q 1 c D l 4 g 7 D N k b D N 3 O x s 9 2 x l B Z w b f W f W A c 9 3 y t 2 8 g k X r + S 2 s 1 b 7 / Y 3 2 2 I d F Z X O p B k C o o 4 6 4 c p i G n e + l r z k 8 U + K m U T F E Q T t 1 M r w e A a W o d o W u E P n X Z T 8 M 0 s / F m / T v L 1 P s m Q 7 h j v O u y w 4 z J b 9 o c t Y Q z m 9 q g N L J A p 7 f v 0 1 E Z m f l U X q A B H r 5 G 3 q 8 R D F K f O O V w I C 7 R r B 0 X A m L F 3 w X + + 3 z O z K Y g t j j Q 9 i i B S 6 0 9 X S U 6 O s F E P p V S u j r J n N R / i n Q Q 2 o X 0 x Q u b y R a j k m P m / 2 w h N z S W 5 8 5 e j 2 F R c c 1 V V v h C v P T p p F C 3 3 G r g U U t Y L z q 1 g e 7 B U c o Y 8 y d j B W u o d p q 9 m d o 2 b V C A b u j o D I 3 v b F N + y A V w l H i T L x 6 F 0 4 j s G T O g A O x O w g P x u 8 r D k Q x 9 x 2 4 K c F 3 h 8 i z 5 P 6 n E 7 E r X / m 7 3 X 5 I 8 h j + o / Y H P E R Y h N T f I d x p H z 6 4 P q 7 m N y M 3 4 c 0 4 P 9 j x g X S l A 3 h E T j R d C s G 5 n P Q 6 J k q a E o V 7 k q X + d j X S L c P + n R R a N R I X j + r D Y k t u e R X p Z j R / P 6 7 s 0 7 o R G 7 P n Y 6 Z 5 y / i h p T 1 i i + o n T p 4 0 j p i T J 3 1 1 / 1 4 F w Q 4 u 4 + + F p p / P V 0 Y w A C T / u z P G 5 a t y 0 / U x K z 2 p f V r k 0 6 + 8 R f z g D j d T F x r t 9 Y P R l 4 f v u B S V u a k 5 M T Q h t F P O R M h 3 s Y f 6 q P 1 P 6 X P U n 6 a k 9 P q s K W I s I m L o T C B K 4 B C g m B q M / x d l o i b U R k c 7 l r 9 Y h 6 / B U 1 k j 8 W j P 7 j H e q X Y 2 N k L c x d u C 2 Z q n 2 V 8 l 1 W T n 5 W E i B N K I j O f z I c 9 y + Z e G j B n x x 5 2 R G j p L + m R G R c O B c S B t / K p u A + h 8 / 6 a f 1 u e u Q L Z n r L l 4 C a H U a U j s Y W g J s 0 r A L 5 d 4 z G 8 o t e T 0 Z W 7 F X N C y o 7 s 2 V U d s 9 g X Y t 8 H z x f 9 J + H J I V x Q H C x S Z S u n X 8 Y 6 m G f b d 2 v w B R u M E b j a S b X o V s Q 5 0 x e 5 8 J P w 5 K 2 x i V o a f 7 v L A u C R K Z M f v H 3 Q S U j d d / g X 7 U b z 7 r / s E g R n j m H p s o 9 E L m 7 E / J h m p Y x 1 x 0 v k v j P 1 / e l 5 7 h 2 s d 6 c 7 I e B q U T A T G p W Q n H t Q W m 5 m F d q w 4 i R B 0 c z x c q d f B d 9 8 F k / F R I p x K h z D c / T x r x k p C C g 2 O X A k v l S 3 x j C 0 r n 0 2 G 8 f j X t r 3 9 W 1 9 1 G a d b A v Z c g q 6 0 X E O a 9 d v l C B 7 e + b d U P a / h T Y x j u / W o m / / L 7 1 6 3 m E C 9 B W z 8 u u u 5 e j s I r p 8 J e A + Q M p P G 0 g E Q 5 t b 0 P 3 f k n z T 1 z g + t l J 4 E W 8 T l I w i f J d f B x t x T t 8 5 R R C 8 Q 0 p D / x T l r r 7 L T K i q + f b 2 8 B A O k E Q 2 F i c B L 4 K R I n 6 v q q Z Z P y 8 L 6 v D l j i j O U k w 2 3 g / 5 5 5 s j c + v d Z O c b q + G T S n A j n h g h f I d r v N A K 8 P G a R 9 w 6 u 9 x b h 6 Z d I I 9 t i d R O n L d 9 H T V 7 W H 2 H j a e 9 H + b s x f m y l f b R h 8 O m o M 7 U P h o 6 / T M 8 5 U E w I l / 6 Z F h 9 p c h R k 0 J + A t 7 Q 1 h j P S 0 r g e N V u c F p 1 x 4 A I h z 9 N 9 L b K 8 r T G K n s O + e X O D c w W c L Q V a c A u a e W f p p i i n C x K E 4 8 j i m I E S B L n V B 5 w d 0 A N r u Y i S b B i y 1 m p + s D X + D f l D k f z E 9 0 c M L v b X H 1 X E i 5 v p t s s t 6 F 3 n P m h p v U F c e 5 n W 9 g n X q b r E s M J + R K j k m + z 3 g 5 M h v n k g G l R x f R B B V I t + K 6 m p b W c 3 O o p s M d p r g / x l s a K B S F h l b E v P v K J g K 5 Y p 7 p x B 8 T s 8 r 3 t Q u V A U L x 1 s 6 F G m p E 0 L z 9 P j q M 8 E / N N 8 Y 0 S 2 H B g n u m o A E C L G g p R y 2 Z B u F e J b I P S o a O v X 3 h E U 8 i X j B p J + v a W u Q B 5 Q s j w Z o Q f 1 h 3 v l q T R L 0 U 7 U g g v M v i I k H X 0 L k / Y D T F + u Z 5 / H i j K o R P p C s A e F g p A l W B v L G 5 Z 2 4 P E + t A g t h q k t o q H A C r 6 k 1 V N e x G o y P Z n Z E / O A i g Z o 6 h 7 5 L k e q h 8 H a W g 6 6 e B p R l B g 8 h 1 8 G l E 2 j U r 2 A 0 R k 4 3 R d w o i w C 8 e j U Q J M J b m T V / 9 D 3 7 o A 4 T i w 1 m 7 J E f K m s X 8 J I u z M 7 f B s K P g s E A i a S E z b L X 3 A s i c O E c v 9 1 N 1 + / g K u D G y 9 z 7 X A Z B 0 4 2 W f 2 6 e M P X r H M W F t e W e B k 9 3 t I R u b z T 3 t L H J X j b n v Z m S W W c A H 8 i C k P f t K m 1 v Q a P O W 7 6 c f b H f o G A N y T h N U K 5 3 x a d i V 9 3 s P L k U I G v N 0 0 N 7 3 g z D R Z 9 m R M 7 u P 5 L S f M 8 r q G J a C + I 7 H 5 H e 0 p O k v 5 M O 1 V k d t u I k d J L m S B S F K Q S i b r 5 N 4 T c P V Z B W W f z A w 5 0 g B 5 b Z g f v A d 3 S F B Y g q G D m K q v M M y n v n t e b w k 7 y m n p T 8 o 0 + T x + k Y n R K t C B A B R J y 3 3 G A Q r n T v / 2 W k o h E b 4 X U U 9 5 + R g b L v 9 8 O m Z M y J p Q B 0 B h I z s i 4 A w y d Y Q f 5 n O L r n g l q 0 F m a V U n 0 u K T Z w i v t m r 8 K o a 1 9 x B F Q V O P z y s e C c j e s V Y R M 3 u O P 9 O E h 3 7 r A d w q S b r Z E 6 R Q L J W k l K b e z D 8 w + P 5 + V x k N V e r d v T R B b I P 4 1 / o 8 V a K / y n 7 + E 9 2 s t e F R y 4 d d J h r F J 6 3 D + k A f M K + Q 0 m 2 A w F E A f q D P a 5 4 M N i n P 4 w g y M j q s f e + b T s Z U 9 G O 8 Z c I d 5 K y O 9 5 + T B p v + I B y X h 5 v 3 8 u A q H t O F x O s 2 F + F C s 9 S J J m g l k B A A c e j K 3 q y a T + F K / 8 s f r u 9 / M T v I K q 4 o u N c V p I H Z + + R u 0 A / 9 O l C w r N G C y g I Q Z 8 8 3 1 v h A q Q u f J q C G x 8 y v i 8 o Q F L R 9 M w D c I o v z 0 w m D t C 0 L u M R a L r g 9 5 e 1 u f 6 Q 1 S E K / H Q J T h 8 j k K Z d o u 8 Z 9 r J + C G / s F d 8 w a G g / V x Y b v n 0 B j c P 7 c 0 h 7 5 B A B H s s S A s 1 w v C o R 2 n n d G J 3 D F v t T 7 O 4 s a + V F 0 Y x L L x 1 S S 0 s l D S t m 0 X Q 6 t 5 R v O m i E l 1 f F N x v X O 0 5 g X T H a 4 7 d s + 9 T X B 5 3 f U Y z G 0 b b / / t 7 c 4 m 4 k 7 f B n v 7 e 0 o z 7 + s B w A V w 8 4 8 C M 2 J i / l b J p w o f R B e V i I x R C U t u 2 j P W K H N s b m A S y a j / 7 b m 1 Z p D M 9 M d Y 9 / L + / 6 X k s Y H S u 0 + + 5 K v 7 O 9 7 x o r c o / j U h A K x u 9 H a c 8 X 6 l r e c p Q Y v x r a C D 6 / p D n j N 1 p x C H q B Y e 7 U 6 x 9 Y E j H b V / n + y 5 M U b 5 r 5 Y 8 T b D d w N p p y x + O 8 U b I s B 3 k H l B N W w 3 I N 3 b 2 d u 8 9 3 F z z H 8 g X g 8 H X p h Z x u f x + 8 6 A S F L k H F 5 v Q 2 c I q s P Y S R X i K I M v m G v / k 2 6 0 w o S 2 X P W A I N 6 n 0 d N H M w i Y 0 D E n N 7 D T J n T M u 4 L + I j O T 9 2 7 P o K P b D 8 z X b / 1 F v 7 B J T F 4 T w y l N K A O / N 2 x 3 3 3 v z o 4 x + W 3 H A M V T P A 8 l K r 2 E F P U y 8 x a 0 m U P f f M g 3 U L E + 1 e S Y 6 O N A K L z l D z e t d q l 4 Z M G F K K n 4 X R / C / r n 9 + C W n O z 7 d V E N e x t E c 8 C I f + F z f j 0 Z u h S H A a G K V u r o o e Z 7 y t / r B c E W 6 7 x 8 e l M 0 A i j n u B Q E Y G C c C B M X h 3 M G y 8 K m U Y G L Z B / 8 x K j F c e h h b p 3 c g K t O q v 6 o X 7 L 5 N 1 E z t V t 5 3 j 3 I 2 z + L O J o h h T 5 7 + + r t e + 3 h / y l h r I O r V 7 e P L B i b F X r F / r l W V e 7 1 I 4 h n w k v n d B 4 v E 0 H t 5 5 2 J u X V 7 O V r Q t Z v X O X e H t F i 9 H a L 3 2 c n w w 1 / u e u Z r m j L X x 9 c F 0 r U P o a 7 A m A + 5 1 x o d 8 n g f 1 v r g s j n Q U h r E 7 x N S / n / I 3 s 2 x W 9 0 3 5 T d 5 C h R C A u z l Q A g 1 / 0 L 3 f + 1 S V y E f P 5 1 p 6 4 D W w o d b Q D D u Q j Q o S A d 6 2 y 5 t d z P a 5 F d 1 0 e i P c / c C b U i B C W S U F s A R t O 2 C e e v p 3 + I L / d N 0 r z I 3 A U f b v 5 Z l 0 G O y 8 X D l Z k Y x p j 5 C n y I 8 B l H q M 0 n V U D J 1 K W R C d r W Y E e E E 5 w E w G 1 / / v Z D 3 u / P 1 2 q M e n 6 T v j Y f g W o g 4 m + a c A q e o O n E h 5 D m 8 v 1 n k P j r 9 K 3 Q D G c B o C j F j G U 4 9 5 K w 7 L h + U d e 9 e r d a D z D U 2 b A V U E 4 v T k w 9 + Y o b / z M Q 7 T 7 3 n L N z y X k w 0 f 2 v m 8 u Y M f X J m C F E O r K l r R W X W i 6 4 j s S W m Z h 6 h c s e u b p j W a A y D R 1 m J g 4 7 y 2 S I Z 9 0 Z 1 K G / 3 + U m 6 r c H A + n N 4 z / J t r H 1 3 0 8 8 o b I i M / F 2 K 1 F a B 5 J j Z K 8 v S r A + x e Z m 8 X H l C l K u m 7 9 h w s n u X 8 b N H g C 1 h l z w 6 K + t G J f 5 S J 0 5 K o p + V 1 R v S 8 + 3 2 C w 9 j j o o 1 0 D a e 0 G L 7 + k s 9 j u U n 4 V 9 k 0 5 c J N f z U u 2 b + 9 P j c E 6 x D n c T p S z 5 P 9 d 6 Z q j C Y G O V r e g q X 9 2 k H Z n f G l h N Y Z 9 L f h 7 t 9 4 F 0 j J A 4 h R 7 K 3 h U T W L f t t I p 8 n Y p C m P A t c F v b P S 6 m 7 L H g / r D F F r y 8 X Z H t 7 j a 9 S c n D / Z 3 n z + H B i u O / 3 x 7 n h n P l b C U d z k n / P 7 y 1 U v h t X L L y 5 5 0 s G 7 w w s f E + k v y y b X A A L U V 1 Y B H k l F d t q 5 z n r c c y f M K t 4 R K o H o H r a / n 0 Y 2 m 7 B u S a w e E L P b q K E I E c N g H / j w Y v P 1 Q r c l D e c 7 0 U V 3 9 L 2 Z E E h d k U R h n q c D Q m m g b W M F x H + a W 2 Z d h 1 + 2 6 / P l E H F H Y m 8 J G m w e h b z f f 9 w s x c o D x A M B W C F 9 b n w / 7 E x E B 7 q E v r o u R J i m 6 y J G A z s E z Y B E K U R j P I T 8 I b J Q M 6 P 4 z h u S B 5 E / b g 5 7 / 4 T Q V f v U i 7 e P M 9 z M p U f I A l 3 g R N 0 D f 4 o j z L w o z 9 j p T q f 8 5 q l J k 7 q w m o r 9 e U U z 6 N v r T G R b 3 P g 7 X l m r f q b u D m d F 9 M O 0 9 D y j g d a 4 6 p / O Q X 2 / T v U b a W k K / r g U s t f Z r H g H 7 k Y H N 6 U T o R 9 + 1 / r a P j 5 Z d x 9 A K R 7 H n K h 3 1 d a 1 O 9 9 c 2 v R d f Z f g / k A U i y l w G g U y 6 3 l k N A G G H / 4 5 Y 4 w H D v W m x f a G r D K p i e f g s o U o H x 1 w l J j Y s n 4 r E a a N u N M y D L k 7 f D b m H Q O S o E E 8 + A b V w A q D i 7 f J 6 E 4 u W K r 1 5 i v B S X Y 7 n y P Z N a v L a 3 f / l X f I 7 W c D n C z I L 3 / n 4 Y e 4 + f g 7 4 9 I w e E j e z a e 3 7 T r 9 W H r Q S p p 5 i s k f C A / X K 4 X j D 6 M / L + e 5 b m / L + Y c D R g l H 1 O / w + E w e K v e d f p R f 8 C a C o Z c 7 4 t / P E d 7 / i r J d j M o o q Q E v Z V K w / N q f n w b I T 0 c O g g k U X n Y Z R 7 Q r + b W L x + t L J i v 3 + 5 b 7 4 I 7 n H c 6 F J a d y 2 7 d + 4 7 p I P e M w x N D R l 2 / J 8 C i + u 1 E G f P F 4 T g Y Y W J m b f M R N 8 v Z u A V Q q d t + R B y D h k l P 3 x 8 O / G g 9 y Z A a K w G v 6 3 b w I J w h 1 + h y F I k b 7 Z M 9 R g p p b + B H C z a l B a 6 m 7 5 F / q D L 1 Z o 8 q A l x 2 8 y B e j O 7 A O x 9 n O C 5 z S / l v t u w / e 7 7 3 k z p S G T t F K f G Q z G F e q A s 4 Q 8 O H D x p V 6 e x J 0 g M Z Z T m H R g o U L 4 I 0 j G e B n s B 2 a Q Z X R M U R 4 V D 5 A W q A B n j P S S F 3 f L r P M K k A 8 r 8 n L K s L a / S g w e C 7 6 9 D a Y G 7 m n q q q E o 4 3 E k d 1 j q I e m F A U s P U w 3 7 8 g W V x J N V W d J Y 8 7 L L d 6 e Q 7 d T Y p o 0 X C Y 6 M h 7 5 d 3 G J 7 i b y + d H z V v x h t q + l L g f s 8 M o B n 6 A v S o U P w X L d 4 x M g i K P Y M / X e B T N 5 h 7 E o z P E I G I R v z L 0 6 p j q 6 q n m q k k / e i c r b O p J s f 5 A 3 g M 9 B z u s G X Z m 3 d + v E H G z i W p 7 h 5 2 y 0 n q c Z K q L r T 9 r o + 4 D D 9 + 0 3 v b + 9 y 7 9 + + E a z Y / v l 3 1 T j R G r 7 9 c 8 q d t l n H d o c / I / z A F G g 1 4 0 X L b v D / o l b s L d / 4 k c m p t H r B A 2 i a J W 3 T C e J 1 Z s G s o S A H K x 2 I Z 1 R 2 / l i Z C y K e f C p h n i X r b 8 Z x f E c t F Y c 1 d T n u c G P f h 7 l X H K 2 r J R 3 W + + G q X + I 6 W s x O P w b P w S c 8 r F w P w 8 O 1 9 R a u 3 U t z 9 M o e P h d c O r + g 6 I t K I G 0 Q v N P 7 + y g w + L y z 7 k F R 5 h / m 7 L S H 4 M 5 y F / o N s X X M g x x B k Q x B 9 o l 6 e 9 X 8 D X 5 5 1 c O a K T h 7 P d P I + 3 / 3 K 5 l B x A 4 f H 1 r i V e p d n P r 2 + g H G x e N B e 9 Q s O 3 V W 6 k x e H h A m B d 1 w e v M f M C K 8 A 6 u c N I 6 J H U i 0 H 5 E P A D W P D 5 d H v w 4 J C h I g k r s K I 9 o b Z n + g F o p u e v 9 m j i C y o d 1 3 P j F S v W c 4 M 5 + j w E S 0 0 0 h J T F Y l C 3 5 N L S q 8 e d 4 F g 4 x k D L h u I s n n I u O s N Y n w P i 1 t F x T K F W v V Q 0 K 3 W X I 9 t H 7 4 Y Z Y l n + y j z B 0 6 z m r y g y 8 c b 2 R i P x e / J J g j + W k C k Q 1 I F 1 p / w 3 4 x x O x h r 8 a 6 n g T / R H X G Z i k T C D n S D x X g T Q q 2 g t i / 5 7 2 p U + W u i V u 5 9 x N B P c x u H g + q J I L j t 8 c J q i P / 2 u e E f L c R m 4 A t F 4 l Y V d 4 M J P X G I m i N 3 S A 2 B V d s F e 7 A Y Z U K O B R Y j m 7 3 J + c 9 6 W K 3 U W P W f c O + 9 Z W l i N P P 6 I S k O g X E x w / Y q l p B j 9 + H p e I J T q s u 9 O Y z n Y i P a M 5 U M X R I a / 2 8 p o T M b O x b W O e p D e R Z w D E 4 b / Z F / F D g 8 U q b 8 0 e e A 1 i 3 G 8 / M B P 1 6 v 8 6 T U 7 h V R e C z w y A 2 / 4 Y N S E 6 U Y j n 7 f v y d u y u f 8 F n T e 9 P c f g z 1 K 2 E D T T c m f B o y 9 f n X U q C M h a I G V P t e 0 U l h 7 3 z R o K M X i 8 b 8 K Y 3 x j u 2 B 0 h z I R 6 i 6 G S n l f 4 t K + V U x K Z n 7 s n 0 V + Z J B e d w 1 d s l x p X 4 k 2 A N T K T / 9 A z P / 7 L Y I a X L 9 E + Y S T t 6 9 2 + D 3 X w + Q l 4 H 8 N s C / d z x H W V P A j 7 I g L s 8 R 5 T F R O 0 / W e z E S 1 n 3 g I g R s N j t N J R J e 5 y m D N w 5 r f 9 P F r v / U t I T x D 1 J 1 d h I i R 4 h A p U J w d 2 / D H a H G U M L / J K o 8 K / / V S 8 A Q d 3 k I 7 D g G e 1 Y 4 4 i X O 7 o F P J 4 J Q I 4 S L 4 N R d 0 I V Q O G J 5 4 Y 4 3 H Z u f v 3 N 1 i 5 W 9 t M d r 0 o W y y 7 k 2 7 7 + S 7 B p j p d h l M e x V g k + 7 f t H M r u o 2 C U v w G H L B L t Q 6 y Z i i I q b N h C b 1 m 0 8 W I k b D B p p m o M 3 Z A T 3 + K r r D 4 w I a n C z V c j S e J / F i j 7 S i f A 2 7 T 4 s m 3 z 9 o f I W / D U h m 8 e z / v v c S R U E n u P I C H i 6 G Y 8 i 4 W + A K l n t A C j F W j D R z X w o t P p J F I J D I + y 5 A / 6 Z q X x M b k o h h w K 7 Y y 8 Z 2 V 0 k 6 B P K E y 1 W p p N p r 9 s T 1 J q F n F t Q + i f 6 0 A G E v N 1 / V I 2 G b v d 5 E U L j r r + 3 N 4 0 W w t i p E X O 2 E i 4 8 y v H r C D H e s m y o 1 T J / Y c b d + 0 y s P y H A p s T J / 6 B P f h G I z c i / V e Z g Y z 8 P e k O Z R k r m o z l / U 7 v 0 p j 0 + + m X E S z x 7 z l H r v 7 k K A Z q O Z v B T t / u W / b r D K J r Z 2 6 j G M S q h 7 e T S S t A + 6 J 9 R K 0 A 2 F V 9 z 4 I X C h 9 7 Z C P y x V 2 j m z 4 q 6 B O y O O P 8 9 R 4 a R K f a 0 H S b P 5 S Z Y x j n I f L u 6 4 Z 3 T b d T l 3 l P b Z W 9 S 8 s G V 5 1 Q Q M 5 0 I n t T 3 B 6 Q 2 y v y e 3 / u / w 6 + h 9 / 0 M u u X 1 D 7 r y 4 X 8 a n j Q i h m X Q q x q j G s B m 0 Y + e t Y n V / v B 9 v 0 j 0 j p w / i D S g 0 h 6 u g + b n X T p / J w 4 I Q D B 8 S R a j I 6 n x E / 8 i V M f W K n u J R T R L l T 0 A z C y M 9 S M 0 8 M J Q 8 B k 8 H + 8 A X K J U i r + s 7 r 2 P Z L E e y 7 z x 6 n P D s W V 1 h F 1 q / n C q 7 v r z w E M L h g 7 u 9 e Q H v H b t F q A v h A g 3 p D d Z o 0 l 2 b p l 8 Z G d H S 6 + M D t 0 S r 1 4 M v Q U C b Q m R / l x 2 A n 6 a 3 h J k r e f 5 y K h F h b U L K j h 9 A 4 I + x M y w 6 3 E v Z z 3 s m F / r h Y W + V z P 8 B D L D l d 7 c e u / Q m H u J D o V b C E 4 o J + V Z P q G a U 9 5 3 z y C M e + j f D u v R 4 i / p g W p E / D p u K e i f m q j a E f c / M h i 4 x 6 j a 7 d x V H v / m Z x p L S J K g 7 o Y 3 c Y R A h L h n w S m w 6 F T s i x I n O T 3 P r 4 i J / / B O z / o r B I W P n d A k x B X / f 9 + G O 6 K u L E O + u X S 8 7 l R T E z y a n H D h x t Q t Q + E X e 2 a a 2 O X 4 P L f n 1 C M 4 w D J w K v o v v z S f / / 1 L m R U Q 0 n m / e 8 z l T o I g n O V g s E f v u d m 9 P z v K J L 7 4 Z x m A r D 1 5 D f / s N T k D V 4 s u Y J D 8 s d E v f Y D v 2 + g / h Y + 1 k / D r v P z E Q 8 m t u R 2 Q F t X o Q o a H r 4 H x u p 6 e 5 7 r 6 2 8 6 f x v D h k y + o x H f a x / n r x + e B s N t A T 8 H X j M K y 9 / E Q o L z 6 K R Q 2 5 7 v i 1 + P c n c x 9 m / L + A / H P m K 7 p c a e X J Z Z s I I C 7 x 0 p 9 g E C 6 1 u O i J j F e t / O C 3 + f 0 B C 0 U e r A 3 / v N l m v j c u B u B r z a / P b x 8 W X f G X v 8 y l q n 3 c O / V u M 7 Z / j T 8 1 J C V M b g F o V W C T O O E 7 d C i f O V B X b l P 2 3 z v P r m w r 9 t 2 7 S v g A L 6 3 h z K d z g F H 5 y L 8 m u 1 t f i T M g 8 s 6 l A K L H F y T G q A w 9 E r O 2 d h W + w G 0 2 u 8 R z D x P w O N D W f n P / V X i V x 7 f 5 V B v P w / b t 7 9 i H W q q B r J V x I Z r 7 L D s o J O H K J N A k J 5 / w v m V I z Z h 5 C K K y O h g 4 J y o a Z E H R W G l u 9 e s O + g 7 r 9 y 9 a u z N x e a J l A E x F 8 8 n U V K 9 g L 4 F Z h B L C o w Q y k z + T t 6 T b 8 s c e d T x c Q 5 g z D B U y Z M q J 9 M i 0 h e i V x Q Z v x e 6 g P X z a e O b D s P N v G A q O W a P X 9 j a p 5 M X r s l 8 5 p 4 6 9 4 E Q z i 2 z u W K z H / p p w d D O y K N 9 N 0 7 A 1 B o m 1 L + 3 8 f 8 L S 2 Q 3 f e M 2 5 v z B C F I O I B e w i g H y z J 2 t 8 E Q e C z T x v j + 2 V h s P H h 8 P I 4 7 J 9 K c 0 X I x D 6 g P A K + x j f 4 i O c l L y l v 6 4 5 q V Y 5 I + r U y x C C 1 d A M 4 D C k y I v s f u a T 0 y 8 a H z 9 H D / p H w z o I i b t t Q t d Z a B Y I i l + P r H Y V + / s c C e g 7 r d 7 6 3 v L A O i t 2 P w 6 6 m 8 P s j p t j o + f 4 6 n A I k l 1 0 C O J N P V 2 / 4 p u K j 4 g u V i z W h M 7 + B r W C p F E P c J h M b M X J J k M z I i / S H N h L F S r K 5 T r C N + p J C z X 7 b X g X m g f b W u f j f L w f b / H N r q P E c 4 y L B S 7 g 3 F w U X L + s r o + U T 6 r 6 X y E P 3 w D M j i O X Y u E Z 6 R h / r 4 9 D Y e M v q u V 6 3 y b q B d R Q K W q 5 0 6 J m Y w P g 6 B O 7 9 9 b z E 1 N B E L M Y 5 c t 4 D Z i 4 t M B B 1 5 V e M O K / D 7 d + 3 3 L H b F i 5 6 L 4 2 / V H L G C z u z P P a L A b l n Y y C p V h v a h 5 a 7 O G + 4 + n 8 Q e 9 i o m x F r Y M H h U 2 f S + A a g v 9 O F L d 0 / 6 k 0 5 G 8 4 i F 9 5 U D h I 7 F m + O C t 7 z 0 q j 3 o D A d t V f / o i 6 s w p x y N R S F 7 S Y 9 Y 4 J J S + T f h s j P y U K D U l D G u v E v d X C A j Y m l + v B w n O j H H l H e e u R g x f n P a P 9 9 o h c r 0 C b 1 5 r X n H A x e 4 J 5 u V S c n p H U x 1 2 L F h W I R o 4 S l R 9 2 A v d 1 / r q 3 X 3 N G / / x 9 A p u 7 3 C I 1 t 5 P E v 6 S P B w e l 3 j t f E O c T m b E s W W 1 w 9 1 k b + k c J W W J 1 L 0 b 9 7 7 M v 0 u / 6 q U 7 D h h u i A G S H u L h D h a Y L W M R 2 T e f g E T a 1 z / s Y l p q U Q k 1 3 n r k l 3 f A v I f z K 1 R u k O p w J 8 4 Y p Y g A W W v U y D z 6 J s q D v x 4 a L 2 N x / C 8 0 + c S K u G 2 3 1 V + X F 5 D o w w t O y 7 + D b m P + x w e t T v 8 W R u 3 r X 3 f D / 9 T C x L X v r 6 v 3 P 7 c w w d W W N X i R / 1 q Y G U i 1 T 8 J Z o V V E p + i z 4 4 x 4 I v 6 6 + Z H 2 K d + O 0 i R P 2 I 3 w R x O D v 9 q 3 f f t T p 8 y 3 m d 2 x i r G U O 4 r F 3 / c d O 7 J X f L V X g v F h E s O t S 4 X N f l + p o r x k v 9 j J U 6 A k Y R C D d y Q 5 U D 5 t P m a J e K D n O 7 j U l d C U s v g b s p z i Z q x q A q I 3 g P f S E z I f C q i 0 t K I q o p x G N 3 x N A 6 x 4 S h t 1 d H u S 3 g m P 6 y 5 W s R R b g H + I Z a Z y V e g Q l a S A t X 9 H v P t P L R T E z u 3 c g x b 7 L O C A v S p e Q i B B t 0 A a P + 4 r m Q 4 l 8 V G t o s g 3 j M i C 7 e u l m I 8 r L Z 6 T Y X S w o f r o 3 p i / k d W I N 3 9 m 6 6 l 2 6 U / W y Z v F R R a t J f m z a Z c 8 3 0 F a s h 7 Y b Z 8 X b 3 T F Z / o Z T D W 2 x G 1 i R s 2 r L C c V S / 8 8 d k L W F t L K u b z D 6 q 1 V k X 0 W 2 O s Z p b E K l l 8 s X J j n / j j K Z O I C A b 3 G d j + 8 n I d S r y Y P w B M O u T 9 R f 5 1 K c I V 0 v J j f 9 H v 6 z t U e 2 F v Z m / v u Z K 0 V w k v 8 6 3 X J C x H d v f b z C n C I s i v S h a T Q u A U Y T B V 1 M U C y x e 4 H B D w 8 h 7 U f e t Z V 3 x O C o 0 V 6 S b 3 S / 2 6 Z c 2 + n p X 6 0 G 0 t e z 0 P K g 2 E H Q A 4 D 8 y A 7 b n j 5 J 5 V 5 i Y r J m x Q v w h 7 G E 8 3 + c p 3 r k 8 o d P + e E 8 C G e 9 d H T M 1 x y s u K C j B h g e 9 + v e r S q 3 r y P 5 r s y v 2 c U m 6 i I 4 C d V j 1 D I G t O F i U g u C a R 3 Q 2 K f B H o q 6 h C v X 3 I D 2 V B t 7 Y e x T N W b x 6 q l R Q e e N o M t Q V n v s N z 0 v R l G a t B c W Y / 6 2 i f R F e E L Y 8 T r n Q b K + c L A t w B m U z W 1 4 w m + S q N 7 H G x y O q O c t s e A w E V f x a 5 y X a t K x F q G 5 J p t 2 X F u 5 2 v L n 0 V N W p F / g c 4 S X l S H b S i n 2 0 S J o u r h T F 6 l k D m I T / e d 0 y 5 T n m 4 / 8 a z v 1 q s H D + E F C 7 l S Z R W 7 / A v m 6 1 X / f J C k u b M z s G 9 5 V 0 1 4 X s k 4 u A P 5 n c N z x g p 3 4 A L z T A V 3 o H p 4 g 3 m x U 5 A q g U F V O u S c h O W 7 N q a 5 S x N r c E D m t V 2 n Y D n D x h Y F m 2 Y O y o 2 e f / L 6 6 8 o W X w 7 B 3 i k 2 o W I F t e 3 7 e 4 g k c O + y C A C S i 2 H o 5 0 x 2 F k m d O B W H 7 9 n h a w + q u S Q J k H N i L j 1 o Z E z P o O k V Y W D y Q 1 X s l w e m x e r T i O p Y W n y D V 4 6 x 4 l s Y 0 c T S 9 9 + z X d 9 + U R k V 6 n p E t P e a b g y C V k + p a g Z / 3 L X P 3 e V 7 A 1 D S e v 6 0 I 4 x B O P u + S v m I a G A n v Q F / d l 0 H Z B g k J C 5 8 d 0 0 5 G D W E / h E Z V 5 e Z k u v V l B l i O 7 n 2 b X j I t 3 T T Q P 7 0 I f W B N + f o b e T 1 9 a e s b V v z c v j d j M z Z W Z e o Z U p J 3 d T F Q T v b m y k W q Q 4 Y 4 u B I v D x a b a T G A T e y y G p H 1 B q I r 8 O N 7 e 8 1 s T Q 9 g I e C A I q 5 o 9 4 Q V F 3 d r D 6 G x 0 f o / k l 3 H g L W + / D W y Q G T Y U S q 0 K / U 4 c B W e m B Z 2 + z L C j 8 Y u Q + O P 5 E V w 1 / b j v 2 t v O 0 M G H M c 9 t m x j W m G T H w n p b i F i j 4 2 N X w + J u 8 a L F D G n W u / z u I r B I 2 O t 5 9 N A v n b n O 1 C v A c 5 k s v G 2 9 1 m s B K i o M Z s e 6 n 2 v B S i 1 m b / / R g f 9 i V 2 A u 4 E m e Z O P V z v I U 9 7 q I 2 G E W S k j Q 2 h B i N W Z b 0 v k a e 2 r G b g K X N U j Q 6 g z E i J x k k c w K s 7 0 s d 0 f Y W 2 0 H P x / g 0 p U g S S I n W j 3 l h Y L j / M l F z 7 i O E a 0 i s d Q b 4 s r B t B 4 F t X / a z c 4 j t d 7 N k M t P O b 2 8 o W m U r Z 4 Z c e U R P s i + z n b L / L G 2 O e 8 + d z t T 3 B 5 F i p r 5 d u s / 3 s k C x z k M x y z K n C F E E W W C L / j t B r / p L d n O D e l 9 y j J m D u A p f 9 A E v o j i C R e M o e H 1 n j v X M 5 l 7 R 6 s O D 8 5 O y c g s 2 R z x M C 2 U K F s n 1 + D q z n G Q 0 0 R H 3 g K X u W w d 2 L Y U I E 3 Q e J 4 j 9 F B j 6 v d H S 9 q A Q j q c H r C 3 Z 1 f N B 2 A 4 U L D f r S P P K 1 h 1 H 4 r e i R z X k 0 b J 9 o 4 n h 0 q 7 j o O 7 C X 3 d M 5 c c R + d V x T M 2 s M E W 9 b c Z L E p f A D G d s L b f t o T x U z u u o A Q P M E o c n p 1 w N T S w m p N O b 2 M 1 Y T 7 s 7 r I d T M 1 u S V r y 7 3 w a 1 I R U Z 2 U 1 1 W J 0 s s 6 d P 9 M v 4 8 M A 6 Q P D z Z o P E B k / S A I h x k u y 5 d w e D Z y I Q 7 Z J z R 5 0 1 M Z P o E c g j A 4 Y g E d z I C t t V e 9 K 1 h t d T I l u n G z X 5 G + p X F e w i g i e f p 7 x Z f 1 v b B G s E N i R 1 E 6 r J W K i M / a 6 M F P y z 1 l n y l D c l 7 2 w f J g y m a N W 9 p R W M t c E w w F 8 E 8 / o T o j A + 6 n x g 3 1 f C 4 w d b n n 0 x z 0 8 b T 8 4 c 4 W X 8 1 e e + m R w R W e 4 g 7 5 b i L o 0 d v A d F 7 W G L 6 3 a v V + t I l p z K O K y p K 5 9 k U L 2 y I + I 7 N Z f 7 n 5 p 6 R G T / 5 l W 9 D X D C B l n 4 V f B J 5 V L y q X r W / j 2 q j W i F J D E 7 i Z X J G j c I z Q 7 o d + 6 V k U k L 8 K X 6 5 r N w t p y q v / 6 L 9 h + h R 8 s 6 1 C g 7 3 r O r K V V i T d d r D a v C C V / Q a H / q B N Y z H a D e 4 C 3 L v n 2 Y 8 s / j i 1 I p Q v N L V q E A 1 u q 0 4 K u 5 e w S s D J d Z q S H 3 v g G V H r D i j v N c F F b p T w y h f 7 s t J 5 P L B T j I z X 8 z y 2 F r k u u 6 / 4 X 5 t 2 v X R 8 7 B t / 6 G A v 7 e 5 / P F / 6 k 8 k N o 6 8 h 9 a L X H r g m a N p m 9 n K 4 6 4 G J 9 Q r f 0 R y s c X b l Y P 4 9 7 6 i F r Y n M Y a R 0 g d d U E p y g + T L c X p W A E 8 x 3 q 6 / y w 8 M 4 e 7 7 v T L I / p G 2 C q g 1 A 5 Q O t 7 R 7 C 1 D R 3 j x w k c p f S e B 8 o Z h T I l Y 8 y p N Q + P z n H M 0 W K 0 P 6 4 3 X K u 5 x H p t z r r s / / d V L O v R 5 f Z a s Z Z f l Q n j j 5 e F G B e P h r 9 r 3 F J x Q l y x i S R X 9 c 3 1 S f n Q 3 / H C f e V D T B Z 1 E h k L m R t H c 7 e / 0 5 d z i P x Q 0 d w e P y 9 A e 5 8 o D v 2 C 6 3 h n h c N 3 h G L m 7 F 1 x T Q 7 f T 7 7 C c J A z 7 O w g G T Q A 8 X B s m w e r y e w g + c A t q j p M z 1 u 2 9 U Q j 4 h Y a L 6 V k o z M n G 8 l n G B h U C y P Y y 3 z 5 U / 1 L E u p 0 6 l K B F S X 4 3 V C 5 A S 0 + 8 N 6 9 K F W e b d g r p x / u E + / Q O 1 C c m n s U l w Z V K C H X S 5 j e 5 9 k x w c E r p u t l + F T X k c n 0 + X b u B w P W y / 9 B C 6 n d v O L A c C w 0 F E C f / s R o Z 8 Y i 5 l A Y A 7 4 K / J A J c r n 3 u v b 5 0 A 5 n l 1 4 R 3 c i 9 U B Y p u E v n h s s m y I Y V t H / e 9 W R 5 3 1 9 U + p o D z w K z v B 4 r t D U U y 4 e b m r S + 4 J Z j D i / P w 4 a l D F K a L 6 Y l / I B + q G D C M q + T 4 L v y N y e P c I H A s W 2 H I T q x S N e 0 L j O 4 b g I l R C p x Z w I D 7 c x x U n n s d 1 3 w 2 S I h M X M a Q v m R C X 8 f 3 5 4 M M N U W / y + r s 2 j r 1 Q E L A m O Z 3 T D x t z C N t R z n i s x a 9 L Y t s v B f 9 8 h E 5 M T + m b F 5 K C 1 e A P c L c w P Q b v n 0 i f U u U o s + i J 4 V u m z s 7 n 3 d c b C B P Z T 7 v d V N Q Q 4 h r T / 1 A H D f V v s y E e / c D q 5 I L 2 + / g a a Y Y b 7 z 5 l X e + 5 B / q r x h j k M N C S U V 6 w C m C E C z Q n P W g F Y x N S T b y l f v D W R m N E R c s 6 j Q w J 4 F q w 9 a C u w L Y S L F Y t o C v W P b B n h x h S u n 9 s J P R u B h I G L e W x G T U e 4 m X w f N 1 3 v q x E D a f 2 L U Y u v V 2 K s Q Q x 5 C r j y v M 5 M y H 0 t t F G C R g Z b H 2 2 3 F c / 7 4 O N V v X v c g R m q Z L t X i L B o O S W a p f N J g J T l 3 p h H D S x i y 9 5 u G U c 2 1 2 R r a y 3 y E 8 x A 5 H k j E 9 s Y Q A z r N M / t v 4 N h 6 5 e e / Q x h G 7 E y B u 8 l u j y L G L Z A I c m 7 / 0 9 l o I S X t v q F B 1 w 8 Y i s 7 Y 4 L 9 O m T f u q o p E 2 k S 6 / 3 m v G l 7 I j H 9 v h o B N D C B 6 O j K 9 4 o j B V Z M a R I B v V R 5 L d V 1 n B A 6 B n E + V + K z l z F e a k x P J C U D m m 7 J + f A z v g G 9 S G Q Q T b T o X J x D Z 3 N j y t / 6 c 7 G g P q k 9 t f 7 h 3 A 6 e w L 3 e x x j F N g i Q M r U Q e P T u w 8 k / W V + q U + g 8 Z h 6 F r v y F D 7 Y u X + h d 2 b + t R P z 4 h I u + W t b o t Z q u D i K m n k y u L 1 3 l y 3 A n s 3 Z / b Z l h t d a u N d l 6 2 T x A P R w L y V b f P A g + J Z C Y u R v v R N j s M C F G z 4 D 7 U i i M 3 C G o H q W a s O 5 L p H 9 H t o H U J c s u q l t B j 4 / E W y h Z Y 9 P v S 5 A M j Y j J K L K 6 7 O x k z e u r p D Y v D 6 i 8 U q g Y C y T x + 3 k v 6 m x B + s N i + I A f s B K K E H v 0 K 9 5 J i 7 o H X u G v h N n 9 n 6 k M r R s 9 p 9 Y T 5 v g i s a 5 + d z N 3 U T u m 5 y O K R + 9 N a E a N E N 2 T 9 y v Z Z J g P d 2 n h y l V + g u S 2 A X u k 2 1 d 6 2 6 1 b O F I 0 a / n / O s f U t s B 3 X z / y y b H n v y O j v q v d t U b H d Y Y P w C 7 b 4 Z K 7 H 3 C T + x e u N 1 c W n g k 8 3 c Y Z r F v r n v r Z 5 w G u 9 o T V 4 c 2 n s Z Q x 1 F D D W 1 5 h j n a 2 F 7 G Z I h K S + L k 8 H S P S d a q S V F r 9 W U B B X P / Y p H E 7 o u L S E X r V t X O u h S P r + v t + 0 v 3 k d 2 p D o V k T 8 8 9 A / z v E U F e W v 7 E n x g p U H v + W J j W C 7 3 D P q X F N E 8 3 n T F q u 9 c n W j V O z t H H z / 7 v d K 2 4 J I 2 z 7 / W 1 x R 8 w Y p I Z i J W R R M L D v q b m H h N 0 4 y L 5 y x g Q w n Z J P l p 1 C K H W n X b F g c m r s U d G m + T X E A 1 w + L m + z I d C R 9 F x V i Y x A A Q L 5 / U L K e t 6 x B L 5 5 / 1 K N o n z Z H e H e s p C 3 e A 4 7 k O / W 0 + O I q z q j U 1 R G 9 J B T v m w / g 4 h R Z b l w E I P 0 + F w q 9 K D a 1 3 N 5 L 4 n H A F o l N 8 B 7 z L j 7 R m F 2 e N C o g x m g g 7 5 L 7 j Z 5 0 5 M q 1 K R 7 0 c Q b o D 0 f h 7 z L p d a 6 g 1 S 3 u o Y Q N p k N 9 T E p R f P U y U 8 l k T 0 k k G + J u L b c y + i x I m M 6 h y T 2 o O q P q n g j 3 f P 6 r b p b / T y J y v 1 + 7 9 3 M 3 1 7 8 0 E f 4 G 3 A f D F b o B P 5 o 5 3 O c R u y 6 v H m 3 K l e 7 x G E 4 t A e U n a S 3 8 T 1 0 + 8 B m s c z S d 8 / E t 5 f r + W Z x J Q 3 v B 0 X Q N R H P Z u y F G R 1 I 1 3 Z s U R r n U F O t Y k f J C K T E s 9 M k 5 G 9 E p m z 5 m 5 e Z u k B N l a g m T d D Q 4 m S 9 Z J Y 9 l 7 Z + j r p U C J c 6 C I n I H e e k 7 b d r 1 Z G D e v C 1 f q w X e V b 3 S f R Q 8 L v 7 F O 3 j 6 b K G V e Z O p + 4 T 2 S r e 3 8 A d r O p R v W A n 9 J 3 j n T R N y o y x 6 x O I 3 t n 5 E W z m V o 7 X y J b h N 6 C H G K c U f B N d 8 f H f h V I i P u 2 3 x D G F 0 3 B 4 4 D y 7 a s 0 P 1 Q x O C N d N + J x b j 4 f e n n s D i Z R e b r h M Z D Z I 7 L y 9 + E k w a i J A x s m A V g 2 z l n c H l 5 l x O P C P b 5 0 F U u A M / v W F 7 t L + W K b v L x 9 7 a 0 W m O T 3 f s O y 4 e z u R m S Z s 9 g y V L U Z l s F 1 N A w H m y Q N S q M + j 8 Z P q 4 c w H V 2 y Z / Q 5 2 F f f a x f P R L N Q F w v n 4 L D P u X t 2 D W u x D O K 1 g M 7 J S D 9 H Q L d Z 8 2 n R 1 y b G D m N K h K C 6 u D S 5 Y J x h U P s 3 s c n s w x B 6 s e O v 1 j e J T / 5 6 a i E c x 5 I A g I 5 W T Q F v g e Q B 9 o g E q M J Q i G C 0 A j f L a 7 / e 7 6 y l s A I L 7 L p v t W P t S W D t 2 U 6 E U u X x A X A y / + o X a B S x 8 i t 2 D I F c e 9 0 d A P Y u E 9 u S C b L X c p o c o F D C O P l R 5 1 e A m v Y x E D S X 7 a g X s y T b D 1 H B y + w 8 L 9 0 j / 9 D W 0 j U 9 h + w d l u / N g A f v 6 s 4 d 8 p + u J b t e E M g b P O t U p b q n 1 s t g m 6 O I T y 5 m J g m N w H n k K f b H 9 j 9 i L w 0 M E z x A / t 1 k I 7 6 c l 2 9 X 6 s f h U j n 1 K 8 B 7 w k V p v b r H W z x G C q 5 M O 2 w J C D H 9 v H k + v B W l o X w l 0 F D W J 5 V P P 3 r C l 6 + B I 1 Z o 8 L o n 1 X I E 1 Q Z 7 J h U S S E S G h B + o p s 8 B X + + Z F e R c x J w E k Q w 4 Q 0 F 2 w B J f s c y B V T D b m g Q M v r N 6 e l g b / l p s N f m n V l X r g l c e 1 k S Y 9 v L k Y e X g o x g d p A I x a I o X t P N p N S H 0 K / k q X n n m A 6 V 9 h f a e A p G 0 e y G a l R w a 1 l T P Q U M v j Q C E E w S n J 9 z x o w E H u v 3 J g D B y O t z A 7 U i J j O X v i 2 z i z t w t P L p G i Z t N p I 0 6 s L 5 0 4 X S K P Q o h r X f o x N 4 m h A n + 9 Q 8 t g 9 k r Y W b m H 2 E C c B 7 q g 5 9 B A j 2 8 v O P v 6 v 1 C e N H 5 t I + Z 5 d V o 8 8 w e E 9 7 F i g c M 2 B h N 4 p l u P + / g D h N 8 I Q y C V j Y j w 1 / N P l k r N V I / Q S j 6 4 A + G / e e 4 / t Y f 1 G 7 P 8 9 m T / t b 1 9 K J h l v A + J x S P d C D B 4 J P 5 B D N S O 0 P 7 e K u 3 t j q f 3 O e 0 a q a e w j b P 2 o A A T E 8 x Y M r n 8 e n D n U v I V B d g I 5 e p 2 B Q M a e R E l x M / Y r g x Z A N 7 G r L W c z O K P 3 X Z 9 K x N Y Y e / m M R h d R 8 3 g h b E p Y b A 5 o H c 1 U l K r E h B y r f x u 7 D M w S N h b X b w j 9 j N + o F U U u W f a K T z 3 S O Y o L 6 K s + S m / Y i G n m 5 e S h U I o K T 8 4 B L y x 2 O F 3 S u k i V / c Y z Z / W o a v 6 g l E H M 8 l N N R t I l 8 o h s a f m X X g u s T i y A b K 5 5 9 C K i Q o W U e j k A r i Y o k / + y 4 k 2 R 8 W a 0 U j C p s m G t 0 p p 5 j 8 2 1 s B + s X S d v i e v T D a o V h 5 Y z K c z H 4 N t m / i 2 x 7 6 K 3 Y V 9 1 T G x + 1 1 0 1 4 8 x o i p u F P 3 w n c h l L i L M P x 1 K 1 S 2 M W + L D O L n f H p 3 8 e S Y j S X k H G 1 M Y c b 9 J C B P v c B v u R x u r V A X L a w 1 V f Z V 8 d s 7 J i 5 h 7 7 G A c O m E 1 h t r m 8 l D W y a A v H c X Y 0 5 g 3 4 I P 7 O 8 c 7 D G P o T X e g r 3 q X k M 4 0 F C I z m 8 K I 8 / m F 1 6 K 3 o B B 2 J f + A 9 8 N H j g H J t t F 2 O U W 7 j h + B 2 m C I V w L q R o f r f X w u a L n r H q y j z e f + a x l s R P 7 2 v H A 1 k D H 7 3 Z W P G e X / B a L r O h X A o T c g t P R 5 9 k A f m e T y 9 V d d 7 8 j i / q Z 4 p X C e h d L t e d o H b s g O X y P z V q u e 1 L C c 5 D o 7 g h f 7 I j A J p 6 b / 4 W g p H Z + u c / D W K 1 I O 3 w W b 4 X B I J i D x K j x Q S D f 1 Y N 7 T 5 B P Z V t c e K l u X g D I V G i a r 5 2 + f v i 2 J 8 t D H T C U D d B P 2 A h X y H 8 W C s / I R y C s 2 H i J x 2 O m x N 8 I z I U O i U L t a p + k 2 1 q m 8 c 7 + M C V 8 D X M p + L y 8 j T e p e S / x T 4 p W 2 a c j x P 0 w G Z Z l M b f q U B S i 4 H r C s i p 6 h I I E / x z g N z t x a m d 6 4 x S 8 G a E R Q k 2 U O e p 7 P C x 9 x m D 1 4 6 m b 5 h P 7 i K p t r x n h 9 Z n i w a E 1 v v w p B r f X X V R B w Y n 8 C E a z f r f y F v V 8 u V / f P y R x m S s a s 0 h H u v z P f Z 5 n / J y e B 5 u E 7 h z W s H H t o w d G N r A O f L J 0 p 1 5 k f x t x b 7 n V v w W 0 6 a c s n 1 3 + 6 Y B d B 4 r 0 n 1 X 2 M q k M I J X l W E 2 m 3 r + S y s k I 3 I k M 1 c 3 6 8 C y a 0 5 G I H E b q 8 X o v 3 + o k H Q 6 A t V n o i h B s u R z h x z u Q w X O 9 c s Q V C D i O u H 3 Q t Q R X F 9 O D h g Z 4 t W x o K 0 V y l E 0 K 7 w k O 5 9 U N 9 y U d U i W L Q o J C u L / + P O / + v s E / O 7 P 2 D R U 7 f D y P X z h p U a t G P / C E L r p o M t h v n X 4 A 1 4 M z / H x 9 B A 0 1 J 2 I v 2 P c 1 3 n J 7 2 c W w f w 9 a a U I / 5 L 8 f m v x H Q f 7 j E c L Q u y W e W v 2 H u a z / M 5 c h 3 P E D w P D U c b 9 U G 4 p C O z G R S s n s a g 6 3 z + l l f q + K I i X R p 5 7 M 7 Y S L g H C 0 a 7 m 8 E 6 T m T 8 T Q Y B N M s L 0 N w / q 7 x U + t d X 1 M b x L r s e e y C n f w 7 4 1 D h 2 r Q M X J x R o 2 y L f R N 4 V 3 7 j / X N G o O k a g T P v n B T s l H I Q g D j z 0 8 G Y j Y j 7 s Q P c 8 8 v W S T c U K R o 8 e M 5 7 c e E I A f f Z 3 P 6 p z L f S 2 1 X p h f K M R o q Q B o z J / a I 0 Z S 4 g 5 k 0 S s i N K f F V e C 6 I v G g p B Q h D E N H X n q o s D m m D Q z g V C X a R d 6 d i j u h P a 6 Z Q W s V s d S e 7 H n 9 8 B x D m u S Y R Z A V G J T M r 8 k q G q 7 9 v W q p t P H n 5 n A D V K Y z j s 5 H T k F M Q 7 e p P Y X 6 9 z P B S u R n h a M H h j G e o 9 3 l r a + f Q i Y l k 5 R 1 n U u 7 c S X 0 U o + z w + F A q r V D r M m x a N N O A 5 M r u O y l H C u O T m / g w 0 A k 6 K y 3 O S 4 c 8 l + G Y g z B Q / u A i f T E 9 7 j l a Q P F V 9 6 P k R z d D F S / h + l k L G 3 p g Q 8 n e w x Y g E 1 7 8 5 i L 2 a Z C 5 R p j u O 5 d E g f E e o N Y F N P v 7 g Y J R c T d w V w p L T d Q 8 j 7 9 8 a 5 Y Z K m C q r 7 / z W J 9 x j i z b Y f r Y 3 O 9 8 T F Z N s t L r / k u 4 d o W s s i x H 1 Y N V z 8 9 8 1 q k U B d o n e N S s 8 4 t 3 K z j D 4 v N 5 V h 4 7 m S 7 Y G + p s d j C i 4 b 6 1 i T 8 u L X g c 4 W Y f s X C K 2 v Q 7 P 9 V T 4 w R O p V 5 9 b 5 w Q W b S 2 A z s d g 4 N M g / x Q g J I n 7 K e b G 5 A 6 8 Y u S F V M A d G k w B p 8 b g Y 6 d A d I m 5 9 V W O g N o J 3 f R Z 7 C v C H X H K 8 9 5 9 0 L z D 4 3 7 o J 8 d 1 E t f 3 6 p K D e b K 4 e Z / s g b J B e 9 2 o l I c X g o Y W u 5 S S B U v 0 / K W d P S k g M Y B 6 H 8 Q 9 2 5 L z q J Z t u U D c S H E Q c A l A g E S B 3 E G c Y d A C A F C n C V 4 + p 4 e W V a V u / d u 6 9 r d Z t 1 h V m a Z V R X x h 7 v L 4 f v W m n O M A v V 3 u T P A y E t I e s 6 E f 5 J r 4 k n C R 9 M e h v Q O a X U q h b n x c N 5 C 4 0 u t / o N q 6 O v z 1 c l u P G v O R C I 5 l F Z H v p s D u r Q w h w o 7 C e 8 n d r 6 y l 2 o x L r r k f / P h K C E D z X 8 s c G u V X f B a L G B c i Q 3 y E 0 I P s f 1 W O 4 o U 2 r 6 k S n A e 2 K N 2 0 f v n E 8 Q 7 c 8 i A E w 3 p G 7 B 0 I g J t v 4 b W g O f I M v z E D Q q 9 7 H q / F 4 q v P a S E R 1 W P p 1 B A 0 Y w T 8 E 8 l p E x t Y m D 9 n Y e C M L 8 c L P T f 7 B o P + s k r 2 2 + 3 k h E P Q T 3 7 o k K M 5 z e r q n r s q c u U / q o 4 w M n w G 9 M e u H D g o q F Z n z i V n x S T v H I T 3 i g u C p 6 3 G w v Y W S g S g S Z G o 8 2 U B Z w j P p M A j 6 1 b K b l F w / r w 1 s n N M Q h D G E A y V I v 8 A g C + e 5 x 6 l W K k 2 1 X M h J T I c g f v M X Y H y D + 4 c I e j l h 4 W k a / i 9 6 g e 6 p z 7 K N U Y u C w F P O t T E y 8 o V 5 3 Z I w H 5 s 7 z u r p 1 9 Y t I l b J Q p j k 1 y m v v H B F X A 4 Z B q S j C E v N r 4 v f N q 7 y 7 6 m G L 1 K R A S D 4 S A M K M l v n a H N v t B U p 5 + i l F 9 Y z J e B f N H P 2 P V w B 5 p k 7 t n n I w 7 e 0 i 8 F q w k K 6 C K C T T g z B I z 8 o h q U P h u J P 8 c 3 D 7 C X j + Y 4 m P T o W G i Z b F 6 7 n l t N 0 4 7 g L r Q l z u 9 V M z t k Y q b D C p + 9 9 4 V 4 D r P v J o R k 8 C 6 V b P 4 4 H h K S K n e W y Y 6 4 b / t v V t y S J J v j w a M 5 T A x O j x y x w 1 a s S v Z 5 t z Y 9 u m + d u 2 r 5 + L A i f i X e x p w M T B R 0 r 9 n o y h 9 8 X J / L G c T q p f N k H h H a q I k u u j w / m H t B n f W F f 0 y N D s e z x 9 z s C V n R Y q i P v 9 n i u J / M p R g O D b S l B 7 n 7 E I t G w h V q m 1 Q S F m 2 y w x 9 a l U h p 5 x + 8 L f f / r G c S P + j 5 Y R p m b V Q f L 9 4 b r w t u H y Q N p r Q E R t 3 4 x 5 r F N 7 o u X t f T 1 U w g Z U j X q S e u 1 1 p 9 O 2 M 9 u J W 2 P D 8 s v d n y L j 0 t a C x E z M b z E v M B P 7 8 g J h t x W B m o 6 X K b Z H T + G S h Z x T D W q 0 9 6 + M P R k l 4 J c a H T v 3 B Y P Y 7 h i O U + P X F Z P V A 7 P 8 W F L f 2 A U o w F K I m 6 C y 0 N K L f 2 G 4 l S e 2 A u q E 0 t i x B X H 4 0 g H g l v V m z x u f R A d u A S / K P a C b F i S w B 0 u g k E t g E r w Q a f 3 q 6 O f R J L h n 0 t t D d H 6 / S 3 1 / X O W 2 H V Y D d D H N R i V h Q P T F 0 B s E b 5 j U Z g H S m a c q 0 G Y p t C A a 8 k w p b K w l U 0 V + M + C q 4 i 5 u t 2 q A s B P L f Z Q 9 8 T 0 y M j G d 9 m I T W w y k R z i E R U 9 B z C B f H 6 E V F q 3 7 r 3 8 7 E 2 4 x M Q m N J j H x J N N / 5 C v 7 J Y 9 P U n g j o p 7 D z a 6 Z o X E q F 2 I f 9 d X j I k G E X A c q 6 y / 1 w F c Q G 4 b 3 W W f 3 7 s c 3 Z e w d b 1 f m c t B T n K L 9 9 0 / L n g n r e 3 / u y g U l 9 z 4 H y f B 6 m o 8 G U C / w i 5 z W 8 9 V 1 8 R n L p z A C 2 C B + N U n 0 5 f C H P h P d w J W S Z C h 1 D x Z 3 o D Y M i f N 8 3 z S y r 6 F S y P v r t 0 n p U w O j W K / E m H 8 n v j N 4 X f W 2 8 A U X l N G X v 6 F 0 a b E s S y r q c m G u K Q R N i k B P b V L 8 L 9 s w C B s A T c b L k q q z J y j v 5 K Y 8 + a f P N k V / 2 d c b h g S d + A R R G 6 Z 5 C m + g m m J O 0 L 4 T G Z v A 3 N l g M F n g O 6 n g u 0 p K 7 X u P g Q + 3 / T F z n t T o 2 9 J m G y i E x m C z 8 2 d 8 J 1 h G 8 x w b i k g d I Q C v G n 0 c F F V H Z B u h m S D m r n 0 a y t L n Z A t T w p Y f J c 1 H x 6 b I o B y r o h w k h I n 8 X M N O m E f j t Q S r M I Q d u f r c I Y 6 9 T t Z y C + 1 9 K 7 p O d 5 P u k e v l X x G Q r I P p b h F e 2 P k l g t 7 C x X 7 T D Q x B 2 8 c a 1 5 K l I 9 7 f r y F j r k n s u K 4 A C 4 p A 0 E x Y K j K f F E 6 z n 2 L l 3 0 B v F v X b q v + O X / p p g L Z w T E f p P u 8 z f z J g f 9 s K T k I F J Q F + w k t 1 m f 7 S K U T h f h Q 8 1 C v F 8 H t J c s k O P + u c j j d j M r z 2 f N V a I l p I O h i W q P o c o e x 0 + 2 u N M Z Q s 3 x 5 u y v e 2 U k p d V + v j c 7 w 7 x a C 3 h E A + j n s I r h P k 3 z 4 d d + C L c Y G X X t + U 5 d S w K E S N H i 8 n z D M W X a V Y Q G A B k e H W + a 6 c / F 9 t 8 f d V b s A 8 H m v 0 Y z O c w 0 + 9 5 G W b / O d 7 j D 5 R o 1 E h A v Y f k 5 V / n T w T y 9 0 i g z S k f d s l h d g 6 / I T m 4 m R u b X E 2 8 y h E l 6 L p B C q N C s x / f y + / 9 E 4 3 F F O 4 U 0 I u W E 4 w c O H p H G t c w D K 3 r p z g D R n p 4 J v l r u 7 f 3 5 9 P M 0 G D W + Z V Q H k 9 C E R z C U g H L 6 o X f D v i G O e W b 6 c y + 6 t G m 2 n N + x o g g P 9 z b P 7 F w Z d s q r C Y q i U g C O m f T k K p X 7 O V Q o 9 N V x e n P 2 F v 3 z + y f i n b I h 2 8 z s 7 6 V T D 1 g W w 3 7 G l F r L H c e B Z u C P g J 9 r 2 9 p W x g 1 K t 4 4 A T i 6 o C G c r C v y / v j 3 I W X c z x 7 f J Z A 8 j C 1 + e 9 w Q B 7 0 I z L 5 O 1 u s V Z e Q Q K U k i D t L J a 8 I q 7 G a y 5 j o i E Z S r m b h Z Y j g E i C b 8 h Y 4 + K a D l h T i x q C 4 D M a t R F X Z Z n P M E b 3 p e v 7 Q H + e + S J C e q l v U q l z V U N X s f v p I E v 4 n n t q z Q a D M n B Z 7 w y I 3 r 6 c K V 9 w a I W 5 U 7 6 R e r 5 5 r y V R m 4 U j c U E v B r p f 4 Y / D q h W A X z h 0 W / r n 8 v t t O M H C D e K s L J 4 C R h y / R p 7 p i 1 y 1 p s 6 n B m F f H F 4 F P 7 F S N m V y r a M H + Q a v z R u 9 e V i 1 R q Z I c n 5 M s m g N r I H k T H W z 0 o z 3 w 8 s a o 1 F O Q + K K + T F C x J H 0 B Z E 6 A K + M O B F 0 S s h b Y 3 E A t x u d j / f V d e i Q B v E k p f G M M w 8 t / c 7 X W j 8 g X S 7 V D 4 1 g v W M F 8 I k u o T 7 J d K E 6 t k Y a 0 U 5 H X y p I W H C e 4 g 8 T F S q D t k + O l o n u q r L D Z f H l 0 z Z / t U 3 8 K S 5 E 6 J 6 p J W c Q W x Y D z 8 8 X i + R z x X I C s b E J l + 0 1 u E 9 b a f Y V t O m c B Y J S G q n I z O o s 9 5 H E W A w L J i 9 N O h M 2 + L d e L v O j V E X H e 5 P + 6 p f T / G s s g t p u d S Q d X j p n / W / N 7 e / B O 4 3 W B E u G 8 0 H n a u D S 9 O w B m 8 o Z G n i w d T + k M V 6 G 3 K v r Y a P 7 c Y 5 q G d Q k F 5 9 o m G + P 1 B H 2 k 9 7 I q I 2 U 6 a d K o d v z 2 6 + H 6 g M 2 a y y G H P 1 D I s 2 K w 0 4 5 8 0 g g Y f i z z 4 m w G 9 S Z T a l 2 C c k Z O 6 A w 0 Z s A F K U T g C o i 4 L j n H F L F C J q j g k Q h J z J f G W V / X D 2 G l o k T B v g w 4 y q B z o Y n M I K r K S U A V + m / + u T t v s a T T U 4 l 9 K + k y 2 O 6 o M 8 N c 4 f F 3 U e c B R o E r l H H / y + d b J 2 q m 9 3 d + X F Z G T W v W w k S j a d 3 B r T f O I l q S O D g q n B 8 X 0 e 0 D p X J C C r x 2 Z v k V u Q S K f e z x U 9 B 2 X x 2 f + J N N L g T r j A n H P 8 s W K H K a n v v h + + b S 7 U 9 H H 4 2 p y F 3 K 3 P p q 4 r n H R / a E N F v o 3 t C V m i Y r E w B 2 3 9 / w D i P m Z V j C J Y e 4 5 / N p B w A 8 L Q 1 s 7 l 5 r Z Z c e j r v h a W h X o Y X o c e m 4 r L R F o 1 K K A t F s R X 7 n a B A Z W X 6 k Z m 8 f W C A k j N f 7 q w c 2 K z U / n p c S m C + T S 5 D R 3 e J R r 2 K e D 9 z B S H G s a s L i / q A V V c V h Q t + J V Z a C E K N d P 3 O y Y I E H I 4 F X u 9 F d I 0 V 3 m / k Y J j 4 D + 8 C k W Z b c 0 x x b f 3 b K Y S j x Y T m S H z z + q n u g z X C 5 9 Q L E u v s T x b 0 M A k 8 E S K D u E F s I s E e + G 8 X s P B A V a M i y 2 9 n T a X 5 i R B j L k N j F d / i P C y 7 l N 8 P C V 6 5 / L 1 w k R I + m D U P Z I 0 7 t S / u K C P O E 9 q Y b L f b 1 f P h x y b G f A h R 8 P C 0 e n M z y V k l J i O C F q l X j 0 G B W p t g y x G M Z A 3 V 2 + Z i 7 K 0 T 2 Z 3 X b 3 N B + o n b b G D y z X p + g 7 h Y x 3 I j 8 c X b h a C 6 8 Z 3 j y m E c P i 8 f m b J L g x s f h + E y 5 O M M t s 9 A W f / a z + i l b q F 1 w L R W P a d s j 3 M / x u f O A b G e y o v Y 0 b X M U 8 H 4 Z l z Q Z W x w j L f r r 3 K 7 0 k n M e + X 4 m K X 2 6 B q 8 1 B f H v 3 t P x T h 1 Y m C n a j F R / 8 M g y g k u 4 7 P Z y a E e e a u 7 Y 1 y S + j 1 / n w d 3 a e P w D 4 / 4 + i w G v 8 p 0 W 7 P t F / U Z p K A F N G q L G O u O I R c a 7 u j 7 h a K k 6 Z U Y J E o 5 T N 2 l 5 n C 3 8 h P D R v 8 T M b 5 c M d 3 7 e K O 8 w f S M X w 1 / 9 W K 4 G 4 2 R W K N Q g v F b j 4 3 F F N / Q 0 C i 3 P m Q 7 X u M 0 t h 3 c P z I B 1 8 i 5 Q + i 5 f H 1 Y W i 2 X M R r s G N 5 d S 8 P D 8 m d 4 i W D r S W D w 7 h F 6 W P L o 4 C V A X s i u 4 P p e W u 3 7 0 I r s w v B v R d l x y I V + f a X W h J 1 6 9 W v L X d G d G M r 5 g S Y 6 / r P T f d 3 u u S / X 0 Z z t 9 9 4 / / B V / S f 3 w H 5 b W t G k d r c e V S u L P d C j Q g B 7 P r l n J Z 2 d O z m K u 9 7 L s q Z 9 4 a v / 5 I w h b E z y 4 i R j g 9 p + K O t C 7 j 8 a K q 8 1 Y J O p s L O I J d k I o A 2 e o M 0 6 h r r 3 0 9 x C W z t n 5 / m / 3 U d U 7 T / q 4 5 J / e k U 8 T v + X 3 X M f + k U R Q O N B 9 z r y X + r Y 4 p S j g P s D g K Q w 0 7 4 / 6 O O u f u X T n H / j 2 k R L g T 0 r f 5 V x + R F 2 B Y F K + + c I 4 K H + E s 8 u v 9 Z 1 P 7 n v 2 u r R u w t f A 4 e s N F N K k K + O w W B p X 3 + k B Y l J w O F z Q G D p U N w j R w M x U 8 j A J Z V a o E f X 6 J h g d m 2 8 U / t r u m 6 9 m s R + r t + Y F r 7 l c 7 Y Z Z U t W e 7 s k f N I j B a V w k J i X D X B I A N y U X H w I o T O F q 3 8 V D 8 X 2 M u D l w L e 3 r 8 + R k y F o u x R + 1 7 4 z F J w l N F s 2 M d 5 F y y e 4 p I y w W C D U J w s O j T k n p E F 8 f V X z u I 3 q 1 4 z / e m s C 1 f 5 f 1 5 Q A w J o y U G L a 6 + F x n x 4 o t D c d N m J H L x L E r 0 / F P h P u l 9 j O A v 6 S H 9 9 0 l A x a p c L O 5 A y 4 + P 7 d 7 x q j A p g W 0 r P Y D p 4 h J E H z / r h X Q k + 8 H f I c u G Q 8 U X 9 0 T y u j g 9 9 0 D V j x Z + A x I Z 3 r 8 Y L I c w 4 P 3 6 P z 5 B f C m 3 A r q I F F 5 9 6 7 V 5 Q N Y C 6 p 7 3 k X 3 z s A 9 I M x G m 6 z l w E B r 5 n O Z 8 w f N D 5 / I j A O c I 6 8 g p 2 N R n M f U O p I K J V I L b b t 2 8 a M 3 a 6 / o X h p u E e W j 7 O b 8 F N + k y 7 q y I S i O W C D w F a D a 4 f P K G + e + K 4 O y l 7 r D T r Q 3 2 D N a o b X 5 f r g k T Q e S b n q r 8 G a g Y Y / L 7 b y d i / s M r h r 4 u L j S w 6 O 3 p m 4 A H Y e e g g l k g z 0 3 o B M R r u W F c J n m I A K f + c l A i Y I a y D 0 M 0 j R S O o g X + + i / O e l x / J i U d H w K N h I B w B 5 y 6 3 6 h A K M b q 0 a F a j j K 0 k 8 b K 3 K 7 B T s b g Y i x J g r j 9 m J 6 A i P u 8 Q 5 s d y 9 / 3 u v Z f + b u c U G V 2 S S 2 y M J + A 1 T r r 0 + 8 F z y b 2 X / g 6 q L 9 R k T E K I A r B o h x g l A 4 R I j M S N E A h 4 m A P O 5 u o n 9 F h k j e 8 i + x X t F O S F z h U o + z y V q 3 C I T W F j q x 2 i x z c Z t d c J z / b 3 s s X K n o n 4 h P C g j U v G U + R e h I / o c 6 6 U S X 7 6 g d 3 u T J n i 6 P T P h 4 R a I C F Z c b n 4 e e a h L 8 9 7 u Y u E Q R O w o 2 C S H d I q C B I k T R r d 2 c f n L I G V I 0 s L G e P f A V / O 1 c 8 m / P F w 2 + L e 6 u P S r P 1 u w E + 0 K M L 6 A Q I u 7 U O 9 J f f H + u K v v u s q J M C A 9 B t i D T 1 R a R 1 1 M v o 0 / i 4 X K 9 8 T G 9 C 6 O 5 y 9 E m S m 0 u l T l B g H P / a 2 b y E K v K j P f f + Q A t c r n c r S 2 M x 8 W F / p y W 7 C 9 / b b W g p Y b j 8 D E 7 N e o j 3 x T 2 O 7 / K N R / Q f K 4 X / 5 x P g / P 0 H + 1 / 8 9 Z C 0 + 2 M n I r f V G L E H 5 g e 5 w p f O 1 M f Z E u O j g h k n N G Y Y T q D L f O X / H r 1 E / H L Z Y P + C 0 U n V Y r / Q 5 X W D L H 2 W Y C I 1 D r J C H H s D M u z s m O / 1 y d q / 5 z B b G e s V p H j d H l q G u j 0 l r q x u R L y j P 1 v s 4 F p L n B D b h + c L Z / j 2 9 k q D t m Y G x l I 6 3 6 f a M 9 c s Z 3 N w 8 a 9 t L t F D T R 3 m R V 2 R z c r r 1 r M I d K 3 6 H d G A q o S S 2 + i 0 1 L L Z G v d y D z F A 3 i v u t E V C Q S M H h m s x / 6 q O z f c y J H 0 w W I v U J g 2 c Q l V U b V J Q z + 9 m j t b R N + d V y u 1 Z n 9 t X u c 0 I N V w 9 n a h 7 j k X g f 2 j S + l t I e m w h t R a G Q 8 d c v r 9 9 U V m 7 Z l p v N 0 6 k l l P d x J s M S 1 c E R R h 7 m j f n I 3 3 0 r x 4 2 3 m R m c v v f 6 7 i H 7 9 j i 1 K e V 6 g X v T y 8 R 6 M p c Y 3 v Q V h g X y e C D Q 4 z O Y c V w 4 5 c l r 3 u M M F N R q v 6 D f l s 6 I K b v N 7 d 1 e k M m v T r P o e c 7 n 1 o z v 5 S r g U D V L B / d + Z d P 9 G + N k G b l y Z 1 V l o x m f I i I h I z Y 8 g T b F 9 9 9 O J t j 5 b m L I m 9 F S + g x r z 3 o / I 4 l c b m F 6 6 l 3 d W 9 7 H D j B F D C x o b j h X q v n A Q n W P 4 K c 3 / / 0 n P 7 u G G P T i + X O a I n B b c v O F j 7 N 2 f N D W i K T o L N 8 P 0 1 3 V h V C M z R R j 8 e P 4 I Q f 3 W W d c G 1 a T F a F r P v S 4 G M d / 2 F L o + x 7 x f n 8 H Z 8 + y g A j 1 N t F p 2 u Y G X y Q I p X 9 D D R E p f 9 S p J d 7 E x e y 7 R y 0 3 2 i 9 3 G m 1 v R J c f z K j F 7 L f 3 T Q I B S R g W T o 7 + P C I V l h C 3 T 7 b 4 r v F B z v u Z 3 4 a D 0 p j B 0 I d A c + r I e L + c D 1 w 4 l B m v H 5 V B B j J d D r + V y p C E Q 7 5 z / 2 6 W + Y G 1 T 9 O / n w 7 + L Q 9 Q h q C I 4 6 / N j e b f 8 5 f i 4 t P o m 8 h R f i j 1 5 t k N + u 5 S o u H O B s A E 0 H i W V 0 5 G s 4 i / + U + l e 8 c k W 7 y z R 3 b o X R A 9 o c 9 Y v e g c s 4 R D q + S 7 5 q / U + k A z V H / s F s i N y e c s a 9 i Q s f f + E J N k 2 V C e 7 8 w / K T o 0 E c r y j r m c K b L / 3 S S C K u O 4 b B 0 r 2 W u u B f W C 1 i z Z 1 U K M 5 D r Y G D O C J c s p z Q 3 I 1 z 9 e J 7 2 Z S p h / B v K 2 B x D + 8 y i h D f l M 0 l 8 M C C / g 0 4 t q i E J e H V y 7 N X n a H 0 z X Q / v r S U T Y e T 8 c L b M q c Z z F T M 4 A p 0 2 J s 6 3 i 5 B 4 D Q z X B e 9 r f 4 T d e O s u t y v c J g U + v l J 7 H w 0 j D W I b O 7 H H o 7 7 3 H A m 0 u n X M H r 4 l v P X 0 S X A K D T + V 0 2 v n 7 f r e u c 2 m C a 1 R X 5 m t Y n F 4 l b o / k O z f o d K v 2 d z 9 / B G W 5 L Z y f r u S B n W + A c R q / H w o Q i t n q r P h Q p A 4 L R s h j A H o e 7 j 0 4 A V b s + n 0 2 N Q Y g v m D I B 8 O 6 R d G X h F A z v Y a d g b I T a g P N T V n D I P F R 5 O Z + S 3 M B s 7 z M Y D F j I H n B o D v S f j k T T P d J Q 0 0 q 2 z 6 A A y q B C 8 b s x g J D 3 0 S g 8 2 f O q 9 b z 7 3 1 v / M I k 7 X j E q S I V 2 a P j P E h k X a F 0 H l 2 J B P 9 x R n T 0 F w Z c W C V e S f + u 2 a g S z h F m l a F 9 U o j l 7 p F U Q 6 t 7 c S 0 k n u i p 6 8 l O o k + / S x P J G w r c 6 P y x d P 0 O o 6 S O j c u J D h 7 0 o f Z Z G g Y P m O M 6 z M i x N y t k V G u o p s 1 W C 9 0 E R q a Q d X x 7 j o v 8 i v C + k d / + D p 3 L c Y J q 7 z c 5 x I X q 6 f 2 + V 7 Y P 0 V o J l q 9 G Z u c u j Y i 5 7 7 6 D E i / W v X f k + f H m c J E k T l X 5 + i z f n Y S u f n I G v 9 M T p r N l l / g s I I 8 T t r I h b p / Y v J s n f Z l E W c s + R L h H W f r y B E p t O k L L N n N b i N n t c A P H r 4 B q G W 6 x t z V L q t x h D F P G + n 3 P O h C Y a k 9 w K 1 N W w w L q g r l p H P S U l 4 6 Z g C R 7 E u 7 P 3 u 4 W z 7 K l m d O e b V h Z X a 6 M t / C Q P g K O l p T H F k 8 h F e n m l L r T T P O 4 I D f 3 H n N z Q l m s 9 B B x m 4 y D r t K T f z m 9 9 / R R P p v 2 i Q 0 v O C h Y z F 8 N D 2 + k C p X h k N e L M k O F J x X k X h 0 G L L p J 3 8 V T t / 2 z / Z 1 X k 3 5 b a h m U 5 Q Q T i 3 / X 6 o + 1 v v 2 v e g B y I b f S w 7 6 I l Y p R 5 3 t 3 U S H 3 O c x T B N s 9 O H a 1 c V 3 q W U k a Y A P Y 8 d T K 2 u C V Q p K O u K M f C / N s n L y w Q Q G 4 d a e E j w 5 T l u K D d p B v l L B 7 z G U R 1 c v H u X + e r 7 M S 1 p B 6 l t H V V Y 7 V P f O N U a o e 6 U G y f z 5 D g j i F n W L 8 5 W 7 w m N 3 w a F 3 6 Q N 6 I W + Z 8 s B 4 5 T r J 5 v 3 N k c r 3 4 l d S V x U Y t w B G M / P V z g M O n K i T z E O 2 H x / Q 4 5 y r W o F R l m G s 9 h u k + 4 7 4 i A O 9 f b I l F U z 4 C W 6 o s X G Z / b c I I d x 8 E 0 G b 4 Z c 7 z E F 4 c E u r d o 8 L v z 6 x S a 5 y g p O c 6 O r w t 1 4 R 2 / O n e 9 o a O 7 0 o 0 + J R L Z g 1 I x P Y A b O o x x 0 f v 5 x 6 K j h / Q I U N A j s v 5 Y 4 B 6 4 Q i 4 n x J W N a N p c R 0 + + C X a K V a T Y t Z z 4 o r g H l 6 a G f j 0 C U l V F 8 Y h h A j s 4 H T K t P 2 R e y 0 6 U q T v j e w G a a 1 n Z k r G K h O j P d o 5 R g I i M J T 0 R n D / U O n 1 h s m 1 g m k b a V b 9 o + S x C v C j c + 7 N I F W M h w Y u w G / H Z g 0 N W 6 n B + a d Z M 4 P 6 3 n w p b J M d c y 3 f Z / 7 X X g X 3 h + F t 4 L i / C D V 3 t e m j l r h w E T k m l k G m h r + S e k Q 0 c Y Y P B P f l f w 0 k Z 1 7 R y i K Q X m O U K E Y i 6 R 3 s a i y o 7 X P n V W E u Y q K z k 9 Y G c Z k 9 h m K 0 d z W t M 2 R T z H q S P E W 9 c e v 5 t d 6 o X g U m 8 z U N + Q L y F U i z 6 R f s q y j L Z 6 E y 7 h d L 5 I 4 Z 1 A w v 9 i b i S U m P K q X v 3 G l K G o F 5 T r h D f r p 8 M L G Z C H M 3 4 S I B g B 3 Y z J v 7 r u n O k j s G N R 7 H C c 8 g C e a I O z v 4 B Z c L r n E 3 / 3 f C q U X L n u R G k I M K J N / L u z 5 W Z R P d f E d 1 Y o K D Q S I 5 y 3 u a H G h n c U W 4 n y 8 A B F + e v f x 5 a A V o Q o 8 U X y p 7 x 1 D E x G v d v X M 8 F g + Y M e K E J 8 p + 6 T 0 D 7 w m h I V R k c F H i I a F t 8 Y l q f 8 A n L P m K b M v 7 e m E / Z C 1 6 D u c w 8 j G C 1 h a V 2 N W E m 6 i W p 6 L c E p p 4 0 i F X P J c 0 D v R h A q z 2 o i 1 m d r A u 9 0 2 G G a d p 3 K 2 Z n t J v 9 h v 8 I c p 1 R C U r 1 m 7 g U 1 8 f 3 o v h k C T V U J t T N 9 e w n f 2 + 9 Y v p l J j P / X V z X O b m U C t w n 6 V A I G C H j v u r o p 6 o w G D m g C z W B w I S r O 4 H + Y J J Y 1 F Q w u + S d u a F Y c t F 2 2 4 o 1 s h j X 4 v s D f / a 6 F e W P s m r n 4 P d Z f f D / V O + e H g H l J 8 w g l o K U p z S F d c B 7 g T i 5 h I + v 1 m j r H y E Y e L B 9 7 G B Y u A j F 0 c V D A o z Q 8 m o I 7 r W P o y Z f N H + C Q h Y Q E j u 3 E v L j s B w D O 9 Q z N B f U r g E o Q 7 H 8 6 9 z 6 F P Z / Y J Q J s z F g O h g 3 t d N g / 3 l L j 3 5 I z Y I H 7 m k O 6 8 f 9 7 u h I Y 5 b U G z I R / d j a r Y h h E x N 3 k N b U Y H U Q r C L i + 5 + B 5 b S 5 V F Q 0 3 0 g D j 5 c b v V P o I + 3 5 K j h V O K 4 b Q u 2 X m 7 i 6 q j + H V g T V B 1 W 0 J 0 k j + N 7 T / S B Z 9 f 0 r o H N T 3 S U W 3 N l J R R p L t r F b f j X X 3 R O P D p 3 x n i o O w m r l v h B Y H q U h y R i D e C F 0 9 h A m Q I E d 0 L / G j S 9 N s k X L M 1 Z / z 5 g o z i + 3 M J Y 0 B c Q g n T s + q 3 K + i Z o r C j z D 9 V e D n Z K A M p + W i Q H 2 D X S 6 Q x Z w x n W F 8 k L V i J m W z q 2 Q + g K a C A F F 0 c T k T K k x o X a I 8 9 6 C g c L S V z j c E + o o h q + Q 7 p i 0 d 4 7 J x C 6 4 d 8 6 7 2 t F m d 8 h T 9 9 z y + Z / l P g 6 N 1 r k Y E a a g n 0 g K s g r W t o H / c c 0 Y V I + x n H P T F J 4 w S N E 8 J L m b R b H d + O y F 8 X x 7 h g F 7 N Z x Q a j N w o B F K A G r g k Z g e c W 8 Z y X z E d 9 z E I O H H n t b 6 U 9 b j w p W 2 x T p E d I 9 X j Y q l E 9 z M 5 n s d 5 / m p 7 z R L S 9 7 Y / d x f S y L Q t I / f R / d g 9 1 L Y V a w X D v k I 9 C N f c S A J V 7 e 1 f H G S f z + W 4 a O / x U 9 i L E 7 e r + T q g j h q g C 5 A l 7 G E g a V v u I 1 k 8 U 9 2 b a v 3 Q X D 4 1 Z 9 v p h K g O 0 L S e d o v 1 U r H 2 F m E 6 1 g J 2 l f n c 8 I G x M j F M e R Z O J I g U 5 O b d 2 + S r l 5 y N O p 6 i P R R v W 8 P i W r H N s P f B + u c y H v o o g c Y v Q 1 y A M h I Z d P 6 6 M a z h X a c j 0 I 0 O c L 0 k G o z O k I 4 A 1 h r r Y A 9 2 J 8 3 k 2 P n r 7 u q I x x g s 4 h I c Y 6 j M U o F b y i L q d o I I x C t r 8 Y Z S D Z L h H n L t 8 3 t 4 c O R P X x C M 8 m m y 5 I V 7 O a r h j e L K 6 G q R q r S U q N m l C N f b A p 4 h P N 7 9 V O t h h 2 x + T 2 O c 2 A O o c U p r 0 C x p L X g + s u W v 7 t C P A 6 + D k Q 2 A x G 8 w X r i 4 u h 3 T 8 3 J s x X V y 2 T t 9 7 L p M q + 7 y I 3 + s C r l Y P w W h g O W F k M i D T s 4 p O H 3 n E q v V 8 C 7 o g 9 t P F 9 3 D N g K i 6 p F 8 t O e f L M d f u N z C l l d o 9 B 2 8 a j H U 8 p u 6 5 T 4 Q g b z r L h M D i R U o K p e h 2 4 I I e Y 0 p C X 4 z G R M h E E 1 J A W E S E 6 g 2 x Y k e l h 3 J 1 i 6 h 7 i q I R 7 7 + d G l 1 I 8 n k A 1 v R W 3 r Q 9 v I q y 7 x C 1 R Q 8 x 5 h + T T U X u g E n w N Q P k g d J 3 G p Q S k Y C k e 7 9 / U w X T q 5 F 0 t 5 0 / 9 K o p H U t T A 5 N F F h I k t w G U x j P m y f Y D m P 1 V H A h 7 o Z s z j S f H x 2 + t 2 u X 5 B o 5 Q Y v F W A c d I h S O 7 3 S w 9 F x j Q f V i P d 3 n R e 1 + 5 v Q Q j U b i 5 f x 3 + W o 4 Y 7 i X l a E Y f 3 0 0 v q p 7 O H d k R 3 e V j p k H 0 n W I 5 y S Y P l V q p Z L X 5 e 0 Y N Q l 1 4 f / x T g u w R p r t K A z W a m F 4 U q m Y v Q z 1 a n z x I a 1 N h D V X P f j v o Y n y o H U t u X a 2 f X V w P b j F 6 2 Z 4 1 2 5 7 P q c 7 V M d 5 U J 1 m e P L I H 7 d L F I h 9 U Q j D H N k F 6 2 T s U q e y O L 8 q 1 j l 3 5 8 7 + b + 9 5 X H W P l i M r j 6 3 n G t 0 4 Y 6 p Q p 1 F j e 4 r O s W J d V 0 Q N M K Z 8 A m o d E m e J 2 i w 6 r v F / X L 9 z d r I g g J i G B 8 m + H K t m 9 1 e J s h L Q d p 4 X x h y P e z D j 5 8 9 i q b x M N U Q u s l P Z o o 9 K u T q L l z 9 + Q H P X E 1 6 a B Y H z W T + x 7 f + k m E S N e x 3 6 y s Z x B P O n r s 7 s u K p O g S Q 1 f 2 V M a r L N T B 5 a T 6 r I o Z H a q r z + p e M w g H x / Z B Q Z Y y I Q x j T a k 9 2 0 2 8 3 X x T v I c w b Z 4 + N e X W A 5 o j D n + X M 5 S 5 m y x R I h u D J B r e X R T X P o s y T 8 r 8 M Y L 0 o c x d s k 2 h P E P a 6 T b j s O L X R j z x 7 K W 0 6 O h Z 0 5 S B 2 g l K L C d O 2 l 7 V y C Y L s O q Y V + u / l 8 p W T + h p a 1 R J + x E z E V G x I i v a j f P G D y F G w q u z u / F Q R M b R v r j Q T M D k y 8 x h X s Q y S m R s / h A H m H H v I 9 L 6 s e Z r c x / p E 1 y h a z W 0 n y 8 K A x k Z 8 / A M H X p Q J U f t 7 b Y r r 2 c Y o M o Q v 2 L h o Q p F w 6 y Z N O z 3 W p 8 l 3 d x B X K a 2 r x k / X e G I B A 8 o Y d S E Z V W E y e D Q i n l W S i 6 7 y U t 9 f X y s P O z f J U U M x x Z X 4 g d L b B 5 a D 9 Z y D u p X 5 N 9 n v f 2 o 6 + u k a c f 4 s F 8 V A b Q T F M p 3 r 0 Z G l v D V K O + m S q U z Y u K v w w Y I n C d x 0 F m d k y t + 4 5 x s A I B F r 2 O I Y Y X p q I C a C T v n x V V 6 4 2 2 C 0 Y 7 1 u B u c L P h d 6 i + V H d 9 V 8 B y j 8 J F 7 Q Y D U p W 1 + O p 5 F J d J g R F q B M 3 4 p 3 0 c k S X 4 1 / q + X 2 9 q M s / D a G T I a N T S e y p A S 1 c d D Z T t A G s r o U Q L p a p 4 a V O 1 3 v Q W T a V h 2 F R S L H / m C 6 F c s Z s V 5 a W o i k s s G Q E U 3 x B q z Z d j i Z z D x e F + J + o V r f j 0 n 7 r m m k D g U l 6 d 6 m t k r X R i n + e E A A X N s c L j F s 5 d H d 7 f n 3 y u C a y K j l y v a y r 3 / x e n q F W L i Y t b i K W z 8 T z A Q Z N l l a 0 d C y + G p z W b y M r 1 v e x D w 3 e H 1 r T D 6 S s H U z 3 S P S M + j f m Q f 3 B y e 9 d a + O h l i i v E I K m W O e w Q + a h T G 3 I n J n W 8 n 6 T z 7 S F Q w 2 E T s 1 O 7 A 3 W j P S y j D T d 9 2 D x H k G s s e 4 k s j c R / f J S n c P h P 0 I c k D R 5 G P f A c R 9 E p A m B t / 0 g q r q 9 0 N C u B X Q W E u Q 0 6 t e Z 9 N q n 3 / 5 g p P Y M V F I h S L t u u 1 Y / / A I h d m J i 6 n x + t Q d V b b p c 4 B X m N r s 2 S 9 T h 6 O S 4 R a Q 9 q N z u m M c f n B I 5 q 3 W j S C f w o k Y w e u f J A v 3 W n i t B 4 O v o j 1 c 3 X E t r F X w J H z p f L Z X u I m w U R K 1 L 5 g + P S H e l M D R h e o v I G G 7 o o 0 V F u + 0 + 9 e d T 8 4 7 S v P e 8 O u l 3 M o K d 7 u b X r g E 3 8 v t / Z s H E d I 6 N b h 1 y G 4 p C E r d 7 9 u K W j r u h s q m 3 z r 5 m Z i 2 R P z e M C h f E g k f n l m Z 3 u G 7 F J I F g w F / m I Q I R f x p w C M f + p L q 3 T m 4 X b 9 L G G t Y K 7 y s 6 e u 3 6 v O 6 u A v V l E h 8 d S 0 H e L u 3 Q H P s s E 4 n P y + d u Z R 4 T r Y k 3 M S m z c t 4 a V z 0 u S r q i M P O a j m X F r g M u R y M A l Q t z k g 7 G B 2 T K 4 H T 1 K p k 2 n N P / 7 A 1 f w U q a R x G m A R M W A x Q I I G n A E X L J L Y H Z A e g t 4 N E d 5 9 u r 7 n M / p y d L 3 N r 6 Q 5 6 v g q V i n L j + T A u i T g l A / d Q n Z z u L a v U D A f z D t 5 3 v t 8 S 5 1 m 5 B V 5 E Y P k a z 6 f m V a p r o A D u w m d H D A D a y f L a g f 9 7 r 8 r 0 / 3 y c B h i I G k y O w p D j A t N + 5 f I y Q E s Q P L 6 Q I q 9 X a b t C B N T k p z D 7 6 W B I 0 d J N D 1 B 4 2 R / J m 7 S K A m E V p T 9 j / c Q G F I + x 2 q W s y 9 t G o B z K P x q m v L C S O 7 5 k 6 C y h L i g + z K t E X T / 4 0 Y Y k w V P V R F H b d q k d + D 5 U 2 p W X 2 I N S M c C l w u g C u I K L s L D B 0 U R g G u B v S 3 5 A 7 w A / T s D m j Y 1 I p M j 4 v q F w M n e T A r x s N P R e e I u m r e K 1 6 S e F c 1 p + K 4 a 4 b 5 M 2 Z R H y H R C G i l d f m x l J d g p N F 1 D b M 1 t g t e U 9 C B o 5 1 3 Z E 5 D W V 1 D i H e 4 4 u w Z D J M B s O 1 f a D 8 y a 5 j V p P n f F n d p 8 G f q 6 u t Z Z k X N c o D 8 0 B j + U Y K A 4 A N D I t Z m y I j G q Z 6 c H o D 2 d t G M g h F f z J G I Q / 3 W y E 8 a F P C 5 e R H R o k / O N y 5 N z c o H 1 t h w B 2 V Y W y 5 Z + X A A r T m 4 c 3 V r J F L x j E N L F S 4 R n i c v 0 S 9 b D X T 1 P C V C O R H d I T O u K o v C D C M m a s u u x n k N j k B v f X J / M l b v X 1 6 W 1 S w o a n G / C b O R c / I 6 4 4 2 n 1 d C 8 B 5 I m w L j o H e C K Q o q 6 t b 1 o c P 9 Q T L m W Z + w Q P M r a G D u 8 c n D C I + p D n V Z C T d z z X y k v C Q r o n w 9 r Q u 6 g S P m m 7 3 D W F 9 L S i S + E V J + N 3 f P i p Z i u 4 n k I x m C C D V H A e T q 6 a c b y x y p n C T x d y e v U b J V k l a k r Y Z e Q e V D Y w 3 h 8 e X P H 5 X t l p J I m J a b u X g A 7 5 s 0 8 x t G e i l b v 1 B f q X z T n w O t x S J e m r n w H E M 2 k Q U W X J R g P y N B v + r j w L I m q 2 l H S 9 v T 3 u b f i e 6 j l m / + V s w 0 z L w D c 8 X c P c W K P f V / B 4 S O D 9 w e L 6 c U u 8 K O + W e k B 1 Q G W 9 c 3 g 6 Y 8 a + M I i q g X T Q a Z D j H F y + g c 8 a H i B q C v 1 u J B g w o n 3 Q e i Z Y p s i E X z Z T A 7 R y m 7 b q e s 1 C D N + 2 C 0 D N 7 h t 0 N 7 P d 0 F b 5 4 S S g v T / Y k P D P i F 7 a m o T 8 w d N l H 7 m 1 A N e Z 5 w A 3 V x k i v o 3 J O N k e t y e T 3 L 4 O c y i + L X 7 V / c A y p m N H t e i e R 2 l k X Q y C W D c f H Y l R f D j 1 p P N 3 7 t v d N d e h x J 9 3 Z c j t K w C v o M p f o Y h y W r N S J p W 4 k X H I k 8 r A 8 6 h c X 9 h 9 A D Y E 7 7 T Z k w 8 X B g 7 G + C E M 3 D 6 x J / o K x + Q L g 2 s k / B R Y e o V b m o 7 V 2 6 n n 7 W Y w j j G + q Y q j 1 p P u h b Q V m Z 3 / I Y S C 9 v W g C 3 Y P I J W 5 q A C s 7 8 U s Z f f G g Y y + 0 0 s j 3 Q n y / W K q U w V M 4 3 G 8 j d W x 1 T a Q h n j O + a j y i L U a g Z / I w A Q w W O A 9 A k Q a L X G G m 7 A 4 k n p + N j O e Z w F Z 5 y J 9 y j e 4 E v Y d f Y T V V R f Y I S T 3 a C w h V 0 C 4 Z 3 Y 4 w A d 8 9 B x n F s a T o N g a n G B f + d W H j 1 D I e j 1 k 0 w 9 P H + g A 7 b 7 e d p A d 4 z U B N T h 6 T w o V l j + 7 D s F f v 8 A S z W 7 A N D 9 S o E N / k g y i S C Y r Q a b b s 7 u o E j 5 w J m / e 7 k 6 9 3 i d I A e q A r M b 9 + o F B I p Y Y q e 9 / O 3 0 r U I E Y o W J b Q 8 T H F k A L 1 r 2 m z L x y + 2 N k E v 3 D T b D y w z H z B f 4 O r R 4 8 G w p p S X o D i U x Z d a I + P k c V u C C O d y + 2 b N E D k C 0 M f g 5 X G p E k A 0 w k Z U R 6 0 Q 4 B c g H v y 9 1 J n l w G n / j F Q s b e Z 4 / E Z K P X A q G g 9 g 0 x F N H v n S + U b z L 6 x e l Y U 5 9 n y T + N R e + Q o G U v m q i p F u W + 5 y 1 m E O O 0 5 d 2 L / Y A K Q 3 N J e l E x e 2 E v A c w 6 o 7 G h g G G j g 0 k 4 T 6 n v D F O 0 3 4 f z z R s u 8 Z R A 4 q J J + w v U W 2 c e F U L Y J g J e 3 b z 1 k F x O l Z e 1 2 y 2 o q f G U K 3 l W n W + S O 7 c x U m e J U k D Q B k L o x 0 9 B j q 9 S z z U U 9 v n g 3 u X Y I s / Q 5 v D I n l d r M w l U / O k X x T r S b 6 h 3 g M M + E B n k T d o 7 F P Y H B a u G l j G p K B S h x g 8 B h I s z C Q 6 N C Q f e N V o p 8 f H U T s W p Y L q 0 0 j r Y N C O r 2 t 0 y n K T 8 C G y L q t Z q B 2 b l T v x g 0 G a i U l Z S 6 r l 8 3 q N 1 1 w e 0 4 P t s F 4 M q Z O 1 C e O 2 a D N G S h k 8 M z s 1 R Z s u 1 V z O y l w / D n i 3 n d B g 1 R 3 m u k 3 j A r K / Y F M T w + A + O h U p o p T j 8 8 k 5 q D C H G h 9 E z E t 6 k u R 6 h U 3 b f d S j a r c r c j k Z y D J + m m L 8 h d z w v M l F j W L Y / J D E u k B N e k W x d 0 z 2 I q C e 3 a o e 5 N l O c E u n s M e U t Y y N D A b X W L I N N U I S 3 3 K 2 m V b N + 5 S 3 6 q f g g 6 v D k P k P s d C t M 6 6 X 2 S s 2 Q X w + h B r d 4 x u 7 j f v / P f z p E d 4 Z N L 8 O p a q N c w R g G J 5 b R 6 l a U l t L f G c / P 3 W I 3 D + f I X 6 b L h d I y 5 3 r d I 4 D y w N u J p z 4 U n 2 4 e 4 Y X L T c E 1 f 8 j O e E 7 g E Z h 8 9 l h 0 U F P j q T I j 2 p u F G r J q w L I x n H 7 A I b D 3 z b t Y J K n Q 8 k X J U f m X t 6 j K T 1 K D 8 Y G 7 J j U E G o t + D Z M a N o 8 e O / P n o Q G h g k k K 4 v R 4 T 6 y y 9 2 L / H j z g X I s 4 j G l G p k 4 u 1 o r p s n F D 8 3 j Y 6 c T 6 P j S + 9 9 n x 6 5 v d W 3 q F + R g G A T P k k Z T 6 S q 2 P U q L i T G c 4 9 G 8 4 R g 0 n T 9 7 a m + R 8 g S k I I 5 s F R F F r W a n b 6 g k c 0 F w m H 7 / 9 e w 8 M z p B H 6 n u 3 f F H b i M L g n Z i X M S S v O M O P E c N Q w N / T 6 g f T b z 9 P I / R M F s 5 I L l o G 4 t n Z 5 q L g 9 2 V x m + 5 x G U F 9 N D o 9 G 3 9 S A c N R N 9 l v p 9 z E M e 9 O R y X l U Y L Q + x u U 9 + r o x M d 6 5 H K R z D 4 1 n T G y 6 H Z P H f e y k 5 w F g W b X 9 8 I y u j H h q z v b 5 V b F 9 r v 7 v E t 2 4 H p P H k a b M n h X X 8 w O k Z k 5 X 8 t + r r 7 f Q 4 l J I h q q 0 X B d j b O j w X e E o I W x N X T 4 R J y i / V 4 Q r T H p 3 2 m X b H t 3 B 8 M o 5 3 I 9 f E r L j M k J P o F 1 l o J B Z C 3 W a u v r 8 + t o T i l P v / q 9 7 K V 3 V V W T c / v C c G H O F + 0 c u R F U U / E N D d J 6 A W U S k 5 g f / x 0 o S W P g h 2 o D T v M s n / c J e c A K N s E P 7 7 2 v 9 v E X P 3 S j u 2 T T j H j 6 d G I C D H J m 5 c Y 5 H W N c J S E b c d z h k W H Q A / u w G x z B E J n D I u X M v E f s a L C F q f 3 e L + j 3 w l c 9 Z N Y a B O v v 5 z r r e b g h z o s r 5 y i C c i d u B 7 m L w Y y 3 K X r I z 9 Q L z y + t u y A P 7 k 3 7 H m h n F 0 l s 0 K 5 r a L Q P 2 n Z c H y 1 Y l x z z g l 4 k L k Q Z q T K v / S a q c U c w L b C n D P m d K G E / y Z C N O e D b 8 y P o 3 2 R R x H L d o 9 K K W / 0 C i R R 8 3 T B t C K i f k v f v 5 f O Y P c v c v Z 1 0 S r H l k P j M Y + m j U c 9 r j 2 G e P 4 F y C + s b j + o C z h a j Z f m 5 s r D T w G / U g X o w r 9 P d 4 o Q a J a w / 6 5 g B z 5 f Q 7 X 7 x j T g X G s R 8 R P 1 Q k 6 R O k e f m X / X j U E + S b H J U f a W 1 p o z o 4 3 w S s 8 a h 9 s 0 g e B x y d i o 6 + Y A Z w s 9 L 8 q B M 9 R 4 E j z k n + 3 d Q O g F a e Y b S q H N s K H P O q Q S / C d d h e Q / G 7 L S 7 q f 2 2 R t d B I z Y o p / B G t / I f c F F 1 k F 5 / r k R h 4 s 2 9 5 u t H B 7 V u 4 6 f H R N N o u p s H 9 z O x j 0 j t r Y z K r m 8 / P v F B q Y B E R W Z t T e u 9 6 o I U M y u X I w x c q g z E C M 6 K D + V z 0 f V D v t Q I + v d h F j 6 i y m 7 7 j t N T V T 1 A Y y N z / n H V K r q R H B d v H J h h P 5 e j 6 p j P 6 m w q y s N A g 8 9 6 + 3 S A y h 2 O T I 8 E p v F X M n 2 y Y T 4 f E 9 z 3 t Y r r 7 M / D c X x Y o U v 7 u 8 O h p I F 0 m 9 c p 7 f W C p x N 7 V K M I l C g 6 J u b O M K q j j N c u / g C w h i B O z 9 J 3 R e U l v i o I y G Z 7 3 O + P 9 1 e 6 T z r z z E m u c x N m s n n r I + Z o N 0 R 2 k 3 O 5 W N k C m A a + y x 2 L W h l y C g L + C b o F A 9 z G P 5 O r B 1 N X + i s u 3 E o f 1 D F e H 3 y 1 y r 8 9 8 c P 3 e h n i E h U 1 D D 6 B 2 T r 2 I v W j J c C l e u 9 2 c t a e f J o V x n v G 6 k 6 k U w 5 5 0 e j X Q 4 s C 3 7 k Y Q c S P o I w R o j d + 6 L H R q 5 / V j / I p W b 0 1 f b 6 4 8 7 T Z x t 9 T u a t V 8 4 o Y z e M m Y g X / x f x B 3 P 3 p i 6 b U 6 W Z u I T b h s v d o Z Z s n 1 t t Y 5 N k U f b 3 M U o 2 F J h I f 4 6 + R 0 n 0 h 2 p T 0 2 1 f I R 4 Y s t o E z Q e r b 4 x b N n W H p W s k 3 P + t 8 o m 4 l P l T h F 1 + B K a O W 4 3 M h z N t r 0 F d k c h C u Y T h 5 / d 1 k 7 X i R w 3 2 y k 4 o Y i S J j X 3 3 5 W 3 5 Z L l n D J g z I 5 H f A l P l j 9 V N B B N 6 1 d O J j r q t j V N d g / f r 7 B 3 F 0 i j g s 8 I I z j i c J D O d W 1 p 1 Y 4 N L T 9 e 6 i G E P c L O 4 O j p i t B 0 D e K g d + R G Q E X n H L x w z u 9 W L + q H k W e A z N O 7 x d u s 9 H G P m T Y a s 8 w i H f s 6 q X z 1 2 E A + T v L D 2 4 / d s O p 4 z X a Z N + l R w c 4 i 0 4 s D d L m 7 g Y U 8 / T U a 4 E Q c P e / w 5 k O g 6 u U u x Z n l S 8 l V Q P P 1 d T A v z x G h 2 X h 4 p y 6 4 F l w o k t O E w g R 2 r u X / d A T q L T 8 O V n c h z d h p 7 n 3 3 v 9 N f i 9 H H R J B E Y 0 x b 1 c W J j v g p s H 1 p a B o K u f 7 2 0 y I m a E u t v O u 1 1 d T 0 e d 3 q R Y P t r z S G Q 1 F 3 6 F T B j i 3 / X + b W Q L O p B r j N z V h y 3 1 I r W C H D f L u g 4 e + z A A T e I s r h x O c c k 4 U J p b i O 3 P 7 5 C / j C / H P q Q 7 B O S a L 8 / r / n r y H r f z 5 7 O d J f b 7 d i K O v c 2 E + H G e 3 3 5 M x w Y 8 G y 8 M K u y D / a I P c p 0 / 0 T H A Z f a Q l w O M w V c G g N R 3 h R g k C B v Y A C C u Z y y v O k K H L K g r n f S 7 K T l t 5 w 7 5 4 o o m c K d D M s P m 3 c f F w u a H n 1 E Y V l U I e x R n I H z 2 L R z R I L 3 V W E 1 o p W b D L x B x D A H E O r I 5 a + F Z 4 X z 7 5 N f o e r D + c p b o 0 6 t l p R 5 w 8 k W Y p g x P C c 4 w Y N m z M v 9 m 9 A X n 8 Z y J + T u 8 C 6 + i v 9 Y p U v d K y y A s T I / C Z C d U / f J 9 n N 5 R f f l g t 1 N a T + 7 5 9 T P p m f E f 1 c r e 5 j c z i y c C u m D y j W + C Q O c 5 O b y j c O m F B 6 9 0 S n t w g / C P k r M T x u q 7 H 8 L + j M G E 2 Z b U z j V h J 1 Z 5 Y d I d 5 Y h O a B y g R q e c g a / i 2 A v g d J i l / l V c W s q c f s f B J D q v q 6 A t m h p s P V f n K p 9 7 4 9 f a h v z U l l / M W C F z x / I 7 F O r D 6 U 0 c w r 1 A o F v r 4 p / Q a G + W z G X + s Z z 2 F R M R p / a V p k R N 7 d J B j 2 D + D n q 1 b t 7 O 5 x O c q q v Z Y O S r D 9 o R r X k + t S W c h 3 G H p B r v 0 P a C c F G O C R F s 5 j p G r O T 2 S J t h q G r W T x E n z F u / P p q d i g g 9 D P a A k 7 Z h j M K S t 0 h q O 5 + q J 7 + Z e J i I 8 t s p X c M q + R K 3 + r e n / J b b L t z 9 Z W f R w w M 3 Z v d d F n Q y t i 4 L H v 1 h e X i / i P i Y X x A + L A s n l z V / Y u i P 0 Y M B T O c q Y h n 2 X m W D T f B 3 V N G + v d C p T x V 3 c E b U r T X P W 8 t 5 O h m 9 e K C I q K B 4 m j a S y q L M 4 R c I V f N + X 9 y t f q a K D Z T Q Z q c j Q 4 C J y t B e 1 G z c d g h u Z A 8 K m 6 v Q 6 / T h s j X z x g D 8 v r + A 3 P G B E y m s k 9 I N y C y w m x 5 P F h p 1 w R j r O o j Z 9 Z r 9 m q a P n e P 5 6 1 c f W f b V v w T u 2 Q l C 2 7 r R F i I Y s T k t l n Z H f W 8 F z L m 8 W N 0 X I A M Z k U 7 N + + j 3 c P p h e I t a h e 7 8 R 5 Y e / / G v Z L J I u + p C U A o Q p j C a X T p Y H o m L l U X X O E 9 T e E 6 Q J O t P / Z l l J Z o b I T x 3 x E 1 X L j o / z P u O x B 0 B Q V g 8 7 B G H I 8 N M I D / A P O 6 Y B y g 8 p A 8 t i 4 x s A s E e h A / A 2 9 z t j x 2 / x P W j I d D V v e 9 / H 2 Z C 9 G z 4 f Z q f z k r v q w Q 5 O n + + P c W T v s F M i 3 R J z s K P d 8 y 2 1 3 3 9 T v i T m H b O 8 X V n C Z D e f 1 n k k P f g y z m j 6 B p q k A 0 A h m T 4 L Q w 1 1 w J B S + x n W a + 3 n v d L L m 7 Z + B F P 9 F q z m c y l w 3 c T B k B w a O 3 3 A w + x I w t o m t 4 k P h G v X 5 S s n 9 Z t R O T u Z q m P q F 9 t f s + b e m y c z b x u k l / 5 g 5 t N 2 L 2 P D H k g E 4 / C P 5 2 U A b d C + f J d I 7 v p 4 o R M 9 Q 8 8 O T G 2 1 u J h f 7 k g 5 A b i K P 7 a 8 9 1 u + q b H b l 8 N G s D 2 w A 1 W 5 R 6 W X a a a O 1 K V z X N 5 O g v 0 r T 6 u p p D d 1 E w 3 w 5 2 0 c P H f I d 3 q z q T 2 c 5 n s j a s c t t I p D f r 0 + 4 A J 6 X E C R M 3 s K s x B P E n y w Z d c L c o r r E X V K v m X E 2 T 7 5 8 e C b / g v B 3 V / O a g K f P Z j N o g d a 6 P F z a g s q 3 5 N A w / 5 4 F g 0 2 Y s p N k N M 8 K i 7 v W L 8 E T N H s / C J n Y k H f r M C 2 I 5 V d b j 5 d b l 0 f C X I N u U K 6 Z I X u A z w S h x C L 8 4 f I n J C M j K M T 5 n J 1 6 b H i J p 7 J t V H 9 6 u h 3 x 3 2 x H w h p O U L M N F V 8 e F w h f Y z N G n Y N X y u E H Z Y c u o J 1 l O X v K Q G / i 3 Q F C t e a S Q K 9 t S + 8 M J 3 h 3 b J d b / x w F e i g z S k L I / U 1 K 4 4 z Q L a 7 / L d W + Q Z C 9 t 9 E s c v Q E q 8 h y f q C m C A p N i 8 w E J D A T g y y m L R t S M + c D 9 Y d M r 8 C G G Q G K I 5 c k f Z a Z + f R 6 L z R f l B d l i X e + r t 5 D 6 5 4 5 N D l V n E m G G l d 8 / P j 3 m S d G A r S 2 l 4 + E J 3 E w I i + f G K h W Q P k G D L l i / z f i q z k g a l p K n K w C l D O i k O F t m G R h x b x i i 4 Y 1 f Y G O w r x g v 1 g Z D + z Z / E h x M B 0 Z W j m h I B 8 8 W D H U V 3 P f i z 9 2 V L A 4 3 S M L H a w f 7 + 3 H K d 7 3 + 5 n 3 f U Q 0 H l S c S E Z j t b g u C T J i q i 3 e 8 A s T J M 9 L 9 o c a L X Z n l k S N g I i E / e i 7 M 0 e g s F O F I 1 H A 7 n h S o W q v 3 k 8 s T e Y R L f B o h L l D s A P + M Y / C A K d b b T b u 7 8 i T 5 x 4 / l 3 w A 4 r F t D 3 + L 3 n e k 8 L g / 9 1 k 8 P j g h o N K X B H 4 w 3 X 8 e u 2 j p w / 4 Y f 2 y m N M k V T U g R l i 6 A m e + U B b M 2 q v v k U f A t T k l r r b 2 o p J a Z h m q J y R 9 n s Q h g 3 w 7 L A T G t 7 J F Z 9 T + v m 9 u c O D V u b C q B M v P J k z Q o B v F 1 v r p / K C 4 U 2 S Z p 2 A P Y q C b g P P / I R H r E g n y x / Q y Z d 7 u j e B e U r Z s 1 0 T m T M c H x f A G y V W X 4 1 W 9 E U B 7 v d + Z l A O R K D t z C Y f p j N K L r 0 q Q N K t p v G y p v 4 p + B O 4 6 K j 8 c y H E n Q g U H A o C G 7 9 v f E J A h i a 7 i c v z 7 k o 4 M b e e M r l i z / Q V J 0 l I 0 / A L + j D B 7 F u + u f / w + r 8 u x n G I W Y N r k r z a x s T D x z e s y A x v F h 4 o P a x L I g E Q 6 f d h 1 x H z o d C Y t U J Q e c n t e f J f n s u I n H 7 y z r W W i a / r 8 R v J i 8 B B X p 7 / w 8 6 Y P g R 2 d 2 1 X V D B 5 r U K q n q v + W I n T H c 3 0 M H n Z Q v R b v e x 5 t r p r e J R e m t D S Q k m 7 0 I z x V 9 R W A w R Q o v 0 b 5 F P P 3 o Y C G w 0 L u q / P R Q v M z d N 3 s C u 7 Y M D o H 7 B 5 n b M F P S 2 8 W Q s A B i L 3 r f 6 G P D H g 9 u 4 j G h 4 x v j s d e S K l d U P A p r p H D V / 3 W P g d 1 1 A l 3 b l o D f 1 J f H 9 U f D N M x p a Y 3 q 8 J h I Q G F T 3 n c T E R o W f n E c d i l 6 Z S r h 3 h I M P X g G o R e b 0 + C 0 L 2 0 G 2 Q 9 I F l C F v j w h k u A q Z A D L l 9 k m u s 0 7 1 1 z A + d D Q T Z d / z Q 0 J 8 U V j N t e n S T V X k C 3 z 1 m G W z g j O i 2 O y Z o E Z 4 0 y n f o N w G U + s / 0 g O m l H j h s i t i x Z l x V F v R d z m c x 6 H b f 5 3 X 8 E e j z n A b U S L n L 5 7 4 V y Y D 1 2 v o f f 4 9 4 v H x F l t a k 3 U y p X F 7 6 L C i Q l y R 5 p g e s q W G i 1 r l w 2 B l 5 O 4 U 8 + b N S + f n 5 h 4 N T g F N R 2 r g T n R H M a J g T i k p g P c x s + U i R B l 5 h g p u F w 2 C d K V r Y K 2 o 9 y C K k l b V t N J C z L w t 1 x Z D g i G 7 s I 3 7 M 9 L N q s P t H q 5 O J v 9 7 + d 5 l P 9 5 u O 0 r s C z u F R P k p X I W t 5 x M j y Q r F / w Q t c x l N F D j A d 9 Y i c V l 9 o F N Q T S E P A a W S 5 A h v R f F Q e X T F m N F + U e E f i e n s + 9 P b 4 n n x F i S 6 t A 2 c y U j S R e b L 4 r c C I K a u k a 8 Z o d s e y l b J L C B 0 w s 2 6 P S a K R x 3 l b s F h 1 N N 9 Q j f e v V h + x s f v h n o f z z s 4 q i S f Q B Z z f f o k n 9 M U S H d y f k m W 5 Z K j t o Q s o x O t e u T Q + k D r y G X j + J A m Q f E A U i b q j u Z Z r x I W o N y S H s 2 U o U X Z Z o q n g r O k 3 I u w a X f j p A k Z g u X a h A y a Q h K 4 D I w D k r 6 H T e r F h J x I u E 0 I Y w V Q d V Z T T L o Z Z u s 4 H J 7 U E f O d z G F 3 h O y 8 3 4 K X S Q o W Y m u y B 9 Z A p v A d V L P j e 1 p e P q U i N z T L E q f G A l U K M J Y + + S 2 b 1 w 1 a v s e q D z A h w r k T p Q f j r q i V 8 9 8 b e x V B d t F L y a G + T 5 8 U Y n K K k m f g 9 X 4 7 I A n 6 i 9 k N W k m 7 i b A M Q E N 7 G u Q d G o 3 x J R v H 0 B p g E 5 L w A n 6 K 8 U N 3 l R L w p v t n n L z a y X c 4 l c + p F t U h a 3 7 4 / I r O m m s L s 8 O w 3 0 V F v c Y R G R p s H J 1 7 H N B S h 1 7 + U j 9 4 S Q + S U N w b H 5 r x O n / o 7 7 1 n q C U j M I y V e N o W o I H e 8 U j 0 B J I e 7 r s 6 c X 8 f 9 + Y g w N x i O v I L Y X K I c I W y p j 9 p 5 I H m j m e w y l s L x 9 w u W N M Q P o i X j O O Q W X n 7 3 t 3 e U h J B C e u z t 0 x 9 C Y r 0 z F F + 4 c g B U 0 G u G y R J X h v I 1 q / c g 2 T s m Y o e / W u p t 5 q k k y 9 J e 5 R / m z + v u h r 4 D A q s H W i u 5 C H i G Y N 0 V U 3 I r U 0 9 r H L j N q U C I L r Q 5 i w v k F e D / 4 o 4 E S b d v 3 f a P / I r x r i g B d L 7 7 S 0 j 7 a y t j u 9 v R H D T Q 9 O 5 4 X Y Q p l X / h g 8 J v D w 9 h + i B / O 6 Y c b 9 1 5 0 q 6 v w w N M / b l S V B B x M h 6 s J v q o + 7 7 5 l T 4 s m h 0 V f u 2 I Z 1 i 8 / L 9 D t P t H d R y Y B 3 F + g 3 h 6 C P s x 3 K B J y K i 6 L D E 8 R 0 r 5 k a v O E S t p V d 3 l 9 f 0 8 5 v j M y E y M 8 i e h 1 J i l f h t k L n 4 7 K g d e s s Z d e X d D A J N e b b v 0 4 l U g 9 j l F F 1 X + B K 5 E x H e S Y W O s m k j c G M N j x M 4 t W O 2 F w g z y I u 3 x c X U O 6 V + / O b w G f w f / f 6 + U / 1 f 5 n E B + c t l 9 C L y h / 6 2 S / s / / l h c P 9 t I f X v 8 T b e p P 4 f X / p t T 9 v / v 3 y 0 0 B G + 6 Z x L g a z g 9 2 J 4 h K q i R / p t s 6 R R I U j j B + R z y l S V o + 5 o K H 6 t 5 + Z 9 u u M s h / 6 t 2 + f f 7 3 e r d 4 s R B T + n O r 6 I 8 B f + 9 / G H f 5 U 4 j 6 X b f D H 3 R 7 g 9 b W 5 b c 9 U W q c r + 3 + 3 b b r X a N l A 3 l R g m 0 X r s n / 7 + v d 4 p 9 S V 7 z Y I 0 g 4 Y C z I c K P F a U j s / q l 4 w + X p Y v f 9 r 4 r 3 F x E 4 f L / w f w 7 E Y v 7 X h Q m 3 z P + m U 1 s z M B v a 1 f G w 7 E Y z H X a H f 1 q / Q w P f J S / y L w G c C / l 2 2 + P 9 Z V 0 V 7 L H / m / / Y / 9 1 / j X / / / 0 9 a q K x G r n I M J n 2 e q x S T i M e u / W E a g 6 h 6 p t Q I l I n h U W d R u K Y H H 4 3 v O C z x P x V L E 1 Z b 7 u 8 a h 5 m H Y d 0 p + g I q U T 0 m X P J p s H h h Q J Z 0 6 r P C G E b z m 1 S y T 9 l o + d z x 3 s P h R D F c K f r N R s + T h O 4 x E + X f e v O n H p W 5 P s a G 4 j i O F F A i G + v c 0 t 5 j 6 z j / L d z q G Y o E m q K O 4 F Q / U 0 l 3 3 0 d 4 o 3 F k 5 R p A E L G s 9 B + f y + 1 2 2 9 k 3 W p 5 3 F s i R t / n F 8 a t G h s q d D i y m f E j R N R E z 5 U P J o k Y y H X i O l P D C L H z 7 4 R J H 7 Q H N C k x K y m S 7 E C 8 7 c c + w b G J H v 8 5 + X S B / Q F T o v f g z w L D J 8 I 6 s D / 0 6 n t x j W H 5 F Z w G r 5 h x 8 / P o 2 Z i + s P D 7 f X F W d F c Q o A S W 2 3 m w V 2 k G + M M 4 1 v C h 6 5 Z c A 9 5 9 b C Q S / e H h d c a I u 3 5 F 3 d L R Q + n u m N k + 5 r C 8 G E 5 7 3 N G C Q h p W M z H 0 I P x 2 m u X u L L n R j Z t + z E X m X 8 7 t 2 v N s 5 9 D x v A 1 c 5 n 6 X y S N z K T F 3 Q I 7 F f d 1 R 1 S U I 7 k u k u d g V j G V D J A t f y 2 E G X 1 a B g V L Z H 4 E + n F + 7 x d x u N 6 T Q 9 H L w Q a n X O B G g w T J D u Z 9 r b o b r c p u c R 5 J V v 6 l H v o x m 8 x X V n 2 r F s i t + v i / c s W p H L H 1 g Z t A 7 g L e z 7 A 1 N D V P B I L O R k k g u Y u 4 c F E H Y G 7 l 8 R p C l d l f 9 B 7 O S 8 r T M r i i X V v 3 S v r e 3 f j b + l B n / G 1 d E B 7 h Q K k O 1 D Y V I A 7 / y P o 2 Y b J 7 I K u z 4 1 v k E 2 8 s d A Q W g 3 Z g 8 P B e 7 h S h M G D q E Y 5 P p V 7 S V F N A k 6 4 a s O F 8 l b 3 b E w j G 9 E u r f X p T C k J E M 2 N w X 0 G f 6 5 P E V 5 b f 1 d L + 1 K M t x u v 4 f J j 5 b 2 C F W y N 2 3 v 8 x E 4 I s 9 B A J R 4 y j E x g J l O S i Z 8 x U i A H U I 8 5 1 5 X v q b X a 3 e 7 1 v v q D u r q t 3 1 X I Z J N 9 B F J H w L n n Q V c h C f N + S D n / X 4 g + n r r p g 6 f s Q L 3 H c 4 u t a Y b l Y c J I Z t t V M 4 l N U 4 1 W c G R 4 v V Q F 2 m u H 3 K O R D f t W t d J M M f 6 R x w m U u J e i s R h 0 v 0 G n y 1 5 e V l W 7 / u Q 9 1 9 X + w y R g i b T F b u E u 2 y y f z Y p q Y 6 b C k T U / W w g n J 9 D k q f c E L U / 4 m q J b 5 K 6 J K f m Q S C v m T 6 o 6 L 4 x r P m m 1 g 5 g p 6 v L k 0 P f o Z L m l D E X o E 2 n Y g g A b S Z 9 B Z a i O y 8 n + 9 k Y S B 9 y / X 5 G U H u V U t P x L R W 1 S t 5 w 0 W L 9 C D v x 9 M H m q U B P f G P y w x E d B 6 U m u f g u X d n g s / 7 w C w P K 9 g U W X h / p v L U n f v h F g h 9 u M 1 K Q P c B v Q U P s 8 F 1 g Q W 4 W O B p G D 5 / A T O d Q U K 5 k V J h Z L K J R 4 q 5 w v Z / 2 Y k I O B 1 t / g P 3 Y g t n f P t o Q n c b l Q W M n K / K G C T Y M E 0 E B S O f a 4 U P R r 1 0 A E l 4 P m m C 0 k f A 4 l z d X v t y j r 4 d i I S s i H H r b 0 A x M r p r n j v l 3 r W x 2 h Y s X 4 6 0 f S 5 B d r 3 C g E p V U s + U P F e Y E P C b 0 G H h 3 z f p u 3 v V 7 C k 4 l V e g U 3 L o u O 7 h 7 C g 2 7 h X O a b d C e w z e E T e a S t h k u I E x H H n Q 2 4 W I w A + W W Z K n 8 d k Y c r B X 4 i O B U t 7 x 9 B 4 P g b + G n E G n G + f 7 B 0 V 8 Q p 3 z Q w r x P P 7 u I v b M o E b A 9 d V 9 V N 7 Y q p 5 O q z K l j 9 8 b 0 c I 0 l g m 4 5 k i 1 k Z f e i D 9 q l J q L 1 V 3 N 7 H C m F A l U S 9 O M w z 8 K o 5 g V B Z P V T 8 I + v I 0 B Q 2 U T W O W l f 1 U H N B c 6 N H l a x M B G G m j N d C g d q 8 Y T L O M n j b T D 8 4 U q T x P r a Y A J O f 4 a i v j 0 o z j 6 i 6 n l F 7 4 f 9 C 2 1 T G O i q 7 P d m b 6 + e Z m P g G A D s 7 B p N D n p p 8 q v b / / 2 k 5 e u k / B P G X c 7 E f Y Z 3 U c O i w Z D e S R M J 1 e v k g D Q W n J z I r I z f i Y h O q r j d n e 5 K c 9 / V K x K g s O x X x x y A C O / Q 5 q K K M v 5 u G S d A R p X c X I + F j r l x 3 h 5 T b 3 D + y X W W S L K I + 7 m 4 c 8 H Y L b R b e / L g Q p l b v x z w A v C o j S h u z P h t X S i P W / l 9 p x w O G 3 U k c i 7 2 U x + J 5 / n / 4 O 1 M m l 1 V 0 y v 9 g x g I E A g 0 l I Q Q P U g g 0 c x o J d G J v v v 1 t f Z N O 8 r 2 o M r l Q W U 4 I j P j + t 4 8 5 2 w J v u 9 9 1 3 q e c m I G f P 6 3 E f A 8 H v U G h 6 P d g b 1 5 q s y J n j p + D t L p U f k 1 D S T l P 4 + F + / 6 r o Z z r O N P J x E a l M k 7 w C Y N 1 T M N C V b v q 3 U f H 7 X K 5 + w w Z S a h x v C O T B s c M P C p / / + a Y K 7 D L 2 i z 6 c K E g 1 y N g 8 I 4 V 8 n S V 0 C u i + + F 3 R T h E 0 3 d b c I i D 4 v z M L x R A 9 h E z u k N f T m B 2 e c m 7 3 E U X V x 4 a 3 h g B i 3 h / g M q + + t G Z n Q / 1 M K c q v L U g B z c x B e R v T R X 0 H w t h o J Q d K p b I I 7 Z I k e 7 V 3 x F 4 o J M w J g n D 7 K I H Y T y z b 7 u 7 U q z A 3 G M 4 7 G l N a H T M e N 7 t 5 X S O N U V 7 5 0 J m c h I 7 j j p m t Z e M b i 3 6 P Y T f n K q W C h j z M P P x o 8 M p I S d b O v h u L Y c Q L J c 8 a 6 B I v o 5 8 V s 9 x I c B f W Q O s C N 6 K x y y O H e 4 T l C m 1 j x i H D S 5 O 7 5 B B V d o Y 7 2 R + + j 0 + f R S r j 5 F Z 3 H 0 r c Z q 1 a I T E 3 6 n p 0 Y 3 7 k a P p / T W j p W T V E h n 2 0 U 0 r n w q z j p T t m t z p v I b f J u f H Z j 2 + D 4 P x M r d h Q u b R g 4 d l A n b 9 K B x 0 U M W 4 5 P g B B v 6 B R u R X a 0 6 8 e p i D X b + F H 7 E E E 8 H Y 3 t 9 A E a b 3 g k W 7 z a y u h k a J t D c Y g V C e e A 6 U 3 r F J W t d o V x f B n m F f 3 Z g c 4 8 3 v J w v j R b 8 + X h G 2 7 8 z j A v W n l h U O t o S u 6 y 3 4 m Z D 8 d X e t k J X Z X Z 9 h R s P 5 + s X e Q u S i v V T 5 r n p w L A 6 O D o V H l 1 0 L Z i 9 8 Z J 5 F g 6 c l d 4 c S D 3 S 8 D D E L y n j P Q Q 8 T 1 N M f 4 O B l e Z n p Y T Y 2 8 c n P 6 r 7 c 2 G f z 5 v v X P A a u 4 a x 0 C T o t a v j D Q F J 4 i B 5 g A v L 4 T v Q l W s + i p / T L m i M T 8 Q L G 5 5 9 9 + p s P K 1 3 D g 6 x 3 H g k / D V z q y C h + 0 8 e P c D 9 B e Q F A V 3 y t 2 I B s w R 3 l + 6 D Z f U y T G G H U K O m D A M o q n t f P Z 7 y 6 c R z f 4 S y 3 X z / y i T u 8 + o k + l 5 v e P M 3 x 4 A E T d Q 1 r 5 D c m q z 8 e r R g G K i a I S w a P m y A 8 2 5 / v F x F I Y 6 + c L u f X U y t 2 M j w G p + f M x 4 f y l 8 0 j L 4 R S s I c B q W a 6 E s 2 h A l Z F p 5 H C F X m m L 2 5 F 4 T I A F 5 7 t w 7 f E m d W l 0 V t Y d t r u K a O k b g + v 8 C P c + e e f v 2 E E r h s e + 4 5 5 j 3 9 K j k Y + X g i J e t u k U c p f U B 0 k N l 8 R 0 0 h e 4 e P P z + Q P W 9 u c 8 F k 2 5 M h t M k F j 8 B 0 6 K X / g J r H P D 1 Q 3 b l x w 6 3 e V y S 9 3 Z A 6 F W 6 a 9 b o k z X E d 8 q S 7 L y T S E x W m H h l h r y A g s U E P / W B 5 q R z k a + G p g B X m m v F g G P 5 8 u v 5 G U L 6 a D G X R m h j w D e C S n E b / d 9 U B J 3 3 z J W o P 1 a e P A 1 m B 6 b V 4 C F a B S a R N S W Q u m 3 P 6 o 1 2 + 0 f T Y j k z Q R h 6 I R T w 3 p s i Q / f i y a I c T Q L C Q o k E s 6 a Q 9 k c y f Q P / K n v h 4 d U s 8 6 p A w 7 U W D i 1 M g u Q + e n 1 + x S H z + H U k r B j Y o z O o l o 4 i D L j I r y t o J o e b O Q z P E D X J + o O V c S K P 8 U F U x g L h j t j D 9 T u s T 6 H T J k j A 1 q 2 w m e O Z C 8 + 9 M n P 0 L D + 3 n U w 5 R L y P k w 3 p u Q x s b z 3 t x 8 t C S U o 5 O C h I M 6 A a 1 b R 2 i U R O 6 e z g o E K k c w B u 5 g y K Q p I b 1 2 Z z 6 b 3 o H C y M U U m R Q e Q s F F s y 8 Y L k B n h + Y F 3 s b 3 + 0 d / x l G U L L f l h q / k m 8 P A V U f / 4 x k 7 H 0 k h 2 3 i / x d t I p R p I R 1 7 T E W i E 3 L p L z L y i m C w 6 l 9 7 T V h v + t z C o 2 L N q k V G f d v N G f t k Q 7 E 6 c 9 o r c 9 t v L o S X 1 B g 2 P 5 6 k U F Q k M t / t r N j / Z 1 W G o 7 M w 9 g I Q e N u Z Z U C r d 7 / P P e 9 R W E B j v 7 w z 8 B d X B Q N g P f P W 3 2 h d 6 3 4 v X c u I N J C 0 I M m G 2 A T 2 H G C R R f H 8 t u v K 3 q 5 + f W U y w X B s X G c x 8 2 V t w w x a F N Z d n x 0 Z a j 0 e F a 2 E C x Q O W 9 N s n J D d 6 K z f u a n 4 j Q 0 J z F S R X P m c e 5 7 9 8 3 l 6 T 0 K c 1 k m c z 1 3 J u U R g U w i + w q S X H + U r q o T s j k Y p A W + o H E i w S e I 3 4 O K r W N Q S 8 9 b z H 7 J 2 3 f i B 6 q W O / h 7 U Z i v a 7 d + l w a j Y S T 5 t t 5 4 P 0 9 X W + x t + r s O 6 V o R L k u M d 3 I Z y + Z S I Q e r 2 g N 1 H P E 2 8 O A u x J v + O r P 5 6 G Q B N x 6 v G M 5 V b w 6 4 g 6 / D r f G G 5 e 8 j 3 P b f U x t l C q Y B k d S Z 2 s I f B Q h K h H O h o D b s r 3 S Y q 1 c y R e i e 3 x x a l 3 Y r n u t p 3 s a 4 + H I X g x 2 q P d P X 3 m + z x c F U o e T G S y 2 z K z d 3 X Q H v C 2 U C A J c + p V a 4 i K P e B P G 8 J K U H 0 L R O V A y O z o 2 0 P m c B W c R x S E g T g 6 o G S o V o R 6 Z x H k H t 8 w a + C B 2 Q A D X 4 r d r a K P e y j Y t g 5 D T 7 q f q + 9 e + L y 7 t x D j G I 1 B 1 j 8 l l n 5 I U u A 7 g s S g T h 6 I y z v 6 J f h 3 r / q Y / b d i R y x o L B 1 1 n N / Z i V i c 1 h u o v e d N F + j b m 9 A M u z / e q t c x p M M y W T 0 F f K x 9 f p k 3 F D v 4 Q U s d n y z 6 Z p N f z / f 3 w a y o k E j Q A S / S 4 1 B L d p d I b c q 8 b O r L j Z 3 k Q N K 6 9 S 6 l g k e M J A L S 8 s G N E + L l d D o 6 B 8 B M L N E O o 3 D n J 9 b Q Z V e Z b w 2 f d / m s X P L T w r e B S W X 3 w D w v 1 V d 6 g t m E I i U S k k d 5 O E 7 V o 7 9 c T j P 8 f 9 b L e e e x i Q r C V t r n g 3 X n v r P a 7 Y 8 5 k q z t c d D J d Z l y 5 V 2 l I D A K 8 w G I 3 N o n K K w m Y 1 / 7 k i D K 7 O S B u S E F a t v m F q g + k q W E / 1 Z T 9 x y h Z V b t X Z l L f N C l n i M K m C n N 0 v 6 J u 5 s n h / / N 5 1 k X T I c C p O E a x x j y m h Q w Q 3 u Q 1 J G J e q L t K 4 J J Y H z f v o V M N 3 O 7 O H V + 7 l + f g x e n s o Q D b S m 2 Y h M 8 D l A J d W a 4 r 4 L G j g v R O 0 v e 6 Q w w b n E S C d v 4 7 o v Q 1 X t e m w t 9 5 T x k F o T r e Q Q T 7 V w k / D U 4 m Q / b G S / J a k o O y v V w k V W K U Q z L w J O t 8 1 l / 8 0 0 + R L 1 / 4 2 6 2 + E S 0 0 4 e U C A z q g W F k m f x 8 8 i d 8 V y G m 7 n f 9 d B I w h S x a M w 0 0 F x z h + N 3 / F U J A u 7 m f 5 1 O q 1 5 B 8 6 l j o K E 2 u g l V z 1 z K M K C 4 M z 9 L a G F w L P b 2 3 Q I n K 9 N s P U t G 8 J L v Y A l M i 4 i D h 2 Y t N f J / g t y / Q 6 m X K X K 1 v y z t G U D P m 8 5 O 8 b E V w 3 J i J D N d 6 Z L p 2 9 8 E J C r d 0 T U m u W M 7 S T t q e 6 b k z B m C / U F a K X 3 1 w O r Z 2 T / y 6 3 8 p w C B Q p u F 0 6 P G J L B M u i f x L M g R e r m Z 4 k y 1 6 n J b / f K y Z T Q C n h U 3 8 h Y X d D a K U n p 6 Z 8 V V f B S Z + u / P i i t n s N U A n a k J e o r Z v g D 1 x 1 4 w e G Z Y C b + R R P 5 L G i 8 1 8 l 9 / 0 G X l h V q D L U L / j O 7 v e q v f 1 c V N 2 M e b 6 Y + O t S b w t v Z n Y a F L W 2 s O v i F y O / S E X 5 7 f r v m o X X S b x c G O 3 j i G 8 I I 9 5 S 7 C 0 k / P P m + V n 9 Q v o I n D C A 7 p T D R i t + E K y l B Y Q 8 v 2 G Y h h 3 5 B K M g 4 U X g S E M 5 f G 6 J L r S a s f W S r r k c q i h 5 I n r E R G i e x r g n a I 4 M k u A d L U r x S 5 s L l o M 2 k 5 j U j h O 7 h Z x W 8 F F P 0 x V B v p D w k n t e i M K I Z D R k m g x I 1 I W k f L k p 0 P M u 0 O l w z s T q / Q j Z I N 9 9 X 2 H U v q h b / / 5 E W K k f H v r T F N A n u A M y 9 A b X B H D G 8 x 7 N Z / d 3 x 8 M + f h Y 1 R 6 N d H b Z u / M d s Q L 4 N B a j R I W 9 x 8 X 7 F R d X p o + 2 8 q t T J T j d y 0 s w b 8 Z 6 4 L + G 7 m x W 5 h e b y f N K 3 m u z I j I Y O v y E v t 9 u N x x T h X A g k l R h / z 9 1 6 / L H 7 z 8 Q N d 4 B a Q H i B U f P y e 6 p 0 0 r b B 3 e n p n f 4 o + O K m 8 m S l J B Y V c K 3 r O p x 3 A w V / 8 M r n 4 6 1 j g t h 7 X g I j s Y j s c K B i s Y 5 H 5 + B O n L l k r g H F k p v H V r Q U u M H I z b z J u D C p l + K n 7 v Q 4 R 0 l 9 y 5 1 3 G 7 + E P n i C p C w + j K r s b h T Y V b y 1 I K x p h V 4 y F 9 T 6 / Q 2 Q K J L s + X V 3 V U y Q K a C O T g y A J 5 v f L h + K F G 5 Y + 9 7 x f s Z + V m W + o W o I A / F w H U C w p Z P K n E + 4 x V C b C 4 a H P m g Y k 5 V p C B g E d b k B + 8 g v X Z 7 G 5 u Z 7 v k i 8 S p Z I n F E 4 R U e a q q B U g R 9 k O t P 1 0 L q F h z V K G C i Z o T T O M p 9 J 9 6 D T R + p B P 6 b i n K U J v c x u D O j Y 6 T t 8 n d l h Y m r / R B q O + B 0 g A X 2 1 4 m Q d f 1 X I V 3 p w / q x v 7 a 0 / 6 d y H 8 T C + q s 1 6 t 4 U 6 N Y Y n D / Q S K 8 b p T U x d J b I v j H 1 4 2 o 5 L k k G B r o b 6 L i 8 o a v b L e 5 P e 6 k 2 4 N i t 1 r S p W R t b j E B X 5 7 2 i Q 6 W 7 Y C c e 8 A Z d t u O T G d A V R K W o 4 / T M H 8 g D F 0 Q R G f p s 0 F w 4 x 7 J a q D h G j 4 G 8 Y F g 3 1 8 j p 7 0 P n I h T a R V w O d m s z 3 H K V f u P l s + x U R 4 h e / g E x 2 f Q j 3 R j N b l B + V Z 3 g m H X 2 H s H k T A i v t z V F r 8 N T T 2 c 7 X Y 6 c N E N I 8 H r T h c e 0 y N o N n 2 1 I Q z N w z d A + f w D E M M I k g g 3 v U x / 2 n M h k d Z + g l V 4 y Q b 5 M a Z r k n p y 8 o T S D Y g u U t d c Q O q Y N c V s k Q U q 1 D 1 X Q d x U 9 9 k Q G G V E F M 2 f x Z d t 9 u 0 4 1 S M 6 9 L M 0 R n F / + 4 T h j W P C L 5 S 4 K 8 R u p F 3 D y k Q s G C V S 8 r L y / 0 G H Q J j 9 g j D r 4 H d J D H 2 I u p A I H g P J z Y p i P K H N y A S 1 q K s T x C I s y b l 2 3 I v G + 8 R s h R q A D X g z 4 r z a J E P i 8 T G 1 x q A P + 3 E 8 P + G W x M p R R R M j 3 a w Q O v 8 y + a K b d y 9 + M N I r s S d f j 3 5 2 L b T p N c K N c 2 z d P I 5 o / 8 A r / 8 8 8 l G w L L e n O I 9 w b 1 8 + J z b s p F i u q + r G S 1 r T K 1 R 2 8 x j / a + 1 + c Y U D 2 F x 2 X j M X r t H r f c x O 7 / V z W + 4 C u v B / n J v 8 + 4 D S y I W o G 9 2 L x S + b L 5 w z w O Y r U f U H k 8 e D 0 b l 7 g f + l r 7 O X 5 h C i 8 8 d C g 0 y w g c k O D 2 G Z e w e X g 5 A 9 T j p r M Q 0 q W x 4 Z u e 6 n 0 P S 0 D 8 L 2 Z f D p + o d h Y 2 Z C 5 o t 8 m r h x W 1 i f M t 8 7 l j f c 6 s I + Q 8 o P k F 2 2 f 8 V z l U u 2 A 3 l d C G O O J i 1 Z E 7 4 a 3 H + d i J O A 1 H 9 i 3 3 h + i K z I 1 b P x x q + v O G K a z e M P g Q I r i w a C d u 0 T 4 z R j I / 6 i 8 2 z 7 B b a P H + H t r k J 3 a F r Y n H m 3 c Y 5 N G N e f l + B T G r n 0 / 1 5 1 s G Z m g 8 F 9 / 7 d q x 4 3 X N O z D K 7 S R 7 f W a k j m N H c Q E T V h e k X u Y B d / Y G x k Q y c m 8 8 f T f V / W N X I O 2 P I H 9 A d O P / j N 8 B l q 6 k 9 q G 1 I q D n y k / 5 T H A I n J U U D G i o B l x i u z d 8 e s N q E j j F q e / 0 C n r 5 b U c F 4 U I e y m x l h u r p X 4 R 5 s d p P P r u 3 i f A Y i W v w 4 j 4 F o x f / 0 6 u E B L q B G + 1 7 6 5 3 e 8 P 6 i y G J B i P G p C D T x a U 0 u r 7 h C T Y F d z f A z V W 0 a w v g x j / A t / 1 0 l y H V g G U L Y d 1 z a R h j 0 A c 2 Z 1 M P I A I k u u h H O r 3 m R 8 s L c / N + a Z J X j i f m B P N O L V 0 w + a 8 s 1 f o X r t D 5 i / w m y r R A u G 4 V D y 6 / n X / 4 i B 5 E k + n 1 + P z W M j T V o C I 0 x d / f o 7 + U F t h m F + O o C V z O j W A T m e E F h v Q L d T V k J l C a a o g K u j d T A 4 E 2 A P l / D G L y 7 4 w F k z / 5 v X s S o y e + 1 Z / z + 7 U t m l n R u y x W d 3 Z A / r T L K B e 4 Q 1 t f n G V n w 8 3 S 1 b w L X w B j N x L M 8 1 Z h S + k Z z u 0 z r a H / p i z L L b c p b f H j 7 r i D a W 9 9 l S e P L 6 B / 1 K / 1 j p Z M R Y t Z M R m + z j g t / f 7 1 K 2 j y o I T L D / y 5 4 s k 5 q n G c n r Q M J G q S + y r S I E L x D z i N u F 2 8 5 O U d s i z f O w p b p 7 i 1 D I w c 9 B S E p l B 8 T j 1 X X W j e h g n c J O h 4 8 f + t H C o w j 2 8 f a 5 s P c 3 i P X 2 u l t 1 X 4 q U O X c d r W u 7 r j + N 4 9 V s 7 7 3 p S K a R S 7 5 a 3 2 D h K j Z n j n + u z L X Z z T 6 W C O 0 O r p 2 j O L z V e M 1 A Q B W b M A k q 2 4 1 F N z 9 F 4 Z g T r U i 7 i e L B u z N o h Q P Y g H m i X X c E R p v m B s i S U 6 U m S z M / X P H / 2 m + 5 A N Q b M n E d + I I E t K W E R j R 8 F W b C L X l y Y n Q O 6 7 0 t u x H K F n 1 h W M S + Z 8 f q T H c Q y A r H 7 E w 5 o Z g + / H X F 7 a g c 0 b P s m k p 2 g K K n v D l W J 7 h e t 1 1 T e x b p 7 A u d Q l v 3 i J C n m y 7 m k 2 x E n 6 G n R G w a P V b Y Z 0 d + 3 d x j C Y u A z F E R z z 2 i k c / L J 2 J K 9 r 8 y t r 5 V X D z N 3 B P S l t T 7 f D u O M y y Q G r d Y 5 L q H O u k H r 9 L R M n Q v b c j I u 8 g X m U l g / o / C + n J H X W b Y R Z 3 + 2 B r Y h h r E T i U I a C E C K h n h i i Z X b R W c i / 3 f h p g r / C M Z U K x K 7 N R W x 3 X D X X s E z S 8 N E i b 7 n 3 3 1 B H s h / f x G C P J 0 v 9 6 x k o 7 O y / g C Q s q 9 K N v q 7 1 L n E / r p L H g R / d H k 3 g y K n d 8 S f W R u i E t 9 Z v E P b x 4 X E / a 3 Z r o 0 P 2 k E e 4 7 t M F / 6 2 4 u x o v s b s W g 0 w U o G Z p u X o 3 C u / 5 / j B E 5 s m u 8 G Q 1 8 r W l Z v R Y L Q l J 2 a O F s 4 4 S 3 A R m n n o t e Y 4 a X 4 Y d 3 s 0 6 e M b 5 d 5 P a y R a a u v w H O z B J 3 1 4 D + 8 k t D o E u 5 9 O 2 b H A S 9 R m G A + Z T C e Y 2 Y y / E F e K I w 1 6 w 4 a l j d w 0 s J 3 B j L T + N M K T X 8 X t V n y f z B O i Y X j 4 q t o I A G J M x f 3 I s O J 3 + r k f Q S 6 e N A l X y K v Q p H j k r r Y t l P h j K E 4 b 6 J c g f f k H j O l O + Q o B J S z 2 O J A T Q Y V X + K / K f e 4 K e V 3 L 4 X V z / S e C z G r e o r U k k a + A j 9 U Z 9 G e F T 2 z z 4 m u 9 8 T 5 d u t k F N Y + d X X S T o Z y h n d I Z O X l j 2 8 x p 7 2 6 7 o y 1 2 8 / B G j 7 Y b / h y T X c k d p 0 0 M 7 g B M C F 8 r P + 3 9 S F B f m 5 t I 6 B K o A q j w C Y r S P X t n E W m W u v c 1 Z m + X V G d k w Z J J 9 V 7 h B Q z r w l L m g 3 A 9 Q a A M E V J 9 E M i m j G E H v Q m Z z + V z 3 b g 9 o U 1 4 5 A V a 9 0 S i H y 3 h 6 7 k e K q j s f L Z G + v I t n S / i i c U 4 I a J X o b a y 3 X l 7 Y W 2 2 z T t s E M M c q / N P 6 y J x W a q d z Q V c H k t S p W 4 1 r s Y r 2 r C V E L B 0 e X V W Y e 6 i w x 8 s e A 6 z B q 7 s F 4 X T k O Y G / h 7 b l w e B g z h 7 u T f Z L a 2 c v J r S o / Q h s a y W 4 Q Y x U F N G p J u + p c T A n k + k u a I P E i 5 Y C K o f f 5 k 7 c F X 0 Q 9 + / b 5 d 6 J Y b 3 L h 2 0 Y W 8 9 U U 1 w S 5 o D 6 B r r r R c k h F S E R g e e q s X 8 x b r K r I W w j 5 y l k w T k M H e m k T N 3 0 5 5 W l m b O 5 0 j l 4 e T p 8 S d 0 x 7 Q V Z H T P w S 6 j j N G b E e t o r 6 H Z a O a q X m f n S V g N N r 7 D c v c A y 1 d 3 l j 0 y H H P v P I 8 G t d 0 5 g g G p y D h T 8 N 5 + P r d q W W 5 X j / X V 5 6 u m + 5 a X v n d 2 d X d j o b E L w + M s p X c i C z q C Z i R 3 c j S K R b G s r x x h a l 3 Y 3 D q K i a h / 9 t L m m m d F D g 9 q + 3 T Z x Q m m J 7 h L z + c m 4 r 2 f y L h s O M w P J E f K + x S B F t J V A Y G q I x D A P S 7 y W i j s H U D u i 4 a p Y I p g Z 8 3 M b 8 i n H G D 0 R 2 Q n L 9 e s / j M V c w a Y a Z X L j R e U N U D J r 4 u H h 0 F L r W y y U A 4 V 5 X z c N t S Y h P S w d d L a g e u e U E V s Z 2 y K v F e n x Y Y m 6 U 1 o q / b T Y S 5 f 5 f m H D q H 7 5 o 5 k s Y C t m E v c z C 8 + d 0 J T 8 X I I z v Z e x t o C + 8 w S / f i + q N f h d k q + b y O W 2 8 / r M N 7 W h F J L p x a N Z S B + b a w s u B J n b d y 1 Y o 2 n / 4 + 3 4 e T 8 V R X q 6 E H 4 C e w F 8 D 7 v a 1 5 T E 8 T 9 P v U 0 + 2 w 0 s X 5 4 M 3 E 3 P H u V k e Z j 4 v 0 J A Z R r M E T O P S p 9 z 6 V H 8 g L S r g O M I z 6 L v + + r H 4 p W W B d G 8 a m j v i I N + / e + / 5 y f m C F G 8 w a C F 7 i T z p K v t 1 i m m T W A k N m f Z N G 8 u 8 q Z 4 B 3 v j R r v B + i Q 7 H v g s Z z B i u u j 9 t 9 9 m Q N q 4 C F 6 X T 0 z T a U 3 Q f B v n i D P T 1 R 6 z v q n 5 x + P x C S r o 7 n U X m P W q M h w 4 s R 8 d s L q P I 7 S 2 I 1 U N Q V H i y R S 1 + I U X f G Z T r e 9 M 2 1 c A 2 R s n x 3 g q Z 9 t l K N 4 N u I o T e V j C G q R Z h w f i f + j U p R D j 2 y x P j Q y R x 1 X e H R T F M a + n L w v 9 9 M Z 3 8 + x P c A l 8 d 2 e f o Q E l p A s Q v i 4 S M 9 I i g 9 v z P L B t t k j I B k o z / L a p c / Z / 6 U 3 V s p h Y E / B 8 T / k V 2 3 P o U Y S m 0 p i + / p B n 6 o o M / 1 u N E F L q G s O 5 x l q 8 7 / q l w h r i t Q B n v d S y b u / K 9 L c v X s t J V K y J J Y N M 1 n J F N f P y + M H j I 0 g o D I z b t 3 h V l V i c 8 y 1 T 9 R A z H J f A c / 1 q 0 i C I A / 0 t 0 z 5 N c D J V m i 7 u y 6 9 C q E t f P + d q Z c G D r B x Z / 5 9 t g 1 y P O Q 8 E q M G Q e E G 3 M / c t + + + r q o c t 1 9 l f 4 + K d M k l Q M 2 i Y R / V 5 W N X B t v 6 2 6 2 1 S L 7 6 s G G C k R M Z F n G H q V N D M c K G 7 g N u 9 u 2 O + 5 H q 9 D 6 2 K 3 F j A X Z e v I M W 3 E M M I I r t q 3 L v 8 F x 5 K Q x g w R X z u t / M o I z A + N f 3 M f f A P M 7 H / L y U E k T 3 u F G 5 U 6 g e 8 I 5 a 4 B 1 / l O j z c 9 H l B Y n 0 C 4 c 8 t e 1 w O z o h m j j g R 7 S F Z f s c x w M V o 3 E 1 j M a A 5 / C i a o C b q Z 4 s t A e k 7 P F J n B / x B 5 s L 9 f p J t Y a / w q h F x u 3 H J q P z W 7 k K L X 4 m J V o t F o b 8 n W 2 4 T x e H u t F w 7 b Q D d v D + A e z B m 0 9 8 N C B 7 H t J f L U B I 8 3 k Y q X 3 s 7 J H I L 4 y v L S b j k 4 j U n H 0 l G 8 H J y g 0 l J W C V 9 A x 8 D L H r K K 6 5 F Q f w K t L D g U d 2 C J D b H 6 D D c / 7 c X + 1 3 1 A N W Z z 7 w m c a P 3 G r 0 B D z p 7 + 1 I 7 l 3 g u V 6 G W I 7 K Z J Y i I q v p e Q I A k r x 0 o 2 J V J / W t c k C M b n i B R 0 y G j w G K 8 h U 3 / D X 1 n n Q 1 0 / c 3 E h y P s s L k v I g e i M A i 2 f R U s + p 8 P 1 X 3 j u r o w x N 1 F P x u 0 9 D y s d P t p B K 6 L k u K 8 n n f 0 f m h a b 0 P A W y Q e 3 P R I d 2 Q y z C g h V R Y t W 0 H g x 2 3 u I 1 E Z a + V X y w K Y F j 6 7 m 4 1 9 8 Q 5 C E Y X g M B v 0 S O 7 H b t L t D 2 x v M Y j z q K H D v 1 V R U t Y 6 R T I P / r q m I R M 2 Z 4 / P u d l m W T s 0 4 E h k b j n W I N 0 k 5 4 5 1 5 q x M e 8 z K K L u y 9 S 0 L n / o S d w M M 4 4 K o m L u G y 9 i c X 2 I s I m o l e f Y R 2 g / O A i 4 M m d C w / 9 k 4 t X f D K K 7 Y u j M 4 x g o U e 4 a t o b x U 7 r p L o A f d 6 d 6 c r v J 3 B B / H l 3 Z f 5 W u i 7 K I s N y U N u 5 f c E N m B T I t K 5 H Y T V i 3 o M X m 4 G H H 2 X n b f Z R f R x 9 x g x 0 6 t + r A Z W c i l S P H J d c 6 y I n 2 Q T n 2 g H G g W n T q z h a T L G K m T 8 v 7 Q 0 a 4 b Z s f H h 5 U L X a M r r g 8 9 m l L w J p O F 7 f m b p s L B H v r c a R x K 3 b N a C 1 V d t 6 i j 7 p I L k R 6 T / Q 1 E W Z H P t x i r n f M M 8 F m v k z f G h p V 5 k d c H L y C L j N 1 Q n C C 5 g + G 1 O J g / a k H 5 T y g d f 2 G F h R / m u r C n l Z 4 v g W 2 O m 8 b f i + v Y / 4 5 1 J P 1 I x F c 8 D L S 8 t r A + e r y F D b u w E M e I S P I O q O C U d H O 8 v f s 4 L L 7 4 D u Z p q S u b Q N T W E T B F O T n 7 7 3 f o u + J 8 U + n n W k v W 7 g b h G O 1 z X A / R x 1 e v h R s w u x k 5 s N O G + k E j 6 h L F B i F o 6 J o b F F A 9 C 3 K x u G R h 7 o F c b U 4 2 E Z X i a l C i Y m A c s 1 + G J m y t W Y F k p s b o z L e U O 3 8 B F 9 B I v i g o l u + S P d S H Z 0 P y G O c p + P b w T m I Z b o c t o 7 L k Y q d j g U y H K p R y r A k E d W v n / J b i Y V 5 3 a 5 0 f 3 F B u 8 a W I 2 w D z 8 5 R G H D b 2 c n m F l o g t r G o R 7 0 L t z z U D 2 F c s z J h T C c L 7 F N l x 8 X 7 L y J Q N / 5 K X B W 8 2 h D e R 8 m d p 6 b L l V z X 5 N 7 Z x X p 9 L O v + z D P A / s 6 0 o j M v R 1 G 8 w 9 X d v Y G Z j 3 z E b y 6 C U 5 J f k s R D N L 3 M 2 N f 0 F 5 A B T r K C V E S 5 Q t p W + z h Q w x n 3 9 z / j w T O J 4 s a T K L v f 7 X v A 7 U J r k u Y m P 5 A N 4 B g K 1 p m T / t V f p Y w p 1 R 7 M 4 k 0 o F T z U G R 8 m c b L D h F X n r m j Y X L D L g G J W w l q D B M g N 4 N f S y d c G Y + D s N W 0 W K s x / q n e y 2 Y 8 6 E t j d 2 1 L + k s 3 F v 4 m B I b I C v h U s u M V g A E o 6 A u 8 R A 3 a T I E c o J s F x x p l D C N a W T 8 Y O f p Q P j / 6 e s W h R 7 3 2 L U P l 2 Y H F 8 L y 9 f d C X J B 1 Q P j t H o 2 b S 1 Y Y e T T z X O y w w L v J r 3 + 6 U g U E T M g V 9 O z e V L H y K s q t + V f 7 V 0 F y d Z m U M G 4 J 2 k 7 I G R a k o U 1 e a Z u E 6 t J f D J 4 C p c / v N r X f V / 8 4 L x 9 j 9 d n v 3 H w Q o 9 a p Y d U + + + j a V G x B K l 9 4 V w c 9 Y 8 u F 6 4 A p 2 k c 7 G Y j 3 c u 6 a L P K n E h g m p o A S K m j C o 7 j j t e P 5 Q o 4 I a 6 v a J 3 C J b O U N m H k i x W h P D 0 5 m W f 7 N 8 L f M 7 o 1 u G r I v H n H U J k E W / Q S J w x 1 V 6 c t C y L D T R i F M 4 V c Q t s U 1 f 0 N 3 g 0 e m b F F v q U v N O u R W n 8 0 i w t 8 + X i Q V 7 c v r F W 6 x c P a w s U N O E W z 8 B b k F m 9 X N 5 / v c u o K f c N S C + 2 h s o 8 G F I T q + 3 t b Y r B n M T v I 1 S 9 i 1 q 9 5 m l / W d G R F N 7 d V q P q F D h j J t F A m h 6 Z c u x y w K 1 q A l s S / 3 n C n k x v Y z u I Z L y S y V z t 3 R v G C w C 7 W t I + b 1 F l u x I w D v W Z H + X 2 0 a i q 4 a j s q H b Q c c g T s s k a m c e 3 n / Z Z d Z I P 1 T R d / j v b f d a 7 u s m L b + Z S v a F 1 Y T Z P u A Z A V D w C U k 2 b L z a 4 g 2 o d u e D Q W p j P W J + y Y / z s e J k R 3 C H + v u / 5 k O E / 6 p F F P 7 l u F p q Y A L C g a 7 H / t 2 W r Q o U R K s I v / X c D x B + E A k w E h h H l 4 4 3 L o W 6 h U d m N 5 B 9 M A g V X 3 + e + d P X 4 s X 5 Q C j K E V W q P L T x 2 D 4 L H U u U k 3 g L f n G 6 J 3 b L L o X W m h v V o 4 n F U v v o 4 H 0 P B / i J M w / 4 D O W Y w S Y b G k t p w p R w S z 5 2 Q g 9 I + Y 3 I f E a w Y 4 v h T 6 N o V I E k x V 4 c a l n P d x d G V + K o o g N H K g D a 1 v h u s 1 M R C 1 y 1 S G q R O / P q U 5 n t h X x p 9 v r s y 2 o 6 n 5 K Q S R 7 Q 6 d A 8 G w Z g 0 Y J F k C d 2 n q x b Y k z t y Q q 9 F O v 3 V t 0 8 S Z F Q w / I K 4 j P d F Z Q C x r R + 8 7 k q W Y + R x D k Q n h l k E y F A X o 3 F A g u P + k m X k O 4 T t w f x 5 H i N g u a R d a T D x 3 9 / 2 4 8 l k h C / R C e l W M z G k 3 a n 8 a H A 4 D 9 i u o s h n 0 9 m 8 J / l q O D s Z X e L T b O u A / i J c J M s L M q 3 p Y k H 0 b C T T t S w G 1 F P Z j g 7 k k y C v j 5 / n q 0 i s x 2 o c y N L k N t 5 1 d 9 v b 0 d 7 L M F C i e s M 0 K O B 0 y P R g 3 8 w 1 d 2 0 X / r X o a r e v y N x x 1 c m g b + h g 9 V f R U J 9 k p V 5 Q h N 5 w A h C n u a M 8 6 I u t Z W J G 3 j m A h 4 y k q U q K d b r Z U U J x H 0 + Q Y P O 9 f T 9 X G v G 4 1 b n 4 q n D D v f V c M 5 z n z U 5 V 8 + f U 0 i 7 M o N k A / t + 3 x 3 J a 3 U 9 y 3 M 4 g R f L B H t C V k Y F D n d e B y c L I K 3 E h t 0 Y 4 v 6 o a b Z y i 6 A m I i T R Y I O p f v 7 + Y m e N K d d 6 S t f L H R 0 0 L k G q C k s b x m P 7 Z f z w V g k y d E T K f R / / E m i Z A 3 c D P 3 k m D x U 5 X S K e O d Y z + A P i Z S r t B 7 b C t E A 4 o E 5 M v 3 D d 2 w n 2 H R u C b 7 q 3 L h C 3 K a 8 L H 8 d v v 8 j O Y 0 J 2 L v Q G y 5 D e Z f b q P h 4 b j 1 H h 6 w P U Q v N e a O p 9 k O C X + c n A N x B C p O J 3 L L q a r j 3 f N v p Z n f K 7 3 I Z / A j p e f 7 0 k V P p / P N 8 b y s H 0 p d 5 7 i 4 c I 8 7 M 7 T f f f d Z Y c l C o c W o Y q V P n + h X x s 8 T K o X X b m z J 1 + 6 U T u F i M 4 n N I X X W S a Q 4 Z 0 4 f f f 2 Z m z 7 J / y f v 7 8 1 Y R k 5 a X J O w 9 L A 1 k S C w + 7 7 w S q V n 5 V n c W X x O 7 H Q C X b Z c 5 E q c f x Q Q f V N U h c 8 Q C + t a p Q o h V / z 4 q N c T R j l 4 R w Q h + Q 0 i m X C y b q 5 I 2 H s E P v V s O N c T g V n R U 3 q 2 f T o V Q K R G A O K e N u I s 7 Q t r v R L W m 9 T I y 1 n c M p P 0 4 f D v f A Z W F e i 3 L d 4 C 0 0 9 9 U k f I J r W P / E h R o q i n I 5 n S s H v i t k t B r H i 4 I k E Q 6 N k j 8 e e + F a O k u 7 J N Q C m X P z a 8 4 u M A C Q Y P C i 6 f A y q L W a A B C u F X j D i V R C 3 m i S Z t L 3 n e 3 m O 1 e W P 8 R U 6 f G I 0 8 z j j a b y X T v E u V g 7 x i 3 7 V R X Z 1 j Y Z S Y M x E / A L 5 v + A P 9 Z Q c U w S J D / t 3 q N l f r G T G 2 O F f K A J E 6 N I u x 2 Y 7 t I G h Y s i Q c o Q j 3 E C g 9 f P 3 K s m C s D W n b / u z V j X 5 K c s Y s 9 4 C 4 a D R 8 f c h I V 3 a c Y L I m 4 N f i E P c r X q s H y 1 H d 7 c d q t e b U G 4 v E e X 1 C y M J k h J d K I 6 J 0 b B P T 8 A l f 7 f N G g B k o d i D F N 1 m Y l u X d U S g 9 Z D p 0 D 6 z E B z e r H J N W b j u r s O Z F 8 A I m 5 s f j b U l N k S 5 s 2 C d u C e H v Y y Y l w t / y W M Q x T P + j r 0 O c 8 i 8 0 m L s n 4 q T d 5 S b Z y 9 + S s T R s B a Y b s b w o 6 f N 2 M X c l A 1 j Z t l J 2 m 1 j t O / 3 7 D G n O w g Z 0 Y z 9 + D A 1 i F h H J C Z x w 6 L G w n 0 b G Z V f x q U a Y B j 4 z H n a / V p j V 4 d T I X / f h S f C r H 7 Z o M A X L 4 5 R 9 O g 6 5 4 V O N u 5 m Z G V y I S d s W M J r v 9 O X S b B z f m t I l k 8 K c 3 r z y U 5 I a V 7 A D 3 l 3 H m t l F 2 b o K 8 u + x T k u 6 G S a 7 T 5 m v w v l z 1 e m t z x l I S L / v M r H / r n z 6 j k h L u M X c f R H F N N H y I + n z V 3 x o f p F q I D k u z R 4 K i e 6 G Q 9 o o 1 8 w f H 8 A 2 r d Z Z i 8 U x w u K i F I F q f 0 r + 5 M S W a 3 z 5 u t j 4 y Z l S H N W g S i F O y 0 m o V B U U 8 D 9 K 1 I W v h V O 5 G P Z B q h M Y 6 B L + F A F C t D y S 5 G H 0 8 2 8 P p M W G D c 5 2 N E V O j S M A r 3 B l p O X e e C C 6 M H Z V C V D g D O T x T Y 3 g 5 x r M k S S M 2 2 A q P u O s + Q I L v a 3 B T Y v y o b S T f t w Y M u p w Q X A X v b X n o n P Q J X N I g 0 y 7 k M s 9 + x Z p t v 6 N I t i Z r H O c u l J + M 3 B F h H t + u J g k E 5 x L u q e p 8 2 K F / N M d C M I o C P S k z U F m G E h 5 u F M Y 1 s l R T S p a p I o X H 6 v 6 1 M 4 v R B M + v u X S o B v 9 k a b v S M w c + s 8 5 p s J h 3 2 R U 6 o x U / s o j K 5 u r S 8 K w J n n w r w h U / 0 U 6 q L Q b 3 F + C H 4 d P 6 6 A l B I v p q Q Y Q E d t G 8 r v I 7 k d t O v f k x W Y C n I A O m G j e L w 3 / 6 A 5 2 7 + g O f H 1 3 6 E 5 t 3 y j y e b 0 l K I B X i D Y 0 p 7 v 9 z m b c L w v K Z Q p J A b T B X / d X 9 G h O J R q Z W B P R j / n I k M g Q o e p 6 h b z v X l K d 2 I i o M R 0 2 f 1 h V t O o T X G 8 O F o 5 X + P 2 l f K P P A Q i g y y K b u l H r q l j 1 g Q r o K C I d P 9 V I y f K F w n P j B y t 3 q 6 5 l p R M 1 W c 9 B j 4 T G l P X d F Z x x o e 1 f l J Q n r / K G y 7 d K P f + s K d k I w / u K 7 R w u p 3 M S 6 L f 3 X x R 1 S H n x Z q E p b R n d t v j f f n 9 r v g 1 r w W p I R 4 A l K 5 5 s P f v W D W 4 k R C v / S i h O J e f f G R I 4 9 3 T q H l U 7 6 k 8 h H / A w w 5 Z g B 5 3 a Y M I P b Y V K q a Y Q 6 m e a B T F i q k p P P 9 u N R a z t 8 F Q y A q 8 U + T i n v y I r U + s m p P X / p F P a j y L 8 a / u 3 j G c o R P t q 5 Y E R j T L R 7 O 3 7 a Q j I n 6 j e g s J J M x P O L I G g v G y u + V / S v e h o 9 8 I J N 0 + Y a Y 0 t 9 E 9 D o o l R g c P w 3 s 2 u Z 6 v W Y H F / O f y 4 y f 8 M 1 j Z 5 1 / I T I P a 3 i J S O u + o z X m W e 2 8 Y 2 q A u c 7 p m A b l / P M 3 Y N x 1 R Q U s S g 8 f f d h Q B k S H g y 8 Z c p P T w C 0 z w f f i x R w Q V g 6 D s l e a y h H Q R Y X U H 0 4 Y M M x r a 8 f L J w U T L l / b 9 b z F A 8 Z j w + s d h j b q W q p A V R 7 S t 8 D 1 4 S + K 3 j X X R + 3 z 9 p R + q L H q J a Y J I 8 3 z + C b P G z G S Q 3 B 2 P s 8 D 2 C o 3 O e n F f l a 7 v O f U c k D B 4 v 1 v b B O f m g h w b O g d 4 3 + E H U V H n Y 9 Y f P R n d 1 P 4 o j 3 J X J W v 2 A N 3 3 B D X j g s B N r Z y s J T t + W b x 5 a a t H / Z y L 8 J m 3 I r b u M r e V t A 1 T m j T e D c N h C G d Y O B + G k X o I S 5 o N + O F W C P q P q V A x u 7 x 9 v Q c l N a u Y g y Q d u l 3 P Q o B z A F R u z 2 v Y G q h k T e 6 e k T U P T f J n g a O u 5 L O / I q 8 D n M B v P r 9 K / 8 8 U c T 6 L W a k B K s 2 j W w g s 7 i 5 U K 2 p a H g G a m y d L a B 8 4 k n T n h L C Z T 7 Q 5 k f v t z 1 O 8 2 v j Z Y o T + C G L j t u R i 1 n P e 8 c o K J Q l P F 1 F / 2 n x S w o l K B z D + T g x 3 1 d D f e M n c X 1 H U I 8 8 s g w P 2 f + y i n v H 3 Z H x 5 5 / 9 m M r 5 E o r t 7 l v Z U A t P q A R 3 W 0 z 9 / 5 f j O n G z 3 O P 6 Z a P 9 1 N P + P v d O / o / r / x / 8 O j 0 K 7 Y 2 + Y 8 2 G m h 8 P f 7 4 R v j o X z A n / 6 p w K N X g u L G f / 9 7 H 4 8 8 g b W 9 U k h w L + u 8 N d v 3 u / v Y p F W 6 f 3 v 3 0 9 S h T r f v x e Y Z 9 R O q Q j / T J k N d 1 i R v d G f n k + 1 A 7 Y W s e j j t L M P E M l c E K m 2 C A d R y G F H / z W k i Q J 7 z B p d Y / 1 / N 6 R h B o A E + 4 C t U S p W Y B J Z P 7 7 b w Z z r H N s Q T X O + O P 7 + a + P 8 f / b f p x m 3 9 M v l h 9 / v m g U Y z f E I w 2 d E N Z L d c d e i / 7 x 7 t / h 8 8 z W d X f c 7 / C X 0 u b t B h S T i / 7 1 j j m Y z / j z + m s 1 H o J m y n f O J X 5 Q Y I 3 i + I x 7 p i P P J P 0 X o E + Y y y H z + p z r 9 / + w 3 h 9 H N / 7 1 a 3 x X a / p F 4 U G r A i Y u f y m 1 9 O W P I X F L / J t h / j G f Q 4 Y c P X G S d s r L a + X 0 S D 8 T 3 B 0 A b z E + V J R + f g H B 9 i G W U p o w T y q m i 2 m P O r 4 h 9 F K C X l x p I O i s g M X A v n Y X 2 U l n M c S 5 I 6 1 h j R + 9 y S H 6 J O 5 P v d y O e i w / Y n f t G s x 8 f j 9 0 A 3 E W x S s l u z m F 5 u B a V 1 i n k b z Q 2 K 3 0 q E 6 i Y e T 8 Y g h B l X g r H k z m j 6 1 T a / 4 Z Q M N y N 4 j f 3 j / 1 Y Z R O C + 6 s e D b j D L p k D Q i W 1 N O b 4 q + p 9 L 0 Q W B J Q J a G Y 4 r B 2 u G Q r D e R 0 t H n V M 6 N g 4 3 q 6 V k + Q m V S r I q T 5 b + 4 9 w / 6 k Q 3 k k d 7 4 T G k M G g I 8 Q e 3 e 9 u S A / C l 5 0 M O 9 / P q / N B N Y E + y 1 h n y O g M d m y a s L k c R c W V N 5 U 5 r H l l g Q a o 9 e b 6 A 5 / N f + l G 4 / n 2 f 1 h N Y O j O o G F y G i g h C L 9 K C R g E 6 x u k 7 1 o 3 e 1 b f v n r + 7 E 5 r e 0 d e I l g w R r E 2 Z I r V b Q 8 w n U i y b o D 9 L y + K B v q x z m t 3 y j 6 4 D n 3 Z U c N U d l I S 7 e 3 e v 0 B R F 8 j G k Y I w l Q H 1 F D R B S 4 y 9 9 Y f d m C m o u T J h r C G x 7 L O S f u W X X s 8 u n 2 o G p D E 8 X T Z J u z I g b 3 E U D 2 Z G 5 C 3 Q i Y 3 T q f z z c e J A 9 r y m 9 d h t d y O 6 X J S I 9 l I v Q K d 0 x G P m f e k G G f g c b O Z U i g + W 4 V k 7 M / Z Z G u M l O 8 v h 4 e q m N C y 8 b o a 4 H j 5 / T 2 B W z 0 J c 3 b M b N y d n h i F E k M s c F v 3 v w + i D r N m S U E B A 5 f b L n 8 P t e r v E / a M 3 T b v r z + g R h W h Y j p c F L K u K r f K B C 8 U / i m D l q 1 8 V i O P F w l t u t U O u F 7 z 6 0 7 + c D g a x L 0 k d 2 d J 9 t 6 X 5 D C I U 3 C z a t w R y l + f M c J A H u H A h o Y A z M o V P b r M I V I 6 1 R 3 c 9 k 4 u l K 5 g X m 5 6 y F V j G / / E l u C u 6 L J c X 5 J L o 8 w r r j s g Z l a B C g m U O r Q 0 3 m m 8 c V B V A a 6 i v q u + P S a C P + H v G Z v W Z W 1 h o P M E r c e 6 I o n W Q 4 h S D V u 3 S 2 4 Y + W i / I b g E D 0 e t w g p W 7 t s 6 3 x 3 7 O y g 7 k 2 L 9 + V 7 d n x E P e v v q p w M i v n x S Q q I F 1 i 5 K R P J h 6 m p J Q G w m J I l 9 9 1 o w F s G C K 9 L g b e s 3 M P n W D w P k N J G 7 3 b t 3 8 1 Q s m B Q Y c Y 5 x P Z y R + J P O x 6 l c J Q N 3 M C b / 7 u Q J e B F f 1 8 I A A R S u 4 P G N t k 4 6 e t 9 r c 0 v f L t 6 G U Z / h 6 I P h Y I e X H 2 n 4 H y o w i w k 5 K F g V W 6 0 k Y G 6 a y P Z 7 C I Y Z 6 n 4 0 E R 6 c h 3 h n 6 K w K 6 P 9 1 S d 2 Y J e h o D K 5 N l k i m J U B A v / r 6 l Z 0 P E e D K F G x F / d t X r P B A Q w a O I t f v 4 u 8 X l 7 2 g w F q S A h J 2 e f 7 r Q F h y p H q 4 P y Z T J J / Q X o n 8 V H U A Y o 7 7 o I c + D D O C v J n 2 x s 8 F I r 4 N K R c 4 w V k 7 m a / c M Z y 4 L L D z Q m L l M e + O N u C q 5 m R W r + e s O g P L a + G T 5 g F 1 + / v l k i f n 3 8 3 n + f b L e 6 g / j D P x L 9 P 2 9 V Z Y G g G 0 K F t e d 6 6 Q d m U s N X q c A V X q t Z 8 8 e 1 e J p g y A 9 D l k x E W T v m q D O g F g y 7 Y e X C U s 2 h q N h H E H G e w 2 b q A + r B 2 0 q j 6 3 L a l / P r x d d P s b z 6 n q H r G O v u y g F N r C T X E Q z I R V p o G A 2 i G G R E u e n 3 + D k s P / F A U S g Z E R l 4 6 R n X p I J / O M Z K y 9 0 w / R e w 3 U S O 7 a c d L 7 k I N C 6 g B 9 k 4 g i U l A G y f q g 3 j a A d X v O 1 7 u F b N 6 K m y R i O A 7 M 3 G / 1 9 q U K l 1 y R 5 A V v 9 N b T x q X / I O k B q k 4 E 7 M L v L L c b G n m 7 B z l E 5 N j j 8 k h U x K V G x I r H j A A l I O 0 U J E a f p Q F F / V p j u g O 5 t 9 5 8 w a v U o o Q p X J m 8 k B k a Z h m 6 O M i k E Q u h n P X j b 3 0 c k p N 6 7 Q C a k C g L T Y Q L 7 F s v H L w B G L I D 5 U e n h j A 6 T u D Q 7 B T e a n + U 4 z f t v e I x O v v s 8 e j e 0 7 D I G c g o W w N M k B y 6 8 m f N X 2 0 S m s a v j n R P N E j P 1 F r r F u W N d j S 7 6 2 x 1 x 5 m X X B 7 e K r 1 x a + C l X g C f y 9 P L c V u T p g S c L w G E 6 9 u D G U Q K g d k x E D 1 R Q 4 f Y 8 I E J T 5 O M H 4 O 2 D k U G / 8 f K g J 9 T b h 9 z q 9 o 1 4 w n G 0 6 z r G c o 2 t y Q C t x r w c P Q i 6 3 E d / p H + 8 L w 6 i I t f u / q 5 3 a n q f Z V m 2 H D F T v R 3 M k o + o A / h w / J t i 4 l Z E P f b F P S R B M + y t 8 4 n X 3 9 V A t A w y + g r 6 t f c 5 Z 6 R 1 q A + T c K C Q 2 j / C L M F z I D f O C / K Y l o U z b W P b F A h a g 5 C K 1 o U s u d g I m m P R d + 1 N L z O 5 q K q V d W I D z e L p m u A E f H n v E r B 0 q / / O G o B / / / 1 j V V l g D g R I U h r o 3 3 u 6 2 I u D Y J 0 j I j w r w D v v j N R Y 8 Y L L 9 r 8 7 o / k B O k G S h T G 7 2 b r j G H r B A S Z q I g u 8 Q v W u 1 4 r s p j w B c w T z z f V i X n Q K P g S b P B S Y 1 4 P Y 8 V s Q W l 2 0 B / p t e 2 y + T q b W U T W V T K P 2 y i w r 5 4 5 1 d Q B M 1 / t q i 8 C b 0 Z c h d 6 / B G R A U T j C 5 x i / p J U d f t E I Y N P A 4 U c X q D x P Z 7 y n 2 n 8 i 8 B j S 2 p 1 E o + R Z C 9 B o r l k G n x M 4 a 2 f R q y P u g g n M y P k l v w c h M V q x u 6 m w q w 2 d I E X f Y P 8 c 1 3 D U 1 x p h g X D j H X U N x 0 m o 0 O + 4 p L S + y B Y Z S 4 I k 8 z N C v x i i N m m I s v 1 l l 0 n k G H z J Z u m Q Z 5 C 2 v 2 8 X + s Q r L c E y f S R v z J Z S m G a 7 U b 0 1 v z 9 c J m N q k O S t h T 2 B Z 3 h m s j v D f T i 0 4 2 2 j o 4 4 G x F k y O 8 P z z D g P G x s + o S 5 G h C q s g 6 4 F h b 6 Y 9 Z 6 M K 4 N / Y J x 2 5 U X 5 O T D O 1 m t 2 x w j M T x E 4 C z M c I p c D s u x 5 G M B 9 H 5 T Z a n P T t 2 W u Y 7 p 9 t C 8 f W o x f 6 V W L B j C r u n 9 k 7 e 0 e i Y Z O 3 r l J e c t O D 1 E Y l F f e u X H p h u V k a t D r t z l Z + r F e O k O u c w U S e V j y 8 H N g E 4 t b Q n o P s y V G / v Q y I 4 t I L 9 2 4 o I H E 7 j M f 2 9 O F J f Y I e M 9 D H H H O S C 2 B s g k 3 b b d / 3 s A + U 2 u h d a / p T 3 A U 8 X q G o L e a k y P b 0 G Z Z D W Z 5 O k O z O 2 J y Q q e R Y H 7 7 q w x f j k l 8 w 4 w 2 J 3 D k r T 2 3 v X k K p w b u O J B K d m y 3 F g g G X O 1 6 j u d u U Z L 2 g y i c 0 o K 7 0 w B h g / Y x a i n 2 o b N z n T 3 6 N Q + C Z Q M s K w g j o a m d 1 n J 5 s k 5 K H S N r K s N m s m n g 0 s F 3 P r g G 0 O j x A I 2 a 4 u T x W d E L 2 5 4 p 2 v 9 t q Q D h 6 a b K 0 X u V Z n p M F F f n f 0 u G t T p V Q o B y i t i e m p r v l 9 3 2 I Q F d P F w / w 3 e 3 4 k x v H R l D m 2 T 8 3 n 0 K s T W h Q L b X r n h A C B w l w 6 p a D E C T D d N + X c e + P b k 9 i K 6 C M h T w U 8 J k j C g y n I w i X Q 3 + + U e m B J C g k r Q f j T h J 7 M v S w 8 Q 8 / k 2 + v X 0 7 4 d D 6 9 K R o L 5 M V P K n F d C E 7 n D 3 a R o v 1 0 h 3 H f i i q 9 H t C T h 4 d F P i 4 A P 8 0 X i U s V P F r b x d P 1 H z K v I P T q 8 r F Q 7 l d E c I f 9 S d 0 h V 7 Y M 8 / u A a K G Y U 2 5 K F z j M j N K a 6 W d E 1 y S A d M z P 8 / N u Q N k T T s e X i r B Q b b 6 Y B J B L k p U g i R a X x O H e f z M S 5 w p P h / g E 5 P + + x O w e T U D u f n E x n X e 7 j h g B n p j Q H H h y y z A M 4 Y J y 5 R X W + N 9 v v R u L i R 1 R U V w m P + e t S W r h t 3 q O H s S P V A S M n X e x A W / P k 8 I / 5 U h V 3 u 9 Z j K g q z g 4 B R + F R E m i L I 8 p k p E i a U K / z 5 X T 4 a 3 v 4 Q m 6 h 7 g K v h I o m I f P + j j t B T 4 c Z L Q J D U O B Q s v f 5 3 f i b f z N P F W k 8 6 a Z D Q R 9 G c M 9 8 m i P K W Y 4 R A Q H T w 1 t w 4 Y L r i s C 2 0 M / b O 8 d t D H f 2 9 R E l r 1 G q 0 G g 6 t B + E r u N T A U w p 1 l j L e t c h d 7 j 7 a D n a + 2 + d o h V k K P g W Z 7 d N v T y j 8 L V a d y b 4 1 K R y D L U A s R C G r h 8 y i 2 R x c 2 O T V 4 Q l w l W Q t / 1 s / V R / N Z d P C p Q x 5 F 0 3 9 4 E 5 E D m d k 6 + A + O r 8 4 K d H N u Y 4 8 B v i Q 5 N h v g a M O n m + c D L E p H l B r l z C F w d F B B g y f I W d Z z W u P s C T T / f D 0 t P 7 I u m P 3 X i S N h l M 9 J u p 1 2 c n r 0 9 7 4 0 D N 9 f I g R 4 5 / H Z a G L k M / 3 0 W y C y R r A e X c S y z V r d P 7 6 o K d l M / s g K i n 6 e E t 4 F b 5 V x a k 0 z d q X B 7 x 8 y 4 0 V Z 9 G 8 J 6 I t 3 S 0 4 Q U 2 b V B 9 0 8 h b N V D Z V 7 z k Z Q R + / I W 9 2 7 q 9 Q I 4 H 3 r b t w I 5 X 1 0 h T O + 9 G W X T 2 8 S z X 2 v g z G f 2 V r 6 i W 2 q G j X s L f 9 8 a x 0 q 1 k p n i 8 T S 3 + n Z 7 P V l 7 4 z w k Y 7 v n k F 3 X M m z R m s s T 7 k I Q 0 s F 7 V + s H x B h U u z M 1 v 4 g l 2 0 z d q h K u p j n d P R 9 n Q + 5 T 2 6 7 Q h T / G + 3 5 4 l 8 h Q x p m H J 9 6 L K M o 6 f 6 o T g L m q e 7 P E n n 1 E w R S n 3 F I O 5 I a D Z 7 T z 9 1 u j E B + R B z 2 N I r R u p q i L X b 9 k E U v M X M T g 7 w F d 4 8 y + / x t q / / K N J Y Q u J 2 / 2 g Q A o t i U G T d s F D f a U U 9 R B D H r / Y F Z t x 8 S 4 L R Q d k 1 u l 3 8 v 2 u V V 5 Q 4 V 2 X 8 f u 7 b T J i H 5 r 2 5 m E j F + o w 5 n l 8 K y D O 7 t Q O D o a D / o n 0 s P 2 A 6 U / G V 9 b E Q X x b 5 r s e B 0 B e I j g / b F + Y e D 3 3 C L I E N g Z 0 h x d c O f r 1 c N R 6 j v 2 9 j 9 N 1 0 V Y 7 y J X k G 5 x u + V M d j Z 9 2 f d 8 q b 7 9 c y M m O N s 7 C S 8 e f w 6 0 p f / k h V 1 E w k O U 7 N 0 d l T n g l 5 N 9 1 U l x l u / N N O T G A r m 9 d F E m p b A H z 8 5 G n 7 b c 9 w / T a X l 6 3 E K / Z h Y 3 D 3 + 1 Q x 8 5 b x I f j n Y M k c n g l q U K P A Y a t 9 Y R c 2 l 7 1 n s x 4 1 e / n U E n j Y d c 2 r 9 c H v y 0 Y 4 M 6 W R f D T r 0 u b D 7 d 7 A C L y n E T s 6 p G O f h 5 V W D 3 c F S I j D 0 l + Y e y / M j b F I + Q 6 + h 2 Z 7 p O x 0 N w 3 D q i j 2 n M p B T j q u 3 + C i F y i U E X a v y 9 O n r C a H h t Z S 5 s 1 Z g 4 V t q r M z 4 b 7 D D X P w 9 m I s 1 h m f 0 d l 9 J t X n k X l Z 0 o K 9 C e P a J 9 g d b H H y b 3 z J V f G G u z O t 3 R q i 9 3 r g Y n 6 7 X 4 D r C x J a A p H l r P s D t R + j L Q p L p H A a z r x E y D F v L p 3 + f D r O B h m 7 N n P V W Y b T x h 5 1 B j u q + P L I Q E h j 7 z E Q I 3 V q F O q 9 n B z B w P P 9 X r 4 c 2 O p F X I 0 2 B j D C y e o Z V K 4 f B d z x F z S h M 4 k k P f 4 r Q Z U e u T X V V x u P n l f f V R e U r 8 x l / i 3 c n Z c v q 9 h Y 3 0 + b X n s 3 P c G K r e I / 1 0 H K I C G T L 5 r J U a v 1 + t 5 g f / p a R Q g t J m P w f s 8 a O n c m n C f v o s y N X E o Q z x X X t s T R h n i m j 0 h 3 j 2 e U D s k H v z O i P M y M z b v k g R u f v o k / 5 S b v X t v j I / x B k / U o z g d v / c Y e h j l H q q U c U H s k B d r I 5 z X q S 9 H u C 8 v + p W r L 2 j a S Q 7 7 / D O B p P Z B 4 0 0 q J 9 F m t K 7 p D 0 K 4 W E d M S m q v + L N M x R f M X i M s V l A B t P B 0 s g n Q Z h i l M R 0 F g L b S f Z i z / K n z l x f q O g w 0 C / 5 i 8 s b H 1 y L g k W j D f d m 1 C e 5 v o 7 D + A E 9 w K X F I 5 T N L k / A Y N A T f q b l u v d J w w f M z b W p V L Y 7 O O z k D y D 9 I G K 6 D 6 y A B W 3 e H g 1 U D o 9 + 7 r p c 5 N Z X 9 9 V 3 Q + v f 7 G I q P z + n i A O W f k R w h x j T M n j k C z c z D S V S S W e 2 F e E 4 y Q K P 1 P V 4 6 J T K N Z h y / b O / O s J 0 R a d y t K u f S 3 4 8 y 9 5 K 9 9 3 j u a e O U r I G K u r 2 d t H U 0 n E D B Q 9 P n H V r x F p p j Q 0 i R y n w o / A M A h n p I 1 / Z 3 2 j 7 K v X A E w O N h u y K 8 8 M 6 o X J 5 f 0 5 3 z p Y + 2 l X 7 E 4 Q A E 7 l 3 x K N P m S g r v 9 A z j x A d 5 J + 7 r p L o q j / M r 4 H f K S Y h e B G / H u c 5 7 m e A 8 d j c B m b 2 L E e 4 v E H X x V H 8 9 V 8 F r / h U g t + P s M q M t h Z r 1 u 7 j t m f O E r P / u U p b x H g s K F 1 A d y J s N n g 1 9 Y / K D S O 1 y E P r w N D z / 3 f s 7 L N P v Y 5 M g U G a 6 G 7 5 f n / x b f M Y 3 K 2 N 6 P q 9 F h L Z P a b 4 h v X K W W s Q P l m k B / k 9 + 2 x d e p J r R e H 0 B L 0 a A y w A M g s X l 7 O h W F E I P f E 5 1 V i 7 d 9 j 7 q c a L X N 2 d E o w L f H f R i J 5 t h p S k B C g f v 6 v O F c 7 Y W I 7 7 2 d r k W P D I P p j k K F S C K 6 v 7 e u N D I f l 7 m A X x 2 D 8 A c Q / s O T P f r Z F 5 d 1 c c 1 g M b O o 3 l G k x Q Z O + p 0 g G X 2 w 1 u H 7 U r / 7 Q M u q o d D U X + N 1 4 o f 9 s M L X J X P 8 5 m c a 7 V 9 Y 9 G B F / p e G 8 Q A H 7 D 6 s 9 l H H W a b a w S z 6 3 X o 0 u C 3 4 S 7 6 5 h d B V Y I z G 7 8 V 5 8 b n / u 2 8 N z 5 v D I t h g y f l m B y k n 0 N I S U r R D G / v S a J 1 I 7 w s d T C 4 N Y i 7 K s L A K d K S V 3 F 9 6 Q W y s o w q j z d N f X U i o b j F Y W I q 7 N g M E e H 6 p b M Z N N f 1 8 o f e T v L Q o Q P U T 3 n b 7 n T 2 l W l o Y / g y z l v w C g P 7 8 n I B a U G 5 P I S q z G o w a e 5 w i s a n n H A d Q G J K i 2 9 B y O E b o 3 F l w F / o y 1 h f s c 7 6 u h s 0 V T O 9 Y V 1 P N y j 3 P 4 v X 5 c 7 n k E V / j t 9 K P 2 U q Z D T W d N 0 p 5 c r z k T f m 5 t 6 6 U d y v o E L E L D h R L E Y F A g B n Q + v y e r b M r 4 j 3 j i 2 E 3 9 u D g n c J j r 5 5 1 q P y h 1 W a + M Q j P q F W N 4 i + e 0 R A 0 H L h 0 k s A Z I q y X u E R x J X O x h J e S o r g G d k L c g G 8 5 / f J X 8 9 R h a 7 h Y A U e B T p / B b y K q 1 p 6 / y 7 9 R b p + z B P a H p C R B J W i x a I z k s F O g H w 9 E y r H j r r l V H V w R 2 e A s o f L r x 3 X N S p B 3 H y B V Q x J V h 2 m 9 7 B 9 1 v A p H 7 + 1 c m h N d j F r c I + e 1 r c L D i w I l n e r K Y m h O f 5 l S K q 9 M T z u p J 8 E V 3 p g G 6 S E x j K b N G p j d v y 9 O 3 D j J L r N A M E W H R 9 n 8 k k W f + i t e 4 a K / O q G Q I P X 6 3 G 5 s B e e O + c H f B Y / 2 L 5 z E Z M e l O P 3 W 4 e H u v A n y 0 x W H N 2 c 9 1 f v 7 w 0 N G h D a Y p t 3 w 1 5 h l n b R c W o T T g o j j Y a R 2 q X g V U / D I / l S 2 1 0 l + h c m E s 4 v b 7 u A 7 i 6 f X l / z M t 3 b l 6 r G e 2 5 Z X q 1 h J 4 r p Y K Y Z Q f p z 1 m C i v b j 1 Y e e H b H S Y w v 0 V i P n A R 0 F O 1 0 e E A w g U + d / H e 7 M M J h 7 2 H r r m B r h j h y S m e f e L u 9 q V A o C S H W A q n k M 9 s n v f k 5 H u s B f o A X b j d w A K C 6 5 0 V m x + w k o P T Z C v z / 6 I v R Q i Y R f 8 n b Q 8 V c p L R a 7 C P i 4 F T j v r 7 r r / S H h C 9 a / h 3 E K R z C K s b l 2 L Z 2 4 / i A i Y i / 4 u 3 / Z g D + T J 9 k Y 7 w H m / W L 1 E r 7 5 U Q q m y P Y 0 7 a j 6 7 j g N x M + o s X I C H H b R + w A f J S X R B M 6 D / 2 y z s y 5 N r 8 l I g A o K u / l k + 6 k L z 1 O 1 u 0 9 w 5 8 F H P b L u P 9 3 y X 7 i l w N h q j q e P 9 4 a j s z 8 a m o P + 3 f y M + n c W k O 8 E 1 N 9 J U k N l S B t c N N B v A Q A 0 V 2 F y 9 x 1 3 / K v X 3 j N j R + H q s M Y Q z j T X v + 0 w w O 8 1 g Z s r d 9 3 g X P F A / A 0 9 W 5 6 L f 8 Y M q Y g D 0 P P o i q K F G 8 u l A Z M t 9 n 1 S 9 c b y 4 + U X H R O Y + b T f C p V m 1 Z m 9 r f j 0 x e L b H M Y W J 1 e g h V 2 C D x Z 2 v Z l s E W V T H 2 y C z x O t 1 E 2 S u P + c Y 6 B V M N 5 R e s 9 r R J + h 8 T n m 1 e J X Y 2 y P i 7 f A R u A h u C j / H g 7 M j R S z z M w Z y 9 d x k y F v f I w l h d P O s m 8 r I k U f y Q A J 3 u h T E t C t v d U 1 W 7 O l 6 K f G d m r 9 r Z O l r A J b g K 9 5 N p z P I d U 9 w L S u I j w g F D l A o q d 0 5 7 2 V v Y E W r / s t J o S G i a C q j v 4 N P H p 7 5 U b y d S S 0 w S x B 7 O X T R C S X q 3 D P C 4 f i G P U L Q n q L H 2 S v P K O I V 6 j L 0 R f w 4 q f c x z i 2 / 6 n + Q V C v e 1 A a P Y 6 0 A 4 X Q 0 E G c W 9 k / r t P + u p E E F D 6 9 D j G Q D c O m + 2 N 8 X q e r v s 6 + x c j B p z 7 Z b 3 y p 0 T 3 p / m Z 4 H e E L x s u d u S X L 6 S 1 e w e e R B 6 2 F E R M Z q l / O l 9 W t + w g w K T 0 Z 0 + j 0 V 8 L 1 q k t z 3 w e L / U B I c q x 0 Y c u 9 1 N 1 F u H m 3 Y 3 I L r D r M c d r 2 e n w i V L f e i v R Z n e H r J d A 0 d H E m 7 1 w h c 4 h S l u 8 9 r + M u P t a t 6 w 5 8 0 V n C M v D O n D B n j Y M 5 / 4 4 c r z U v P a I / k 0 j S H g 8 N U g F U u N E y a Y C H S u v p I n / w J T L P o r d 6 b F 1 6 w P j M / 6 K 6 w v n n T V x 1 2 k M K r j C 5 K 1 6 b q 4 a 7 B J p j 7 5 + t W e g E w E 9 Q L J H w m k A r w k K r p c e B J 3 g O b 9 0 Z 0 h F a O n P X k l O H 0 q T 5 l T h L h 4 7 f O i B 5 f Y N W w l N S S o 7 8 0 r X l 5 u M c g Z U N q d 0 f g d h + 5 l g q p g T n / O X k E d 7 q 6 3 V 4 / / l o P G n o d m x a / B F Y B 8 a v H B W d l S r O B O C C 8 P i A g A h D d e l / P 7 + 8 H v 8 O / y 6 4 B M O q + 2 q M I J m E O I v h j X W 4 I 5 t 0 7 / U W / z c l c K N m / t q Y I e J B w D H g T r 4 p D i e R u Z L 0 U Q S a T 9 v a S m 3 L j i + / 5 3 p p N + E h A Q / F w B o a v M c P w d w e h o T s e H 8 T s P B 7 L b s J r S Q G S I 3 8 8 n z 6 B / + e T g u 0 L a f C 5 6 o q p y D l l u Y 5 G j R f h 8 V d q 5 d 9 k 8 i g Q M C i j A K t q p g Y v 8 j 2 z y B G q M N e 1 A 9 l V G 9 g 3 Z Y P j a t V n / A c 8 j V M 1 z w u L B S K q q N B o U p f d I P s / d 9 B 0 u 1 q K c r / 1 n R d v 9 h 5 Q Q B i V e 6 R K a S A F i c N r N q K l 6 + i K n r 4 R h K v U B H U A d v S 9 S 6 P J 3 S n S t a 7 K x d y s k e 8 N d t l g 3 e Y e 4 o x h E 5 0 G h w / y g V d 6 8 j C S z V P U K j P n p b f 7 p I Z 4 G D a i i q q T F 6 j M P D B v f 8 v s h a f d w + E Y S g p n p p 3 Z D s 8 c u f y j 6 1 v o s I y G 9 e 4 p d V 8 c m f n 1 J D Y M q M 8 v u r m 1 a 7 y q W Y E D y H w a 9 U 8 L V c C S o P I R a o 2 O O O B R + l / M v V u 7 s m i a p f u D O J C d g o e A s h M Q A Q E 5 A w F l I y J 7 + P U 9 Z n T X y q q u X l 3 d R 2 v l l V k Z W V 9 m R H x z T u F 9 n 2 e M + y 5 x l P 7 E y I T B H 8 O 5 N 0 t T z N u V f e B u t J e E B v y M D + W H n 2 R 3 N 5 q 7 A e G i I h M D F d O J q 4 u j 8 3 i Q 4 I V U 1 Z W W / K u M 4 z k i 2 L N g N r 9 J Z l 4 E w + M I J Y z f Q F 7 U 7 7 2 T A q D I B z i n R / r W S h V X m K t x J H s Z 0 w 8 0 b H X s d 7 9 P u i v 3 q n j 6 U M 8 U 3 A g K W s m V o I g d u S J p G F u n p + R u g J z j Z Z T R Z V P d j + L 7 u x S u / Y I X y x X 8 O + + P h H T U J 2 B b X + q d e 7 k L 9 D n N s s I Y W g 5 J p + u n f V F D + 1 Z Y U J S O m S C v d y W c P x f q z X 7 5 c H d W r g Z 2 H j 7 2 M S 7 I R A f o W f S q m Y Z f 4 S g e X m 9 1 K u 5 + f L 7 I N 1 a O s J t G 1 H Q m q p q T 2 w + S C t v Y Q J P R 4 g s Y 0 u m q s 8 P + d m m h z v 0 8 9 v c 8 u + D K t x f x n H u s W P s j c 6 0 x 9 8 d S b 4 d B 3 r A O C s m Y o k 6 h B h m E d O j x q k y K s / e H A I H m q o 5 0 z c 8 g S / p o 1 w j f 3 e F I j o o o M B A 3 L C 4 p I + z k M u j v p M n k G K D p z H A O n r s B 2 j w w x l / a l z k P 7 5 v 9 t 3 v c k t c 1 4 4 l d o G 4 J f m S q 3 r p X T A j 8 T f M B A i w 3 Z I o R T G B R h g 5 r 2 R p T 5 j N E P 2 q + h U G N s T X E Y b s 4 f J / u S R U c E B X / 6 F A 7 9 P X c Z W n 1 C d c C W 1 m A t N Y i h B u j L V c K 3 A M g B Q B Z V e v u 9 j S C X c e X 8 6 G D U K 2 h c V E g N m I N e o a e w D 4 4 u f p 3 I P s r h S A H v f F j 9 j 4 6 y P m d / 6 b 1 7 B 2 M J 0 p p 8 O m z c K / B g K v a r B T u W 0 / 2 Y z v 5 E / h g h 6 F d R N w V G 4 g T z 3 V n 6 S d L w X k v g V 4 D r u K 1 P y G t d k Q V 4 3 R v U Z X p t 6 K R f J 2 O 8 C K c C C d B 5 K g j a z g b r N x j u G t T u O i 4 0 0 T l I b E G b c / p c w 7 P 3 4 s H A N o 6 l 6 / d R R w j p 4 E c o 9 n 3 p 3 3 N 3 2 9 u x / r U F R k 6 v E x b E t e k t H 0 4 e 0 0 8 3 p T Q p t Q u H N Q 3 E 2 C / b Z U p P N q f T 3 i + D / N S j c g 6 n T + c S h e k s V w r 8 D A R R n u c 8 L 5 5 v J J 5 V h y 8 O / b Z V r U 2 L s 2 G U c U V k j E D G O i l 0 m O D i D y G Y K W k Y g S G u 8 c c f Y Q p y Q 6 G L W p l D Q f G Q 8 H v F b h D F 5 Z D j + s k 0 s b l h t z v T c y / p Z s a w 3 A i x 4 0 8 r A V f r D 1 7 H 1 h t W J I I C W Y f 0 W U U d 5 7 V v p s T q M T a C J V 2 f p e w 3 u J r D 0 z p d 5 5 z j F 4 9 5 + r s n s v + S P I D U L Q X 5 0 5 D x c l E / g F f d w T z Z j s H y + C v I K P s B 5 C 2 / w o y k d Z + g 7 + C D L j Y z o w H w s 0 J 5 w l r k K G / Y u u A c u Z t 5 z 2 L v e H l 9 / r X / e i a p r G d A 4 I j W 7 K / 7 Z w B 6 2 z A / m 3 n k K n B k X C V s t u T i n + I r L O G Q q G z 8 4 F r H j c n d H j j 6 P X T v s g b n 3 n c o i G 3 I x w y v K L E C Y k G u h a M / W u D f Z g / i P P 0 y l U c I v M j j l N U m z U i a F 9 f + x z + Q R n e y R E h i X Y I o r v f v 4 v + f S n 1 m b 6 i t j C U 8 L k J 4 E W 7 R 3 c 4 e j 0 r D x p 8 a W c 0 b u d W o h F a P S O A j 8 0 1 B 0 T 9 u r s E t + p s p h P a R T 0 N Y m G u q M c x n z F H w l P 5 c E E b c Y l H L J Y + F k h d B Z R x 9 / 3 T B F X j o e H 7 + G q u j I A 5 i k o U d h t i 2 f / m v O r n g w e I T b z / A x 4 T 0 O g T D h f v r 8 V 1 9 m s C 6 c r p 8 v x H U c g y f 6 y 6 z D B 5 F m p 3 0 T D y I B v x a n 8 S q p v L 2 e B P K Q i R + G x P U c 6 d X 2 8 i P B 4 V t Q Y S B 9 G 8 U f T 2 7 o m n T + 9 a E 8 X V b o 1 F Z K s + l / C u Z X 7 m S k M 0 L Q d 1 C i K m Z D K 3 x j h z T 9 H H 1 B h E Y t e + 2 A V g s J g H f 8 a j S h 7 m s b R P T 0 A R N u u i 5 b V 7 E y k Q w e 3 t o o Y p D 2 S S t j 8 8 A H y 7 g c j 0 O 4 7 v 9 V E 0 z r 6 + f o / j a 8 D Q g P N Y L 0 b v V d 5 a q + z Q A 0 5 / v b + l I c I q s u L f t T 2 j + U 4 J Z j o C i D z 2 e k L 0 4 z s + c k N 5 1 1 o Y a w G C W m D x d 8 y x O + h D O r u t U n A H 0 W + P K 4 w L + v d w F 0 x C y L y A t 0 v 9 1 B J v B 9 F t 5 c M A y P T Q l e Z d F f i x + y l 4 l J f 6 Z Z T K 8 9 H k V U S Q n B f x 8 P e Z 1 t 0 J / 9 Z y O c V v W 3 w M m v V n 2 Y 9 L 0 7 e Y p 7 X q q M H H p W q Z n d 0 h d D b f b 1 J D r x a 4 y V U y X 8 t s K T 0 Z f Z x W u 8 3 Y j M x + M W Y 3 C Z N B N R d R h q o z B G Q b 4 v G X H X 3 / 5 6 i n h y N S c G h A x y j j O H b A E F 1 + A W 7 g q G r + G Q j 3 w y 5 h i E v Q 5 V L J 5 j P O T B l T 9 5 g 0 u k Q a e 5 / 9 g H o S e Y 6 J 5 6 h c / X S x g I 1 o C b / R a E g s m C / Z + t H v c v h Q l 8 + h r 2 U V U x e N y 0 g C X a 7 7 r l S X C B f 9 A 7 b C T c r 4 x w f z X E 0 y 2 q x + g L z M q J / O u Z Y J J N l c d u m X w G d f F o V I C k E K K c B q q 3 0 K S i J V 0 Z G 7 6 j 6 O L R N + q 2 v a x n 5 R c L U 4 S 5 / b f K u I x + 4 E F j w 6 V S y O F K Z 1 J W f U I b v r s I s e r E H L Y K J l F o y o Z X T g C s A H F A m X k 6 f 0 3 Q B x m 7 s j A 2 Z b Y u x w 0 L I / f D w K g b 7 h g q X h m 7 N O M T 9 N O Z u W x 8 s c 6 n f f k A z g C c D 2 3 6 E l Q B e 2 C F O 5 h v r i K 1 y 8 7 + d N 8 8 o r s C s t y a j 7 g v 2 B 7 u l F 4 C G T n E o C m J g L O A t P L s t / 6 I 6 x d Z 9 j z 8 J 4 6 M T T 3 m Z c i H c Q 2 7 W 7 7 t W L N e i 4 0 d a u y W P p g m B O n J 0 t q F Q z + X g j T / 6 9 i u f p L r n Z H Y V m U B e 6 S 3 4 3 c Y 9 c r 1 h 7 V D 7 / z W l M D H a 0 l 9 7 5 A 4 M 7 f M K 8 6 B i L i t f t 6 y W j A D T G h t f b g P u A V 8 E h C U g g j f + Z 7 N W n o h R I 3 r 5 8 6 w J j i z B f 0 A U / I R 3 S c n 3 F 4 + u J U 2 h j D C Q 0 a v 1 f 6 Q 6 / A x H t U K i T K b i Q u c v y j m O v v m 0 P V Q K 8 T I Q f 4 Q Z 5 5 i s 9 E L F N K I e J a L W / s 6 8 y o e o x K X l B 8 Y 8 J N r d H X c I 6 z a 8 b D 3 d g R c y 0 G b M v h / J v t 3 C 2 z d S P U I Z o P q p w t 4 p 2 Z V 6 T S p m O e j j U k s R Q X s J D e s k 7 j 9 I 6 n O P k W H E 9 U e W 0 D A K v s Y C 2 P q m 7 5 Q w Z 1 W P Q x u o z z F 3 9 2 S z 7 C f m Q c / z 6 x 2 L Z W a T G L I 2 6 P f O E e n I 8 X D T I 0 q E 3 l 7 T 5 u 8 T P p u f 9 M W g c I t c A D e o X 8 K a I z t z M p y C c W X T I R N L P W y v 7 g r + V + t U g 8 y W f L X 5 C H / 3 t r 9 g 8 P v b / L s Z r 9 C l e 8 G 0 O 7 Z z r 4 K n D 9 A U m t R e j 2 v P D b V a E V l f 5 Q I K 9 j 1 o f y Y G E x 5 B m I c Y I X 1 V s I T K J F 5 n 6 f i m q 9 7 2 d D i 8 f q l x M O W 3 V w p U J D H K R r E r o h l H S w Q + N d A o 2 t u d D E M U u b I / d O 3 h d / G s A g m Z 7 3 L O o c G h x h j p C Y E M E 4 p s p a E a + 4 z 5 / / z e / 7 y y P 7 T I x B S L 4 S J j 4 + Z l r 9 T 1 5 3 j M T j 5 5 d z a 2 u R T 7 d y 5 l L Z X g 6 g y r 4 j q R n 9 f t B D R m J O M u 8 m O O 3 m 2 V 2 6 5 V R O 2 Y D 8 E L e L g j G 3 t X j V a 9 6 c d 2 S Y B s 2 Y C V h C 5 2 9 Y v p J 0 K I k d w 5 / r 9 D A / 2 k q 2 D J W Y q a 5 2 e o F a 5 E 6 8 n A W Q F m W 2 s J t Y Y v d Q y H k z x C u H h 3 H 2 / c c L + 9 T E q e 5 + K W v b r o 3 D 4 A S 7 k E L Q L g Y h Q I b K Z i A B e o E o I l J + Q 7 X K P X 3 D Y W Q 6 N G W n L 0 e g 5 G / K 8 E / Q p l 6 V w x R f l b n U w e g T / m H 3 o x Z b E m J y y E y 3 s f d Z 1 + K j H R F Y F j T Z 5 c G C s k / C j l U l q 0 x R y x P D l y R 3 z v 0 9 b O Z 8 5 G 9 C s Y H O 6 H q o Z d P w B i e 3 L t 5 8 R H u i F E f o B M p e B 0 v A H Q 5 1 r D T F l d 2 p M q 7 5 8 7 b z X F G A q f I u w k 9 k 1 e 9 Z M R g z a Y L 1 + m H 5 C U Z z n h n G h z + g h Q u x 8 A D Y a b r 9 5 a T Z Z Z i i t H U k 5 y 9 T 7 S 1 l 6 X + h n 8 F q w 9 d d s J u + l P 8 B D L 8 v 2 5 9 8 T H 9 D h f L a P c N d j t X 9 T J S D h D z 3 j c P 8 + L E s p m I O G 4 Z Z k j 1 6 J A Z + Q P J w B o p 8 U X T 1 P Y N s c M / e L N 4 A N 1 E k K C v Q Q I U x r w B e s Y L a j r B W v V w X F d / N R 0 q f G F g N K X M P P P 0 T c P 0 V 1 N I I A x G Y L r h H L 9 C 0 + 3 0 W u c M A Y L D f 1 8 w h l k L q 3 q 9 P k K i h Q 9 h + 2 G K z u b 2 / Y X Y Y / t V X n C T B 2 R M k o 2 b g G i B c 6 2 3 s g / t P X 8 P O + y x / l X W 4 Z G h 5 b + r 7 j Y 1 u i I R 4 9 Y 6 3 u Z O u j u g s X Y / X P W l r s N B U a P U W 7 t j G 9 5 S m 5 y O T Q 5 + B T N o 1 D C Y Z c 9 y e q h g M h Z 9 v x T d 0 1 7 z c N F h n N H R B M Q 3 p x + A l x w J J F n x z X u X j R M 0 l b T + l D 9 J n l M n C H L W o s i d B Y q L C N r n 7 1 / D Q 5 Z R v D Y g v N R M O v Z 0 e 3 k D F q g / L V W Z 6 U a M 8 D o 5 m 3 j 5 l 1 A 3 A i j i / A U 0 f + p 8 g F r l v U 9 K S O T H 7 i p l + 1 H B e c 1 k P P H 9 p L + P S 2 6 g 7 / B l k P q d Z v d + h V p N P V y 1 w P V a v 8 H H o n k m o D b Y U 8 8 c Y g y t D 3 e 1 l C 8 K i V k N f 5 S H T 5 M c k V l n S y y N m K v Q P 9 9 P 2 W k X G s w T 5 D j O p S r q i l f q R H 8 h b i j y l P o 3 L 4 1 5 4 a E h 5 Q G l P o R Z 5 o J g 5 E 3 E c T y f T o m G d 7 L / r f i h V u z x 2 o k u X n h / d S E 8 0 J A V U 7 g k O J 7 R n h x 0 P N I U t n p X i k U + C + A L z f J v h g v B l b 0 g 8 y T / f N N 6 o 4 J u j 8 v r i + Q z M C O w m L / U D s p x x X I 7 F x e z c b J M B s y b X W w R U r 6 T A I t 6 p l S L m C D m L d 7 u M + x 1 u 4 7 Z Y n Y f E n 0 T k Y Q A g V A E J P B N W 9 l E z d N S E J e x Q R M S f I y 4 f G 5 O c 9 9 X m e 1 1 1 n s 0 e R q I c + m E C J W M J b K q P G t A / f j 6 h 4 F W e U C a v t v + + h Z 2 v n L N l / 1 Z F 1 y M u k R F m v 2 3 i 0 k Q J Z c F B d z i h E v x a F h b Y i O E g J O A I n F J o b 1 M d 9 q 4 R g m u p P A L V u 9 A 7 W Z K 5 / + e t 9 8 I F A k B B r 9 Z g I k x 5 S 9 o l D 6 I i 1 r G N P m D a Z c 6 T L 8 n Z 5 J H 5 p J 5 r 0 n X O F A T B e V x d J + q g D g r 9 0 A 6 3 g P / N u Z y i w Q y a j m p 5 / w 6 R e + 6 3 j 4 3 D i L Z z w r K w + 4 C u w b 4 + w Z b r N x 7 J / p f y r y 3 T m M H J F A S E Z e / K b v p R Y i g g 4 L y e n L s b N k u / q R M n b r c y e 5 u i b w S O w C q t 6 h r 2 j + Z h K y p w F O x m 5 i 3 W V w w J D e B A z 8 p 7 t e 4 5 I 3 f / a C q u D C X p b h e n V Z w z t / c E G / P C Z R D g N 0 h g t M 1 g V H t Q 5 r J O z F 7 E R K H b t k 3 q I K s X m r Q a 2 l S 8 / e 3 l x Z m O w a i V 6 C O b X 2 / R 4 E n H 2 y k u A / p D + V 4 K K 2 Z 9 2 E u k a k a m I y n z r r R o 5 0 l n V e 7 t 1 e O o t + j N X I w h X + 0 L t d G / d m 1 V F 0 T K p B 8 4 u Q M f / 3 P K Z t + u 1 F b R n Q 4 7 2 H Y 2 J 9 q R F z u 4 E O 1 X d Q i 0 M 5 Q b W c o i a 4 x F X 9 7 k H V e Z Y Z 1 t K j d 5 L s A 4 M a C j U f 1 k 1 z Y c Y I J v J h 7 f t r g / g i K G 4 x p 7 6 0 7 l 4 d j E u p D t / M e + y + H N E S m I r f c W n 2 P g / q N V Y I 7 y q a i d n j s I H A 6 n x y s w / L 8 4 L f i l I T H 5 Z r 8 y I / 7 W A 2 w Q K g z + G 2 V q q H 2 v W d V d 1 I 2 4 4 X Y 3 5 I 6 + / R e U H k A b a + C L 8 1 k T C N 6 g Z t z P 9 z z 7 h w e j h t 3 G / + r s o K u W x B h l Q k i 0 i r 4 x D a u j 0 b 4 T Q o g R + M c + 0 0 j o 3 G U q F 8 F I 5 u d 9 n t h g s Z v l x 1 y Q / U 2 X 6 g B E z q 2 y g c f m F U S i R T 0 j 7 i b d u w Y f C k U 2 H 2 + u 3 o f P f c g P 6 o 1 L M 8 p 7 V q / 9 9 / 1 d U 6 I 7 Q i o x I U Q a e R k r 5 + A 6 N t n b m d M y o D S 0 t S 4 O 4 O N q s K M d a a b y 7 t 8 c c W m h i L 5 V O e K 5 h O 7 6 T a / c 4 h N P i b H 3 S H 4 f H / 9 b 4 z o Y 9 X d c K + n I v 6 b a c b E q g c 4 2 r c 4 T V C + x s r b O 5 u m S / P 9 2 e O e A o d Z Q o / z K x 6 d l Q B d S 7 l Y C T 5 T m M V V f I w X H X b T N h Y F d w q y L J / / + 7 3 R W z X a F y a i u a F o k E + h z e N T J b u D i d 1 G r x L G I x e t I w s j c Z A u 7 B M 4 p / H 7 k M k P o P b s q D 6 j y 1 / A E + Q E 4 X s D 6 x v 0 r i s 5 E C P J z i h z X 7 3 8 h 6 P t t U P P c H X D b x 6 j 9 K 3 b r H Z A L h Z 3 H x / Q I O U z 0 j z R 6 O z y g Q L y s I 7 a r b T j m 6 7 d x 1 d K p 5 h Q n 9 4 3 Q K N 6 d 8 Q I / x I T f L z k I u Y N M m u S o n F d B 9 A K Z M Q s z x Y 2 t d J F Y m 4 O x o T l 7 X n B v U A q E T Y I q D B o t s t e S q n 0 7 5 L p K X 8 F k n 9 f L X x O L b P T 7 8 i u 7 / 6 p K g q Q t f 9 b V X H 1 T 4 u 4 o 8 W j t T v + 8 / + 9 I a j 2 / 2 l d U V w n V A g F / Z + q I h S s e P b + 9 6 q i 8 G + 2 V m j d 0 D f 8 s 7 X C i o H v + d y g m X C N d k t 9 + P s C Q A N V / X P b F v c D Q S 6 7 N X n z P s q I f z V F s q w 7 / o g / 5 1 9 N E U P v / 8 O a I r q A / 6 o p / i N y F S 7 / s a Y o a M / p v o s / u F 9 M u h 3 / 3 T P + 6 x b e f y W 8 x U k 0 J 1 B T R E f 7 n 5 o i w U b I y / 7 H m u L u X 7 8 E G 5 X 7 O h 3 n / 9 v e 4 D 5 n c Q c 8 a V M I H 5 a i W H 9 d p f + 5 p g j B + m / a t f N 4 + a / M v e O V u P w 5 p Z W d q M 4 j m F n L 1 B 2 H L 2 C 0 z q O u P q c r 3 z V f y D a Q p k 1 + 2 B B p 0 M 4 K 2 B z W 6 G Q K c m a / O u s H / g C B s x S r K f U Z r D E E 4 8 t z U b H 8 / A r 1 P B a B H U j g P 5 Z 1 y 4 K A z r r s j 9 P d X 5 m Z I i 4 h Y N Z L J i c 5 E n Y m t V L U z m k B i G G H 4 n Z / P n S H f I g 4 k 2 l X C t v B s q x g E 7 2 T S M k j V v c C + g q 0 A 4 f 3 J o m Z C / 7 C 2 A U Q l 1 3 a f a 8 F j U W o t X r 8 d j 6 / z 8 4 t S F c B n j 9 D F e d L P R j P 9 k I s 5 F H G H g x f R 1 5 O p 1 c b H d o n X p M V w K Y H 6 R p 9 q 6 n L v e 5 5 W 3 + n l 3 t R R z m H C M t a x T 7 1 R T z K K y D 7 F 7 z n B G a h k S / u Q k w v 1 J j Q A K M 9 V k z 1 / u 6 / y n o T 9 T M b u C h C s Q w I B o p T P S k X 7 s k i I J u o e f 4 z Z / r r y / 0 / n + E M C A Y x V 5 l 5 T 2 z Q G u m 2 Y h c F Q 0 k c S S V / 0 y O l X p b V m 8 A P S 2 7 c d 0 T f O / 8 c p O m D O 4 C G 8 5 e I z 8 h F b h Y K R 5 8 A T l 6 z J m s d X L 0 X / e l C e 8 S P e n n C t B l + 4 N B + G y w L a x R u P r 1 9 m k r 3 c q T i I 2 z X u g F G g A y E j z 8 X d W F 8 K 6 N + N 4 K + 0 F Y e H f 1 1 Z C w S a y R a K q a m Y / + 8 T / g S 1 r s I U d M j M j I + 1 t f 5 + Z n N W 2 x 8 T Y m R F 6 E T K s X 5 A A t / F d B j m Y G x 5 p 5 n Z X Q I G X x e b 2 P 1 X D 4 t 0 l i 6 4 d h l u D L 6 A N N 8 e C 9 A 9 P A M d j a P Q U p V + e Y D J Y j b s x S t i z 3 t I L Q b d 2 e 8 A 2 Q B 0 + n r f / 8 K + v s W E R i 6 x A H m L 3 N x Q J c K p J Y Q Z g Z r m + T m s W g k R U H M A c v h c p G e f 5 T g + W V g D x A h t m 4 8 Y y 9 b D q E T L g 6 L Z x T Y H u r s U k 1 g B O v I n e A P 8 w e T p o 4 O d f I e w Q t p z + e o R X t d u j L r d 9 k f M K C Z 8 R 0 o O C d X 8 z e 9 U L B 5 / d K u u 5 Y h m X + C I 4 c S v 3 t 1 n u x V u k J h o 9 n 4 1 1 W 6 j N v w / B x A V v v h I V D 9 M 3 n 8 H 8 3 z w G B J r C 5 5 r W N D S v W F 5 g O X x 2 6 k l k q m N d 8 s N Z Y x T X 6 P 9 9 S v D 5 f 6 4 Y F p n U y Y G R 4 L 8 g C d Y n h O q S s C W 4 l z 7 V + w 4 g o r S F b P U y M e / O Y + r V d 6 f + b 4 b h g z E 2 I 1 l 6 z R X F M S e Q / S 0 D G + h 3 d v c y F a X l d o G O I R Z d B 7 o 4 F e + 9 C X k T E X t q 6 x 3 2 Z d 4 N d v h / f T R e 4 C H H R y u 4 5 W q 9 3 T m 5 J K + b G y D j 4 + k s Z s d K h t G Z 7 l k 4 x v e P e I d h K H 1 U N f H s N 7 x B Q 3 9 b R K W H Q + L I B + W S h l 8 F o w W B G e k T 0 Z + o P z I X 8 A W C 3 q g 0 4 8 7 C 8 X 9 / d b 9 e n w y C y a e P 4 U J E H h j O x 8 1 n J r o M n u o L X w b u s 1 1 2 8 b k A 7 f 4 3 s p Y n d 0 A 2 6 w J i T M 7 J c d 5 B l G Q i j T C S B A B E F 3 s H 2 y E v P o W Z a r 8 / r k X g D i n b m P 8 Y g t q B W b y A O u Q T B d 4 E h + I F 7 a w d e u x n p J G F I r A T F 5 o j B D h Y j G E w / z V P F / 3 x R h 5 / 5 I 3 p x X Q t 4 P J 6 p b B 4 C e P 9 d Y O Z T T Y 0 O X 0 3 H l g f Q 6 b e M q e u j n J d F U C 4 4 3 E I 3 o x 6 7 I C X R a g N H H r d 4 7 N 4 X N Y m i h 4 r Y 2 W v 3 L i a Q Z n 2 P E Q f r u i 0 t + d D s / x p d 4 X z 8 a t H 9 7 x K U U q f Q K J D f j Z S I u g H e / 6 8 w g W j e 0 + u N 2 O H + 7 p Q O 5 B s t Y C Z + x 4 W c c i A p J w T / 6 N i K V Y N K B 8 r / X 6 r t s f V x n f H Z H s n o 7 o X 9 g + B Q C T R b 7 k t H o l q R 9 V s n 1 L P T 7 J b W r V 1 N r w y Y 8 U 9 d M r 5 m D W Q T 6 C O b P 8 u h 7 b 1 9 2 1 W c 3 A v W T / t 3 k G v V z p x L q e u j W 0 7 H l / k g 3 L 5 t N m E + T 5 1 Q Y f p H K p A o T M e 2 3 E E T r D b C U k k f t w 5 x E I V F U F g s y g V c P B n T E m d K 2 9 l n p X G 2 G 7 9 f W Z f H M K C f g 9 H o E p d 7 C k 3 M l f z 2 F l 7 w n c g l 2 Y X T j N r b G o Z t j N + q K P B 2 O d 2 B r H E L Z x i v u g 6 n h S M c M Y z 4 e z 2 X 0 9 l / x G e F n f d A m 2 j 4 x p 6 t W B m X 5 z N X q L T I 9 B D X Y Q f o 7 P P 8 X + 7 x 5 1 s 9 S U A e z m M S + A u y M d z 6 1 e 0 d 8 j H p I M D j u w Y E q L G p 7 f j W v q J / g r 5 E x l 7 P A I + M + O k d k X 4 b y J O R p / a w J R g Q p t A u X l N c D p p h u R 3 O 0 X N 6 L b x 1 z H i l z C w f o M 6 8 3 D O 8 d X L g O e K e E t X C 6 z i L L H B u D p X M e 9 i F r D c a f F x w I K G A R c C l L w u 8 K 4 y U 9 j Z c Q 6 Z g 6 r s L t x H 8 B v 2 j 5 x z 6 H O o S N G q w I f y R K 4 0 e V u O L x c H r v T M 3 X r r X h T L 7 a H f 8 6 z u X + + M t A D V U z w B f O L X E K C 1 c 8 D / R o B E J I 3 u v Z J M I 9 L N X + V b o t O A C U 6 p E T N d G C f K H Y W h z 5 R S b H l g e R 6 R H T m 7 E P 7 q 1 x C d 5 n k a C W / T a s 8 g t z j N t V a w X g D f y J / H Q s j m g 2 c T 5 S / M V W z W y K F a x P U c H 0 c t j X 2 I E 6 u 7 S / j Y Y i S x 9 r Z I T o K r O s k r 6 t v N u J S n Q n 3 C D 0 1 d j H 7 P z Q E Z N J P L b 8 t I 5 g X w 6 f K I l B g A Q g B v t v q 8 5 2 j 1 y d 3 q B 8 B g w y O b 6 O L n b / s k b j 8 X p J m d Y I y M i u w l 6 M 3 o P a B v V u + M X T 1 y r l d i p O c B x v Q e e Z 8 t + e I N 7 1 b e a 4 N + D G a / U B A v o J s h h W U A U i z 0 3 0 o 5 0 0 4 T 4 Z g 7 z O 2 8 J H L A G x u e z 5 q R 6 q u O c T m d o G J 7 g R y U v S H 7 N y u C D 8 q U L D 6 I g n V E R H J k y O A N w i d 9 + + P D g x 9 x j O e v b n d M 7 2 9 k d i m e S K M e R B L 8 B q D M w X I k + o v F h D m P g d R 8 e H L P T 2 G q 9 g L z F Y P G X R + X 6 n c a h 6 u T Z 8 i h i s p Q 4 I d C i w v n G u M y B W x 9 e V m O A + f 6 R 0 r p d i F K Q M v b M 1 8 3 H g H 8 6 F 6 H A / W W Y e 1 t B U Q Y 6 o A r 4 v z L q k H Y k t k B F 3 g 9 z 6 5 Z / 9 H t P E E 6 n e K w F J A 3 P H 3 o q F b P Z D j g x e H p 2 f u y g 1 0 t Q d 1 T s v 1 q a X O d T h h 8 + J I D 3 V y 3 t 8 9 N S r A q h 8 b C M t u Y / f u n q X 5 / L 3 y d x f X a P S 9 J W c h k J 5 2 l j A 8 T p v F o k W O U s e 4 v 7 b Y Z I 7 f V J Z N S / 4 c w / G W o 9 0 f v t 8 D 3 U X A o S 0 u H 0 X U w B Z A I T U G v t o G 2 A 7 U x 4 J k 2 J 6 Z F U S w M 2 r O K j 3 C / f J l 1 M L I Z j L L D V 5 Y j P i 7 B 0 B g I x F 6 d j g r 5 n H j + / j w U s B y x h V 7 Z 5 L x 9 r g c r X 3 N b R P j D u d m d J j G R q Z A k w 4 k + + w f X d v V L i C e e z e F E Y J m G E 3 y D z o Q 8 H 8 S n P t 1 r 0 J E k H y G v L I 5 q y c s 9 M a l w p 0 Y / u k Q e 3 9 r L Q Q d P z q v y t s g b / D 6 u k 2 h G h x 2 D G d k 4 8 B J h r 9 G w e l 6 N V 1 r e X b / U x 5 L 6 A e m G p n 7 d 7 Y 9 N O Z / 0 G v H C x P x e y 2 e t w d D h r x N s K b T J 2 c Y F R 7 e v g 4 D + 7 r B t A p 2 Y k w y J C 1 P M G Y K h F S X J x 6 D p Q D J E A M T i Z v r s 0 X E z 7 a G g H n J c j d w Q v X k N g 2 U a 8 i C X x P 7 v W b n V c g 3 g H u V o S H j x A t r g r F E o w t k 6 B Y M 8 V j d X 9 K o s x 8 M V J 4 v X 1 Y l l T N O E d E i o r c 5 / f p I L V l X E s i 7 5 + D F c K l X J i 3 2 H l P z + Q K j C L A + j c Z 2 R v V u u 3 1 o F F T F U K + Q X c Y h 7 h n P f 4 i O 7 H O z + H c Q V j Z I I 4 A n t w s D g O 3 o u E J R y i U R y l 4 A g S J 1 9 x Z M l u 4 / d j I e R 0 a l 1 D s 5 c c 7 u d B x p 3 b 8 K v j N Z h I H e l T x G f S 3 0 Y e / X W V V i Y K V a q z c L z N z u i z 1 6 h G 1 W k z s A 6 H O c D q l e x w i n Y M T H 4 b 2 w E 6 F z l S B a y 5 i i R H s 2 Z S e f J 0 h x l n p U 8 c e 0 W v A G c V s 7 p F x d X E f E a c y k I i 3 / 6 m a N 1 X M 9 b v s K w A D r x Z X a G 4 C c c b y U l c 8 b r c j E y P B w z 4 8 9 Q 7 I n o e E w I 8 i J y a M G p K W N 6 w W K i Z 2 t Z x Q q E l g d j e T w r m Y F 1 l 7 V 1 J Q 1 5 2 7 4 9 d D 5 v v 4 n U r D w x T e B p e 7 7 q L W T m 7 1 c 1 v P Y f 3 7 T V h R C E 9 z t 8 L S m S E z L K A 9 u e M R g y 3 i 1 K M k B g O Q q x 7 R 5 K t 8 U e i F 7 o s p r z H o J 8 / h B 7 s s Y T N U t W r 2 K X 0 q D x 7 k z 3 + / z 9 y d 3 u k T M k M r R 4 q r i J N A I E q 8 G P D 3 v m b n D C y Q U T a f h / X N h B t c Q O D j u h X 4 g q J A r G M I u w d E U l S O B L m 8 N 7 Y p I c e s D q A r L L T r q W 5 B d 2 O I G a y p D O 9 g 8 s g D 7 z 7 m s g / l E 2 9 a Q h 0 Y v l G C M v a Z 2 g 8 i O 8 b F o s L c 0 L g q w c Y A Y e v T d 3 m L u 3 C H u W 9 i 6 3 C O O U 5 Q B G j i E o g p L g C / d A v h w R j t L o H Y q 5 m P 7 H G R 5 k b y k F 6 X v b y 0 x x I U / h m N 4 C 6 K 5 Q e W E w b Y D r o c a f W 5 P 9 / d e T g p f I 0 u m K l F V u t p s f W o 8 Z J K h l S e k E u H N b X N z 6 S 1 I E Q B G h f 6 + y 7 9 B X a A y t d W z i N V W e 5 o i p v q P t B p 7 h U Y 0 X G 9 f 6 n W + A S F f Q Y D J z I + B 7 V m i m 2 2 u u b F 3 e + j J e + G K z x G 3 8 h Y B a h G R i N P + n K U 5 l C R J F + M z N / 9 U p k 3 E M 6 D m h C G G x / H 4 I R e s f d / H L i n g S L R m M j w P e 9 f n z s C g N 8 g w f a n 2 6 8 4 g Q D K a 4 3 x h O o 5 + 0 Y u 7 p p J j v 7 V U a V G H e 1 f B i 3 / G E f f I 4 C x 7 t H z m v O p C q v i 5 7 + u 5 G 6 C 0 / Q 2 h U 1 Z N K p 0 K 2 j u Y D 5 B + j K S 6 Z u r / p K H y D Q / A Y S N 6 X R J s U V y F c 4 / Q Q F b + P b H u z 7 x + 3 9 e T 9 j u G X s m t w 5 3 u g 3 w f E M e T H 8 c / Q E f G b z 2 6 f G b X P b 8 x i n t G 7 / p w G x 4 k y z K 5 9 r V 5 3 l R 6 1 Z + 4 M + / O w u B P + B 5 m n T 1 X j N y 7 5 h V w 4 u a 9 P 2 5 L 4 G T 1 5 X 2 R E T 7 j D G S Q m Y u r b D h e x W z u A Z i X I p R R 1 D z T k A D i D v 0 W 2 e / 7 x + 8 k t L 3 M m F a X O 7 2 c R Y O + A H 6 J t k H I a + 5 3 6 V Z e b 3 U 0 t Y 3 i B L x V 4 5 Z N L g i Z p m J 1 m + x L F + O I X Y c x g O f 3 Y T C h 5 Z X t P o u 5 o f s O s r N D 6 D U G P x e x e W L m m r U t u h 7 K F b j 6 7 c 0 D / 8 5 j i x f m B + z 5 p N b E D a a p l b B G F t x j M 8 C k k B n 6 B A r 9 G a A k I U U 4 b D m j / 3 R Q j 7 d q V 5 m J o A P 5 S A h I P c m v E 4 i p 7 o c S l C 3 k E I R O 0 t E O K N 2 x g C y E + q 6 Q 9 S e n c u q p Y d p g J Q E a r p a g S I x e V X + o b 4 m A 8 i r t 4 p 7 t o f T U t I / x M T I g V 0 L e Z U 2 m + f q D Y q W D N D Z i j 9 9 x d c J v B V 5 S J a g n l R R V C r T j N 9 / 0 i z o C 8 C w A k N Z d K D U 8 j v l / i 5 d X d q u P m Y l w a P + 2 O o T S 0 o K O M H u + q 1 / g 6 2 m + C r z O P L Y q S K e p s J I o F + A o / K R 1 A S H z U h 2 2 r Y l + r Y v B 9 U s / B W V 9 F x + 8 J L X / 1 M / u v r + r q g M V f W 5 0 H 4 X W q P 9 1 V 0 5 t A h f j 2 s 6 L x t q u j w r i G p E d z O 6 0 7 A D 4 t f N v c Y k t y t m i D 0 A E 0 a j C F 7 d n 7 A N e 0 M B q c C u w j E V Z 6 n 7 q t 4 u z j j L / g e 5 h 5 Z G G / c H Z A m 5 e r D I Q U J p k C N P B Z c d Z K 8 k Q u d W p F v U D F D 9 W Y C m W Q m k 3 f W l Y G U z i 0 d y + M Z I h R 3 g H J v U e M P b k d o w D G G r B 3 f j X u D I C 5 w P 0 Q U O B O x S R b K T n h l n a 4 p u E Z 8 4 T 4 f 3 g 8 8 6 6 B S N R 9 f P z R H / X S d I A 9 8 P U B K 6 C e 0 D x l Z F E H d n / 4 C H 1 O C X w W N K m P q t 9 f d e k 8 R l F J n 3 T L u S P Y J L 9 O o a f T U N 5 D U o E T S e p / 2 k u d 9 i f + r b A 5 X w n y x 9 s Y q F p P Y p W X C r b D 4 a f / P S n q l 3 Q s f K Y r W 6 v L 8 L 5 e m 0 v / 2 + V d L t I 1 F h U a j 9 z s L t 5 r 0 x M 0 S J 2 6 f j M 5 R r J 1 3 C M c C Z T G A 6 A A E Y a Y k W D 4 3 U P 7 O X 3 f p 2 g F u l w w X h f f 8 2 d 4 g r o X 7 r N e b 7 0 b 1 l T z t d N x S F 7 G s w A w d g G X f u d 6 j G Q T z D N j c 9 b W s P h M J e + 9 Y D T L u P 6 + G h w 5 N 0 u K T j L S V M P O r O U w G E k X q 3 9 O n L g Q 3 T c Z y v 9 C d 4 G k F V / 6 A j v i G H 7 J 9 M b x S u G 7 b O I n o R d P p m y B T Y F O m 0 4 P q E l f F 4 t J E C q P k 9 O J t o x f 6 A O l D 3 9 x 4 d 0 f Y h / H K 3 q 6 x J / G Y f M M B A O Z U 6 M + X W 0 G x V L O m M 6 3 I U 1 + y l P v z S A S i b D c B + J H f E z L 2 7 9 F P 0 7 I 6 7 P p h L A N a J g M J 2 P N / V p 0 W f 5 q 8 + B z Q E N r i m O n V T x G f u E y a a j / a C d s J i W h T W K 4 F s n K p 9 y 2 4 a 9 b y I / j R 5 g 0 4 y z v d x V P q 8 l y s c w r q U D T H 0 5 Y B o V 4 w c C t A 9 S K d x N l D t + d q F J I 6 z z / D Q i U m o 8 X D 5 I r c k d U a z d z 0 N 6 9 / h r / h v J 6 D u Q M f I X G 4 Q a 8 F n v j p g 6 9 w a 2 / j t Q 0 F V B H x A x 8 V D Y Y O A 2 j D 0 s a / B S A w w G B 7 3 + 3 U l x 1 t u r u N p w t 1 1 J h 5 n 4 b W X V V Q O v B u 6 8 e V A 1 Y F Z R G S V P 3 H G u v 2 s 0 R v g r V 7 F 1 / m I / v / p K s J r q + T f K 3 J N p 9 a U y 2 M / o q 7 e p b t W B v 6 l 2 v a P Z v 8 B S W d 7 Z b P s M S R 5 n I C Y o K b j r z L 7 + G N n 5 / n 9 F O k V 4 t b q D 7 a 9 M L 8 N h I y + k w 6 B 9 D t S x x / g A c A P r r n O A 8 J v m 9 v I T w 8 a T U p 2 I L Z u K V N m u a f j h t 5 t 4 h g B a 4 p + O w 3 J + i Y Z c 6 9 7 d U F k z 1 e S f h U B Q Q 0 f y / P U o D C e O Y X e 0 c K M K U X h P t w i o Z J / C 7 1 + b F v h 4 m y X o L f r m 0 0 U n p l v O N y n j l g p w / N O i Y 4 Y z m V z Q g / 4 X S C e 1 H q U Y b 7 b 6 u B o z W j K U B j 6 T h p Y G 3 P 8 T p g B t u C B 3 r y b / b z h i f e G r I u T r 0 y p G c A D g w R T 1 H + 8 3 H f j 2 R L 1 O X Z t + h 0 a g R P p 8 o Z 6 + 9 k 3 + Q Y f r + 2 A i J C u o 5 e Z 2 z r c j M M 1 O x + G U / J X d X w H f I 9 e X G m c 8 7 n + g q P c C A S K S 8 x j S G n Q B R L 2 x 9 9 3 5 + d m t H f 1 2 A x R 9 q w X N V + w R E Q M p v c f K f + c P u b h E u H W 9 N 1 6 3 f E G m K J i q s g w z C h u f / C C / n 1 P a h 9 q F Z E T a n / b j S X 5 q 0 9 W d j t 8 h 2 8 S B x l l P q s t f m v 8 Q + p D B R G J E S x 7 b 3 V m O d Q f V R X 7 H g w b S D d / H f y w f k I E B s x D x H o k G 1 z r o I C V W T E 4 W U f 6 8 P B P O u Z 7 9 U h B v U n d E U N l 8 x F p 4 e f R / 7 i 7 J g q G I I 8 u R t 3 V E U J b E X r s Q Y 5 p 1 6 / C S M d G N 6 R f C w O o G N 1 W P w p 9 / n 0 6 R t W p w y f d t s A H 1 C J E f J 8 u u F f i O i d v K + W B L X Y s S N c F N + i J T v G T 5 3 d Y u S V 4 H h L X P 7 e I C o L Q x 0 + X Q b + O L H p s 9 v 3 i 9 v s 7 p Q c R 8 v R B a a u Y n y A f P 2 f I r n A d B 2 B C n F q G / g y V h p E C M q 8 5 t l S q p 4 A B l z 4 G 9 U n M H s w D G I p 8 U w u Y n Z / o v d e o h 0 n H v 4 n / u K 9 G D x / 7 N s D k K U f l w y h T v a e v y l 8 H Z 2 e 8 v i k z U U w b M w P 4 4 f x x L u a f z 3 + u f u W s o f P a h M d 6 e / D p E 1 r G 2 2 3 p l p z 9 h l g A z W G X o n G m V E x 6 / H m h e v w O z + 5 p K x p V N V G r h I / D v l a Y u A U 8 q Y U i c A l P Y U t s Z X p d r + 5 w q v 7 + w J x m j 6 X J f A a f O S b S S 4 B m u J 4 i i o T L g e s E P x 2 L I k l 9 J m j K 2 1 z H K g f 7 c p K I 6 B c D 8 W j d s 2 t + 1 9 B z Q V R 7 r V c w s k z P U b S 3 n 0 d 6 B Z V d m B k n d n b f 9 H 6 V x h o j A D O o M W 3 v 8 e F U s O o d N G M p Z p P 8 D g v K + F W w S z X x / D R V B E n f W w V D N W E i S 9 4 f k z e p B i k + S 6 f m X a w j 1 i X v y E n c I K U A q 3 L L W 6 d O l 3 f a v Q s o L B T 9 U g l Y o P s I H u g E o j H j e q i c a c 3 H f W z 0 p c J P X q L O M 9 3 H x 8 u B e P Z n s B T D 5 U z R M r A + n m N G 1 R M q I 5 w A B l a e h O B k y n d 8 2 7 C D C 8 X O M 6 K D v Y u Q 1 2 4 + j E 1 / R b h U b l m o a 9 W z m + r 0 v T v E p X F C l j h s u T c b 8 t d M T 1 V C t Y 8 1 8 P / B B 2 W 2 7 n J o E T t 6 Y g q X u i m M x o e T f h B e v / t c Y g Z n g c J 3 l r l u e h 8 I i 2 m L u L Q N E S U w N n q 0 i c L T 5 W N 1 I N O i A m 0 r w v 3 U P H L 4 v y 4 1 w q Q s i E O r c o B r b B i X G N M W K N t w B p l U P T 6 g m e M e i O V X z R c z k p T L U / 2 q 0 v n n U Y c 8 I 4 L u + G Z X E u / W o C Y P V J 2 x n z L 6 M v E F U 8 b k t / 1 W u 9 z 5 k M W / R v k U K e S w l a h v s 7 l k F 8 x i R S h a s s k Q f X W N H u v S P X f n 6 C 2 f D 5 J P 3 X + I y 5 b L q x 8 P s V m Z 0 G P i P j 8 2 2 w w W Q z j S J R 2 Q Q K I 8 o + f 7 g 4 9 x X V x b 6 R E J M k t E 0 W l Q 2 J 4 J s Y g I o A R v 1 9 p 4 8 i u h K W 9 c h C 0 k r K S D g w r 7 g S 9 H T N T D e / A u Q W + o 2 i Z S k q f + N F R l d 7 X H F 0 i i l l p g + q 7 l c j P T B u f p o O H v z v K m 9 T J I f W Y S O 6 2 z d z K r h 9 0 B M x Q w x g T X V K b I B X u I H / k M + G a A 9 q 7 A 7 Z + 2 r h 2 7 0 L s m l T d C + 4 Q U X o 8 e f 4 L m w Q p i w u s Z C Z e 9 D z d B D t D U s K s i 6 p L 8 8 8 d 9 f g 0 L F Z v c c 9 a 5 D B 7 m U z x o P 0 1 L f K l y k W I s 3 v 7 6 P E l l M Y Q O l m 9 5 T L E e p S 6 y m t L + 9 A g M s y q Y M 3 w H p u z 3 F w t c M w a P x 0 h f w k d 8 5 C + 4 g P H i e m h + W c N S x V a 5 J v J s Q t k / v h 6 / 0 P A W o P N b D W 9 Z A H c O Q X o 2 H 4 8 5 J L 2 o O P v J g c P w D G z + + f y 2 u J P B Z b 6 g 2 Y l 2 R e h 7 Z 6 / t + r Y Z l h k z F Z B V c 4 K X / L N g C n 3 a I E w R B O p L t / 2 j I W i n M z S M v K 7 + + W U 4 U X m 5 3 F c Z z O 1 Z B x T g m w X d b z h j O a a h s M Z C j D J 9 e S w a J 1 x k o u T 9 2 D 9 e M q C i / d s G L a S w 5 m W U j s + X v H v n z i B Q 9 q 1 7 d 1 w Q k C N x J v Q V r 8 + 1 C E Z 5 Z q V v i j v N b 0 w P / L m c X u s h v 1 J R c H S u z W Y F 4 L b G 6 E s P n g h d w J n 8 t U 8 R 4 f + 9 Q I + + m C u s / L o j q f S b w f F E X 7 H L z u l t s N Q J R Q E / D 3 h / y E y 5 + R S D b Y 0 d p K + L j j Q T X y I i v M q A 3 2 E P D S t a z p a Z w R l z C M z E l c S C s 8 v 9 B j + F x P b J z O N j 1 9 O 2 K Y r a f W d L t O S B h 3 7 Y q y + A k e + p S a 5 E h q 2 c h g k 4 b U Z + k n M u C Q 3 z 6 z 2 s p c 5 C A J H T X d y K Y G q 6 W d t e g V J w P e q 6 E J e 8 0 I 0 y B I J s s Z 6 U x J c u O 8 q N W l 2 q T K C R y + P o g 3 P H 6 8 R o p N f e y U P E 0 D b e t w Q y g K d o w I Q X d h 1 K H N o h S U M L 0 + A q v k z c 4 A s r v U n c n 9 M c O 0 7 m T F w V / X i i M i R K Q Y M o A q r C B Z f 6 R M O H j d B x V z D 8 + j I J i Z e M s X k d z b 6 u y C b T n 9 s C N e v B D X V o W a C U w c E G V Z Q r a h 3 X i 1 x E U G I U D B e / e g c B Y i t P f / l j 9 2 6 W C N h N a a l A K h q n I Z 1 U 7 f H J 8 V T B l R Y 2 R w H l n j 2 F Z z 0 N z 9 c D Z E y I v l w T T 9 u 7 F J v v Y v / h a 0 k w d 5 c N n 7 6 D e V r C T 8 5 Z 9 k 4 r D + 8 d f Q 5 3 R 9 n x k Y s 8 S U d b V H e 3 y N 6 9 d P A d o W k / i h g p k e w G e m I z 3 j p 9 v r c j S B l D L t b 1 E f Z j + 3 4 u q G y t p 8 i g J Y k f y O d N u d W f + / O 5 g 4 J H t M F v 5 J 6 E v D v / B Z / A g r h M J h w Z i I f F e P R r 5 / P r P v e 0 d L t L J T B a e 2 W G X k a 3 P S u j M 9 h B T 9 i 6 2 o N L w 2 s C f k 6 y W q q u Z s G m D x E u S o H i n 4 B o J p t 0 z s w n t V g L f / v m 8 t + Q G K v g G A c J f 4 k Z k 5 z o g 4 e 6 F v y 1 b 3 B + n p 0 O 6 4 0 A K N G + Z p N k K 8 P S + T k + Q b w x d H b x R 7 v q i f k o S M I u N e V B 8 K X r L 4 L n s v Y i 0 y 0 z 9 P R y w O I c / V T d f F 9 9 x j x p r k P d n 8 O + s f A U W h m E C u i a T O 4 a 2 K I M 5 N H H H 5 t 5 s T k M i t k I c C / U + S 1 t O u Z 9 8 q 0 H a b s d H S B b 6 x N k B + I P b E a s 1 S + M f D a W F V n z y w A v a Y 4 d x J v e 6 s 9 5 W m 7 w B G K l W H 4 x w x 5 r w M f q T / e h U f U t y 7 R t n J k P 1 B w i Z D / Q J K 6 / 0 E p Y l U X 3 C M 4 c p U 1 c W e F v B Q C w d o f j F T y I 7 o H H 7 v S y x G F r n r O k T m K J x v x g h X v u p Y Q i v 5 S w U R y x Z j g J D 4 r D z 5 a k L k u H 2 f K Z b O 7 c g a o 8 7 s o / 0 0 0 A Q O X + u J Q a 3 x g G t n P O G O U T P j j 7 E j R n y m P f 8 R s 0 p i v G r a 5 C l u M O A / 8 d Z x E b L F N G k S G j I O K Y 5 Z v i V e G / w C b V J 7 V V k W 7 R 2 f F N / h A C r 8 c Q L I f q l V 3 d W A p 0 p L U X L U x N c T p q t + 7 1 d q E 7 A H B 5 b a 9 3 n S k Y / e h d P 4 y U j 8 P Q 3 A 9 v o M l i l X e t c 4 9 P H A W r e h q 4 L B b j V L v H v o M e J G i W n X p / e g e C z j T i P d q a 0 g T e E Y N q n f 1 S n b u D 8 i 3 A N Y c e 9 e E 6 o p g k n 7 U A O J 5 X O / k f n t y l k n x S 3 s K V u j W / s U L + P v T y N 5 y v a h t C x 8 q 9 / W L r W 8 m C E F F X l D m 4 m + W k Y j y O / b 7 Y F J O F J f + D 0 G v + g a W u P z z i t 5 0 6 D R d l I C v 9 y O d z z 7 f 0 B f C K 9 v z 4 P E y N F h 8 N f B M d E K e b F 3 z K 6 y f F k b Q d n z m G x x c Y T H 4 0 O n H E h 9 C G G x 7 p H x V 9 J A z x n o 4 5 B o K G T 0 u l r 8 p f F k T E A 4 D N 6 O E w F e V f K v t O N f 0 E B C a A j t 2 7 h c U N j h r W 0 e h z 0 S N n d 2 i H x y 7 V Z / x A U 7 B k S M w 7 A f O l j r E P a F E i S 6 U a L Y R z l c 4 v q M J l c O C f 6 H k l + + z U X 6 q k f C X Z A a f o 9 E a T I N T O s E Q Q T 9 G b z n c Q 3 l J A N o 5 I x G A K 5 O E 6 3 M 5 z S r f 8 f J v H X / M k 7 r m s L g L o 1 J i 5 M 5 S L D 8 o V + V O 9 1 5 P V W R / b M P f I H d l H f t z 3 1 x W x g B / 2 B U / f B s h 0 c 2 H m G m T g N R 0 A U p B d E B C C s W 8 v 7 C s W n d d W 2 F J k i n s M 5 9 7 v 8 S C M R d W A r D i C f W 0 P O 6 z X j O 2 h F K / j + M s s F C h y x 3 J K 6 g S 5 G I 9 M e d D v m d W 9 o o q z r B K H F 0 B p K S 1 7 M R W B i C e t U e 7 7 9 c 4 x D m Z v o B W 2 x x M a 3 Y 6 N q a t 3 Z z 0 N y y C 6 S R / r A t 6 T + q p O l A a S x y 2 r A R a y X 7 t w U v w O I N c 4 V V O G d 0 a N H G j q K o A 7 c k 8 U V z u 7 s E G u Q p m + W F h A X t / B T 3 N C 1 c g Q W d L L k N d A / 3 g 9 P s / + B 1 e l q r 8 r W D a 4 X n Y X a + G D F S M e Z U N r s H 6 f / T K I M M Y + k 1 K x 1 w e T u o D C M d z G E P z z Z j A D / t c j Z z p p 6 4 X v s 4 N m s t A 7 V T 8 F 5 z 1 i L N / 7 w G 2 G n V / + v q Q e u J 8 s w r s 5 7 w c o l y F n 9 U j O 7 b y 7 U X q A R N g m / / k c h h 8 F i j a Y n / E b B d / t 0 v 9 o D i / T e Y m u K A 7 R a + b 1 9 j 7 H a r O o W W o X N R R h 4 K g v I 1 r / + 5 Q F v N W i n T t 9 D 2 D z m y m Z F u J e m i D Q X 4 K A j P 7 R 8 y j 8 y u O + B Y 2 E 4 O V V b 8 o a w 0 X A K N Z 7 C B M l y r F P + 3 0 D K / z + m O F E g j U 8 + p O j n m B w e j X z H n s 3 E U S o X Z v W S 0 s t v W n W 0 3 n 7 0 i v g f m d q Z L i f B d N y 7 U N I C o c w T n c G b 3 8 s k c 1 l Z 5 J 3 L + L A q X h a d J R p 2 E 3 b 7 y 7 M 7 v 0 L W W T h 7 N t W Y r E 9 I r P B w j f O L M U u v u F p 2 D L h T j p n A i f x 1 X C 8 j X 8 L 6 + G e c p M P O I N + k s + Q Y Z 1 6 1 / q u 2 + t n G n V t H 3 I 0 S Q j p t u N s p c 8 u q M m h S M M t 4 t d / o 9 C y p 6 G p 6 U 5 T x E C o u m U x O V c N H K Q a U 6 8 t j 2 V i T A d 2 n g v N 8 c O x l 1 w s l / I H g B p Y / + 5 Y H 2 r s 3 x O j s x b z i F T S h B / Z k b s p b F 3 h n a N l 3 p P P y O t v F f F 7 8 F 8 + z 7 2 u s t m v 9 I g B y t 4 N G J O j + S P e S r a z K A l 1 I O 1 o B C z I h g v 8 B R Q K 0 i y c n T X 4 3 5 4 7 F p a v B D Q V h o I Y 6 W A n h + a x y Y M E h K d 0 X 9 e q u C h s c 3 + n L e b 7 o 6 w D M 3 e 2 S b + q g G l j B v 1 4 H b l 8 V a N I q W J s r I 2 z 0 0 g I f Z 9 L J L b U P q 4 + x B o y D a i T 1 c Y h G k e N h A K K D 3 t 6 T k e S C 1 R b n M H A S 3 Z R f i I q / R E 8 i 2 A Z O A e N K 9 1 v a c n 5 i Z V 2 m i p p f z v j / X z D Z L 3 j b I o G g e v A i f g J P F i w 8 c x x G Q V G H M U G J L x 7 k L H n H 9 q b g j Z / p T 3 x 6 v Y q n w Y 8 u i x z + i w A 1 Z b g F P 9 s N v h e U a V f 8 5 r J j Q Z + Q B I X B f T X I F U 5 n 8 J j w L u H O M l v u Q 7 H c k H T j p L J b a 1 9 q u L j h O B x V d W v O w e r i G n X A l a m + M M w 4 S J T u 4 B N r O 6 2 z o V P P 6 A A Y p S H 8 p F E H p h 3 n t y f c H Y x X P 0 q s f 7 u v F Q s V c c X 2 t a W O z 4 V N W k C H b O R W b B T 6 m 2 B v 2 1 S j 7 B g Z M F P Y w 0 T E L P S M L M i z 2 f J I s y L e w r 0 8 M s g P s C b 2 S k 5 w B M u R q + a d x c 7 G S 5 V O i X c 9 + u v x V 9 V W n 6 a 2 / W 7 J + 4 / Y X 1 v Q 7 m H Y i i g s Z e O m 1 b G l 4 H E I p S 7 F m s o Z H d 5 2 L o p B I F M 0 B S x l B 7 r J v Q 5 o t Z x i b 9 3 g T + k N g z B + D X 9 L 6 t 9 e c 5 / s d X / p M e x 0 d o L q K b 8 v C u U D q 3 X w X V 6 P w r E V Z K u b 7 H j C Z x X X t + S n c d j Q F z H w g B M i / m R f t n e z a o e f p 5 H e L p G 9 m 9 I Z 3 + A F / Q o 7 k I 1 k q T z 5 R E e R a g 3 / 5 A M D K 5 T f 7 l I N U P P W + G 4 9 O H S K q a u a C t o 1 Y k 7 0 h k y K o 1 i n p T t h w 9 L U / M T Q 3 2 y 8 h U F n W 7 O O Y 0 u m P 8 g L C P Y 8 z F h p D B N A X 3 Q D t A x / + r 7 O 6 q r Z M N S 3 x R v 4 z 7 9 f f N 6 V t e P 1 X Y G f 5 M O u y i D a e 6 K Z M b O x n h w 2 Z N N R d + F A u k z j Q j e I a i u 3 4 9 k A R m j S Y A l r k B T 5 F K z q 2 r 4 z J C T F a h m d w D D F C J G 5 K Y R c e R J H z 6 N n Q c 2 Y 6 + k k W 0 8 + 9 a v D + g i g 4 n + M 7 F S r 1 I J L o 2 3 z 3 5 + z n a d T k r 3 + b q T u I R O g k o N Q 4 9 5 9 0 T 1 5 x i + D k F F d f m m T y d A 3 F x b g V b r U H 8 / X 5 p o a Y / d Z T R 8 C O j J D d 3 p 1 w m m + Z t F J b t d q A u S Y d u x 8 h b 0 a y j 8 I R p m l N X s m Y + 2 N P i u 6 P f C E H 6 o 5 D N Z R M K p F N 2 B c 8 e K e f n w 9 u 7 8 5 3 J N y z g z J t n a / 6 z 2 t 2 3 a 0 O 7 i J 3 k w t T A E + Q t S 1 W G 9 T v e j + X Z N / w p / G q B 1 l z U Q l 1 8 M E t S R 4 w Y b 0 a B N G m 4 v 6 B W T / J m V + e D k c u K A n F f 9 O U 1 q / K B T n c z t 7 z K D 0 4 l S Y Z y X z D y s y u y 9 J y K r r L S n 8 B N X Y K n e + Q u 3 c F w m 7 a X l D U h Q / K k d f w f v a z i A f D F A s e / v P p I n j F B 9 Y k d d I + D A C R e X a n z p m c v r l O S X C S 3 U L g f U a k A Z U K 7 1 4 w + d J W g k 2 N N u U o j 9 u G q E J O 0 + W Q D 0 3 p B w 4 G n q C D T n f f 7 K M c x 8 A T w 0 D c Q X z d b / 8 T N Z M v / z z 2 T e + S e J R E D L / e K i 5 O A r g J 4 U + E 4 s E H T 4 c E V + M A R Y f i N u l 2 H k 8 1 e L c M / 4 D / + h H / L P f z 6 t Z P S + i R B k 7 4 u t f v m X v 4 U d b g h c 3 8 B m 8 j y p N k J L j s 1 d x x c y 5 Q e 5 5 d M V 5 y v I L 5 P a C E P c i k 7 r 5 z y M p r l y 9 f k n A O / k K i C m 0 M y l o Y p i i F P X v 4 a W S E e t 1 F 4 + B M a O G 3 + 0 k E 6 K J U L g K b R v V E z 2 + Q D n d w u Y g M 7 + m X h 4 e w o W 0 4 4 p Q U c t a c z s C 3 f O Z 1 R T n v i H X T Y I Z A h 4 f P 0 9 C 8 Y Y c 6 n H L m J x 7 c I w 8 + 0 D Z 6 c A B D M + y P m G K a w z 7 K 8 4 N N g A 5 / 6 i O y / f f x n d v N k x O 3 K p x 7 D 7 f f G d 4 c 9 Y M N k T r r L N i e n 7 G Q O a 2 v J e R + y R J U U O 4 G M E w 3 T 1 r f c V B e X 7 J p Z 7 8 r t O d 1 m g d 1 q l Q L q 5 s U 3 e Y 5 w 2 s Y j 6 x z 5 Q k W l m T 7 h k v Z D l G J i K D k + a g 2 t q l T Z F B S 4 g W L k X D i 0 r N T Z B u / j f H W z J d T z g l L b U e J h z y O U 2 t w V S a k a f n j s 9 B N m s W W z y 4 w X 5 K W s g D c 8 o h S p 5 m B f Z r E Y K J t Y k L z 4 Q C Z 7 M y i Z Z b v + i p / f z N y + f M S v t M m Q t Q v v q w Y v C Q q U T y w D i M 3 B 9 Q Q Q 2 8 i p y Z o u P I j x 0 7 / V T v c J A 3 H g p f q w f w G n 5 r f F 0 w H e g f R / e h 9 e e i B g C S C z b O K O J f / z x A 2 G H 8 7 u f y o i 3 s B 6 z Q 3 s N f / t x s B q z c 7 p T + i s l q 9 F E R H P k Q C F 3 l 2 V 5 v 6 T r e D X f O v 2 7 U + v K / H W 4 T A 5 + Z v t T b p f V L i Y H J q 3 Y x W l k 6 H 5 L 2 n a I b X 6 7 9 f K Y D 1 k B h r 9 0 x 5 4 J + 7 k K e u R n q a E p 8 M 5 y w d 9 J n / p Q w h x k j M B q 0 K 5 i s b h Z E S n S 6 d D v r u i X L f f m + / W O D F w R P b g k a 7 R 7 d X y u 5 6 / t G T Y v 3 I w B z a L H T / i s + 4 o a M Q G O 3 O J e + L r V E q m A S A l W m Y o k j q J C c x g B 8 r c U t m S c i E J y c 8 D 7 2 f m J 3 u 6 5 4 l A A E n X J 4 w N y a 3 L R 6 k i 8 h g K 6 J E 1 X l v v M p o j y U 8 x w H M z t v Z 1 Y 1 u k Z O e a O y n G Y Y P B + h l / U b 7 l o e 7 b G l 6 H M 7 l g y d + e 3 w + P T Y U C e Z P p p w N 3 4 D 0 J J l v R t S b r i z P 1 J 5 J 0 G p A v B P 9 Y + / 8 g M S / z s o o i w g i K m W v L 5 5 w s q K L J Y R P 9 j V j 1 e / 0 v 7 7 L T R X w m W e A i g E 8 p m n l 6 6 Y 3 4 Q O w K s + B R W x o D 8 c F h b 2 m P F r 0 q m 8 e Y V W u G / f / y D B 5 I u B C a F 7 X S m 4 u B B p v G d b f X j p z v Y G z 5 b J 9 o O k b z q W f f r k X h y / j 2 a b j k m g I p E E c o O w 0 v y Q E 5 W U y S 4 T 6 m x 4 5 w 5 9 v 7 g g k b 3 M U u y a K r f G 6 + H K A 0 l N u t P O d h O 8 u 1 7 9 3 / M k W n 4 P / R 9 Y C m f P Q L j O 1 q e / n 4 i h 3 r H P f 3 N X j T + B C i S 4 N r 0 h F c T l 4 Z m 3 S Z h c g M x W b 6 F d P t o t T l E F 0 k 6 C 8 3 V 3 M / P h / 2 F r h i 2 F k K Y Z n B F o Z 2 q F v r + 6 R E X W Y q L t + k R m 3 6 S T P e 3 g W l S Y N Q O I t 8 7 A z o c G / g E 6 l S q K M X 4 g H b k v A Z S g 8 v H 0 + l 3 H w Z r h 6 s o U s U n S 5 c Y D o F 9 j D 4 h y p 7 l B 4 T 0 l z G j 8 i G T v z 7 v f K C y H p U U 4 N g q J J + d k Z C x X c W U 2 7 g z p d Q + x + R f J L n e p z n 8 I v j u o A B 8 s + y S P M w + j b K 3 t M k f r C v M B c e + 1 + p m g k g C z 4 s n 9 / R X m T X w u Y B 6 4 b n A r 5 R q p P K Z q z I j W x T B B F D x n B e 3 V Y k H R 7 I 0 d + v K E 7 r K u e d j 0 5 3 j X D J 8 z u J Q o K z 3 T / R u u F 3 6 8 G y l / H V c A Y x 2 R X r v U N W q G 6 s 9 o m O I L g 9 e a x t h 5 Q V U V O S 2 w B 2 V f B B g t Y b f 5 Y Y G r 5 j d N i 9 + t f G t R o M e 7 K h 6 2 j c r 6 + 1 p R t a o W 1 9 S 7 D X k V f Y T w J u + u e h h p H T H P K d g 5 4 3 p F U u f U q o 5 e B + 3 n X a c k U 2 S f J v D T m P e 7 a I 9 Y D m Y s 8 E n Z I 8 c E 9 j y w A l 0 f c j h w 5 Y j T r I E I 2 N L v 2 Y c Q 0 c 6 r B r 3 M 9 Z K j J 9 C + c d A J 5 b M O 8 x d l F 0 / h 9 f P B l t A t h h 6 1 N u M y N N k t P 9 k 4 R M 6 3 3 l x / k I x C K G s U o 6 e b A c U w m 5 O v m n b o l + F z r Z E o Q 6 l i F 5 x 1 W V E k Z y v q S s v C U 8 6 E y X O t y + w 3 e o d B + P e W v i 5 I K i 5 V X h g T e C H N f r C 4 H z + q K x e l Y g 1 p A 2 2 L r F E o u 2 C X 4 U P D L g n k A a F C 3 Q J x A K Q S F o n 8 6 M I 1 y / l n c 9 5 v Z T C w v / 2 0 G a 9 1 q f U / t 5 9 N A 1 y n a x E K j 8 5 l k q 2 r 1 h c P W 0 b w 4 p X f 9 D G M p b n k 8 a D D v 4 5 l C / / o U u G M 4 P 6 J 7 f 8 d 4 3 R + f S P 3 B J P i n + T Y f 7 / S 3 m 5 s A f B I x Z A i o J 7 X I J n r p 7 E 4 J T A a 4 E X R M r 7 6 a / l b / U Z l i b u g T N E Q A N G u C g Q V c 0 P N L Z p B V a l A K V s A x / R K r c j U N u L G Z 1 N j O f m v 3 / / C j z k o 4 / d 3 p o J D A Y e 7 W H Y H Z w V 6 l 3 0 2 A R M m m f J A 7 U s 3 P 3 T G G 2 h V y X e 6 r / M m Z x s Y y b v X o N p + 2 P f S 3 D e 6 C T A Z H + u 2 f W A b O u f O X P u 8 e f W j 2 q N u 9 O p P j T c n b z f / b 3 O 3 f 6 X 1 6 b / 5 d H u n z L s / 0 u t N 3 / 9 d Z F k B + / Z i t j Y D / 4 d 8 V z 0 P 0 P U H H b U 3 y / P v r r b A 1 + h T z v 8 0 n z C L 9 2 F f P z f / V n / / Q H T 5 x n 8 v Y u O s Q w Z A V I n 8 D E k 0 X g e f d z / T P N a F a 6 C t r c j P z 1 d v f Z v 2 u z d Q S B / 2 Y M g x Q Z x 6 L R a h c z e K b j z a B d I f O 0 3 9 F a j J f F y p h g l + 9 Y j z 7 2 F 2 Q + T S j q t u I s 8 J 9 G i X q K a U R x 3 8 W X i J p + 0 T v z Z a D r M f s + f c 0 z f 0 + Q g s x R v h i C L u c d P + R o s P 7 / 7 E 9 R 3 D 6 t i U K 7 S 5 m 4 8 x + 9 X 1 / F 7 4 2 P B 4 M d T u 7 4 g x F Q F M y O i 8 e a W a C b e f s y n s 1 N I X H 6 6 e U A i z a 7 D v b B w F c A P F w H w F U B 7 V K p k I 2 b C B o u m w d y y a 0 N E N 8 L E K 6 p Q L M L + h P t 1 5 s A 6 N M E o 1 X d d B E g d V m d 2 N L G Y 2 E 0 U T X P h g b G f u 3 7 M q e S w b C l 4 e r i k 5 W / M X v g / s + h 8 e j w o z K S s q 7 y E 9 3 + + 4 O f 9 g H 7 X f f f A f Y K n K H 3 / 5 9 f p h Q R x 8 i o 9 P p 0 v v G m + r P 6 e T 5 4 6 a h R u u v + p N v 5 v P 0 s u D t a B / T U p s 1 n b P m b s F d / P o j x l + X D 4 w x m W r D w a W L 7 w J 0 K J o s 6 q X 4 / d y G W M T V T r 5 T S r d S 1 4 e f l 9 o D f v H 7 m Q 4 e R 8 t q Z J 3 O M N w B u 7 U 2 W V e 4 l m x y / G Q l P t P x 8 J B o 3 M k r + i x + h m I B p a + Q l q s 0 u z g x M b L 4 e i Z F / V H u + m N i A S j o 6 6 Q b W 7 3 f O Y b 9 3 x f i H v v v K W b A D m f u f W o v a E B 3 e l h / q r / g M o D 8 b 3 4 I t s d H K P O G 5 + s 8 X H X Y s 4 m i a M d j / B c 7 m f 1 I 9 Q O e Z N s J v n 0 f S J H 5 X X + A L f 0 T R p 8 X V O a E L O f k s + t l 5 y 8 J 8 1 u 5 v k a m p v J 7 h w v j s N / 3 3 r a o 7 x W / G Y k T r O v y p z e 3 L 4 V M g n T 1 u x S y J C V B f s 7 + x d v P A K A h S o Z I H R 8 w b 9 Z c D S l F N B o 5 X V I X C 5 E S f L x 2 1 V 9 T L c A I V Y q a X 5 T G T 6 7 a 7 r / r v m t + 4 T F + T Y s t N 3 4 h R 1 t q H g b m Q 2 A 8 x F f Y + H 4 f y K B c b n 0 G C F 3 y u 5 w s c 0 n o x x f 1 V O Q r c M E D F D l S z t 3 i X + C W d v 6 6 F G A l p S y q A j U A b d h x n w I X V v S O t R N J x u 1 5 x d Z O 2 2 V p C O P W H e x i 0 b K t K / u Y O G + 3 6 j g g w 1 s C f S m 9 F M W 3 7 D F M 2 b c x j y + L X i p b h q q h D j 5 W v 8 B I e E h S + j L 7 y 7 e 8 j e v P H Z R F d d w y K n j u s u i O i 7 B Q f Y P + y m 4 h f / j b Q z W 1 I e z b L s A + k C N C F x C U K z E K A Z 3 W k E D Y D m 6 e l 7 e 2 Q P 1 V V W X V b W F 1 m W m V G R 4 b 8 7 L n 3 f O X u v V b 8 q 3 / K u G Y + x c Y F u z + g W R b h K R A i G k o 5 0 z N b p E Y V L O D T y + E l o c 4 Z x 5 X T d e T K 6 9 7 9 / 8 2 k + E 8 n f 8 9 i X e c / e o g s P f A a Q F v W X F I j R f I R S / L 1 G Y B F i d g a 5 Q U t 0 s I B x u G r W / D 0 T M F O s a f w 5 r w D 6 N Q F Z N 0 f k V i U 2 O 5 w j B 8 A h T c Y k v R z + a J W v q u K r z / T 6 m w f r V 7 i / j / Y u d h E O i D T G m o 5 e t S d A c x g k p N s F l / q 0 w A 3 B Q 7 Y v V a r w H q B U g m K J E D 3 o o Y e F W D e C w t G F K 2 C l a e m l G v K L d 0 y t N t h / Y M k L 6 m L o D u q z u y l r O n N 9 E 9 / T k m z c P + I E h w a / 0 X Z H p s 7 D / J M n / n f X 0 z v B s S F u n L o L E 6 B 5 o h + H R v q 8 R o z D j u i g W 7 b + 8 F J f z H D o O 7 3 K S v S A j C 2 I 6 x k f 1 R n 6 A N T w X 1 0 A b z t n g L v k m Z s 6 l + / 1 x l z G R j 2 e U F H P 3 x J B m b i P U 6 B U T c 0 0 b y D / v O s J N a 6 3 g n E L l 5 o y f x x k s C M Z / n g z P m q F A I h W K Z o R u r / 8 i d k 3 0 N o y 7 g Y y S l O i p t M E P h W a f h R O V f / t s I L D q R 5 E 7 L B Z 0 j 0 d 8 / E 1 l W A M s P 3 W 2 5 F 3 G X O 8 e A I S 6 k 0 z Q 6 S 0 Q A 8 Q G l h A S 5 7 R x M + x D r h s z V A K 6 v O d Q + 7 L K y x M M j c d + y L c d 2 b n 1 X H 4 K H c E s g t 3 s P 9 m j L 2 W y 5 9 9 I 4 q Z B + 9 H l 3 A N B v x M K S 3 C A T V I k D W j M c A q T 4 + q G 2 f i N K s u 4 J n F 5 E 4 U q u Q B 3 q P n y m D i + S c p H x / j j 3 Q C d t 6 e D j n n Z R y W n U 0 r A 3 A F L g t u T s Z y 7 Y A e c l / A L p v R c 6 J F 8 s L h 7 n D l 7 8 a n a h x y 3 D C R Q K F 9 p 9 g E Y d x n q U b i K 6 6 5 y U e D 6 4 B J Z Y H t 4 0 r h 7 R X X B W D U d + X v U R 4 R S 7 R D W e A F d s E Q 7 k T E n g 5 P l L S m 0 K / G f Z 6 C A w Z g 0 L R 9 + S 0 4 l G T n 5 c j 0 H y A e G X 2 U 9 j 7 X U W M 4 H 5 7 k + q l J c p N S 9 y d a n h 1 f w Y 3 H 3 D D 7 / y 2 4 4 A J k 5 2 b X z 9 h 9 Z 7 M R 0 H 6 U t O C R h y 9 E R g d 8 U 1 B 7 j b / P 7 l U V j / K M 8 6 q D y + w B D p T d O V i O 4 L 4 i 5 / u D B N q c A p 3 i v m W V g a Q 2 g 7 Z k A e q r T g J 2 / K Q h c G x H r c M u F / C R a H b I 0 O b Y n J l f r 9 Z 2 w K 0 f Z B L 3 K R 2 6 I y 5 P c v e 7 y O h c Y q y 7 i L x M + y 9 g d Y 8 C f x / U j 5 q 6 e 8 V h Y p 0 f 2 F M j j J p K I v e S 4 E 2 k U 7 d H h A s C W B C f H U P B Q Y E c i o j 0 H j q 3 I m z P 7 V 4 8 z v G d L X u b G 9 a U s 7 D N 9 1 W p 3 A F 5 R 5 p 5 M w W s T 6 j z / Y L f u p M v D p q a 0 w F V e k a e A l G 7 D a Z r f u / d d M v b K N U d A L 3 u k Y 1 3 5 y x E h f O z c / / W E K 2 H 1 6 z 6 b 3 i E / 5 B D L g L 0 f L / 9 7 W f R 6 R R 2 k a l c D K F P O + J g 5 V f q D a p 3 G W v v d A T L 5 j z b y U X + N s e C L I U V 7 z 2 k z r f 4 8 w F t + o l r v w X 8 0 f P E u K e U Q H e z L X 4 u y k R i q / u r 0 F J A 6 4 e R 0 o A J 6 z d B I n 8 P a T h P S W D S 4 P R K K E A X N f C g z x f a E 4 I N f y U 0 I G a O 7 c 8 f 7 2 G C V h d o + W u O m z F 7 4 X d F p C P M j t m 7 n R / s 9 5 j W z V l R t 1 w j i F d K E 6 7 C P v v 7 C 4 C b 2 P X w 1 8 w R o 5 w v g 4 Z x s o t c Q n c M 3 L L e j s K I + 5 h z r j H S K 5 6 p 9 + + 6 C u s P I l n P 2 D o V O + M s j N L t 6 E U O e 5 r C 5 Z 8 m N s 1 A f B s G e F D i q p f j O K P W Y 3 c K / P U W Z P b v m t g G y + n N r j i z u l i d Q j e a / r w I a N W 2 O + G v o J Y V D t 4 a 5 c X N 6 f 0 S P V Y O f S P D S L A 9 M 3 / 6 W f R e P 6 x n Z W q 8 A E D p H G t Y q U C z Z 7 6 E B s r f + 5 4 F P v U A h R B c K t m N 0 + 9 3 7 e 1 5 / e k 1 W E F 4 4 e P B q r B 4 9 V J p 9 E e g A L z h z Q 0 W m 5 d f G k / T 4 Q i S F o j 7 n t l + B e V + 7 / C O k + g L s S k J / I t u w v l 9 V V y L b b m 4 N g 9 G u x w k w m i R 8 s N a 1 o v v J f k Z O c k 7 B j n T q 2 T G W x / 4 1 W J g a 9 M k m o a F K p U 8 L f d 0 Y 0 3 m e o X 0 S l + Z P B 2 U U d l d D N C b c T d 5 P + G 5 z 1 N 8 d s / U J O W F C d o 4 + o 0 m T R i 7 9 6 7 L f j a U O y / 6 q s 4 I S 6 G 1 Z d y x k N 9 n 2 A x i C w Q M O 5 B 6 b z b z 2 O W t H z 2 3 N 4 r D 9 4 Y R U 8 + s f I e H S j Z 9 + 5 g B t F s 6 j 5 1 d r j s 6 3 e c P m o O L B v x B Q A k v e C O L m X G 8 y R + k x 3 Q q N v f A c B n g R B a a d N W E z 8 0 1 3 k X L I i b / F c 6 P I T H 5 7 E 4 9 E E P U C Y 1 F e I h X P 1 J t x u d u D R 5 c r A J N L M b w S J 4 k B K M N c f 4 q K I A g V E H y H p 9 G P 7 q M r U E j r v S 7 B g m S d y M n e S i Y W 9 / i / F i P Y o r e 0 B v B o a S l y O z a 3 8 f y I o V y d z w D S M N b d 0 I C P h l D I 6 a 9 3 q k s d g 3 8 H u f L G 7 9 R o R z d g q e J z z p m k 6 P t D A v s g H l A 7 N l n R p b w 2 6 S 1 k m 2 H b s + l + z 2 B T U K p u / 3 U t h 3 M i N C N 4 T p D k G R M d T t K 4 R + c 8 A e p 4 K 4 f e s S O y B y u R f y i P / M 7 3 T u s 5 6 m u y S 9 3 4 f R U O q L a y e B e d b f v E i A X g J O h G l 4 5 b + w G I 3 N e F T h o k h 8 g s Y G i 4 0 E G R L f Q e C n / O 3 v y F Y G 1 B I a n / f 6 2 t + i b / / 4 K Z f q + m z A I 9 i u n h N + 4 Y v / O m m j e 4 N 3 D 7 i A G m i / c o w J t I 8 1 w L 4 s 3 e f g t d 8 m M q U 3 R H r F f 0 m M B z 8 0 0 q g g t 8 C T f F B m S P k t F u 4 G J U 7 I R c 9 M h q D L 2 P c L w W P x I K a F N H 1 / E i 8 Z F 5 z V N 0 q 1 C E z T j n T m P I U 5 5 N N 9 k q l 9 1 M c / I P C K u I 0 d 8 C K Q Q e j g v O O Q + G K i i v 8 e H Z q I K K 0 2 O b l / f t S D r C + 6 L 6 A F a M i 8 4 m m e w C O h X h 0 U 1 C L b d Z 3 u / 8 H i 4 m Q k c 2 k / 8 7 w 0 M v u B U W L D J F J P u / E L X 3 x B N t P q C l 3 c U 5 h 1 m + G e O 0 a I 6 i n A M T M 1 i j M k j D / m C 0 x j X v b u P O O B i c f C K O v D Z s d d 9 y + z n 7 I M U P U 9 1 d q l 6 a 7 M / D B d R A R O h o 8 J U X 0 x z q c i D Q a B 7 7 m 5 Q S R M z z d u T E r y P p l 8 V I O b Y q 3 0 t / G w y A d q u 9 A T f Z B R w w R m 9 p K + v n D z 1 i m f b L 6 f m S 7 b P O f x U M C Y F d D D 4 S 9 x T 6 F O O Z j d 8 z / n K y v x w u w V A R o 8 I Q 5 B + g 2 4 t 2 P r / 8 G j d / 8 C j D Z C P R U c 0 B B 7 5 z j 1 a s M Q V F s w c H M j A n E D y R q p J a H V 9 q s Z c 1 q C q e + u B n 5 w m V z y I K P / 5 d g U Q T Z U z s 2 3 l Y S I U B a 7 7 e U 8 o Q 9 f w R + 6 J f B f 5 9 o y V x s L i W 1 7 q t N S O f 9 w u b 2 C M V h b f Q X Y H z f K J 9 8 N 1 + u w P v P + M h 8 Z j m j P 8 g 5 F J 6 r e f d j 5 p q J d D t J e Q G W / D l P P 1 A Q V I h s Q A H 3 Z / G G S R / 2 B q A K f S 7 9 n + H h K P l 6 P P g d j g y F 7 U m 1 y G N + X i 2 Z 2 S L S u G P H P 3 m 9 7 y k m 1 7 w + I u o M a w F 3 h X G 7 K v g e i r T l K B x x o c v V f o Q B t / k v f w g t v q h p S h 7 D 1 P O v V X 2 W O B A V U U 7 b w t r / + n t c D R e X Y Y 6 H A 2 R + K H S Q 3 6 U R 4 5 v b O l L H E J f s C O w F E r 2 I y I z l X c W / J F C e w T f W B f t 0 M Q y d a l Z F 8 2 F A V J H b g 4 3 q 4 K K u m m u + j x o r L i A K W W a m 8 V b e k 9 / 5 n r 4 i W W J z R v h 3 n a w h u d l f G H N A / m G L t 7 y 2 z 2 / R H k 7 3 O 1 J 2 U C A 1 V a d o R 6 F w P w M 7 8 c / J P C + J X P C q j T N Z D x U N B n E 0 4 o G t y 5 e / s g j g h h H q f r 7 P N D J d o L m i + 2 H D 4 I w X P N 5 H J 9 u 5 m j M + d C L J / H v 0 i m c Y 4 P e U M 1 h N R R h 6 G O O S 9 x q O y z S J B + r L Z a 2 n f V 3 + R x r 7 + u j m 2 + K c 9 E / h 3 a v 3 V P h T v J f 0 G l / u w E u u o V U N H 9 f S V + v k 9 i V r 1 n 9 t y Q B u G r M s m c 2 / w n 3 i A l w U V k / Y j 4 j J T A V W s q 4 4 d / + G b X T y n + 4 B d X a z g Q H o A l g D d 9 w x i o x t 5 N Y 3 V Q 2 9 c T h j f p q 5 O O k D f L I x i 3 0 T D E a E 8 M T Y c Z 4 I A o X w + n o Y n 6 E d J 1 f U S 4 g O Z e A X p H R Z M b 4 4 z m X i f k 1 P G z f F D 4 3 Q L 1 s 2 b a B z p o F G v Y 1 M G e e k F v l b X J z R e 0 R 4 k c 4 c s f v W z A m P g e Z s p O 6 t v I a T P 6 E V Q R N h 2 + 9 c n O 3 f t R j o 0 s R x r k w 4 P I T V 9 Z Y F l X 7 x w W y 3 s O h q 8 q p i r i b k x z 2 V C / z z 6 3 m + l C d u E m b E X / v c 4 D S 1 b z L 4 U R t P K + i W 7 / n i 9 Z + 6 g 0 I O y P 6 M 7 M + / J v q R O 8 U f P F B p e 8 s T 0 5 a u 4 Y I 4 c h l a u 6 D a 9 n 6 e H T E c o y H a q d O T + 2 O N H p v T c 8 e h f f 2 W I t v v v h t V J A P U L M 9 T x j j 4 J J q k 4 5 8 q 5 G W J x a 1 Y s K j 4 d l e r g F Q I y H / C V 2 t I 3 8 8 9 t M F c s o c Y K 9 L x d X 3 k K X G t 5 H h C b e S C / W p b j 2 5 w k 1 R 3 K p g V k + K P b X N I 1 f I v G P 6 Z T 9 E K y X 0 C s Z g B u T B r 0 N 1 v k x y o j 1 O M J b 1 w t j p M e H Z A G x x A C F R s K P / T j s T B 6 a q Y u P k i x Y 3 d 3 5 R x Y 4 0 p u R q i 4 y y j y i s 6 V b j w g L + P R a Y K X N L a I n 2 X 9 R a O B 8 U y e w k A L 1 0 L R V Q H S 0 V r q x V a f C J 4 U I R A g T V z B s U I P Z f V e B R Q B K N 4 3 9 D j H W Z 9 8 V C 5 m m C c I E V 5 L H X p x b L K v d l 0 S 0 d / v q r a 2 N k 1 g a 8 C 1 v 5 W R B C X P v W Z S K m M V T E C G 0 8 W + g N L x H 9 e / I 7 y 9 m e l C u f Q I U z R 7 8 F y V e K C j z c B Y t P P K d J 1 h 0 S f u T L M j x y q K g B Z C E w g W o s f 7 S P U y c S P M 9 9 0 M I w Y 8 0 v R A y x z e a L G E m 8 o 9 K Z H o 3 2 K Y / U F Q H 1 i H G 9 h N 7 P k j K 6 M q E W u i t P O 3 3 u a 1 H 8 M q G 1 T n x b 3 Q O H A 2 R S P F 6 e X l z U M C k m h H K b T o M d 7 a F l / w q 2 Q T s t + Q b + 9 X 0 + x G q u y h 0 u C d 8 b G I 9 e w J 6 N 8 o v e e 7 J 9 N B 8 u O K n c 6 R z t 6 b T c W q H 9 o i z Z 4 Y P Y i M i f I G l V 0 2 b y Y 2 3 P K H k W C X / g w 2 f q J c k P O Q L q 9 j Y 1 S B 5 E m n J D K N z z M 4 a 8 5 f L q J I f c 7 k 0 t D K h R X K Z A o w f 9 7 R j + I f 9 S P c q b I w 2 j 6 B j P G 3 i U z m j / 0 s p D 2 N y h D I p 3 q + R e Z 7 u T w Q i p Z D i X V G 0 H / O i i / b N f L Q t + p L / 7 M h S 8 s 5 4 T w z O 9 M V A Z M L H Z d X C q t t M 7 q c e d S r J o 9 A v T t r e l j T l B w / r j n Y O n u b d P Q B B s C X a 5 c 4 v T q f b p w q e U i i d D Z 1 N A V Q E z 0 p 8 H o r q j N E e I M 1 B O i U r j A Q d b o s W 5 P D 1 + 9 W f 9 / R z N a n r 6 w p / 8 w I 4 O L X 3 8 A h 7 O E s D p H z z F 3 a 9 6 C v k u S p y + a 4 D W z L / T G d w h F z C k h O 0 R y 6 v E x / e 0 Z 4 K 4 Z F w 3 L R r R Y m 9 p / M 8 T d U Q n q X r K J i 4 2 w H c 1 v G Q m N 3 9 8 u G D 3 g 2 u f A z z M v 8 o 1 y d A Y f F C B P L 1 d G H d F S R G b I 8 u p e l H 3 Y P + f o M a t 0 v 4 K W f O V t I c L B 4 k g C 4 v H r I e R l 2 q 8 u x + t s e k P m u r Q z E 1 u d / U v b i 1 r a l K M l u 7 A P D m D + k D P Z h C g j f 7 O a + d d Y 8 z w 4 B y H d f m U U B q N j K 7 L E + P p S 8 9 9 + H 3 T O n t N M b c E v K t o j z h Y 5 R p p W j X C Q C 0 C r 8 Y 1 / F K p 0 P r N W x v W L s J A r 0 g L c f n 9 Z e i p W B D t u 2 l n 1 2 L n h O H S t 6 i J P j / C 7 b 4 R 2 n U T W j c 9 n D 8 Q w H w X a g 8 j g + d 3 b m 7 Q v n J X 4 Q c o I o i o T 1 H 7 U G 3 A P R 7 r l r t O 6 3 5 I Q s c A c 1 R u H M z m u z 6 j d t f v 6 h D q V z k W H + r 1 9 J 9 H p 8 + E F A + d f v Z w c U W W B v t s t 3 t 0 I v r d e 3 9 p x j i y D T o R 0 v s 2 9 W R r X 0 o U M + 5 l e y W g f n B q V j w l p X z a V k q I j 1 c o i j + f W e y + P R M E 3 / x x 8 h v 9 T s F + w / O y / L j L k D S p S X x B N U O y r E E z X c F J B U H N r 0 v Y a j W j 3 9 P g 0 b e u B e W H n + d F I r f r C u n w k 3 T r q 2 w 9 v M p R g u 7 v 5 6 v 0 L w 7 e G Z o + h p S g + Y r z V C 2 L L n i q v P 1 Z P n j z K 1 6 V K r h N y O A K a 2 O 3 t w Y 9 g J 3 G O B S 3 1 O X d O k N J 9 Q E 3 0 M b b g F w B 8 b B I W U e 7 d f D q M m F L 9 9 8 s O l x n K J r 6 f m 6 6 t S 8 v D + A M o N d 0 2 + u N s n y d 0 F e o n z d s S a N N 3 t 3 l T D C A 7 H 9 A S x 2 b U C N x G n I A t u 2 O 2 d O 0 U H / 2 n 7 6 g / 8 0 / e n e Y 6 Z V / X x m n 3 m / y S x D x f L / Z H a 4 t g z I x Y c S 2 r X d / Y O A h 5 X a l K l Y n H 3 o 8 6 F P l / v x 9 4 7 Y z I a / z b h h 5 r t 4 R c 5 1 / a E 9 z 6 J w a S + A i o 4 S G h + 3 8 M T Y 1 o M R i 2 t 5 E k P W e w k X T g y l J 2 D r a Z T + k N T u F X L o Q k + a 2 P 2 h x z d 5 e e O r + Z 6 E P h R P + I 0 W v L j 8 x r 9 o i / E 3 3 L P 5 F 7 / u 2 u n w o u K 3 9 r I b i B O X 0 y V 7 a / O l a C 0 L Y / 5 v e t t T C f D + s W d g G r 6 r 6 2 J / P C m u o Z S o f d C 2 f e 3 6 9 / X j r V 5 5 k w C J O S B W E + F p S V M N 1 R 3 C i G q J e K z S U L 4 + / 4 K k 7 y u j V + N 4 c r 5 h h c e A a X P l a A c b A q J T t P k h d 4 y f k h T C s P p l j y / 3 u v 7 8 7 a t e c B F J l x N o n y L 5 Z U k 6 D o C N L C I l E T A s Q K k p l V 1 e q T A 0 B h 3 / x B g n C j T X i R r 5 9 / i j U / V H 1 u / I 3 F e P n j q C U W G f X 7 E 8 2 8 0 q n 9 2 X y L 0 E D H J i h / M Z 7 I o O n 4 E B e I Z C o e Z 6 O E 3 S K M s U I o s Q j B 5 I F e / C I 7 h g 6 w + H m 3 8 j w M 7 e + o C s l o I n 7 / c w G Z c E R 4 Q G C 9 x j P 0 n I b v l N Z b m 6 5 A w R 0 G U / B z P G E + f L 2 f K U T J D J + l w k 2 T a l k w i 5 Z X U Y 1 + p t 9 p Q E S a i 9 g u n e m M t 8 P Z 1 7 v v r G o 0 N f Q Q x R P j W I I e t P T l 8 g h r w 9 5 Z 5 U r w u p n b o L 7 + K K F N W J L y N j p I n 9 5 5 e B / n L h D 0 A k x C Z f q I e r 7 O X 4 P u R j d d I t f m 7 Z / I B X r p + E H 7 w i n W y P 7 o s E O V e P 1 M 8 Q 4 v X L G p d X / W F h N H h j G i B 2 3 Z O 8 k d n 5 0 M C 2 B Z 0 k D B B 0 h Q o D / F f B v h w 0 7 Z y s v 4 v M z L y D N u O m 8 e 3 Z M 5 6 u n l 2 + Z n a I 0 j S P B w R q y 6 v G H 7 T w S v H f j / V V N x 7 F Z T Y H 2 t z C 7 P c P d k s n d t R I 2 Y Z v i l 9 h n 3 j m A v l j 5 Q f H f F c x i 3 P f D z H W Q 3 7 N Z J Y 9 r U m 0 V 0 l x j H b r t e 0 l 1 3 Z G D 3 R 6 X g e p k l A Q g i I z J t p N p v P 2 6 U k S l 8 h Y y c u v + C U 6 V o L 9 m X s y S z H W e / u 2 w z 3 W l Z a U 4 i s E / 5 q L 3 5 f X D Y O m g 6 W 5 e e K e w u P h H T A u B n H 3 D z y w F H C x S c S C L r J g f B o c u K 4 Q 7 J B 0 m Z M X X G 9 8 W 0 r i g 2 F D f K + / Z x x h f J K E x 5 E b 9 3 u Z w A b V X v H g u e c + 5 2 R Z r m k b W 1 6 h 9 6 l K I j 6 r k c Z z c + I y F s p d t e U + W 9 F b f 4 A 6 M n 7 I V u 7 t I l L L s F 5 / 2 3 B m N I D 4 M O A E p 0 V x x c s 2 2 c e 4 1 4 4 a q T g 7 0 e 8 P G d E X R 2 O D u 9 u 5 4 G g S + u + H + C J C + D x O b Y U L X O h g S H 8 Y 7 0 w L a 5 3 3 k z / U O H J m B E C O s J 6 t K M R R G M 7 T E v 0 O A c U u 8 u T H 8 Y u Z Z a 2 D 0 k 2 M + D 2 k L z 2 o I X F 6 t C b 5 O 4 C w W k I O O W t i o O F 8 + Z K B b C l a 2 9 2 m G 8 / M 3 b M w z R a x 3 2 5 5 k c m R G 3 M R m 2 6 z w Q g e / Y p P Q / f k d i I p z F C Y C o N Z / a K 2 8 I b e U Q 4 y 3 0 / c / B g 6 O X S Z a W q 7 A T m x J m 5 C 8 w H 5 4 I m a V b E P P S X p V / H 9 a o T E h I d F t y p R n j 6 O 1 W 3 + c O J x A R x g R M 6 f 4 f D k K Y E c f k 2 F f U N l P c 7 9 7 v 0 w D Q W b k C s m p / i G e p R c A e J 1 e Y H / F C / v 3 9 p g y k X v q j V A U / r 6 S 6 C b C F 8 y b X e y e m z C g p X J O 2 q z p f 4 t C K T s t 3 c R E 9 b x s s f 6 G x H i c m j B E R m W h v r Q V / f 2 W Z e F Y r H i 9 a U X o 9 H O w s n 0 T 7 D v t Z Y w j 1 A x T g S J c + Q S p t k 1 v / T p L j 2 k R s N / V z i y H z 9 t o q N r K J 5 3 L + M 6 B x W A p h u l B M 4 i 6 v 1 X 1 v a Y X e j o Z G g T B c 2 F w t I Y q 8 t 5 q i 4 F 3 6 o L 9 y T W o c b X c E v 6 6 4 l 4 A b V X 8 R u x O R d F S S S w k G P b p m I p Z L y K c D a R u e t 1 D U z z S Y 6 / 8 e t w l e Z h k Y M H T B L h / f v 4 J S 1 E b q o i W z N G T q C s v M i g D L s D A x 4 h N b n V / v i T 7 / X S d s b V 1 y X t t E O H 6 Z A o + b f X D 7 f 3 X 4 s M s 4 C h F S F i 0 o z W b 3 3 p s M 6 0 X D + g L Q A s o p 0 E / I N 8 + 6 a V E 1 4 H 1 2 b h k W h F E R 5 G 2 N 0 v G w j n K a H 4 E 3 y u 1 p d f m r y P X m p 6 X J n S B V e V y Q E H z 8 b r 9 w B H h i C G e 0 Q f J U b F H P S x r Q F G G x u / 3 p p H P 2 / v E i X h u O c 8 J k D 0 S Y g h 5 o m C 9 s h 2 + / F 3 e K e 2 H V f S W + 4 T Y i 9 7 d 8 O H i o w f f O / R l Q 1 P s V / C y c F r m P c R 8 r C 3 4 Y 1 8 + T 6 / + R 1 W t b J H a 5 p k w N 7 e Y Z Y b N y j s i l P y s A 1 1 1 q o C Z z 6 + l 2 / 0 t 7 V x E 9 J L t H o e k + S V I T y q Q b U A o o o V V S P s a h 1 q l + u a + l S p U R W z l d y s K m S K k v L U + F + M T R 0 z p M a S q l 7 j Y B S U 2 T t r D R F X h P d 0 5 e o f u i o j o G u v s v y X q 1 E 3 J s E 9 k d 3 F + 9 P A f c H L B H A V H o V N M a 4 E e 5 3 Y s t R O + E O e v a Q b 8 8 v p e N P 9 M 7 K 0 Q E 0 m V S 9 j 3 3 P M r 2 C M 0 v M E v n C h 6 / h i q d v d d e N Y d W 3 U X V 4 X 5 A W 9 y 7 n e B m 3 e 3 W y L m m 9 I 0 j I G E A Q V r 9 E p + f N / A 6 r 8 l 1 T G 2 / k m D 9 4 O k d / t o 9 m M j 4 P H y o s v D v U 0 B z f t N 9 c G b / / u H p 9 T I 9 3 f d u r 5 h 5 4 T w I p N Z k i p K / e 3 m a x 9 p p O r T / e t e M V J c 2 Q B N 3 w b 3 v 2 E 4 6 Y e F 8 y w U 4 t q V K r + a N p h 8 y M t D L H 0 9 f 3 B A T n g P j s B G I h E G H A x d P t m z 8 W 0 K T m e v d Y C U B j w r 2 H 5 a u X 4 M v h b P Q d i P W u N / A 2 B d q x 7 F s p S n F / 3 r 2 v / 2 V u 9 N P 9 k n 0 3 f k P o h R C A M 1 n C 8 R O D G F n Q f d t R c F W O A v I B c V l G k v X 7 B 8 / r S x P M 3 S 6 4 L c q k V U e A 7 a q e P f j D B 9 T s / v g 8 n w k K + G q o a B S k j C 4 / b 7 Q a A N K P r K W u g 2 I m 5 t a n M N a h l u V j j B o 0 3 T x c 9 V W 6 M 6 N K 2 U V x K n 5 Q u l Q M D f S 0 U o b u U 0 c 7 n 7 v d + M 7 e r B y 3 s 8 p s H y e a U 8 n j k j f R B K B X u Z f m b I D + T 6 f c / i P T I W 8 S 8 X 8 P + 7 O 6 m U u a U G 1 z m m e + e l l C v F C h L 5 + 2 H X 4 4 h O 3 Q M x 7 u r o x J 1 P s 0 9 Y h H Q h K n F r 8 R t n X p q j w X Q 5 / l 5 E h N + 9 9 h n B S W R 7 U x + Y k z 3 k B u b t f t V i i w X x 1 K 9 E l G a S 4 G i q K 4 n 2 j k 1 M P S Z A 4 x v I C k D u p P m I 0 e Y + 8 K 3 R b u W x V A V I 9 3 c e h w D T h j 5 3 i 7 z 1 T G E h f Z X d E P D Z 2 h 4 s f H L 9 b / S c 8 e 5 d y W D W i q o l 2 Q y 2 7 T l S w c E G d C I 9 S b W W G C i 5 O y l d Y c b A a 1 H m U n P E i X s J v B + W g F M s x a j l P e t 7 b i 5 P 1 p v L e P x e s s I n T e G S c g q f K j 3 M P g A 2 t A V p N a Y F t / a m U 5 f w 1 e K X Y 8 H i B h w v s L w + t m 3 8 c o c P V 7 d S a W r u R M H b h 9 U n E N 6 e o W p h c L p w 8 7 C i 1 w e H 1 6 w y U 8 Q z c 5 L x R 6 8 9 e n x V e h i K 5 5 v t / h C c L K r c R P 7 M X i o P W 4 l s g 5 C A q a M 6 / 8 c / G o l C / Z h q M V 8 / V N d e 8 5 w e 4 I l X p 5 x W 1 F P V 9 E I b P T 6 w G u 9 I 0 V a f i d v X 2 7 p 6 T 0 A 1 2 v r P s 4 d z 7 I g D m v f Z 6 z y 1 G V w h M 7 i B 6 Q 4 i v v U m T 6 4 8 F p f + m h p p K r u c t o 1 Z / X 3 + V x k k + Q X V 9 W C a D H a 6 f K U h S y 7 K i f + h K Y l 6 C b Q n K V M u 2 / / e K 7 B M O 9 d k C M 1 W Q e v x j j x j S / U H r 7 D r z K H e 2 F c r x 4 u B w / 8 S c e r J 1 m l w m 1 3 F B g X o B J b g E d 2 e 5 / Z 9 f q 5 i 3 y Z 2 D M m i F 9 s A j Y d 6 N 0 C z l 5 H v M v x h s n 0 D A o b a y d / P j v x s y N 9 D a f 5 v U 1 8 3 g O r r q f A P n u r 4 t k M 9 b Z R o T K r + o O B 7 A y Z 1 3 n P O c c 7 w K F W 4 0 U s Q P P C 9 v l A / Q z y m d U f G s y S z N Y O M W x v F G U g m C Q 1 s g h R j j c L c z a F 4 y q u 4 x H G B p c s U G 9 l 9 / 3 N n J i Q g / z V / b 5 B k T B p o j V k k R Q j 8 B 2 S D c X v t g d E k W 6 Z Z / a d U 7 8 W / L I T 9 b v J m M s H z 1 8 s 7 7 s X L t / Y Y h 1 v v T u e h W D 0 d 9 k a + 5 H m X z Q x / Z 0 9 m W r t 8 e F A X 1 A d z y 8 B / K 0 l s f z + m U W W W h n 6 K 6 R O 5 7 C Q 3 O S 4 Y v D g V s L w 2 6 N U L P d P 3 d j f r z h g M x b v B h 6 S b l G e d C 3 q n b 7 w h l 9 v j A u T x W H M K C z 3 R Z 1 W R W A O y f H 9 e n I G m h 1 p F x E X z l 5 C o 2 W G h k H x t y S f 5 4 b i 0 b b 2 U X p 1 6 l W 4 s y Q g C 1 t z m k e f X r N Y f a R z z N q c d J 7 b o z T D Y n 8 I M U N R Q 6 P p R s b 3 Z c k I 0 6 m y N d 1 P E U C k j e E U n A 9 P I E D H W j c B z 9 n S R f / U x o f 7 w u Z x P y e 3 k d L 2 m Q y l e m 5 D v r M d P r O V 8 u / z 5 f Q W S p U N y S A J V p A e 5 4 R P z r 8 9 9 T l c e D l / H 5 m O / P g H J K 3 2 t N W F n Q V O j d a E M L f h 1 h K c 4 1 O g 3 P 4 K B i + 2 I 8 m u O M p d c z L M y 9 M 8 b R 9 O p D d D B c B M v i u P V / V + 5 Y w N V O C X X U k H E o Y z Z P F z U 8 M F m b q k c L f U / H g Z m b O m s J c Z O o A S L X h K x 5 w z q X 1 E w t H D T d v v e b 0 e N v d 5 s y j l 9 W W W q O z 8 C T h 1 a o 3 M R p r 3 m O g k a j H j 9 F W 8 L Z 3 T g W G c o M 0 Z r 7 j X P 3 4 q F y 9 w i R S 5 1 M 2 7 B D d s 3 O V R p s H L H 7 V c H e 3 a 9 / C + B 1 h Y / j z t p G 6 v D 4 p L f E 0 q Q c h F H u P X V + z 3 u 1 R V T 1 X 4 F E W g O R E B Z x O x / R 2 m L 9 J g H 9 x l Q U B F J w A B + J w C c a 9 N 9 8 a D y o 4 a c f P d d / 5 h K F b d U T k 6 6 D g 1 + C x w 8 g i g K 9 J I G 2 b g 3 D 3 z 0 g M 5 / g L Z d H + D M / P e e e 8 W M + V O i j r d r t G V 4 T k K o 4 I z P w M 5 B i c k C / W 1 g q 7 Y y d y h u P q C m + 5 n C L G l 8 K v V f R 1 K S 8 / g 4 L Q P T h o I 8 v S j 9 d l l Y / 0 9 1 U E x v X Y X h i U h l t d J H 2 Z 1 3 K g 7 e 8 A d 5 r e 7 1 d n V V D s 2 A e K Q P j 2 J Z 3 l G r g s 3 7 6 O 4 L 4 O u W 5 R j 7 9 P l r l 9 j 5 2 h l + 1 E c f w 7 C q R G D 9 f V 1 N A / Y V x f C + U 9 7 I B L 1 m 2 n X u m O D + + N n e W i Z r f D 8 M T O h k d 1 v H O l P 7 f s V L f 8 I t c t I z E n W q q y 3 S c C 5 2 R Y c + d G E D 5 R F U u p 6 M v 3 j h c l 7 M 7 e x G B I R 5 Y l X y U Y v D 2 f E s 7 x E 7 v s y 6 q 8 a 5 z 0 V s z 7 x d Z o l t d y D H f g Y / I K g q O n 4 i 4 Y M D 7 7 S V 2 P L U q F M z + 7 3 V P T c 5 f 2 c r 7 u r 5 7 7 g T g R 0 S T 0 + K + y G 9 x d X + f Z A n m N J 5 1 v a 1 2 f d y 0 X Z n E o 0 e k N 4 v I d N l y 7 d G N 8 O U 4 q 7 g D V 2 9 J E 5 C B c r v Q + B g V r V J L K f i E U c 9 n f / o M P Z 3 M 5 H R F 5 B L T + b m Q U G N e N Q J h I b N H B 5 U x 5 9 2 + T g k w W o a k Y E v n C h v l U G p C n l y Z 2 K N g d Q T 1 9 i U L w z P j g 4 K V b a A r i f x G r E 1 q S 2 u / C S 7 K a H p 9 u Z L w i c i n t Q A v C 3 1 w P 2 l v q 1 n M T m 2 W 2 W r 7 x Z T M p g P / Y y O p w p h i 0 + D J o B 8 k h S P g L r n a A s 4 U T K Y 1 H O d I f w H l e f 5 D P 5 F I 0 X d C A n E M y D P b E n Q a T u s M z o C v v p 1 5 x x j U f o L 4 / k K K 3 m y y s W M T 6 t I j i j V g B T O J I j N M q g E c j 8 Q f Q b P r x o c k Z K K 5 / e C M O q 8 l V 7 s f C m r p 7 0 + T t 7 9 7 U e P n m F T E b 0 2 c U d 2 q S n 0 7 L r i Q M + p E b G 8 f Z 2 C B P g F x v y s 1 y 3 A u z b 7 U Y x m S d 9 d W O 8 V B K t e n 9 h 5 D a V i 5 q 7 K Y v y 2 R q 3 Q o w V 0 p 8 C w d 1 q F / H E D d j V K d R 2 F / F O + T p i X l o X P 1 J J 2 m T B X s A O l u r n N b O O z O U P E G n b 9 2 O 3 M R y A I U f 0 F B 1 A H H / x x 6 z e w 5 D t X X 8 f q h j H I W q r F T N Y D 8 X 9 y 8 o A f + W k H J g r j 5 b 9 1 I Z Q B g d s F v / y H 7 4 l 1 W 5 W d 5 G F v L Q C O m / g n I 1 m H K g q m l L 8 U O v 8 i i n E t Y p P u 0 m d F 4 r r T y + Q m U Y 2 I X p v 3 h q Q q 9 h Q 3 y B p E z y T 7 + v 2 L 9 o d / k u S 9 T 9 7 A Z m W D + / 8 4 h 8 J j Z 4 R M i L 3 I 9 y C O + 9 o j u p g Q x u / 1 7 n m 4 + i 3 c V 8 a z 6 K q V S / / G P p P z s c v R a H e m d D O p + l + k c u O X 8 0 O H k A C U X Z e n i O I U m K U a K I m i 9 O 4 N 2 d M L Z 0 P M 8 z m 7 P m G Y o B v S Z W y K D B n m D a O k o c Q 6 9 4 i I L R t v W N G a P d 3 3 7 v J n i / A z w 5 v q 3 y 9 L r c j g 5 S + / m J d w q W Q 0 6 b 6 8 1 B 2 q x A v E r G P G f l 1 + w Z S D R W I T o 3 3 f v r S c i V w l 3 U y e s 8 C E n r 3 Q T J R b y 6 i k v w C d Q l w 0 E u 0 G Y c g P n h F b c F G 4 3 X c e S 2 5 W 4 m Q + L I 5 q M B u L T T d k 9 i 4 k X v 1 h h + x Y w h D I P W 2 G i 1 s P s K v e I W o 1 8 P b L d h O M O 8 w h R P d H f Y j S 1 H 0 g 4 b A 4 e 5 i v j 4 L q C Z 2 5 X V R + 4 g L v v J o A c e s 1 X 7 r n d y c Y u x x l 2 + z W w Z C 8 9 j j m + R w O 8 1 + G 7 R F y e Y D 7 o Y N d N S H Z 0 V / u i U K T W L 7 X r F 4 w O 1 n P K O 2 y e 6 e P 2 R k i o g t 7 N 1 g M Y 9 9 h P w n v l B A q d y R 1 z J z Z 1 y F a 2 C U J 4 R E T q 9 N e d X 2 O e h Y a a a d N c C S 3 m + / y E y M 6 / G G A s q 6 E I l 7 O L j p b / e 5 8 l F Q 1 8 x C O v O R x 2 3 P 1 + R 9 3 f V W k G J k u 0 D X I y K K b l V u v w e p e N x K N j E q Y y g f f 2 W X G c l Z P 5 g H Q i H e i A W c J / O 1 p 2 g x d p 7 P L F V t v 6 5 m / 9 l N 6 T e O q 1 f c X 1 7 C G B D w g A k b V B 3 E O f v o p j b s h m z c / M M c U I P D 8 h Q z L x i / a m r h / H U t W s l J A p 1 r j 0 i O s u t b + L T 4 O 5 p o A C + 7 p f I L C w N s w R 5 i F e x X n S 3 X x z + 1 n b / / c P q v F G 2 m H C / n f E M f X b S 7 S x R 7 H g z M m m r p 0 j L w 2 / P M v p F U C d a H 7 d B m S O I l O E x J g 3 / t b t 9 j f 5 8 x J A x Q D q p I e n E A H s k J C d I e p h G j N f 2 x J 2 k g B / T t V 8 4 x 5 E O n 9 e v j 8 Z y p E 9 s J x F 1 B x / o N D e 9 8 f w I / L R C / C C / y D 7 8 a 1 7 C o e P z L / d z C U C V d H d v v N Q H J Y x T + 2 A 1 c L m / M P X J g / T n V q F O T f u T v 1 U r a Q r q 6 2 e S Q 6 J 3 e f 2 j 1 U l 6 u Q n O A o B F k p f v 7 6 / 3 y w i J W w M T f 5 Z I 2 m P u e q u / r x r + r A e b q 0 b g F 2 z 5 O K m / r L x Z e / 5 v 8 u D O U s L s q 3 V 5 z F i m g P O f i k G / e h a S C T b / U T g L i B W P 9 9 6 0 6 m F 5 0 V K h 7 O l 1 4 A r 1 x D T H 6 f e 7 9 L V S M x h z W C h N 1 v 6 Z e q A v w P W 4 1 g F F V t S I z 4 v W R y 9 3 3 + P 2 i k S T k Q T y 5 9 / f S B f i O 1 R 9 h o X b U W / x E 9 4 i 6 3 B X 1 L B D w 1 7 9 Y b Y X j N k s n + J x z p o 1 A t Q A 2 k s Q 7 4 R 0 x V d / 5 2 S P m 5 I P 6 t Y G 9 o D G x g x Q Y o 7 T j o 0 G j I E 4 + U 8 r h / R b / P j 7 5 B s 5 B 1 p A W k 8 S + u j W S G P Y J C F Z / g S y o y z B / Q c Y 6 b E P n K 3 t k V C W j G w 1 C H M M a 0 X e E E + 3 O h 6 N z + N y M + a M W 3 y A u z d S 1 b H S q L o 7 f P u j h B 1 H q b z u r 6 + 6 p y k R 4 Q l b v c j 5 c M d + D W j 4 8 u w x 8 5 a e d g K A 0 7 + + K K U N o B L 8 J E y 7 + D t X X S 7 a u f m O z b 1 i j i + C b s j l E 5 F i k r c k t F I N z O D d H 5 P a c L 4 M N l 0 X j Y J e J R x l K J k I 2 r S 9 i 7 v B + s g j w v T y r u Q 8 m J d 4 k N 3 x 2 8 i + s s S S o j J N y R M f r X O M S q M w N g f U i J m o y D M y L 1 e V l 0 + W 7 t 4 p j U R T d S A g d p q F 8 B X F l L Y Y B m 7 Z U V 8 a 4 U C 8 Q g o 9 B b e r d + + A 2 z 8 / X a Y Z d + O r A 1 Z x W 4 v g t n 7 T o f j i 8 K B B X D H n x I B F z B + 5 Z g c T j J d 3 J G Q H F 8 M / E Y 0 j O m 5 q L Y Y v i L g L O y y 9 0 j b V 0 i f V d T u v J z y S I i b z v t 8 f 9 8 k U J X f b z u S X E o Y u p 8 w C Q b 0 T h n P V C G t V P W f 8 L W h / W F 8 I G T X w m 0 7 3 z Y f m H g W g t Y M H B E B 8 u T G I f b 1 X 3 W c i w M P u E Y u 9 X 1 f j C g j W 7 V C X V o T 2 r O i O K q I V M 9 w H G u k H L d q R 8 m J j m j 8 Q l z h j U r + 3 H e V b d V B V u v B H I q Z n r S 2 + W I O X W S c D H y w d V G / I Z X k e 6 2 v 0 a r f L O f R o W V n y j 8 1 Z u a H n 0 L w C Z G 6 1 X h 7 d y W Y 3 C l W 1 v K 2 P + s / h 6 / F W h 3 n 4 N P o 8 0 A 0 i 6 q A f D q v A o D 7 J 5 f 1 e Y L 4 C n X 9 A R N q D + G x d R S s Q m / X r J b O E j C i i 2 o x w O o m U D S p X D A V 0 6 5 L p N 9 S / F p u U 7 E r 5 p b X m r J J v b 8 5 D m z y f x l 2 c v e d B J y X 3 m O E e P B D s b x + v s N M T z a J B C u g 3 X D h 4 0 r i 7 w K q 9 u X v J C D O b w N e x a 8 p T W u t f N q L f 4 P d n v a d f Y Z p j 0 9 n + F b g 4 F o 4 8 X x y s m y 0 p t E I e T g F 4 y P j d 3 S B R 6 H g + 0 g k h w E I m 8 k P 4 z q n v B h e K N 4 E Q s z O c a 9 c y S o r m k n Q 9 n G s R N 6 g j K P X 9 D V r n N i w O z w / U Q B j + b h 1 0 8 v Z I 4 i 9 y 2 p D r L 7 9 C / S X G m n B M 9 Y W R G S X 0 L x 4 R f P 7 3 y 4 y f 3 9 x P X o C s 3 N Z w V E 1 n E Z Q w k e K A d B J k 3 J + q P 8 I S 0 f Y n i J b u 1 X z d h i K P y o N 8 u x N 4 V T G x t 0 Y 5 Q D W h N + t m b P V k L e x 2 / L v b V G s R x / 3 y 0 6 M d f S i X G y / W w T + 2 / N 8 7 n + u 9 f P m z u 4 C 1 Z t U p x 2 f W X Q 7 w 7 3 K f 2 g A n m n t v 9 6 7 8 F 6 4 X 4 4 P n x I 4 i u / a 9 f X P / V i + 3 / 9 6 8 D L 3 n E d C l 4 K 6 5 b o A F t B e p 6 B l J M f u 6 q C w I G h 8 A V k 7 0 T / 5 B V + Y N 6 4 j U Z 0 W D x f E r A A C W k + C T f e 1 e i 0 g p 3 p O x 5 n e N y h 9 4 f m L D E Z a 1 8 r O e S W u 1 G z t L G L c 8 q / M n o F 6 f N e E / 4 4 A p F r 3 T v 4 7 / S R M b n t z P C O Y / / X P O K X g f q t G u K P R v O F M t 1 n H Y n c e y j 3 a M 8 N r h v a / 8 q 7 p 5 k P Q O l 5 d Q o R s B y 0 N F 4 O b Q s / 1 d x l / G f u S Q S 5 Y q c q 0 H e q e a v B r w 6 F K S h q A H / + x / p f / s / Y 4 2 9 Q y 7 s 3 7 l c J 5 r 4 X w b Y 3 U n 4 3 w b Y / 5 7 m F U Q 0 6 n 1 / k e G f C f Q 8 L Q Z z m o 7 W d 1 9 c k J E g f W L Y e 9 Q L t X s 7 0 o q G 4 C G I c R L E P o P k h J 3 4 + 4 A C C S Y t 1 J c A W M 0 g F s Q d 6 Z n g 8 + z S q O x z T 1 C z X y 8 p E 3 o 1 V f v v z 2 M F a A d P L + z K M m l G Q B C w y T f D E 1 h i h n I z 7 y 7 c f G F u e M e D L R n f I / 9 I 1 x / f S O z 9 f v v c N L U f F N y G s H D B 3 B s m P 1 o l H Z s z A o R 8 j g g E 7 1 + Q p H S r B C 3 Q Y L Q a 6 M + A i r W H W 3 l 6 4 / n 8 e F i v V + U C d p n W M B 7 4 A N P F 0 S P K G x L J q i n 2 6 0 7 s X V e 0 d c k S I f 1 A 1 u s E Z c b p p P M x s f B n v N F H c M a G G z H R u P K z 1 I 0 + s M G x 5 p T P c c / P K B w R i o n f U 0 F h J O x K z m m X 5 L E 6 X L 5 T J 9 I + X r o / t H K T O y 7 4 5 k A P S F a O q s y d b j h i S 8 n E m z v C y k b k 6 H t U D d F / + A o M f p O P F f O f f H 4 u 6 x W h 4 U + H 4 f 2 Y 1 y i e O l 4 4 n c G N D B Y f Y l p M w 0 Y w 8 b k z G y v K h n g e I h h j I k 2 r m b d B w O a 7 Y c i F 3 Y I i I U 3 s a z h g x f x C z d g d 2 e z H Z 0 g M n 3 r e 7 J I r J l R N o l 8 q y 3 n t 8 h W N V y x T w + 8 Y I z f f p w z S 3 I J o X o 9 A f v M W m g P P k 9 X w 3 S z M E C P i k o Y w p F 5 W L F + J z P I K V 7 n R P V n J 9 H 5 / c + / 0 v k m 1 C C U C L o Z D o d x Q G k P b 9 3 4 5 t v h a 6 h 9 R U g h V y 2 e q J / f 7 5 a z g 6 O T d G R L l 2 f y D M 8 r f 6 F A O c B O 6 + S 3 s g M g h q E N Q Y A m v p W C T / s X K 6 E v X i 5 W t 7 G o c 0 e y i Y t d 0 F G z A v P A 5 / S 7 7 P b j / A Z M E Q Q n M a A T u W O T F z o J z Q u O 6 6 B N H 1 t B W Z 9 p K Q s R F P Z w a r k + b n n J u 9 W m v H Z G Z 0 w C O K k g W E N O 9 x t / U v A C h 9 9 K j q m J + + Q j 9 E f 9 u G + F m q i D L + q l m v / Q F c z X V f 7 T L M l 9 c 0 C f Q y 8 4 m n O C F f c 7 f m B y T 0 H Y j 9 W U / + m w 9 e G 8 o W W 6 3 H A k 1 W R P j c b x l d 6 g J 0 a u S d 9 N L w f d B z L F Z u F P F 9 C Y j G / s 2 Z G 6 5 N q J 4 o L b 1 T H p c D L X l P 4 K N 2 G T 2 I v I E g i v I s C A T 3 R S F Z l Y 2 3 S B 5 2 B k T H i k b b 0 D A K N 9 L Y 9 Z w Q B c i C 1 Q S k d x l 9 u d Q w 1 D 1 q b E 9 q v p 0 e + H 5 Z z y k s g Y 8 M L i r 3 f 6 L G i f 6 v f g a m i S S o h X 4 q P N U 4 A P 5 w 8 8 Q 0 d 4 q H V L / g H Q A Z U + m v J 3 K M / t 4 w s U g O 8 x T 3 e F d N n s 3 4 J O L Q w 3 V M 6 C U e I i 8 z O O 3 / l i b p s R q 2 m 2 q V r S F z 1 T E A 7 I h t X l U T 2 g + k I h t l O p w T + B e v w K t F z + R y Z s F Z S p w I A 6 Z M 2 9 G b K K q 7 N H Z Y + W N p f w q R b Y W q I f L S M P Z 5 M o A B c o 1 Z Q 4 h h S o W N U x y f w X 7 4 e R J O G p k + A M 5 M J 8 3 W + w v p e O 4 I i J 1 6 I u S U B S S 6 A h f D T + G T i / Y q T V O Q c A E v / J d C d 7 G d i f u 4 A n t 0 u N k T 3 B V m u V E / N 0 r 5 M P O 8 a F K a Z e W T j b 0 q T F / A v 3 x e r B 2 M T 4 D q 3 z v Y W C l O T w 3 O k j + N j C K d x k 0 a + W + c 3 6 / F p L F O E T G B I 9 S f 0 8 Y y q v Y 8 Q G c Z R g 0 1 8 C S 5 9 I 1 v p Z / 2 u H q E q w 9 i G O X k 0 K / X q e q V E 5 S 6 g X s N x / Y H I 3 K B V A D f H d v u + h G I P j 3 I Q Y 1 K M c j X s N h B f d T 6 T w 3 R x 1 l v v D h l n h l l 2 n 1 a N 2 h I W A F U 8 G Q c k S H 9 j 4 J 4 w + W R 0 N v + m F + V I f h X g 5 x S 1 v 9 9 6 0 B H B q + y / P q B g D H l V p h u G 0 E p n b B a k s d / / 7 Y G b N v 7 z c n A C f 9 8 n U V x J / 5 7 I d z g J M v s v T b h w t X J n 2 + 3 z h y y G E a S l u 6 w B l T 1 V q I I O y p r u u J u 2 1 7 P H z 9 m 0 3 5 b 9 / 8 4 C G E A 2 Y J o r 0 P F 4 2 C Z + e / P l A I Z + W R A l 0 N I e 7 e q 7 N C + u K u m n g Z s s g M 7 X 8 + U P O L 8 B 5 i 8 L R v Y E b o 0 U 6 6 M M + D h 4 / / + + / J F h H W 0 7 y S j k P 3 n q 5 9 V w Q m 4 N E t a 2 z g z o d W / 7 i B c k G U b m i o I / 5 c 1 8 F 2 O o u D N Y i Y C B R G 8 D s h c j t R D I r L E T y J M 3 D o V / D k E i p 5 P V k 1 u s E s c V 8 h q l I 7 G j / F D t W s J 6 9 G b C f R O o j v D i d n H G 5 J 8 a P 9 + x u T 4 4 g 5 P I a V y C F u C x 7 z J x F / 1 A x 1 b 4 P 5 Z j J g A 7 z h 0 O d x T 6 x i h r r h W h w G g R U c y z 6 f h C Z M g C L o E e L 9 7 v 5 x c g k l g u p g x f 7 l L 6 Q w P 9 N z 0 / U J X a j C f g T n 6 v 2 g + x U + o Q F Y n q A i i N M p M E K q h o A U 3 M R F 4 Y 7 m f j f k n 1 W / 5 q E 9 u F T A y v j c 8 m I M + M h o I s a Q w R 1 a 4 K A u k / 6 D 5 0 H y 6 f H 9 W c h 8 3 x 1 v L S / s n u U u 3 H C m R q r s A D X O r 7 g S W v q o Y z d 9 Z t q w F u l 8 U l 8 Z Y 0 l W d h P A 5 + 6 c n P r c K R J E c k 4 f g X F G T X O D 4 V L + b d F y h h S e K i h e b N v 2 K q l A E f 5 4 x b j 8 L g j q u y 5 5 T s 3 L 7 f M 1 P l + a v P t 5 k e I 8 j / 0 a G I y m 9 v K + X 4 R e R 8 4 3 Y R D 7 v l O c Y N B f x m c d C J C g K y 4 A Y b 5 / D o d H X 9 P J n H D N r i K 8 Q m f q B p 0 T K e W / 5 X f r H 5 k 6 C H v 4 x 0 M N V 8 o D V Y 6 I M 5 4 u 7 8 C 9 n m b E W F 8 8 g / 9 N f M V / u s P v 7 v X V C N L E M 2 F R g H L U U 5 d Q g g J I R G z m q u H v 9 5 t f O G g K 7 r W t r t X S P 5 L 3 6 S G f U q u + H E m / A u T Q m z 4 w l n P Y b D r p b U d z 3 8 P m E d 7 4 X a 2 d a A B F t j P M E D / X i q K + h x 8 D L 5 E s D F C w u j H f q H y 2 H P X j i V B B y X i W 8 x + W V g 2 S c r 4 z d 3 L Z S U m f r Q Z B Y + 3 b c y n O e A k E K h Q 8 0 S W Q l P F 7 J w 5 / z 6 r Z w c d Q j n N x e h M H 2 D j l m H n 7 R 9 y P w Q N t V 1 9 E f R j t / d b a o f O t S S r M y D M u / i f u 4 e w T z 9 P v H A 1 7 R f E 9 7 h 6 f R s t W H E Y M f m z Q a E D 3 S f 0 X L O c / n I p 3 C n 3 8 c W 4 N q Q S P 8 Z k 9 c I R N I M n p a D / V w B s Z P z s Y B O j 9 M X y o + x y I x e P v s i I f X n 3 4 0 V z X E P L a F s r Z 4 1 g s O 8 b D 1 3 + V L k c V t M V W m r Q L U w z m f W K n w Q U J i U r w E / 5 C W j i x c z 3 u P z z 3 E I B e l F b 6 X D J b + 7 w N A o b 0 p U 5 3 I X U r L 4 P V P Z K h + / E f 3 n t Q O D T j e 7 N 2 d 9 u 0 v y W p 2 L E E A k B R i n F T y P S V e w z z Y + a 5 r D v 3 X 0 x K 5 2 s e e L k 8 L R G J D J D q L g R p R d i i o n N D 1 g m B v y T Q D j v p l f X T t g F y 0 a f d d x C p G 1 j C 2 D q x x D b 3 m j p f Z o f m x x X U x w r V 5 g e E 6 a E K L 7 r 1 D 2 A N X P d 4 g Q H x G A C q n c 9 T 2 B j g X R P 4 H H T 1 v t 7 I a l e w 0 3 w Q B 0 x p m z N q 8 5 j + z e D O o z h p r f O m y x a p z t 5 T Q W o f c T 2 s y n H Z A T a X l y H f t c j J b X C Q 7 W Q J w g U P k + t E H Z m X 9 L l J p 2 1 F / q d j g s v c e n r / d K c i 9 o D j x M 3 + O a z U v Q S H 5 J d C h t l h F D m n Y z W a l y H V J 7 Y u U U Y a c G Y C 3 4 C 7 / s 5 r o 2 n w 1 W 2 r c N O J B n 3 D 7 H h M c O M 3 S U H P m B q 6 i T Q Z E e E G B k u F x O 9 S e 2 f i Y G 4 j d V 7 g 6 n M / 0 z + f c U I 3 D t h 8 F h s o u L n D h E c k j X t l Y I W V Y + M D c 3 5 a x l e j l g U P q g + G 1 s r l J E / x R G U T V d z P A Y e Z 6 e n E / L i R q M k d 0 h Q k m 0 Q F Q P L P Y + c v 8 9 P 1 I / c b / e 4 U 6 p H e r N V q + U y + x I d 1 o Q F B 3 J K L y 5 x k P U Q F Y 3 e n J 2 v J 2 a V 8 l Q 5 Z j T X B r 4 M O 3 c K n W r l L K Z m r F A i 6 p g K u n f i 8 W F G p G e k q g a Z / 3 k f q 6 Y n 1 x / 6 I G D w j 4 8 n N u 4 Q K t + o F i x 4 Y N L E 7 v S s H 5 I O O T y L z z 9 1 1 Z 0 1 O a t a k z W S y i p z f B Y p X V p U p 5 E Z k x e n e l x J e M B H 5 p / 6 B w l 4 t U T X E I h u I L W s 2 Y n n + A g o A / 4 k 9 Q b + D 3 3 n 3 t y c Q v 7 Y X l G M B S J 9 p x Y w K c j K 9 f c F B h h W E 7 y m y R W S u f M F + d L e H 6 M a B Z q C / C I G 9 j D 8 T / j e s 5 4 A Z z A H P o q X h P 2 e W 7 P D V X D 1 v K M u 2 f E G D i 8 f l e n 1 5 G 5 n c 3 V 9 H V 0 9 P F w / 2 k Z V p 3 N 0 D N f m h 4 B h 2 W X T z H g 0 4 v 7 N Y n E n 0 K 9 f m f F Z 6 6 7 V f M T L 5 4 r Y z V 8 A t f W p p v W g G h C i f m 0 y V O E 9 x 2 X V Y o X p 7 / f G w r u b f k 6 Y R / p l w X J o B y W w L E G E l D j 4 H 7 V f z H 7 R j 9 9 X 1 D 5 P c W A O 1 L a 3 d o 6 Q 6 n l G m y p H g w d 3 i o E H B z V n c Q W Z I 4 W 9 o Z k x P r m C S 6 Q S M S 0 J Z g 2 / I R k J J o / q y T 6 j i t / u c f h 5 3 H z L O 3 / L O h M V p 2 G N w j o / V 1 4 o / A q + + M 5 d 4 4 B x 1 b d I U s i / r V R F e B X Y e Z m g I Q c n t u M O v / E F W / v 7 N B u u G 3 F h Q j 6 K m b I x r 3 4 1 8 9 S 6 K W 7 1 Z u 9 C 5 A 8 i M w P + c e p p g 6 k x N S Z V Q U 7 C w K 8 h A L u + u / r Y e 1 1 F f q M 7 I L s m e S I I K 8 5 2 V p v v 1 c O O + 9 4 9 + N d m I / + f 6 g C 3 7 D Y c F y + X j K G / B A Y W y h n a V T y S c d m H c / g U l n 8 4 O o h I c D + n o + 2 y I P M K 0 b w R B 5 Q D b S O b B E v M W 4 h w r 8 f d w f O M 7 8 d x W E 3 o T 4 W H j R v F 7 + 1 J 9 B R m n L 5 g 7 9 x W O 7 s 8 u f s P 1 E M i 2 n a 6 L x C x 7 M N P K K Q 1 z H x k A 3 y w 1 U 5 L k n s P h 5 n E r a 0 g 8 6 D O a Q Z n D l t j S 9 m g M v k g I S R + Y J + Q l i Q w 0 x Q 2 h 6 S D z x 4 x q 0 H N l q h h y u 4 q o c V R P E J u 5 Q H + Y s 4 j U Y F W D b 6 w U H L q T 4 q e N N i 3 S A M s A 3 / S T b b S D M 7 u y u u 6 8 s Z / r 2 s x S S n t F Q D y v S 2 w s 0 B f f L W N a c E R J K Q l R U d O I r x 3 S 5 / l 2 R b z + u o H C J w z 6 6 4 v J + s F X P R d d Y z 2 q D l U Q t y 5 9 M w b y j t Q f u G c H 4 y d i T Q q / c O l 2 n o t z w l C 6 h q + B 6 Q H J e K a h 0 V v K R 7 + k 3 s N P t I d v X A y 5 E / v O f B j e L T A f s / v x 8 u F Y 9 D 3 8 D c G 6 L + C H Y i W I m 6 3 i X j / M J b x q q D W d c p 0 c l b 8 w D D t A 1 W V F / o I U V u h m v m 0 t G p y T 4 u G u B s Z N U D z y U Z 1 6 s C R 7 a 3 9 M 4 E y Q s F j c 9 x K D x T 5 V K Z S 8 D f F t X 7 3 w d 0 8 a V E v S u Q r f f X F R 1 + a l a W 9 H d Y L Q R h H s 6 z l / / / e W S a j d D s b k 3 V 7 0 n b o t G S Q I 0 w 8 K 8 Z G f w 8 / L P 9 1 w W o j b P s 6 z X b a 8 Z X h v 1 y H N W + o X L U x U 8 n f 4 e r 9 R 8 E A w J Q Z 1 T l e t N + k 5 K g t R 4 6 n E 2 x b / 3 A A b p 1 k F J S S + M f V u 0 I E v d A x p d z l 2 C c y E l d h S 6 B B N X Z F H L r + w 5 u 9 x 7 U v k M 2 j h t 6 1 x I 5 2 D f K 8 U N A Y 5 c H e X i / F L 2 c S X h r G a 0 I s C L g x t S j r U D E F T / J t Z A I 8 V t R z q a Y 1 6 k 0 f j C K i B G 0 S 3 t w I j 7 y 7 A E q u F X 8 o v T Z Y E H 2 d G f E 3 r 6 v u t 4 A d Q z 5 / 2 3 2 9 0 E P Z 1 T Q v a Y z u 9 S 7 y m I t r 1 W L y z U Y B B k e + X w g 3 2 V + Q L 8 Z R z R W 8 L 3 g Q N P f Q M Q h j G m f C M U r B z 8 c x 1 J K 4 3 N J x l X w s f r B 7 7 j 9 6 7 7 U X 2 b i Z x J 9 6 a / F I G D S L Z M c V M j I I f N m a S X t N o v c + D a h q w r + 7 + G j S Z 5 g a f u t q + 8 P P O p H P 8 c i s o z D m V t V S I x l C X E a F M / k S Y n E Y v C p 6 a s r x F e M G x g 9 e M y / n s Z f J Z b W 2 Z J N Y 8 Z L r n A 5 Y T N y y l s c q u T + o N A d f c v k 6 l j D 6 Y j D 3 j u B u S q r Q A E C Y D d E b K i h b X 8 8 c j V Z S 9 7 N O t g f R W l W 9 P S O L 4 w x e G C i N N 7 8 J S U L j s h n 7 8 3 Q R G P Z 2 w G T h / f 7 a z I d n 5 A d y I q S O Z r i p b 4 t 6 I D v d u e A r B Q 9 / H x b k i 2 N P x U L V T 7 g T i F U t 6 n 0 Z l d p g h M r c k f I a l b X 0 0 q s C 6 V 2 t U Z B g 5 E Q t 1 o p T x e 7 W B O e p G D j j s G B K U q 0 T k n e i P i T D H Y Z f K D P 9 K 9 m Y T v 1 M j G X 3 M 9 9 N d j h b w z 6 + B a k 2 e B j j M p Q C 5 1 O t c q g / B J 3 i n C t E K J X c B o k 5 t h u n g H R K M z I t H M H 9 l f A O 8 R / z 9 P F K X / z 2 1 Z 2 r + A n Z n d E / k j I g N J E D 0 4 g O g k 0 j E Q + M N p e x w 1 k 5 J V X 8 v p 7 r A F i N h V D M 8 c u D j 5 K 4 Z o l r 3 R d F 0 A 7 p 1 g V h Z x w 8 1 B W j 7 j N j 5 K f T B y S 1 O J R s V g R n T d o C c Q h v F m R U 1 8 X y A F t H Y Y A i 8 K B r q j 2 c c D p 9 X 6 G j r 1 w x 2 K W P N t 2 R 9 w D G 7 p L Q 5 t p t g 0 x S 3 8 k b 7 p i 9 w 2 V k D 2 m U V c 1 C k L N t d p M F B w L z / g k T R K y j b S v Y e + f 7 X 2 f e + m Z M x 4 Q t 5 X C Q j z n 2 P 4 w d S W d h F 1 o v x 3 P y K Q / 9 t A y z L P 6 h A L a I S 6 N 4 s 9 J f i x 5 3 7 n X 7 N m v y a A q 1 p b 0 V i Y j B l P 5 M Y Z w z T r h K r c 3 G i z / f / I 5 l t / a p T x N s Y 4 K q A T 2 u B f Z M / V c A Y C 6 B p 1 8 H 5 e f a p q l 1 f J V 5 Q I 6 M t n 8 E s V o C H + F s A Y E 7 l w K W d R I 5 h C H t p y / x D a z + H w x d 9 W 0 s 7 7 p 6 I j p 6 b 2 8 k / t z 8 M v Z F f w w C z D u n + f m z g 3 r E D w z 6 8 B X d 0 2 M 7 U K e H 3 W E B c r 1 6 n R A c / u / y h Z P i B d a 2 a x C R w + i d g 0 T f y A 4 A L I R m x 9 N R t E G M W / c I v i 1 t s C L t / J b 0 e 2 G T j h P 2 V e 9 s v D V v w b j w / L / f T K l j l 7 f L p C d s g I 4 1 9 T t 6 3 B p Y f g B v m R x h Z D Q G n W d j L H l y t 6 A g a M c L W 6 + 3 k w t J c 8 v R 2 z k w u y V O K v g v K y z 7 i 5 I f T B b e y p N m h d f K p r G e 4 M x 8 + A G B W i x m W L Z T 4 0 7 h O 1 d t e z A 3 p k G T K E + j 4 B 2 + 1 R h E R S I 4 1 u + q 3 Q q 8 d P p b 8 v K A D d b 8 / l B P 8 e + c D y a x v 8 o I 6 B g / W r C h m j U W E M V Y L S l x j g 4 c i i n x T P F w z 4 W + y x V F d P 5 e 6 T 7 q 3 / D W + G b u N K G F 8 M j b E v b s D o 5 P B x t d Z / 4 i W 2 + 9 Y 8 W T T 9 H h G x N A / C 7 Z / 0 1 4 C 7 5 w r V F b e Y f 8 e i x e G S a B T d t R 0 w K W l l Z G G H l R S W M s i w 2 + V + f l G X C o A 4 a U / y 5 7 6 r d W Y n D A F f L U s h k y Y Q n S Y 1 k h N J w L 3 C i B W Q x 1 0 r v x q a B N c V y h t k t 4 u N C + 6 s 2 B l V B J Y a 9 f f 0 d 8 f 9 2 j l s k / u y 8 W S 8 f F v u V 5 d s W Y Y B a y E X u J J G U / X 6 l v R j t N a E 9 7 5 j A o O c p k w M O g E X n q B T x N 3 D w r l 9 d U O q A 9 F j k g K E M + D V Q T Y H v x l 9 4 E U n H T u k / D s m g 2 9 U R K k k W 1 Y O c u 2 4 F 8 y 9 b G P 9 X T + 2 2 x v + N i 9 Y p / 6 J t l 0 F m s 2 h z K g I q J + Q 8 q m t 7 H D x N H 3 / h i G M 6 q h f X J K N + + 2 8 E C p t N 5 c i R L 1 / q T e 0 x q F M s e 2 b g B h Y 8 O h n Q 2 4 l Z P X c z E W u p s a n 4 N d N g m G 2 D v 0 u 7 R n J s W b F 9 v M I F P U 3 4 g j Z G v / T K k 7 v F Y R x w q L 3 1 a l G R 4 K F v W v o n 3 y T 9 H e a v 9 d 0 d 7 n p m f z v U R e d x x C A Z + c 4 3 T W j V M E Q W M D t d X n + T s s i 7 6 K 1 i o 9 f 2 t b a j S H 3 N h Z 1 g 9 0 t q M m h 4 t Y P 4 o Y M d 7 M B N A R 5 T y 6 + h v V / H z C r b o d R u L g k K 4 M U K H S / 5 6 s 6 9 O P Z Q W e 0 C 9 j t h Y / D H r c s F O P p 7 h U N p x 6 7 a g P p H E g 8 Q A Y A 0 + T d H E Z Q U 8 r l Y v + e O Q J u m r q E v n N 1 d 0 P N u 7 s G 4 Y N 1 k L F r Z F 7 a r q M M Y p 7 4 h 4 T 4 n R k g 5 P + f j n L 9 u W o 2 3 s x O s w v o + + x w k z 9 X O b h n b O J A B 1 2 P F 1 z S F R G i t + l W 6 n k U p J C p U Y c R 6 O 0 F B i b a k x h w Y f d t 4 b O c 8 H 1 V T 3 0 Y P R U n j L W 7 X 1 a z q o n r K M U e t h 4 c 7 6 k O 1 O 0 A D l J B L + B G F 9 R 3 J Q z V U P K o u m 3 + 3 1 d i 5 s V / 2 L y V N E m + 7 p v K h / t x t n G 4 Z 8 B V v B 3 z O C 8 j O w G f e Z r u w K G J / 8 E 6 M U k P K L i p N M T 1 k v i 1 8 3 u 0 L a 9 Y O 5 1 s a A i + 2 M Y I M d + a p f Z C S 5 X o 3 U l w q + e l 7 h G z O H 8 + n N A r O j O Q F f e X g 5 o l G / t h N c x r i z r S h 3 q h / J 4 h p / z X 1 z U Q 9 1 K P W t z k q A c P v o 3 b F d r q y S M H F N W S E o O a e u u 9 A b C 2 S b L W O a f f W H C V a Y I L u 1 j L t e O e 1 e 6 e 0 t q W 2 e / c 8 q 7 8 Y d A g n c / D B r a 1 n 1 o j E j i k t E F s G 8 B i Y D k O j L Y G d 6 3 q y 2 q W m b N h E H 9 d l I G l + 9 i n M 0 n 5 i T x I b 2 o x U a j f 9 f j T / V X R C u e K E c 6 I k X W a 9 L S t P 1 b M z m X 5 D d 9 6 6 h q j 4 8 a h r P D r b I O O G A V C N c / a 9 z r o 3 r D 8 f n A 9 c U 1 l t e T 9 Y F N 4 5 Y y d h 8 m a 9 I t 4 b 5 G s v e F p Y Y w d o e y Q U b W u L N J z a K m I 6 e / D 1 A 5 W / 9 i P S m o d / + D t j N b V h 3 L s u w H 8 Q D q E H o E 9 Q 0 S k k D d m 1 p A H e q R + P q a x y O t K i r N M s 3 S y u o h P d w i M s L v v Q e k v d e a c w z n U o 7 C G x H Q h w l v I D w z G H w a + r E a i R O R N F s t M h j U F 4 I E K x g S y R S K F 2 T P y / T l u 3 j A T m U L X R y a f D 9 L g K 6 U 5 N M h T 4 j R V l H D I 8 N g D d c V T 6 s c d / Q + w H r X w E 8 4 T a E 1 j 1 9 D s b 1 y R A R 3 g Q U 8 i C x R Y V 8 W + n b 5 U r z B c d w m Z d 8 5 a V p 2 M O q f t j v + F p X D e 6 O X f 7 N Z e c w V y j l s c g x U A j K P w v n o 8 j 1 G C L C e f + B J g L 3 + R t X T y n l H + 0 S S 0 G n y N / J h u 1 H V 4 / M 9 9 s Q S o W b y P B z l 5 M 5 o I u i h U 3 Q g Y Y Z j o u 5 s X U f F Y l 4 H f Z q F K / k Y b j 6 A A 5 e 2 n Y d Z j m 9 3 + g N E 9 s x V A P s f P 8 / g p 4 i 4 8 m t 3 r K g S z 8 l K W q V U a Q g a 0 3 g D a w 2 j E B T V y P H w Z D N H w 9 s M 5 Y A N T / m + 7 5 0 P f + w H v N c F m b o 1 V z 6 1 y K J h 7 e L J 0 h g a P Z p J m r w J x s D W Z 1 v N n N S O B N 3 j I e i r i u E a V x 4 9 z q f 4 1 S H F 8 t h w 8 0 m 8 y 1 m n i Q g z A Z L r l L P 2 j 9 B k 5 L z f e p D e N N a U u Y M L o I / j w d u 1 H l 6 z Y t 1 6 + V 6 5 k 6 J 8 Y q Y n p Z c f p / P r b 5 r C j w c m E 1 Y W G U s e e r Z B r / 6 S g r C + U s k k m P L z + U a w + k F 9 f r p 2 3 q w H d b 6 s k 7 L t z S U k C I 6 j s w U z M m J M W t + E 2 e D a 7 A g 7 O J h L D F G J G O N d U m x r N Q c q H W i B T u M 5 h Q l D + K d u x n w e s r 6 / f J D f 3 8 K 7 z 1 5 P o 5 h 2 k J Q x R X 2 u U N V g 5 A O K c C O K k D p 4 M n 9 Q l t b h z J F 9 w W / T e o 6 C f f 8 2 q F u h 3 + v 2 2 / x F y m c e 8 k q x 7 G N E d M L p 6 4 6 v t V v f l A T h R 2 P H 3 / 0 z o b t f 0 I D 7 G R N f g 6 T f O c I k E X N t c u d m C F P 9 B i s J n W / 0 V F v m W T j 0 v v S Q U j 9 h / O e g G 7 B O H M r v 0 8 c V k t / v j 9 k L c C q v K o Z 4 a Z S N l o G 9 r 3 Y F e H S 8 x y Y 7 C w Y h x K 7 p Z b L 6 + D 2 R F N e O T M l T 4 k z e c Q p / P D / X Q k + f g G 5 8 p J z A s o s G T o e W K C p S 0 M D t r s p P w 7 A + 2 i 9 C I p M H h R 0 S R K x Y O T U O S o u 6 f J 6 h 2 D y 0 g l N 6 D C V b 7 z k T l E G B 2 H p k m t 3 B 1 1 7 L c A c v V z G m x 0 Y y t s G M 7 + n J Z h + + G q 3 n F 0 c 9 q w 6 s d i N Z O 8 6 M Z L n E J t d c s 3 G r w S o 7 5 w F w j i o a w K z H 4 H 1 z U q U U F N s b e B 2 g 5 W 7 1 C a + H 3 1 v j 9 H d m P / k + R A G f 0 m X Z i J 7 n 3 p M t T C L Q y 8 C O A U p i s 8 3 e 6 M j 7 z t D b K l k x + D m f / s D w s q o v L z R W y V Y t L 4 L I L 6 7 n B t Z n S t q 8 r 2 a I r 6 m b r + G J q 2 b u + 4 A p 3 3 T A 7 J d a y c H t N R i m K s x j l W 3 6 s c p h O B M G 3 e W y a W B K O A 8 + 6 2 4 / 7 Q L 8 I o / d n 8 V H o g Z 1 2 K m e y G u o H m k p U 4 B e M e 3 R a I j T 0 U f G y E T X B A n a T a v E p L 5 F r 1 a 9 4 f v c 9 A U 2 d D 8 6 J 0 K e O u Q / H C d Q y 8 Q W p 7 6 k 5 C l 1 J 7 m 8 I z F 6 F F K / c i w 5 Q u w F 8 s X 3 0 L s 9 o L 3 S L y V O y B u L d 3 8 y C e G b D N c r S E w A o g 4 G P + B 0 d W M y s q J a g 1 G x u s Q F M x D Q r M z x 5 f W d k 5 m l r w M K B 8 I 3 6 t 5 o m / v X B K w R o n A q V x T V 3 y 7 j s 7 I U f q n C v 2 o I X 1 B c d E 8 Y X x y w x l Q I o s s / X b 8 g t e B 9 4 T A z L t o 0 d f B o b c 8 f w t I w D G G u B J 1 8 2 B e 1 p t g + L O z P Q 0 O 8 i N K f b v k P n G C Y e B Y / y S 2 i e j V v / d y C 5 r c o + r e E R E x N o 9 J 7 L d / P U J V W 2 u m J h w N l 5 F a E i e O + y 8 a 5 v M 1 A l x U e 4 q A / U 2 O q 9 M o 6 O J s + w c 7 n n + L w t u z S c p F 3 a R W J S G L N e D G r / M S J 0 W F Q C 7 r 2 V W 3 f j + e R v C C q Q Q z K y e q z x z W f Z m 6 B 7 u q F R V 6 i 4 h s i q L + 1 5 t Z d y P I t d p 7 + t R F e m 0 4 B 8 m x B W 9 2 T e s Z 1 q f 8 J / P Y H S s 4 U 3 e X 8 q j v P M a T K b 2 4 1 m r A D Q a g 6 p r D i D l 9 j / B 5 O B 2 q 7 P K / A J j L H M U 8 n Q A i t 9 I w N u Q T O o 0 s 8 0 Z m D v h X c Z I J K 8 Z y / w h N E E w 0 k g j d D q Z I v X T B O c 4 8 v + K + 1 E + u i k f 8 L H k s L 7 k y s 4 U + / A v m J d j w U B L e 9 0 S r 9 T 8 G X G z O r s D Y t f 3 2 8 0 E g 2 / n K y 7 X r T m w b R 9 2 y J l e 1 g q C / c 4 h l P P v + m 7 3 0 S h M v 3 g a n I S q B n L I g S O J 3 T T Z 6 h 7 D 1 K 4 O W W i C q W y w v N x b q O n j + 9 / 6 Q r U p 7 U G h S O C 6 r H F U 9 V O G E J R O T f N q o m 3 y 8 e V V V K W 9 5 N v o o M 0 f Z g f Y C J d D r M I A C 8 6 S i k H B e c f 5 P R c P q o b 5 R t h 9 w K p b V 1 x U N b x + n u X Q 0 k c X 3 t X 7 / Q w Y Y 7 Y 7 p D G W P e i M e h f / A c L f 0 M 8 G F U F U I B t m p 3 y u N J b 5 c K A I H D p A 1 H a n 7 d U u c m f s N 1 3 S p n O + v H l x 9 0 J U f f 0 S M G + w v Y m g q a x N i k g 0 V E C 4 3 Q o r 9 + s 4 / n C n V n p c + H w Z / J 2 i H r e j a n s + e J D Y 8 c h g Z K 8 d E Y S B h W Z H y 8 0 9 z R M q e y f Y I y G 1 q z C w S 8 R t / o n q / Z t e 2 U u O Y u 6 0 r S 9 y i V n m n n Z D M N F m 8 F f 0 C P c M R T k w X Q q 3 4 Y S e f y g N S e r 6 i D Y e z E K O h t B N 6 A v S D o x N a b G P z h j b 4 w p t 7 u 9 o A O X i V t K 4 K T M P j + 3 M u V D S 4 4 K Y 4 J H G P e 5 A B s v 9 e y Y 7 S P j j / o p Y d 7 3 J o M s m Q j n H F 3 l K P y x m E j C 0 R U 3 2 A f S F 4 9 I c f E i + d w 2 h G 7 H z 7 W G b 4 W J Z 4 x 4 L k 9 x 1 n 4 n Z 5 W S v O 0 p n Z b P O 9 V L T l y / N p Z 1 X a P i S z + z m N w B 0 H U l H f t S v F 3 / 3 M C S / 0 a 3 d M y j U L w Y 3 a 2 m 3 o j h U r Q p T m 9 n Q F L y N d p 9 Y r f i 9 t n p 7 7 v t j / 3 W 3 h k j i E m G U x 2 k j F x K s T 2 / d 7 N D 0 z l c N Y m 9 O 1 Z N e C s k O x N / + L H L j 4 L + B 3 Z V o r x J a w X E G 9 F e U T Q 7 W y g J 7 0 D v 6 K o N x / X a E U f 8 1 X O u H e F P p B + / m i w J T E I G 6 G N I T n p O 5 t 8 R + 7 Y N / z v y D O h z 5 j E O c i V J 9 b / 1 F d v O o 9 1 p + 4 I l b / c N B y m y 3 R D m K W X y s t N 1 m k Y y m 4 o E 1 l 9 M M C 1 8 z W t i c H 5 6 u X r q K 2 4 w s W o f W h a A / b 7 B R V y + 2 o 6 v k Z 7 A V 4 B I Z 8 d U v p y K / 0 6 Q E C B z y 4 D d K P 0 I U V S z l H s f D j 9 e 9 O z x j y O G 8 i w U 7 K b c j k L l u L i I R V J B i G 5 f 8 M T t l z y O J J k F b G w F B i b 9 f m t / o B 2 a B J G t p 3 z 3 g + 8 t 7 r r w t f W g 5 e u + L 5 + N E 1 g i O U D G O N 4 Z 9 K n Y P R G 0 L k c 7 h O k U D Y k H G V B u V T R Z / q g T c 6 U 5 O z E + j 7 z B k 0 W u f 2 r M Z 9 P 8 y F K Y q v 7 W v e y 8 x X 6 L l E R Y B t g R c Q X r X m 9 M N H F U 7 U h G Q / j Z 1 Y f V v a d D l / A I S + / y k s I I F Z M a B q I H b J Q r 5 m Y V b D M 2 k L o D w M 2 k f b 5 P u u 7 q C w x Q 6 y E 1 D n 0 A U b c B + 2 I D c B y p O K d z E m L e V 9 w g S c G O Z K / N k 9 a 4 H + d K Z E + y 7 l r 6 z t 0 K e A C C N Y z 7 p T C g P 7 P A M y M 9 i G m 2 D S j W w y F N N K b I V 7 0 f f s D J V F c r a L R K u y I g w P W 7 w C d 3 k / 6 c e r q f g e j M 9 W W T s f I q C 6 f q Q c m g k z y s Z 4 0 I p j 6 D v x O A m J d e c 8 r M K G D h Y g k c I k X 4 H T L f v 4 J v 7 v t l m D y b X y c + h H O H / t Z 3 2 e L Z t 8 S 5 F o P r q k Q g w Q 9 4 P S + 1 2 P h n Y p V P N y h s 4 D j i 7 r d u I q Q q d O I g i L 5 q Z h U t 8 f o h 6 u k f g V r D W o D M + Z + 3 V / h F o b r A z f F B V n / h I Q S 3 w Y D D 4 X m y L c b l T F f i 2 Q p l F d p d a f Q N 7 l 9 / z 3 P J f / z J 4 N Y k 3 E 2 o j o o u I / e 3 y 3 P 8 R 7 n y p z o G + h C c 5 A W O Z p i 7 y n c q q v r q H 6 0 I c F t / s R x p V n c v / 6 g 7 M k D R C O l r S b r N T g N X m Y R 0 m H S y h / G 0 I O U z 2 J 8 C g 1 L + n L R T 8 + T K P y B i b 9 2 K o / L d w E + / Y + 1 g h t u s j t w N h E U a n S z C L 3 4 d Z f q n N i p w O D 3 y L l Y s S R x m x w D O l p w x y F G q o b E A N s R 1 0 e M 8 Y G u s W t + 4 f 5 U p v I W z 8 6 O z 1 o Y N f k E B / M 5 w W U 0 B B 7 w X V y y J P u E P 3 E 7 1 8 T 5 b G U L 1 H 3 C w Y x n l / t 8 w F X T 0 q N X j t 3 C c y M 2 P U A 5 T 5 p 0 G r / 9 t F 5 V l S w f y N G 7 c 8 9 e K D s U Q o a V R 4 E G g 5 a g o 4 M V L f z 0 Y g C e c L e b A d p E b F 8 9 j Q o 1 s N v P m r Z i m w w l M C T r l I B k + E 1 z N I X S + b G s n W k z V / i B 7 G s l z D a 2 V N t 1 8 E 3 9 L 6 9 0 w F d i G O 6 w E d p r 4 F V 0 W Q l K P j z N C h b b A a 9 l D a P 1 p 4 n c 1 z H 2 a c a Z A W s 0 f K J u D j P x h r 5 2 e H l l 7 M F G o G W p u L 9 + 7 q q m 3 L Y n C j r B B U x h 5 a H h + z w b L g + J I k 2 z 9 e M 6 m k h M 3 3 + X J Z w V j B g o 1 T p E O + / D z T k g E w g v p j s L V 8 3 3 c e n m h i y P r w + x 8 N C k U D i 2 x 0 c x K g H g 0 y g M 8 6 K l V s 9 f 8 W h W 8 l T A H q 9 C M D N F y 3 B k f I 6 Q P k b B 2 t i y w 4 7 4 1 i U A 6 8 N n + O V Z + M r t 6 o 8 n c 9 a v F 0 y 8 0 1 q I m r g f m k d W / k p u S O i S a l G z u a K y M h H u N k 7 2 S c V a a q z q V / o r k L 3 f X s 5 1 t F v 9 g h n m I G P r j o y N z v N F d a M 3 t J G + R b a f z E L 6 4 d W O H K j r + p s f s E l h S G p q s a M j J b q f z l j v + 8 g S T a 6 K / 6 q n 7 l 1 E o 4 Y X f a i A V N y 3 h + 1 Q n v B u V C a Y 0 V z X q T K 5 e W f a U z 1 E 5 h x u I C j c 2 d + J u Y b 1 z l x I v d i 5 j 2 O 7 J + U I W U H R u Q Q / v J S u K M b W B A q W C s J S d z a Y p r 3 P H H N Q g q U C O f W + p A K X 0 8 Z J A E z Y u A 8 W h f D c + 8 f g f L Y a k t z A Y 6 B / z l h C F / 3 d 6 Z u K 9 G f / O t W 9 i W / H K 0 L E C c S / D 0 Y k B e b b E K K A w 3 g D s 4 t w g h O z A 1 L v g F L v r V k Q V 0 k A O t r A A y M P t 3 d B Q 1 g z s F w N T U 4 s 0 d 1 J H c W R 4 b k 1 7 L J e e 9 i 0 j n t y Z D E V 6 W L U + B r d v w k Z 5 a H U 8 Q J n G A N 5 7 E I P u o y k n B r / Q F 1 l P U X + n p / w F S i q i v o E t j 8 b u q W 3 2 r q 9 F W 5 K 4 A D 2 m 4 J 7 N c g l m e K d 2 L 1 b V g G K F v v 8 2 5 M 9 K d h A H b f d b z D p e I S O h 8 F o t I l j B F q Q l K q F e t + i u K t X l Y Q v D L G 3 / T v 9 9 m N w d g a 6 3 n F 9 g 4 o W O O B R 2 w i d j e N t G x V M K 1 E i Y n A 3 D Y O F w / W Q S E p Z P X q 0 A x E g 4 n j h r n O H v 9 7 w A j a 7 c V u B H v g Z k o h I z 9 e M 7 p i h r Z G m N M Z 9 r / Z l G a 9 f F O B 4 c U f k E n H w e u P j M n 6 h / v 0 N a J S Y + 0 W I H i d D P s f l B R z N B q s R I r X 3 s X r I C g M V + e 4 6 P Z P 7 Q Y j g b h E q A P a N + g N J K X q 7 m m z 6 Z T c / g 3 z w x 5 H o + 0 3 S P v R F m r / s f H S v n w d s V 8 7 1 C s D U B 8 2 P r K Z J R P o 5 r E D e C 3 K i Y k 4 X r i p J 0 8 2 M N 8 c x V G C d 8 J s U f v w z A y X q / W W y B u A t v + 6 L 7 4 S U j s B k j x r r e F x I v O / c 2 T i A A l L m A 0 B h j y / Q M H Y J m L O t Z a O X A I j 6 9 l h y / 2 1 1 Y e 7 W 7 G b J J x c 6 y A x S S H R E d 8 3 P R y W e 3 E 4 3 2 U V F C Q M 0 q t B z C C i v R H k H G p + 9 R C H 5 D v s B 6 c N n D a D l / U d i S M b Z T v B B c U V M c K L a Q 7 Q T 7 e O J o p s p 0 r D J b o 4 V d e m 6 + i G F 1 W O f C e f k I R O p c P G m d e i g i e C D E j E R 3 h t 0 n Q j c k N k 4 H M w b G a R U M S Q x D d P H 6 h 7 e e d k h t V 3 B A I Y H e v 1 y b 8 i P q 3 M v / j 7 x D p P k u Z g F I z N M F 8 x M V y U e G P h D R W O S + w j v i 7 T Q r 5 + v m m C D / L T 5 7 r w e u c e B W i e U k w u H X X C K 5 0 4 e p s g E P l I j K E + J + M l I j 5 K g X m Y a 6 2 w D s 1 h W F Q G F T k e 2 8 e v S H a 4 e P b X 5 P P 6 o l K D U Q n W 8 i 3 4 O 7 9 m s e k s t s 9 b j m 1 b 9 7 K G E 5 j N y R O i p l 1 Q R g O u g D b v B 4 Y b C P p I W A 6 A Y C 3 s U M i Z 5 9 s g x + m f t A Y L l C v U R t v H X V K 6 B 9 u k 4 3 N x t U 4 t 9 i G p v K p A b B k M y 3 P m v l 9 S k w n w 9 U T o m + 3 C D s Z L / H u b 6 a O R H g h t 2 q 7 3 L u G q i Z m Z p v G x 0 a R A E n F b G Z j X u H o N F r L g M j D p 2 S 4 / b B Q A L 5 b u N W S 6 t B k h J q x 6 2 k M + X O a 9 N p G e D n Q 9 5 O D T b W J w z q k X 4 T + C M B M W 7 S f g V + j 0 M E R 8 O y g J M c c G d q q s W o 1 M c d V u E E X 3 L o e x n d J P Q b I E T + q / 6 S 3 K l d X z j V 9 s q D + 8 W k g + y g 9 Y o 9 r c 8 S r H V B t g E R 8 S f c p b v O I p S 3 a 4 l E c p B B R K g J S 8 M g 6 Y y F z 7 i 3 / 1 t u W L 7 x n x 5 K o S x x K Z B z q 2 j s T / 8 / W + a v x 7 v S w T v T 5 i Z 3 N o E b B i E I / i / r + n p 3 J 5 0 h 3 X o y G h 0 + k b G u a D G c u Q L W D w / u l K 5 K B q z c g c O / 3 / 6 l w l m G z + z / e h z + / G + I / b a n q 4 R L 4 X 2 g G Q K L p m o J I 2 Q o o e j F S V W 0 0 z Q R q X 4 d 7 t + J 3 U c I O + W Z x q R o 6 q E d 0 x j L N f C E X w D c 6 o n u i o 9 i C 3 3 6 R I n E K H j R i I e Y 9 F 3 y C 6 1 8 3 R N f N F 2 6 I d c y g N Y k B 5 3 6 U w A O R + 7 2 A z J s + 9 F D k a 9 W 4 Q y y g W a E O Y C k e 0 m P C t k y f 8 V O K v U t h k T m N N C r A K p G m O n E o f 8 A a / l 5 k D j G v T 6 5 g L s 9 G i u I a U Q O v 1 X v I 9 H 1 g O I T 7 L Y M y X g j 1 6 o z t z 3 n A o f + e H F E y u h 7 E Q i U I M E z v a 7 P C V H / U p f k g b B z r 2 G i n U Q t E S S d 1 8 2 I P V J A h u z m k g e r y R x 9 Q I e r B B 9 P G / t U c Q W 9 q P 2 M P H i O N 3 V O / Z 9 N C k B U Z T d X Z b f f D I N u z B l A j T x n b Z 9 c r Z 9 a K h Q x P 9 1 + J 0 j A B A a h n y 4 w 7 C G V c M f U l c v P n i k Y U C P o B l I s A F B H w T U H V W 6 m B 4 Q B I C 5 p y v G Z x j n E 3 t r + O e p b D G 6 h V J M f O Y y l 7 + b w 9 3 N l N y 4 E / W U + M f 8 o G + / t e p R A Q X 4 u 9 I 7 4 n t b l h X Y g 1 A n m B n I N 3 7 K 7 2 N E P X e 7 s X j d e 2 x c Y 9 D W 8 B a M F 2 U m c L 0 w U q D 0 E U 9 6 2 I O m n p Q f W 6 A N d l e v + n k m / K S o U d s J p 5 t 0 I M E h O 3 r x G s i t A + m 4 X D p M l G C R 7 Q a X A u G S c R j / J E d X 6 v Y z G y E w 7 R c u y s Z 2 w m D d u I d a x x / 9 8 a K 5 V 2 X 8 m / t c B W D Y z x o w Z A A a r O h J / I h G z 4 9 1 q f / 8 g + 6 u m 5 M 8 o d N b 4 a 8 k s Y L J B x F d 7 3 u n D 5 a b P j i e 8 b T t / m 4 / G d z l x X O j E J x l D U B 2 k X x q y s b / C w i L b T N M f A F H 7 7 d o 4 S + 5 P o W s z a b Z p o J 3 w x x I e S P c w 1 U u A X b 6 B Y h b w 1 W F n E B Y a e W k n M X 4 f r 1 A X i N 8 Z S v F c R D W m e L N S F D 0 u Q m i I 8 s 1 B 5 A H G U q k 0 Q d d D K 9 O X Z G Y k o K C A h 9 d + S Q 4 4 Y 4 i y / m q X T 4 7 9 C B + K S Z y M d r u Z Y C x f f V 8 w 3 i s 7 6 9 X d m S b X R h d k g s i I W h 7 e 9 Z w D 1 Q u 7 4 C F a / n u k p b E s f 3 h g I 9 Q N y o Y R n q c / x w L J w 0 H 2 H j z R + + H j E B / l 7 D m R W H h + n D Y j K R D 3 7 0 9 W z S Q b v Z N 8 i f o h Y / X n Q 5 B B N 5 o 0 0 9 g c P 4 h Q R A b 1 s S 3 9 v n 3 f c b d 8 t t R o m K c w k t m A Y l J W 4 B D k + U K z n 1 K w b s i e a 6 Q Q i t 0 h o q K X M f j 1 V O g P V E t d 3 y E A C 6 3 P 3 l 3 0 s l T P g U S R Q / L l I 1 O d y T p S e s G E k 8 1 C b y L 7 x c H D 2 S T B N l H b a L U H p f n R z s w e g 1 + A c U F c 7 D 9 O t 8 l 9 0 P K Z Y g S E J e P / y b n 4 S o S g c N o j V 8 8 B q m 6 e o s c 6 G q a v A M 1 7 D u S O V 5 T 4 Y X g 8 k l d X s w H 9 f r s P u J U 0 b w I X t j g C U e Y q k J a s b Z s 6 e t 8 X c Q f 8 R W 8 1 Y C / w 0 u j D I g 7 S L c P v o Y X I P J M o H G A 7 i U U 3 2 j O r q G p 0 X j v f y m k Y d 1 T i X G 4 R z e f o Q c 6 Q t H o b 6 6 j w n + 7 O e W G U 8 g m W x a 5 g K g o S j w T 4 T C G s I s b 2 u z f Q Y k S K 1 4 f a w s B 9 W A + V k S k e + 7 N m s z 7 U T x d c y H T T q q / r 4 9 J A l 2 b v d r u 9 j y b M E Z l C J 6 d p a V J j H B L U e / f A m 4 4 H t v D n m v 2 w S e z e W r k V i N e b z d k M F z p x u l l e N 3 g f h 5 O n w B B s r D s k L Q 3 Q P J 6 v 0 8 e O q a 9 U v k P E G J 9 y B O z z a g E / v I t s e O 8 6 D u c / A 0 d r x m U k R g C e Q o g W F l z e e N R h v 7 K e l S 0 Y x q k G h p t C Z m k 1 k p Z 1 I i H q B M H y k X o 6 q b G U Y c Y R 9 2 Q N F n i Z w j S V P J s P E u F s i 9 H X P L / Q j E E Y 4 K N i e T g T B c / T F p H O o q U 7 2 U G Q 0 f 7 W p c t J + I s c Q B E a c Y g B 6 E F p Q f n L 5 D 8 O O N x L 0 F + + 1 d T / k + W 5 N P 5 U B Q e b E h L R + 2 B G R O V f a g c q P 2 / / t 1 / / X f + C 2 n v / / 7 f / P / 5 n w f a c c X n R H b o Y W L r X D X v w R a 9 c 0 n s B U a o O E C f J V D l m A F 8 T 3 x P q 6 X f V V a l S A w P Q k C 0 u E 7 u E J a V O / B 9 N 1 P 8 + K M D q e v w I L x u F o 6 l r v 9 Z U H T M o K c l W 0 t + G y r 0 v Z T 7 Q T 1 m b / 7 2 7 a m A q P x O P 9 7 e k Z O i H f f 8 + z O 1 y 1 / y V 9 y u K I E e C u 4 N b t r + P 0 r b 5 9 s F o u X q W K z e n t S w m 8 U e i y i D o 1 h M 1 + L U 0 I U E 1 4 n x Z 1 z G n 3 t Z D y d u v / s z L p / 5 f 9 r h 7 J 9 x m T M G G V d y + B J b s N v 3 X y b v U O r B H 3 b u 5 o f / 8 4 P 8 f / l D D + j z / i Q 5 + 9 2 d v b 2 T P S X c 9 v 9 u W j 7 j P w I L 4 B 8 R 8 w k U 2 T 1 n Z h 3 q S / T / 9 J / + X 3 a O m Y J O M L t S l w B 3 a l k 2 P f z z o K b A 5 / C / / c T l u V 2 M T M H H e E X d H m H x K u g r n l L W 4 9 5 l q J S y T u R V A h j V K S p y 5 x P z A 3 f 8 d X h k y Q u h 4 k h B V q 3 4 3 M o B P J J 2 1 T 5 N i 0 + T X k V B v h L + A b Y G O b r X 7 i O V X D u 3 0 9 Q b D o + E f U 1 j C C X g N 6 G L 0 + V o z z X i X M K B + r J d P B + e w C p N K u u L V 4 p q e O d p V N y v b K Y / v g J n k 4 C z + f v o s J N k r L O z Y 4 1 M A 6 o t x 7 I 3 K f 3 A I d s I 9 O q h r p s q Z C I q + 2 x + i E l c B c N S B m U X k L L x l y Q m K G D I k 8 5 b l q z Z v Q o x S P + E A V E A v H 4 C P N G 3 A S / 7 T 1 / w s 8 e w P c V a 7 f d D s J 6 x P C Y X z d s n 9 c i c G Q S S 2 Z i B 5 S O r c T y U i m G x / 1 h j 8 c 9 t N T y b 9 H f N l O o A 9 M y Y + D I 5 f U I I l F 8 w / c F N I j k S k H Q P m D 3 O 4 V e v U R x d H s 4 b P t D L 7 U W t X G c f f u v t I 9 c 7 l T P F Z y O 1 P S o P m c 2 u 1 W W q 3 l U k 3 3 / l T c O L V 4 Y W 7 O u c L G 3 o E 9 B s r R P e x a 8 8 P n o P y I a l w 8 w f Y k S J 9 N d P f g P P f y + x U f U e j 7 o b 5 R 3 t b U t 5 o + 8 7 / v Y 2 8 X 1 E U + + f n 8 x Z E o k e m x Z s T I 3 n T L 7 / B r u y g 2 5 I J T z z G j t C 9 / z G O U 9 e p z C J I f e Y 2 B x R c 0 U Q P 5 7 4 E M 6 e b U G 4 U p 6 7 i Q t J s v e R Z K c m 4 P v J b M W l k F h A r 7 E g n 5 C 9 + n a 5 X P D e u / w e n G Q e W f i 6 Y T 1 F V Q G f Z X w W 7 8 S b J B K 4 9 B b a O S R e 4 k 0 n i e t 2 L 3 8 U T 0 a o b i X k S p j 4 K R e W o C Y 8 k P O / R / S / P 5 z / / T s d / N C W Q 3 f + r 4 9 p W g V v F y S U Q g n Y 2 T f c l o 7 C g p V N W V P N D c S Q p Z I E 5 g 3 8 t U / S l Q v F 8 a u 4 H U A 9 v u x E 5 U l h E r m 7 t d 9 x K s 7 z E i 8 R / B Y Y + B O B P c x M 6 S J 8 c o v H 2 J Y w B L Y k N c A n T i Q 1 f v D g z y v e L V Y w Z J I 9 S p i 1 1 i i P u h O y F 6 y 2 Y L K 4 k o I E G Y K 2 t o L w H J 8 h a v x k v L 8 j C o 9 5 k K o N a O e U a x q g Y v v N T P D C T 3 l w P U x U R p 0 d a p w e d X x 7 3 p 3 X Q h m y 4 4 V I f b r Z a b h W w x U / 2 8 X H v G 5 H D C d r Q V n / r 1 J Z U F Q p 2 H 5 z e k 1 X l E U z L E n K O b v r E 6 o p j A c g 6 k / U e R F V x 2 6 X D 1 H S 6 c 3 H a d 2 K n c X J u P X 0 / N s x X N a U B z o c 4 n t S a p l H c H d + D 7 m q s r c r 9 H p R y t q T z X I 1 8 1 O Y 3 w q y H H o n I Z m R N W w s t y 0 / 3 F y g F L O Q 3 U Z 8 T 7 M f v j F Q c v 7 S Z Z S v 7 / k X O M t 7 7 Y l 1 E D O 0 B T E O 2 i k J 9 q D 4 I + f A j 6 g N J q w f s v n c N G 1 s n X 0 T G D r Y e 1 E 2 e T e y L J 7 U C b 2 d h b 4 d Z m 5 n C H 7 z 8 o 3 g 6 r 0 6 / 2 U g c O C 3 / L r V H T 6 6 R N i N L 5 l Q 0 q d Y x K o n 2 0 X N n K S q E c F / j M N A W F / G T D J m X r N 7 W L o R o L 2 2 X r k R O n p i / p h j + W a s U b i B R g E A z 5 f K A p F 6 l W 6 G e K Y h j w 7 B H 8 O 2 y K 7 P s 7 r x o m 3 5 0 e M h q F r o H Z Z v s o 8 Y A n 5 t / 0 P s k a u 6 2 Q s v z U x M Y y Z C 3 g z 5 q V V X 3 w F M D 5 P 6 8 B H d q D c 4 l A r i t d / 7 / g v 9 5 u u o 0 a C r b 2 G y h b s U 1 9 D v 2 3 F P D d i 7 J 3 L 1 1 w q N / Z u U 4 5 1 Y u n / s h G W 9 H l o 6 2 4 l M Z w h 4 Z o M v / c H N N D 8 b P D 8 E G s l Q Q j I 5 / E + x v F 1 0 V 4 l M N o f t Y x w X p 9 7 I e 4 1 s w c 6 L j + R x S 6 A h / X D W C 1 e t H t N n M y D G m s I 8 V 0 / 2 4 o + 2 8 o s x A w d R f H c V a N Y O N k p m H h O 3 l 2 Z 3 A Y i o N E b x o f Y b S / R s z 4 B P W 5 / i T + A L G u B I D P 3 y B Y T P 3 c Q N H O d u I q H V A f z P Y d I H X H Y V 6 6 K d K 6 e p W O A W Y X D t 7 X u n t Q N o V f U h / h H k L g K v E c h M R D s i H 9 K 7 R 6 G v J f O + G i T P G G I 0 2 G D 3 n Y M v Z r i H 2 V 1 b j M u L k B 1 r A x W L D J 9 C c + r O g I n L m D 9 M i Q 4 H h g A 6 J H d y I 1 O e o n 7 Q K X K X B x T J 1 D u X E y h Q n Q z G A A G q x g g V S r h B + X o A F L 4 R R M y 1 / d + Q E I E K f z 5 R y 4 v c q z v K Z 5 O 3 J 9 q B x b m N + z H E N r T l b O y X M 8 Y + 9 I Q G 6 e t C v 9 5 E 8 K X 6 d P o g 2 k R J z W 9 M Y p a H 3 q c p L + c 0 z C A Q Z N + e 3 q J W A k j p e Z 6 L 8 b c X S 2 f Y D s s y Q T c F / P L y E k / 6 P Q R w p T 1 j 6 l 0 L C r C O G H + c C + X n Z M a i Q d y Q H Q H Q h d 4 s E w z s 4 A Y X L V d Q K t / M Q 6 r h C y J l g V L T E n H q 4 K i 8 r n a n 8 w x E v n 3 7 3 Y 7 c z u M 4 g 8 y G o 3 k L C o a F b E J z H x + y m o h d t 6 u V b 7 J D Z O K v Y F w c M x q s 4 B t r c h / K o c z q 0 G + 3 + K e n N 3 k N T r J s 8 x 7 W k i a J C L Q F x U f k l 2 V E v L H j 2 n p X D N R A 4 y 7 V s 3 j g R 5 D u z k B N / u U x 7 j Q V q x N m J p D A 7 S W s k 8 e y Y d r H o A j W J 5 Z x 4 f S u 3 4 2 t Y u d 5 Q 6 L 8 + a S e 3 g 6 L 5 f X 3 O 7 4 u l 8 R F d M 6 i q k s l i E i I 8 F e d X 5 F z E s 8 i 4 m m X o 8 f s 1 M / a / e 6 v k 4 G 2 K x 4 U 1 O u 4 G I f I Q + 0 Q Q Z n / C w T U R 8 O Q R S t M 2 q v B p O W W x 9 I + x / e 0 j O / U m W T O r N R w c Q Q 9 b c h r Z J Y h R 0 P w b f Z M X q V G X 7 D S o k G P O Q A Y s w C P 7 m O / P H d + S r a I 3 H r f w 9 3 n a O A Q E 4 k n 2 f N 6 + o b m 8 2 / a B a P Q i p r / g W x z Y 7 J m I 9 v r b T k Z b a Q 9 R d C E V R w 3 U a y 6 / L N U 4 M / x g U W n h 8 I c M M k z z A o R F Y f d e Z r A k l / n k H t e G W T F 2 J 9 L n E w w G c X 2 R Q D E O O H M I G Z v 1 C I x R b Y O 5 B 1 9 k b Q k 9 Z t M C 7 X 8 U D t 9 R K R K v j 2 M I L C f x 3 L J N 4 c A c j n 5 + 5 t D 8 f y h i A Y a X w J 6 a u T h X 7 7 7 E D 1 + V B 7 r 7 X 2 w H d H d 3 l L r O 6 / R 1 y 5 w P C 9 p W y E X f p O J F R Q R T I z N k X v M x s q + W j w U y E S 7 m O o B x g H N H D o g 1 b l V k c 1 D S G p X + 0 z S E Q P s 9 / v + X e m S c I 0 v Z + R f H 9 c N n l E p J e y x v u c 1 9 d f W i n W j I A R 8 S h i A D P A q m m V x f O V + e R y w w w 4 e p r U Y t 5 / B s g C 5 U Z j D E H M g v t S d H y 2 V f V 2 B r j 2 H i b S S a 2 + 5 X M P t G N J p G I N M K P A F f q f Q B Z H O X m 4 i C i I k R 8 l Q o K P B Y x x 2 h S C i Y A R G g q g j D K q N 3 k N V W s Y w R 7 1 s O Z j N v 9 U y Y Q p v Y I X p I v F Y V r B Q r Z N E G f F T 4 Y 7 b 1 J j u 8 d v Q + j B 9 J f j s l i E 7 p X F 0 o w + P 4 5 d s q a B + / y R C y f f R 5 T w e d 4 6 J 0 V h p y C T s c v b 6 K a 9 p f 3 m V C 0 W s V g N n Z 8 3 2 T f m V j 7 5 w D 3 w L S B a s Q I F 7 w 1 T + y U Z S 9 O G O T 9 r Q 4 Y Q K h f 5 3 f 9 S m 6 1 I B F 1 f I y 2 l o g / j d s U M S g D j Z O 9 X 0 k y C B 2 H J 3 Q h G 2 8 h d V U 8 U D e d E 0 7 / X t b i z R Z F I o p f V i o S V z G j 0 I W c r d N b P A S Q + V L D u 3 o 4 o o + I x C A R 6 o D l M B c 2 H U b 1 9 3 0 L R t i I 3 G 0 o n d V h C k d u 2 R S 0 i u B k I V q N m B G P I c L 8 X p Y B u B E f D 3 t x a 5 5 p Z 7 6 m r Y d Z W 5 H h M W N x + n x S p j A c w f 0 O B Y 2 N L 9 s P h g d A P e i G + b R 8 I u B S V o E u b L + c 0 L e W c x A V 9 V C T 3 3 g Z G Z C 5 j f 6 c S O x + R O H I a g w z L U Q 5 H I 4 X d o v K F 4 Y i I R E F b b p K h V g s y T a 0 b C R X 7 g s X F 6 1 X c Z k g V s 3 1 + H F m x Y q e x q p I L 8 2 k + P y w 1 6 P + H H 2 X X Y A x e n q p V H h F d F q K n w X H x d f j Y P i p v p F f 4 6 J W P i 4 v x U z l j u z M h j E T m q P b U X u T g E h Q g U y 7 / k S z L v b y n z 0 Z k s 7 C H w F 3 z 8 E C b B Z W l J X M Y r 1 Z L K R i T h Q K Q O M w A R E b t O 8 I s 8 V 2 N 3 F t R 9 z W U W h K / H u K B f C n Q X W Z r r a 4 0 W L y D K b f 0 8 H W F y 8 h H M A 8 X N O 4 T 4 B h k K W g 9 z Y I e 3 r W L 8 X 7 y D 1 + k 4 7 j p Q f / B h p 6 h 2 0 X j s t c U H L 9 W 6 M 4 j C + J 1 X o X p W 4 y f p L y W O f s I Y v B b / w x x e a X z e 5 q V y K P W F x l x 0 d d 2 1 H 0 M x 5 K H R u / b Y z N 5 j k K S T P p M I 3 9 9 d K + / b G 9 d + l 8 9 A w i G h 7 v I q 3 L z 5 k I g y m 3 5 k O O 5 S E b 6 p O S K r Z A D w A v a b s r p / u w z q 5 q v H M R N R T G i G i y 9 M r B f T G k t g 2 V 3 J P X 1 v 9 f k 5 G 8 n l + 4 m a 4 / 2 L r O W O + C L 9 G Z x w V 8 Z n b 3 p Z p / S d o w k v L Z H U k q F M F R M l W b 3 0 7 N a 1 t Y m f D S n n J b z F l J s P z l 2 / M H D Z 8 k D F u K A h p I w g V P J 8 P 1 n g c 2 S z h I 8 S S z z I S T Z 4 u m z w W a c 1 P X k y Z F + 6 i y Z H w L w g e D 5 b 3 o Z e H c R v h n + F K 8 F N f k m J 6 8 f A E F N z T c B S f Q H v I D B 2 u r / O 5 6 I J k H E 9 P R 0 s T X y 5 g x f t l v v e k s F A n 9 A a i v B o F m x C 7 T q n b r s c u A s K a J g F W L 8 3 i m L 2 G 5 I a q j 6 f J r k K X / Y Z 1 0 B D P A v a D e N r v 4 B z Y x m k N e 1 6 Z d e s J M d K q b + 5 t n x j L e S q U R f a Q 6 S V Z t / 9 M r 6 O o j f + n L p c L 2 Z v L p + J 0 T o J V z s U F i L 8 A H 7 Q 5 8 1 f b Q + 2 O F B S T o r T Q Z N L p P H 6 N N Q w Z f X F O s D Y h h m z e F J w C u R s w b / 1 7 d u F l J a D v q 1 j 0 T A z s o k g w 1 Z o t 5 / o B 7 G d f T T D M e f 0 Z b 8 M 8 Z n C M J l / A K X P M / j d w 6 H c I v l V n 7 o v u a G F m S j O C / s + l A K 6 0 e r u o 6 G A b f B g 5 I a 4 D P M K S K P U e u a + w f 3 K f B t P U U C W Z / N p / p K a H y f g f 1 g w f F J Z m 0 o s G O 3 7 U 3 l W B X 6 p K Q 6 s V W Y 7 j 9 p Z w T g 9 V C g r q C w q J J X n X 3 T z a T 5 3 r + / W X l g x n 7 z x F l a s 1 7 6 Y D L s J 9 e 4 G e Y 8 z Q h X V p 0 n Q s 9 M T G T L Q J Q G w R x 9 e e r T N J H + G 5 g K S A A I b s 4 j 1 + 1 1 m n F E M 6 c i F j P D J S G e x j r A O j o e N n p L i z n J I P M q 5 H j O P x A + / E X w Q 0 O N Z n v 5 8 9 q A Q i G i h 4 S v x O m V 4 R W V S f N w 4 + F n 6 8 M A U 7 K O s s x c s W 0 t j v O x A Z u 5 a B Y e f / a V e b y n 4 3 D A k R Y s + W d 0 j z E 0 3 3 V g f U O q Z x i s I X 6 R 6 S d v c B C d M X f c K u H D o W X a Y W D N I 6 9 a 3 g E s O O 4 4 4 F v b H d N / l y S 4 i l I o H v m V 3 l B Z e f 3 C + e 7 X 8 N 3 L / + v 4 V k 6 Q n q K R t d n z R + c n / G R F l f X J j D + v y T J E b f r J C Z D e S Q n 4 O O f M H M F 1 3 4 B B S o v n s Z u 3 W Z R M w g D + k w M c b P n g X n M 7 l 6 6 m 6 R r O o B c l k D G 2 F c B S a l Q i z H P w n B T + H L j P v R Z 5 M d U q c U E X + 8 N u v 0 t v H m 5 z k z h d p + j q w v n 7 u j W a n b f p + K B p 1 / c G 0 e R B Q r V 2 B Z 4 L U N Y n L q T y s b E x f j 9 S j H 3 a 7 V T 1 L / K v x o O J A M a a E F Y T 6 / v o T 5 g F K H J z g 2 + i w Q D T I o y v f t + a i 6 l e 3 3 1 8 x r p A t + a L E P V G H D g Z s o Y a H M H e d 4 C 5 w y m j n n o m x d M / m C 1 6 s u / y 7 I O G K 4 3 s a 4 V C D l P 8 n a 6 O u 9 3 D / z h v r S t 3 9 q y F f 5 P D l e g A d L y 0 t x n U n V O G D w A q N b h 7 D S k U 2 V M I Q L w M s k t g q 2 x M l I S s J l G + F O t j I B z q Q T Q 4 u Z F 4 A v a 6 4 Y 5 3 9 9 d 0 / Q A B R 6 L 0 s 1 T 1 T H t I h N 2 S u U t k s w l r M H n + u 2 0 3 H F q v s 0 4 + Z P t 4 P v e f J f 0 W 4 B A + 4 r E x a 6 F v d i t 2 6 I e 8 c a r G r W H h j U C U j P R F 5 F 8 E E W F s J S y k z 9 h E x 7 G O F Z F l T 4 q b T s h W T / M 0 j J k 9 Z k w q S t l X u + I U z k 6 8 Y v 3 j c O K l 8 z / v R / f n J 8 Z 7 7 I i / G h Z Q h q k h k y A K r J D l + 1 E g y D K I M e 4 u h Y r c e I h z B 6 v A P T x T + G n T w 6 n 2 E e 0 x 5 6 d y 4 5 k p v w / J b 3 6 j r m 3 Y w x j q H M n c 1 l d / 8 O J + q 3 C e d b l + C K C U g Q E Q 2 n z c 9 7 8 W N r O w 5 8 T F y A Q F p R z D S 0 + j x z s s j k C H b M + 5 1 W s h B Q + T P Q 4 A A S 0 Y q W F 2 v g 4 r 6 s m i K f / N M v q 8 4 q G G e 3 / 2 8 C T v O d z 6 3 7 / F Q 2 G h + m 1 7 p x i z B J 8 q u C g 5 Q 0 d z l U 6 G z U O z p 3 / u w 9 U a L g p k I c 8 s i r h X 6 m n T T R j A D U f W 3 B 8 q c e 7 7 v b v 9 z r x U q C n 2 K j E s A U 7 k + b d 0 6 Z u 6 l R i x / R o f o i G s / d z x t H 3 B g p G l V D 2 i e z X w / F j 8 T U I A z t u R m y 6 R E O B r H 2 2 M w j U a K k J i y L j f + Z J z E s l b O Y W b R 3 J E p v u X J m a z T 3 Y 1 b x A N t s u K m f E m 0 + N c C U / i M H t 5 7 U O D A u F 6 2 n g Z b Q y w N n 9 H i g D L Q K T X Y + m 4 z t / N u j u v w r y D 7 d n 9 I X S Q R P k S d 6 C T 0 X 9 O a P y N v O K C B j w t q T t x z E z r 3 T A I D / 9 J D F E V x H D 9 W a m N o i U O r i H 6 + z y p h P Y D x E g R V P 7 s W T 9 1 w T b 7 s K v D W X Q 3 V 1 l c c d U B K F H F 4 T 8 G Q t 8 L a / q l f / V O m I D O I 5 B n c D 1 w E l U o 6 7 J h T n F t A u b 0 J q p f m u r m b R f w 5 U L X 7 7 U e d B 0 Z C I 6 j P q V J R m 9 m F G y I c X 3 n G 9 u w h 4 V X + q 2 r r U W T j 8 N w / f 3 c 6 U 4 n 3 A x 3 R s y Y a O R z w D 9 Z K H o s x G 3 y k Q k s y V r 3 u Y G 2 o l D 8 w F D B q 1 L L X E a z 3 w 9 3 T M B g 9 D G t w r f e p N U 6 T 7 o V M r m i P K E X B a f j N u w c d R q i S t 1 t g s 8 N j K O j O P h a 3 S 9 x B L Z 0 4 P 7 O D c 5 N d T a 0 x u 4 L a K o B 9 3 x n T X C h N X n 5 m 1 e M I w x c X n L u q Q 8 P M U / R c Q M G Z d q x P l O j F g K P Y v 6 R w N R P d H O w B s V D N 2 8 6 v 8 1 m D r W p K q X n Y Q F k I O A I o u W u S + E M R Z J i 3 o W y A J i r 1 I F o Z D 9 z h / u o E G Z j g L v a u K 5 O k R x Y Z Q o v X Q G q w / X i n Q j L 7 Z 8 W A 6 / p q 9 U t f 7 4 3 n Z k q p c U W 6 X 0 K 6 S L b Q K 3 i c n / q 5 u R D c 8 t H J X e d z B 6 2 p E X 6 o x L D R s o O 3 6 L T A I H 4 M B P c c V v v 8 T O N Y N e 7 5 H Q e m T B 0 5 b I g 6 / O T l 7 p F 4 a 6 3 J M m i f k C S J 4 A 7 o V t q l Y A h v H D M u E z + / l 6 R b 3 a K 5 L / m Q w S z s c Y h A E y N D E D y d / y a 0 k n K X L g r + X V e / 9 p e b n 6 + N 6 r d M v + w M l b a a i 7 5 B f N T C H 8 k N u W 2 v d y P e Q Z G w L O R e / 6 j 0 t w t K J O s Z x V Z K L L 1 h s D M R + A l 2 v X 9 q R l K 8 4 v i Z U q d T W h 9 O Q d 3 m P / 0 u Y i f h 6 v a q X 8 V L k Z 2 + w z u 7 A S L 1 v t 0 z + 7 V A w 0 t A f Q C C U o V o M + I c n X n T r i d + h W O F C W 3 V 0 U q B v 5 8 1 v l c p P A h u c A V 4 Q Z 3 3 t 2 x 4 / 5 0 2 q l c 6 4 r T x W c v 0 Q / L X 9 A o w E / d N 3 2 + 6 9 Q k c 6 l q h V g l D d K B F f Q o 3 v u f d I h S 0 A R 2 T Q o C + u j v A J P v w W H V 8 L x k 5 T t 9 x y O 8 J L O 9 0 5 / 8 p Z c + I 6 n f f 8 8 u y 0 n b R j + r G 4 O Z Q G o 3 3 2 w Z 4 F j R 2 8 Z a 3 9 2 n f 9 / t d V N f 0 u w W o / K D V E F 0 E a L + Q 0 A / P i v r g S J W T D n n y G E o 2 J K F 6 N P v P r K D o A N 8 X e D P n w c o b 5 i 0 n 5 + O l v j A X h L q U U x A z N z o 5 m R T + b L l 6 H 4 t 1 p z B A 1 Z t i 7 l 0 2 B o m C z 3 w / M O t 7 J H j T O h E E o T 7 U A 7 s F D 1 K / P 7 3 n 7 l J g 5 c j H q M I b P n 5 P 4 X 6 y 9 h w 4 Q v s E B 9 g d 9 4 x 2 b N t R g 4 n s 9 W B o C B r O c I W y p x 7 v j r n L v o 7 M + 8 S h t G w 5 j C i 1 t J b w m b 1 t o Q D N o n G C 6 9 9 f e z S e j y Z g m Y j 0 Y S E 0 m 3 d c i P D h 9 d G R 0 n 8 o R w l 1 + n x 9 m O v F p y E o O p h 5 u t O m R 0 l o T C G 6 K E J d F 2 A d G x b l z t g 2 f P W 8 O a / v a G e N k b T 8 M i W X r W g e q S C 2 J S K s 5 O 6 F n x e F 9 e s 9 S r D Q g U i N H j T 0 n 2 t A M W S T U b 5 I o E Y B L + h M + J q f 6 n P i r g f s W R H 8 Z K w Z V 3 9 r b i B X c I a M u 7 5 / m Y v d 0 O 9 1 H V Q W q B R g X + 1 r q v d P M 1 A e v Z 6 k K s t C u R 0 3 O 9 / a M Y e K K n + + Y W 3 P 1 2 J i h 2 H c i B h j U t X E 5 4 S 1 5 N x C O x 8 J U o / 6 i Z 5 G P g U L 1 h + V 0 Q / 7 l 4 L b E V Z R m L Q O u R o t r N M S v z 9 x 1 W l o K N v E E b a n e U A N 7 q e F 2 1 s p B w 3 p y W A x z 7 Q O o O D i q 3 5 j 4 R r v Q h A k d W B / x u q F b r 0 z l W K Z v E B 3 Z Z / 2 x 6 J q 5 + c 3 m C a K w f P 2 D Y Y T H v f z Y C 8 d W v J + 5 T f 3 + o N K 6 W U i V 3 o X P g 8 v g w a a b K k K l Y + Y D p X W u t u D y y h h b n J g D J u r S A e 3 6 / j U O r C g h Y N 1 2 8 L m 1 L H d Q 3 T I E a B / w U J n P z 0 z m 8 X 8 c W X 5 Y M + 9 b 5 J g 7 k E X K U V 7 D l X w S t k w + N k 4 a c a d x c a + 9 r 2 m 7 Y C 1 T p y r C t 4 Z x a M + b H y q 3 / M f i T y h d Y Y 2 R j w f G b 7 M B 3 Y i s 2 + Y p F c k k g v f j V / n E U 4 L O F 8 D t p + 2 s q f p U M w g t 3 5 k 6 F q J 2 U Y 4 x I C 4 j J f l 5 r D Y x d s r n G A F 2 V S T j 2 T / J 3 o o D Y r f c O v i U W b 6 5 t K D h X r 4 h L n N A u 6 S T T T G 7 d 7 u R 9 B 2 K r c w E h p j n E e I 3 x X m O n e E 4 7 6 Q a w d S W F O 0 N h W i 8 u Z X Y u M m Z E M e I 2 I m e q P H + u M 8 a K e Z 4 2 0 p H M 8 A P e x z h D J u 7 l r K c 8 x o q O 9 w r X 8 Y q / O L k A z 8 I G e M 7 O o E J 3 s C G s Y w y B G o / H r r K w W 5 Q u y T 4 s p 2 I 3 N M t Q c 2 A d S c G O j T L s n W d W 1 1 j C D 8 G N I 7 N O / G j r O 4 u z Y r W Y v m J f W I f u R g l C e D I n D 8 I 3 e D J g 2 o P Q Z N v w / D 5 T r 7 4 r 1 / R f a f 7 R V q 6 x u f u P e q m e t e R 9 B + D r 9 l / T 1 v y 6 l E 8 N r l L a x 0 q 7 T 8 O J W i a l I W 6 E 1 2 0 9 / j 3 G h X r k 4 D O M F 3 E 6 E C m I 6 C 3 z g j j 0 m D L X h G E u f a d 4 z + J G B 7 P 0 k F P 7 f U A d K v + 8 9 e J / W U t c h n m c n n 1 7 8 r V v 5 V 9 H 1 p 6 / J o T C y E c / 4 s N l q R v 8 f n O X v O P P y F K a 3 t E H y C 9 b v s 0 w 0 T q d L I e J w F K Q f 4 S G P A + 3 m H s X / W Z c m M K e b j s J s 2 e 8 S 5 / t U 4 / C k E a d C 4 2 D M H v v v N 1 q A j f B M k Z s J j L P x N P W 5 4 z g / Z F 9 D q 1 B 6 f W 2 W o K 0 z d a k i T Q y v T T + 7 K v Q 6 D g R E o K 6 z Z x 6 t 7 U e 9 u c Q A z 7 X u 7 + P r I y 2 e L t 2 X v t R N Q p c P R H j 7 W + s A k 7 T U / 3 8 5 W v Z M y Z + m M w E 7 K e / T x d j 8 H M 8 z s / a C q Y s P E F N d F L U p p P P b R l 9 P L b 7 9 b w N N g 6 T f B 5 + Q B T X T w P V o z t C c F z F e R A r u t h H A X U 3 U 5 w O P 7 5 H v y 7 b N / J B v z P C G 4 7 X P c Y j j o W R B V + 0 J 5 C W 3 Y h 6 P g o B e T G 2 4 I p x I 9 o l k + 3 y y U H W 9 v O f g G e b C 8 B / s z + X 9 t D d e 6 3 R + N j s n R 5 2 1 5 y N w X N Y Y j A f B O 5 q D z 2 z M c X s O B 2 L C / n x h F 8 b u h d l 9 d s p n 3 7 y t G G 4 q i P e c 4 F f E v v c 9 E T 8 C P 8 4 z o B x K D j J K u H f M T c C g x x N B g N v 0 Y M 6 c s j j I f G r 8 u G j m m 4 1 B 4 k I 2 n 2 2 A H 7 b 0 b Y 7 M U l M i w m L e p b p a R m x K c Q k F y 7 E 6 b L m C q 5 o w x + v x 7 T Y v u d C G q 6 D 8 X G I p r A 3 b s Z T p r 2 B s g P / 4 W A h U 3 x g + W I M X 7 D + m B 9 y z K U 1 w b k 9 4 v M o V M x U l 5 1 a s 0 H q 9 J e 3 p t 5 w G I s 4 x j c C m l R n p F / y C l N E m 7 s u R 9 V T o R M f 2 5 + U 6 p 7 O p f / / g k U L 5 M 8 4 j 3 f 4 w 7 Z 7 / 5 8 P 4 C V S P C N A y i A D 6 a y M 1 w M I L E 0 I 9 3 p 5 F A 0 h + P l B B + 3 v p a Z d u n + A W 8 m 3 D f X e w 6 f N q C l P p M 8 s L c y + 3 6 m F k s 1 c m a 3 I 5 R 6 L P O 1 J l r 4 k A e t k m d S i R a w H w 2 B T c h G H o 6 M j W P e K c h T t R M e y w o 7 + Y F K 1 j z Q U h D z X a s B 6 9 w d b F 1 9 V C p N M 4 v S e q t c H C z 9 F Y + y r d m G S X + F P C 3 P r j o 4 K O 9 5 O j R l E + 1 A D D o q z r v + W w D e B R e d m E I 2 e i v / K S F Q V b F G c U e A 8 k 8 i Y s P e g T K 0 v H Q f G u r g X B 3 I x Z l C d 0 r y Y O L / U V + 3 7 K e F 5 A k z j t z c k 5 h 3 P X 5 j p i k Q 6 M 0 x P z p x g 2 h v 2 U s o h 8 Q U m c L C 0 F F C d I e + d l g R R T A 2 Z 3 3 z + W R I J v I 9 v r N H p R r 1 v K R s n K t X Q P K b 5 8 x d D 2 j M H b O 3 x 3 f v v V i S e Q T / T g i + k D e T G w i n 7 c 1 g n N F 3 D U x O v + Z f j g m 2 H Y w p W c 8 H Q e s s q q 5 s l K y E T / V k l C w Q s c b O P K b g q P X 2 u V b 7 F z 2 c f N + 2 5 o U 7 l z 3 r i z e m Y b 8 V s C v l I r O 2 K w K a z B S 5 V s u P P N 2 d 1 X + Z x S G P v 2 U 5 O / j D P J D k j F h Z V F a u q p u 3 j b Z L I N J X Q r 0 I 1 h e l A + u H u A l S S / t T l R F V X m 3 S X a o g C K 3 8 Q + 9 x 3 H R J C 7 b 5 w h O H d + 5 r f 3 + H H x W k R 7 d 7 9 P p F T i e / M v f E X A O 7 J G Z z r X E 2 y M A f S N 7 l D R f o T + N E g a L O 3 9 m s 8 b V P t T x c k q a 0 M N W w N T r R T 3 w m n G V / q p p u v 4 L Q Z 8 9 0 3 K O M q c Q I A F r 7 s 4 x L q Y A n 6 f N 4 I N C C d o v O 3 F N d M h d V W A s S p D G F 7 H x M 3 / G b + v g W j o 7 W s x 2 x y W b 1 Y V a M / H g f 9 3 k i U t J a w Q Z v M c 6 K z k C d z h Y I d 6 n P c m 8 w s + n Q i j y Z k J 4 m y 3 n w L o g V A H / 8 D q f X G 3 g j k 1 p O 7 Y / Z q x a G F l Q N V n 4 O K d W 2 V 5 j U U h t C W l w Z l P M / F n I r D t d Z l O c T I c 4 C o + O N q L m 5 U x X s v 6 U q m f h / S z f q D D Q 6 F 3 R I Q u 8 7 5 c S S i V g z X L 0 E 1 J z B n B f R y N 5 r s U Y Q 1 J 1 k 1 J k B I T z W Q G k C v 0 8 x k P 4 G Z h / Y r p b n 8 5 6 V J 1 / b B t l 1 Y m f W 7 z / 7 q N 9 h p / B V w h P 3 B A h b D S 3 i x i 9 U n b q p y m 8 u G D F D i u Q k y p H n w P A d D 7 F 6 3 f P H i M z h e M Q J 3 f T P M 1 0 O S d H q k Q o 0 w c 7 T u Q f x k j u 0 3 L c z r e p n G 2 X / g 5 C 5 Q N 5 8 J Y G k 8 m p 8 o p p h J D 9 f r X h r w J C / l n z m 8 o V k 4 V K 0 e R r + 9 z 1 g Z g D y b 5 / C f E a F z l u M s c F E u H 3 D 8 s B m X N K X X s Y I a b d o S 0 2 d v g d F c G c L l B 6 F V N n d V q s C N K O q B g A W H 4 7 U q M z I q H r g r + t o P J U c D 2 i 4 6 b t r 1 O o z K D W + H + Q m w H r O b F 6 l r z k T G p Y p g 2 T e r t 4 / y e n n P B 8 k o A J Z o y b 1 w 0 v j J 7 2 K z q p P w M b H g D k A 0 R S L y g h Y M S r o G v 8 X o j P x B l L F q L 4 H N w H 3 v e / Y 0 a s K r w 9 O S i r Z 2 q W I O J V 7 p + r h S z O c X k p H C I b 7 / 0 j 8 1 G S v 8 n 7 p w c j 0 1 x c F x T h n S b q q L / b Q 0 7 S 1 j 6 r 2 2 u E J p K K C o 4 n r Y / Y u n 5 + 3 0 b 3 I L M Y Y J P r t 7 2 8 f b l 7 s y T o 5 R k u 5 4 9 T i l 4 e h U k V B T R b j V 7 e G m 8 D R o C 8 j Z u l a v H 8 r R e w 6 h t 8 / 0 V i 3 N m b o N Q U k R O e N n r u v D d 2 0 2 f Z D 5 + C p i q E i r O 4 g W A N P Z 9 4 M 4 u d O F 7 A 5 + Q + E c p I 4 Z e 6 T u M D h J d R s c U w T W y h i n a B E k 8 B z l h q s X 6 Q s Q Y N l L K W 3 N C 2 4 z Z E S + r + O g U K 0 i F p 9 L U X 1 H O Q n G W 2 K s 1 C u D 0 h 0 a b w m d v 2 i U 9 R J E o K b O 6 + C v T n z p y 5 0 5 S y R w A C + H m 8 t y F R K G a D N L 4 s 2 F L k e M c G D B P t t 5 Z 8 V + F C d r K v C s p L D P f a H A p c v D 8 v X w 7 F P W S R e n P f Z Y D H Z M S H m e h J f / l s J k 2 G D 5 K S g A N K S l G B D X + Z G 5 7 Q X M W m p 2 X F B S 3 a A L V O x 6 + a i d J R 7 m y J y Z + 6 4 D A f + d W f P o p x F S n 8 a b M f 1 1 w e 4 g s Y S u D f 9 l 4 + F s K G y x D 8 Y 4 f G z 6 n E 7 t h P 9 a N w Q U / P I E R V O U 5 S 0 r Z h T n e p c G C a Q + N 7 5 o r s g J 2 f c P g c M A L l q I s f D N T t C S c h f g a f 4 0 A E x 9 Y L i n L e g U X / L R Y 2 P k 0 n R D D j U g r 9 n z a J 6 D g h 4 2 H I C / d D n c C n o f h a 4 d O 7 g R D A I 5 V Z 2 E m H Y U r 5 k I h L 8 j z P V S S K V 0 w 5 B D l M q i T T N O X 0 g Y V j v P b + M C 3 I b f W H 3 3 f R J O D I 5 C 2 G / T s 2 W R 7 N 3 P J 6 e C A v U V 1 x w u Q d K a 2 u 1 K Z w R H W u 5 5 u L A 7 M f C 6 f w M 3 m H F 0 q r x 0 N v x G j M y V f / 9 D r 1 6 f n 1 H J K 0 x y p N / 4 a A 2 L O 9 Z 1 m q m 3 Y 5 F 6 / g h J T B f / w 9 A + 7 F 7 g I K R / A K 7 q Z P a A Q + 4 0 K 2 a Y m B Z A S a K N A 7 4 h T 5 0 4 / Y o u A 2 s 1 3 r 7 U I A M X a K c O 7 S S / Q c J + m D J s s u S 2 T d A i i s P z 2 i x / c j J e i q X r s q e L I z Q P C T Q l / 3 t K O s 1 j y 7 e C v 1 J H a H 6 y Y C E J i x R i 4 7 b 8 m x L V G 0 B f G S 8 5 0 H N M g X 9 S u Y D n a n J I d y t q 5 m a R n m 3 C J P 8 y 5 6 Q c I S P m / y B a 8 U 3 2 m / y 8 M o b 1 b c f / Y 9 Y T q Y a b U Q d + z J n H + o 2 O R + T B 3 1 e 3 x O 5 C 4 0 n R l h F 9 T R j P g 4 H k 2 u 9 j Y 7 9 K v N i y 6 z Z 2 N T W C X N B R W y z / I k 2 M D d i 9 7 e 6 M b f H f l F T Q E 2 Y M 0 m T f U d 5 f E h t k g B p o o 8 f 6 E n N b 5 C M z t w H f J H c m F 9 n i L Y F Q y R 3 h t k G f E U W e 2 8 p 8 a / O i k i q W H m 9 V m Q z 0 E G H 1 A 5 H w 2 s Z 4 9 W i w U J 2 / p J T x M G e v O 6 Z n x O q e o i D / S t 0 l a a l b W M j 6 2 K 2 e s 9 T U + X f L 4 O 2 w R b Y 6 a D 3 t P p K 0 N 9 G j R 4 i x c 7 1 A z 3 I X b c w f B p A 4 h 4 a c l u L g 2 o D p w 2 r R r u r / f Y s y j g G 1 6 N T G c x e q N S f v v e Y n K e j p Q J F c e x z m M Q x E 1 I u S X 9 E O 9 8 l X S v 6 q b E b + v a g 9 L x B M K j j k + n U 5 Y D M w D G 5 Y F Y A 4 I / w G i 1 z l 6 J w 0 a 2 n o 2 M Z i K i K F R W v E p A T k F H T m C m j k K E u y D W 3 v v v 4 J G x 3 f L y 9 9 P n 0 y S O k P j d q W Q 4 s J g f D N + v p x H 0 b o q 5 X Y b 2 s 2 a M / f B g a c F X 4 v T p L W g m j 6 f H / i I f E C + 8 h b f P O p s 5 8 T 7 O B z L I A J s w a e q y f h W y U 8 o L 1 d 5 u K V x G C O f F d 0 g 9 A I D B D H M p Q M m 7 I U 8 v q y R G x + f H N S 1 X d 5 q c L T s M E U a J w H 0 w 1 u 1 T F + + g a 5 F t + 1 7 E A 8 9 K H f J i j c z M b O w A A 0 R U Z W n t N B 9 e X 5 8 H W 1 + 8 E D / y Q u 8 f s H R g p 5 I G z U x K T I 5 t Y P q j 0 F X F R S J a U x 5 p S b b a J E w 8 U 5 p i g o + d 4 w U S x t e F 1 o n r c V Y e C + 0 S t 2 t W 4 K M g 0 b t D Y 3 g D q D 7 T H r 8 7 f j f 4 m P 9 8 + y g d V M l a 7 Y s q t O G V P r a X o T E x W g 3 Z 9 V 4 4 / 1 C + s Q R v m Q r V U N Q H I x 3 e 5 k 6 9 Y P B + t u L d + / b U O n r K h N M 9 V 9 g j 4 I 2 s 0 Y s V U H 3 N k W o 2 X O 4 f L U t R Q i V m c k D 0 0 z 5 s I R j i R b / P 1 W R 2 8 O U b D y n 3 n P q L W f h H + K N P L f t F d B L p a 8 W S P c t e 0 W 7 O p d p 0 + j n o w w U 2 6 f K R c P f 3 D f t r I E c U 5 b n 3 Q 9 m l x z c 8 x G 9 q j s 4 O 4 F x j e t Q x r n r + b Y P K b F 2 f S t P X 7 U l N j g r G V j h z L l l B a l r o 3 v a f i Y i H J q r u T F Z 1 W B 3 9 k L K m V M w f U 0 G x c 7 H A L x U m l W A 0 d P z p l V 9 G 6 l J z H a S f l i I Q h L / m y f u B T / e k j J n Q 8 m V 9 E i 5 S + j r d p x D W I n L 6 x k + y B m z H Q J 1 r p m s I b y a u F e O S R 8 f j / B l W 3 J q / 5 r d I 7 Y t b y 7 W M E + B 8 0 B / x A 6 2 m m H t 3 N I 1 q E a L S 0 o K q A L i J u 1 c 5 A 4 4 x + V A C h m 5 j 7 3 i T 1 q B 3 6 h T M q c 7 i 6 V t D 0 V 5 N n y T E g k i c p S u E B k g J n b 1 U r M c y I R V N X d e K 5 C 7 4 X x l Z F P 4 e r D k c R R v 2 C S Q + v B M V Z y / 0 / X H k B l b 6 T m 1 p a P o b y H g P R N z i 3 8 T g u V J Y J M p B 7 I S F 9 t l C U X M H 0 a z W 3 5 m a s P j 7 o 8 2 y + 2 J e d 1 I D d U 3 y 2 S 1 2 r C F g 1 J 0 q D V m d 9 U T g b T j b 5 w H s Y O w x T x j 6 D P r Z v / 0 8 7 a Q X r H S 6 B h W J A e r d F H C G s 1 G L W q k z u u f W t Q m R d A M + C 3 e V K z + 0 j C + n / v 5 i V T s D l l s E M Y q C N N J g q c b q s W v s + x h U 1 I d x g 0 S Z L 1 5 6 N X / n o c K W + + n O 7 K f 9 c o S w 0 p l x 8 n c 4 Z A J 9 p E x + 1 T Y k 6 n O M Q + m u q 2 M f t B k j f 2 p B o 7 T A p 1 7 c 7 k D k 1 8 + K a Y K y i 4 6 i n o + B j N V f 2 6 X W 4 A d v / W A S / R V 2 I H H 2 Y 3 r 8 6 0 w K 2 0 8 W b Q Z r 3 G S d A A N 6 n 3 1 V a V 4 N Y v 6 n H x 5 6 I u c S P 4 e z E 2 j J 4 9 8 x J 0 i U i 9 + T H S y S a / p u 6 r p g p t D h R 5 D h b h Y H Z p 8 j T W Y u c v s 9 E u y 3 / X v m f M s Z S J V d Z F i O O D Z p v 7 t d n X d I E y C u n 4 B U f z W 0 o h N b + w p o l m x f y V d Q u j F 7 G e Z w L Z q x O 6 E 3 k q Q I v A s v A K L O F G V / j q F s A X T s Z 3 B p R D A W U g 5 B o N x n 1 B U n T 4 e w e L M 2 l 8 w 3 f n n d f M 6 b S Q K Z i k h N 7 s 6 H v U U 8 Q F j e Q x Z x X P m A L w l 8 K X z u F i A C n H s g M R U h Q P S f w Y E A 5 I F 1 d 1 M 4 Y D o 7 G f E J f s D 3 u 7 K C n d 1 H M P J q C L m e P k i a M m a s 3 N l 7 c O M L b H A W 4 T 6 k C D k m Q f V 3 M t w B D Q t O e 3 M m T 5 U k R x x J p J F G V v r u k E d 4 k S V z k 2 e P v 3 8 t h Z O 4 U 1 D I H g p q 3 L 3 R L n / F O o r S Y H N L f 3 / Q 2 U H 8 W O d f o Z r z + r Z X V Q / / F 3 F n t u y s l l 7 Z B + J C E o 1 A l 5 I Q I N E K E N 0 d n Y T o R N 8 9 f c 2 d t i P L D l d F u R w V l e H M P J l 5 / J / z 7 6 0 N a 3 3 f n G N Q T r T 3 A K o l f 8 f m g c 6 N s j P w 3 V + M h 3 9 8 J 8 t z J d x c J h y o Y 8 4 4 9 n / M c Q Y Z j 5 L 0 E m + h e u F 9 W J o d p a W q y b 8 / q s / k D f v b 9 3 4 Y o S 0 n 1 H f 6 I F D d U 6 N z f q u x g 0 D 2 M R 0 J Y W + 5 h h m 9 x d / 8 p S G 8 A e w J V c t G R p X 9 9 k 1 f I l T E T D b y d / 1 J r 6 U w v 5 x 2 p G U F s F c n 2 U p Y a n T 6 4 M Y W x c t W y / 5 R h X 1 6 j + s g j k I Q G k M e J T 0 e q C s i m A u Y F I n A N J 9 g S y u E O t 7 z J + 9 Q X Z q O t z q s P J w B u o 4 u g a v U v y w F 3 3 2 g H H v s e O K H r 5 F i o e H 6 3 S b P c b M h o B 9 C W T 1 8 + Q w 5 i m X X 3 e c t m 6 g i Y A r t T j 4 s E + E p B 7 f 2 1 1 4 v Y C B 4 t 3 1 s l c 9 9 f n k G 0 h X 1 x L z 8 P s 9 G X J + b M g K M 1 Z w U 5 L f s F / w t 8 E C O U c Y G y p X i h 5 g t U Y s i o / Q p k E V p x V F W T z m Z w 9 5 3 d r 7 I / 0 X L g 3 m O d + X j q c k U X V z q n F 1 9 h g w s S X S W w f s g 5 p O P 9 P H o i q 1 T B / d j m 0 r 1 K y l y h u s G 7 b I n 5 5 6 E + v O l e W g 6 4 a e O h U B 9 w t 1 Q y v J 3 f P M 7 z O + 6 x 6 d 1 j U r y n e e n m s z B J O 5 S 1 s 0 e / e V e E H C l 9 R I u k Q X + y + n Y 5 5 5 a n J b H b B Y / Q z m v S O o s H / b z w 3 l + d 8 F + 0 W 4 G p a d P g B R e j 1 g C h 7 Z L 1 C v E I 1 r k t 3 3 F I c n N g f p M n U F l T X d n 1 M T t 3 4 u 2 h s 0 L 9 v N v z m V K S + C 9 J r k n T I 7 I p p 5 E D t u 2 Y Q + c r E J t 0 w O v T V U Q f a i J c s f B H r i U h 6 J F p 2 2 M i e T I c A + I a Q i w F O I J p P o v m 5 f u 3 b 2 V 7 f 5 d C Z V I + V t x Y 5 4 s F 8 U 5 6 M 7 X 7 o z o F G h i 3 c 5 m f x N d I M 1 q d F I Q o Y U C P Q Q q N s N 9 P D q / k p L S r f / K Y 7 I 8 4 g t c k u O R 4 h w 0 W 2 w F t H o L x 0 B z 6 p x m U H u f x g 5 g + k l U m w M 9 E j 2 f T V I Y p o X + d 6 s f E 7 l 2 7 f q V T g z O e I / X z 8 F 6 K M W j 6 f A 7 8 m 8 L X O 7 z 9 F t X J F / w c O 6 K 2 Y p c 4 s m K F 6 z z o / v M 7 1 d H z j J 3 a 0 F c 4 a y j r T F K a C c U d r S Y H Q D F 7 X i y T F H z u N + l 8 k 6 2 1 z z p b y e 2 e 8 / Z w Q C d 8 o B 8 i h u F 2 L M 6 7 d 4 j S + m W Q 9 R l t U h H 6 J f H 7 W m u I m K 2 G a m c 4 Y 4 x + I M y / F V N s m f r T Z H P o d A 3 J j I H e H + K k h n o i h a F j K I X y 5 W y X Z e z J 4 8 X g B h v 2 n K Q 7 o y x v 7 T U c h / Y 9 6 w I K F r a k w N 1 y c e 6 7 p 3 S w r d N q i O 6 f t b J 7 f O l L v N 4 + F y Q U K Y 7 b 9 A 4 e c e T Y Y A K 3 e I R Q 4 d k P v o y x u 0 w M b e 1 R n l / x N b o 0 u v I r / W s L I F S a B t o U s N W 9 l g a 2 j l o y N e x x + P k Z M C / U 8 8 v 6 e K 5 I L P r N Y 8 o v p b H E X 8 1 9 6 9 3 J x z V + r I O b 4 4 f f 7 v R p T V 2 9 0 k X 4 l Z y Z o 7 g 9 e l Q c s c M b y U D e B W c e B a y z S o S U H u x U Q I R R y 7 O p 1 c 0 y O t 5 p 9 H 7 / V e H Q J r 6 T o Z w I 1 u M X Y L x 1 H 8 A 0 u h n 8 s F 8 a L 6 9 K R e c 7 y A N a 3 h e h 9 w e J C a 0 n m Q 0 / w i 4 q H f X 2 f n i J 7 Z p g r m L H F 1 Z Y B l 6 e h c 1 Q O j k x V y Y p X q + b 7 n 9 v h K A z P p J h 9 D v b 3 9 i p Z B 3 o v W B 5 x G a I K t 5 + y C v t D T 9 S 7 0 K N 9 S Z V 6 1 L 9 o 2 5 x z J D C m Q L X a d b T L V i k e o T A p v N W + k 1 d y 9 e R Y D 3 i 6 J C v C Y 7 f W 1 N U h c v b h Y s 9 m J / G 0 Q V s T 0 u m P h h a C m 4 5 4 / T E N S Q V w x 3 i T e X c p K r M i l u Z n n N v o 6 T 7 a / F T k P y g q E D A 7 l a T / 9 g J p G 4 e 7 d 1 9 z g / D K f w + B m Z h t E W x y + U G w P h b n T u J b 8 Z / T r N q P T r T f O u O G T v m 1 M m t r / v X s a j y H L u U J 1 L 1 2 G 8 R 3 5 G 1 S A o X h k I I o 0 P 9 f T f 2 1 s N l u I 3 4 S 5 5 V Q M 8 k c b T V k x X 7 V N j b W v j 8 0 4 7 6 B w h Q 3 6 Q T / k 3 t F i E 9 L 3 C D w 7 c c L k T F 1 l U f P p 8 v x D O V 4 / f J z h v o v e p N J Y n p J l k f R Y P j w H u k f R 5 o / a Y 8 w J V F F Q 6 e F 2 3 Y i g 4 5 k + X m j V O 9 + t 7 s Y x Y o L z g f i K H 4 O d X u P v 5 H i B Z 2 a D w m 4 P 6 V C M + K X b u f 3 R 3 6 k d 1 e / c k o R w u f + 5 Q 6 R f X z Z L M 1 Z i T b w U F 9 c g / M M q r g s 4 U T f j d + s B w 9 v Q h K M x G T U w 7 n C 9 x j d x w 4 a S j c o l F b 6 N Z / a 7 3 a 4 a k D 0 L n 5 z M M u u y q c j G j 2 + 7 B s z G s k E z 8 y 1 8 b 3 c 1 + / 7 F S / J / 3 0 P / j f 3 v W J A o G 1 e f / X J j 8 a 7 f / / / n P A D F j 9 4 g T 2 j e k j u 7 Y s F 0 l k Z V E 9 N 6 Y o k N S n 6 U n n n G p D E I j z A V 5 1 c + 4 K Z D F p x p O C 8 l O 7 A q l N 5 + L J g A x s V O 8 w + l m 7 J 4 j 7 N / 7 J N 3 Q i r 7 e d I D x 8 1 k N P s x B r g 3 b x b f a + b w x s h 3 L 7 U 7 2 Y a y A R W 2 s 9 l O V b m C P A D F c n 4 8 f Z k e M l + l w B D f h 2 n Y z X E 1 u p n 9 Z G 2 I m Y r 8 g 5 / U v h f T + d X L x f b d 0 d 9 q o H X 1 v d 1 x t g 0 R N / K n K 0 V P / p 6 r 8 P 2 m 8 c 4 i k g t H x 0 G v O Q R c + S N 7 w 2 O U e S C j c y 6 Z U z F / X k 3 1 q Q 8 Q a u Q J s Q v z j / N 9 V v 1 + n + b L D 6 A p / n + T 7 R u 1 G y H C R a u l O u / b f F O b z + d / 9 T 7 / z L v 6 v / l V x K B b x G V 8 V Q C G R c c 0 d u D P 2 t I f V r 6 d g J 4 f f s 3 B k d y w v t j v i X 0 z a / / 3 f G A b l n z N O b z B 3 / N 9 / o T r u b 2 + B 8 S G S c F D O h 2 d C l D 4 6 j R V w S R L l l 8 t R 4 i G L e r w 8 U s 9 + r r t 7 s 0 s B 5 L p / w Y R c H n 6 g o z f c l u 8 S D O t X 1 D N R d J o 8 O s S F t T + R 5 d I Q x b r M m y I K Q y n s 9 L p c W O A v w A s E z 0 0 b i 4 g Z x o O z t R b j 6 5 4 / X h F t l 9 a E 4 5 N X 4 T m G R I y e O i x G 2 0 t Z u x v 9 i J a 5 Y Z F i f c U C u Q f e q F + 1 y s a D t P g E W n p E g P Z o g 7 z O 7 z y U f R S B j Y 9 V l M I K / 6 7 y / G s W E C m J P O b m l 5 o Z 0 8 9 C O 5 y e a H 8 z D o f Q x D 7 l H 9 q f i a n 6 7 a I d r x 7 Y U 0 U R A c L V g o j V m V l h i 5 5 l + x n 9 0 8 M x I x b E / O B T s p 3 p U q 4 + j U Q + 3 w o g 3 0 M 5 d H B K J A D s A U D l 6 0 k o c K z v 6 P c 3 L P W h J O + J h K 0 x v t 4 D i Z + h m e 1 h 1 u X K 6 2 C / d t p b J b o j v o 8 7 b G 5 o Q 9 r h r K s M O K 1 c x R 4 T A q + y S J T L 4 7 + + J c a j l Y s F D 7 d 7 I H s X 5 7 X x u k 7 f x 1 u w 6 9 l W 6 L g c f s w P g R X q N M W C Q 8 2 3 B W H M M 5 s s t + p u v a v Z e E i S b p 7 i 9 1 C + b 1 d s 1 c 9 7 I 3 P v y + q R / Y g / t b 7 8 U V / o K I F k y d r a H 0 r s d / c P z C q 3 u 5 / 3 G T O w p F X P R b i P J q r 6 2 N T z G N v e o a Y g C 4 K Q Q r 7 T C U p c L X c L M 3 y 9 M U X V g T l H L n Y S V U v D s + 9 o T s 5 A m Y 5 j r r q 1 H H 1 m Z y M 4 Q C j s z j M u 7 4 x f r F 3 p k q 1 X 1 W T a Q I 2 5 G 2 m m z i 2 b c f z 6 g 1 A F O H R b N U H v g N e t t x v j 9 y 6 S p z 1 L 8 N G b r C H 1 z b S I 3 I O 7 A 8 o D M P Z I 6 7 N q 3 w n n Y 6 Z i r k B V v G i 5 V J S h f w w d 9 P w K 4 2 J E D 4 i I R j z j 3 D f w 9 W P w L J F V x + o T Z j r W Y b 8 Y 5 l A b V V d e v F d 1 Z l I i p i q Q 4 5 J 4 Y w G z K / C L 2 6 E 8 j O 5 A d f X H I i q p s L B g h Y 1 q / 4 J P I v w Q w X V h L p Z p X R u Z q P 1 v 7 Q n M p Y 3 H 5 q 8 5 g S 7 Y d m U s i 8 4 h e f i s A w 4 8 K D Y V K x e Q G O Q f p K 2 W j B v N k Y j u Y s a E f 6 v T 4 F Q e k B M i l n Z C b x b 9 e p X w o r 6 Q 6 3 c 2 z H D m a o N O f 8 C s B c W A k t 1 C x y H / p b 7 K 0 Q 2 + u W x D p X q 2 r m q t U + 1 5 F N a r O x 7 L J r A A p R 4 T H 3 C k 8 O T q d F H g y I K s z n X x 1 5 u M N Z e 0 8 e V U i e c 0 R h 7 X j r 5 H R M M d 5 + 4 4 J I c N u X + I f A B t G i z 9 Z l 7 h W i Y q Y k e x M V u z / / w u R n B U F I 0 P v W E b h + R R I d i J u c c N 9 C g Q T / p W j z N 3 h f o 5 T v j v l X s B p s y P U 4 0 A x x 3 3 0 V 8 r j z F / / v O V Z h N A 6 p + L p Q I y X D L p F m Z w d b C E f 1 w W B A D O h H O 7 Q h p j O u f d F f v G s 7 q F R q I F R 4 R z D T S I b e 3 e g z V 9 / B 7 G 2 0 V a Y T F e z t B 0 x n 2 G 3 V T 8 e d G t W q / d M 7 Q g u 5 Q M c m C 1 I E 0 Y H q V J 4 G O 3 M 5 8 M B v X h D 6 K J v 8 + n p W d 3 F Z i V I G R F F 4 Q y + Y 9 w l 1 6 h 9 k N A d v T 2 A D 8 B v k Z E R r z d Q M Z 8 8 m f m 8 b i f Q d n F Q h l 4 o q n g l w A X E X o i 5 K 9 3 / C u / 7 3 A h c g u s j 1 F R i t 2 5 m r S e Y B i v e P V 7 N Z Q P k / h R z p + r S Q Z 9 / 8 s 3 A / c b U Q R I s a O 7 8 M I 9 k m v 1 L Q f a R Q u s U l j k E 5 X 1 D w s + D Q 8 M j y S H + 6 l / r + z V O X t Y 8 p m 0 s H 9 j F W D 7 f 4 r R A a N S X m R V 1 l e L f S Z H c J r s M J u S + v M / / q F i B O U A S P T y Z N y R K 7 B m v 5 b D 9 s Q C r J b z 9 Z E 9 g I 3 z m x r U t I i 7 E H P z Z 5 7 q F v d 3 i X l a a K u R W O L / 0 A x 4 W u 0 d W h D 6 B J J w 3 J O Y p v D U 7 v L c e Y P C m W h V 2 4 T a q 2 j r z I O T f U Q 0 s Z v H B 0 W 9 5 5 9 R e q S F Q C w u V 9 M S C p F O v d K n Q G C H w h z 8 r C l z G g q e j z s l 1 p 6 q + g d d k I r 9 k f N Z + 6 L l u Q L 3 O T b G v q 8 j O 3 Z / 5 U y u E F g E 4 C 6 3 H E Q 5 V y w O g e E u G Y 8 E T T Q L b G k S C B a P 4 6 4 + I W C S X n Z f J K f + i p s x h b d W K n c S y t V 8 O m n C G 8 N l O Q 8 S L w / O Y I 4 C A k j G X W 6 I f A 4 l C Z 9 W u 9 u 0 P R B 7 a 5 7 o C / / K E U v 4 y l J Y L R 0 G R 7 I C + k u V F z y Z n 6 j a 4 Z k 2 v s u d Z s P J D X c 1 y r e 4 T J r Y 4 C 6 3 w 4 q u 4 S i 7 u 1 6 B g b e s h p m F U k S F G l h W M j a W k m x H Z Y i u / 1 B q B 9 W B U L d d P + 2 u E / A b p h k W Z H + s M N D b p y F 1 U y 9 W a M k 2 A G O m f W e / 8 B k F 5 8 q o g 5 u 3 i / K d 5 Q M K 3 7 D C c d k 1 N c P 9 t u Z g + K u z f 3 C B Q W I G f g / e 5 z R i H 1 1 N U g T F v 1 M b k Y C 9 b 4 I / h v q N V 8 m e v A q C 4 w Y s O r C 4 x v T K x f q R B 2 7 v I k m K K v 2 r I x x O W Q C o Q e E M H G J 8 K M s A A D W H J s M / 5 g v w S i T G m y m A d u 9 6 g h A e H u q b / T L 4 s d 3 d K L r 2 y g 2 7 g o C 5 Y a s h F c Q e Z Y A B D a / d P e B 6 l z h S i s w E p S N u l D M R J M D k H 7 O a 9 8 Z 8 h p Q C 1 H K E J m X O p c Q Z y d E V H / K f X T 8 A W n w w h j v K g 1 d f 7 Y b G X 6 q n A R p 8 v W r S T l m W B L v 3 / Q N j 9 u U o N 5 u J 2 N B 7 U 3 c 0 Z z / 1 b o a e 7 J Y a a H c b V + o r r 6 O R H R I g 9 i X J h 2 U T U a U f 8 G I L 8 S x e s D w g l q Y s 6 3 3 d P R 4 w m w b e B k d f 5 b F H D k s L f j 4 l K D c 8 A g o f M h S m r X u Z P f B A 0 a w q J F V U V N L w p Y L D X D 3 Z U k E 0 x f e 7 s t 0 J n Q 2 7 s r h j H f y I X L k 9 m F B 3 M 1 / m v W L w 8 a f 1 k g x + F L B i 3 4 M J 0 k R 7 h b 5 P 9 R W e x N n 7 / s D / + w Z J u k m o w o m A m u 0 3 D s 8 I + R m u z l r i e 4 5 D J e 5 u 3 G n 2 s 7 s Q + M p X V s f r B C T q U w 4 a q Q O q U y N 6 q 7 R K S N 8 7 8 U B P n j 3 W / Y H p m O y r 3 o 9 X B w / Q U D n u D v 2 7 o x q I p t I p j C 7 v I y j z h 2 D r x r y 0 f + b u C S y 4 V N x u q J d 4 M P K 1 R K 0 f d v H 2 L N a K B S d J 8 5 d K p i A I Q O C K W Y 0 y L 7 M q t m Q B + E p Z C m c x p 5 U J S i l N r r K 9 / b q D c n n f a c I U o r g 1 P Q g 2 C l 8 v 5 A A + s u + I W s v o 7 M f i R S l N 8 Z k 6 n w J C C l j i i q H H X o m x 1 Z R d 7 E v S Q H J f V + 1 8 x T r d D Y W + d R 3 H Z p s v c w p f j Q Y m b 4 X X o Q 6 B h 8 f y r t J i v K O / N 0 Y R s S v v W 6 1 3 b d H 6 v c U 9 p j u g 6 S J j r 3 w p 6 5 h f d f f M y 3 g X / W d J 2 v T p G t n X c x C a e A O P I V O H R g q f z + 9 p T 9 I a l l d 3 Z 6 B J Z D C t 6 H z L T B K S D v 9 8 / 2 G R 2 9 m I + R l o F n G v Y 5 C Q O P R G v 4 m M X b y 9 r x j W W V c Z A k q h q Y q I V x s s z r M n f c k 9 l p l D q 1 2 P y 8 V 5 o E s q / k J P o Q 2 X n h j g b S 4 D J m r q v U t e t x T L q q c D C a q r l o d X e x b g e 3 r H a 4 E B K 0 6 A 0 / d C u w f l 5 V 4 O Q P s Z m A q A V D 7 j B x E X h G v C h N i 9 Z M X t i 2 / Y F 4 h 6 T J W 2 M 5 Y A M / K n R r R 0 3 R X Y I D e z E G P s R F g c 0 W B m A 4 m v N D c r 3 + / h T P o w K H u + n 3 5 R P E 8 Q r 9 4 8 7 / S b p 8 T E a 3 v O p u s d M w q L / q 5 l K y T P x Z y 0 K p a 1 h s e P R Z b j x 3 S y e I L 7 O q d f n x N n d 3 q 0 x s f F S K N b X Q x v y v J 7 S + A I v K I 9 e 0 c Z R X A t N T 5 B I F D t n a P c h 6 5 R m u 4 J S A z L / O 4 K p E 6 u J E M m a N y u W O h b F v l G x R T E u x k f 7 B u Z k W I V o p n 2 p R z s S u g n + i Y 3 9 z n L d 0 G O c k j Z 6 / P L V y B B 0 s n x q z G J 9 1 c E c 1 W D T H e h t g g 8 X p 1 X K 7 + D X u I k M x S e V 9 1 5 X C 6 d W z T A G 6 5 H E c o W 1 R F O V z Y G 2 g d y T x s O K J 6 / w X 7 y E K 9 t + w k e D + N 5 h t Y u A y C / c e v j k n p x e N 1 X z l + C Y r H v X d s / z a / D r N r 3 7 J + Z Z b + G x b 6 f u N / 0 8 O 2 W I k O F d Z B 5 7 P 2 D s b 3 V F n A V l 6 J 1 t U A E C 3 p y E O m g L 3 0 L L w 0 L L + p d u n O B 3 s Z z t U 2 E X b 0 L V / w A p R 9 t u S Q f y 5 a 9 K 8 K z b E A b x X w K j + Y Y m u 1 h 6 K q K P O 2 C f s M r i K U p V I r W 9 Z R n H / 5 z M u H f v M X i j w X F C c U P o U u e E 6 O + W W L x P 7 e M e i n K O F u q X G A q C 6 T J q u I T M h 8 l J I C E M 6 l R 7 3 d 4 g v B + a W F f r P a 5 A 9 W 5 y Q i i 6 x q X + a 2 i a q J a z 3 c l 9 4 e o z r Y F z o i / k s e A C E 1 0 Z P 6 S Q o v p f A v 1 G c k V i K J 2 W V 5 R d A s Q O z 7 j X C b f 8 x c C b z + I 7 E 6 i d 5 L w A a 9 y B J q 3 + u 8 W A F W S v 1 3 3 0 2 U K r 8 / e M l E C / R r i + X b H F O 9 y Z L z F b u f 9 q m 8 5 h u q H B 5 7 i N P / 4 G v 4 c 9 8 K D 0 t e 2 0 9 t f p 9 o S f r z D 2 2 E J P E y G h R n F / v 1 G I v o p R 2 / t z l 9 K s j e q y 7 V P q + t v V f O q j c C K k I l P Z o N I G 7 2 K V 7 S k w f u e R 4 d g H 2 c F o M t M b k O S N u O O k g y K K Q 9 N + P i F b 3 8 J o 2 A h O c X W x C o W 0 T 6 t m Y c B r S C Y 1 g B o i T 9 3 L F 0 A X F J K d R p U D a n N H m 8 o t Z + D B y 0 9 z j v I G s w A P c n e h y 0 c C T R x 9 W c U T / 7 m p q B D X G 8 F M 2 P G 4 Y w V p B a N g 7 P I h O f c Q 9 U e Y 9 b c D n 3 9 D c k C x J P u O I n g 4 M t F F B X V + W l i 9 S W j D X O 9 f L T l 0 9 e a a c H F I u s F g H C n n z i Y l E 2 K w A / B 9 G z + a u s m 1 M G n 0 z L h v B K O 8 9 V + 6 I 7 E w R y O o C j t g J X p N A 2 7 K 5 A e U t + c k d 4 v 4 C z 8 9 R E T s 9 / r H C X 7 B 2 B J + p C + / 8 A b 1 K d e b l 9 S c d G A c d B R H 2 b o n p I h f K Z u h j f 4 h / 8 1 K D 4 G + T l I + r u C w f L r e O q 4 p z Q w m l M D G p I 5 P d N A O Y 8 C 5 s t a A 6 F / P Z c S T v M z R z 9 V z P S Z F d h a L W i b f f V s T o 8 6 3 Q / x 0 E o 5 h h Y 0 / W C R / 0 d s 6 X 1 i G a Q v 0 F l c W E G k Z Y R v K 7 5 Y S o 2 G s D J 6 0 m J I K f n L H R I Y F O q e / U z S O c j x A 9 V t N 8 R J z 8 L j E g 0 f 6 W K k w + G h H l 7 F y p q W I 0 W L x k d 4 H K o c + / s 5 T X D + / a m m a R a w f A I R u P b 3 A 4 I P c y I U h y X E 0 V m D j v d h e B o G e T z 5 p Z 1 F 4 Y a K p 7 1 / S C g n g y 2 u Y k m o n g / d t 3 y 7 c 3 c k 1 R w P h K Z / X w A k D s t W q i H V J g x K t f / u 7 / z H F + 2 l h N b 6 c 8 u 1 1 E / v B l / l b 3 7 0 U y 3 S Y I / h N 7 c e / g o 1 G g m 7 8 j I / M + v + z a S q r E m V n D l w 1 4 / H b i m w c c H s I L J t V q Y t Q v i 5 2 V Q j D W s 9 V c x 5 U F x + E + 3 9 A Y g B 4 y 8 / e B q e 3 + p A N b G X Q d j H / p 0 B 7 M O o M 4 l m 4 A q U m K d q P D N P 4 3 J D Y L B 6 n A C w e P c O 8 k i Z 6 q y O k U b T n k T G s 0 2 5 U 1 o t 5 t 5 Y m J + x C E O i 7 J / I x 4 z s F y V j n F K X 1 + 7 v H o G E N N 4 O H 1 y Y k 3 H f W i r C x / L x q l s H 2 M x + v 8 h z o K m E 3 5 b I L J q 3 r 4 C T t 3 l l / N m W 1 D 4 w y 3 k r o t J / 6 / t M S w y o m 6 P p Z 3 y d R 3 S z k d N / b Q q P m U h A H x w m w D d 2 z a q H a f H l 6 / V p v 3 + N v f v u K n 5 S d S c U y Z B 6 2 p R 0 e n / E v 7 7 l 6 O f d 3 l f y a J 5 u r h a 4 P n i 5 p a P s I F R m T A y K s 5 Q D v 4 y S l I 7 G S o l Q y l 6 p l 4 h H M 6 / b n m 4 2 a r D u y c 4 H o W 6 / c F L Q s i M b D h i j N Q 9 j v R w b 3 C m l v r v S k 9 n l x w Y j 5 E l K b H W W z S 2 y 7 1 b z Q C + k r z F f c S l p l G k s k 3 6 n H e 0 d g C 3 b i 5 E D 8 1 P Y x X d O K 8 M n S X P j x S q 6 q + U 0 2 v H S C N f L l s s 9 Z G q 8 K 3 C m g h H y m Z + + w G R M M x W G 3 e 9 Q V c f 9 8 P E N p S x 9 S x t d 0 e e 3 x 7 0 K Q F 7 v U 3 f 7 v J X 8 C 2 D F l + G G + s 3 h u b O V r 9 L 6 M u 5 h I g J W k j q N / U n L q 9 o T b F n C a u S d c v e V n n b K 3 9 3 S X y F T S 9 D f 5 t r 6 F w / 5 R x q Q U R 6 g K C E o l M i n Y S o J G y N 3 f j O U r Q 7 G I x t z o M Z 2 l Z H l 4 b q i O n k F j N 8 6 D i c g T R x 8 7 0 I V P P v 5 y 5 5 A o 6 z v l C K J y / n a 2 q s g W c h C w m w z U 2 8 P B O 1 6 S P C Z 2 3 0 1 T e D p x w H a c m R S 9 v p 6 f b C x n T H k / X Y n E R 5 9 q 7 I P v M 5 3 l P H a 6 p X O g a r 3 h 3 N / 6 r m Y I Q T s 9 T j 4 2 L 4 f b 5 g H W H p o b s K 9 u d v Z H 4 K o i 9 6 1 p 6 U t p c q e M y l X x o e v 6 1 l p a + 7 f l 3 l F u p q 6 r D L T L Z c E 6 M p j 0 h z y 9 k a d P s j Q r j n 4 H 8 J 2 L d f O B G E F v P d E i p C 4 X Y m c m C 5 V I x L D Y u f v 1 / r O l h / q 7 f A I b m D B J e g Y T X D X 7 V 3 6 8 7 R c 1 U w q 3 C w F G H Q / O G F b V 1 r i H m h T i s v 3 M 7 I V 7 T T 5 I 4 4 S O g 3 I Z 4 S 2 y + t B N i z 7 V P F 1 y W 0 o L x O 5 p 1 l 3 H e j O I v O t z z 7 P + x e r I J w a 4 q L m w v 7 Q X A 0 s p k Y 1 d d x r u 3 Z 4 Q I + w W o W X X 4 O w c 4 B t 2 o j A s I v f q h S f 3 6 / b R 9 U V w e x i U 4 u N c / 8 V E 8 G B 8 J 6 P 2 9 4 S H t L P g o 4 L k C M n C G o c V q s v H A U e 2 k z 3 Y Z c s K 3 v 7 + p V a 6 f K N z 3 W z R G b o f L b r z + 1 g Q O k 5 n t A o / B 1 1 g C V M R e 6 / q O l h J y w d V p d w i D O f r y T c y J A I a z 8 t A 4 y 4 G d D c F o e u E f L Y J r E D 3 c 5 T J R + x 3 n + 8 h J 9 5 g r t I v 3 e o w y S A v J 1 q A p k 7 E E 9 J w F 1 T / S q 6 l z f K Q c R b m V M R o V W Y o K 5 m + f F u U Y T / E 4 x 5 + y V D Q z Y h J U T P I f B e x V 4 9 U c k j x B 6 3 s T m 2 z 1 e V V o P V I f m S n 5 h 1 B m I c a Q H F C n b 8 5 u 2 T p g U 6 f Q s a I w D Z t g P i A 1 D 6 b b s / S b O A a W v J P q j z U 5 b Q T k j Z 8 c j a D D 6 l F 6 k q v V + P x I B w 5 n 3 7 5 B W m t n 8 5 a U B k i 2 U T 1 b z 4 L C z W A d o L O K d k h D B 6 i 2 A w U 6 H 5 y q Z W 1 Y 7 K S j 1 X / d v d + 3 F 9 9 S + J + p E i p z J X U G U t F M S 3 c Y f 1 r D 8 D t X J v Q R G 9 U h n r T R q H V I W H H l U F r e w g J G 9 N / A P Q c P 4 3 L p C X A i o q m G g 7 S 0 e J T w T 6 O r J k q F P 5 w U U 6 6 f 3 i I Q v u H Q e C J h s 7 p n a 8 Y 6 7 C p C h Q j p h K U c F L c S T z L Y q f t w B T E o Z 9 n v O F A 6 h 4 Q q / I C 6 h U J w 0 W p 1 w h A d B j o a 9 h l s C 1 n Z 3 D 7 k v Q B 3 F D h 6 f R m t u 7 O p Z S N O 6 v S N 3 R M m h O I W o u K N l D v 0 l v 1 V d 1 A D b s d d x 5 F 8 2 i 8 D F 3 s V U X C + Q K Y j z t z z 0 y 1 K m O U a H R W v Z r C K i M Y h P Q 5 u o 3 2 e z W 2 9 R z m H C z E z G A A 8 q d E x q 6 v B i C 1 Y s u H y H M O A o 9 O G K p g l Q B P j b v m 5 r s O m 0 X I 4 Y 6 t k p E C u N b e Z 4 l B W n C u M w / g e f H M h 7 E W o Q v 7 X K u c + X Z K O s e C c 1 7 I 2 J x X Q W / O p K L 1 n u 2 W / s U L 9 A 8 6 h T K D i p 7 E z b s t U o 6 e M E g t Q q F f 7 u U Y K U t F H i 3 M O u 8 k A F V P B 9 + I h P T 0 f f v h E b E A f x K K T 2 m p x o h O g Q j H F w y E 2 k Q 8 d N C 3 n V a T Z / T W k I f s / w w n V L i x x k p e r b d O t E V m f L 1 u X 3 S j 6 L U x / z w G + 9 w d D E + X r h U U s p Y d J 9 7 k O 0 4 b b 6 v R n x L D w 4 r W X Q H n d 5 z W z 1 1 / T 2 Y 6 n 4 p A w c 3 N u c J J Z B / Q Z r r / E P s V A h R e 9 x O g v T V p V f X G g 5 c T 0 y v w V K C c U b x h V J l 5 i I h y z t Y H C m 7 z t E q D V M G W D H 3 O E x 9 s k G q a J E E Z z D 2 7 V w m M 6 3 z S 5 H E T r a l 1 / n A S A l J 9 M c a P K 0 h l r b s X j T k O u Y q o I a I R 6 f u 5 w X X O D 9 a V m I O C N q / y t y y Q u B L n u 6 2 z B m w / L 4 5 P M Y Y U C O c 8 F b 7 k I P c / l C X c R A t K E 8 h o o X p F P l Y l C f c P e W 8 2 d s B p 8 p 6 Z b + h r t t v K B N h 9 g y m e v 7 c j f O C + u j u G 8 1 p 4 W U E a c + 1 T 0 Q h l S y S I h + y W M a 9 z c W q 6 4 o O H v k R n 7 9 K v T B C k j T e g 8 3 / 5 k q s t W M R 2 r Y h Z / K I P X a 8 N c d l b 5 1 g B 2 K X G x Q S G f b 3 N z z x A 2 C 3 5 S L E 8 K G 6 2 N M J + r A W V P m x l H t j 8 5 d s q 0 / k x z D u r z M j w X A d F f V 2 0 / m i R k l B f P O 9 C 3 w h w P + n E k X O O / g t d Q n w w u 5 5 7 g U n B / N I E A + 3 6 4 i h 1 v m 6 r k / P b Y + e A A 6 o r z 3 4 F i y K t 9 v Z 3 X c z f z C q q b 8 L I m g D I i 5 K A V n f m f Y W h n s q N h 0 T G j h B k c m 2 T 0 o N f 8 H L F P L C u 3 O Y l K / W 9 l H E k Y I w J o / d c 0 5 S m g C f V 9 Y t 5 2 h l 8 / 7 P m 2 M j a K M 9 I p x f s m D v m h + 8 l + W G V O c j 7 d 0 v y 1 K 1 g / Z H P 4 Z X 0 6 r q V T v W L i E w A 4 9 P K 5 2 I V 0 E z / D C Q k x y u s j s + r B u v X J I F 8 p + 3 m q Y 2 6 h i 5 D V L P 0 e z c L B S a M T N D B c 4 1 b 2 h a 5 f u O U e h h Q v V y F 1 6 l e + 2 f C 5 H k n x T P X O P b L U z r T j h r W T M 1 L J c g Q r n p t 1 / 4 8 Z t g k S X Y V 3 C T u O 3 0 X U 7 n s w J k g Z e I n I 9 R + b H 2 j 0 + Y W p A 7 k o e d c X f T C 7 V W S F H p F s o 2 / l M C 0 0 A 1 d a S t I 0 F u h F Y s p 8 X Q W 9 w W v g f e w k B 2 v 9 B k / R 0 S 2 D C O 8 D d i K P j d + f c G U R X A K u 9 f v 1 / O d n F K Z k P H r 3 c W j G x H O 2 8 A u D 0 0 u 0 L Q g G + R f s y + 1 / t n E 3 D U k 6 G 3 L 3 a q C b g 4 / I o / 7 j I q k 7 O T y o M f b q j M 7 F 6 Y 7 W A u e C h G O t L v p k C L F 9 m W x T g a W J k 8 F e e z o 3 6 I G q R a B 5 p b p M + L N U x u e + F z w F 1 0 g u 6 t B / M s c o w H c 1 4 o 4 9 D t Q 8 1 0 g t H p p L d V t U U t H 3 J j r 8 y 2 R I O L M g 9 g U G D N G j n j W 7 8 H j 5 d + X v s P 2 f L Z 8 w m b n l b m I 1 T 1 O 8 x a i T b E p F 6 f z u o 7 2 z k Y F Q 8 q p 5 I d 9 s 6 J / 7 h c J S x k c n A l r P s P H D 8 d o i f j q R V E m + q G 5 F b E B a 9 o J K 5 L P O l 2 J P r Z y Z 7 N r O c P 2 / h g v i 4 i M v z H 7 1 T m s 4 3 q E L K B R u c + L R I L c O F 3 K p t b f 2 I v g 9 D d n v j U o w I W W f 5 e q t a z 4 A a p s 6 B 3 d i x 8 p c i J i x Y 2 k G / e 0 j y M u N f g I 7 6 1 H c B 3 1 6 v p 0 b y 1 f B + u e X 2 T L V P H r X 6 l P S j N f f o 3 Z z P w 9 o J y u 3 F Z p x 3 o p W c 7 z C h P u x S I x O + u Q g h U v F D g t F c O X F d 4 4 3 0 Y 3 y f h 1 + a x Y l h Z 6 U l O S u 4 l e n / 6 q 8 M 4 J V M U 7 8 2 u 6 D O 3 + M M 4 4 / h J v c f 5 h d C 1 P V 8 z o g r w s B t 8 T v x a v K t Z O H Y 4 E X k Y X 9 j 1 t u R e e C 3 S 8 C 1 w g u 5 u L W l z F J w K x x g b F G V C / g l / d C j Y y e d m Q h x 7 w 0 / 5 i n u a 8 + J V H Y k v d v V g S q T c P q 9 V P f S / j 2 l R 2 9 r f O X W l X V V I r + E p 7 h n N P 2 A t K k m J h Y B a u E s g Z q N g l F 9 u o F 3 e P d f 0 y B Z X 4 P s D e j 2 D e i v 4 X r c v Y n y G w a l z K R X X 2 R W A o 6 k e l u h Z P W / z + f t O x n O 4 z e v P s u Z v j K 9 N O m 2 h 5 A N j Z 9 s O B 8 L 4 Y W y A 6 8 B A x b k X W O H d F Q l 0 x u b x D 7 j 1 P o Y t X Y F x 5 H A x S h e B M 1 r b G / Y k M P b c A j m o / a R s k y n c 9 Q r k q g B c 8 l t O P 1 j V 6 r j 3 d b m T 9 J w A 5 7 q T E A N D E y o k c G Y D O Z l 0 x t a I l Y Z R W J e v H v f r N 5 b P J M X Y u 9 s L P 0 v 1 3 q a h z q W T F / c 4 N h e g s O c Q h n H g f o T T r 7 7 5 d a i / 1 s d t h P 4 2 n v 5 Q L f p l Y f L W y e B M m W z 6 P u j I n p u B 4 i i I d 8 H r 7 I Z M W b p v M K 8 I 8 w 8 T n A 8 X W S c X c F 1 O 1 o d B h F N U M s I 4 i o K r 5 M K 8 k 0 7 8 R u y H k 6 z / j n Z D N B t Q 2 u d 9 N i l V e C i o R 1 6 v D 7 + Y l 3 v i i b Q 2 y q t S d A M J 0 Q 3 K K e A + v 8 C P 0 d A u i g + 8 l / v v 6 d 7 w D X 3 1 I u Z z H / a Z h M + p j Y e t z c E B + v l t z K k L q e m L F 2 i y Y N y b e M I a 8 D y S c 0 H p g j C h g c 5 D H 8 4 X 5 3 a + v 3 x x f z g O C p 3 0 w P T / / A N v 2 6 2 I u X a H S h K l / z a L D y 7 x M 3 N h 8 L 0 2 L w B l s K C k t K z 0 j P O a X r G l r S x v / N G h A Y a H Q r 2 w q 8 R d V T k u E D l b o R B r c Q o Y Q o g 8 A p O m A m Q t A H + q F 2 A 5 v m e 9 E 2 5 X 5 n y V I s Q b f + / v 6 V R l k X k Y 9 t b O t p i m k 6 E 3 I Q M g F w s q C 4 J 9 x P e A V D 4 b / l I V j 2 s 5 t I y x I P B 7 x W A I h 6 + I c p a W + K 0 e X f m I + Q 7 V / u L d n + A v M Q Z l f v B z K 3 + Q T z W i v 8 + K g 5 f Q x e j G 0 S s P b f r x + m D Y 7 9 3 D b b / + T a 6 / V w V P U t d 5 K 8 6 d C s b 4 F 7 f O q 7 Z k h o D c h 4 V J s Z 5 s j 6 q 1 4 x u 4 K A 6 6 g I P 0 2 k n i h 0 T j 3 Q K t S j O G E z 9 B W 6 O g G B N g n U n f 9 7 K P Q 8 E l t j C d G Z / j X u s x L D + a Q J 6 6 Q D Z C O N r s k x Y u M U c 2 T Q O 6 h z t d q r c Q l z R Q b T E L N + Q w v m W l u D 9 B P t / v 4 H u K o I 5 T j k D A 4 C n 2 f v 3 2 X D E j e N 7 3 F V j V 5 X h h c o g i U c c j w M K / m z h l 7 w Q 5 D O g A B Q 0 Y r Q Q d C R V 8 f c X w W G a h e 9 X F 2 6 2 X P v Y m u H p y I 9 f 8 c Q u L a P s c y L h E K u / E I + u A k 1 p 9 T s + J e r D 2 B 2 A R d N m i c J Q U u j t X o W M L K m m / 9 + F a p t v 5 e w e F N u 6 f z L w J p b F J 9 l 9 Q H b 7 3 N 9 7 c F B C 0 D p b y O L A f S W z 9 V 5 f r o 1 W 8 e q c d B B c L 1 7 z Y 7 w 3 s I d U o + e E V o M M w v + n 0 M M 1 5 m / b V P p R P w y 9 o a P a a E r q E x d K 9 w t J 9 u 9 T e C v O i 9 y h k P N C h q O P O 5 1 0 + u Q H a x 1 e s O U Y B 4 7 K T N T b d l / s K w + U K W b g 7 k F 9 0 s h r s c T A P X A H o t b Z r j 9 s M L d + G y t / T z Q J w v c p s s 8 2 J E W i p D e q M s g A 4 0 a C 9 a q R f c p f B z a A X d X B + z y w 3 D O X 5 L g L d + q C i p U c C V J o p Z L m w 1 T G w f P Q G w A B 6 P 2 o P 5 n m v k W P A Z 1 D 2 F J k X u v 4 t v u P Q r q 4 o 9 a O i N K O 3 g C 9 Q c 3 M O P / w + A A l 0 P o f F B 0 8 z U w I S Y 4 m r I C + T V I d q Y t Y C K g t A v 1 4 M K T H E g v g 9 z k p M 7 Y v w G u w v 2 6 f / Y d a m X z 4 B 6 1 A v z r h q N c 9 i 3 v D M x e 0 T s / S M / q C I 4 D A x 1 k e 2 N Q r U X V W v r 4 c K i y 1 z g 0 H 1 h r l P 4 k N F w E t 3 Q 9 Q U p A K 0 V v 8 + c E 5 6 Q o + X 9 M 3 I C v A x H K R K 1 D D S b w K 4 Z U H Y 8 q H d W M 3 F y / T p T R 6 a a X k c e L T W e 7 Z l P k O D b S u 8 6 c L A P y R e L r s i M p U x J z z s 0 J B d g G 8 v q o X 0 k 9 5 A S P i 2 + i G b 3 r d x T K V I s V 0 g r x v J a R J y s W 7 o V C + f s Q r O 8 X D i J F E 9 y 1 q w l b J a y F p U Y Y M Q g 8 3 4 z e e F / n C 2 5 3 3 f i / T r 4 X 1 v 4 Q K H k T F c Q M V / 4 k 0 L Z N k V + b g L Y X w a i G + i E f Z k 7 F B o A 3 Y P p w U v H 7 u e C E / 6 y P 5 V W b k H B P c J u u v j m o 9 1 y S Q P 5 y 8 1 7 j y O u N P Z u 2 s 9 N w 0 m U m 0 F O o z 2 c t f X d g 2 J U l H 4 2 4 f C w f / l O 4 b i X e 5 P J S 9 y E d f Z l g L i 7 t 1 h s F b 7 Y X 7 b o C y r k T X o D A G z x 6 B Q f u p Q h y s + t w i C M M x Z T o D 5 t Y d Y T r T O S r q 6 p r 6 b f f I 8 u j g q X V o Q f I 2 f 8 B z q P 6 b M K Q o f w B f 9 s r K n o a x P q K l 1 T L Z E k S W x B x 7 U f R n d T Q Q 4 I H D f b u S 1 x G P A 8 m L 2 w h j l 4 7 W y U 7 W M Z O / Y x D k w A B Z h 8 B O 4 7 b 6 v 0 B 2 w 0 C n 7 P j e a A X I M I 2 o 7 1 m q 2 E n i S s w D 6 p I 9 s 8 y f x U g 2 R H q t y Q 8 0 p o D n 1 T 8 Q u 4 X 5 / x y Z h n f 3 C h 5 3 X H j b 3 p K t J Y K b M Y O e S a 6 X Q W R 9 D d M c e F x W 1 x 9 2 7 R 7 Z + B E T 2 h / z v j / A v Z 1 3 l L 8 c Y T S N 2 S T j 0 e M B L Q U 3 B w Z g w F B n 8 N B 4 u e + e A T d P 8 c n r + R 1 W N f u O x 1 g d B / / 4 B e M / N q R O e 9 s 2 2 2 N R h B y J 3 N 1 t v M r s f o N v s P N E / l F / S Z A G T x F + A j H T B f 2 u F J L 2 O S B H A 5 q e E b t U c F 7 y c 8 Q t 8 B f b r M i D n b h x u s y s m P d m n U u X n s / f 9 y L 2 E E J q D A y 2 B 2 V w + R j X h c z j s h z B J 3 s K F H u S 9 S / W I f S 3 w 2 P Z C 7 k i K / d x N 5 + Q b l Q u H D c k M t v T r 8 n W a e j k j 8 3 D h W 6 I P 8 1 / 1 P d Z C Q u m 1 G 6 O w D b P j q x A x 1 P P L 7 + v G M i 8 E O L w r S i V 1 j P s C c k f S 4 S Q B a 4 7 8 x A A + 5 U s z 8 j H w f 6 8 q o c o B 3 G P 6 N h J 2 z C Q 0 9 b 0 4 3 1 F 4 o L 4 y t F e O E P U S G L R O H 9 3 D p j S I 9 k 0 W J N O I e a R c / m l b 5 P L F 8 N n G L Q 3 3 1 b V O 4 4 A r 8 M x + s E X c N 8 + + H u M G 6 D 4 B p x b i O u i 4 w R s q 8 v 5 m F a L b H + x v L 7 l Y t 8 o s w S R + P M d n c 3 E 0 5 p E v T B N p A O 3 4 M z m g R A 1 S K + + e n n X / Y y Q 8 7 e F r x 1 q Y C d 5 U Z K V u d a r J H 1 Y + M M 3 p 2 G 1 h 0 B / e 0 x s b p / d u A L r y O 4 W b i X f c 4 x d l F D l J 1 / E Z n P e F O V 9 V n u / j T 8 m j v j z u x C s B s C 4 u y h t S B q c v 1 3 O r e 3 N w 1 h s 3 S M p 3 H z s o r m x Z n O V P m 4 y n X S U 9 I m y k N V 3 G m / S I e z X + 3 h 7 I K 8 2 8 y z A U 3 e 9 D c k 8 S 7 h t e Q G o v H y l x G b u e T / R W Q t M C b y K 4 f i 6 z s 1 6 q 8 c P h J R r Z z g k S g O X R g W H r f k h 5 M 9 f F H M D 3 v I j a z 9 a F y 3 q k V 7 v 8 X P J L m y V h 8 x u 7 U P o V f H / 4 D L k m n 6 g A D z Z g 7 r Z z M W v Z 1 w W L v d 5 c 6 X q / 1 D W a f 2 l G K M l z D + A g Z C g 6 Z v j a p H w h W i H F w x U o K + d c 8 + a v L T 7 t / K R 1 x o S Q H R o M e s 4 3 b n W 2 z V / y j U L b c 3 f F O c 6 8 7 X f 2 S c H d F F J l k B w 3 1 m y 1 B u + J r e W / z + E i s u 2 P Q D p T 3 4 l z + b y O Y J e 8 p c 4 E F v m F W U m Z u o c D 5 P P 8 Q y 7 p s r d Y 4 f k r y E z D 7 6 6 1 g t i f L 0 X N O E L s h L s r 5 W i R i w p M N L K 8 Z f B f l 0 X K T w O P V M s 5 Y H R 4 s P F 6 D P n 7 t C m I K N 1 u R O a O v 4 0 c s y O F X r 9 o s Q f w W g N x E D P r K J G j r m I v F V m Z T + 8 U k 4 Z d 6 o H l Z i m m + c 0 5 C g + 7 v A B S b 6 O b P z X t 6 6 f f D s 1 e R + R j V n 6 7 D 4 W 5 Z Z I / l e M R Z 8 I h E D 4 I 5 o S p z E 2 o 1 Z s B O c F G c P / 2 T 6 O y W + y w D D 6 t n + k l s Q 7 S M 4 e K Q I p R Y 1 d G r o b Q q R 5 m R X t k C s g o U D p V d n w / 5 H 4 e l F 8 M 2 3 f d 6 z a h A f M O r S M m C 2 C 9 A f 8 q j u A x f j b L G 7 p Y b 1 R Q M H T U H Y N h T U w M m P 9 e A z W + L 0 P e k U P o G V 3 V Q V G z w e r u 1 K 7 x K v A n B 3 Q j q l n 5 u t x p 0 a i G / o 5 Q Z p B z W 6 E C N i A B I I 3 v 6 U 6 N f 6 2 C 2 h 9 y 4 U G H B c m A v M F 1 l V i 7 B a j Q b q u f i f B E / X o Y J x S T H q 4 o b Z P C D V W i N c c 6 Q k Q 9 H 1 4 w q O 0 + T D o f O Q 3 r m z S a 8 1 N d j D b y 5 f F C F W x 0 u C 6 5 f 3 6 B r h 1 9 + g 2 s n j T n f x 1 O U f G b r 2 e K x 7 U 8 Y x Q 0 2 K N B v W e B Z y M J K y K n q 9 O U r 5 N q g c 0 u J r p A v Y k q K 3 2 m J W n J Q e t K p h M + Z I 4 X T 9 8 M D + V 4 J g F H u 4 R P x N 0 j k J D + 6 F 2 M 0 V 7 2 c m 0 X + y b q C O S j X 8 g Z W e g r y M f 6 S k p z u e / m 7 l d + q S + W V O a b A r F B q 2 / g E v l 7 N / T l r b 3 c X V E j U n z y v 6 z l O C 2 k v j s e k l m R B F P z b K w h B L c a M L 2 P U A N R 6 l G r j S n h 3 h x L T K 9 C 6 g o n 1 c 0 2 3 s i s z g g o 3 r / 5 f k c c g L c b 0 K E 2 2 6 z w L 9 m 9 U R T m c + F x 8 c J w Y e F u b J 6 v I U H c 0 j a 9 M T B 1 m A O 8 V 4 b 1 B 1 b p j s R Y F T m q 3 F t h m R k E 5 E p l X P v f O p / n 3 S O S G 9 H R M J K I p 3 h t z Q R / i C P 8 8 2 A j A 3 d m p Y 5 j 8 W k l q Z E 9 2 5 G A d E e o u Z 8 n + 1 J 9 9 A g B 6 c V A H q O X G s 7 k U 4 N a 8 m 1 3 3 n 2 V e d d U n R 0 K F 1 B i y b 4 c 9 y Y + 4 9 o 5 X o H y W U D H S X T n D n D u + X q N H Z q n i 7 / h V b p S t x p m o W J T m 3 C f q b F R t O 3 j 1 p 4 B M 7 9 Y 5 + s P 2 M T y G y t s R y N S 9 Z 5 9 / g f l j H W C V z Z K M U U h V x X D q 2 F d L 7 t a j 7 H f Q 9 6 F u W J U I 1 B n v p j 7 4 p g z R T U 9 m V 7 f / + s f n t K h c 8 U N q Q O o O T I E o + 7 g 2 y H P 9 F Q h A 0 R Z h N l A q T U 0 i Y t d t U d m a 7 m e u L 6 5 p C z P w J 8 e h f E H x 2 M F s P 3 4 d m A 2 q C R U 5 E h T O Y r M 0 / X w Z h 9 C T N 3 i m 8 P w A T h R l n P / d n V K 3 5 N A O w q W e v E M n A K d 2 t 6 R G R Y t n X l H T d 0 w J n E 9 b q G + W v N q F j u Z F G M 1 9 4 8 / a o O O m t c v u L y a z z K 9 A U Q f O C 3 w 7 m U f m 3 S 9 C 1 j u e Y R V o G v U 8 A g 6 g k 7 4 V n M j a Q l 4 i R s W i P S Z 1 0 5 o A A Z n r F T j 3 S X F e w e M w K F V q D a M / A j N j y I U a h S r c k A F n g 4 8 E d G I N 3 W H S W E D 0 J M N Y y x v D / e s G p L X G K U 6 z G N R M E H 0 y g P Y s I p E 3 G H t o U Y f s w a u i t P e 3 y 0 l V A z + m h H q A V T H y U 7 4 4 U q N R M e 6 F O j f 4 X e 1 j I 8 1 5 n h J B J G O B 4 I h i U q b M G c C P Z i W a w n M W S 7 T x w M C D H j l K S r J A y 6 p G O V u N h 9 J 4 v y Y n R w 3 k 6 s x C W C 3 A b 8 3 c X b I a d K e M H 0 v E x v b H A c c Z K V I 0 n Q E s V L 6 T 4 J + 8 7 3 7 Q 4 y T q 5 l h H P 8 d m u m j z 8 O W P m 2 j d T a B K d I a 6 p p F 5 7 H V s w S R Z e I P 3 o Y a y X s r h Z l 9 f O T K Q 5 e c 2 p e z v S 3 q b L m y m T N b 8 C r 0 S x 7 1 I h X N 7 5 J G n 0 U + y k N a Z w 6 r V w P K v 2 5 D B 3 G p h X U Q N p i C 3 n Z 5 5 L D E b t C u x I q H x v g Y M H F s H 0 2 j a n e A d b F v 2 H T + k 8 W P w l / P 8 R v 9 b A g P T j E H 5 9 Z X 3 y f D + a A 1 R c 4 h 1 G + r H 5 m + L j U 0 0 t f P M W Z O 8 g l N m D r v 3 O T 1 O V j U B D Q f Z g n s c z U p A m t c W Q n N 5 5 U p j L V 3 f O Q F m C z z s f s h i / z w B k M c p O P 5 + G B T O E N g B i c l T G S R 9 + 3 n 3 P E i p b x e h h e t x J 9 Y e i y u g B n D 8 d D 2 3 o k p 7 f m k d 2 E j 1 O X 0 N Z 6 3 w 5 V C b y 0 V G Q c q x 0 s v g v E p A f n n N / E T V Q L n G R i A H P R c Q L x u p Q c T m O 3 m 3 P m E E Y g 5 y J P d Q q Z U h m H l T I P R A 3 G h Q Z u U 0 o w S x d r N w E R u 2 X L d L i k q A 2 0 D H 5 x u 5 y J m + J u x k g Y W D L f c J / n L 0 R 7 3 5 M t Q y 4 K A 8 w i S F 0 i 0 O S a H X u a C g k C J S G v J x M d O H N F H B + o 7 5 K r q 7 J y J n Q 9 / 1 o d k e y n a X 8 7 z x X y 1 5 u 8 g w N X M X v Q G Y U O r G O w E q I 0 B A 6 n E 4 U w y R a 6 x T J e w m i 1 m z K 4 Y R E T u W 9 8 2 7 5 1 K v B S j w l 9 W W K O J 2 v u 1 u 1 X j 3 4 I 2 1 r b 0 i L f K w x 8 e t 6 H d G 0 T R 4 d z 4 x 8 W + b Y j Q J V 1 E n i O 4 9 N D e E f J W O n 2 P V E Q d K m y S V t h J n n i H j u B g O 5 Q s 6 m h q P X n C Q H L Y Q N A V c s f p S j Q g m S l 7 1 D g U z n a T T o s 2 T Z p y k 3 V 1 5 J X N P w C A O S F D u c 2 / i 5 y V y 7 J v 9 J 6 s Z a r A J 3 R s / / F H r 6 6 m b U y 8 R g Q N O v i n J w H Q t a v 7 s r z v o m B f e 1 2 E K p i o 5 m J F h W o S L M 6 4 q i g l G C x j g j a I + x Y 0 E C O i T r t 3 p w U z Y Y d m x A Z U n g L S z y P i 4 y p n G c j A b o I P P J G 4 l 1 s v O q d N f i o p S 2 e v B 6 7 i d s N V A r v 5 t x Y f + / 5 G 9 y Q o v b 9 6 v Q v F 1 a U d Y I t h c R / h f N f L j B e L y N o H / q 8 j i I D J r 3 F V X B K p + d L j y g r b K 1 7 z 5 i c h d 6 H h 5 n b z P D G R w U J Z O T d A n 0 T q 7 6 8 N Z e 4 y 4 A y Y N + a j J l J s H n c 0 7 K Z r R T w m b u 3 8 8 3 8 O 5 k J S C Y E k b D l 3 w L U u H Y 8 P + M O 4 v p D b S + C H W k 7 t v r a i R 0 T q 0 j O q d J F K m d D z k y K 8 q Z L I b h f i t P 4 u c F / X p S G V G 7 4 1 A O 4 t 7 O X e n J 5 / + K H H R B 0 N s P q X n s k R J / i 7 9 C G p q a E i E r a c E I K f x n A y 7 X I v c w n h F R x 6 f M u w n E t r d S n r N X d Z 7 b 7 2 N b j h 2 T 6 w P 9 z 4 + 7 s o v O G L I L Z m 2 b O V p M l w / y j 2 q N A K p 6 U S P e X Z I z j i w + E l e c P F E G + S z f O I J y 9 p F E i E h 4 3 c X p 8 M S N O A j E 5 x D O M J B 5 u R f i S B r M + H 0 0 d c P h 6 a i c c 6 v n 4 W k k w Z D P E M b G o k D D 3 K 9 x H T G 5 y X L q p y N J k H 2 5 r f r Y 4 Z 0 B F A P I B u p Q 7 H u A g 6 D 9 + U K F e L F 0 g F q a 1 G K e r p a n O Y u 7 j j F l G U n J i m X 4 c j G k O s r H B k c h B r V n M V A S G v 4 f t 8 h w Y Z 7 4 T 2 M j S P f i t y A 1 0 a w w K d x D h c D 4 c Q Q 7 a + q w D i r I F u + g C G i U U T R O v p 0 y S E V H k P b Z i d M l A Y O K t h b j B X Y d J 6 H 8 T R F I 1 B j Y T K 8 J G d M t o V E 8 C D 2 T y R c A O 8 s s C / k a U A S / D A r o d 9 t Q d 7 m I G V / I j r D t P L 5 + 3 k L p k D F Q 3 O 5 m e V O y T t o e 3 K D r f q P 3 u x i t L i v 6 v p M m 9 7 I q w f c o B g L P N H u J u v O X s c f 1 1 5 0 v H H / / h f i N l o p t 2 P I D r 0 S P + r Z d v / h 3 / + + h a q e k f i p n 4 Q A Q l X l 6 / y 6 / 1 1 U y f U 5 n R I b O R f a K c 7 s g T 1 M C 5 + b p k 7 F a 7 I l z 7 O O b 5 4 Z 5 4 F N l q W G P 1 L O z X N O p H i s f i a H o G Q c b L 2 1 G G N p f O l O 6 g X / W A u b J 0 z t c 2 0 Y U n q J t o 7 O 0 a b C Z n a + c 0 R d 2 l z P R B / 5 5 n Z d H b M P x v T 3 L l J / A O R 4 U 4 i g c c o L b h r X x f 7 A L a Z d m f C n f H e f b 5 / X o 5 / 1 r J 3 1 h F a M v z S D w y P 5 v 8 T R f h L O A F X V J E x c k T b Q g 4 d Z K v r t o E 9 B b O D G 1 Q G q m F I q d j C 6 4 1 O x R 0 L n S X 6 a U O X w i 3 p H 7 f f s G b F 5 4 D Y T Y m 3 r v O 0 s L S / W 9 3 5 d g s u L I p c 7 d 6 p C O l 9 q 0 C F w o c u 8 f b Y H C k u l o C A m Z 5 2 z W k u u B u k q A 9 w k R 0 f K P g L W M v N a / 7 3 3 3 j u v g t H Z L H A 9 u 1 7 A g R C b l K C J O G e 1 J Z F 0 t N n f 0 / E R X m O 6 4 w h 8 r 8 g B u K N f Z b i 3 K r t G k D b R P O i R / k w 7 V I J p P E k B D s s c d 9 s j G 3 b y e S 6 1 R h e t 3 h X A j 9 P x b + / d 1 I c n G S k A s h i I q 5 F g 8 M p o Y p D e n m D 8 I 0 5 K f L P y M m d K b D j + G F i N a Z G D h g j u V 3 P 0 s u 0 n G h m q c k u z L N w v L d 6 a T s A q X w d D C j S f b Q 3 h q o 4 O k S E 3 h N N Y 7 Z t 3 j H f u j L v 3 W j h J U j a f 7 8 + e D Q t T 2 O 5 l J m w g V P Z q l N 7 w t q l h N h V 7 J l E Q / D V M V d / m 4 5 g Z V k j 2 Z Q A n z 8 T K 4 Z K 5 t j t V O Z H k 9 m j l V E g e t S H k + n h O v + n A j 6 A 5 P k F I O 2 M a B 9 n d N j t p 8 o J R L v x h A Z K 8 v z u j / s 9 8 Z i t T 4 F m r M M d p v K e L 4 j H b l w j J A J 3 2 e V A g o p f 6 j A u w H R M x t X L p f k U w z 1 L 0 f H h 8 k F I E 4 4 M p 4 w R z o d 3 L L q f t V n E h M O e J / 7 g 8 B C + 1 c e E R T M M Y O 6 O h 4 n y W O N J 2 L 6 l f E H o Z A M N D m s s W t 9 / l w M F g a r f n / T v H t k T l F R 9 G 3 I w W E B e 7 D Y L z H 1 N s 7 b h X K S l 8 s Z j 5 a H m f O M c I l D + g C W 0 w l n z 6 Y C e 7 Q L 8 i f R H f D 8 W e n U 6 3 K l Y h 9 v R b / E 1 x f f x / D X w g S L W T y r h + 7 D v 3 K l C 5 i V S v l A s c X D B 4 + p E 5 p X 0 g Y c s H B B 2 f v O o R v m s 8 j o c R H D V I i N n 2 1 G 1 g a o y q J 8 Q D x J V h x 5 U d v i 1 8 L N O B Y l t e v i C M / X R Q V L w r x z 3 3 h X E R l e 7 0 4 z z q a Y h e c M S + U / G W X X 3 a f E M / S e 4 A D / 7 3 S C j W E r / R x L G / + o / w y u u v X p Y 6 F c W r Z 1 u B J F I 7 2 k P 8 y M W G Q E A B O B W 3 k a 2 f w r A E T 0 e U J v b z 0 v w 6 + g D 5 7 8 5 w c d N h Q 6 w 0 T r s D 9 O t / g J 2 a M o H 9 g c y g P 4 Q F d V Q 7 m N z 9 y g c e z I L X O u H / o S D G f W 4 L 0 w j k N A w E N R V n J X e f r d M b S n A I V w Y f H 3 1 x / W A K V b A 6 V m p c 6 V f 3 I e + n I 1 W o S N 8 z e + T 9 4 a m A N 3 u f y U o o E Y p H r M J L D N a H p G / 0 l O q 2 l u w f Z Z f X 0 V e 4 X b H o u h 2 i x F b i v 7 3 V A 8 v N x B n m q + H g H 7 u A g 8 M 2 8 T i X N L t K C 7 t 7 A m f Q R 2 L E Q s B M Y g U f Y D F P 7 L 6 i W G / k o S 3 Q e F n E y G g 9 + m 6 0 U f 8 f S K K t C O s o x W m M z J p G 1 v / O k Y l e G N 3 s T b a 3 0 k K X Y Y K F p z K c x K Q 4 x k 7 O B h x p C e x E L + W P l n o d B P 3 M / 0 8 C Y Y u E 3 0 Q v L I 8 t c x D n j + F C g G f M 9 9 a b 6 s N + 2 4 C f 3 M q n 4 i D F A p d 4 P t i G 5 8 3 Z 0 w 3 P E H J A b m s X P h Z q + 3 V 2 b r l o L s k r l y a D 0 2 5 P f T q C d P c 9 X o V t T T b 9 b i c j e 9 r d 2 r E o 2 e / e f y + x T q 9 u w 4 l f o 6 H K 3 o U A T R P T V b l B X 2 J r v p y Z n B x w 3 e R L 9 m R Y Q + g p u A N + C + v + 0 l g p V M X z S C o s a a 9 u + R I B x 9 z G u D P 1 E q 5 A c + a 3 p c s d c V 9 q q 6 i S Y X y 5 n o 7 1 4 A J + D z 5 z X 9 N g p N Q 1 / 8 n H 9 w U o m L W B f 7 d m c h v T f B i L e 4 w E j a F K 6 A g W L c i J z X r R Q D c b 2 O o V O q f 9 e f t f o G D 4 Y m 6 p 7 d 2 s V b G J 9 Q d u i 0 6 / R S a I F D n h j K d e d A L D u X E z 0 u r L l 7 c z 2 c / 6 r q V M N K W h 1 I i z B B H I l v y q h / m w d / X i n 9 6 4 O f A 2 9 F o Z 1 + 6 3 c 9 9 S 3 / 9 y T M K r a v n b j R 2 Y z C M 1 3 P J x V A X C 5 x O S h m 1 N E J 6 H P C B U G / l E r j f p X v I t G k t I M d h w b N 9 b j Q r t i 9 o y U 2 Y I N 1 3 c B L w w f I W Y h c h J z u x O l I a P x J x r g S x p z w n x c h M L h 8 8 s O 6 C f / u s K k K H 2 X x O c l 2 C k z H 6 f A 5 K U v v N Y 3 K k v Y I U W w A E F X f + N A x 3 m 7 4 Z n X k m Y g d g V B w 2 e W 2 i L X 1 0 r g 7 R a g W Z h r W A n l i p K J b + d B P Q t A 5 y i U C 6 t 6 x + W K P 2 9 M H X r z U z E x C G B Q t B n Z C Q k R + z + V j S 9 A H X C D t m F 4 Q V L D y u P I z a H r f Y + t R w f 5 z 6 + x U V B t H 0 t h p E v j N x H e H g O d S u 4 q 6 Y X v 8 J N E B l x 8 s H W Q o f 3 w L x G o / 3 g H l c d W r 9 L c w x O V o Q n q A F Y o 0 b 6 / 3 g U X n 8 H R G 4 h M D E w 5 t 4 s i F H c H z f w F l F M N N B 1 c s I 2 4 e + s x / 8 g 8 M / a X C p 2 g o G u a J p j v 8 g y D x n / F 7 + j Z E y b c 8 d r f D Y 3 p 2 M y c g a z j o p G J e G z C e N z G 5 z 6 K 5 o j + p V + a 7 m i w o u F 4 L s k Q o O K o K W d x Y x C o T u Y U 5 K 0 a j s G 4 t J 3 w 6 u j a y O 2 6 l z E / s Y H H H H w r i A 5 L V X C A + d J x a G 3 U h r a K D 3 x R r e H / R J w p A T F u J x T 3 R C r j P 0 D Y l 9 5 N L 3 P I 3 v c 0 9 d H + L H b + 1 c 1 3 K + k I 8 3 o e / h d Z h Y H + 8 P X I P Z F 0 F S 0 q k h E v y T R K u 7 T q O R S o N p q 5 M R L 5 e t r q b G x s 9 k 9 7 7 U S w 4 D + 2 W 3 B F / q G P A J X E 3 U H X T 5 C 4 I 0 x W t E A D r o o R C Y 1 k 9 g 4 n S h 8 M U u f x D r 0 n k z k Y / A a 2 m M l n L G 8 u O w 2 n D c d P / U Z u k l M b N w f y T m 7 r r I 7 Q W j P N o Q l l k w A y z 1 o s a O w G b 7 d W y 8 k u H x G F G G 0 7 1 q L z / 5 v x 2 4 e B F O H K c h W v j f 6 X O Y s I L 7 U p x p K 7 s W Y o e X W 2 S 4 R q a C W R r O U 2 u 7 j 7 I V t R b q I 3 D 0 4 a k b 6 5 W E 5 m X u Q R z 5 r p Y e f a 2 Y y v L c 1 a r k 8 L z / L i / + P U b y R 4 5 b c 0 / 4 q s 8 6 u K M / Y i 9 W w Z C R Q r B G W i 2 2 L 9 / C f 8 y u L 1 / J y 0 E / 2 0 e 0 n J R s k g P n H U 1 8 V x H J N E 4 R d x W Q + 3 + l d r 3 f d W 2 I b b n b g R r c 5 j h H V w 3 O Y j i y 4 0 M x P v i R Q u K q v e E v z D P O 6 / M o n 8 2 L F 6 + / r Z O 3 + i B z n y F y R c x Q A s r V Z V H A u 3 b R z y 3 a D E V 9 P n c m B 6 w l s G a / p 0 u U Y I a E d e f V D y U C n O p L v 1 D z r J 0 f D E i o o n H c W Z 7 R m V l O N 2 i d s l 0 z s a p e d U C C o J J H v b 9 B E R o 4 m / f M + G R N + h 3 j + f P R H R + t e r 4 Q y O B s P J d U b W j x 2 s x / e 0 v V G X c c 6 u a k p Y a O 6 C Q c N 4 w d f q s x i 9 c + P 7 C N X r 3 5 N 4 2 Y L u 4 6 U z e 0 W 0 V / B s a x L m x 1 r D Z e 4 j a e V 8 b 4 U l 9 3 C j x x f M G f o j c o N P l c c 8 b J 3 Y O k U H 9 I k e K M o 9 k c w 6 Q h 6 o 1 6 o D V g j r w k o 9 E 5 T N e P s o I 6 c 6 L p j j t N 5 H 2 X Z S 2 F F G z w 3 o n G g h i M l 8 z b B v y i m H j o R l k I 0 w H 3 i B r 0 c 7 q 2 H 3 V M 6 B k j e p A 6 s F C v D f 6 Z m 1 N q j Y w B j 0 a y + 2 7 M D u W r 7 d C 9 T i U k Y R 5 A E Z L 7 T X W h R 4 T X L Y D C D 1 M E n A G x g A T o 4 x N 8 0 e v p 1 b 1 c + O K n z Q s z 4 V m o y P y t z 5 L k F / T M k 7 m s q t R 9 c M q A r E K l 7 4 c / p R E J D T l c q r m B v N z 7 t q Q R 7 A C f W M 7 H G + E x n N a T b H m 5 K 5 h x f y S T M 1 E t O / m F t 8 u E z m I B b t a x V Y y 9 / U c t Z / C M N v m 3 c f O r J G d 8 / P t Y G f S Y 4 Q 7 h y S H H 1 F a q l k K A L / 8 c Q o q z r u n + c B X X I R o d H F 9 + h E s B B X 0 z n x 0 S v 6 / r c 2 E U 0 I r 3 u b Y U R Z q n y s T f K J x X / W P Q 7 L V T 6 O J X x O v X y 9 d b + h a 9 I O N l V V 3 M 0 j k j j b v o h x 6 1 G Z d L X a g Q h c N o Y 5 i E 7 U g P Q 3 S x z l D x 8 P y F l 6 8 4 5 z 3 5 g + B C M 2 O / J g C U t Y S K p n d Y J u o 3 y P N z a P Y X 5 + y Y h / m s X z b n 2 c m q l 6 B u d / 0 5 j q A f T 0 z + O / l T o v T R h j a F 7 W I W p n J w W f d 5 C 5 X o e o + x e K d k D V X m y 5 y e k D g Y j L K J n t Y k 9 5 H 2 + L A c m 2 w C d D F n Q d L j X f L Y E I j G b v e X P A + d 9 R s e h b C k D e 1 m 0 G K y F m U B f k I m T z + w j q t / l r / 3 6 H l 9 / p J 1 8 6 G w f 6 D q 8 P r e X z K e 4 v f n B W I u S f F X c 1 b P 2 P 8 s B z 2 G O O t C p k v 9 g i p 1 I x E C D c g X + b M 1 4 V x X e h 8 X w O O h O 3 5 l p X r / P 4 h 7 r 2 Z X 1 T V L 8 w d x g X e X c i A Q Q g g k 3 B 1 W w k j C u 1 9 f Y + 6 s P G k q u 6 K v u k / E 2 r H O 2 l t z T W n C x 2 v G e I b r 5 H N 7 a E S c L 6 N e y j 0 N r 4 k y a B y S p I c 7 7 X B g F M x a o T C R c 5 c u v 8 O 3 k t x S S S i I X i 5 / 8 C u w g 6 / x J v 5 p r 5 W j Q c A f h e B a x w d 4 e a 2 j i 7 7 X G / i F 7 + y 4 G E F 4 W r 1 1 S 1 7 H R D l T P X r O h V h y Y E p I S G y O E 2 R N o l O S w 5 F U G 5 h a c D r E m d I Z D p 6 U R 8 e l i K N o I o W l a f D 8 5 O + o w j 6 G c / o G y + F 1 + R l x K u b 2 N K e E N Z Y k 1 k A x Q i L q Q T 7 T r V I D E E R / q g M s C U g n Y H k 9 I N E P W + 9 r / X I 1 f k Z i D j g b T Q d r s h Q 6 L q 0 e C z E 1 z y F Z 5 O 3 n Q X O U Y P W 6 c B N I w I l R n / E i Y n b E B 1 N E x x 8 c e 6 j v n 5 r s 0 q t g / 9 Q J c h f 8 r O l w / 7 F D l w s l W G 7 m b z T r w Q t q B q l Z 2 Y v k f j y t t I F T B z l L T x l k 2 5 c n S r J A h 9 p + 6 J t e 3 6 1 t W U u M z 4 t q v m N M E 3 3 X v N H o Q C D P b u p R i e R 3 Z r 7 8 o z 4 c O 5 V A 9 b B P Q C c x M U B p T + e e w / Q 0 z J k E O B c d D k K i l j a M 0 z 4 V y M 5 U E O I S u c / x 0 P 1 G a q 2 h 6 F s 6 + i u / H / I X 6 + Y 3 A D s A 1 N L 3 h / D g G n q J Q d h c J 3 F U g a H F Z e L x W P 4 h F K P s e X 7 v Z y / t 2 a b U V 8 z 9 1 8 1 A F u + O O b o G q i P g P I n j A 8 F Z v r n k D 6 B B k x 7 y s P J + 5 U v I 6 P Z X h e m w L 1 X c Y j l g V g D E Z n s v v f J A F J R N 3 J F E + S 2 y 8 L v 4 H G r x P 8 H Y k T O z o y e t F B Y t O k W H G l Y e d 6 6 C x 2 D j Q d F 9 Q + Y H e 9 M q v l j J 4 1 y 5 E f Y / 9 A b K g H B p H S P B s k 8 x D 5 F G F X m a l 9 s E f z v + t 4 K p C 9 8 K c Z C t i j 6 D R G Q 0 S f 1 u n y 9 Q s 1 U j x F i x D 6 B 3 B p L 4 l + B T O 1 6 S D w d Q 2 Q X S y w M + t C 6 e H g O u d Z U 2 f Q o W Q Y p d 9 p x j 8 p 3 7 / R z E L 0 G T o Z f Z z j 2 l / P o c s G B Q 3 a 5 Y + Z 1 3 h M 7 h 5 D 6 H b 8 S D 9 0 q 3 m h I F v T i o P F 1 o / Y H 9 8 o R D R F J 0 b R 6 t j M W F o M R / n Q o b g p a 7 o D U D T v z M o Z 6 l C w K K 0 P B T H j 7 X b R 5 O 6 / o + X O P C J 2 K Y F 3 T V W S w / u w 1 W 5 c t j z J l n 5 3 0 M h W 8 a D T + Y G J X d L i T F O 6 O J 0 j k t o 9 d 6 z 4 A Y O y q Z B r r l M 7 B K U / L M y z S d T Z 4 M L X C 7 g 8 o r w P A 5 A + 7 N l + r u o x q Q Y 7 r N f k M u y u 6 i n A d L h L S C K 8 j o R c Z X Y I A N I 7 t 5 L H 5 z M u 1 h 8 D M e I L N 6 g H g Z q I 3 o 7 u w P 3 r W S i N X i / 8 I i L y J M Q 9 d X R k L h u t z O R G c v x + n y P T g V K T 3 c O s f L V u D s m E t H N U s 7 q k V F x 3 z c k + H x L t s F R S 4 G R l L + 5 9 3 o y a O X f z I 8 f t r 1 + D P C x 3 E c m O o a q a 6 m J 8 f X D w g D 5 C X d g N Y o L h C B I I L + E z 9 y E 0 q q D f q R b 3 q H m Y h i B I / J s L A a 4 C n Y D 5 8 D Q M T K H v n 2 u 9 p F / I X I p Z N 1 d G c A l d 7 n k h o 6 h 4 1 I e 5 i Y 1 w l Y X e n k i W 8 7 c d b 4 w 5 w T x F g l y v X N x 8 u 7 8 S E 2 l E B 8 + J Z 1 H X F T G N c G x I 8 x p M F F u J 3 Q a z 7 i R v u R h m / d t N p 4 K Q i 4 H 5 H N C h / v R / c h 9 w N j 9 y A P c v C V L s w p Z c + 4 u Y t h S Y 1 w t k L / X I U D h z S r l E r y G 9 e r k f 2 a t t j c T D / 0 8 u V G f V b J P j s 8 k H z p g N o B f v 3 1 g M K u K t i l V 6 u Q h v L 6 2 h V I L W / b 3 w d e w 1 Z i u U / 5 p W T y V F n v a C k G M U 3 t 8 g x y 3 x P R 3 z j 9 M u e m 3 v T 8 A / u C B 8 H + 2 3 1 c H D V + u f o v 6 L B s u f F e / C w j 5 S d m F L V K X 7 j u Q A j Y r s y 5 e v L v q 5 E l n q 7 O 9 s e o f T 8 Z k 9 B p B O N 3 b 5 w 3 E i / Y c Y w e B 6 6 H I l t + j g p 9 U H K t T 2 9 M o Z v C T 0 Y y W e 0 e V E 2 5 F z 1 U B 7 Y C o N U p D S z F f 3 k C w d o P 8 D v E 2 N w n e u r o p 9 6 u 3 p d l p E 7 f S g Q + u G p X J w Z 1 8 C r u l v 5 v w Y f o M h V a y w v t L K G J p M F x r t l G p l M n j 4 w V i e f a X i t q 5 T 5 c e j 6 c m 9 s K S 6 T L 2 k d q e i B 2 o Y 6 a A H 5 m c b z 8 + R k H D W e t 1 g N 8 D f J 0 Y t f D Z i D / x / j W 9 f L V N n r h o w 9 P I U Y X M a w M M 2 X a d B S m c 6 u 8 x 7 I s 2 V b a 6 i 1 l H 2 s / 1 f a t C e x F 4 Y P 7 u 5 r X 9 o C q 1 3 N E M L X A X w T A a T 4 A k 8 4 V r x 5 S G 5 C L Z E j s X f L y N C x t p J 0 n H I 5 2 j V C v D Y E 1 d x P j 2 w G O K U + 4 P 4 Z j D s w K v 3 b K N Q d G A 7 m 0 Z G 2 x n t 3 s j p S A h M y y 7 q D a s X 5 0 y e P + 2 x C c c V D Z 4 g T K w g 9 2 I r u 3 J v s e T F + M 4 z r I j P W C H V 7 I U 5 s + i O m k D F m 4 b d Q N c r S j n u i 3 g I p S J V Q q p o R V + e 7 t r J + D s K Z 5 T 2 W 1 4 + K v G F o Z G C B h T B + D e R 5 i h o t c y I E / Y 4 W i g W T C W T l B O B m F L 8 f F B m / P 8 P b R 9 z D P V F B O f 5 a O K 1 L z 9 n G o A o t Q l 5 n f p 9 V 8 w 3 R 7 3 1 W v W J X 3 l R a e V E 5 8 w z S g i 7 X 9 z R N L P b + f A h 3 w 9 T c N e Y 9 Y 1 5 W Z q 2 M e w n V 9 L U o e A + 8 U 5 Z i j M r t v O L g / d r 1 8 e k / Z f v L X w B m u c c g S S D v l K f 0 0 j V G Z i y 8 y y / D W m V Z h 2 5 + W I g V 4 m H C 1 e V K y I v 6 m e M / 6 6 X L d 2 d / a 2 2 k W L k A X n t 9 H T f + B B 5 c 8 x J Z k q p 2 W 0 4 / 2 9 0 1 D 5 K L 7 y S 6 R T i + J m z 2 u S 5 U E 8 5 A 6 P k V T W w G a 8 D e b r x C j 2 F 5 + N N I x Z t j v h v E X u r s 7 V N f Q v o 8 n P T x f 7 Q M C 9 4 y E w q c E z 6 O D K H P R H I H i C O W 7 x 1 Z / + i b q F 3 s C M 4 / 2 W e E j r Y r V 2 7 7 e 1 t + u i L 8 3 u N j z e Y k Q n S c i u p C F K t R K f O T X P x o t / N j B Z p z c E D 8 5 O K b u V W B / T q 8 D L 0 3 H k C h Y d T j f 0 w i L i y d M h s 7 B p A 6 3 g b 9 S l 7 n C d a D 2 5 Z 6 p m N g 9 j o / 6 A Q w p m J k b E h t p 9 g b B s y B + t j N X T d h 1 G O Q z P 5 n z p / J 3 7 y f W L u k P + B H j 4 T Q q + T n V j r 8 v E f X 5 u o b 6 j B 7 + l h 3 l q z r B h a b U W + w T v 0 g T 4 P 8 a a l i W z L O i C W A y p c 8 I s 7 v 6 9 4 W l S 9 u + I q h R 5 F t l q S W w g 0 n t P w U i D 2 E S U M Z m e F 9 D K J 7 o c R K X H w s D 8 s u q 9 / D W V q f d m H V U I Z R v u q X G f e R s m 7 D E J s / 8 F o V 9 W R U n T d F u A z T o z Z 9 9 / i 3 y A e 3 4 F g i Y Q Q P q D E t d S c / c k 7 3 A Q a b 7 b M K u W K k R b B / W 2 W I g k 0 8 F S t A v f z e 7 l + L Z + d i c h 3 u O x l B 6 4 z K q v s W B c 9 P H m / 7 8 4 e 3 D Y E L u h r M P M X B w L g i g s g g O w U X + 9 r y g C N d W B C 5 1 Z Y Q I 0 B r h G K K G Y + s Z N + o + P H C q E l b H o 7 7 A g f y q 0 J + 9 j m c D s M f j F c q o t p b B R v e Z r 3 9 C y u T w V a 5 V 0 m 0 K U 2 I y f q n v b u o e O h C e r v C m 1 N v Y N g / h l 8 B g l Q w Z L G a E l m Z V u h t Y d C Q B 8 Y V 6 X F H w / K 3 f b 8 D M d w K U 6 t J q H C w N 6 K 8 6 L A E d Y K z X t t i / g T x H k d s o 6 / h T j L s P Y U j 0 Y + v L d s o R r F q H 5 w B R H 4 X P B a C 8 f 7 / W w Z p 7 C o E V A j M i K K i 8 W A N + K C K S 1 c / B W q 2 X e e / 2 9 7 b d 1 7 x x u s 4 + b M M o 9 R j k Q c F W H y G E p q f p Y G P 4 g A z 5 B v n 1 D / X J e V a G G 6 d m m H W f d o B F L b 9 C b B A Z T V e X T 9 N 5 f z f y i b q G L p Z f c Y J o p 9 0 e e 8 I D A J u o 2 k R u B + v 5 p 4 m A o e l v F f C A A / c Z T 9 / I P N 6 K v n A U e 4 S H D R k a l O 4 m p P i T L 6 D W 7 J w f j 8 C w z N F 5 B J i i H p X Q j + o 2 4 u I 0 + Y h B Y 3 7 / 0 t 3 X O n / L 6 U H u 6 D K e s g f x 0 N M 1 e x z m U m K D B B J E f X Q / d n Y V H 9 / q O H k 2 J A e a A d c + u R z P 7 Z N p V 8 A E N b h t + y 1 a r n 2 0 u 2 i V b o C c e / 1 w 3 + q X 3 y v + 9 h v z y u O / W / f h n z 5 Z n L n X F 0 4 5 C w R Z A X A i e V P r I W y Q 3 Y Z A b / Y d P Y f 3 w K 6 5 2 W u 3 / M K U Q P M m b 5 i 4 y L k B 4 g Z D t T v z + Y A r / / n Y 9 j t 1 n s b p T / M U 6 A w W 9 W r Y t z 7 i V R f m C D A / h H B Q M 3 R K Y w Y + f h g M u s 4 7 K H c U R c z r Y t 7 Q r L z 0 / c r Q 7 9 c J l P Y z Y O D 5 G 9 y I G s F g Z 5 n 8 / X X 7 m 1 f L O p + Y 5 P 6 w S N i 4 C B h n Y r + 6 Q f K n + h x v A Y R S E 7 c B W U Y V g r K / h l t x t N Y h M + P v J P Q + g F Q l j + O D + p 6 A A R d Z F W v F T z W 6 w M u e P R h 3 X 0 G P d K M v u F n V 1 R y 0 6 T 0 6 Z 2 9 A O p j c D + Z n w M d 8 n 8 x 2 V z / z M I z T o 6 m p C H 2 o d n Z D u W n / K H k o p 8 I I B n B 8 3 y 5 y n 8 U M V + v K l 8 M b 9 X 5 p P z A i P D V V t J u 7 C Z 0 5 c 7 i 8 N 6 k K 4 L h h 9 9 I T Q h X F J L C 0 W F J B t 7 I I j 4 A b f k g S t W z O u i w z u L g n q f m y J i L c G F W T q v q 3 x X y A G X g T R 8 X g t s n W T U V r 2 e R J L T J d f l A Q 6 V T V y K o w j 9 w 2 p o J F F C K W Q 6 d u V 7 c i u I f E 5 4 Z S H x L 4 9 3 5 + / v p y 1 Z x h k N t X K X 8 j o O F p s x B e C A e Q B e 1 G I d e G u a s Q P u / k A 4 6 M 1 y d a p T P j / Y S p H Z Y M i t u m / M t Q K Y 3 9 W b 8 K e 5 K N Z h g t t 4 u b v + s Z y + p 1 H / k F Q h O o 7 i 7 D y u d O z f D 4 e C x Y b O + 3 P h g 3 / g U V a H U K b c i X V k x L h w s Q k z 8 q 3 I f 9 8 d X e 6 5 R N O y + c a W 0 E z s j r t 6 m S s u j 7 q 2 u A M 3 k u 3 5 r n U B v J k H o p Q X P B s 3 x L M 3 D B e y 8 c A e O 5 c a C u 4 A o + j v + U a Q u 9 3 d P c 8 W c y W 5 w 9 P c Q g i c J T f D z + h P 5 6 x a w p + 9 0 4 j F B r X U I g s + F z v 2 i G / R Y p A E O d G n z i / Y C i 1 Y w s 4 2 u j L S + n S 6 2 A e 1 I g 9 j P Y I a G s k r F f k D 4 D c a T j h x y 6 R 5 6 m S j x Y X m 5 V J o O i 9 m / H P 5 z E H c Y A 9 z b D s B 2 7 I M w U H d f x p v l r H 5 o L 4 r W 5 R w + x G N g v V H l R y d F M M U E I C 5 g m n i 1 7 k v v t N / J K r D 7 3 f p S k M z s 9 s z F T x Z v h V d L 9 w S A / d A O a / D K c q p K R I q m l H P G A / Q 1 r v o D R + A N T L e 3 t K q k g h V O k 3 7 F 2 F z t o z 0 j a S e V 7 k f h H R D X X m X p w K 4 n K A j W 4 i F W P 6 U 7 0 2 Z k k S B D f 4 u s M 0 Z v 2 E P g d V F + K u B o t k m r S 5 1 C s 3 2 R v v r M P D b r y w Z x u F E 3 P 9 e F v D F Z e r j U y O 9 B v x p 4 p B 0 y y w U 4 t b P q + M A u E u d c g n K n K j T q V U H 6 e 1 c S F D I l B o N i N L V 6 v w l F V / V 4 l f 7 p f + 9 9 1 v 3 o c X a J / z t G U 8 9 C 2 r K 9 a Z e q k p G 5 q g E M u F Q Q T U w f s S p r y Z i G 5 y r I 4 j O w D c R X e A y d i P 2 P A k B T c 0 S n S 6 g L W s 8 6 C K C M l r 7 j / p v D c O T K B 5 U V + R J X g 3 0 P j w 0 1 U G S I U 1 Z 6 n z 1 / q w I W C n w a 6 c B H U 3 v X V H 1 h V p H 4 0 R 4 N E i p D N E G A U v 5 t 8 z f B d 2 f p A I K a L w J X H T P X R n 5 W y G 6 X 9 c W R k + C M 4 M 6 l d p 6 B F M + r 5 F r 1 F V 3 m d 5 a R m h R 2 J a w h n N 4 7 d O I v v a E x u D m Y L n 7 l i a u c + V z C X g U d x Q B l + 3 f E 6 Z Q b U k g a g b U J 0 N h r P h z F I A l 1 f n + 2 5 X / v b e 4 + Y V O B O i g l Z q n Q p 3 c 2 E f t i a m Y 3 H h m 4 a w m i l i K 0 O q x 8 r f F q c f u P c 7 s B A 2 x P C j M n I z m 8 R L G c h c x q r n i b Q U 7 M G T P B 4 v 1 f + U b 0 A 7 4 H v 9 c r k 3 M r d F h s M C C p X d 0 v E b Z M q P h D w L k H 7 X 4 4 a s q o H L L + u b O s M R r J i p h U 0 v + b r p f D G E B 4 C o A 7 1 G d 6 N A q i y H G n d Z y d K u o e O Z Q k G D T f p 8 7 w I Y h 3 O L w O g 6 j e t A a a 4 1 3 A 8 n O T H r H R I R k J T L X d m N 1 L s A y Q 4 8 c n C X Q 4 + Y g + Q 5 l z u E c q R Y V n C Q j A D 1 Z e Y s O L k x B Z X I N s 2 o g M 2 u g t w i Q O 6 i k w m a R M h 8 o O g p 4 M K 0 1 t R b z O I e r q H D I i 8 U d Z D 7 6 f H G K T O o / h F p 1 h F 4 o j Z E J X Z a Y l 2 D V P F O 0 K P F u F t 8 2 U g H p P c a 8 n i H 6 3 u n V L F Q q E T D x F M 9 4 c 3 S u s R O L E d 8 k k g y l Z c p P 9 V m P J B 9 w e t 2 c E U O 4 S 8 3 o 6 u 3 l C v 8 T n Y g Q P X u 1 T X p + 6 + q O 5 1 / Y S a s 1 P 9 3 e q q v r X F C N N Y h s a C 6 o M 4 j w 0 6 Y B P x v h T / U 0 r k 0 s S N E + z C K k / 1 K d e e / b w + K i 5 + Y f Q V y M P F q b N b g e s V 1 2 b j l 3 3 S t P 4 C + 8 h D h A 0 0 s W e m 9 J W m n Z j U u G R X 5 W c k u 9 a L Q 6 M i b 9 q M Q a 7 4 x Z x U O 8 j I K 0 v P o + l M G K u F 7 B M y 9 k + P a Y 7 S 6 W + F 2 H a v e y / s Y D 7 p 5 r u D u R a P 9 f 4 G m 7 i G H p N s D 4 h n Y J 3 V C O Y p z K O r c a k E c 7 t 8 D m Z V 2 d W 1 N E Y f v j D r H s j I W y G X Z L J O n y Z n l N y 7 l L w T u 9 2 B Z e y 7 3 Y 2 6 S 3 4 I r N s K A 4 Q d y D 8 i 7 o p 8 a X A q N / T j M 4 9 4 5 P X 7 h N c Y P V E i Y x L k v N 4 I x w 1 t o Z d M 0 o o 0 l l H D 6 q r b o X r j n / p R t e v T b 2 0 A O l f e 8 0 + H A + 1 A T k b u x d Z M x p 3 e K W / z C L 3 Y J S r / 4 p g 1 x o C w v s L z T 9 s j P L B Z x 7 R A X r T D D R 4 o Y J k H 5 P r X C R n 7 1 W h E 6 u 1 u D p I b 8 E s j w i R h L 3 K 2 I T q C N q x g Q c C G X P v M B + V R Z B v 8 8 D X 5 v k c w 4 P g M 1 j X m D 6 5 O y N N G q y 4 R w K 7 b n X 3 f 6 G b Z 1 J h u g P r x f D b O R s 5 S N q h a o V o X x W 3 T Q 5 V w 2 D 2 Q W b M P X 0 v Y d U b G F L 0 I G N f B 1 A K N P u h n F Y u M J y L C d 8 L u 0 E 8 Q k L u d l 8 1 j e v 3 Q N 6 Y G Z 9 d p M T d N a t 7 8 b t U 7 U e w y B 2 e 5 2 l n B 8 d G / o r T 8 h o D p Z p E t Y T K V 4 9 G A u R k g l 7 l 4 n e Z k z x 5 e m K 5 8 9 / C x v I 7 7 P S O d k 6 O H 8 G B M I v B Z U p 8 Z C 9 p 6 R A 5 p C O l 2 c i l 6 b C E f f P k K I A D W Y Q M 6 D G h x N D w M q i 8 M 2 X g Y O M A + n S 7 t Z Q / C C q S q z + z L 0 l N L v 7 F F 7 8 k P Q y 9 q 3 z 9 E B y 4 y j F g t j b O y 6 r e 6 N H z f d O p b H + w X I o 2 m 2 G 9 R U F S F S l u F y L E M 2 b S a h e n C i C E Q L O 3 p l F 2 P F k y J m 5 d L h y 4 X X a R F I X C I Y T Z E 0 O r z M P E i A E Y v D X m / S l + d 9 y 6 0 N T G i t h t S z K P z 0 + o t p j i L M Z 8 D M C l z 0 r Z K H C t m I 2 u p G W i 7 a M L l Z q x X L E g 9 5 L c K 6 K N 9 l U 0 v r h E X 0 K s C j I + h z A P v T / q a y X G G I F v u t j P Q t r y b R 9 L C Y e 5 H v p F z 1 b C F l 8 o a R b o m 9 X p T Y + 5 p 9 / Y W 8 P o z / d z f 0 G S C g A m h B m h O N j 0 x R 0 S A S 8 h 2 2 X f Z I Y U Y W B h a h x z 9 M 0 Y b p 3 6 0 + 9 q P t k s g t c t N 1 d f p f O P U U a h A w 1 A d Y A C G 8 1 T Q L L + p E W c M O 3 / / n M 6 T P u + O M u 3 8 D j X Q 6 u t w D p j n + c 0 4 i F z 5 W A M 9 y 4 t l A j 2 i 8 y D H G K A Z I X h D T P r 9 Q N h M H A O Y 8 N Q o r r 0 w i O 5 y D 9 a l L M 2 o + E h B 5 B o B o c E c l a P H Y L c D O 0 y D B H O P e d 1 1 x 2 u w f x w v Y V 5 r x k n 5 E M 9 w b 5 h 5 W R K A 8 p T z l l g g v C R H h z 9 G x M O E d 9 z / f t r 7 n a C 9 S 4 e 4 s O k Y H G K 7 q l S k / H L x R K r f g k M d S U P t D 7 j Z 2 q 8 C g O 6 O m e F J P T + D c R 1 2 5 6 I I 7 H P U / C V p 7 l a e F 2 c W M M l 8 N P x l H w m Y u c / + 3 w z S v + i m Z l R F C u 5 s j 0 n k m d / 4 V R m Y K / K e f V + 9 h h C r p m U q b 7 p E y x q L m T 6 4 h Q 3 R E R f x I t J t R N Y T 7 c H s v a p I / S B u 2 v L 2 n 0 u 7 7 T 7 6 M R E P L o t Y 5 + A 6 w / 6 Z 9 z O i i o F R j j S o U M w u Q a s v I 6 H X F s E W u x P P q X 7 3 D R T n A r 5 U c N b m i 5 h z v 0 w B f / 8 P u a G g D M z f K 2 v + Y k S r 7 R s q h F C c k 6 n 2 I n 3 B 0 e 2 j S Q M A N t G u b y a P / f L z J t W Y i x k L b / r U w O C v U v 5 j U p N k R 6 2 + E + P o i R x J w e Z V 0 b Z I p D G S i e 7 x y x S w k 0 k R x f 1 x 1 a e e i E L 8 t c T b M 0 w 2 4 f w L J J h + d f N K F w z V c h T g w p E y U J U B H Y p 5 4 G r v w v g R J h U A / v P v J 4 I e r t 4 p T c s W W + + l O z M G g g S A e V T q x n y r Y Q x S V m H F 6 f w i I I Z Q I G / n n n X A L d h 8 t O Z y u R 5 C Z I a + R G f h n g 8 v F p 8 w + F N m h x + 0 v H S H m S G r + z l y 3 K B d l r G q n 5 e F u R 1 O W o h D 9 E c i x f 7 T C N i k I U U o E F v Z i 5 w b 8 0 G N Y B e e D S w t g 2 d a G O m v 9 L c P P 2 6 9 J j X L x J T g O w w / H L 7 U M D 6 n t w I 0 8 g b J z 7 l b b T 4 G d Y w P N + t E d V b t h O 7 V Y 9 P C 4 g u E E w I X + B 5 V P r P u 6 D X R D 1 s P i H G l k B o C h V 1 v V Y z V i v i N f v p 8 a z h O R W C M X 1 n L V U K q 5 3 R k C 0 E G 6 k I 0 b M O h L 7 Y P q o X t + E f 7 6 q Y q Q 9 5 m 4 5 2 j u 8 q R 8 W a 8 + j r n U J m a G H w B T 4 T H n s A q b A 6 i e O r r s J X 8 D j N u V A d q X Q f W 2 0 R E r g p 5 N R k z c H 9 P V t T T o 6 N 4 p / P f b 6 A T Q n J 6 k l 2 1 I f 8 g w q X L K G L z 6 H 7 e g / 0 X 1 P z + + 9 u O 0 W h j 1 I P 5 3 B X 7 v W P i j R + h 7 G 7 T K g R v i g Y I 6 O b d s Z 3 / 3 e b Z c d r 7 g / + F S f j 4 8 s x B G l x k x L E A u z s 1 J e Y N U f k Y x C 1 M 6 S j A N p 3 C s s q T A N d a u W r M 7 C w q d m n W 3 s J H g r Y P B J L y w s E I J 3 D 1 a O Q P j R M h w 0 D b e 8 2 j J / G 3 B a k 6 f u R r 5 t Q G I I e F B 8 F t 2 q v K t a L R b s 9 g W F z G n x C 6 0 8 C d M 8 r Q w q n i H k V N N w I E s A 1 D A Z t M t b 6 c + W D x H t S i s p s e k e + h U r k x 0 X Q P M B 0 i L 1 E v 5 T 7 I 3 Y D v d B h I V m / t m Z n O K 9 v d 2 4 N q w M S e 3 S / q R Y Q i 6 k p P 7 7 0 O w a g X 2 S m i R c B D x F E U d 6 E v + Z h M Z C h L M x c V 9 + 5 Z w 3 P J L 2 R + O 6 l U x 3 z B 7 K o p 1 X o a 7 E x i 0 F B E S 3 t C B v M A V e w e V D A 4 w Q 5 B 0 C I f W h r Z K i C C k A i r b b u / a E U S + r E l n / N b a Q 2 + D l O X a H j d l C w k u M t Y x P p j K 2 S U B G G i H r N K H U P N X g 9 J u y N P H i 4 i I g k J C e E D y J C 6 p j K Y J d 3 X J f d 1 h W B c n I V + t k G Y j 2 S e 6 s b v 5 t B n A x t c x j 1 0 6 k 8 O k g G + 5 F L M r b / l 4 w l s 1 0 2 l J / M w x d g c e n H G H W w r e d g N 3 w B u 6 M c v x 5 q V Z Z p H K R n p b B P e i K E G 9 Y 8 x z F O V f V j x k Q V w w u B r 6 h j 9 9 S 2 H x o j M + r u q 7 q 5 I v 5 1 7 8 + G S 0 Z 2 6 t 4 r p 8 5 y g g e 0 C b D B 9 h s P J j 1 v M m 8 4 P B l 5 D C a L M j Y c s 8 6 r s i h K F v n J q N f d + u q 1 g 4 q A C I B L r 2 G M z y A J 5 W f S 6 T z t 5 j m y o U 5 8 u 8 e p R c w k E b X U A 3 H H T w v O 8 3 U Y K J c f r c P n + b q V w D I g z 7 F z M P + o E y D w 7 A N n H B b 6 + Z d 0 B P O U s O q J a k E b b b S t K d s D 4 p I e c 0 a s M k z X 6 + w M H H V / r n 7 + j h B 4 3 x l z 3 F M F o S 4 R X L t f Z L 9 C M v / F S w O v z e e I K 0 f 0 L / T 3 C 0 b 4 5 C D 3 G 6 C V + i t n R + d s 3 m T g R M W i k S y x A 3 0 d V + 1 y m 2 t v j v T L 9 p H M k / N Z 0 1 1 F I q l G M w 4 U c E R W L O W Z o u t H d V 3 5 h B Q v w k Y + I 8 F R a o + c u m q c h p x s 4 o T 9 v N V E z 1 n K b U m C 3 n 3 A r A C e s Z 4 y 8 W e Y w + f F R y 4 2 k P 2 O E q D 6 O 6 z W v k W C J r s h Y Q q 6 F H e K v 2 / J 6 E H f h 9 4 A m w s C g 7 I C 9 m 8 T h m O 7 4 r X d d P w M e M G f t P S K e s h R E 6 2 h c r z f / U 3 a / 8 t G T e 7 e T 2 / 6 h Y 5 d F M u 4 V t k J 3 O S q m k S B 7 s j c b x I I d 1 t F R / N 2 5 5 v 6 s y b c G Z C B 8 4 i h e x 1 P 1 / D 1 U U Z v 3 6 k 1 9 v p B Q d o M 0 F P 6 8 u h s W b q a x y 6 Y z k Z L 8 S Z x s R A p V 3 n V d 5 m X 7 P F f O U H b z 5 d o 8 k Y M F s B 0 s 1 9 Y h Y a C H f H n 1 0 p a Q x v 2 o C h q F H K X A / n k O 9 e 0 1 H r / 6 4 X f I i o 7 q u g b c 2 q p s 3 7 q P j Y Q I y j G P j J P q N C z k Y h q j q V t 9 U j d n s 9 p B a n v S 4 B I t T 6 K n V 5 q / I V R r t z + / r f I I W U E k 3 U D N x s 6 j e C D l B B b 9 N x s w E q a 2 K / u k n t H D J h w J 0 g 7 l 1 G V R + C k M B 8 8 x h K 4 k l x + 3 k 0 F F I 6 y f d T 6 X r h i L C m L K L Z c F c v d i / z D / W P s F b P b 5 / q H d N O F P i 4 4 0 Z f j o p r L m i I F k h q m c j r / x x S Z X J D J J 1 0 M U G c / m R w 8 6 T k Z o a 0 U c J z s v T o C m h Z l u V y w 9 9 X y Y p m 8 g S A 7 C R 8 S Z n H N 8 1 Y b 0 w u W Z o n A n F d T f 2 k X J T 1 9 u y S y a g u o E m h E L E V B o s 9 G 2 O 5 c L 9 I Z X A n Z Q b F q G n y M e I a c I e i w j N p 0 P J B m V 9 J G g y r b 4 P p u 8 S N v b 2 0 8 X K K X Y n k Z w 8 R N P 2 3 a L v Q P D X S O O P b W n G 5 K m Q T / J f M K y S h 7 y z R J G 0 f z 9 j n N J o 8 E 4 / L A F A Q O L J 0 G l 6 W x E 4 L E I S o r Q r s n t 7 v Q 6 / e D / h k e G u J G n M w l q B j L 3 Y u B 9 S n k g o X s J 5 T d S j 8 h c Y j + x 3 L A I E W R D H g F v V t L 7 L t I C o O N A c J j x w X + T O X 7 T x W M 2 Y W k k x P 1 v j K V h W q 2 G g T S Y 6 c m 3 l U d D q 5 a Z Z f o 0 A b 6 9 a 7 L t n t 6 n 9 o f 5 J Y T 3 Z X r 1 a U q F Z C O o f f C / 6 l 5 2 8 1 0 H u c 8 Z h R o X z z w A L f k m x J J l K U + X t c x E e F F z n 5 7 G 3 1 O V r y A r l w 5 T N Y 9 N k 8 L L U A F N 4 5 / u p G E 4 5 M k v S A 4 r 0 r + U M 7 A K V P l u 4 7 A V 3 U L S g 0 5 a s / D E H o / H c J 4 h f 5 c C M 6 P s N X I J G l J N w E c Q 3 w 5 J c e s 9 L + z B 8 b p B i V n p c F X m d A n 2 r + 5 t f W 4 J 6 h 5 5 5 N 3 W j U + B Z 4 L h D 7 a B D D d 2 v E V x 9 v 1 8 G 6 Z 3 J M v u m q V h S 6 M n p l 8 + + p I m i j j q j J G J l n E P p Z J j s y a d z Z u p m O 9 k 0 f p g 5 x l A R A T P Y / y G t v u V 7 g N i F 3 T 5 A o D A t P k o 0 a N X r y n F e l y r 6 I p Y a l 5 n r 9 C I f X c M b / m 3 i N j l x C G c x N D 7 A U w z Q + i F F f m x T V d i h O U D 7 K H t 3 c t X B J 0 P a h F q b 9 N K 8 u v v p K U B u x a n 1 k j e B f u 1 f N b A C b L 5 A Q Y M s i 9 Z G + O K w R A 9 b r B K 0 D T Z T s g D e X v m W 1 f v O 9 z c k I d f r X G f W a 7 M n G K H 7 r N H s / f q L u g j n T s B 4 k n i I m j w 0 M H o r D 0 d l i n 8 x J B s l a 1 Q 7 T V J c d x i D k N 0 w b v 9 u i B H A m E u S t c + v R 7 1 B H t m u r t p j 3 m v V P W S F + L n W 5 m U h g y Q K r 5 t K 1 U V Y c D s V w V p q t M 1 + 0 j A P L X 5 m 5 2 3 t r O w 0 R p Y u Q R t N F 4 Q Y 1 1 P 8 b W 6 B l L z 4 5 b R 2 F c 7 j H 5 m m N q 3 8 Q g M N P B 2 Q h 0 I 2 J f C 0 0 S J M 4 x P r K q x H q O 8 4 7 G P 4 Z L b P w M g o d l 9 A l i 5 9 l D p Y J 3 C y 2 W Y y A c c D z B T B Y L o B A + u o i S 7 G a F 4 D L i 9 G T 6 i B v I Z r G j t 7 q h V D H u D Z 6 8 P r 4 e 7 Q l 9 K d I j Z j h l r Z P R y O J L O f y V 9 O g s f u Q y F h 5 I 7 9 l g t 4 f v E 5 V G T m R 7 8 6 + s A k h B Q W v R t y 3 h E d x U I Y + 6 e Z o 5 H O 7 I R M W l 6 j U 5 l 3 O L P k w j k u T Q N 9 Z Q y B T I t v E u / 6 x L x A n e f Z Z 2 g w 4 w g e s 9 / m A W d T v M Q i u a T e Y z y 2 t g Q g e 7 S p 8 e 7 M y q 9 7 c b k o E c c 2 h + N Z x a V s x / F t r + r h H 2 q P 6 Q W E D Z W Y a P 9 8 8 h 3 i 9 N 5 0 c h r D l r F y r 5 s U A n T 4 h U g F G W c d / s 9 x g F u g N S o u 6 z T 6 y Y p k F g b H a y z m K O 1 v Y R t A D Y 2 V d R T 1 M s Q / + a Y l v b 9 a m o s / o p L l R s E F q + i W 7 3 R g 7 A g E L 7 J W H 3 5 i q C O S q 9 m Z H V A t l 6 g + 9 9 A N d 0 7 q L U x w g r f c / P 8 P O 7 S n i H f w D q B x 6 u H X o L 3 I U w P N J 5 T d 7 E J j F L z z H V A J q q t 6 w 5 1 9 / u r a x q c i E U L + 3 q G 7 + 9 8 s P Q L 5 b c L r C o d B u A H 9 M u h k f g 3 J L V U n t c O o X 1 f C 3 D 2 B / r 5 V a m 3 V b O 3 D T Y G N t C B j f 7 6 X O N l P 8 D 0 L C 6 m C E p h E 8 d L n j 2 9 9 J 7 D R x 7 I v i 8 t u P g l 0 0 n d e O X S 3 T 0 F v q O N k e j t g y f b j 1 X 0 3 X M 5 z m L s 1 M a 9 6 G 8 y Q l e d A w x c 1 9 6 L I a d a s U a 9 J / Q E U 0 x N e Q + c X U e c j d f e S N / n d A H K A r T n X d J i B Z G I X 3 3 N R K X / 1 r 6 A Y L n h z D 1 T L L e Y B + Q 7 G 6 S w C z Y q J 7 p c 6 v Y i G B 2 s C Y / Y i B 0 4 8 R Y G i 3 Y W y l 7 / c u 0 e p 3 2 5 j I X m p 5 V a 4 n O l P k M G v i h P P 5 C E j a e i l d 5 M b 9 T 0 0 K V W N k I e J X 1 E y s D t v H + o G 3 H m 7 + 3 3 3 L a Y P c X t k a 2 X z C O Z D E H f Y I q 1 / X Y L H 6 j S g s P O P X 9 i F N B f f R s x u M I e E N R n T I g 6 8 C 8 9 A b y / C k a z v i a 2 7 x 7 c U a 2 L w X P l T m + g 3 + e E N 4 6 7 / a X U 7 a g E Y I 0 N W + s p I Z U + u 6 B c I 4 / w x i i 0 9 Y A g G Z o A i u H H 1 P o E u F g h y 2 / u S g 6 U Y a F L r H X h + E M H s 0 5 B 6 D 6 j L h T i 6 0 Q H H h t o u i u M L R D L e S o H H g l k H F M f k T k 4 J A c o c q / 8 T n q r T / K 6 I N / e y v f Q p 1 y 9 b D g o Y s s F n / A 7 6 K q 0 6 H V 2 e e y f C A o g n g 8 C b s f 5 o v + Z n K C k U 8 E 4 O s 9 G 6 E T l 8 W 8 / p R J v W r 3 7 s q y A 9 W c W / N H u N 3 h v V Z s H n c n Y v e E a W s a b z 3 / a 1 m X E v E h E 1 7 6 I K T A + k 8 I u F 7 q D j j + k l v y A x y Z K K m W u h / R w v f b f L 5 Q F U E a p Y G z Y 9 T c u D / 0 n 2 U H s P o v S Q Y 5 p p N B A 5 w r c 2 I s Z V q h 3 0 H j q 2 N 5 j 7 g R K n W v P z Q G y m e C U g m / X Y Z Q h 3 w E v 9 V g o U B g q u i G i V v 6 O t a P P U i n F r 8 M d b R Y o G o j c 2 y p 3 w 3 E j e L C Y j f O E G M p H a A 0 P h D z I 2 / X p C Y E 5 2 O N z f + k B s i x P H x b q 8 H J / 2 3 5 z / G z 7 j q y i s V Y G p 8 V Q G 5 k k N B c T 0 H h e R k S m 8 W b X S K + M o Y E n e U z p d 1 9 J W 6 i a C x y z 3 M 4 Z X a h V E 6 U P p 1 k g r n X T f a Z o a j A V w d i c I T G k u w j x 3 j g 4 a Z 8 f y j 0 i w p D O o s w 3 O N W m p Z Q c s H l l K 3 f k s B d L 5 9 f 9 x X 6 P Q / W k 1 y C A n u G 5 x g G R W z i o n f G A Q N L z n v Y l 1 b t 1 2 U l W / u A H s h 3 l r o p Z v V W E C + G 1 z m L D 5 Y N Z T l 2 4 p 2 x V H D y R f e D X k + P Z E k O J b n H a c I T 9 F u H p x f a a P K + 3 B C z A K T v W d E S d 3 5 O N I N G e Q k R X y N v W 6 R d c o V Y p l f 4 U h g W T 1 0 J w y 6 x S s v 2 n W n W B b a H V T / 3 n 7 2 3 X 4 N i Y Y 8 J D V f J F V v M v q L R a e m T H I Z T O / u l 6 6 z 3 E 2 G 8 X r 9 R D 3 0 W 0 B x c 6 d p W E a l J q s v 3 M C l i 9 v p h f P M W P z k G N / s D q 6 U R R / K W h A T P B w J i x D i 8 O C F Z O 4 l 3 U 0 E P 4 R e L y s z Z b + v N U U 3 H b d B g 7 j G V p F Y n C j b 4 f 3 K f / k h U h n K 9 G S e 3 l J 6 z n A F j l 0 I 7 l W G m M w y E 6 + v S 7 9 P a A o N o A w V 2 g x 2 Q v i D n G h P + 8 7 U 5 n Y K A s y 0 S 1 8 0 6 x F 1 l 2 7 t S D 4 t E c V s u w k r q 3 T n x 4 D + g D e b 0 H / J U P 4 B v g Z h Q g b J O V j J C d T w N s c q Y R a P 1 j F b L 1 o Z z L X X k R 2 b u 4 7 r F r R F j K F J R 4 d m X n v 0 4 9 7 t P x h A W M u G E M Y R V 1 x 3 S E n q a 9 7 N A Z H s K k a I c g b N m L N W 5 x v / X l i c f I f Z t v 3 7 v b R a Y E L U W 0 o H C C A p s f / s b Z L O H U 8 j m 2 1 E P X 7 u Y g P L 5 q s B t h U j o 4 9 8 n P V O u U 1 Y Q G i 5 l 0 Y C u v 8 W U a 6 o R k W 6 b 0 p v 1 4 s / w E F 0 Y 5 3 t + l m m J K e P c C 3 C l 7 A S T j W q E R e W E k Q o m 4 D Y 9 S v x h I P K L o I B j W w T E K y 8 D n d n k r l r U 6 I f S v q I r f z 0 q o G p / c T G T 8 K c 4 D V K K t T C + E S t T + 3 3 w W B 3 r 9 T i K 3 R e T F Q 5 y N N Q P 7 T B / C X u O O V w M P P a M M R y i + W V M 4 7 z N 4 p h i U y E J m i Q C A H C O 1 N 9 y f W x V u W Z 8 g e X S f w M W U l 4 6 1 / A O V L 3 I Q D V z x H v h q N N x G P N z I Q d c L Y K Z e 9 d V 5 e 7 t K Q y V 8 j q 7 t N X m l y f D 6 0 7 W + 4 b V S 8 o J q M i P s 4 E r J f P 2 Q X 8 e j J d N v 8 J 3 4 6 v z B + K J 9 7 8 A y D g I 7 I c p z 3 T R J w y 5 8 k B + Q a G v q 6 n h + V N I D b P 7 f i j j v m d m Y W 0 o N D I T A a F J T 8 E C g K D 2 8 N F Y 7 a u m 4 l w S U Z 6 A a n K z i j V T y O P 0 Z H y / 8 0 e / x O 1 N 3 X 9 e g b L + 8 z r f d c U 6 O F s q 2 7 y z E S 8 w V g 8 6 T Y C w x T 4 i H w r w / Y F R r a Q 4 E y S X o s W t / h 7 x z 3 B 2 O s K x e O H B S D m d v U h W J B s 7 v H u 0 h x 4 c 0 y E R l W X 2 z h T 2 W R / E 9 M q 9 r i + A P V h G 4 6 8 M G x a p W z k p x M b q k / / 0 w a z 0 j F y J G W T b c s K j J h x Q j f S I c W E R + 7 R O k 9 n E b t f m 0 0 k C h Q V 0 f k R c L K K v a 8 c N I y b O m j 6 p 0 S j c s j M x n E l 6 Q S z j P K 4 Q z R 6 n b P 3 g b u l H O l s 6 Z Y W p Q O o 3 g w 0 S T m T L U g 8 U i e H t v t z L m 5 A b p m 3 v 3 f F R y 9 E d 4 p k 0 0 i X A r 8 g A u O z J N V F x W q f F h 7 N N + f Q a F / Y 3 1 y + v t H t p d M q F 0 D R r u B s 9 N f u 1 6 r C 9 L x f r Q 4 Y M + i N S X S w R o i g X j w G I 2 Z a R u f W G u g Y t Q 5 B v i Y 7 E + I 8 d Z 3 b b v d 6 c + V v 8 1 c S 9 L 8 g f M O z U B R M T f M 3 1 R M J E + d h / H 8 Y P d t M O G 0 L j u 7 t k 9 + e 6 x W W C R G o F u 0 f t M A Q I b B e D 9 Y j M e i / Z P w y 0 m M J Q n l / p w r c r j 7 n g D Q J h L p a s Q c g + K 8 2 4 V U 8 A 6 r h o 1 W r o Q D P Y A H s L f 7 U H t z v f D 5 N R q / O k s 9 j E l 4 c 3 p y f Q q 3 v / k W 3 g v N A t A A q o Z E 7 M S F V v m e I j h C P x 6 O g C i m B h P 9 W q v G R / f F l T + C p T b 4 N 0 V v T + F J X D 3 u 1 k 9 x W t o W Y 8 T x u B F f + Y + u a Q f D c 5 F o t v x e l y F O r n 2 / g e q 1 B N 1 O e v h 7 C 3 b K 8 6 w J m V s q o V I p n P l E 5 5 S C d M v r N p H 2 / D Y k P B 0 u Q J l l B y j 3 e E 0 I x V g q I 6 H u m 1 M 8 I Q r N 7 X z S 3 U F U Y Q N g X x 6 T o G J q S 8 C V 3 s n u 3 r i f Y p H H 1 H n f P P 8 l v q s r N Y l 1 / V L 9 y A V 7 A j F X K h / 1 x F q c A Y d m H + v J z d 7 7 O p C U M x x F k s g Q g 0 E g l i A r E m 8 p B E 3 F b m X f p F 2 r J P + R W 0 9 T S w j D e y y h 7 u u l x B U F f p p a 6 l y 9 z U u 0 + 4 s 3 X U 1 D z p B I h Z G W E O s U z S O Z K l v 3 U l b O y F + 8 s N z 5 4 R T 7 a 8 J q I j o 3 L D K N x i 4 8 Z M z V u E g D x 7 Z U r g d s B b c u D h S w v g L u Q r G X + V z J B Q 2 O E U 9 U A g X B d f L h x 8 F y S I g M q X U K e 9 H r P Z s a h T e X 5 Q W f R n L 7 z i b m F H D t g o j D Y j j k Q d d 7 i x N 6 D h A 9 O K v Z 3 q e P M l W R l D M L d o D K 0 1 X W Z Z t f n K 8 I J T H r M D o 3 G X n Y I c o i 9 3 B e G E z L d i B d 5 5 P 0 3 R g P j N 8 B g K b e 4 B f I 0 K y 3 F W g C C E i / q U T f 6 L p N 4 G k u f J 8 3 o E S W m + z g D T v B r p p A H X f Q k 3 G t 4 J R f 5 D J W w z W C F / g r E e Y I I / B 9 g q X T z e A s c I c b j T W q I D u n x P 7 v m B w o Z / T i 1 K 7 d x A P X q m 6 E w g i A i r 2 x / J u I m h / / / x D D v z + M X P / Z 1 b Q / 4 U z Z G P G B M 4 Q F I w W C E Q 1 C d 8 Z N o 8 v Y B 3 + 5 Q Q H u u j / 1 / 8 / Q l H X 5 + X 3 G U g i O d Q I M + e F 2 H x L U y z y A t 8 h 8 e O x a N D 7 K o i O X c p Y R 2 o 3 P P / d a N / V Z 8 Y c E s m l O E T 4 u s V W L U k W v f X z k R y u u f T h c g U s I E O x / m G O w J Q g y S R x u P z x Z F K L a 0 n x t A q k b H T q R G n / D 9 A h a D / + B R 2 C 5 u j j + + Q f d A h R V t L z 8 V q h X X q v M k K 0 I v x c w G T A T 6 Y c E R R N v f 7 U B p 6 q m v 9 b b Q C D + D 9 q A 3 / 2 C V p G j 6 I c D P X s I G X i R O 4 / X L w Y H V W D S 0 U u S l M M R i z k O z x l h 8 N a n l A e e 9 e W 1 F 4 8 e + I Z G d c m 7 S s P / u J M x L c N a Y i I E I M w L r J I h R 1 v k b v b I e i U i X k O q n 5 z Y k L W d V I Q T Y B W h o L s Q b 1 H Q C I J 0 B k a 9 J w 4 I U 7 d F D F P Z G K 5 l 8 T t j d A 9 g b H i c p 3 y m z g U w + W j I g 7 P + L k h 4 6 Q f E S n g T w H n w B S B s W D 9 x A T I N f y a t i A m E X 2 m 0 e A D G D P 4 m h X 4 r Q s p u D R X w 6 x F r A w 4 1 W T U E A v Y D q c S I q U 9 n h j P w B A k 6 a k u Y J i B / c e F y F u R R W n S S s g Y 8 8 T 9 g g f S U H A 7 1 g g H u y 8 K 4 U K Z P e R t A q + o j + q C x p I u I V G J / 3 0 L 9 V d u i 0 y W M h K Z 2 O C s o 6 9 z Y I Y D W v G n k I k w x 2 r 6 0 0 3 H O 5 w T 4 7 o e K 4 1 5 T P D w v 9 j g p Y 6 B N Y t U L v / p 5 q I E + L C C P F 4 c k d p A 5 + c I 1 v t 0 h I L n Q P e B W U 3 x H Q k / l N s 6 o s u K b 2 b 7 x 9 D t t h Y r B 6 4 Z / c l 5 R O 5 Y T C P x 2 W 5 t G i 6 x 4 x U D I D c U K 4 U Y N l e V V f o k N H 9 g f r 3 R G p E M K s Y p f 4 H C K O 0 O + S z S h V C B r w l J 5 U H K i 3 z u k B n E Y W 6 + O w M U I b O P P 5 Z Y c z i W o K c L l S t j a s f a 4 r a A u g G N X Y 0 A I v k 3 4 R Q X P + y r Y P e p V C 7 X t s O Q L 9 T B p P m L z s N 7 D D s 4 K v W c M a y d / 8 b Y d 3 f V Z O m Z H / B k N d l G A X 3 i C q A j o u k R d n / S n z 9 c r 9 I j M C 5 u h Q / 6 w r i 2 L B p 8 J u c i 7 K K I 0 / Q 7 4 k 2 d S X Q G Z L W B k k P K W U K S j Q s v o + s X L K L P Z p C 0 y c M k f / x Z 5 1 z J F X L o Z l x w D x i 6 L i f D 2 n 4 8 y A M N f 9 7 9 q T G / 7 1 d 2 y A Z Y u 2 k 3 v j U X N l k b c t e 9 A V 3 B / v w f T s q 5 z k X n W 3 R g s m L 8 n q a + P 8 + U Z / m I 2 J U B + / W G w d i F z 6 d z O 0 V 3 E t W b s k d c + G 1 J A G c w 8 4 + C e 5 D Y D I 4 G E G U W K B H I I Q U x K D q H H X B e P L z T g I + v D E D w t V X V A 5 5 j 3 n l 7 V z k s 7 4 D a X T p Y P y 3 G 7 r g / f s 4 B + I D d a v + x f g A B w e 9 B 4 / T H E E Y 8 q p U Q F D F l W S c w I u r F F p v q p L F s H e R p z N X / r g V b 3 p G C p F m k H d E T d 2 6 8 / f / w 5 x W n Z A + P L K C + i Z 8 W 9 8 z t M 7 Z + L G J i p p T c f a G w Y L D F 8 R P i N i l H M x R i f s c 6 H o V I H f 1 1 G 6 H s c C 2 5 w c 3 t o O W W S 0 v + f C g S X b F i T p F / h X 6 s E E H x Z L s U 6 q 3 N Q a T J y Y Q W A C x a W k 9 H x N V h V W M / S S Q H D x I m Q s U Z d f g 0 v 7 n z 7 k V t y e 5 p a B v y W x N M o C k i W w 4 I 8 P i x F A e u 2 4 P s P + f y / U O o C N X k v 6 k e g T d l E X w v 2 J T f 0 b l w X h / t I 7 v k j J + X s n T P l Z X Y T S d / 2 U k K A f 2 u U f n n N z D 4 8 i Q e x H c Z H p H 4 i 3 M g P i a Q 7 L 8 Q Z u z Q K e C H w B B h B y B L b l 6 Y I D Y o t 9 e D O C 5 c j y h 7 Q P R R 1 Z A R I j Q P V t Q P w E W v t v Q i v O w 5 z 7 d k R 8 v 6 c 0 g e A C x 4 X T T o v l T H p K 6 S v b v 5 U 5 P J k 0 V A Z 5 6 f c Z J J y B B c F 0 r Y J E d I k f 4 y N M T P I 1 p m z X I d m t d t R x D I 4 L o 2 S K L 4 R k m b c e Y z L x p o p f Y T d l i A Q v t L 9 4 O K I Q J J M k l l 6 P w M V I k Q O 9 6 Q u F a G 3 r P U z 3 t + r 9 0 Q R S P e U O B 7 Z F g T R + B v G i j V 2 x w x Y E c B 4 H n x K m 9 Y q g M m B g t h w / t B L 5 U j F R r X 7 V T 1 f 3 q v z 4 h z n f y k e 8 H 1 u T 3 w S D Z J P E S r i E m 0 j + B u 0 U y d D 9 i Z X a / f f P + n P 9 T A p Z B 2 u L / 1 b C E J 0 4 U G g t z b 4 v z 9 5 a 9 c B q / t L e i Y o s Z 4 z Y 7 8 D V j W s x U Y F m l 3 j j 3 p J j 4 6 l 2 H s 3 6 7 l A Y l C W H b w b a M d n I A g H O L 6 f r v 5 C 7 i g h 7 z H f b E P 8 c 8 H y p F 2 m l 2 S 0 o k X n s U r v o e b / t s J R Q G W P I d v + o J 7 6 m 3 h N I H v v z p j s 3 k m D y 2 5 B 2 / o 9 P c S e N l 7 v P C / v U Q 4 k f e c / O d v 2 J 2 o X L p 0 k g I 4 V f 7 n f e c M 3 F 9 F t L v B a F r j 9 f / 5 m / r 7 G 3 Z o 6 f D + / + M l 5 N / f I O 3 + 9 R K 8 D 4 + A e Z j M J v D t l B b f F F H i C f r f / + x 1 b C 8 X c O r + 7 d / g U + h Y E u F 1 b 3 y t s 2 C B y i e A X b f 7 j 6 8 y 7 / J / f + O 7 2 z / / d p M F J A c / v V 9 O / u s V / + X P 8 C Y 6 K S K Z r 1 W + O 4 A 7 r I W J 5 y 8 Q m k g L 4 4 L o Q n 4 9 r X 5 f D 6 P i P u u p C Q p E I j M h 4 2 n n y L X r v X c d L g + i w s n 5 w d j q L 1 6 V 5 U o B 0 7 g v 1 w w m b J k w 7 R k h a 9 a d 1 2 z O z J 6 r H v q R 1 g E T L W m X B N 7 u f V j A Z m 9 t H h m U 1 I f G a o A Z I 9 D n G H k 0 H w g Q 0 E d r s 5 d F W 4 9 q g g D 3 i t 9 t G O z e M a 3 b x G u I W B D 5 c a L o z M F w X z Z I + J Z 2 X B p 8 J v W P M b X H / d I L O A P 2 K Z g 4 5 5 8 5 t V J H C q t A F 6 b R 2 r 1 S 3 F Q f e y r w S 1 3 A H m 7 O l c q u 0 B b n O 7 9 0 5 j 9 r I v T 2 B Q 4 7 P 4 0 s t e 6 0 0 W m s A x A J N / j l W w b C i f 0 t + i N Z E f B B H p h + l Z G z z U h j n K d k P c S r N e V t f a z 5 m + 1 Z X z y q L I 6 L R G J O p b T G 0 v s C X s m X U N X B 4 m l J Q / 4 C z G K h 1 g k X z R z L 1 L P d e s c q l f t S q s t y y v v G 5 1 Z y G A T E y e Z H 0 T Y d d P B i H H 0 M z K G T v H Y c n U n Q C f D X Z 4 5 O q u a E L / o A U M k I R b O U 8 6 z 8 J b g J X Y s s a I J + A C 1 5 + 7 C I 4 X T Q / Y D p + H C 8 P h 5 5 M p e h B C H V S Y A M / A p n W i 1 b J 1 q J H l T e D t Z i v R A E S 7 9 B 2 k 7 S E h x j 3 G D / b 6 8 z A v G U / 7 p f / i 7 0 + f j P 5 Y w g M F y c m P v h B t h p M O L g / v r n A p 0 P / 9 w Y S P / 7 9 0 u a + / u 3 5 H + 6 C f I f 7 u / / 4 8 / + 9 5 2 P 1 / / d H r v r 3 + 2 B e / T v t g G / X M D X f x 9 N u 4 Q G W Q o R X T 8 b C 4 A 5 P W w G c s 2 u n n h j 9 s u Y f g I Z R J z P v 2 7 A o + y R w r n 0 J w I a T X y d 1 c A d / i a 6 X M b a g C X z 8 o F 7 k l d + O / K G 2 k e 7 P P d k w R P 0 I M G 1 9 T 4 h W Y f / 2 y y o / N F P V y U X A k d / E G a e C m Q / k v v G P Z D S p Q b W f L f U S P P 9 P E g B h 8 c 4 l Q j M U w j u r y Y A n Z z F 0 X e X Q 4 S b N G C U E 3 N j R p R w u W 7 3 5 f 5 h C f p y R m m y 7 H 6 8 9 9 g B 7 K L r A r G i K m Z Q v 4 M g 4 I f d 5 o k l x y 3 Q i D 7 Z o 6 d + i U t 6 H x R W x P K + e o J s o y V S 4 E c f J F x B U L z + b A q g 1 M x / k s W 0 O r a M U W v + O k t X 4 A J 7 B j G M q A 7 z g 1 f A Q H P 6 H E h K v I M q 9 y 3 0 / b O G O u d o V K f y J S O G y M P n / W p p K T V Y L s 3 3 A A T u E Y i D 8 T 0 Y B 4 T n 3 P h P E b R z / x u a + n 7 K W S Z V r H a U T g m c 4 8 S f T n 7 I S M V 6 k C V u s I b l Y N F p m V e m G Y U b O 8 v E x d 5 c X t g 9 S S d P 1 K A / 0 d A q h A T W d 0 7 X C E l l j R m P n s f m i K N E R o i O y N 8 j x K 0 E n T h R f n D r q X r 5 K 3 k b 2 f s r c 0 8 t K f U L / S R L q l n f 2 9 o s k 9 h / c f 2 c N I e / o V z q n + B x i x o p 7 q e Z I / A M R 7 y j I P k Y v e u S C 4 6 a P 2 j d 9 A y H v P + J Q 5 x + / Q R h o f x u X d 6 I i + i h l 0 U D h y E r f G 6 S c p w Y V 9 b J E C b z H X F l 5 7 a 0 3 i p 4 D 1 Q 5 i s Z j 6 4 u h e 1 W T k t w N q l R d O L o I X 0 Q S 1 x a S N m / t x 3 b 5 t c B T 0 d z l N 1 u A n + H a A y h t A w z 4 6 U m K D 3 q q C t e D Q n M / + u F q o u e s H 2 X K b C / C g 7 M r / F s g p t D q L s L V E p 6 t b C 9 V W 6 V Q L S N g 9 2 D S q 0 P j s / x k J E 5 B 7 r f k 6 p e 7 Z S d s h Z J o n l q 5 w F r 8 c q o D f k F k k 5 r N l T t b g c v S u c K S + y v 5 Q C C J K F f i / V O g i F q a 3 u 1 y F h N T e l D C A S x m / k s 8 1 / u N 1 R P Q Q R o z / 8 t 4 / 2 8 3 E r n T l S 7 r q 2 Z k n 3 N D H k P Z t M a / x 5 R I M p V F H N 7 f 4 r H U 3 A h m p S 7 t 8 i P x A z j v 9 x m B 8 f f 9 / e 5 x h V H G g + g A 2 s d r s q 3 B 4 X V L f 7 O + l / E Y R + g f r u p 5 / 8 9 d u z t z / 4 h 1 b A h x u I z s G W E v X T 7 0 B S m + C C O J D C D D b v K W + w n 2 U i L y 2 L V t 0 B 7 6 l W 5 9 s L n i n X G 6 I L V 0 v / g A W J A Z c 3 s 7 s G V u 0 j Y x B 2 v v j Q A F y R M A f T x X p / 5 f 4 N Y 5 X 9 j N M H l W 5 J i t n / 8 4 R E D 9 V B J / S 0 6 A v A b j t D b E c a x Y c I b 2 L s S P I b a 3 8 j G B a K p C I a D H n x Q 1 a A i P 2 j W 3 H u + 9 G H S y A b K h B T z x L z M z U p S i H G e T N k T t 4 2 s 3 D h Z W j 3 K l o w I T t H + r I / 7 r M Q b 3 x f 9 5 j E F g p 7 S H 8 n 9 8 w f / l 3 P u 3 c q v P w e M h x 8 5 f 4 K k 9 H c i 0 w j r 5 a C T n M R X v o M d n C b e o k 3 r l b w 7 o s 3 j O o A a 7 q v / U Y A X u N W D E X 0 d Q I d F g c R c V F l T V L z C w O n 1 n d D G o V v 2 i i L g c s b n J a X 9 d x y Y M 7 W j J Z 2 7 Z L P 1 1 2 f E M x m n n 1 1 f c n 1 8 d S L 5 o a V g k V 0 j O 2 B E a k q g m D q 3 L R x J l K Q 6 Z Q C G R G / v V + T X h d I E m P t Y s I z w C p a H 3 z x V w 5 h z K 4 + h b K n 6 I E d t 4 6 T 9 f A Y j N + C 9 X w H y W z l B / e / i 2 u + z C Y a e 5 l L Q v h q 0 n I H 3 D j 3 Z f 8 c p A C x h c b 7 j e m 1 + S y T d 0 D f 1 P 9 h X 2 7 M n C h x m Q a E K 6 E W C D f / O W m S 3 g a 7 r D c M z p w / P a E z + f X t q j 1 i V 8 6 Q a / B U c o e L a 6 K 3 M 5 j G 4 0 K a j H v 3 J V + e s B 9 T q v / / J 2 l N 3 f s y 6 g W e R S c w g r k W 4 O H E 7 C j D 5 G P v n E 0 o D V 6 O p U R V C m + r r C F L g L X e / e c g u F a T y G y Z u r 2 R k t P x y D h 6 N 9 o E q 0 l r t c 1 F h Q O a 3 s g B u v B q / 9 e s 3 3 R O P T d S N P 0 O j y m b C P H o 9 t 1 d U W r Q Q c K d v p B d c I + o i a w j k V 4 m x 5 6 4 1 C x t g K S g Y q M 2 R t U s V 2 9 8 2 J y w a N B 3 V J u 4 w d 7 B f 9 Y X e 3 1 8 M F + 2 G 4 5 E M y T r C q W + A O p 2 N u 9 a Z 3 S 4 w / G s H Y C A / q 1 s W j Z W S w f Y / 8 j U s x q f q O C 6 o 8 E v d g f w R Q t l 9 z w L a m d y m l P L d v h h V z o f y k d s w 8 6 U Z 2 K o O K + x R 1 S V A 2 M B 1 M + q n O 2 + l 7 q Y 9 T u n 0 R y p b X f J B S p Q g i d k F c 9 8 T + j J + 4 D 1 I d r j O 6 j E R D 9 x G I s 2 l z C X A 0 d w S 2 V 9 5 F m A T g 2 f e R i d X l U s L w 3 k K D d r K I G 0 7 y 2 Y F s T 1 T 2 B X A T 6 3 q n P x I E O v y g e l w 3 W E d v U E 7 A S s h d i L + e Z / 9 k J M m J Q m J T 9 g r i i q M w 9 5 A + P 0 C H D Y V I N T D r q a 7 2 x p C M Q K c Q H 5 Y S X N C u 5 w Z X / k P w i R U w W 0 2 + 0 V 8 7 j j Y E O M c A W 8 l a X a f 5 9 V t B T O L x 9 x M f E 4 K F D + z 7 N 9 v 1 K 3 b 8 1 E T T u I T 6 3 c f W k w N Y 0 p e x j k E 8 C 8 7 c z i / O m I E F F I u m H b 3 o B k p G T i y g j D s H R A o d b x L w / M H h V K f I P V L 3 h 9 c 3 r p C N y e n o Q R y C M C C m r q m z F 9 f i 5 O W H q 8 C c m Q K T 1 p X B C i G u i 0 x 4 W W d Z o + W I q G S X s q B j U a F + 6 Y x u e h P O J V M 4 x h 4 Q 5 j S H z g G 9 3 i U U I U f E i a m B f o k f L 3 m a H O D U 1 K 2 / 0 3 W 0 r g h Z + 4 5 P W A S 1 3 6 x 8 S k 1 j v 9 2 3 Y x r K F y X B t 1 t y U 0 D f W N r 0 C S d y 3 r I P A y B D G q K Q x j v Y d o u o A 2 a n O h H f / c / n 1 X g l z C d U g f f 8 J X I C f X v 4 q Y J 8 P f k w d e / 6 T X n A v v 4 5 K 5 R Y B C w B h M E S C I A 5 q S n z k m R Z V L L W 1 s B F + A J Z 8 V C e w Q Y p A K L g 1 k w Y 8 x 1 T X c K 6 x 8 e 4 l z 9 H 0 f C o 4 + 6 1 v N 8 w 8 o 0 H R 4 e G s Q f 5 n 9 B Y 8 Q g m N K E B C S l Q + + l N / v y 3 3 J w g F f y 8 M L t D h z R p i u Y u u g p e 7 / a N C N 5 b V o T T / D 1 / T u 9 0 T z c T E q P O N A Q g N s U s E i P B i 3 f 3 x + + U 9 M y C G K 5 D T 2 V 7 i Z c x S U T n T Y Y k p o 0 / T L J I 6 f Q k c c 5 8 X M r V L i e N o i m 7 V v 9 R C 8 g I K M Q 7 w j u O f c D O c V t x I H X h W o Y A H I r 3 k z z H F l 8 i m A 0 J Y 6 L d M Z 6 n K a j / 4 Q K W H 7 4 Q 0 8 T D / 9 O 5 5 / P 2 d 4 5 F 3 d O G / A / b t q V N d i Z 9 D G / a I R x u z 9 P n t M X j n d 8 I S a w w J 2 p E z A D / 4 z j c 7 W z 0 x 8 c 1 v E O M Z b + f m d x h H / m 8 U L 8 u h g L g n 0 f c v / 1 U 7 3 N 0 J D m t I X G m X n 9 k T y 4 d S f 0 9 m D D b x 1 z x 9 r i 8 Q l o B + + Z / / v r 2 v 3 0 o u 8 v f K f w 3 3 0 f f A W f j f f / / 1 W v A o m V S P H N + l u h + E d L x 8 1 6 Q n 7 y i 8 O B S X 4 9 5 i r 6 v x 6 K R i H e H M s B 5 u R + o + O o 9 T w o F 4 2 y 8 n H U p m R h D L I 6 A 1 a P t B 7 9 s b k 4 k 4 y 2 0 7 r F M V b y 2 g x n E y + 4 O 9 F O 9 K F c L K c G G h K g n n A q i h f m B f N z / L G Q j / P V G 1 d q O 0 C O Q y m 2 M w h S r f q 8 l V O Q C C t I 7 Y 8 f Y w f I N C I n H c m t c K l W n g + r W y J a B Z M L 2 z 9 i C v q X 0 I Q M + f n n m O D 8 f g / B j G r e t V d 9 8 p J + 8 s r P 8 9 P c c w a 9 C j 7 a H I D Z P k D Q M 1 n A m n v m C Y X P t T q G B h U d o I E h n V e M K o 7 A 7 / W b k L 7 G Z R 5 R z I k v R i 2 L 1 0 g g 6 G H l K p 0 E 9 9 p e f e h P b V D Q 3 a r 5 d S N t f D F x 7 J x 7 k V K 6 n R x 7 h w 9 I F w l u j 5 R i R k 0 0 K / i 3 Y 7 O n 7 D 0 z R q K j g w b + K K L h Q U u g 6 / 7 3 j + 3 v V 2 D C b O k C R o g u R J r J L W n B h g 2 m g M g i Q q j J W G R a x Q 0 9 N W p o X d / 0 Q j 0 q E i u v 8 W i A V f D y A a z W 9 S 2 4 / K L 9 J z Z / I f o 5 1 d / k q E w U S w w P 0 b b h I 0 q l 7 2 N M b m o M S A v z x 7 D / i i C N m o A e v q 9 Z H W h t + v t c 3 0 p 9 b R o w c F Y M I E W z t 0 J V y W K w h b y M M q F W n g p p t h i q j U E + W B W r 1 g x S t 9 6 Y v u R e E W c g m W m o t M P t 0 x h 3 m c n s y N P 9 6 P x L y Y O u o v o g 9 B u P v C o l Y x 5 k 2 j W x Q R Z F x U T E v z U c V 1 e u Y x F h 1 K z u o u G N u T 2 h x / v B z x 3 S o E V u i + Q q G / i 3 T C x T O n a 4 n V / s F T d G 6 u / / 0 d e Y F I f M o 6 f A 1 j s u k i 2 s c 1 7 J I 3 q V J 5 b o T / W P K 3 4 S J D x T 3 K Q Y y f W D c l o H q Y U P U t a p 3 i 5 P P p L t R e a y L T E E p o F 6 D 8 x m t p N u p D o I Z J 8 C 9 7 7 3 q Y k s P f W J a h d z y 4 k F u 6 q w 3 n u 1 d L a Y P p F A 3 g e M r L 8 D e j P E A j J O X H v n Y O A 0 z Q r 5 f P x a g s U 3 m 1 3 2 N W w 8 s 7 j 4 i m 1 b 4 I r C Y P q b X Y Y q g e B B s y x p m 4 S u i D f O 1 a p 6 P y T l h 1 N 1 z F x 9 A Y 9 N 4 o f l u l 3 l D w 5 H Q M S J w / B J G 0 l a F n A o t F t R Q c n b 0 y H O L 8 e e P 7 i v N o w b R A W l 2 / L 2 0 U N d 3 z 0 U C T 7 f U / P X W X T B p f g s J 2 X 7 n D a G Q c k T f o U A M B c d w v a C L h f Q S Q O O q 8 a w K 8 d X z U b W b O S 7 4 u C f m 0 8 l f G u e v T n Z n F A A 5 C R X B s z U a S K B S k 0 I i o n V u 5 C G x 2 R T m 7 B w t X b z U 5 C 3 R t g c W Q Q P 8 v G d + F f f Z 4 V n G 1 e l E f + + O c T T P G g X u W b c v z 3 p 1 4 f Y Q F W G J H 7 w I O U t Z d s k l M z J y h A 5 n W E v t e c B p 7 F / Y O f k T o 3 V H p 2 / q M a y Q l f d 6 t e 5 e J q 7 n p 2 Q S k C I t t Y y h j w 0 i 1 3 E c 8 3 C Y k C c T Y y 5 n X d i Q E Y c q Z H h m K C 1 / L 1 8 + 7 i X t / i S O 9 V h l F V L I C 1 o T v k A w 6 i S W k c H n + 5 p m S l g J D x g x I i G 1 H T Z M K b s j L 9 6 + h 5 X l 2 B M o 9 X C Z 0 g H s N v n k l e / A 2 d + D R V v 2 Y G e 9 d p W k 7 Y B + h u l s M F E L X g a T d j Z g O Y Y m F B 1 r D S a T V p 8 Q 2 z c w z t q g V s / b k Y e H k d / v + c 5 B F C z U Y N 9 C 4 P 6 4 C I a T Q l + 1 2 E C 2 / C / W 3 q t b V T X r 2 v 5 B H C B B w U M Q J U g S l O A Z W U k i S f D X f 9 1 V u 6 q e C k / 7 3 r e 1 d 1 d Y a 8 8 5 n Q b g 5 h 5 j 9 H 5 1 Q N G o A u A Z L 7 S 3 x t n w N J k t p H Y D t Y H n P q I r N Q V 3 9 3 G f / W 1 N 8 Q u J B o 2 t Y p P 7 S a E Y e d p H 8 K p P m S a H n c r o + Z 1 1 h 3 4 q E c 3 n q K r I M z e 0 t h i F O u U O o 0 e w U p z G O H L 1 6 f S Q 4 N 5 6 X 0 / b J 4 v F z e n D 8 F A a c Q i k V c F u x Z h F 3 + x w K I 5 n s E N Y 1 L B K Z n Z j c 5 w x y Y q C K I + 2 B w K R x Z H D 1 E 8 h U G r x c t J W R Q N d i / q M 4 C T J 2 / 7 x D r j d O T a l f c O w K j 1 / s J L S 0 3 s 3 w i Q 0 Y 8 C 6 J F A T C Y 5 5 d 4 Z G R C w 2 J O 7 f m B e v 9 b N b T + L 7 y h b Y v 6 N 7 c x r n H G w G B b A 0 r d + y Q I s P y b l h j p W Q C u h 5 4 r x u k u P Z k y 9 9 m t I c L e U J y f M v t O w 6 t P f f p w Z E v i r g 3 r a 1 8 N J X Q m r L Q B G X C 0 7 i 7 f 1 x A 4 5 h b M C B X c c X g r r n a L V p d G Q + 5 A C V V O D 4 O 4 P w K Q R n A J z q n k F P c u I H M t 6 k 6 z M A i j U 5 z B D a C A f W u r Y a s v y u 7 A m z z 8 c v 3 h S h B V k k Z f P + d f S B o N s d Y 3 V c j p + 1 f 0 t A 1 I u q d P 6 s y b 3 f a / v 9 b 6 + D l 8 s L 8 2 + W q T Z z h f t f R I z 7 0 2 Q / 7 a 6 E q / J E h o y 9 r z A 0 5 O T F B V x 4 u 6 E P f h Q Z B X I n i 7 3 4 x R g r 4 o 0 t 1 f g W 5 k P s G t V K v U u m 3 U j b 6 l c / h F n p b B G q k Z L 2 / s q h T 1 Q R 2 p E p O Z B 1 P 2 k G q v G C N k f c R 8 H 4 W Z 9 R h o o B 2 F / 1 b r z v k r o b 1 X W G 8 y l G R L s d 6 P l y g i c E e + v 5 H B N Q A d 8 o U J k M E n j I h r W G 6 / m U J k b I F k 5 R 4 K 5 4 Q a L 2 I R + c S E N o 4 e F X P n E b y Y k R Z f E T p 9 g Z z J p R 2 y D B 0 / u a W t J r x t u 5 I p y s a t d i W s Q U q m r o + 9 I 3 U 8 Q w 7 F 2 p d T M C o U 9 e w s e P 4 9 e 1 V E X 4 O 5 x + n H j j l 1 8 P P B Y + 9 o X a 5 3 5 3 v S H z j v r y E P t s 3 x 4 c B X b B 7 a d y X w V A p U q b J 0 e A W y D 7 F A / c a X q d T w 8 U p V e x V p r 8 j J W u h 7 B K w t n Z X g 9 X w 3 y + B 5 e d Q b j 7 O M D G 5 I X F o M U 1 h z Q x 4 c 6 e h e 8 L s z m s F 4 i n 3 a E 5 e U M B e p e 7 b J F q s f A L 7 N 5 k 5 E M q q S E 2 B 7 z w N w 8 b V R v S q G v u Q C 6 Y G z T 1 3 E u U j a 0 u p o E Y I M b v G t 3 A q E o 1 4 / k u j 7 P 6 u Y 0 / i 9 u B p E u E F h S A w U f E q U f d y L K 6 8 g 0 e Y C B / D B e 8 V I Y 7 D N f v c Z x Q u w q y W L 5 t 9 D z s 1 / b x T M b E E J g v 4 3 G R h S Y f l 6 t E v 2 a 9 4 2 E K k L U Q p m I 0 y U r E c Q + z a I O w s w 4 i 0 K z Y l d 2 p R y r E F a l 1 3 V E T n i i j K u 8 C u a t e H P l 3 5 i y T N y c 4 b 4 t n n U F u b g v k k v E G p r I v M H w p q F t 2 e 8 6 8 H 1 x w A e v j r p G 9 J / N 1 f i h s 2 c h V R M T l u A 8 F a P b e k A 2 G z l k H Z B E G u l e d y P Y V 5 V L 1 i E g d f 8 0 u / g 7 e l 2 N / D h P c u + L k y K p r f s F l g z q G G j P l s c 8 V v 8 n E 0 S H H N h i 9 b N O Y Z X q x I y C G q 0 N w y N L D L 5 m Z O j O 3 Z 7 W / g X 3 e n c 0 b b 2 z 4 z 2 c S q 2 G Z M + K Z 9 W g P b j f 3 2 f t w 7 f c G a X G s 7 A p s t O K P z X 7 H 4 6 P B s P u 9 j k D U + l x V P r O L c R h f M J 5 c J t q E z P S j L e W e X R j O 9 6 e f 8 r d 4 f 6 c R 1 5 Q X I 4 f d o D A O p R q i v n 7 h L y i B w j g a 4 X d 0 8 u Y p 5 G c 1 S y e J B U K Z 0 J V S u Y a m P v T 0 i j c R N 9 n Z l 2 6 a e T f S 8 X g S v J c 7 e N O q d k 9 a H 8 7 b 8 k 4 a l t G P H L N I 7 J O P o x k g M p z o j + u H v 6 f 5 o x n 6 j B z 3 P 4 3 p o L 3 W 3 Z u m N 2 E V e 7 J / q Q / h f j m X s g 3 F 5 v F l A g X z Z N 3 n p i z 7 i a J s B C f B C 3 1 8 3 U N q 8 6 Y A 3 a J x g 2 u r k T w / q j K 6 F L b q z E 5 3 m L 7 r P A 2 H I + P F u d e Q A z a k B + i R D i q 6 K 2 O 8 9 R O G a R 9 s W B w 2 d j 0 W b X p q z O o A h I 3 I f 6 o H 8 n S Q B y 0 9 t y z b N l T s w O V m d u h v t K E Z z f c v M w O 7 d Q + f Q t z c v / E R l n / 5 + j n t 8 t u K l r R o P 5 l A h 3 O F c h W n f + e c e b L v B j F f a W q 1 r e O A P d G T i h O a / R p I d G a c O 7 H d Y y w T n L 3 3 f e V n q D j N / L M N v 0 z W d B C O N I e I J p j V R M f 1 N Y l 2 7 L z K R V D u 0 i P l 3 M u 0 e 3 f x 1 j a w G y 8 R O I n + x 3 P e 6 x B m S c F t M u 3 N P n x q L 6 6 A 4 P 1 7 O v S X j 4 N A 5 O s 8 y W U Q 0 k b B 3 + l i d / p M i K d F s k H 3 V D D A h s f C N 8 o f d + o B B W D q + p x z u k l n F E v h i 0 F k y O f 2 B V B B P J w X 7 M G + C w 5 J F 9 V s v p k k J D C H c R c T 9 n V v U 6 / t M e L U v G p d Z p k y s 1 Q I f o f o a y Q x u t v b + J r z F X r v o Z 1 3 T Q l d A 6 Z g n d w H e + b 1 G d n + f I J 7 g J I w d n A 9 e 9 g A g Z E s e p v Q 4 k S r 3 m G Q R b r Q t / k I V A L 1 g y P l m I 7 t B g 1 n g P 6 8 3 0 B k M 2 0 9 M j + h J 9 Q J 1 7 k Q u 7 5 R 6 Z M G M D A 5 W G t 7 9 g W t x B F Y 6 G 2 K j K z t v K m P 2 J G t 0 R u b v W 2 k I b n 7 M i L k U z l q 5 4 U r k L i q B S l o H T Z W + C t b Z o b u f 6 k 3 B Z c n s 9 9 G H 8 K Z f q 6 h o + s a 1 R U z g N M 8 H t + v z b O u V J L q A u K I B k z G x 5 / Y j E 4 s 8 6 R v 8 y F / S A B n u T s u c 3 c 5 0 l P I C L Z 3 q 0 R g r o u h 2 S g U 6 f 2 Y z E c + d t / y s Z C O h g F W N 2 2 i 7 u E x n O l e 8 W 5 D D n j L u m q U g Q q d L e 9 B 3 X F x j I e 1 z z H d Z l l N g 9 c x G 0 h n 7 / J 3 B z q t 5 E L A z D r S l L U 1 N 2 C f o o 3 r B D S 0 Z F C Q 6 i Z a b 8 4 p E S C u I M 2 N h 7 i o X n 4 R V o 8 t P 4 1 6 8 c F 1 c A q P G X F D m C + V h Z a c + j e Q H q l I d i R x e O p V G 9 e T p 6 H 8 i M B W f s X O Y 9 U v u 9 L Z Z w S c W A 8 R M z W k i V F y g O k Y Q 3 w v b v y C A g 6 k O B Z R G s P y r A U R B o P P R W G 6 4 H V C U a k 9 z x G g W X V Y Z d 6 N M e U D 7 T y C c w H Z f X 5 h P 6 5 Y e a z D j o g t N V K f y t h p 1 H k r u o s 9 C J v U f K j X a c B / c Q U M s E V K N j C y X r 0 i / O X h q y h e h H b o b R Z R b 9 z T 9 3 d j K m / W z a N 6 / M K Z s s S g 2 t i 1 b p 7 v f u + P g 2 0 / p Y n 8 h t 6 4 v d l L J 8 d X 4 I z q p d l w c f s T v y c B + l c x r C n I 5 B P A a m W k z k C g c C F 6 u L 8 B p r l K N E c t N d X F t G H 1 z I m D t 3 j f J u G A r m 7 a n c q H t y k / m 9 M a S H D h f z T P 5 5 f b + m L c M G / I Q 7 6 I f H b Z X e U R S g n e 9 g f 3 e / E T 6 w v 6 O u 2 b r X e p d O e w g U f 3 7 Y r A 0 p J G w w C L z B 0 y g l C N T e j Z E v O g j 1 w d 4 2 j L Y V U c j / 0 3 V E D v h H X M O k g F w M j I f g 7 c a P L 6 9 0 K d I + w f Y f z c D 6 l X t c B N o P f P a K g r p i 0 u F H M 9 B / r B W L j P s H g H 6 6 q 8 h o 1 L 4 C q U 7 r A 8 U s h a L w t 8 + r i B I y Q V n P H s m g n p W 0 T C M t a q X I W t v K q S B Z 1 I b m m l O 2 O V 8 6 s F a Q d Q S c P a Y y p Q Z Z S j a y Y S d T M q S D r 6 a + z q g w Y n u w l 6 B H K 4 M y S S p 9 d N Z j E P e G f X a 8 e j W 7 d 9 Q 2 I u 7 9 r 2 P P F n O X x + g / M i u P F X 7 e Q T f J X T + V P D o 0 X F s t E v + b S X G P K K h g d 6 U Y n v / m h Q r 7 I + D I p 2 G G h B U Z h 6 9 c / b T 2 K u J 0 1 9 Y 9 h o j 7 c 9 B g f H D R J d L w 7 X n Z B D d P P G V Z k A i U + I 9 2 B R m U m c k K Z S P q l S G 0 0 J q i + / M k 0 I h k a 4 H 5 8 8 E / E P q T H l c v T Z p 2 R P t 0 J w X g 0 D D T m B w P d l y 3 b 8 R f / h M O Z D y h 4 2 z 8 L J t P v q 3 p B f m Y d Z o e v o + a w t Z o S 7 c L 2 6 5 m u 9 O j S g s 2 / 0 8 q I J B I x X M Y j G Y w i w F 7 z x n c m q A i v k K c Y a 2 O 0 L w r c l V K k H Y p M G P X g q s C r 4 i I F 5 s T A x a X J V e p c V d O 1 D t + 3 b C J 1 m E H / P U b 5 / Z 5 j L 2 8 g 9 k 3 5 7 / Z u 3 4 P p X z X D / w K Q A V 9 a r S m a Y n x 8 R 9 O y r X y V Y f W H V N C k V a R g y c L 5 f x T q t r i D A 9 q A o 7 o e e H j v H p Z Z r 9 O A v P o g S C o q 2 3 d H z b 4 u 0 S O Y Y w v Q A X d J R Q h w Z 2 s 8 5 b D h 8 W J H j d c G 9 9 x e 5 h 9 G x d A C y H D 0 A 8 b 1 + e x z Z H 7 j 9 1 Z Y H c / S a M 5 u E I i O J G k J v E t b y b N k 4 r g m 1 k P / L + w D y 8 7 + + P + M Q Q E S v U L y f y X H r e i O o O J O T m w + j c k L V u 8 N J Q 3 s 3 N / a t z a k G T g 5 r 0 3 s L J F n w i 8 m g N m B x R 2 e W 4 h y W v W N T t B u P / I Q g k 5 t 6 q 3 S N 7 1 W k y 4 T q N 7 w 9 n i 2 D F s i f F / G R / v Y h I 2 5 N I V f p h l g v N L 4 e 2 w c L a g X H e D e V Z F 1 / i w 6 F J p / Q O R O J c K v K 1 6 V 9 G a H b n R F c / w b + / 3 2 d K c v d l J j s a X u n G P b x t L / g v s + 7 / v v 1 G L l d i N X W P K J q E 8 t q F X 5 H P J 2 + 2 6 E 7 A O A 1 R 1 f e 3 D s k i 1 X t S H f R I w Z Y P k X E t i Q h I 5 X L V 9 o 9 n j 5 v 8 B N g 0 5 7 j 4 r g l b l 4 8 I R O y R A b y C O y x 1 D 5 + A B b c t H p c w u a a f k U 4 + p 7 Q I X i y b X d e S V A 2 j q + 9 0 e 0 H e t R I D f 7 l n F Z y 9 T 6 e + K e H L O t 7 Q u + Q + a c d t g k I P r c G F p I C a S N G J 4 r 7 T / K E O c r N I a q F o A a B A V Q z 3 y j b 7 5 2 0 q v t o s Z 6 z X t y F c O s 5 7 Q 9 k x W J K t 3 g 9 D g O J n D 4 k N L 3 k Q j n m d Y 9 B R F V / V G q 7 + h 9 d q s t C A n B E K m X / y 9 O 5 L K K A b 9 m 1 L a n o u 2 m / b u 8 6 D j 1 S q s q + m C p F Z D Y N 0 A 0 6 t o i L A h Q 6 K e 7 h u 7 N q q S n Q u u k Q t w G j 1 8 q M 4 E A i B S s F J n U 3 b P N D U / p o X e + u 1 x v i y r P s p B w f u n q S j F I w L o a k W V x E n 7 R d k 3 / y K K J e 0 J 3 k e X Q 8 b p Z Z h e C z b I b O t 0 g j d i T h 7 u O H 9 W M 1 1 o 3 Y b 0 t M s A E A Y P x Y 1 j 1 S O p X A P k X p n R H L T Y Y w R w R + D J s 7 V j V r I 1 Y W c a l K 5 I n b t 3 M X p t s E o 1 H 5 h P 2 v D N k J P M p 7 v W g p 1 9 H i e 4 c O 7 S 2 + b u O C C 0 r f 8 B 0 a u Y m N 9 L q i z X X c B r n v w f D f d m m T W p j N 4 c / x M J Y S + y o 2 V 3 d r a 4 j Q P k + j H X 5 2 c K 3 S i 2 T 0 8 9 l 9 i t R 9 k Z N z X 6 z n t Q D I h 4 D h 5 g m X Y g e A D K V l D M X q O F 8 B w 9 f u o Z c C v Y 6 b s Q Z U v t A v r 4 9 4 q R A 9 e w I s y M q p J 8 v f M 2 l + S t 0 L o z 0 t E q L o i 3 J 2 X 2 Y B s O O D f l l U A k z D s x 8 i S k S 9 I D N A u h / 0 d g j 3 J q F C T i T H i o M 5 + O 6 + h / j n i r 4 V t a U y r e u A H Q D V L T n z V 7 f X p o M p z 3 V c C 2 o A 2 s Z a f x 1 a c 2 t 8 D 2 b g R Q x h t 3 V H u e Z V Z i p w w 4 V Z J t B F 7 4 j b t P r 9 1 s 7 j k p y V Y 4 U X 4 S h 3 B I f e s h O 3 g 7 v / t r 9 Q a f 9 1 t v p 5 G z H N q D e L f v m u b 5 r Q T h P y 3 8 A f d C 4 5 W 9 t C K E g Q u 2 H F V j 4 Y 0 U t X H Q h C n Z p Y c F B c + o 6 T a l L K a 6 w + w 8 S P 9 D 1 t G b E f 3 v m 6 e I m J c F c K K Z i P X Q B y 2 4 e 3 d t I d E d W I 4 k X H N J D L p 6 t 8 c 6 t y 9 M J f s i A 6 V l W 8 R 7 z x i G w 9 o I S H u 6 W j c X u a 8 P 9 7 J U q e D n a k G k Q D y G I t Q Y s N b 9 n N k A 7 h D f h T t I V Y 9 v 0 N i o 2 N c S B k / B v M X D B v P a L x h m S B N Y r 7 5 E u D D c + s 3 K W P D Q c T C u G 0 A F O F n I 8 D z M z Y Q t N Q d y l U f N v b 0 1 7 Z 5 D e g E 4 x p H l h I 0 u h 3 f 8 B 2 6 L Q Z x t 5 4 l O E d 1 k s v a a M F 2 Q b R e f x G M g k p E 9 K p X 3 0 x 2 t j 8 m d j c U u E s Y X z + h f 8 d 4 9 9 n 5 D U 3 k b k Y l 7 F K h M Y c 7 l t E R Y i i M C E e G H o 1 i X j c A T G F z v W 3 6 g p G g f p 8 O 6 Q a p t f 0 V H b C f s O 9 q s 0 O X b U B f o c f T c 7 a K N E B G 0 4 A 5 a w s G v w 9 G p m I r I B d 7 n p Z 3 4 o L K + g K q P r l 4 l D i K Y F G Q v 6 v z 7 P 5 X 5 5 / I 6 T O 1 l y U D g 0 q x i J 2 v h 2 N S 6 L K K 2 2 I j Z c C o q M J N E G f l / 2 l m f f u 7 5 y u A u L b 0 z s y R U 5 e V 1 f + A Z Q U f p P M 9 d s k j p 9 D + r o M H Y Q B y J W m W p h E 9 5 s 9 3 N w / q / g 8 V h t j s 7 k H P t f A l h z K w V l H 0 h a I t z K V N 1 o S c h W s 7 g n 2 n K t z R s z i Z + f X c T Q x A V c X E J N t 1 c G u Z S G 7 A u h k Q S u b 7 g / 4 7 w + z F F M 6 o F w b W D H T C W H O m a k p + O 5 J V T K o 9 L e v 8 7 I i A U x 3 X R I 3 f O C Z x Y 3 I f 4 d c g O z T Z l u K v M y S 9 Q r k d r n Q A D C A 2 7 5 2 C R O s j f p y a u M d Q A L + B m Y J y v G 8 n v g N C R 8 E w j A M l z i M 1 t A t l p 6 + 4 t L T v + f B D w W u 2 u y r M 6 m 3 m X x G u 1 p d z x R M 5 b Z S w p m p 8 Q o h c x m b 7 z d f k 3 0 0 z P A 2 a L i f N S K o B u G 6 z G C A q n 1 b O + U t i u 5 I + f j t 8 1 s R f g s G d D U e I l 2 r g V v r T c + 7 r S I m Q U 5 T 4 d H f 1 G v Q S C q B t t M E S D E a + 8 J i e c E J Y x X y A N v G D Z Z b M I 9 G e Y F Z 2 8 U Y f j 5 z 2 i l B f y k M H 5 d F g o P Y O o Y i h K a 7 L b O f y a g t S Y V U B 9 C q y D 8 7 n 0 q e z f l 5 A p h t 9 / m x 0 u b 9 E 8 d S Q n 6 E S / j j Z 5 o Z S D d d 9 6 7 c D x 1 K B L H 1 p E p R V Q W x W d v v i 6 9 8 d t d / t R p V N 3 P k I 2 B j O H p p T k u K u v 7 D X E 1 N T A 5 M J M u g W D F O 8 Z 5 X X D C C 8 D l Y Y j A o n J U V 9 H 6 G m j x v b 1 z a T 9 a J 8 z j R 9 9 p V O + n u 2 U P e O g / m p i L q B i C K y f K C u m l p M f 9 E z g H W T I O S r Y X Y R H E y R j t q u F w N Z J v Z C C T e f 9 J X / f z c s I W e p C m z p g l B d s e M m v b 2 Y I o 1 r 0 c K K u v 0 F N O o d T c z / Q 5 F 0 q p v e q S 3 E e r G k n 5 4 2 M d P w h l 6 L D n R w I 9 J 2 L e l b D U 8 m Z 3 u u m 8 E B X 9 M x M k l O O Z f 9 3 x 0 o Z t Q b 0 Z K q 3 t G P G y V Z P s D M c R B g 0 B R Z m E U B X x T c E 6 J M l P 6 5 4 Z G h y g f N r B 0 b d F w Y K s 6 y / R v k 4 e + w I 9 + k I F O J / O 7 7 B 3 B H Y o G 6 m g + K k r / t L k f G W C 5 U v b r S M e R Y 2 T + 7 c J 0 6 6 I r r U o X S l s J 8 L I Y + 4 i z q s m 8 U d n V B R S O / e U 6 Z N H 2 e d r U j K a N R 9 0 s o w f c C k 1 7 F s 4 r A s 8 R D k U 8 G L l 6 D V d Q M h w y 5 p 4 7 r 9 Y / j a l d V W J T H J + 3 R 3 f 4 a Q k v y f 1 2 Z 8 v l 3 s 1 P Q P U P Y 2 r N Y 8 A b 8 N n b t h T 7 s K Y R y v 3 m e 5 R 6 V 5 e J E m 8 C P B O d K i 7 j d h W y O x / C P Y l T T c O 7 + a a R 0 6 e t e e + R 5 Y f b L d j B Q u F d h 7 L 0 W H S c a l V d h a T 7 o o 9 1 c W r U h k C P H r t k 6 r G A 2 c g 6 c t k b 6 p B m / u p A 2 C P M J L v 1 E / 9 E B 9 y i L t 4 F V B h W + D 7 B J M L Q k g c T C a k 8 b 7 Q / 5 G 0 t o v m 4 / x y + W O m W f c T a N / g J H r R f B D K 8 W S L 4 / V T 9 H B u M z K 8 7 M J w f R R e H X z J G h + c R a 8 J u u 3 j L q B C q j h A e d H s e W 1 T y q D U + 2 3 / W G s y f W u M C w N Y F z E 0 w / s u 3 v N k / 3 r t g w N 3 v F f r P p j y 6 X H e d R I R 4 g M Q F K N E O K T O R / g I q 7 V O l w 2 2 E H C t z c S P + A m N e j 6 v + + H h x k a O b Z 3 7 Y u F X 0 j 9 + C P V X q H + K M H M 6 3 2 F y G 9 k E k h d G d B w v Z t 4 e D t D v K A 5 a z F o D b 3 V 7 S I 0 J D a D Y i Q s x b X d a b K L O j l H Z 3 b 4 D e v 2 L W 3 A V p J 0 F l L c Y K t i 6 D V 8 Z M u N n J z N B x j 7 b R n 8 f Y r 8 M 8 T y / O Z C X 3 r W h Z Y 0 L G 9 M 9 r 6 q I u m P t 0 s 9 l x 4 Q H g 0 S O 8 S v V d Q z R G G 1 3 U C o 0 8 o T 8 1 2 O 4 w h / Y t V + Q R o T 0 p M P E O G 7 s e j / x J F t f + 6 3 A 5 f L 6 Z g f g B V 7 h c X J h 2 F d P b X 3 5 2 o f s 8 m k u E O G y x n I K x e b o 2 R F 6 L M s H M + w 3 K h w / U 5 q F V 7 a 8 4 v g v t J U M M A j P q F X A 8 0 N / f W m O O L 0 J v t H m U n t f k X V / M J T z R o e F 9 F o s d s Y Q F s p s f n 7 Z n K u j f T Y / I q F k k J d E h T x z 1 9 E R P w F S A t a 4 L b 8 R S J L C K Q i x / 8 P v g a i u V A Q H g 6 c v i 4 2 S z b 5 V o p s 1 6 j Q 5 g e l m d L 0 S Q i e 3 1 Z T 3 C 4 a F Y o v f 8 + U u I S c V o l F 0 3 Y W B g J F a v z S M 4 V H V N 1 / Q l Y O q J S e J K F X e C 1 5 6 N l r c e f / 2 B Q T A p X i B j I j S S f m B w b V 4 w q c C U Z N q f 0 C a 8 Y 1 O W h 2 5 x i H Z T H I 5 o G 9 0 4 c Q W U E 1 a z y t r o p 6 K + a d X 3 o y x n B N T / J N J 7 t k R s u b 7 L 3 4 a 5 J N 8 A i a H Q j M m 7 y M R Y U + g u w n D C B R 9 u P x e j R b l u F x 1 q T p U c y / w I D M 0 w d W 7 E Y l I y d x 1 Y p z H V D 8 F m 8 F g / H Y y 2 E Z s j O s B V g 0 3 M q Q 2 3 k M x D R w K i o k z 7 h o S b G F 4 W Q + y D R c 6 2 2 6 c x 9 A 5 y W 0 7 6 N b X 9 P c G 8 c i d U R K i z L b 7 f Z w t U o S L m p 2 9 l s X t o 5 5 X P h j L Z 0 a k R u l T M o 0 W d u S n s s 7 t p P 7 S i G r 6 J a 0 j 8 a 1 K X 4 1 p + j 9 d s 4 s I K V t l W L s l T 4 K T 2 J q P G / s F h A z Z S A + d f z 2 b i 2 q b R 0 Y U l 2 K Z 1 1 G t K l k U x S F w x 2 F r k I A P q m p k 2 / S C f H d t u d h + I O Z s v T P P t h H w t D O 7 X N e 1 6 + O 9 C 6 v k k v u M J w Q n 0 B f Q A I J 5 W q R j m n Z W d Y g T u 8 N d t j x H k 1 p T G U W i x g o l N 7 n C P b y r e v R K 7 y g c C Z z S C D S W j c Y + x x Y Y q M W 2 7 Z I 2 Q 4 7 3 w 3 9 t 8 f U + G n 3 p s B U w Q R p D i P e q 1 6 E p o v Y 3 A m 8 p s Z V u d 5 V p 6 6 O l X 7 c / N e r k Y D 8 i L o k u u 1 Q / P Q s r g P g P x A i C U q / q 8 g L u M 9 I y g 4 4 0 M g V / H S X t t C / 7 5 f o T L Z L 6 y S + x V V s 7 M k I r t 1 Y F U 5 p o M G / 6 y E 5 X E h x p + f Z B S v d v d z / t T k + 2 V h u C S l v p c v S y A 5 r v c n D n 5 Z e P 0 U q P U Y N p 7 A 9 k C E a l G c F j d I d / b w v 2 p X h Z t + 3 n Y V z O y n u 2 b l j q G i n W 7 A N o M U w s 4 P 9 X 5 1 w D m 5 p o 6 8 N g c 3 L X X h r i / h M 1 D 3 g X v 2 2 H k + f A W P w p 4 L Y 8 W 4 p L H F J r / U / z 5 h Z o i b u N + F F C H G P o E B a c i f D c A m c 4 z n c 0 K / G / X X Q T M L 0 0 x U Y s h 4 L t Z A P 1 8 s 7 o L b 0 y y t b b f 9 o x B p I E 4 G q t / Z y 2 B v p B o 9 l R 9 p 7 P X T m I L G F E 3 E D u + g q o p 5 8 M w S K O + j W e Z Q i g 1 G G + V U t d S R a x P x P m 8 3 p v q q L l P F P u c l 0 U L G Q 7 p P o 1 e c J H d k M R 5 / T j T 1 t f C g p O v g i X V d y t r z I L g E + V L s r A u A Y z R V N E N 0 V N 5 b D q n Z d 8 8 n v z n n L j o o Z + R x S C t y 6 4 4 B y D 8 J D P a o 7 y a I k G y d V 4 K h Y Q M 3 A k R q L w f 6 s 0 5 u z z I g T P 4 L 3 K s x y M 3 q Y I M F J b G p B c A y R 1 b h K Y R R 5 s F F U 5 h 4 6 + m b p D L n i n a H t N J R V 9 h V R G Y I 1 E g Z + v 3 z 3 Q L v O s D Y w b 3 u X s n W o z M V N H G 2 p 8 / 8 o V 6 j V R O e 3 P m g / p + d Z n b b Y e K k T 4 6 Z Y h y d B s I 1 u V g e Q s S 0 X Y M e u M n G N W W 4 0 a m B u p 6 T e U i f W h 2 Z K a u a 1 f S + d F 6 w I N r 2 y C 6 H J 6 V k f A p 9 K 7 I l f p T X z V / q 6 / g R E N 9 1 d 7 g e f 2 v X 3 + x 0 V G 1 D n T 4 Y j M j n A 7 0 P X l g p T z m x U x 8 b M 7 N N J Z z 9 I h B S F 6 A q d 7 Z e b / y b b B e k f F R H I X i l + r V P L D u 5 b c + c K v N 1 0 / z e f Q e R Q M q / O 4 B d k V 2 / 3 g h 6 P y A t 7 0 0 S e D 4 q p K A k t R J T u f R P y U v X 0 g B o Y m E s A 0 9 k e v b / l + + z u x b B W Q o d V y h y x n J g b m M 6 X O I G Q 4 b I / i v 3 8 0 P E L 0 o j 3 D / b m 4 h x o o l p B P E L u 0 + 7 m x 7 A c J x Y v i a T C 6 5 q r 2 x 9 l B n x H U F 4 a N 3 2 b W x X i a 9 O K i z r X P D l Q C N 6 9 c r M 5 g / v T K N / t M r 2 5 X / y 9 c f N 3 a h x c t z L K s + Z q + 7 h T V 4 z 9 k 9 W J B s A U l E U g f y q E C 5 X u d z c Y G U a 4 w 0 3 z f X T F E D w n i P G U C b s 4 4 o C i h Z B m 8 G K E Y A 8 Z S l 9 M u w B F I B M 0 + 1 Z e 2 4 D 0 z y d w j x G T 1 + h 5 Y 4 c k l O a m h i 1 r j 6 4 G 1 C E x B G 0 N / h X l P 3 A X H g v D 7 B r t Z p u 2 X I A j 0 i B D j A 4 s t H K P z P I 5 7 w o L v a q M 2 v b d c e B 3 b 2 r l d Y w 2 L R K B 0 9 m T 5 6 a 9 / u R E g R m k 4 Y A I O S h 7 P + W U L z P m o 9 t Y I M e t u 4 5 8 1 c L Q P i C i z G c 9 E 1 v J u T P c 3 y J W 9 D j 9 i g B g d k D c 5 q H d a T + 4 G P 1 2 j J H E L t p S u g K i 9 3 B 1 L / o L 8 R 6 3 w s p 3 D P D e x 0 r 6 K z e e D 7 g 3 9 2 B H W P y / t U X f k L 0 I K f f M I x E d U x A T 5 D h C F W s B w o u O T j S E G o Q I 1 k u 2 s o k 0 D E W N b t 8 f s / p C B d M Y 2 y d z k 7 8 Q 6 g / N / e + + y w m R e 3 6 c 7 n t Y t s 7 g t s P W h 2 / E 4 0 e y m j D y Q M + w s G S u h x 7 5 D m D c P h R z r d Y n y h 7 d G v E / E F X o A Y 3 E R S y 9 o 1 z R k U A p j E X n M 2 1 L T / I M o Q a h o J 4 f B H e 7 V i Q g 0 + C 2 + R J 8 n d D D / a y K h U H L a L x / i k 9 W k T i H d Z Y d H o g U d / i y 4 9 c T g i H R f r x B K N 1 H z 7 v i 2 k P C Z V l f b J C a G 7 Q N Y o w g r l e K y o 3 w f w T U 6 w g 7 v z X 1 + r x + P f d S y G I H X m J + 4 D Z Q X V e e Q b f p v 6 A Y A 1 Q y s 3 t X c O A a J n n A M O m J U u N n C P F u L W 7 z b N i J P R c m 5 X R L V z / f G n U b Y Q p M N Q I J z 5 1 e S b k R G 7 V 7 5 8 m 4 f y 8 S u L c X x V / h g M + z c X p Z h 3 9 x n N t 2 4 n S c a T G W L f G B 6 L j H w B h J + c h I 7 / J H c x q f J e H f c o i 9 p r + N q D K Q U M f T G G m I g i Y p 0 4 H p A 5 i c E D 2 r 4 b / 7 q O n 0 q 4 P A Q A s Z m e 7 + B f 2 K s w 7 Y / g 9 5 F X e 4 D n J f r e o 6 5 z 3 e / j s a / G y 0 h t t 1 E m L N W K E S H T 2 E 9 P u K 3 m G u o e M f 9 0 q L B m g s + M 5 x J x 2 z 0 z J i P p 2 9 N o 5 p F m b b 4 O a r f X b / 0 c j g h j c b G 7 R L o 7 o n 0 j S P a Q S P 8 O z x D h c z + v O O w d f F m + g s W Y A r Q / t Y 3 L + 9 A t Y + h 2 h V Z d d 5 2 5 m w Z t 2 y z N o f o 8 y m J 1 l j i u 3 k 9 0 D o A F U 7 7 U i 8 D 5 K / i I 8 F w P 1 9 t 4 p U T 9 P t u P q d / d 7 5 q s v w H j q v m t k a / L P N B F X H Q r A 1 X z P C J 6 2 + + i r y K T T / v C Y d H 2 t s j L l D 5 8 c B l W I G / d 4 J H e T 4 x d R m a n 3 F r t g r Y n 2 H 9 n 5 A P 3 v m 5 d l / x l U P A T t D n i p x F l w 5 w / 3 o k 5 o b 2 Q V t i 5 1 r 4 q H x 4 K s j l 7 f g i R 8 4 t B J N K S g Z a U X F L 2 H s C U v i D / S n Z L + g 1 u M P f I d H T 2 7 T v q x b u L D H T f a e / Z 5 G u r v M A H D Z q z s v t g I + z X T R g f I E / R O n a P o d h x A y G A U E x 9 g + U c s 3 p d h E T G S F b 5 u n 2 s 9 o J e M V w B b A 4 8 V 5 S G u y 2 L Z Z r / A G o 5 d q + v w 2 o W + 9 o 1 X P q Y G e 6 Z n K 8 V 8 D H N g m U G v o 4 f S 2 M + N P 3 u S W 1 f K 0 l f Y x s 3 6 u a x N l Z a X d O R e f K B 1 F Z I y x Q M p V R P C W O 6 + x d r 7 l 6 f 7 T u w 2 I B y d j C F w E G K + 8 S 9 6 + Q G w p S z V x x H N k E q t 7 T N 7 k X o l W o t G f I H U u 2 5 4 J V t V J c Q X S A s f G a h w + C I x f Q o F 5 M + E Y A o Z M Z r j i K 4 X S 1 Y j D Q q S N u c 3 A s S P I j 8 h L X k k e V P F / D t o O k j C H K k P I O 0 h l O k q C + L + N i O q B 8 X 6 G F U t C N k 8 e H Q A e 6 y g I W I m a a c + A u 2 s f 3 7 m 8 / K K C n 3 E 0 h F R l 2 s 4 E d p Q M V Z g G r K N v O Q r F N U 3 n J d 9 h b n v e k m m O A h R q C 9 t 8 E O J w Q g g t G W S Z z 9 P i E I T 1 O 3 Q k g z R n e M 6 k a P L w l 7 e f v E R T n 5 M E I N 0 f 0 F / 1 b r x R S C l a P 7 r a w r o P t q C m 3 v 6 W B g W / i 5 F m R q J a x t Y s k 1 K D r 6 X u C p C h a V f 2 9 x S Q x W 6 4 j N D e e Y 1 x v V 2 T 0 4 a 1 K K o r o 1 8 w A 0 F V j 3 J L c b 7 S l X f v q c D U H d U R F d r 7 5 X M 0 I l n V 4 H G c 3 i I q 8 t 6 V u e 0 r G H r m F f v 1 L Z t B B s c 6 f T b Z q H 8 d s 9 o 6 M x v B / d y 9 a N Z g e F L Y s E c v 3 A g j s 0 L I q o 2 i 0 J z c e J V f G 7 L r 3 i I 6 / W d c F R 6 x t m e l i c O S E G A C Q D b e W g V 2 M e E x M / l u D y y S X p F t v O Z k N j c 4 s t U W x Z g r / T Z P S G 1 t e J L s Q l i g s E q S V Q L 1 9 z q b 3 h V M i v a K P j r i v c C c 0 8 P z H G T r 8 p / K o I A I 0 R U e I N 4 z S M i / d C 7 v m c J u A I O 1 9 P W d c y 7 W S D + f O n g j U m B M j D f I P t T l s V a J s X Q 6 6 m / o 5 A s w 8 q y f f z m i p H r H K A z B 3 2 J c S + t 3 b d s c S J L D P u Q R 1 w I j P V y k D v h B G V 9 d T 1 8 X B 1 V m s J s 8 j n 2 e p U + L L Y K p d s / h B y z 1 0 B N 6 G + g P s E y L 4 r P R R K W r B Z q M x 4 v z x s s r + A B M n p 9 8 5 a i I F g + 4 + J k I k 0 l F + Y K l z t o 1 8 H V 1 N B T l 7 A + x W 9 Y 4 6 P i z a V N 5 o L h W P E 3 1 l 2 V 1 V U 6 b 8 2 2 3 W / 8 3 r i X n r d 7 W 9 / b z g W C s w g l Q h l 3 O e Z p c 7 4 w O J l l t V 4 O m 0 R C I w V 7 d j s o c 3 z a c E Q o S B H F E n r Y n m h X s o S U r v A R 1 U i A 1 H g h L r L H + q Q L 5 C 8 J 0 g Y a 0 + T A P X G K K v r a X l c d m c G D U P o + 6 g v + w X Q q S 6 G k t z p J 6 X r T f M A 4 f J 9 f N I F h J r 9 c F I Z 8 f U d U X Z q W 2 D N e e y 5 a / 5 M G I i j w o T 3 1 j y b S m 5 / n c 2 7 S y J P b B h K 6 + u / H 5 5 x K + 5 p C R W 0 f o Q G Y H a 2 t z Y z 5 2 b Z L f h b 6 h N A N y 7 R h v 7 y V x q s J f s 6 D 9 M 0 m n G P N 0 z O 6 g J K / a l p w 8 q V E m y W T u p H F j R B v r i 2 N T / s 9 F K y Z Z Q C n E S U P j + w S k 3 3 q / Q 9 + P I q h G h v + X T B f c t I Q v R K o O 0 c F q 7 i C w E z 3 2 m E + h Y y T a S z I Q v Q B x b V + I b q e f g 8 1 b P 4 q A f + e M 4 c S g E k k j + l H k y X I e x s 2 R R t o 8 U f m W 2 1 0 m Y b w 3 Q f C c p 3 / 7 1 U R 2 C Z E O W Z r u 9 v P 9 0 A D u i t 8 e a 5 A O I n i B A a q N t z H L 9 X w I E e K J q h N x z f i e F N V K d I B 3 6 o b j P o U o 7 d e I g w 0 Z 3 t Q U K 0 6 J o g x x I E i h w x U v k J n d i G B j c c M b R G F e 1 q + c k 6 4 S m 0 p / v z I G z D 8 C I c 4 e O k 3 x J 8 u + j W n d c I I 0 W M B 0 m j f e y s + 5 0 D 6 i p 8 q V u N A l p o + A l v T s / e W c / m R w 8 D g e C L n C I d l N G Y D j 9 3 X d y z N M U h W M K V E Z q E d o e K E B P 2 v C A 4 E 5 D u B 2 D w U v x E j t w R / A R l 3 / s J h a R G d W N H X m C / 4 v a D W d W n 5 1 E q 7 Q Y O a X t Z x H t N M X X b 1 j U G O I J C V m B F e J e e k K t j i j X y L 2 E k j q Q y t n 1 l I g f n H E R 4 e p C y J C V d Q f P S + 1 9 w M 7 2 8 f A i t o N G d T f q d Q G K 8 E 4 k v R h k P + T d 7 b n s T O + F O O X 6 z t K O Q G V q K 3 i L v Y K a R R c W i H a e S V I t B / w Q + y H w i J b + G U C n O L K x O n C 5 j E g y 8 Y B I j X i 1 2 E b 4 q Y m A D j T B 4 l g W c o Z b p + F 5 V Z Y / r D Z 8 f + s y 2 h N w v B Z t T C 2 h / G s D + N 7 P Z V p H X r 8 l 5 M O b K U m A H U H 0 C e X A y w D O q Q B d 3 r v w E P A Z 3 L l w m y K 8 T A 6 z E l M V M M n L x s u 9 U d B f H X c W t f B d r F B v f x 0 V w 1 s s h f f P 2 n c C M a 8 M s + z x q 4 D 1 a z C h Y N s v + l n H 1 h l 5 K I x J p x A i U f n N Z P h Y i M m U W 4 C y 2 w 4 T H 3 S e b / t M h + v S 5 I K K I H x + v d I 7 9 6 h p E u 3 R r 8 M l T n 6 8 2 7 V w n T x Y + u E C H O S m U 8 9 E T r d s + 9 f c S / n q y b h N H 2 w E k 5 b Y W r h h I l n R y x k l C X / 1 T L y P 2 s s B M F P g o E Q p I 8 S M h 8 A 3 D q l N k Y q + N w R 9 5 x 9 D j L u F p u Q 6 3 I 9 + U e Q T p L q N G h A a 4 n C I p Y j P Y Q s h / Z R O K W U 6 v R M Y t / G i D k 6 J f 9 b m o z L d p w b F r 3 M p u L r H W f h Y R f W T 1 X A D J l Q I 0 D l J 3 v j 9 J E G M Q A g E c q L A q y E A 9 u 9 P U U e + v R 1 H W p 4 f 2 F D M c l x v S C E G y 3 N u s 9 z A E + R a N Z s F o X G J Z k y D Z 3 9 5 T l j 5 5 A q Y H x u N W T 8 A x B A g B 0 7 l b D Y y 6 f a w Q O 4 N a e V M j 1 g L 3 J N u k 9 V o / N Q r R x R o N F E n Q 3 e S a P P j B U q e R C d p C L v u z i S X 0 4 t K 7 U e o 4 G Z l S p E 0 8 0 Z i b 4 Z + D g y / Z m 9 M p 2 n t J b f n z T j b 9 v Z N U y j s B 3 O B Q L q g r 6 4 7 3 e j H e i V 3 a G R B u 7 P f F r l W U C S I 2 v w y K a o W O H / z t Z 1 k U A z P V B f 0 C 5 r h G d N a X w 4 U + 6 A O Y a b g Z d v C z A Y M Q b z E i j T k K u A Q k r v 3 H 5 w Y r 8 7 9 9 m q S a R r e d E f l L a l X v b M H H w 4 Z c F 2 P 6 7 0 c n D m 6 i y u m O X m r Z D W P i R I Y c 7 M D u i f G n b Q d S r Q 9 I 5 0 I e U Y O p E s g 6 0 G u l H m e D i Q E k J z I y C a 2 Z w T e C f l j f 3 v x 6 R A a j J y 9 3 3 j B K 1 T Z j e a H r B W I B 2 G u / D y R + 1 K u 6 0 c d C s g / v g 5 u H k v a e O 3 M b 7 x 5 h n / g I y n r R P I i A w M u / d h V 8 z a 9 z K Y K n s I c T X Y P J W P l m h 3 2 w m R h 6 I e w Z f m p u 4 L R j J T c r t K U G w S R U B 6 3 E U U o u r / V d l M U N i r B g k a D G Q H L J n d D V O 8 J p f w N O 0 B m q + 2 d y 4 p O B I / E N t 5 i / R 9 7 e O U I H 8 s m 7 t A w R B X n W E S l 1 G l E Z L r G u G x B H v o 1 N c Z 5 k g 3 9 a Q a n G C c Z 8 p 0 Z e k P m 0 W z a E l e I d L C t s s U 4 8 Y x S O y g 2 q L h s i G 9 C W O B C a I v c q W i y G / R N 5 a H g e u l m z o 7 s M i R b 1 9 3 6 N c + P J 9 + C f P o r P 1 t + I y E 6 B g Y X 5 c O P o Q 7 X c 3 u a j 8 s y 9 O + D o l n + 9 b U f r f s M G w P C 6 7 e E u a v h a / i 1 a Q T i e D 9 u e h r g u D 2 m M N D r H t 3 C + 7 b s 6 v 7 L S Q a 3 n 2 T q 6 b / 6 B I J 4 E o 6 M H e E Z n F h j X b 8 E S c U 5 X + R E s 1 a e J d E n w + X b D r w d 8 O j 3 O d 2 1 c l 7 h Z h W 3 8 l S / d + E y L y 2 l p r u e t J M 8 O + e R 4 M z 7 Y n z z z 9 w D 4 f M 1 k l C m 0 J v L n k 0 w h T V M a C + m K x i e v 1 M Z I Z O d a h d / g O / J 3 r 9 7 s c 2 h J 4 0 U z A W Z 7 r x F 3 d 2 3 N 7 E 1 M Q 8 L r S e W / R x u S y a G o S p m w b O h 0 1 4 Q 0 V 2 / 3 L v U 6 H j D 7 R c w r x S m U w s K o h 9 A x i W i C z f o e k M + x X K c h x G B 2 F Z G j v D c g L Z r M z c z e I x 0 X Y w v G O D C F m n s 6 X b / m z + Q H 2 H K I C G v k e c P 1 7 Z R d g Z 4 S I G j g 8 Z I t R 3 H k 5 z V e S M K m G G e + B 9 a K / / y d h f Z / x 3 Z 6 P / 8 i j f x v 7 C f U 4 / + d 4 / Q X f e 1 v E L R / Q Z r 9 B U b 7 l 6 / 9 9 d O o y f 7 v X t 9 L M B 0 S o H U 2 J z m B 6 H K i 5 O Q J k Q I W A W l o + A u g t N B z 7 / M a i U P v 4 0 O j d t D q + t F X + J B t X N i Y f Q L B L 1 / S 1 4 J P T h D 6 3 M W a / r d P U D j r N / T V V f I v m z j W m P / 4 f H / g u X / / z H 9 S F i f Q s f 4 c R j C E I D 6 a A 2 j + h N 8 R 4 Y V y / + s 9 / P 8 9 z 5 e 3 v k m A 2 3 3 0 P V F H G T m P v 5 0 K 3 I T H h J t e 8 d v 8 y J e D 0 4 r W l f x 3 u N 1 H u P 7 D 1 2 7 8 G + I O P o 7 o 5 2 f 4 H 5 C + v 3 h 4 / + M 9 / k B 6 v H B p d 1 A L H n 6 4 P r Y B + + 5 / P O Q v r t / f n + V / 0 P 0 + G C X B k 6 / 9 u F / / h e s n K L e b t / 7 6 V v 8 G B P w c / v G Q f + X 6 / f V R Q v v 6 B w j 4 5 0 X 9 6 H 5 g / O F F 4 Z z 8 P c s / H w J + A Y j g + P 3 j 9 Q c c t H 6 A A M n 6 v Y 8 z X p L f / X 5 Y + Q N i a X 9 8 w p M H / 7 + g w E c u H S j g a c k L + 8 M M G D 8 u K / v + / f 5 / e w j 6 k X 9 / i G D / 7 S H C 8 f c s 8 F Z 9 8 V z / 9 i y C c A c j 9 B 8 P 4 f X b j 1 E o o V 2 P 3 4 9 n I Z 9 v X A v v 7 I D 7 1 y s B s A E s k d 8 L w 0 b g d g O q H b X r P x + C t L 7 f 8 / z j I c T j A 2 T i 5 / c M g g h u u H M R V 3 z / 8 2 9 v X b D w o n C N Q g h 0 n w l b u c 1 c v I C J / G E h o e D 7 z S + 9 v M f g h W X g y 0 O w B A t Q U C H V J H G q o i v 5 3 U X A E 1 4 n 4 A n l M 1 7 r f 3 z t r 5 / G O X X H y B z M u A 6 0 N U H 9 P Q L M u O e f z 9 D 5 w 4 z 7 / S Z k n 3 G / 3 r E R 9 o A 7 C B b 4 j z 6 + S / 5 5 1 A P z C p I P f w f q 3 7 / 2 9 5 / G + / i 9 A s E g m j / M u N 8 j P o i U / 5 3 T / / X 5 p x / y + g d o / H 2 X / z 0 K f f s f z h G v 7 D + / 9 v e f x n H X u 0 2 7 + k Q b 7 Z P r C A A d + p L I m E V s u j 4 j Y + G 0 Z u Z 3 g G A C g j g s A d o D 6 P 1 L C Z I j 3 r v 5 0 4 1 X 7 3 / + r q v 0 Y 1 G / Y A L B + y e J F u f / w c P m R / j z M O G o E r / 3 k p M / J s X 2 / P e 3 K l j H z 4 8 b 9 X s Y R 8 J w C m 6 Q h 8 E g g h z I z e 8 h e 3 L / m z v 8 8 5 k e h g k G 3 j H / M f D A M M L / + P r 2 r y / u I / 7 4 Q / / 9 I R + p w / f + 4 y H / z 9 6 P D m h 3 M H / p 4 B E x Y / j g u 6 s / 3 v x D O G J H p W 6 p 8 9 5 y W e u S 1 8 L H z e n y h 0 w 6 / Q i f g p B h u y 5 h m / 3 X N R H 9 Y M q v 4 A c Y V Q Z 8 l s Y D v Y s y v s 2 n y s g q x l x e 0 w N 1 y l w d v l p / g 6 Z H Z M 5 u j O G h q m j b X S o F 3 e i N L j I 9 v d R u B + 6 R b m 7 r S Q a 3 f n e 8 c w V f M i f v h M 2 N V k 1 3 0 w C q O 7 L m + R T n A 0 + e x L h 0 U u U J g L 0 P 6 7 7 r R J C w I e o e i r p D Q 6 F P w C H 2 8 m 2 N e Q v V P t I 0 8 x N 0 3 x t s j + F E 3 5 k v A t j M / I A 4 i h q N + h 7 j l 8 M Q 0 O t 3 Z a t y j I t 6 / F x i t x B F j U G u E u m A 6 X x g J / 0 P s H P a m f k 6 2 u k v Y c s L y p Y + H q I j n T T y m n U i l j f E J Y D k h z / t 4 t l j / P Q P 0 P l H c h G D P C 0 J d d v e t b Z l z 8 3 O r V F B 5 m 8 c 7 K p d c F + y n l k u / T 5 H f f 2 d N 7 X p 9 W 6 a E 4 Z B v / 0 k 6 2 C I E / Z t 1 1 / V k U q g 5 n H 5 t n k + d S n b O W N 3 F u n D V r 1 N h Y Z 7 Q r J V u v Q E 0 n 5 1 2 / s b W v d T f d Y P a e P L u 0 e G F C h V E n 1 o o e 5 K A P 1 2 Q 2 g Q 1 b W F D i D p v s r Z L k L T c m O d 1 7 r m T S Y C T v a r f O O V U w v A h s + Z a x R t Z K i H 6 + g B Q e N 6 W x P s R n K N F d i 4 e W E I Y p Q Y 4 n E M E J p 2 N m p Z H x o q q Z c S Y V u x U p H g 3 g F T j T x X / G x P z j m J T t 8 e j I 0 G 7 / f 3 L U E z 4 W c l / 3 x L A N o w 9 4 H j v e f c 9 r a / / u r o g 8 Y / A Q V U Z 0 S / 5 V I M O w J Z M B c N W a S H Y 8 d H r t n x 5 4 / h 6 A q M 5 v d 6 Y e J k C H f 5 b n n a E 7 X D t T 8 0 u Q B z + p 0 h D t D V y c U Q 7 2 Z 1 p m c P M m u b o T b E g b F B J 0 H V o k p M v 7 0 U 4 w Y 4 R L D K M m g r O x r 9 A / J D F N / T 8 W M t C L G O E L / n o B 0 2 J w 7 L e c Q z Z N k + P + a c / Y j S g 8 X P S L R 5 E q x K z o N z v t K P 1 x w g 1 C k 5 8 S F M y W x A W M E D j Y c Z A c C J p t + / B 3 j o P N N u z T n b p Y m Q 6 6 Z 4 t q d J K v j i t 7 w p Q t 9 A t E K s O O m R m f 5 s W P 6 2 R j M G O D F y Y d R 8 G L I Z G I a r S c L / S 4 o 8 Z E z v N + y b + c T N T X j / J B 6 n I y 3 V 6 T 1 1 2 Z 7 Q N e 5 u 7 J q D 0 f d j e o d N g a v 6 J v z + L o h g f V + E O g f e Q g x y s n o q v / s d J w N L 5 U b Z P N G T R C D A 2 O S P u V J e O N s h F f 9 J 0 t u O g i 8 6 Y t V 8 T P Y z J o H D x K V H 7 A n O X w n y r w j u Q N 8 7 z A f 4 u I 3 v 2 0 n g n 5 3 e 5 p f F u U C q 5 Q 5 s S v b H B H q N 0 R Y Q g H K B i B i g n I D l + c v H b X 6 f D q y r Q M 0 q 3 n 3 W 1 R J u F B m x W p B n q u Z 5 Q C 9 l r P g 3 P b I U h r 2 a R a G z A W o X f x j K 5 W d f 1 9 k 2 O 6 Y u 5 C t Q I R C b U a J O o g L 4 e + s 6 W Y h M K X E G C l o 5 l 4 B 5 9 u a K v J 6 v H b G 3 1 9 Q e j A B u 3 I A s k M F t B p e c j r d m f E 8 Y k F / 7 J N C q M K n V V f X k j J U Q 2 f h e e u 7 c N 4 h 1 x c A T 6 4 B x z s X 9 A / 1 H H c D B e 4 a A n 3 s c U f z O j U M 5 b e M t + j 4 l / z U y N x t T z a e N v j + y z 9 S L z V 3 W X t Y P R m q R W + w / u H n 2 p V W d 8 Y 9 w m D / Y n x w O L x y T N b / z V 3 x m k 5 w T z b T p 9 + S b x L a r e O M + z L c 0 O t g k v o V 7 U D + e c Y L / n w V P b F v k z u P + e K p I y Y Z e 2 y H o n E 7 J G H H e W Z 3 H 9 p l n V t t + Q H 9 q N t u U Z n J Q y 5 D P o Q I N a D I c G D m 7 + M O A n o v a a s d A 8 O W / l 8 C o V 4 h u l k Z O 7 x u h n F T F W 2 W p H 2 6 Y M z h D D c X N f t z h p K b B a j 7 k 2 T u X Y w T B 4 l I 3 x o v 7 4 d P H K b 8 B b c l 1 b D U 3 x V M o q h G o 4 J M l K o p S 1 O A K e M 8 N Z F E a C o p 7 L p k G e q H X d I p 7 O n f a 4 J F c e N P z n F R q 3 m f i q g d Q h M M Z g y s F u T Y 5 I c U j e Y T V / E 7 N e 7 o J z u f d Y 3 O s x A d r U c U l 0 W u 3 W x g t z c c w M 8 j n L Q S s s p A + c d q x z Y x U r v E x w c C a 3 m 4 T i 9 B 0 W 6 P f 7 v U x n G X L Y n 9 I P X e g Q T r G + a P n b P 9 m Q N P i M W U i A F G A K Q y x 0 a A q 0 C d 2 a h D q 3 g M a p 2 R P v w d 6 e B j h 5 L T R s Q O U K E o / I Z e J p 0 v 9 5 G L a + s Y V x 6 K h R d 7 B f w Q Q D W V d L t m f + m + H q S R D u f K b v x 2 m / k u q D / f P Y R o n 7 o 7 D x H 5 L E B z B 1 h v E f F C Y H O K 4 9 w q p 4 C J Q j u n x Q V A P + u z q L j V p i v v 1 t w W J t B a p k r 7 3 d e g X z p k c k M 5 2 k P O X B F p V S d I D N u K x l n w q k B w R T E R v l 4 b 3 M z 2 A n v x n X c n e y X 8 s L H 8 W m g T x j X D v F y V C X k 9 M 9 x N p w 7 J N k V 7 s + B n e n 0 6 5 h 2 3 7 8 P x D N T 0 t / y Y + h a Q s W n T l g y 3 2 Z y L B H 9 F W p w 8 5 P B o z u w G J 4 Q i t 4 e f U n 7 6 a b r 1 W 9 e S z o Q y w w d 1 p j h z Z l E n R 7 7 / c 1 k O Q 2 f k K z D i 6 + / V G 6 0 J S Z J 7 b M Y J g o h 7 o E j u S 0 h 6 / I K r z 7 H B E N 4 H U v 2 V 7 b 7 f R z e 9 u l B b v v W 3 t P t k v G q l y h r 0 j b q X + w c Z G q b A f m J e W 0 k o e + y g B 7 1 e T 2 p W r G o E M k i 9 r I / E S 4 0 P i M F B z g q F 3 K f H a f L o N S f E g Y O L c S + U e E t m h F J Q h c c v 5 x n A 2 g 1 k L 1 J h w l e u + s q x 8 s s O c P B P M U + v s 9 Z G 4 K u b 2 i J 3 m e P A F 4 9 l r d a c Z o S 5 S 8 q Y 9 k F 7 O 5 Q x n p l t i A 4 k E M 4 7 i w 0 U + 1 w u Y F y G S G 2 e 4 d J N d 0 y s N g p l w o j 5 O W y b P o h I q t L 1 N 4 K 5 n + Z q v d 4 / y 3 u t z b G X m a 3 c Y A 6 j 7 C w A J 2 C W a k i 3 D q g C / t 1 E g p Z D w 8 D k U 3 Z 5 9 w I e z r x Q Y k N 0 1 1 g A J i c / f A l z A j G 1 h l m A I X y s R / L l 9 k X c Y i M + Z j p Q 4 s c o B M v 1 k p z G r K f v D Q r f H Y E 1 / X L l g L I n r q j f y n d 3 3 S x G n N K Z t I k h s D T u z 6 L F e F 2 z u b h R x p h 8 Z E q 6 a g v G f x M E 0 p 6 v F g x q 4 L c W 1 m / U R V v v w q v r G k R 8 + E m b B i t c R V P X 6 0 E i n e Z Y 6 7 W 7 f T Y k s L E D x f g z K / I W J V j 5 k x F G u S 3 7 k d t l + I p O C A V o k X w 6 H + e 0 O 9 k d n z Q 0 g z Y S U H n k j s o 9 h q g P M + R z 6 u 2 x B j 3 4 7 H 6 4 M D K D t 5 M I 5 2 Z D x w I t Q a 5 x K 9 M c 6 5 X k h z v a 4 2 6 X 7 A V w h M p y N s / h J 0 S z a T x K Z f D m v v 1 U d l f n 2 a r y c J M p N f U s a R P k L u V n q 4 e v F 7 T b L R b x 6 z W U y U G 3 n L 9 i C r v c m b 9 a 8 8 t j B g M v E L S k J 1 m O L + 0 T V e 8 Q r t X 5 6 G O A + w N o / 4 d 6 A m e b t j I / x x x k 9 h E B q d 7 / t 2 5 n A z z s U G D X o 3 h M d Z I U 2 r C k p A V a g h Z A F z n 3 W W g D 1 A 5 1 + + X U m z H I m 8 J l B Y k k 8 S N r M C f m F o g 5 L W c 7 r P L k V F R q 6 6 6 9 N X N D T P 5 M I 1 i a V l m e Y n G N O O Y r 3 4 M R 3 a G L + N h u 3 G u L Z P 2 + q 1 l N 2 I n e k + a v B / s u b + o h 5 0 5 F E 1 d 9 Q s I N i L + l 7 k b J Z a R + 2 u w e 1 j h 3 v 2 y J 4 t X P F a 0 D G Y V 6 Z E O e Q v i s b C 5 H 2 8 N P d n S m U B X s W B b h Y L e G 8 e 8 9 f C 2 p 9 4 j C X J b Z q o x C l x C b l r d E 2 9 9 F l V t L d S 2 W / K j p A T j f c u y q Q M k e X D e N j i 8 z 2 z N W a G 9 0 Q m v 1 V V n 4 T r F y 7 g 1 I s t Z G H o C M 9 P f 9 c e S u 9 p C c Z m v o H t P D 4 7 B f 5 9 N r c F 6 5 M h n z z 5 a j 5 T z 7 U b 0 E y U N X E / j X A b 3 7 S H y q t y R 9 o g r C o q U 9 R Y R z r L D I b G X Z + J + t g p m k X 6 1 s C T / f j n n I s s z P f Q H 7 B D A 3 p H Q G s l N b c 4 c a o 3 D b i N 9 F a e 8 i q 1 x 4 i j / z d C Z Y B J h 8 Y K w n 7 1 3 5 Z G p x n L U 3 b k U 1 v T I u K F 9 S m w h F 9 m K w L 1 n W F 3 v C + U / K g V + p h B B j G Y A I C y E G A Y 8 A S t c i A R Z O Z Q y 9 B F a r y / q Q Q I e U j 2 W 6 r R t a 2 l u 1 1 K W m 1 p z h Q Z C X F n Z + g B i G 9 8 k f V F D v o w b P 9 s 3 M M w u E n l b k l y e v j F b b n B F u c 3 w L 2 T 3 J p A 9 o t W v b C 9 M F n J T T m 0 e y R D r a B d G C 0 I Z N v X l f I t / v L d K k 2 t + K n u w / E 4 N 2 f d 6 1 z v b 6 9 c L 4 2 K U U 4 9 e r u k W P P l C / y Q v r S U v f 1 z I Z Q H G 9 x 9 z m r c X D l Z M z V K q g 9 3 p r 8 N Z L 9 h F N y + n 2 2 M k j i c R n Y z 7 b v F + y 2 3 8 v o V b a t m w a H Q n 3 o i f q u c E h V g w Y s h 6 n v S R 5 Q w w m 9 z l q I e U l L X A + C X z N J g E 3 B v n G e K T W L m P 6 2 z E c 4 w H u y G V C P 7 g M a 6 U w K 8 W 1 I z g w + J o B N q X O 8 I / D k c a Z f u 4 m / x v W R g 1 V f 2 H + e 5 y e f n I p F 8 W v n y U 6 p t + / 1 v U P d Q d O 5 B h m g f / t 9 3 + T P 9 D X M z y s b Q X O o F V 7 b z q M 2 c b 7 p 7 e o W 5 6 E I G f g a 7 7 t y j y a V Q 4 C x R T 8 g V h k 2 / S L C g j Z c 3 O v H f I 2 z e H 6 / S 9 F V + D W y x f W z E y i u f F n D J V P H w 4 b z 4 r t 2 H J G w U w I v X A s S R t a G 8 B H V b 8 G z W i + j F t h s f R q w n 3 X f 3 j x g u / g t 1 p s C q q q n d M W Z 8 L p y 9 a R 2 v c w d j M w 4 X l V a p G F U s w F e 6 8 x g a 5 A n z s k V X E v W L + Q L x + J p Q 4 J 1 A x z Y m o 8 G X 8 B H h T u N s 4 7 b k r 5 O 4 A J V T q 2 V Y b E 9 C I U h 7 E o s D A 9 U i 0 / 7 A N H m i R F 4 i Z D 2 S b 4 E u j I 8 y H F R V c 5 i w n f e a m W d d m Y f E o D 6 s / k C g O z 7 + b 7 c q D n 6 O u d i l z r L L p i a R O z 4 C j c B 3 L p w f Q x U S 3 a / M J q 3 p S m M W P Q Y J N c y e X Z t Z c j d m X J 7 V g b J 9 7 f u w i w X f M g 0 U / P S 5 C 9 9 x j 5 4 l 9 C 8 u 4 7 0 z 1 u X Z J 5 K N t f g + K y Q 2 h H q I w u Y T P t i e 2 7 7 B i 4 L 2 C / 9 X f e 7 y g r G M 3 Q u d M b 8 S W G 6 1 3 8 r 0 / 6 9 b P u X f / d P q J 5 C P 0 D M s Z Q h I 9 n v n O t 3 l 7 6 y N k B K g p G + 3 + O Z v x l X 5 C F I R 2 H w b q y o y k n y r F T C t e n O p g d S U j 5 X Q v Y h / v k g R y / Z P T T z C H j i W q d 3 l k s h D L P P f t I I 9 l n l J z p I H 9 N h 3 t 5 p U t i X r 3 y 5 k h G H g H k W X o C x y x / 3 O 0 1 8 P 4 T / 2 3 d A Q f b x W V X i D t u S X 2 j E h 8 s I Y x c a Q s 7 K o I W a e o F K Z i H Z 6 p F d P 0 z I a C c E H x B X q 7 j U p R i 9 W e 9 4 D w v v T t Y y 5 D u V 3 Q z g v 4 E 4 Y q n I 1 u L O 9 f 7 2 e V / f c D 6 4 9 m s i 2 W y + M t i t P s 3 o 3 H v 7 c k t t 2 j 0 O S g e z I y b b E / S 4 w e u 7 r a g B a g l 6 a x n q a j l L k Y M Z q K E V C y M v w g 6 J T 8 V A r D w f q S / e 1 X U Y 9 w h s D X J s E I 1 n n L 7 b r b N f n t Y V x c w u B 4 M f 4 V / 3 F h c x O S L n 4 u D N q / 1 W 6 u Y Y b b M L E c 4 C Z B L 2 I p H 3 c o 5 j 5 J x c T K P B j L q L F c 4 O v + d 3 r + G e o U / A w B 4 K Y y f K s o p q M a 9 u s r 4 t 8 q m H M Q j U k Y V i 0 x F R X Q c A C 1 J 1 U p 0 f e H I 6 e P S p m H w o c 6 X j + U I f Z O J W K E + I o p 8 a C m E O h p B j T F 5 G t y z v 9 4 0 G W R 0 8 E N 0 A t N B 0 k G o X H Y 3 q f u O P F E j X C 9 D d M + w 7 v 4 n t k I u M r / U L N c 3 j a b 7 H M p n Q h L p V m h s K p l I y C u a d F e H 5 E + j 1 g 2 i 2 V 1 j L 7 e j 4 L o H V D / N j T Q W p s t 2 3 P q R g M z 2 Y J Z d M a j b w t + O A U F N 1 X e Q L N z X S y I T C v Z A D C 1 M o V o 5 4 n Y w I 7 O m + P x I c 8 p e t e o z a w B Q m E S R 0 6 d K 4 u w k 1 f / B V 1 f G l S + l 4 Y 9 H J 9 j X X S l f y Y j J 5 s N + i 7 Y i M k h p g f f T t f G 6 t d E X P 9 e O 3 x s j J / k L b 2 Z o 3 H 8 a y O 7 A D M f i t m m K w 4 f F 9 W N v 4 W x Q t h C B 8 V x y T 7 d 5 q z U 3 3 T r I H X x 6 C A Z y X K / D 7 y K q Y S + R V I T h z b / M o r T A q B 8 s X V d w 4 U O t O r b e n 6 b D o c i L E l O i Z r W 4 W B v 4 9 z n O s C 5 Z N 6 y R 6 B R / J R F 5 E C a Q G i f X a b J + I z 9 u c Y x J F 7 x E 0 + y Z u 2 J H N g Z Y A A 5 w 0 j / e j F + i h t X c n F + 9 i i R P 7 x J X 7 m m S Z 7 E Q e o u g a E k i U u 1 C y 7 y F o A / i H Z l u a P R K j j s 3 W W M 9 A 8 5 X r R X 2 / X X M t x s F L q d w O 4 V c / s M z R X T L 5 z Z d 1 x v u j P k b o n 8 Z 8 u T 9 8 2 u N R A Q 3 6 S e P u 0 q A o O V 4 v o G e 8 h u a 1 4 / K F X h 8 y B L K S 8 G W g z h y f V 8 u 3 f I T I X 9 y L 9 T M R S i D u + S T 9 n s t O l w 4 M L V 8 9 r Z k 0 7 v H 6 n u s y w l x A j 0 8 y 0 D z q 5 z o y x k 1 U E X O 8 k z F F x X 6 8 x X b y e C I 7 Y o R 4 T B 7 L / R O M J x 9 T l g 1 / 3 X X p E P o H q G 5 q v n 3 c b m M 1 l 8 I N m x Z u h v C P g x e T Y S 8 Z 2 A O 8 i G m S I B / G t l s D + H I W O L f 2 3 4 y B t R u n w o l R z w C X j v r g n X x A g 3 R l t v J o D b T E r l L r 2 r n b 3 V C / u d T W i f F a I Z e i C 8 G e M i O 9 I x B 2 A Z H Y Q 4 n 8 p t 1 l P 4 U w 3 E z n z V A P Y u y v u I G q U A P c z h t N V 2 9 n Z + H S d 4 H M F 5 y L T f 8 E e n 2 n 7 F v 7 E 2 N 5 R J T M X v K / G 9 3 h J C 7 b s 7 D p N t v C K x 9 P Z n o / 2 n h P D W t / 2 q J s O V n e / o x M J N U + a p T t j C I y 4 J t n B I B K v K S e v 3 3 c 4 8 + q z 3 C R h o x k H o O P 0 B f x j Q n P r D + v 6 a / s I k c l M 3 I 5 m 6 B y 0 / c e h f 0 l V F x V / 9 4 z M X i 1 C I 7 O K 3 c 5 V 4 u w N i v S E N D D 2 q t a j D q A J m + X x + H 2 o u c 0 p 9 4 Z y O r K 2 e w Z h 8 c 5 z F 1 m 7 q a U C I K 0 l 0 f a p 8 Q d m 0 b Y l / Z M h y 3 p 9 Q P s Q 5 U 2 x z D E P S f 5 C q 4 F c M + x / C o H 8 R S H J 9 4 g h 4 K A q g G 7 G m b Y Y Q F 9 V J / b O L p N e n 9 2 g P 9 5 j k z v E 6 T Y f B D U 9 i d M L 5 3 F 8 d G f u A z N B q 9 p n 5 O 3 g N w b B 1 E t y Y 9 P b 8 q c E n 5 X + a I i D Y Z 1 h s S I i C U i I H h n X 7 D D / 8 w A p 8 4 f 9 2 8 3 b X e I i K S z 4 B 6 4 P f q 9 K H 2 D X b s l c c L R y Q z U y 2 p Y X T D V i A G U 3 J d x v a 6 + t L q L 6 E z 3 u h Z o 9 z x R 0 p Q A l y F t i 2 i n f y i A k 3 q 2 1 R W o s E 8 m l W Q 4 9 8 T 2 x X 9 m 6 Z V M r 3 l + 8 r O I D F 2 u F B I T y c C + S k 8 s c R d O e h 4 D z I i 7 5 q Y m E a 1 V j i / y m T u 5 A V n d 9 l 3 2 G i Q x 5 7 e 4 D e 9 O 6 r O X 8 Y f 8 Z d f T 7 U Q d W F o o d Y 3 Q I i J J K J E u A 3 S H O X 6 Y d h E Z U G P c j 8 9 h 7 l h / M 7 J 2 P s 3 W d n 9 G G m k + B g j V g 0 T k 9 u P M Z g d 6 t A H e 6 7 p r D m g V k g i 3 y r a 6 Z 3 S D S H o D F c t t f F j m E 3 s G U / 5 C h u O 3 5 K k P e n m h c E 9 7 Z K O W Y 6 p / 7 8 f W p 2 R O Q 6 T p 9 0 5 X 7 4 M M s V O r Y X Z v o O 2 m f z K y m C H 2 g r h 9 I 8 f c 6 b 0 y m / P V W h h y 5 0 A b x N S e f O s / 6 l M W 0 X 2 z I Y 7 S C I I s S J a d 8 m M L k O c e 7 Z 1 u a k Z s 7 D b g X O 5 G P 3 O h J 1 8 1 6 b x I 8 s 1 4 M W 9 p J S D b e B P 1 K 5 w s 8 7 O 3 5 Z u d 3 v Y U j U 7 W P u t 4 u 8 l O d f E m d R h 1 M 5 6 U k A 7 Y G X Y x 2 R d A / b F 1 5 i Y l S g F C P u 6 Y J L k 7 t 4 O u r j 8 6 h X p z T F o u A R w x U x 6 Z d s s 9 R E o V S I p 9 i 9 B P e O v v / u O r 8 / X / x 9 u Z d K u K t l v 2 B 9 m Q U r S p I r W A o F Q 9 K p F C p K 5 + f a 5 9 7 s j M m z m y a m U 0 4 o t v R M S J s y 3 g 5 X n W m n M F a l W p t u t y b O V e m C m H + g l q l m q I V u s / E y l 3 o r O I I b l l I + D b 7 y h 2 i Y 3 q N O G v v R / J D 4 o N z t f m u G A c j W z V j i P H Y k 1 5 8 / Z H 5 T v 8 8 Y q e / N p f 9 1 O H g 6 P M E F V 4 e d M H 4 3 n c f 1 P g E N 0 N 8 x r k c G L T 6 1 5 h B x t T S 9 x V x 8 K J p i U 0 q g C g 4 o m p q E 1 8 R z z x n A A I c w r A m p 7 c l f x W M 3 X 7 f B y f c p K + 0 6 8 7 1 s r e E y n T w f k 3 a h Q D M I p E s P i y M e Q E Y i h q X H 7 g Y y M D l p h 7 V + d o 0 3 P 7 r N / Y Y 2 f C P J d 7 b H s C x A y A v W c n 6 L c J t B m i C s g g G j d H V D 4 3 V i o V 8 Y 4 h n X n 9 P u P n R 4 R / O x 8 F h B U h T B / o h T x b Y Y F S c i n m D / r V / c o q V 3 y 6 u O W V c / 4 G y 5 2 b h C P q Z o w a S d 0 P 4 j g 7 f q a v 1 I F o 9 6 / m 8 Z N P A r T v y M 6 D q k H s E 5 / q 7 y R O N W O E 3 5 g N L U T g 7 0 C 7 F a B g c F / S P Y l J U K d w N A / R z H Z P Z B Z i a b x E X T + H l R y F R k D c s k L V B / p z D t b O a k d I d s p a X e p m O q O k X G M E S z 9 0 m 8 Q H x y y G g K O O x M 7 v t O t m z C G 0 A k F u a j f Z q t e 7 x U j r J y G j P 8 A D k s 5 + M H L h 4 U / w Q V m + T 5 M 5 S L R l x U P i 9 w F t P K 9 q 5 7 U 2 o t 5 c e 6 t q T V O 9 s 3 d B + p a N X r v X X Q W R a i m 0 d E 1 t q V t T B W y i W y T E g g u f A h u F 7 o y / Z A y V H X e o f i X t q 2 q 6 U x c s F i b T C a J 0 I 0 s N r I i 9 o M A a b k D P y 6 O d A Y j / z u 7 u x U w Z 4 u e Y B d 1 O p K G e S J e p B g S c y C l Z l u B 9 i + M M X p K d b V 2 M v P e Z v Y Z g + / 4 + 6 4 n Z n I o u L e f D O 5 z N i A 4 f 0 O d M 3 / F X f U K W L 1 K i f + R g c 0 s B p j A x e v T + O 4 2 a F 2 r R v 8 N t h z + z e 2 / A D D R 0 B J j b T + i 8 A w s C H l Z l Y v R u Q A f i q c a l T / q x Y J R V P 2 S B 4 q n D 5 9 C T C x N G D 5 + D f W c 0 S N T b I m h 3 B v m V i L y i n 5 1 j w 5 + J L I G y 9 3 J J 1 o n H 4 y B q i u l j 2 d R H N b / N F S A W R i m C 7 F m H 9 e U l Z D 9 2 F Y C q V u R F y 3 F f w 7 G Z f 5 y e 2 E / v h 7 H W 0 h p 4 C u U j U 9 q n c c T 5 B n u H j E e e 6 9 G X g d 1 S v 2 P R r 8 F r t / X b J j H B 5 h r l P h C A 4 2 x Z r A h T B q Z z z C 4 G 9 p d Z v 0 U s 4 0 A D V M p 1 7 0 I m k 8 7 6 + G M k x p 3 r N F y q W s w 3 S 0 h k K h 5 Z / 5 H / + p v y a g I / e U p N x E J h G 4 Y z a a C S T 0 K P Y F B 7 D q c A k 4 P U n 6 + v n C i M x y y o t O D F + j + 2 h K m e m 3 k A C 6 / v m 1 s e g C a i C B R F p K F C K 9 i m f V h 4 Z s 4 c a P t D X x S q j 6 P 1 c U + M y 4 t 5 0 8 7 a f w u g 5 d w o O c F b 1 L 7 U x V P T Q O z L G O A F 8 2 v N k P 0 R w e M 9 t 9 X 7 k K R P j x c x P v 4 c F x d f 1 H 7 3 u P q z Y 5 s i m T 8 6 8 L + Y F i 6 1 R i V D M r I j E K s E w F 8 c O g v K 9 4 m W i Q j P v / e G V x + P x 4 p G 0 e A A m L 3 V I / d + A H R A j s L w r Y r r u i G K D O p J H m R v 9 K k W 0 u + v T t R l J N E f E K z 1 D 2 Y L y o c 3 T A C A / B 6 W t X Q 9 T P S f s a Z 1 I C Z S P L P K w 7 D + C Y j y t 8 a w H 9 o B T 2 L U n k 8 y O 4 J L u g j x Q p d 4 M i G J v 0 c 4 Q D j l d Q b 1 j F f E p T T r O / + 5 + d l F 3 D 0 B D G 0 4 8 9 W B I p O Y o 8 K c + h K Q P D Z B a 8 M 0 i O 7 2 5 e L 5 j z j y 0 3 M G U b A S i S j T A o Z 2 Q 3 a G W O f d Y t H e 1 1 S a E g V x a 1 n R h 0 r P 2 U 0 Q 1 k B g v L B 7 G 4 J y 3 o q V g n H B 7 U 9 8 o 0 t o 1 u 0 Q 9 G d T C / i C B P I V z b p D B S G w Y R + c r b K s v j H q M 1 b M 4 4 n W 1 f e X 9 q X Z F L f 7 e 7 N K J b p I m 8 x a y 4 b X X 2 K A D x A 5 F o L R a o + 2 w z u l e Z E a E B U G G V G X z n e 9 q n c h z I y 6 r 9 M W 6 W c C S t / 0 7 U A N k 3 J n 4 k Z s 4 l y / c r d z w D g Y F X H n Q I 8 s 0 u o k v 6 M g u g 9 L w O a Z 6 Q K 0 P W e v B n w S Q Y 0 h i 7 R m J U A + 9 m W Q H j c Y l T / H 9 W 4 3 F z 7 2 s E m w 6 d t C Z U j h / w z u g n z o L T g r 8 8 K Y d q c 7 w + P G U 9 F C v 7 y a O l K y h 4 z v e s G U h 1 E z i U 3 T G I 4 T h b m 0 Y 4 Y P M + m O A 7 4 w E A e I q E J U p O z 7 z v w c A T s s 4 8 Q E S W k 7 O P 6 B 4 O 9 v r y J H a M a 7 3 S o O K M + O D / I Y A X T y i 2 / C 6 / z a 6 9 t 4 W e 8 C I F q 6 m 1 y I A j J S J U N 3 t a L x G B 8 h S 2 B r B 2 9 T 6 h X F U T 0 L l v p 8 y t Q V Q 8 o 3 I h n W t o X Y D u d g / m t f m 4 Z i x L o 3 C W 0 5 D i C r j 9 0 z K x r W x K 2 A Y 6 n E Q y 3 0 Q F A p m G J D d D 0 m S Z + s O K X k 9 9 1 I y y D e L 3 9 b O 9 l 8 z B 0 H F M / 4 H C J L j 9 H T t M V U d 6 3 g + q P V 7 i Z k w L e 0 I 0 B S a Y X X 4 P v m r N N v 8 N m g S 6 N 1 f h s 2 0 E R c D F d W p V a f r J Y M 4 1 7 g Z L Z 3 O s / R z C f z 2 / N Y o k m r v 6 F L l 1 h 9 / 3 5 c 7 v f P z n I O D F X j X V N P I Y y G y D g n 4 Z F G F t k o I V X 1 S M k 7 6 c P p 8 X w p + 5 N o 7 4 r v b v t R M j / 8 7 d v 6 m / H C s / k c c 5 d M u O 7 2 X S J n e N 0 8 8 3 q 8 p d N i B j Q K c a C b g A B 6 L S 5 9 p h J x c e O z + D N a 5 H l 1 c G 8 j b D o f T n c 8 k I b A a H E X t O j Z K / H x r U E E y E B k 8 0 6 v z Z h t F X D Z o V R S 4 l P 3 Y 0 2 U 2 p I c P 9 b q M i C Y E 8 X D T + 7 Z c J G 0 q 5 D n m 2 F T 5 H f O s 7 Z t + t W J 1 I h U P 3 h Z l p 8 O g K A p / p C o g P s y D N l i e J t k v k z u 4 9 I f Q S 5 Y W C v 9 8 5 n f z z Y u d u 0 n f O f X 0 2 j e x g F r 8 T n k m v K g v f N 7 q M l a G N O 3 h / 3 H 4 i 3 G c 5 4 E t X q 8 P x o s Q V S L g u y M i G b s D 6 3 k S k y v v P g U F R Q t U 7 l e r m N s I R K 6 D R h / C I b B F 4 L f q E 9 8 / / / 9 2 T o 8 G 7 O k T p s O l S 2 J W m N V f M C B S U N V O r t 3 2 d H 2 d + e O b + k w a u K D 9 V L r N U 6 u 3 r 1 V s l E J o k Q l 2 M W k 9 n s + r o q C f 1 h G y t 6 s F y U L A p c 6 7 l W 1 2 1 2 C r s X q P j L h 8 D 2 e K X F D u 0 5 v N r R a l W 0 s l Z e U L o q y g T h p x 3 C / I a M P z c u k m K Z c 3 u 9 h R Z e l j 3 H x p S z L 0 / n i H i N D a T s D m K 8 Q K V n u p + 8 R 3 q Z L 7 0 7 E 5 U 2 g b y a N f 5 x z S r 8 I r 7 t 3 b R A q D E b S E w W f m c B V n 2 s N G o K Q X 7 S z q f s d l r t n i j V G 9 k N E q 6 f W J w / t u Y 1 I w / 0 d u u d Y a k B f B 3 o z N d K r p f w C g Q d P d v 5 T e 8 u y f M j y f u / + u P C K d d d L w w F f 8 1 2 C g R y w E W 9 x Z 5 e W 2 u f 8 n y 0 M V c z 5 g W 0 3 R n 8 u o 2 s x 8 3 z s c Z j / 3 e f p 9 n y y 3 N D l h y / Y k C F J 5 Z b i v K w V 9 3 x / x u W R v U b N 8 8 h S O A g C 2 r M 7 4 Y l 0 i P V g R f 9 2 3 x L x q y T C n p s p z t q n C 8 R / e P d / O i f k g A v f + t d D o 4 d J J P Q J D w E b z b e / 1 7 r i g V G W 8 A K c R V x d e e o X U v A 5 2 s m v v O N X y l f B G h 1 X 1 s 4 S o T j x n v u d 1 I K 6 O + J q m T 3 T u N Y C f S t q u E M 8 W E K T / u G y F q 5 z d 9 H q w 8 Y u g r q A q n B 1 B y k q c r z M 9 n 2 e H T 8 N 9 w 4 j c 7 l / q + / e J Y n D l Y B k h u 6 T Z h S 0 U S Y T Z v 4 t k i i p + J 4 0 H x v Y k w 4 n w g K t Z G / A g I Y N n j i s T x V F H f W L + M D o F Z t G W x L Z k r m o w X V A d 5 u 6 P F m x + p l Y I v G v U a y Q 5 A k v t w r V c L y p l R D 0 8 b k / x z x Q 0 L t P J / U o g z / d T m Q d T T i J k 0 w d B 7 B z 7 s / H O P s 4 S z m J F 6 A C K / p K e e / O U u M u E Y i 3 1 D F W B T R G P s K 9 6 H F 7 w v U v x + 2 p Z H E 4 b / y e R c 8 o 9 n C I I b O h C K l i Q x 1 0 4 / n E U 1 6 p Z w 4 O Q w A J l Q M s o M G N e s z r j N d t 2 x 0 b 9 z S F d u h A P E M L V H / C Y y s s j Z 2 1 3 E 0 6 X 5 g g 6 / j i m n G X L e + M N r Q j z h m k S b B E v T K 4 P l A k k X T z J G 5 / m M S t D i I j z G s q L m C i I B J / m s A 9 7 i h u b F 7 2 8 r H X W 8 H N 9 L m Q T z M Y M C b 6 7 1 H Y l 6 2 B q 2 R n 0 G V d l z Z Q 8 j b A I W i 5 O Y 8 7 s M q / s 3 F y T u 6 3 Z y L h 0 5 6 t z g 3 K 4 W t b + m E M x F v Y W h l 7 0 c 4 x + J B H x w 8 x d 5 P Z i 3 r 4 t X 2 T n 3 E o s + / Y v L A i X 1 x g 3 l j 5 J V / X S Q / X Q + H D B M d R 8 e 6 g O v s e + E a o x + K f K I u O I h J H X k U x g p S B g W G H 4 + s r l C V 0 r d r 4 l q n o c V u p G + h a m c 9 E h R a g i R W m S t d x V r R 2 w w B I c m 4 b A Y 4 j B g M T g x D z g P J Q M X 6 1 c 3 n D l i X F t y D B w a i a 6 / q + N f K m c g / h s / X a G c 5 o / z L M M J u z D + H q n r 7 r o U 6 9 Z 5 t / L Z 8 p s Z t 2 0 a C 6 1 e G V H 5 M F U 0 Q 4 Z u 7 C V w D w G Y k t z u h j g i 7 n 5 W u u d P S e d t w H Z 9 P e P V / Y b Q O e r L 4 I 3 3 w W B Q a R x 4 H J X c E b X x / w E A S k m 7 j M c L 6 F d h P y 5 9 q A 9 Y 2 e D z 4 y n x 7 L u z A K D + + W J G P q V A 3 1 d L Q 9 n W q k D V G B X K W e N T c 9 z r 4 o o m D z Z e O H g o J 1 q V V z C d a P T 6 v 3 s 1 V 8 s s f j H U t y J 4 U M I E + 7 + S C g 2 X s q A 9 / s d 1 / 8 9 H b v W q J y e W a V 4 z h G g o X t L W P + k h 7 0 j V N g b w M r s c d S p 6 Q d O J 1 K S B + l 1 1 D N I I k E c g Q i H 5 N B 8 P l A W y a 1 x v u x M m w H 9 C A B j 0 v u g Z i w 8 L R B j J L x N c Z n M M B v / Y c G F B a N c u J e D K 7 o s u I i B L x r d L t b N 7 I l Q c 1 f k l o x t R B c Y X i U 9 6 P K v D c X j o P A n Z P x P N I 4 u O 0 O Q N y j H n g q E G D K b 3 i j y 3 2 8 7 F z s 2 L e 4 U F b a V L h a m e 9 M K 3 c / 4 i k k O I I w K u b o s o W N h E J 0 L / l k E t 9 T V S x Q j / b 7 Z / i D O Q X 2 w 4 C + 2 3 e G j q s + o g 6 4 n s 8 8 A 6 V Q 0 d I n W N 0 t O 8 z N C V r 2 C L T l g Q b d B p q m O x 4 x Y b 0 l f c y S K y b x X P 1 x J 8 n U 8 4 c K l / 4 O Y M c g i n z K 1 X q 3 S G z q 8 R J 5 g g J z v X A 6 y 3 2 Q v 0 4 m F f n 2 L T 9 J P t + f E U m N a E d e 0 V K B A + U 5 x 4 X B k 2 e d t 3 r w 9 7 J v 8 g / q d + b D R R F F E 8 B p 4 A o Y s H Q v z M I 2 R 4 s 5 y Z 5 b C D G I d C 4 h v Z Q f s 1 z w 0 Y G G D Y K v t k v / x F p A 0 W N S Z M R c b h + Y 4 L d r k R c G + v F 1 V M E Q + 4 U B u K X f l q Y p 1 4 A e e u u J X 2 B n 1 D 2 W z g + h Y B F b Q 8 q S h Y O W q 3 q L e 7 p k Q b Q H R F p C 7 c m Z r F l C P D V I 3 4 B O v T 4 S N + n o 7 g O S W U a O a e 2 / i 4 t N V / 8 u L u L / f H F R C 9 g i V 8 u z G / a O p j l d R v c M j 8 w 8 o i Y n c T v + I K 9 i 8 Z 3 k 0 c 3 P y J O / 1 i / t A o O q C n T 4 w L X b H W j q u g R L V H k O 1 u r g 0 e t V F v E l K z M p P D x 1 r Z H s 1 y A I L 6 Q J n j t 6 2 c 0 w t A z n 1 P j p 3 p 9 X A g n K R f w O U b o O I P 3 P i o + L 9 z l I i G F G S c 5 a U 5 u w G x k o r 9 Y f R k K R z a p + m Z T w L j i k W Y T T H u I P L H V A I T C G 9 N m C e d 9 S D V 2 4 z o m / t z S U p Y 0 g y A 8 f l L L T Q c 3 7 D 9 X P 5 3 C i Y B 6 d n d 8 4 H Q Y f y C 9 X x d g w X 6 e L I Q a w w W W g F s n 0 G U 8 n B j h 3 p J 5 i k / 6 X W d 4 Y H t 1 i 7 S m L H w J M f F m a p G x Y B g t h R d H G 1 E c o F J n P i m T y J X Q S e X c C D l r x h t 6 3 W 0 e 9 K / b 0 i 2 G / f c O x C T G l 9 J 4 b c k M L k B r d G g Z v 7 H 8 n p a t A 5 i g X 2 7 K v t O P v N V 5 B 3 r X v g 2 v e A 3 G e e o i r C z u O 0 J a l M 5 D A B G c Z Z B r 9 P W I c h U y 6 8 X 6 9 v s C k v w O x u 7 s X 7 0 y 1 1 P V s 7 9 j 3 q P 5 s 8 L g M E a f S I s E L 5 n E G 9 j o / 4 l Q l o J a Q p 2 + 6 8 W u L o K x M N A 9 9 v x L z 5 8 W q 8 K k n c 5 / K W E N M 2 T Z 7 0 Q G h k b I r X q y y 5 0 x i p T 9 Z X u C Q W 9 z g U R j d l / z d a 1 L 4 4 H g 2 P z d v 8 d W s d g 3 Z S R U D W l O x / A l g u m / j F W H a j 9 X h g 6 o 7 3 / Y A f N 6 S O l 7 2 Q T 8 Y 5 a / g k X u 9 s B o u p o 9 9 c j 4 u J / h i n H x / u 4 A 9 O y A f c N W S x 6 A J i Y X d I z i w M w 1 A g Q + l g V 9 d 3 A f 4 4 N 3 4 a M 9 S t I r X M j p + n 4 h x q a S 6 P w b e z e 0 8 7 1 R 5 m P d c v 7 T T h P T t a X B Z s Q 6 H P M C U Q C l K f p W T 7 Y 5 T S C n 8 I o n B / i U S D d M b z I n p J l f R U L f C p 1 6 d x K Y y t I x b 6 a 2 K D S e J u z H a o U b + P H W v A q e Z L 9 Y L R d u V + w w i L X Q 1 7 7 C n X w Q B 6 E l 3 R 3 N K M 7 b G / E n s 4 q T n 6 t b t j l o E R x J n 2 6 w n c / U M U v T J J p A l b B 2 6 3 a z H A m 8 Y / J o Y x U W u r f s w N X 8 T C b d W 9 b N e X Z Z 6 6 8 f J + E P A 3 4 b k 0 v v g b L x G D L k P 3 P B j N S g l z m X 8 w i P 0 T h C Q T K n Q A j 9 v v H S h b i Q J C u P i m v U O w + k 0 k Y k u T e 7 H r 2 i + t F G h u g N u X s n H w 6 M 6 0 g T V m K A i X F a I T 6 K N k I 8 z F F C 4 8 y 0 s M g Y 7 m U k u Y 4 c s Y 1 t S 9 I o 3 o n a g X 9 Q 7 p C 0 2 Q u R J 5 n B 8 Q S A o C s h K H A 3 P a D 1 1 F / p H B V W w 6 6 C y x v k H f K V x L 8 8 3 T D K R d c 2 H v 4 m u E j k 4 H L 6 B n S f R K R w 5 p x p Y T i T H x d T O a 3 + 7 h 6 A 6 H D O U k o O H c X W V Z f O E / P 4 4 O M g W U T H A 8 o c E c b M A A i t 4 I I 7 I Z 2 P P y K j W u 0 c 2 5 T P N m N p g t 5 Y H s Z L s 4 t u n + O I h D Z H P y + u l C u c s c E S b f l 4 Y 2 D 8 Q L p 4 j J B D P + + B 4 f L s 7 A C 7 N 4 + t 0 t b i L E z B D U B n F A B l V 5 O Q 7 K r / Z E s v X o S 2 s I 4 O K b P q F M 1 u F x / z g 2 / G v G V z z Z + d l d / 6 b u R 6 J v 6 6 j 3 e 0 / k j n g e X k x 3 r v 3 e 6 3 3 I z J R G k V H J 7 r u d g O + g w a n x p U E O + c L o d S j N R X v I L 0 g I P t E G H 4 / 2 I C R U N h x u 5 9 j r b Z r X F 3 F F T u x Q l C w V s 9 P C c r 2 b o d b B I g 0 C c A 5 7 L o 1 q n d 9 J z i Y D G f t x l E X h k H Y 7 K L 7 u A h 6 J m f s m o J L 6 2 2 3 T W 2 C w M J 0 0 Y u j j S A D n n i K N h 5 w x 0 Y T + q n V N l L 6 S G N / Y a B W Y A i 8 r v 1 5 d j b g j j D K k B r v C A h 4 v b u Z u c Z c 3 w K P m 7 + X / z 3 s o S E b k P l X b + 6 K H / z x z o r S Q p Y h 1 Q n c M M S z f 6 m c z J F O 2 q 4 E O Q 3 w 1 a v n k C P s x H 8 4 O Q 1 6 u y W / Y w y 9 + H y I M 2 J m Q Y Q H X k D H 4 r J 0 v e Y S x 9 9 N z q 0 / C M / G h O Y M 9 6 O R 6 n t + B e M x P f x + K P 6 M W w B f j n d D 2 z z P T d 6 2 a r Z 6 T e p 1 4 u i 0 x s Y N K x O X P W r v n t q L I m h w U j a i M M J N + h 5 k Y 9 m S k s U u O R Y g v V d 9 C X I P A z 2 2 Z 0 E g O f N a T S K l a R z 9 9 D I J 9 J w e H a y O p 0 P w T i U 9 x F m V 4 A e I U e E + X 9 D 4 a K h V Y a F t C p B a t E G j L l C S G N 5 U D X 4 y 5 o D 6 J D F w s H 4 s n w x D Y m D B m J j 1 D T s Y f 9 c o i o l r / O r p 4 1 X x u 9 t f A O l X N s a p f j + J v 6 7 e 1 W y P W v 3 y X 6 T Y d t Q B s b M T A t f P 6 Y p 9 Y d q F i O d T Y G O 2 f 2 x U u M O l J z g 1 J Y q T c K e i l o O 9 5 K d b U H P s O Y S f y e M z C T z p o y E q C q 8 4 G x M o a o u 5 y v Q M R P M M L L 0 C H z 3 m x z S y O x 9 E 5 w O L A N B r J 7 u T e 2 I Z I J p f + n P 4 Q Y T r n B 1 P W s + R T M 6 3 n K 5 u F 1 + N 3 6 k 6 W t n + 4 X H 6 m 1 P w S L r H V z n B B W K Z c Q 3 4 V I C c e k + A e m 2 d t e i J B V Z 3 e O k p b V A G b j 6 O o A J 3 d L v n J G C t s d a p 7 Y t U k 0 N J B n C 9 k a 9 0 o G m C O 2 l m t b g B X i O 3 + n V B Q r P 1 i G 6 S N j G v Q 3 V 8 T 1 S N d e O y w h 1 R D a f b U e 8 P r l q 9 y 2 p q f o U g X c W 7 u w K w E 5 f D p 0 w A L f H / 6 u w k Q d Q 2 M w h g M c u u P / + 2 S o g L V g j y G Q P Z j 3 O h W m M F t N 4 T 3 m c U e H C p w I / C N b j e H P V D l L h v X H r 2 4 P y o h 0 l r A l b b t m s Q N J 7 5 A p B t 7 W e q H U G g u s T q F B 4 Q P w i b 8 x + B J I H l M y 7 e E 8 O V l 4 r K 4 P U C c 0 6 K B Q Z 3 J l P k T + y z m Z v 5 J a s A q U 5 l e l E h 3 d x S T q t i G u y z g 8 c k f Z B E 0 U v L T z 3 g l r X L j k o R 7 z x A r V + V y P r Z p 8 L 2 V l 2 s U z K G h 2 t K u 0 x x N b w z r + 5 X 4 2 U 4 M h 4 m J R E c p Y / 4 i L P S E a s 8 Q z v I M 8 E k A i j G i R f 1 M b K C L C Y o q B V 4 f q V Q C G 5 Z z Z o r F l z 2 G k T n f v J h j r 2 y / e l 1 3 O n V p I H 6 7 a V R U k Q + 0 E / 9 t V R Z 7 4 P s W B a k P X 3 6 q Q c x R 6 + C U 8 I Z 1 B O a P J T x 7 + o f q s a e l / 3 N e 9 x K d i t P 2 3 c k h 0 Q e 2 F O Q T 9 E h 9 O n N 1 l M 3 q X R A P 1 6 p J d 0 O o N z g B P Q s j 5 n 4 Y g 6 s U X d P y z p 4 8 Q r N x h G 7 C p b Z k f 0 t 5 5 X j 2 g N 4 E 5 4 f / D j H Y G o B x / 9 k f 7 Z L b l f H / I I i 5 J m F Z i 3 x Y Y 6 8 h z + p e 2 I 9 5 c e G 7 f c j E l s G T / F R R e P U t 5 j c 8 H 5 K G c 3 Y e D L T R w 6 c 9 f A 4 v a a B i J 8 b n X 8 y e T 7 Y R s 6 H P z l 5 C J g + m c / L R U j D N 0 4 9 W / f O o + U T 7 T T A 5 y E C S 5 P p P l Y m l e R Q m b M 5 q G Y 8 1 L T O e B X p o Z T Y 3 E w D R Y M D s 8 G z z K m J 8 a m 4 a A Y u H i K B 2 G f q i s w + L f 2 h Z o G b / J s q k L O v 5 p V E l d V B A r Z B f a W p j X b 0 h I k o g x 7 + G S 8 c z w O N p r d x a e 4 6 D J V T o N f E 1 3 g G h 0 m k w z c I R o L c z Z D A H s 9 g u E x X 2 K Y u v x N 3 y n I P y o w b n 1 t f r N E v s z V i d H o / + 9 d j X C H b s B e / j b U X x t N n e M b 2 A Y m x d 5 C c v t t 0 V 8 T q a 4 u A e h 1 / R S q w o l d G 9 e X C o L G 4 a p 5 m r H 3 y + m b E A f 8 9 7 t W T 1 M 5 L d j Z h 7 N W s Z k V W v N r m v H l S o Z Y Y L e Y n v l o c + 2 1 u S / q B S V v c i 1 P + X h I G e r 6 T T + K 0 g 9 8 v D p n H q h C b U U Y v d m B e 0 Z / 4 n d 8 d R S n S k w j V H P E + 1 H B j 0 Y v Z k s h n x L k o G l R V b D j e f 2 5 x X / w u G U 4 p 5 + v j j L 7 Z A u Y f j 3 N F 2 b o 5 S E j o I t 9 s 5 y S H 5 K V L 2 1 R + 4 d y P f K R G 3 e Z 6 8 j 0 P b o L 4 A 3 e L w Y r g a I u g 5 j N L i Z r U X J w 6 + 9 X g m M j d 1 T 3 g v q r b P e + I s V E n E r Q J x Q S y 1 h l 1 f g o q o b 5 t 9 W Z d J P n 3 u c e W J w J B e t u y b l A u W 9 9 p J U R g z s J 0 h L F D 6 v 9 o e Q l r X F T C + + 7 9 A Y p j p b o / L 1 8 K Z h f s S 9 5 3 K O l s L B D t Q 9 O O Z c g H + M A + J u Q e 6 V Z s F i S l 4 l n g N b 0 V m d 4 6 b 3 r 1 c i i 1 4 M G e v Z Z M l H i J 9 0 I a K k p C 5 4 x V x W l J 1 u u 5 A e 6 I f U q a z O 0 W P F X b h u 2 Z L Q Q M w j P t K K N d v y f X t X 4 Y o 0 y k D u 0 J P K f j q 0 S E 6 N m 7 Z i k V I i m I R i 2 N 4 f F 4 T F 2 Q 6 6 V H o s C L r f i c z p M 8 Z w W 2 I s V y T 3 8 N M P X A T L k / d J b O S j A n G Y + F P d A m B w a h B W U R 8 2 1 s f 8 c v E X 0 d 2 / 4 p X C Z 8 Z / P 0 Q 7 7 M R 5 u C B / q 9 w v L t c M I z F 9 5 0 L c Q i K K L C h R O w C S 0 j 2 C t U L n u a a l z z o G 7 H 1 X d J g p T 7 O Y 4 3 H i R j f y V x u z h o z X e C q h a C S 7 4 h j v c 1 T A W E y 2 s Y 7 d f W o B 4 f 4 K w j H 2 s Z 7 X a x 0 w s 5 / t x 4 v w h E u i c 2 Z P x w 5 g v E 5 h l Y A e v d W i s 3 1 7 U E j p 3 X + I 1 W f w Y / l K 8 y C I f C H c x / l C e p K E Y c O O / E b h u j 9 F C V A y P d f d 9 T 7 V I T r 8 v r v n u c I W G J C M E 0 h t D E L O S l r S Q C I 6 J 7 Z U g 7 e f R l 9 0 c m w d u i W l + K e x T y 7 w w D y f k W u U J g N c c + t S Z 7 q c V r I Z U R Y a B E e U h A Z s C O I N t j R w d D H + 4 M I o U s g H 8 6 a P d 2 6 5 k y q X a v E Y i Z i b n M 9 c a c 2 Q 4 8 3 D r f A B 0 8 K Z / p z R n j 8 D y u T A 5 H 6 n C j 7 z r n r 2 / 2 n O C T V E D Y t z E X Q n q C y + / l T 3 s I k O T o X 6 R t X 5 h B o 9 8 q U Z 6 P J E l 9 8 t + e L F 9 1 9 f m + N K B m K D J T p X x j P p 6 U m 8 g j h C R w i A 1 7 + 1 J X x q a P z J P i l M + v 4 e O b f F / W d S m t j 7 t V u S j T E W z i p 5 o f k O s + Y / F m S 9 E + k 0 b M i / j I u t q h J Z e a m g X U G S s n 4 f V + l R l P K o I P T s 1 x 2 P N i T g N H d E W 8 / x b j e B T 3 j s 2 M 0 s o 8 r A z w Q W O K 2 K L q Q f N D n 1 a k i 8 C 8 i p 8 F X d Q r N J F Y U / 8 B e e / I N Q n S + R j 4 9 9 6 / + V H s z b u 9 I q v Q m C l K 1 8 N v 1 w D j I H T g / b h 7 Q d 8 n q / v P 2 Y j 4 u k S h E 2 K d + b v 7 5 O E S i W 9 4 0 5 z M u D q 8 q z i 2 1 z M I A i 3 X W q N i p 4 0 1 T F S 8 J T j 9 y O c f N S e 1 9 y P k j M A W A b U u u p A g I H / F 2 E y F u l T 7 0 w I j x j s V T p 8 O P h 3 e T i 5 W k j r N y X Z j T / p 6 U C P K H e T N C n C 2 f e p 5 8 C o G D 6 F y 3 K j R z y D l L 7 D E G s t 3 R 7 g W j S C o y E M g 4 v f t z 1 p 6 n O U f e L Z 7 O T G + 4 L G 8 r v C 7 d B d C v f X u q j d 8 w J x F D m t D H G 6 X D T f 2 Y + i 2 Q a J + x L r N 7 d 5 c 3 k K q A d u T h + s X F L V L e M f Q + G q g K / G l W k f c a 0 c 1 R j s m s r u Y / D 3 B 3 v 1 2 L k k N x O E x z / Z i R j y o c F 8 Y s 1 j 2 0 N 5 8 v t j d T 8 b + C 0 6 w p J t w e m H R C 1 z U K h I V J K B j V G k N K / 8 Q 6 m S C 2 I q + E Z v r I 8 H D Z X O 1 9 b C y 7 w L H D T H Z P o t L e u T w s g C D w W G M b N N 0 L v I u h 6 + a y 5 I 5 7 T h T t D 0 D 9 / J 1 Q 7 1 8 9 b d N / F x L C d l X D N 5 / Q n r Y X f B 4 A c X h Z 4 f k 2 G N q e v z Q M 0 U i Z m p P H x y O H R C w 3 / d n x m M A 4 s 9 3 n A 4 + H M y v A k T O s C 8 O + i k K w T j F N 5 C E a d e 4 W k K 5 S P K j u f p x / 4 O q T / G V 7 T i + r S 6 n / / Z k 9 j X F X k s R V B P 3 C 9 C h w B 8 F O y o f 3 z z B L K f D H W / s F Y K A y U r m U U v V Q w F a Z o N v g H c d f z K t P t a 6 H q 9 n g B q u j e r m 4 5 H j x Z L M D / A D H i R A n t k J Q A U F M t N j K O 8 8 9 n t y b N 3 b i q T A m U k G l 9 G i M Q 1 B 8 6 N R / h 7 y w H E K 5 L a / v q J z d M G x o z L M R 0 G 2 5 k t B D G Y e l c 6 l d i R 9 j y N d i L i 5 / v Z n W 6 C l L D D + 8 E y k g r C l / b x a g H 9 S 8 t r 9 m T G K s j h j 6 / w p 6 u z M s r N y w 4 L w 1 J g g 5 P N e 1 w L b 0 + U s Q m B / Y V H i 8 X H o I v c z G K g s i m r 7 D v O P t 0 P J k M 6 4 r K 5 D 3 j M E h 0 L 3 P b H f n h 6 H n + j w y 9 X x 2 + A o J b p a J M a X P O d c U w v y d W Y 6 P B c f M K T 8 r M S L Z H f H z x U 5 o z 2 U x j v I 5 l s b V p b Z o t Y z L c M 2 E B X f U n / g l k 4 P y y 9 O p p g q X 0 T V Y t 8 U i B C + z W 7 y 3 U U I 2 E w C E e + N / m u f H c P U 1 g M k W b + D p G I w D 7 C l c H x 5 5 t f b d d 5 2 W P B U V z X R H V 4 3 T K 0 K u 8 9 o z G i q U g W + 6 5 y 1 l 3 m 5 e 5 n J r H 8 A h E M d w m 9 M G D k t f n E R A O a r O S v B 6 F 3 n Z b k L x u n R d o P 0 K m O t v N a 4 L V 6 N k d 7 1 4 Y c p i V i L w 7 n T k D A 7 1 l x J v W y U V 8 q W o V Y 8 B x x 4 G Y f Y X l w I U F H f I f / S D g y 2 g 9 O H W s m 3 M 5 B w 9 y C G X q G + d c T 4 C x m c B O N g V 7 m J y / 2 X Z O v Z 3 p w F I + Q P B m Y 5 i d I v i 2 p a Z w k 5 B b b T t P x I 3 s F 5 T c f 5 r B M D z r 4 a + h u k Q J w r Z N m 1 c n m 2 y w b N / 8 c q I 2 1 M p / 5 e q O e 6 O Y G A a H 4 e I P / h O n r Y S E X L L 7 o B 0 H Z P + M d K e K 2 2 f u z G A G 1 d B B a c B G H 8 f G r U r e c 8 d F T E z q C w W R O X b x V x 3 r t j s f g L 8 f 5 H X x u h l v z c Z h p U 8 v 3 3 W X 5 A U t 9 p b v u m / v 3 3 s A B u I j C T c 5 v M S R t D m a l 0 D + X x q x I O 4 v J J A W m A X A Q r N k + K L z i S D R z 6 E C S W A f 7 x Y W r T A w E + 0 + F z k P + H N g + g D P / + f z z 9 9 f t X B 3 p r O E m B Q p 5 g V S 4 8 E J 1 2 g A J U D 2 A T Z t 6 X S A 3 n T o n S k / / 6 7 / 0 n u M P / 8 t f 9 / / f 3 k b j a U S D h A 5 U h F d t L J g N W x r i 7 n e t C / S i R 6 r j K / q a e 3 6 8 T L o x / 5 w z Q V I B z e E J e t A N s f N r / 0 V R O V 5 N a u t z g T x X N / G Q u c r 9 H 0 1 u t 4 s J G q x R J r P p e u y N Y R 3 y W N 4 C x 6 E y D W d C / f x 1 i g T 7 0 J e 6 F 1 / m V X S d j T 6 E l 9 m 1 R K c + e z O l o Q v a 1 j w a f f F p R S w x a t N 2 K I w Y 0 l O P Q x t + a j F T O H W H n b a E s 8 F O c 3 6 b J X Z E K O b 7 2 l + l U T 0 + U H g q w w k G Y G y G 3 b A L N g 7 M c K 2 b W X u v k t q n x H 4 b x 0 R y w E O / c A c h g w O 9 X O g B s A H 2 7 R 0 G Y B Q p H + 1 O 9 X z A f w E 3 p i O d 5 C Q y n m 7 Z b u G 0 R 3 p r m D 6 c O s W X d a h p W 4 X d g H 0 Y r 8 e Z 9 n G H M H r P Y 9 s 8 L K N f b i o f l 1 I a d 5 9 s m X O K 9 u X 8 0 C f i A A J X 4 n f 8 D K Y H J b f Z / h U N 0 Y C P t g J 0 A A + g f d m L H B H g 9 / 0 f s x P 6 / / 6 1 D y N k Z f 5 r / 3 / 8 L 1 6 H 9 w h 8 w h k F y i P A F u r R i 7 Z U a I i + h 9 7 L X 5 b k Y j U M k 4 o V X c S L G f v K C O / N k c 9 o D J H t d J y g C b o d n Z w h a S q E 0 r / i / n 1 y i t i L n 0 F 8 7 D z i A s z M i U P 9 A V M x f Z 1 3 R 9 p f 9 H n R y / D X x q K A S 0 P b X a V 9 W y J x j 1 g r c z v 4 g 2 w B I / Z 9 e p s N R K h 1 2 i f Y 9 C T U E O c n c y D M O X i j E X t C i O L 4 / F H C k W P P 6 d / m Y Z U e 2 I 9 K 8 C C D m 9 v + 9 N D h P B + 8 r P y t H S z t c s a Z H S h P n k P S Y F b h e M G R t + 9 p o 6 / e S c 0 L r i q U / m N N s h 9 5 J e t M v R z 4 0 J d A T J k s 3 k P N 1 x M 2 o C j B D p e i h b g C 7 y t k 1 K 4 9 1 8 R 3 C / B N G 5 1 M y d 6 W 4 A 8 N C 2 Q t g Z J 2 r K L 3 s + S h V T d T 6 T q N k Y 6 I a s Z i 3 o p C u 7 z h J j I F Q 9 o h X A h H w v 8 L h Z T 0 B / 7 y / u N + d 1 k w C O B g m p C z H 1 / O + 2 Q f 8 U O X V 6 6 r P J y c Y L 7 W t O a 5 L B 2 w 3 A e p l / B L / w D L / 6 d r j a Z Q H Z L A Q R n 8 M D I e q M f a L v M W 6 b 7 r W x c b 3 o Q C j L 4 r a 8 5 O w i n R Z U + s P P o V f i O j / X a y k e u z e / e F 9 L b y / 3 Y a N 2 a O P V r 6 F C k I V w s L O Y a g W 2 u t m 3 + O e G 4 k A o h 7 8 E Z f f 8 T R E r r g M f h R S H 6 w q U 9 B g J P 7 2 c 2 4 v U J h x O j 1 f C n S J 8 T 6 5 D 1 B P M c P X z M s f p O L U P I h t M X 9 i t Z N P + i 3 7 C n V L 1 l L y 4 J b y M p R 5 G Y j P r T C V L v w 1 U Q b K x X 0 n g H L B x M j H 0 J i X J g z a 8 V C c t 9 W i / M Z q d o u n 2 i g v A 3 T z + G z H w S k 8 t H l e x 3 z 1 R v O k B m L n h n B A g 3 t Z B i A E F j w I x T 7 s k G x i g S L s k p V x u 6 O Q T 4 9 5 o m s i l / x A N 4 E o 5 w / I E P r z s J Z 5 U Q V L O M / C i 8 e H 3 5 / V 6 v e j H H w E m g v g S k M L L a u b A E T n Y d F m D b w e b T / U q a z P p w q e M 7 R q + G D C X m 1 k W I / M / D y h 4 7 Y A Y / 2 r Z / o P p d V i p Q q U E v r K n X t N h f 4 W W E T B q y j 2 Z K c D R / 1 9 z B + J 9 u 9 z 8 x + 3 r v / r L e a t o 1 R u a c u m Y a M a n I / v p / t t H 2 H Q G s 0 8 H 6 w o 9 x F l q q I 8 k L l c 1 L 0 L f S f 7 K N u D a O 2 4 v k + x E l F 4 n z c X T 9 m 0 / 5 h A g p n 5 p 0 F G n g N i u T T b 6 b t z 2 C / H i a C M V g x S r 1 h W 9 n S A 8 V G N l T 3 i p P t 3 X / 6 R P t / z i 6 D Y T 2 g 1 u o 3 a w O H L l z d 1 L u + G g K 0 I p T y 3 u g S X k c I i d 6 J g n K N P c H H E B 5 w o J n Y s v b K 8 L t Y A R s m T q R w a z f J J P c f n m 1 K 0 1 / B E d j v f k B l S Z o d c c D B 7 P t H P o y Y d n p k n M K G k U V d c j i c M w a 7 Q a C 1 E j x 8 F n 9 Z Z w c W R v p X Y / J G L / 0 a a z U E K v 9 Q b X N 2 K T L + N B n v x y 1 v s 7 3 7 q z i f 6 q A b 7 e E C t Z + L J K q F e A J a 0 e g 0 h Q q N d g D g D k v n O K J e K v i I Y k b R Y C f o / x I 1 P I i M V h m u 2 e h Q X 0 + l g 1 v G J f b d D T Z u E P T R D C L 6 W e Q e u G 2 v z J p y i X a B f P g H j X q u s 8 e O s i N a p h Z V 2 h V Q P 6 s k N t T L Z F 4 j C R 2 r c l C 8 y M o 0 T v u K o l S C U I w j D k e Y 8 t t g F t V R x d 6 1 f a D q g 2 W 0 p o g K N w f l 6 T j S c b 3 f t + k y F c o Q 2 A E E I 2 x a x / L h y 2 a M T c k F G 9 / q J 8 O B R u n Q n 2 W Y b 9 a + b v R 1 j O / 7 7 y + 1 O W y d + P 6 j M A 9 s i o a k 6 1 q / v p 2 0 Z 8 1 t m f R H T Y A s e S c / L m q C M d X T G c M P K C o W j K f Q Q 1 O T Q d l F u B O X S N 3 K R c B p N 7 f A 8 r s v x 6 r i f e M n 4 U O S j L C 0 E 5 E 6 f I c m 0 A / X 0 I s h z z O C Z U g 6 X r j n m A D g c r D 8 A 8 V 3 L o / f y S A I 8 5 x j g k S Q M F r L D W 0 p 6 O Z q 4 K B h C T 6 L c o M H b 9 Q P h d I l 6 C f V 5 d V o x C s x 8 I U n M E 9 U 1 7 / v B 3 + M X 0 d g 6 T s X p 5 i w + T U C v s 7 l u v V A O o b U k k h d K P U Z M B U 6 t y a J T l I s R + 3 A g A i t 9 b M t a t 3 R 3 2 Y E E b s e m y n + u 8 N M K c f K b Q r i x A D 0 a d k o t i r A S e w O 7 8 t X 6 M Q G v S m K 4 + Z S G j s a m / W H D l A 8 9 u v B O P w 8 A E K c w S a V R L q w t + 0 l d L C C o 4 v M q A u M 5 g E P / d B X 0 V j P X N e d 9 S t 8 A b P C e 1 t B e L r t 5 5 t D / J f K W S N k c t / L L L e e m K f V q b A M q E X Z c d 9 g f 0 K c t d 9 4 7 q K s 9 9 8 J n g n R g v s l Y a B 7 R Y K T u 1 Y R n m e b U g i I U W j m C D t Q Y J O W 5 4 g U U E V B t 2 p J C + F R J E Y j h / v 5 m N L j N a H P 5 D R E H X T Q J o b T i D y 9 k H m G l Z G 4 V m z 7 F B 5 6 6 N J l 5 t w z G C G 6 A 7 P y Z T 0 4 g 8 g m K C Y R b g b X a Y Y D B E V 4 p W D + / 1 D A 4 P S + u i x I M 5 5 8 d 8 M M 7 G p F m p 9 e a v m b 9 8 N Y k D r y 6 z g I 2 X k w q J k T Q d O w P T 8 i m h g C h E u m b L H K N L 1 l 9 r U d k i l b c z d k T O P J Z P N T O X E T V F g J V b H H 7 6 s S e l L J S a 7 c z d A S H B o i R g b T m 7 n d v J g m U h Y G T O 4 7 a Z m v v s O K E t / H 5 5 t o d 0 F O 1 R V j I d e x 7 c J n T x 3 M 4 H f f B 5 5 g e C g b X 9 E 9 0 i W E G V G J 6 V 9 O Y S F e k u s N D c 9 s e R v r M X l e 1 2 U o 4 D x Q M o o B g P B y R D c Y R c J v e f H z a R r J 2 J j W 8 k g U b v C D 8 v R d I E k + I p 9 L K 4 c z 4 n z e e P j S Y 2 H e 3 e w l P N R s 7 J + z j l m g Y L / T y k R l 0 2 5 b j M S r w + 7 q f r u r O W I b o F h Q z y b 2 l 9 m Q 9 U d v r q e k w n e g S A R b / 8 Q s + 6 8 t D l r X h g C Z 5 7 2 g z m c 0 k v X I 4 1 V E j Z h + s 9 O H P Y 9 v 7 u D q k v w u S C u m O Q J 7 0 I M J C t R i A s l 3 3 N j E N 7 2 n q w R 3 + R N Q x r N j u U 3 n Y H E o M H 8 f q d W X l F T m E 6 e M 1 K Q L / t 7 0 4 P h e 2 7 Z 2 l 2 e V I L U n a u Y 8 E h i x z 9 a t S z v c v K 0 3 E 7 R 0 l h O c G 9 n T 9 e V + f c 2 K 7 + A b G g / q t g 4 l 7 Y o z w J s f E 9 U n B y X v t S V Z K x 0 r 9 x D l J c 4 m x E 1 w u i s Z L 6 p G n i P J p / J Q i 4 i x x Z J 8 U Y q O i R f n F 9 G c / v k o 5 L D a 8 i d X o R 3 0 + G / / X K F b M f T H z Z Z 9 H Z O V X R m t j 3 z 8 f E / J 1 + n g b n r M S 5 l A Q 0 + z 5 O 5 R l U X 0 6 d H e U p q 4 / a z q J m L W O a 7 J y j f 5 5 Z f H O Z b b 5 8 W 6 L v 1 q y T W c d o 8 J B c L s l S 7 T h O Q f c y c c h s y R F 0 F X e 1 K E Y H 6 / d e P j Y O n 3 2 q n G i P L 4 y o J d I 7 8 0 h P t J K + s X N b a l v p A X Q 2 W 9 y X D P C P k d z 4 z q 3 W U J k S f M Z K C z S n A g A s f 3 x 3 m / a g E D q R w R i / N Y / Y v G e W K W k Q w A X Y Q H v D 4 N M Y l C 2 u v u v h i n S P f u g 4 w A t O x O 4 6 u c 5 + O r u P D 4 M l c a Q k / 0 r V G O K s A 2 Y k a t k g Q m 5 w j B a D t s O / Z G q R j 6 M 3 1 t 0 9 k e r T G B r J i O S n j d G G W B w m i C D X 5 n x d M d n P d + F h w x V s f h S o m J Q G A T j S 2 y 2 n I 1 N c Q D 5 S E G M o C p y d 9 w 9 T n U S a m 3 a z v S 3 T W 9 c 8 c B W v a T u 1 N e d v r a W 0 P 3 3 g P Y t C c B M 2 8 f b w o M a M Y B 3 w t X X X j L V f q f W i 0 2 4 S / 2 0 f M r G G d e 3 F / r Q C C Y q z A h l 9 L M c c 1 X w E M 9 e L P h l z F w a 0 F o Y U l p O z G E Y D E I G q P W X f C S 4 Q H 4 e v g 1 x 7 o p W 4 z 1 + f 2 d 8 r S k f l 8 f D D e D l q X 9 A o V x Q C 8 7 H H X l 4 D e Y f 2 / p U I E E j F H f N g q Z c v u I W G Z F + D Q A x k K + 0 9 G 2 t s D G f u w E c H 7 o W 2 u 8 q I T m V E e + l 4 b V u V 1 p D N K h L N h L p 5 Q Z L 2 2 M k V l Q k F u c 9 Y n A i G S k + B Z 1 Y W T D C X V T / b Y y R 8 e S e E X Y Z g P d 8 3 F c Q Q N z B 3 / A H x D 8 4 x P L E e + 7 A U D 3 x 5 B V s u M O p / 1 E + R m S d v i C U M n K 3 i l L i G 2 o v 9 x I r t 4 y F L e j 3 O J h v 6 m 8 / z P K x e 1 w 9 g l D M 2 h q m L L f u 9 7 x O j r N y U Q v 2 0 V Q J D o D Q Z O s 7 R 7 V J I / + P / 4 X U k T i m P y + + D L D T P l f E 0 A w Z r e 7 V k e k 7 J Q Y 2 p k B 3 3 6 n O F 9 P d 0 r B C d J M 1 K d z r h r 1 Z u i K O 8 1 e O 5 Q k r P r k m q h s h h n Q l m l L H l q j G / R 1 r 8 e M P F q b X y Y u Q L X o l x 8 A 0 z 3 p w W p i U 4 F / 8 6 V M T 8 K U h n b y 8 D 6 Z y L l J P 1 J l i 9 y o + 1 v e h U b s T D k P f 6 U G Q B / E T I O Z f s D Q W 2 X R t 6 4 h Z P k 3 l U + A 4 l C f t L g c + D r 9 N O k p l s i R r 7 v 7 9 G l j q h X 7 f 2 W p C w Y L 1 l S / M h T 1 7 L S K Y w a o l b H N 9 / t l J L q w z J N 1 Q l K N 1 7 p 4 m Q t T H 3 z 3 N q z 4 4 H I M l Q 7 8 D R b e k + 8 K 3 + h p v U 3 d I 0 f 0 Q C i 2 5 d J A g K M 0 Z P l x l l I 2 D B R h i 5 u / R g i b b A D J F b R k Y F f C x W 7 u S 4 1 X C 9 1 2 D h R 0 l 0 1 + Y H w Z T V Q Q a B 9 J z C 1 L e 9 f d L Q F F B M r R I E k Y 7 G j U C n 0 / v O 5 r N A C 5 d H v w a b J k u j Q J m 5 u 3 2 u S 5 L K a K X d C m 7 r c Y U 4 k H y y w U D 0 J 0 a 2 Z 4 D v 8 Z Z 1 1 + e v i l h I 2 g C A B u q U 3 5 d i 6 y q 4 E 9 H i P u y C q v A T U V a 2 T G h n 7 b D 7 A v 1 V f 0 D U p d / w y 1 T Y 9 y z 4 B b 8 u p X + + h Q v h e w M 7 L W I F h m N t v Y F t w Q o X k v 1 / C h r W p j I 9 w b d R 7 n c / / f Z + k I l o R E e d W F U B m M M O i M 1 t 7 O k j y 7 E 5 4 + B D R 4 9 I o C H 9 i c e 2 9 + F G r a k n n D K s J A F e Q U 4 g x K X C t Z d F P 7 n l g 3 A d 5 G l C 6 J x e / e P 6 W 3 p H o F 7 O e v T V Y W 8 9 Y Y l b W + u g c 2 f r r z 3 i w B i G G 8 3 b d 0 H L P d 5 a 6 O T U 8 g 9 3 T c r G w a N x 8 I Z d o + W L 4 w 7 5 v B 1 i G O K 0 Q c g 3 1 0 F h s t P X 5 c Z l c 9 9 j 5 F n g 3 5 s z 1 K F e P 4 C M 4 N B m 9 w u T c I g d Y l 0 d L C X k Q 6 2 b W q b b R V 7 D V 7 d i d v I Q 2 Q 9 W y B o N r v e T T s T q F r 6 S l 8 G Z Y v A O 3 + U 2 e v W 1 e M D F + G E x 8 U D o V y S f z C a q 6 X p R h r 7 c p L x Q u 2 h y D P Q W X r 4 X Y 8 q H 3 3 O b y M l 4 r Z D A f f n j P z n U l x 4 j T S y V A f v h E K f V G E m H d u h w U G G Y K t Q 3 7 7 / H h C F I F 8 i I k 3 / i F v U o F 8 g n V X B w U y 8 2 F k k m I D g W y x D U b X y n N E M b q 8 N z v m 3 i r Q U O 6 X z c J + X F s 6 J B 5 y 5 n b F L 3 e P A o Z L a f L T Q j C 5 w f g 7 t J 2 i k a 4 Y E C A 1 t V V a L 9 2 v v N A b h o u P r l E l g O d f t T 2 r X U j / E u E G K 2 w E 5 s f 8 d 4 Y Y W I b k 2 6 Z D B Y y i J t f j Q q Q t y 9 g A C / 9 p 2 B n M P s X L D k Y y 4 O O M E v / N 9 h V 2 A s K 5 8 + 2 A K P 0 i C D x i F v c M 6 Q T D i 0 c E S d / w k I 9 N I b J H B 8 J o x g G W u O N E V U U A g N M f + O H J w 8 4 F B J r V y S R d O P X 3 k 8 / u 0 v n F 5 w B 2 n y C S 5 B U H A 2 1 E D X + O S O D y I b g N e 9 Y h n / 9 u B q c 5 O p U a 9 S p 3 t F D k M i q 5 v k + M J Y 1 f C d 7 b r 6 N M U b + H P 6 b X P t 7 I J 4 c t q j 7 k X 8 F D a a N a g N p L H q w Z 9 M S I z v z I T 2 Q e y L p W 9 1 W n d h M o 3 + z 0 O l Q M p 8 u f 9 n c 9 0 N K 7 s g f Q R Z k e l E z t s F d 8 g m 4 y 4 O + t G G 7 7 N A O 5 T k B P j s 8 u w L P s j r a 8 + 9 v I Q 5 a z N R G v A R / Z V / 1 X + T U A M w T 6 b D u o V F y t 6 G J 8 F 5 l w R O W d A a O i k + c E E K P t B x A b 7 O 6 R A 2 p T 4 G N S / B v F W U C N 9 R H 8 a X C z E t s j D n u y c I X Y Z o a y K C P m 1 o E N w 8 H l v + 4 N x z I z 7 e S z Q U l 8 L h s Y A C f j H 9 0 V 5 z 3 R n s S M K / h 8 L Z 0 N P F T 5 F s / r E X j u Q k o a G 2 + v X r U b w E 6 + c 8 i q s + 7 P b B r 5 3 N P / V L 2 f Y B Y v a g I Y 0 T i D O 1 L w X a 7 4 m K a c M i E w b / U 3 1 5 A C y n P h 1 A 6 I h 4 c N z Q w v P P f H d b p n g i S E M X 4 o 9 P 3 t v A E 6 1 4 d U 7 + + G 6 j e 8 v M R q R g / V a 7 9 3 7 B 1 x f z k D 4 V 9 a q 3 2 H f Y k S p r S I S D O k 5 p z p T Y 5 6 D x j 1 1 n / h y 2 R f D 7 m T f j 7 + d v 2 F G J 3 u 0 L V w U Z Y w 4 3 C b x + R S H i J Y K i n / p j 1 7 u u k e 0 Y 4 r X s y U 3 t n 9 X I A t d 7 9 z r K d K R O F N w Y e q r J 8 8 q 2 2 3 s l A J 6 z g 5 P S M N v r p n z u A y g A O F F c K a y V S I N g u P D / j j n d l v L M y A l 6 K d f B m p v / C 7 6 b o G f a h 8 9 w w 2 t q e r o 6 P 3 b c O V y 7 h T V e U F b 9 P p a w I x h B 5 h y 5 Z 3 v 6 R v i 8 5 N y Z W N Y X y 1 0 S K 0 M y k 1 c 2 S 6 n O c b B 3 H V H + c d I 4 2 B B q Z w b J y D + L f r 8 s Y + K g w R r F r g H L r 8 K 6 3 P g O 0 y d J n S C Q s o o 0 L n V 3 c P g k O G V H Q J c N a + Q J 9 7 K F 5 v D v t d F V a h n s 5 g a 6 D O L / L o B c 9 C / b x R 4 h F G L w k K + I n T B n D i l 5 i + f t f k n 8 Z m I I X S f t I q X u n 7 m W H r r w f z 0 R F D 1 N 5 8 W G w V 0 B R H Y X T D Q G t F A z A G j l d u a f u M o p / j h 4 j 3 w D q u R g / W z v e U h n V W Z 9 c B 3 b w W 6 B X O H e N G K e g z B i / Y I / v 2 w q 1 + r M v + t Y o Z 5 q 2 L D V I s n R + G 8 2 n a a n d t P O Q g B 7 q 2 y x q P y i Y H X N p C D A K i C 6 J 1 I b T w O O H i P y 2 j 8 l i 0 f x C r d z c M 6 p B 4 A P q x Z u S U J d V 7 + o y v h w o Z 1 y 0 V f a S 0 m 0 J p x j k W / 8 1 A M E h T x n 1 E r f c r a 1 q / C r 3 c W I y N J T J d 9 5 2 A 3 E d i 3 9 v D T d k Q q M n j c m O T w q V k 7 / 5 o P Y x E 8 a w B + a B 4 3 n L f d C V O 0 4 L c o Q b L 1 1 0 r 9 3 A r g W N F K x f A z Q S v V a + m c Q 5 Q h 7 t 6 0 R 2 F / c W E / X v H G y h y n u M A q 2 M o x G h H R 3 3 Q C B K J w 5 N 8 g V 6 R 4 8 S b G A Y d N C 8 + Y x I 9 0 f P 7 y x 0 U + p K N l j 3 n 0 + w G o J J A f R i a M J 1 S z t H 4 r 1 H y x o G c q / V o U 0 G Y H r r M j L m b Y v r N u K d + S M 0 C W W I c r l Z Z F I k 4 U i s Q 9 k S E L w S g v 2 b B q R T H A x N x Q z o G n + q Z 1 i 8 c w v R 5 P 2 p c k p R m E v W X s w F b B t n O j X 6 g A + 5 3 4 e L 1 j T m 4 A / r C z A 9 O R 0 f N k Z s S 4 F U M H m O x P P n L y s f w 8 w L m 4 n w Q g y f i M P / + d o O Z C j Z t x l 1 u V s F U 6 S t e a E O A p R k z u 5 L r D 2 H w 3 C C O C h M E r P 8 5 l K 5 R e J K O p f L 9 O 4 p U H U N B 7 E B g 2 u d M o K N Y r 7 v H 8 9 2 h 7 b V W x j w v s O w 4 J u D T j S f + M V 0 D j C 9 E W 7 w V + 6 x y K h H 2 G z 1 W 1 w 8 F O P i 1 3 4 H P l 2 Y j 5 8 P E k F L R s E P 7 Y d v l O s j A x f 3 q 3 Z c K y H H k l Q 0 E 8 t m H 8 i / S 9 W 7 9 f U B Y v 5 E N 3 T s z M S H 0 g F i S 8 E F G B 8 5 X z I p e j k + 3 W O P 7 l / u J b u 4 n A R g H h + j h y k i m y j 0 W 3 V J V W Q p d x T y d T T 0 V A 3 E b Z H + D 7 + i W / 9 S P H r Q A 7 X i C L T O z P V p m x g q e y f / u 1 L V W a L h c G b z i Z A 7 z r g Z v 4 U r x p d 1 C O V W v 9 v Z A + k 1 H / w k 9 i f L p 0 c r 3 P g b D Z q c t V O g 8 t P y O I 1 u I V s + X Q e N V 8 H G D r s 8 L 8 X o O W 1 U 3 M b O A e j s V O c k G g I d 8 P V 2 f 5 R D t V u S 3 e l L f 6 Q z 6 A R c E E w 7 k t u 8 R 3 f 6 E 1 v u n M H d F x y 6 0 6 P n K E C 5 7 R r b B X T f X 8 H 8 X + E F F 4 F j E / a j d o H 5 9 a x u p k l E p m 3 g T z q k d m i v t I c 6 + a 9 v I x y M c W K T o w m B q u j / Z 1 R c T r Q s s 8 c 9 C 7 k b f f / Q n p 9 u 0 K r i u T a S l i Y t c u c I x s G S 6 v 8 y f m 8 J h 5 9 t h P J Z h f z D S n x 4 Y E V H L i z y Q y R H h C S x V Z h 2 1 v M v L R 7 z q e W i P c e M 6 o 8 u g d D t n x 3 d 3 5 8 n t s o R q 3 6 Z o Y E 2 7 l y O R L 7 E T C E Y u v r Q u 8 a n t 1 M v 9 Q 9 J t 1 r E o N p P i v t O v 4 G 4 u 6 6 A 6 T T u u K H 9 g g f M A n x P O T l v / a h k K 6 G 3 + D Z o P l 3 F U E 7 i b n t X q 8 c h T 0 Y u g h p Y 2 P U a 2 + s s z Z r y 2 r k K A d a d 0 m 6 T a e 2 d K 7 S 6 z r + 8 H o I o k 8 A 7 4 M 9 P X 5 i K r P y 7 7 8 0 g S / x U t z 2 z 0 K 0 X u w F 4 o 8 P O N J H S a V u A L H L S g F W m p 5 T 0 G R e z Y u 9 b / R 9 / a t U w k h D 1 m r X W X C 2 f 0 2 T J H x m 6 J U / w j R D l L r m x w L Y P N F y X L x k U 6 J 9 W x 7 v R q L 9 c H b q 5 W 4 t 9 4 f s n W n s G I i a 7 o l f 0 g 8 V b R + r m G B l V h L X x 9 + 9 P i E U X u M O 0 R i O R H 4 T o h v 4 Y O q 4 u G 2 A w T X V Z W / d e I L 6 X 5 T Y a S 0 3 1 F H 2 / 0 N + m O K x k M + R K j V u N m 9 p G T i G T 5 q j c u 7 A A Z p e a n 9 B / T X j n U C Q z 1 4 v R P 7 G b S 6 u q J M l w u U V Q W F e t X b 8 u a / j i y y D X h m Y p 8 l t J n 1 P j O f U e 2 a F D K x 8 x R Q c f v 4 W 4 d h M Q e I u U P A n / 0 8 + y h y t + m H M f 9 c E c 2 G u Y X l g V 7 / + k T K a Q T d W 5 2 o R T 7 L G Q 8 J u c K j g f O u t j k + H x 1 C Q g + H V V D K g X n M g a v + W h 6 c e 1 i q A y n Q S m E I 9 i H n a u g Y 3 k y A v r q E P W l z J v d R B 3 n X A l D O H d e s x y f 7 h Y 8 f v d 7 n p e T 9 K x 5 v d u I O S R N h p 4 h t q u F 2 / a H u a b N S 9 2 R R T u B n s U 0 U q i l 7 H A p F j K H I M 7 x Z X l 2 n x 9 F U 6 9 + / l I V / b 6 W r D K K W U L T s Y l l V d K j l + f F I f 3 K 3 2 U 8 Y 5 c g G / v I n V z + 1 / R N X B P S 8 x Q o r y a R T 0 C m l 1 P U 8 1 y x 1 / V 1 R E H 6 s b V w X k v 7 6 r f m v r f u i r u 3 Y w b W u D P S O a Q H O g g q T f V + B Z R y e O 3 J Z 8 R R G k z 8 C T G U A J q q X V R q b f h N n 9 O 4 e g l q I R s q S 2 l y n O + 2 k 9 D 6 M 8 k 4 f t X Q Q Q F 8 H R f j s W l e Y U R o G H 8 V 3 x c v z K i q z R X 6 J t E Y p G q Z W 9 f v l f n T x Z K M G M 8 o h k f p O T V j k n y 6 x g X L q 9 t a x j P G S 4 8 I u x x w H 0 r P 8 w 7 P R l b M s l + 2 h p t n f s P F 1 6 4 x k B x 0 M R 9 L 0 3 k r 4 e l j d a N / O u C i M f H n W q p 6 v r 0 d c U 0 L 6 f Z M K 5 K 4 x h Q C s h A P Y w z i N b i B k C D p o 6 g o X p o h K q q E 4 E Q W 4 7 z X 7 T h v Y z V c M 1 1 D 5 x u K U b 5 y C S V w O F L O 9 N F H 5 l Z 3 k a K h C D g d h g 1 7 t 1 j 4 v n e r d 0 g X 1 5 4 s K Q P i Z P Z S N D S H E 6 Y m v 8 k T 7 5 m v n m N Q w 7 a 6 Z l 9 d M v 9 P w j I B 7 g X z 4 k Z 9 f u G m S 1 D n Y X A h b 3 K F h e 1 p t J 8 Q X I P s A 2 i C L n g x L 5 9 t E J / O a 3 A j x k D 6 Z T 1 i k m D M R m v T o 0 I 5 o Y y S 8 0 G Z 9 a x 9 J w c X 7 k r f Z J z Y K 6 R O p Q F Z c j x l u s q F N j c B b l P n 3 4 7 f H K G N 5 3 G 2 u / I r R + T p l a J A + f 7 s P h Z V 0 X R g S u n K h o T w b F o v p C N r J t j t D h f P 5 m 5 k 9 u P w O F O l b 2 P A A o J U n v u 6 g k h l A o t x r J z d t s l h S B 5 U 0 9 P 0 L Z r J p U Q D k w J h Q u J j M E w 7 K S g V U m 0 z s T y C t N u o U s T y B G q x i 9 t W w n Y N Z c 3 G 8 T v n w t l w 3 R z Y t h X 9 6 j K m h A c V X s 1 b g t t w H v I 6 X 1 R a o X d j 4 X X a + Z U i M T y Y 2 b + K E h x i 6 P E o H u Y / B G l z y X v 7 R Z 2 T F O t z 5 n g c M C p M C o P U d Y Q E u f z m a A 8 L t I B Q H g U i 4 + t G r 6 t g + g 6 l L z 5 / C P / Z f 1 4 k l j Q d t 7 F a 9 i 3 7 a u j N b e a f C 7 p w Q I 3 q S 9 Z w d W S d v F Y a j E z W B t y 1 9 N v s j v p w p w F l V m v V 9 m O 7 u 3 v 5 i T t 6 L w M O f C Q 0 b Q t R A L I j 6 P Q R t 4 c F x 7 A 1 K 4 g A j K t F 9 b u 7 d e m E t 7 g x f z 3 2 8 / X d W L x 8 4 b P F Z U c I n k x O 5 t y U m y q I u A 9 p C V a J J 8 w 7 t 8 6 F W + / P z U 8 k Q C b 1 r z j Q B z t 0 p 9 W f c I U B Q 4 H y u t c B E P s Z q 1 e p N c O / i Y 8 E B + D 1 G Q q L P 8 t y p t j W 4 0 2 t P X b j 9 o v x j 0 6 L a e T Z 6 E 0 a N X U s L S / J 4 P m a M z / R 1 6 P v N T n 2 g Q H Q u 5 T 8 i 9 K H f i w T E y + 7 n 2 F 0 e r H O V r i 1 x c q L w 5 Z 2 a N 7 h V N X C M 9 3 V + 4 b 3 X w w / 0 E 5 x E Q 5 u L 0 e N z a d I l J F s w P w 8 f N r d o g e O 3 2 1 V 4 x Z x z 2 b 3 i 2 w W f P f C E E 8 R 0 b / W H O m D s n 2 h C G 7 x A a k s R P 1 m 3 + 1 k c Z i L H 3 b i 1 2 L D k 8 k J 4 z G x H S 4 t w v J 3 E o + c m O D v q G u L R 8 b Z L T v V 1 W y f Z C Z B 6 P g f D e A X i O G b Z K C n r W 7 / / 6 D H y M 4 u l d A a g t n B J o A w s R W 8 B O J 5 X 9 / V O o E W w D / W t e Z e o + 6 w 4 m x 8 T j 8 S h / 6 0 T H E 2 a t 1 1 L y j h 3 1 + 8 2 J p n m + N o h X U z P N E E / d X u g b 2 7 z w I r u 7 T 0 C l u R 7 W 0 b M C P T g E j j E G e 0 m f 0 W n B 7 D K b + t 9 6 9 n 9 4 / f e S I x H b Q P k o k c r B c d 6 x 3 3 1 q 3 A 4 t 1 e A 6 i f O o v P n E 8 m V E K 0 S o Y I 9 G a 7 Y H J G A H K q V B o i m T L s h h m H W P l J G a 1 q H z + Q g g o t D z v j U b u E + n F f 3 9 g J R j o i V k e + P W 2 q L H 9 T 2 2 N e d z 4 L d 4 Y 6 C C w i Q c 6 E M 2 m P t 1 F d b f E Q X R M K 3 g A 8 m 0 v v E t 0 A 9 X k p 0 r J n o Y A u b F g T / R L 9 2 6 L h r C i k 7 c X k O q C L H s S b c + + v u 5 g 7 4 k e b 3 9 d f j y / 6 J U J v v 1 l R 5 n 3 w p E A q e u + G B u r m 2 d 3 W h O P t s n V B D t D H S b w M G z w s h K c T 7 U P n L B O w u T p G 8 l u / D V M + S g x w q s O b r G 0 2 c b t E w / b 3 u b o k / D s Y E Q K 0 a s j b S v K 5 4 y 0 T x U l p f k I Z g T Q Q m + r a V 0 Q V 8 g v o K s D d A L b v g 5 j u / 9 l B F b P 2 l 5 z / / B S R W 8 w d X k 6 g V T g x G G 6 E J V W + L 6 f F i h + U R D M X p G O o 8 k J k 6 G 8 z i e k O S w T o C R 2 0 6 D H e A S u G A E e F g o q d w w h I L p 3 J g O P 8 + M u t h 7 r I L o v v K Y 6 Z q w p N f e h H q 4 C s Y + U 5 g z U 9 k h v D 4 P P e U F e l X q S q A a q n 7 B n x h + + t d 1 G F c r 7 / i C a W N P x n p E / P / / S f a B / C t W T s 5 0 F o 3 s E K Y H 1 r r T l M W 3 C n / h b k z a 1 o W X b P 0 D + J A R s F D R U G Z B Q T k j F G Q Q U T m X 9 / r 3 V X d F V G x q 6 o r u q O j D / b O j M j M L / N 7 H X i e + 1 7 r u k 7 V y d a 1 G k 1 D 4 n F R H a z G p k c N e q p L 8 U O L E w H w / / s D v V E R c H h d 0 4 B K g o z T x 0 a v Q I 5 r e e w 8 O / w 0 U G F 9 H i f N D i t f x 9 k U w y b u T Y E Z k p c 9 c A l U G W O 0 U U D 3 M s C r 5 b n P v Q s E L G L Z / D V + r 8 y 9 w t G 7 p / b U 5 l f D m a 1 w m C R I c 0 4 N C 5 v z L f c Q j R D Z Z o D 7 7 V H 6 p s V 5 q 7 E c x e V r N S f H T Z 7 g d F 8 y m U s 1 a g L O Q B / e u / A z / Q X V m Y G s b K D s B P 3 p G B S 8 z U y u p 9 3 + f M R 4 / / A L n V q x P m n y r 3 9 8 P 6 D n / m 3 z 6 L D / g u R Y X y 0 a T 6 e / k S i L S z N G J / L 3 M O W L k g E o i p y 7 + z B 6 t z y J E q x 9 n D j 8 t A t 7 F e u x u F m u e c Q c B v v d s 4 k 5 T P 3 V d 3 S 2 F j T P G W / 0 + U 7 2 / F H 2 V f r F 2 4 a i Y 8 b n b w O e 1 M Q K u I / W 8 y H E X 5 S Y u N N V v 9 D L T x K f Q f Q x D S B + n H z E 2 M 8 F t 9 F l D Y x A m x W / c 5 p G q 6 y s X U X m f M w l 0 J d E 1 H X o U m E c a K n O 5 i B B I E L Y d s / O a 4 r K F H v 1 S g t f m X 9 H y d d K v O c b E q h d i z k O 7 a / L Z w 1 k A S Q u r a j p g z 0 c H x z P g 2 1 t K P 5 P c + b N w V E M 5 F W c Q 3 E t o g Y v x M 7 E 4 r 9 1 A z 8 4 f 4 Z w K T l / T D X / Y r s S 9 R 0 g v Y G T A c R 4 i W 2 n A 5 q j h 5 4 B U P c T 7 0 m a l W v f x y P y q Z F u 6 w Q j r 0 T H A a t 9 2 b w o W s j 8 F 5 R 1 v Z p h l u m 9 n f M X Y n X s 4 E T F s X L 8 F Z X d F k S Q 7 I + g a O J U Q L f x 3 0 R b r I q g r O O P B E i V h V g r + n y C T Y M + / I e j E e l R e z s s 1 1 n D 2 N x H J W 7 X s 3 5 9 3 f U 7 t 8 k f s Y W M f D l w d g O B H K R z D S 7 S I 4 l N k T X 6 j Q T W n k x r 6 P I c t S u + 1 l + v 5 8 n 0 8 V G p M A J j f 7 s I D c O b c A + M N q Q v G q h l M z U Z Z 7 N T K t p x w D q + 6 1 g j + N Z R B a B / N 7 5 T + n B A 6 v a M o E v e H U A i e / U d Z N G n 6 6 W S + h r D 8 / D H 3 8 s X X v i U V j Q V T o 2 p h v n S i y 6 6 i 5 N S / c P 7 7 j M v l x a 8 T i L b F X 3 f Z + L u C j t e A I q S a 6 B b M i n R 4 r N Z n u E i + k U R V U Z F F B W M 9 3 j P e w R m t N V y t W I w S z + C d + f p V f A z t C 9 9 d 8 P v i T P N 5 M i e z B N u R 3 s c L G a W d A g h j O J z e H 2 k E L k g u r S Y f l k M p R e + 9 q e i e H m g 2 D p S H J 1 e o Z S 1 K I 3 I 4 y c I X t 4 h p R h X H u Q C J w c Z b y / Z j C x Y e m V L x z 3 g F d z y e M 1 X Z o 4 8 B U 4 o r q G l 4 E c C L d J k K i R X c 3 B m b c H 1 6 W 5 P H S k u A n d b Q 9 o j Z l T V z c w f K H 3 H n X 6 j k g 9 m Q s + T j G 7 S l V 6 s M z Y c W B 7 T + C n F P u r j H 9 D R 8 C U k 6 F j j f V E 8 e x q k q D p 5 g I 7 W E w j T c c g h 7 V g S G v 7 X n H Y Y Y s y f U u H I s A m E 9 v p C B W m 1 h w G d v G 1 Q A R a i x e n x / h 4 c i f q M J X O m g z Y g P m t 8 A 8 N w Z f U + f l I p F R y 9 Y 6 I T a H q d 1 l M z f L 0 r M j W B 3 V A m J D E V 8 d b k y a / 7 7 9 g E c s 0 8 d l X 3 v S T 1 1 + h P W N + + Q 5 H D w v 1 8 / W S F F f 1 G y + l d J 7 2 g 3 n W R e C z f i h v D j z I 7 s J 8 n z D u 6 w U U d q f Z c P O r c 7 Z F U f E r Z G p 4 L U A A a 0 T 6 5 f T T n y h t w w E C q E 3 8 Q t 0 2 B R V Z C 0 r k N I 1 b I F / E u g b r w v S z C c 6 8 l f o O 9 K 1 3 e A U g F k D n i B i b a 8 p V c j 3 l 7 P N v r C o V 9 J 7 6 E c 3 I O H H r g o 4 b P / Q X X U B 5 i J / W Q 1 w C v 2 e g M S 9 N t Z D l l 2 A C R W v z 5 A j K 6 g 3 l J r l Q g R X r M 1 Z T V r 2 N + C S k v 3 + 7 u I m K x o U s 4 c / S n w S r v s 6 V I k S S K c 5 a o X 2 S 3 N B G r 8 W u N c A W U B A k a d 0 y 9 s M + G n F G T L a 7 G 7 V K V u 9 w 5 f q E b a v i m 9 h o P s Q f u 8 H v d z M w E K g m x g D 5 r W p Q 7 V s H A 5 c Y B F U i k K B j l B p J W e 7 3 c 6 d L l t M v i e 6 C u 8 L L K m p R Z N f I p r d + t w v T j k j 2 F q 4 7 m c b A J + Y f h C 9 v i 1 F A r N / 7 o b m B K 3 1 j i 7 5 1 W j m X 3 v r z w D W y P j P b m G x e d V g e x J L o l D H Q L p N 6 / p d b 0 R N C p M 7 4 T V K f A + i q 1 e D m 5 l 1 T 4 H O M k i U 0 C J i X h R p y g e n i C E O 9 o A D 8 8 t c i 4 v q e P r V j g x p 7 0 0 4 L N x P E Y O Z 4 X 3 l v i G 7 4 r 1 Q 1 I r S v h V p j O u k H l o 3 D 7 w x k F s i d + y + X j L J d H q K r Z e G + y l + w c V W g f L b p i H j i Y v c 9 t t U f n h g d X t B C M T D 2 E 4 M k Q 7 5 H r + S 1 x V w T t L i 0 j / 2 V 7 v 5 f j e 5 2 e Q 1 U v 4 9 X N r v n 5 S 8 g I i k d 0 Q + 8 j o 6 T r 6 h d 9 6 9 / n E R c Y 1 a d N n C x h m U 2 U M h s R B r 1 / d A o K r e K 2 B y L 4 W a d L G q D g Y L A f O r 1 q 8 S s t c d 1 M s M 0 Q T x W 7 7 z 2 u X 6 8 O x + H x 7 7 D T k 2 K W e U z E x 5 8 q 7 0 b X L / G 4 w C S j I F J 7 A C D R T T 4 9 d 9 i G t y z G t Q S E H l Z i Y R c t z K 8 9 V D g h I Y S i u Q F A 6 3 2 H b 9 O H c S s e O + C H 1 3 t / P S m P C 1 X h e H o X c L 5 G b K k n m i h P w r f 9 6 W M n F B X q W Y V e g b E K e 9 o q a x l M g 7 b L K X c z M E L Y G h 0 P y l G 1 m c 9 i 0 l n 1 E M x j X 2 p u Z / E q J u + 0 6 P Q 2 W k 4 Q b S T 7 X / v M j R 9 / 9 R i E F Q Y k K L k h P v H f z H 6 B 2 0 g v o e J j 7 a 5 A u n P D J D k r 2 c M p Q I D w R b b L S e Q D Y s S l + S b 0 p 3 M K + O B N 5 J + s z C 1 r c h a K g E a U 7 f I X e / S d q e E K j I M c C 4 X g Z J T M D O a h X J i 6 A A n i 8 9 x / d u 8 I M G H w A o m I r K p G P 0 z X s 1 o 6 6 6 / U Z b F 4 p f P x W b H X K / 5 Z d d 5 R p f n + i x 6 T V r y Q G V Z L x H Z I D A A 6 Q E j F E v R b y m G B S d V 5 k J 0 v 9 5 w q 6 S R 8 8 P S 4 b p f j G Z h m c p d A m / r U V Q V j 0 / u d r + 2 B Q f z t d a 3 O 8 C f j z A + K 2 X b F T f 6 P y G a B / H G U 6 0 5 H C c z G v B p B A t z a l 1 / N y b e l 6 l 9 X d X T 6 y 6 G U j + L l H C F z d A s K i O R L i 1 h 3 k g y Z + I 2 V Y P n p O q 3 u 0 G v g 0 t f 7 D U A P z x 1 l m V t B r r z u a L 9 d q S B + N M X u d 7 D q 7 7 W r q S w P e 9 y X h c Z H f e b 2 P J A R B 2 C 8 T n M b H X D p m H s 1 h J n 7 q Q J z 3 V G K u m / u i y a s 7 5 O o 7 + 7 V R b h l 0 I M T Q A s m M Y p y + E x M s t + v y C 3 v k 0 P d z 8 W t Z W j + u 6 t 0 D J D C K 1 3 4 G h I M A J 4 c A a s 5 N u O + n 9 5 a 6 5 H b 7 6 0 1 H v m k 0 D 9 d I W a A E q 7 G m 5 c k f + h G o n / c 6 w / m B G g s E U K V y O L Q 1 m H L 4 i B Y 8 R E x O w d 3 E 9 8 v 1 r X I D d m b b h D X P f m q v h 8 V W T 2 1 9 J P w p h p b 9 2 f l P a n V B M 2 G x F h q C f z P E h o d N 8 u 0 e X 9 9 r s o q S s c n / 8 s B o c d / 4 J z E 9 i G c U r 9 C s M 9 j 8 5 8 H p j i k p z / i 8 E A k T 3 1 P 4 P c H t q f l i y r i v 1 Z G g w S x m L S 5 + p s G 4 s J + M j r i A 6 p p V R a 1 r v n G / O y 6 z 4 E O X K 5 G 4 j S v T + e d n q W k f / d Y j Q X a C w V g a z 5 8 M 8 g / L f T a x H V Q M v u O d z R K b e Z I W L k C 7 h 1 s O w V p r S B N B c q J p 7 n x k A g w K 2 f 0 6 x d q o + F l W 1 1 H 3 q 0 9 S 7 8 s F I r Z Q 7 z 0 t 8 S y y 4 H R v F 1 f G Q O D y S d t 0 c z r Z w 5 s A 3 o U w P 8 S u W C 7 3 7 s b W p 0 P 1 W D a 1 g q 4 + v r 8 0 Y + q N W T 8 n y J P O K p C o g M j S 1 o k + K 3 1 2 M D N T U / z h h I v j g m F + K 8 v X r K m z 7 c w + x Y u p X J A v J y u 8 / I R q D q h H x d S O k R C l z b u J m u x + E m + r B q / w C + V Z P m R j i o J C 1 I B 5 T S G A H 3 s d q m L u S H T C j X s 2 q x R 3 f D w 6 k O s 6 u 8 S 9 i G t Q r M 3 r 6 T S 0 / e N x m q v x 5 S G 1 G G 8 x a U H j 7 D 3 F R 1 9 m D / m q S 7 P 2 E T J 4 h 2 V n E e b O T S t c g 8 G f 7 S s 3 Z U p c h S y 5 S / o C + 7 3 s P t 8 / + x 4 9 P k K O B H h K V N V u S u A S j d Q N 3 3 3 f V P 7 c V Y F 3 I R x r l V 2 U T P 0 s L / o 9 I B x 2 R + e E k N J S T t U W c R V b 8 f K O P H 7 e G e W z O L x t 9 h o r e 7 R n I u j M E S E U d z b 3 x L 5 b n R F L z S U Q I + z a 9 1 W v P 1 Z R 9 G N V i G 8 y z X p g W 4 b U q h 9 I Q i L r w 9 N Y r X V D c C 4 y J x b 0 L s N Y L W Y Z h q l 8 W J u 3 w F 5 T v G F n N Z L H s 1 h / T o U F Z v O s H Y d 0 v 4 H / b 9 s O u 6 U h 3 U G 5 4 M + H R x k n P 6 t 6 Y j + 1 t 9 f O V r / + C u H / 8 + a j p i D U e d w H g z Q V 0 6 X i Q G R G F O R F m L G 6 X 5 S 7 E B 1 8 4 s o 7 m t f Q 5 4 o 9 j h T 5 L V G N U 4 b F R Z z B v b L R v E P 2 g X M u h y N 8 h 5 p M R 1 f h J U x V u V y R F w a S z z s 2 p G M A f f T f q u D C / h P V W X J b q h 0 j U f m x z I M l 2 c B y R g y c 0 X T 9 f 2 D v / L 6 1 N 2 3 9 T U P O V h j 5 9 n 2 d k D f C F 5 + K E N Y G Y 9 d + q Q O + 3 w 4 7 d P U x v d w L i H w I o c Q I b R o / m B a 9 c u V y 2 t Q f r c m S 1 L s a J B 2 R q a e v X 1 3 w r + 1 M 4 U j i X r l 2 N s p 0 n 5 M K M E V u 1 U s f 8 M b 8 w 8 R l + z / 2 9 X D f 1 5 V / F f V 9 b / r H E 4 M 8 T + b i m B e / a + m 4 n + / j v g v h U g u R 1 V Q w J T o i v f g X 1 V w Z 4 u o k i Q T S n C E E x A w w p 9 / Z z o H B + u / r A r + 8 9 8 G W o D H v 8 r P f 9 3 A / D / 9 5 1 H X + u 8 W L P 8 w g y d C Q w 8 J 6 2 j M a f B 5 0 9 w / n H o S w N Y r 2 B k M Q Q / p + 3 u 5 v B o k e V i S I 2 s Z s V Q j p N r Y n 3 V D V u 2 R E Z m c g 1 O b 6 a n 6 p j T b s A c Y N d q F O O D M E T v e O f a v n n 9 8 h h 7 C O A L u p f t c i t k 7 f r b v n L U r S N t N Q 3 x R O + j r H V a a 9 G 0 Z r m p B A D 9 8 C Y N 3 f A q T 7 6 x 4 z Y P z y j M R g h n 6 N / e D 6 P F L w K N j A + t 1 3 Q + A r 6 b n a d L T u s I i Z W u R d 9 V v L O r D m f 3 s Q b X S H R V W 2 I 1 L 8 p W f S v O W y Z G f 0 P 2 D W a l H H + w t 6 q 9 X R P 9 O z e O n 4 A G e K f v C D j a J B Y 2 u 5 e 1 p r s h y B 0 S T Y P S 0 T E I 7 / U G g J H V I a L d o T L l / J 2 O 5 r L P e h S B k 3 H l / H U U a 8 J j P m g 8 2 Y R x c u b X h P A m E K 1 z U 9 F s E U R 6 J t A v L n P w w L o V l w G c z 0 w 7 0 H c u x 1 + l v v f W 1 j u N T o L r t V Q P H L 7 y Z L m S K z 4 L u + B u o N o w u o Z P N z w c e B B T + C g d u R 0 a o B d 6 u d j s E 6 r G M H p e L i m 3 6 7 B U C W q D L q O 5 R L m j n 8 3 t I N Q i c B S + A u t C O B A R 2 Z S T U F F B A X y a f m g E R 4 q O P h O G 5 A K q j c k Z p s 1 4 o J Y N t 0 d u Y C 5 Q O H M A l R b C R f I B O 6 1 N D O k r n m w y L O R 0 X 6 0 h W + X 5 S n o D Z u g M x 7 g l i N o 8 z g b D e f i h A 6 a q F x 7 g D h Q q g 5 3 D Q Z I f D W j J r i N u E c x 1 A j F s H k 6 r o 8 3 D t Y B s h c E c R e R 3 m F n o o 0 Y f 2 6 y i 9 a A U r x q 1 i R t B 1 3 Y w j k Y f X l Y Z k / O k 8 t j h R / Z 7 P L p 6 R J I O x b r R V N D t J i D 1 f u D 1 V b 3 w 5 n / o n Z f l Y z g n P 6 N T / 5 K 4 / 9 1 e Q Q R / S 4 X v B H c i 2 7 / H N g f r G y Y 3 a V r p 0 k Y G q c q Q A B t P b L / z E G T F w c X O G G 7 U D V v c e r 2 2 j n q t + v M I o q b + 7 Z q y h b c Q N o s u s X g w x W e x x k n h N 2 K z a V Y R t B V c P x o z o d 3 n 7 6 a t R i x 9 g z r U C I r v s 0 9 A g 7 e w L v A o b P O m Y R 2 J 1 / C c 3 A E n 8 G b m 3 a v F J D 4 M S 4 M m i u 5 M r s n B z Q v Y u z v N 4 A + u b q Q H m I S R y L L a G e A + a S u 9 + 3 D t i R P h e x s 5 1 6 u 3 y 5 O 7 H V X + r v 4 Z t 8 N l Q p f q E j m H g W m / g M p X p 3 H T z v h O b J p q 4 m w C y w + f j + + x A V f K z 9 t O f V P b r + Z k y X o l s Q U R r 6 H C y p a C B U U Z P G q e u X D P 1 6 + 6 t Y M M J / l M Q A w 5 / v J e O 8 q S R G u q e X X F g D + Z B h q l z z I q s t p i x a I C j B Q l a M O N x J r d 5 h 5 x G F I f G o X l h o a l o W o K c c 0 1 X O U c / g Q b i S v h Z 4 a N L 7 d o F f W v Q c u E y g x N 7 h 6 k i Q j N f f C / H s Y 2 k Z M Z J j l b r U o D g 1 Y 0 7 z 6 Q f O q b C 2 3 1 6 4 b r 2 j I n L 5 3 z Y 7 6 I e T g z H d v / C M Z 3 8 V X o V 8 k W t j X N 5 e 5 c n 5 U 0 I d 9 r Z T t 7 x f r k I 0 L 3 l A b Y F N v 5 p 8 G N k d v y k q J 4 y g R r c R 1 A p y o o T 6 C e O i v a k 3 m U r H n Y J x 0 g / K X p v T I x 6 x c e 7 t l R q 7 N M z k a m M I P k 4 A C 5 M 9 h f S E Y k P I X f a Y z g Z n I H N 3 Y w b 3 I 0 / J / p y x m p T w W L w h K q p f P 0 E b + b Q T O 5 0 2 r 2 y Y H E j X C r d 9 E H + b j O i i y Y V N 0 9 T 8 t X b h y 9 K F K u z 5 R 6 C H a k Q L V A F Q C g g F J / 1 H J D L 7 2 i N A t f Q Q 8 b 8 + a d b M 0 x 6 E L 0 R U S T A d w 5 / j y / Y K j J t D c d e y H Z l z U K V j R s e 0 A S B d f a A 7 j 9 M 9 y h I Z A r q T r g q e M 4 7 X q A m c 5 I 4 Y L p W O a G j C 7 A 4 e g 1 K K y b q + w V w 5 B p F G E X u G U h O R r V A c s W 8 T r k O h d h F Z Z K V / v 2 w C u h / t 0 6 B M 4 n X W k A U C m g D 3 t + j C 8 e v P 4 H w v O N d 4 B F m K L j 8 Q / 3 1 W q m j R o L D K 0 C u d P l 6 x g O q R U g C v n Q n 4 Z 3 z m t 0 h M n s j U 3 e D j s d K / b T v x 3 a N 0 o R J c a f F 9 + J a 7 9 R n B S G B 4 5 n 4 c v H n e V l P A d g K 5 7 N h L b D n T Q S J 7 E 4 h c T s c g b Z D 2 8 5 E O t D 8 L / M m B q e k G b r 6 T A / Z P g C C X n J a 6 T n M q N p s / m / n 7 P b X w P F v b 2 W s m m b g A x O s A T k 2 M j J g Q f K x / H H K L E C b g b Y M J K r D 5 V U W / 9 Q q k e 4 L w T U E S f L 1 E 7 f b C 8 X F I T 6 Y q Q Z A N q Q D b k o L 3 k F u P K m 9 C W X 2 9 O 2 X v I 4 m p r 6 O M S s s r v R 5 w a x 9 B q v o g C k B l F 1 g q B d 7 R U g R k N j F 1 7 f m G Z o 8 0 P V c d 5 m R 3 G 6 g + g e b h 9 Z y v 5 J 6 9 S j 0 U P z y 6 h 2 5 W + 9 d J g r S W 1 k F y M l n X F h f 7 x D y l Y y J 3 + g z K + E w J D r 4 0 K U D y G k e W i 1 e Y m 9 u / F u v m f A M f 6 2 1 J Z C I w O n S g x Q o F Z 9 8 P l A h l D J f I G l 4 F B + u M m 9 l M A p N B n h b 1 X N S h q D N 7 k 4 n 1 h / y S P A v z n q N 1 3 n C 8 i D M d A U x x d h l I b 7 6 U G S T C d T 5 c k Y 1 o F x h s + P K 0 / A x k y q 2 G a 5 P p u l 0 G N g j c S T w i P 7 C F u P + 5 K q J I I a r o 7 Q 7 / r Q z 8 P 6 J H Q I C 7 8 4 Z Z x d R R V L f f t 9 A w f x N W 3 L 6 4 t C H S R S i m s 0 U v Z R O K 4 W / 1 Q Z t E l X j c W f x A i w r 8 + T P F y 4 / s E d F W o 9 I O E n l N e 2 v m N 7 d d + c v k F A p h J 1 M O 2 q n B t O X C n n t 7 v g 9 P 3 u U + t P l Y d c N J 3 t E 5 E Y m I R x R x H i A 2 6 d Q / t U d r N e b Q t k U N 2 n q M Q C T e H 2 g O W L e b o z t B 3 h D + O d U x 2 g o G k B m T S b r 4 q K 4 5 + O p g p 4 w E o + A q H 3 Q J Z a 9 R d 7 H c O w i r 7 5 s w x O p W J t a A g X b I 7 W b S B W p u q 7 z j A 2 J K o t l x k k a 3 8 s e 0 t p O E G c i 1 B L a a N x 0 K 2 + c f j d n z o a T A a s G q H E e 3 C N Q 8 i u Z c t j t o f n 9 3 v e J n 6 x + r 0 E e d n e I 6 M Z J k Y v g k n i q 4 9 f P M Z Y Z N J d X X u S d t 8 e m G 0 M z j D D a + R D P f d g d 6 l c D m k 0 Z P G 2 3 R B E D W h M n q J h X 0 l p g I f b d u s 8 U f Q + A o l x t M P C c j i W k r L f + W a 3 d V Z P u K Q i g q s 1 D H u O 0 q j h u + A d q V R 0 T L t 9 r O P 4 C H G P g 8 f S g D l c U 6 S + b 9 Q w u i b f F f 7 E h u 5 j E Y t d 6 u K / U y S V X 0 + 1 1 s L 9 X 2 n K m Q f 4 x j x + J / g A G 2 e 0 W n u V f x D 0 H 7 m m S A 1 p 4 2 r g s / M M n J t / 7 o 7 N R t S X l z r x m X t L H G 6 Q E 7 2 I 6 P D G a X L t A F p P D 7 1 g F s u / 1 h X i 9 3 0 / + + f N X Q 6 4 w 3 d 7 m I / 6 u F w f 9 9 L t N b X 9 4 h 0 o q T j E j 9 a j a L Q h 1 g e e b 3 Q u y e q P x q p r j / W 4 D m A W U 9 u 2 A m y D O B N X a U A Q F T L z 6 F E 4 p G V o o D K F h V P g x 9 k b h c W t P U A M s g c P b G p b p T 8 2 k v G c c e l W 4 c V D x Y u i H f B C s A 0 d w 6 l 8 + q I 3 1 e H l F 9 g m b F p S C n n / U x O N y P B z 9 w I J Y 0 P / u o z o 1 3 G J w S M Z 5 8 l / 3 o b W u h 3 P K h h n E 3 m R c t 9 C s c F m n 4 Z m P G y G Y Q n A p b m A j K j H I 2 B t 3 g M G h z e T 4 6 A 9 D j 8 x N O j / 9 q z N Y s v I J S h H t m c M S w x w Y I 9 z N q h 9 e N J J Y 7 I 4 H U / C y E 5 f 6 5 A Q M + T y d Q M S t 4 y p 7 9 I 5 G Y O a 2 x G m b e P D h 3 P f 9 t R 4 2 9 B K p L a A j D b B p 8 3 t 1 b 7 z K Y 8 0 d / D 6 g X z 7 s + 0 x E L 7 2 j w d o B v Q R v p f W 7 F I 8 e B 2 P 2 W w W w a K l V k D 8 Z 6 4 R W A P D k B E p 3 l 6 N W z b N v N l G y q / H B U q W S z L g 7 w G O T Q B s 9 U q i b J N N A j W V q q p N B g A 8 4 Q Z 2 g z 9 y / I k d W / V t 5 w Y 8 / s n c 6 D d 3 7 4 e 6 z Y j / r A m G C c A w u Q n d m n l V J U L 6 0 I U N N Y t V R M g K N u D P t Y e v R v Z n g X C b v R K 5 o i N J X 4 Y m M D J D C 4 O e 3 T i i V i P L n U E r M d L M N y T e w X 9 s k K R d P i 7 1 8 X W n O a k K J g w I l 6 i i Z z f i x / I D 6 h z + m f x N b Z 6 b 2 7 P j k x V T 7 m t L j u S 1 o 9 E 6 j d u b w 2 D y i E I l V y O t 1 q X 1 x 2 4 d d Y t Y L f D V h J 7 d N 1 V Z 1 d d N + G 9 h 4 C B 3 a x W m v f t 9 D U C N / M X C b Y P a 5 2 6 + O Z m v 8 w 0 L a O y w K N G b p k 1 6 E V n M G X q b q H g d p B f 0 0 b 0 Z C P j h T K o 0 a D z 8 g C z M I x E K C l e 0 3 9 b D c K B L b x f W q Q 9 W j i P 3 K 2 8 P N D G 7 0 r 8 t Y S v t q 1 b A C Q t 0 Z f Y I s P i A g x B y 7 D q b Y o 3 H C k Z d 9 d q 5 J J u Q r j k d 1 O s s b h C T F L d S P P + d c w + d T E W c e T D L r j J e Z 2 T Y / x Y Z w 3 A + 5 j 5 S F / h C x 1 6 h 2 q f 5 T Y Z I D 8 N p 8 P X + d u t P 5 8 9 c 6 W w v y B B J w T k a L i m h q 0 x R 3 r R W O V C s n n 9 7 D D f x 5 9 p V z y N 8 p 8 2 k m G F l a w k z V S p q K 0 S O C J I v e I s b o Y b X G F R X Q S R h l K 1 F 0 n g I c k f P l u H 8 p 0 2 O q P 8 x 2 r 3 d + 0 X 5 2 W b m R 7 n 2 6 1 A V b O i F e s x D r m v l X j t 2 l f E H f 8 L q a T I K w y 1 2 v 5 d u q X x j U c n Y D F N 7 X 1 v V h r e u N I 0 2 R z 3 9 E 6 t b T X z S 1 A F O p b 7 v h H N g s 7 d 4 P K j E v O f j J T T l 4 3 g W H C 7 1 5 o G s / 9 z q N z P 6 e P c J C s h p Y 2 I E B / L m 1 A 8 6 B d 6 g z O U o Y 2 f L C 1 O u H d b k W O z C w F B 5 M j A f D E I 2 D g Z v o / s H 8 V v 6 i x C b E o O w H F T A K k W f E D K T G r t W T Z P K a 7 p + e f J m z Z j a g D 2 j g c m U a X D B e v X v v / H t D 1 r f F U v X 0 R e A 3 p p P f g 0 T / 9 j e y T d I p s B m + e D 3 k E H p N j t 9 0 h n c W d Z m m 8 6 v H 0 K f 5 2 B n V 1 7 1 L / r m v j N k R R d i c b v z 1 9 W I N V F 5 F P K E x n / m E / g s Z A i 5 Z F W k Y J X p e n Q E f q C O g y + d L D u 1 w 2 4 E 5 U V C b 1 / w i H r 3 F t 6 4 3 L U 2 a v / v K f G c n c 1 U Q E a M b Q v X 8 p e J p j 4 p V Y M o W A I o b 7 l t 5 O w O w K G v s M x L z s p B v m C h 0 x j M o u 9 0 G V 1 / G O N 0 I 2 0 6 k U f b z S E e 6 0 M c x H g a h f 4 S E g r 2 8 p A V T f / J E x O Y J E M e E 2 u 8 R i Y x y 3 B 4 w J 9 i J 6 D d b q h 1 L W i 2 3 F Y R Y i f K k P M A l a 0 T W Z 1 u Y u S M a r E i 3 X z G n N y 4 / v u S N x b z l h + v j Y p 8 j J 0 g q + K 0 0 a s / d j i c F u b U c Y O m a w u 3 4 h 8 M 1 T k V i c e u r i q 8 e 2 P e B X F z a A j H a L f 9 Z 9 I r 5 l K E y 3 d v p 0 z O p B J j l 1 5 X 7 o v d R c H / W e b 2 y J / W C I O g R T V S h M 8 U O L 2 D q / 5 B W y Z Y M N Y 6 n v U m K 9 J g / 9 5 x p w G k 9 X l T x h O 0 M q q o y / 3 h A m R Y h s f s k y / t v q 2 F o E L f L b w E N H W k r p H A 8 X 9 V N e S + 4 T q a 4 k v L c 5 6 d P y V r 0 K z h P K r v c 9 B N A K / G t R H Q c K 5 + f K 0 x 3 r w X 1 x d / / D s r r P R W R e I C Z M g f d 8 s n m e l h u M W y X l L K 6 q 1 u x c u J 9 S J u W r s B 4 r b u L U P 0 y S D H u Q b 0 8 X W i w M G S i j O 0 G 8 I h 4 e / V x 0 X 5 1 S D T e X x h k 7 x t N 4 M 0 B K N g u 1 u o b h V s 0 f b I M F C G A z c Z r k Z y 7 B u a Z m d / T m m E H + h 6 x Y + X f e T c f x w o 0 d Q X s 9 D Z q 9 O X g C y a g v O M P p 2 6 s 9 r Z H W T l 7 H 7 E b v n q d Z h m B o F h m X 2 / l Q R y i + j + t S M H H g y r s p 9 e S d b r I D U N 0 d x 8 + d i w G c u W K q H z j K J 1 U P Y 7 s v Q j u r 3 j o 2 L h F E P l 0 w 7 Y y D n 7 p c l W M T F H b C m T D u q C / 4 T G f E D r / m G 6 N b Z E G a h s T R B v P B D 1 g H 6 c E W u L y t h r n B q / q 6 A A 5 q Y s 3 6 v k + P V 7 c / v K 0 D M 3 F m n b E D y q 7 x L C V R 9 A A f J i U 6 q D 5 r X k w 5 n 1 L I o u B 8 r Y f z Q + r j Q o i + U z S K 0 3 R 0 p M o 9 s C x 1 n l x C H n G B V b Q 3 P / j 4 U y 8 i X y d e d X Y V 1 i Q H R N w + n + h 9 d h X v / e / L y 9 F 7 m g 6 p o 7 S g b L O g H K X z 0 4 J w L d W 8 T O p M G w B 4 x l p I U q L 8 T k 3 h l E o Q / K U a Y l u D N Y j v J 4 W 6 r v h V P O f V d I e g + 9 L d i D N c A B e E / P u e 1 Z 1 H 5 P f / T Q f M 7 2 F S 1 G v c J k A t I d / z P p o L X j X 1 c j y K l 8 K 1 5 N P b y V 2 n 9 z 8 w n O L k o W R 6 b S v D i q p l U r 3 m b + u d a Q 5 n 7 k d n b s o e t B R 3 e Q z M 7 t / X 2 5 P 4 o V J B a h O w h T T z F 9 g b B W a u m 4 j e M Y u I y c U z f Z u Q a d 9 i x J C + P j S q l 3 5 M G W K h 2 B J k O 3 d N M i a j S 6 m R 7 h T 7 n d E Q s d + u p q j o z R X U b / P 9 u v j J Z K 7 f 8 t F 3 I N A K v / 4 T j O l Y 8 q S q r o 9 E Y f B J y i j 3 Y M b K L B D 2 N M 5 f S t f D 2 e E R a c K e c A g t r u L M I a v U s F c Y s Z j f 0 k q z z p 3 O g 5 7 j a 1 + u I T 1 9 5 U + E K V 7 p 9 H C h p 4 4 2 K o Q / 2 3 K x z 5 Q n / X b t 9 Y p n e + m v m z 2 F O p t 8 8 7 W 5 0 C B u g S 7 B / 0 A L 6 K f r c R / O 8 u y 3 e P u t 9 y C J v x r Y 9 5 x b T 7 C a B C i t K b 9 9 e q j K 3 n G l V T e h Y t y T T c b e C T b z I 0 X K i p r j r y H d h Z h B B I S 6 O f S I Q 9 4 z r r k i M I a J y Q F a O B p c z r N i A S X I v w Y t t 3 o n d J X A v V e g S g P 2 O z K c B Q + S 9 Q K Y i 8 y J S U 7 a 8 R P K a J P 5 O V C / y b u p 4 Q U Y + m u j M P + K J z a 3 R s A w A f 4 Y + a P I f g h v B o q 8 M I H 5 o d d u A b f O e 9 Z Y s 8 0 N U 6 / e T j D 5 Y p 4 n 7 + a J + + 6 6 m s Y R I U b 4 W u X Q x Z I R g 7 p G n Y G / L U 9 Z d h n c A Z 5 j P v V g s N W m l V U d r V f l 7 9 v / V n N i 9 0 d r D R A 3 9 J O E g A A 4 4 z 6 G m 0 9 y o v E R f z p l + S b Z Z + 9 d 8 0 j P i R Q p I P + V / z B d 3 U n w m s M g s f v p y 5 Q e D 3 g 5 c v h h A g U R L p O i G y Z q 0 F W u H E M l 2 a 7 o 8 F s 2 X F G F u 1 Y D 2 R a D R 8 3 2 c L I X n V 1 B E W 7 M a 0 H T v I g d X 8 P B w g a V J Z A y V E d p N d L R s 9 N 2 h F 8 F U 6 N y s + X y N O f J q O O Z m f e D F / I 4 B A Y L u T k x 3 A z D k r V g m H G H Y q q c p h U 9 C 7 v M F C v y P k A q D A g e P o O A J x t q n 2 H 3 0 2 H 3 + 5 w O O e b h j 2 o K V 4 S d J M H P L j b q K y + q J d Z 6 O 1 E e l P h Z o x k R 1 j h d b T 4 P B j s 9 t d z 2 i u 7 U l 5 I D p + + r h D j r O o m e 5 p H T C T e F 3 Y j b z J z Z E C Z x C / B j N J 4 W / f 4 0 G + K s J d g t L 9 n 4 m m p k u s H G P H b D Q b L X l b f 3 5 K S t G c f U H / x 3 l J + 8 n 0 6 z H U R e q E C s 6 + D y 9 t O 2 9 A T u q c / C O h e e C F 0 0 N o f M E B p O d 6 P B k e 2 R N m r L W q Q y R q X d 9 a r Z R y J 6 O p 7 R K 2 a S z B D Y u L 1 j k y / c U b / j / 3 H L K x 6 Q v P 1 u G B 7 r Q / U F S l f C e g u R p p g g M C A 3 l G 0 N N F D B / N j G g c C V n y 9 K v 6 9 X l j X m R J 0 g T k u Y H t B 2 / 8 p g 7 C N V s L s y g 8 a Y Y L l F + 0 x G h U x v 3 y + P s H K q F i G I r p e H N k i v 5 T w o 0 U 7 n I U o e S W k C b y P m k R b A W f 5 5 7 W c b h z A c j i r F C m p 1 f V Z J 0 4 Y K y R V D + j C M C 3 h 9 1 q q Q T C Y g 6 G R o 8 I H f A R 3 J 9 g Y 3 E 2 K N O 0 P q f N 9 I 1 x 2 v I P i X n 2 T K 9 i A h P h 2 B u G a H 7 n G v m E 2 7 m x H 0 f R l Z n 3 Q r X L k Q B c 2 F 0 V 2 3 8 r c k W Q 3 9 M l S w K c S M S b V Y 7 Q a x I G d q w Y Q 9 F f U G U S L Q W F U r p 7 h 9 j u F q E T e g k x M Y B B H R j R 2 e 2 h W + G z f D J 8 w b h g m c / X 9 E a M W W a Z x R o C w Y E + R 4 + 7 O p A R I u I w Y w B Z + B o b N 5 c j w n 7 0 r 3 s i z Y w 1 V I v u 2 A A I 7 D z M 8 q e H L o 4 0 K T O O V Q m c C f Z M 5 N A s C w Q p t O / 3 R G F 0 5 9 C v o 4 X T S x N f / d 4 E A G 6 S P O I d T 1 0 E + 7 8 C g v d c 3 9 p j f X + n x a C 3 t j t U M 4 n Y d J 7 r e n U f E W / B t 0 y B C F 5 e V V G t n T Y q 1 Z G O M R T E M U T 6 C B A 2 G f v 1 e R Q S T G s a u v V 1 E T + s R v w r M I Y D + g n c 0 k 8 C e o i C 9 Q 0 2 o R y r h F 9 R P o e c V U 8 l 1 h p 8 a z C S F O P 2 g R 9 M q z N N T l F g E W 8 Q q r U M D Z 3 z g W + + C 9 V / T D V 1 S f O 5 Y D 5 s Y 5 f Y J q n f 8 O r S 2 + / 4 k T 9 M O 9 j A 1 R Q E 4 m v G Z h f H K t S 3 k f 7 P 0 H G 7 X 7 Y M 3 / P u y r x X j s 1 r g 5 N B 6 i 6 0 T 2 x 9 U z e F f q C H J H I o W f E k 3 d n j r P v 7 5 t q 9 C F K 5 w T 8 L U J W D b Z e d 8 d + C 5 e 7 v T S h N I r o P i i L 9 5 f f M w q A y r / x 3 7 K I g j r g N n h + I l 7 l B n K F h u S w z 4 k k G p P x 0 M 2 5 v C n T b v O 9 4 B G F 2 O L 0 I O X h j E p r W O L 2 0 n C 9 D 7 e 1 o N g l n 4 G S X d M y T C 1 7 m N + k u q 7 o y f 5 H w h Y n I 7 E g o u b 3 o Q r + / 6 F l v 1 c X i z N + J s M B Y Q 2 N u M d 9 E G A D / d + 6 S N H G C n W u p 3 H G 1 a / d 1 t B r e 9 f T 2 + F e y 4 W f W y O + U P A 0 x V w 5 j A U O 1 t O 8 X y g / + Q 3 x X m 9 c h 2 7 v k I 3 5 c W 2 v N a v + 7 p s g k M e H r o O + y k f M E w 1 L a z Z 4 X R S / + 9 o N 8 s 3 2 8 / 2 A H i X 5 5 C u N i N F p 6 r 0 x 1 L 3 M L k f l C F w Z 3 2 J K 4 H y D b g 6 A m 7 v N g e v M 9 J G A I a S U g s K i W Q r t r n Y A 5 e C 2 A e d Y x h v n c g k n B T M r + 5 u i u 6 d d o j S U K o o X D s 7 f n R a u F K W m A 1 7 g L I b 5 g P x X 1 T l q D p 4 b n d Y D u E k u A R 3 k 7 P 9 n j c V u c U m J m 2 O 6 c 4 e x g S 2 Q Q Q W s F Y 1 Y s Y p E i 5 X q 9 k e B T H 6 g V J L n 2 a f a j g r 9 e g 5 L u P 4 R I 3 u k B K B s 4 u n 6 R q G S M V s / W L D F / D t / T p B D K 1 l n D F 0 p r 6 Q F R f 8 p p t z 3 S 6 d s f 4 i R P 9 6 u j h T q X J k j G + b B s 9 / p 8 H Q 8 u B A V N H Z 9 c 8 c w 9 D a j 0 F G 1 V D 8 v D e Y j b Z n V K g c c b U w W B m N / g C B Y B F D I v J p 0 4 v I Y h G B w 4 v s H z + T l u S i l n y x q Y x u r L c k J d M v u / O M Z M O p z S Y a N 8 h U O 9 A T u F y X 2 0 M R r 0 b e 1 8 E H B l 7 1 I Q I 6 2 O M d Z J / L 3 m 5 w 3 y 5 K n 2 K h D P s Z o / O 3 X b w w 8 R 2 M r s W o S m h P F i M 6 u t Q j r B 6 S C H 8 D J K s P x m v C Z 2 P 7 T j v / N 7 v 0 e I V b n 7 C E / o p 3 G N 3 D f r I 1 x T a 8 Q 2 b z m 0 m b N j o 4 A k H K F J Z U 0 b p 8 S U z T G c M E 7 u v P C H o R P e E o m U c z B T P H n 2 U t 4 o h R e / D 5 6 e f T + + 7 N g H k 4 K a v r 1 U d I i q e 8 + e + Z X 3 3 f r w O G B A + H 2 8 P h k H v j 9 y b Q z t x h o B t x M v H w V 4 2 p w A A y g x W q L A F l u Q X / P S T / u s q X 4 D h u r 2 8 7 h c R 1 Z W X J C x N U N 6 x 0 a o Q q o G H 0 U 7 C x S n S r H 2 U 3 1 Z + x D Z E 4 o e y m l I D k 3 I m i c A i H w 4 v T B m 9 J U P 5 3 i K I x 7 J 8 W F u u j p y j v 1 T 3 f V T M p C n R / t s r 5 9 z 3 q g U S g v F Q X T w Q l P 0 / T E a x H p H H / H 6 T 8 L S 0 g C d e q i O b v y a b p M C h 6 x e p c 9 e I + b z v X x A 1 M n l f V o m N S G T j F v L t m F a o w E T G V i E F 6 Q n H f d 5 L h y 6 d c E I f t s A q G l a g Z b S W W v 4 B J 8 y r u f e l f f d o A a o Q 5 0 w r e z O C y P l D T 1 i I F 8 K j Z 4 J 3 S H O C w T w 8 + G P A / 9 j h S / / k A J D j 0 C u i q 0 u c I E x n d E v h v q t L 5 u 2 v b E H h X a A y 0 k p 3 i H r m n e j c t / v w 3 G e / H b 4 X K 0 Y H v P T 7 5 j 7 + O h 2 D 7 E n P 3 8 L e k 4 c W 9 T o N 5 u h n u y t u s U N M I Q 9 d a e M i a S m 7 6 J m / z 5 b A r K X t 7 c / J W v H 3 c 9 t o 4 G g + g I N 4 E L 8 9 k B y Y i d 6 4 + O 0 C q U X X 9 x + L 1 g z T o p 9 R 2 + 8 6 C K F E i + / + b a Y A Z t M 7 Z 2 z 4 A 9 w 6 B S x P 0 o j L N 5 1 L c o l I S k R B M X N B 1 5 e 4 h r G 2 g u K i m u o F D i H v a R r v S 4 3 Y L f I m u B a 0 a L R P I N M Z 5 H 6 D e Z L k N N w N M P n O 8 E N a 3 x h 5 h H C Z q 6 K V C h s y I V P E K V v t n G F e q P d M j 6 n G o A n g l M d D j 6 Q 6 c s / f b D l / h m r U x e S a + M d H h a e A w a O 8 B C w t T C R I + B J R f D e c O N B 6 5 M x V r C 1 k J h A 3 L d S b Z 3 F 7 3 x 6 X 2 a Q C m X w V k p m u n D n N K + n m B w w U q h 7 q O G + P s Y T 8 d d A H B t H j + 2 u + 2 3 1 t 1 q I + i c 7 6 h Y R o Q N R 3 z 6 7 i X b 6 x j 0 o G u Y n d F X T G k + A z U b I Q X T d U 8 O t F U h 0 d c 7 P 9 6 1 0 h H v w G O E 6 f Z o p t E G R 4 n + U g 3 z m u / F 7 3 A T B v x x P v 2 l O 9 C O u r J s F s J R e Z l p g j + t z O t D Z 8 N b x b F E z q / R l n 0 6 k A 4 U f i + j f + + 0 5 f C k + c d T Y u Y M R i t K 4 + k J R f x G u U f r C 1 a F z 2 H c C c Z h + u 5 H R P 4 w E b z F 7 i c t r f U J h 5 9 2 / U t D H 3 v g W n n G t M h p N X g C g y j 1 D p I V M O G d A G R J X J S / Y t N 0 O 6 w u R I 0 G / M K c Z M d 5 H M q W 6 q E 5 4 8 p 7 u / Q m 6 j 5 G p m s g + y w r x F 6 T m N u s N X h y p t C J / 8 K O 5 b j J z B / z B U I p b J d 7 F e r x s s E z L w C V W X k J c h A 0 v x A U 3 V P / 6 s 5 a Z j X v z F 0 A M 8 / z u Q A z p v + 6 I N b 8 M G 2 g C x 7 a v 3 I 6 o 9 4 p e + 2 M 5 X 6 I C Y N i Y f y Z B V m z G a p M m m g 1 p c h f F w y 5 E D y i O K N 6 s n C l 3 g 6 B g p W d A q 3 j A F H P N G 9 h c 7 e J D B j M A + B V e w g U 8 P q T K p l q 3 4 A h l Q J 1 j 1 L p k / / g P Y r o W 4 D 5 P 3 w 8 z m n M S Q d k K G l u c R E l K K 0 g 3 h u O P B k C c J J j 4 t y S q b i q W V s r Q J d K L q O + g u H J V r / b d o V F O W 7 6 8 W 7 + v Y 5 j M t g T o Y z l l A A P b N a E d 8 F H 1 R A Y s k V z o A 8 4 J H j l P Z S 0 E K z G Y I c W M X w n w 6 6 5 K M H f C w E t f d m S i R N B O 3 s p Q / M X C F D F 1 / E k n G u O D N O Y Y v S s 3 x e J b A x V k C u J 0 K Q d 7 j + / i W A g W E / 2 H F 0 j U Z 1 4 z a D K 5 G c V E H s Q Q K 5 F S T J u D M x s o C i J I 7 G G e N Z 7 / v H w f 9 d 3 C T q D V E i J I v + N k c D Q w R d 2 0 V P c 7 q z x s v p 5 h D o F g D j y 7 9 G Z F h 8 n 7 X F 7 z d M W i K e j v 5 k V V 7 r p e K J C o H c E w 8 b U 8 7 j 5 O M + o z f 3 K / P R c + o B y S 8 g C B o g 6 J e F D R C p + v 4 y 7 R P + p j 4 5 S 8 3 c D U 0 4 K W Y S G U h H C L t b S l o P / X r 2 Q u t G v b P 4 x 0 a X w C p W 0 H v 9 S 3 T t C Z H 2 A N o 5 L + q O h J M + U H N 7 J B N V A s N w x R S d u S z c H q V G O n + M h n 6 a v O T c 8 g Q x Q N K T k T y + 4 m 5 v P 2 g v z 3 o m L G 0 3 g Q s / G T 2 A 0 b 1 M / 3 S W J B C t I F H 2 N k H L M c A E 7 d 0 F g q T T O 4 o R G h R H Z g j m L Q v e z p K 9 n x E 9 T 0 L c W 5 U 9 V b t S M z p x m U f I 3 G k K Z A O L K v G N R g s g 2 I 5 h 0 R + 6 F 6 y 9 b U r a j k s I Z w 9 0 7 z F w d u f 6 O m R I w b 4 o G z l F W q p L Z Y u k B K 2 r y G S D J h V 3 q h I r J C V / w H 5 Y c / F Y H c r 3 S M r o h x 3 T Z c 5 v z p D 7 g G n M f X v T o 9 R G + N / a X t p M O h k Y o G x + w f C 5 2 / 9 f c 9 F j Z H h T v 8 a R d + 0 U 4 Y R p m Q Y n d n 8 Z p I w T V 8 v A G f N a A p f 3 u u I / c K r z n y 8 3 p y g H G 5 T v 2 B c v g u h Z s d R p K B s l E 2 s u g E n / H P / P r z L X O K C r 7 w t k K Z 3 y C J 4 v 1 S h u I P 9 O 6 d 1 D y 7 1 Q C n J 6 T M Z I X 1 W k Y G M C t C g 0 Q U q K m G L E b I 4 t k 9 K j x J / A A 4 N I Z D H n T 7 8 6 l 5 + u A k 4 r b s 2 + S U Y Y V c V U K H H / f F 5 n I + n o J m g A l / Y D u D V + 0 0 i 9 6 q z S v x f F G q 2 V I n 0 y 1 N 5 G h V H I p 7 N n c V R H W r 0 i p / d f R 6 g P g 3 B N z M f e t 1 r j Y Q + I O z y d U W f v v y A s d / W 1 w v E I j T F j x r 1 u J z G f J L 7 7 1 9 J s v y W J P O L t k z m T z G + S 3 n / l F o w + 3 K Q m Q A p f b s i g / C D + Y d b b j v U W t 1 W y l X 6 l 4 l w t 9 / w o j E e 9 X l Q 7 0 5 I q k c X P 0 R t Z O 4 x A j j T B Y V 9 E B h P 7 Q m W p r e F O H g P Z I 6 s M J j 3 q 0 d + g R i s W d Z 7 B 3 L P 4 d f u U f i 0 L v 4 3 y B e b U K W W T c q K E m k y A 0 5 s M 0 6 Z f 0 G k 2 f 4 y W + E H M M R 6 R 2 G z 8 M 4 8 S P 1 7 S U 2 9 v k 6 k G U j 3 k s K f W P F B o n A Y x q 1 0 w u o 0 b k 5 K w Y U K g I T n 2 Z G U q 5 U c i X n v z e h 9 4 O x 7 Y i L m A N 5 r 0 L c N U t q r W f f n 0 D 6 v j l h + 9 M o x d 2 e T o 7 8 O Q K K v 4 2 8 0 C Z Q a c R t y e d h x 9 x E n N M Z z Z 4 4 y 4 1 i v Y 9 x Y 6 f u t W L 2 P E c o O 4 Y j J P 5 t E e 8 O 8 R J A o + a 1 y Z S Q r b Y o z G h 1 U D 9 0 8 e h B x V 9 d f f W 1 K + E y / + O M 7 b N u p A Y h G W 1 4 n I 1 m W 6 F Z v p W z e 6 b m a n t D y l U k o U K T X c P T r m h 7 m 8 / H g / 9 C f Y d / a R j N 0 Y J I d Q A / t E R 8 t 6 / 3 S Z e 1 8 B B f j a q G I 4 G c V j d O 3 9 q Q P P I K 9 x 5 9 C C V j l W 4 c s v F 3 V H r L S u h z 5 F K c J r E / L g c F + z F D b c z 3 1 G X t / r 4 e 4 x h k f B a v R I n w d m k i F V 0 n y 5 e 7 Q P i z z Q M x w V P c M 6 Y e j D 1 V g n D P w e + T b S p M r f f t O i z p 7 2 7 P K D i 4 q e B g d i S / n 6 M R H K S q y L K 2 7 A s a 6 G I M m x 6 J B N R E L u h P Y Z N 9 o u u 4 i C m M 1 P / s 4 O 7 h i G c Y b L v t 5 P q r 5 5 B 7 f 0 T L f j W 4 9 v 7 t K B l 2 O 7 u I h f i A v A 4 h A w y C y G t L e F G 2 B F n P c 7 V n b n b + 6 d X k S F j T q D + 6 j Z q m R q e Z t J Z C e K w n / g + u 4 u e 6 s Q R b F 7 K K o + O G i f P G d k q C m r j 1 V R 9 1 5 / H V a F I H 5 H e W 4 F 4 L / 1 w J N z Z 1 f A p r P p O H j B M d q / G 2 8 7 U x g A l i / T E t c m W C u W P M 0 7 n C w O l b p V m N o w m E g M C m T F o J D + P x w K Y k u r 4 V v g m W U S Y 5 X + + p 9 w r w c f 8 4 h S H b E D O a c O 1 E f + Q / 4 B 5 J V d P a j V N d v / / 5 z u e K o G a B o h q / 2 X i k V g B D w Q S H t Q n + y M A F q X L O w m t 5 / 9 E F e X s I H Q G Q M G p m d e + d i 2 Z 5 F Y + z x H P D w X z / f b e h j 5 Y 8 N Z Y X 4 / b 6 w p r p C R N W r 7 k i 6 o b H / C I B k A O v a x 7 g Z A D F + n 3 q B x A l 5 2 f v j s 3 U P 5 D b J 1 A x w w b F W P r S L h p + a q 8 c h K 3 x z c G d C p i k 3 0 J A g D g F M U / B M x K 2 f e H w x 3 e Z O O P 2 / r S P P f j t k v U 6 g M d i U 5 v X r w t x S O 5 S z a y h X j 7 u b D p 5 k e 7 N u M C v G c 4 h 7 7 W F H X Q y s K J O Z q V F y i m B c 0 w t A J X U U x P L z u X D O V X i 9 v / E M a 2 V n 5 P T y E q o A M E + D P x y M U Y t M L r 1 d R l k Y T d + x L 4 / 1 8 o 5 l v V U Q X c M w j H F J U N J 3 Z b / o 8 F n O L v Z 6 i N F K f I T 6 b y p j t O E 1 T 4 n S n 8 X 9 e Y f r T J f Z F C d o N S k w f 2 i L 3 S L t Y A a N O j h F B u h L M 1 P C m z V B s v w d z 0 K y q d v N P 7 k E e n q 3 2 / 7 S j H C u 5 W h l 0 u T h o C A / V l q N 1 9 3 u 4 Q d S o 1 D 0 V U B v Z P 2 Q i f b A K X O g M Z 8 R 1 h + m 4 n V 8 H o M l + G P O x M / I Q 9 F Y Y V P M c Q Y 3 t h J s 4 5 B j h 1 h d L 5 Q C C g K 5 N e f x g 3 z e T 2 8 3 f j 5 / s i a 4 8 t g 3 + I d F p f s d / d D Q U c a d W n p z P q D R v s c n / f Q s H a s u M 6 B A 2 / R F E L v L 5 M Q R C 1 8 9 z R R f k R m B n 3 Q w t X r E + f N 3 p a E + B 2 i u Z u + r f M f L 3 y 1 j j f X f E 1 + V O 9 F b N I L C C B N f 6 F J K h I p 0 C z + u + n g O E b w 9 8 g M L 3 1 b 2 O X b f 9 s H b c Y s H A C b j 1 8 I Q X 4 Y 8 k q J g V o A U y D s c M / q f 6 m W u 2 v 6 9 + 4 c t D T 6 0 P 1 s a f j b 5 E 6 D A / 8 i j 9 j j + 0 1 / n b 3 D 6 r w a 2 / y d / X U I x 7 z m k p 5 + i j X x F 2 / 1 8 N P 1 0 h E K W s x A S 5 l R z g Z S X J N H F 1 T A p / H J V Q f 7 O 3 I M 9 P s a c B X b t d M h o Z w h y 6 R G t G b I u c N G E N 8 F t A M h J E 7 V D 1 T t 5 A / X 0 v E G Z r Z L 7 Q 3 x 6 Z o a d k V W m N L L a u v m P j c 5 P l i r e 0 C L d y n f 0 p 2 7 + w 2 i 6 X 1 U 9 b E + M P E F x o B u L c B M L I l d a z f q c q J I h b / E z F i 5 e T r g w F w W 7 Z x M g e a U G v p F / b I J c d m t c C B 7 + n t / j 4 O M O 7 Z j + t D H / U i M 6 K i Q + W 7 u f q / W 7 v x q R Y O k W b i g 2 F + z O 9 R 4 z j L / C G K f w d 7 z m / x d e q P y F O a R 3 3 X E o T y r T L t F 3 B y P t A n 7 n E U c L z Q j 8 p V l 0 e U x Y M S u a t x 1 J 4 f B 2 5 V / / e / 9 2 b 4 C 1 F j N J V 5 s e g z O y h o U v x g J i K m D 2 c P t T R U V C w H F c j t 4 f Z h x 7 3 p O R p b v h u r u 2 9 k T H e X H t Y f f 1 n / m A B 3 h 4 D g F Z g I N o O K R m A k I J X L C 0 W p Q / f E y k G B K k G g q x v L w K T 0 x d d p d T i / 7 s r p C n A u u J Y j y Y J P m x I x Q 2 C U + A Y w 5 G z W + v 1 I w p h d 1 x q k U 3 D I w S J 6 m 5 N q i v U M v q H r F 3 k o N o q p L S d u 8 R u k U f p h c o e 5 S p z h B t A U W U b O u 9 / D t O m f G D f a H b M o c x M I R S r C K j P T / P J / S y X U 8 w c k G C q y / b S c 1 A 0 7 U f L N r v q X 1 Z B q B J 5 8 d / 5 2 E Z H r + U F A T H h r B + G Z + h i a 3 3 6 8 r q p H W o r m w K X Q r m J d S E k i a O z w R G V N D Q 6 B x N O L e / q I m Z v Z Z 3 q w M W 8 a v y 8 9 v T v C d q m v F k c x K 6 4 r w q / M 0 s L r G L S X y S c N g 7 o 1 y 3 C Q 5 h C J 3 n V o c 9 k 9 E t h 9 b y o S U W t O o Z 0 i J 3 h C h P U c j W K C G B v 2 j c K J m k / B m E W S S T v 2 v r R w q A 6 D Z o b I 5 d A + t x 4 y U E 5 F Q + A t + G R N E C 6 7 Y L U 3 4 J d O v O l t d p / I z y z E T T V A R b N Q r 1 y 8 U p / i y F 4 N I 6 G l Y 7 X v 2 Y Y J f R 5 5 w 6 7 U K Y V k Y y P v Q a m z P j S P s N 7 m + i t V + 6 g a W 6 r 1 m u w T f Q 5 l D e w 5 Q I 5 K G 8 5 4 5 h 5 X I s 5 8 l p w + 5 C 1 p U f e u p 4 0 C w 8 P t O A t B h 7 i N 6 P j 8 O p 5 W 9 j z L 8 a 3 r z 8 R 6 W z f p 0 O n x 7 7 9 D k m t i v y / b u L V R I O 3 + B 0 c Y J l E e 7 Q 0 g n S F V W P 0 t x D W M + F J e 6 F V 6 8 + u Y C p k q 3 2 P A B q r Y M 7 c Y v R 6 W V D S L l i A 0 8 7 1 9 N M + V A 4 U J 2 p V X m i z g C / X c 9 n + G r h T N x d / N G f i v f d c K m S C G v s 6 Y c u H t P 6 C H p z B N M 2 A J p y a x 0 Y 8 K t / q s W v D B x x S B M Q s k V c Z / B s d n u p X d D T E o 9 S D Q 8 m m Q t W Y a E 2 R m r W G x 1 s X H C 0 H a f B b c 3 t V Y 5 h U 8 L E V q j J k G b F 0 D + A O o J o A b C w 4 W + V M v U L o h / c u N i Q N t D S c j N 6 s 6 N P m B a A X f N u F 1 K k e Q W J W 5 7 s f R R D k W o i 9 t T 1 X z 7 0 l N u 7 f F x Y 9 s g M x d F / 6 P O q K h n L O 6 I 1 R Y v l 7 A H j + E e f d f Z m Q v R / + y W i P Q b u 8 U E c u o a e v u Y n i k U S H U + 3 X s 6 W c r O x A p M t y 5 0 C Z O t d I Y g 0 E D 1 M 2 p y y 6 w D y Y k h G B N y U D C C i d 9 B G t R a R L g Y 6 3 x O H / 6 H g i W 5 D O f a 0 E e E 1 7 2 Q 8 u B L M H + Q 3 u x J y / t I E y 4 B + M F P 5 m k 2 1 3 + t 4 e 8 L / w O j v q 2 j b q n P c h n 0 I T o p y O y p i 7 G C n q E y g / T 2 8 B Z l O Q p X h q H u j u X V l K d J h J i 1 w D k E Z R e J f b k y h / s b S y W 1 T z 7 V L P g 9 f X v x G S R B W X f f d / 7 3 x K h 2 5 u n 8 U H 8 c n o V z h 5 t F w X Z / 7 h F A s 2 Y R Q 4 L X X Y s F K G M X a 9 L t z s a V T y N x O 8 / f 1 S 6 7 H z u j i t z P 9 U s s O l i s Q X 2 f g W V j V z 7 6 B 1 E m d 9 V a J 1 7 u J F G 3 P k H v m o n 9 f 7 K U s e N R 7 K u R m X z E y h J l K Q L W k C P H u y C y 0 Y E 1 9 8 M K v F Q F y L R u H i q m K D / d B h P i k X F j f s S B / Y W C Z k + 0 q o R w 3 G k u f B O w i w c N I O O R X / v D H m 7 x M v I m T C W b p U Z 9 G G 5 7 B t B z b 6 e k F h c J N e l 5 e q 7 4 p c j E f U z R c 5 h W 5 q R e l R X 7 h l M w 3 v w 9 S r r R z j 1 9 H R J 3 E I e A y l 1 I Z W w Z f u A b 6 X 4 j G w O 4 d i m e l e b a c r U n K 7 f t c 1 l B 8 c S C r E T 8 c 1 K u k 7 H 9 8 o O A F F 0 v A L y k W q V l 8 A c 1 4 L i u W Z P Y 0 V l f K c y F A s K o h V f c O 0 n H / W y w o D 3 3 U X Y 7 w b A h F h F 4 v J v b 5 q + u y P k D F I / L Y h c p E + f 6 p D y G s y f 3 Z P O 3 k F 5 L h y X G H B U n + E D / 4 N 6 r 4 N 4 P d V E 5 4 b t 6 M / L r N V y G f z k L z w 8 7 3 c p G x u z q f t O a i k o / D b z n N y q 0 9 h g m L u s 8 5 d l + t l L 0 8 1 w U 9 q + l i H L U 8 y z d C h G / 4 z m N w 4 W O o q R s b u n J d z I w z c L 7 P Z x n t U v h g T v c T p Z g q c k m / j A N p h M W 5 Q s J 9 d E a W D 2 y P C b M 7 U I x x R V F i t K b f j 1 Q l a e N 5 / W v t S Y s h K Q t p I s 3 G r m Z 0 2 I g j w N R w G + 4 i l 4 S S C 3 g g A o j 2 i 7 N B 7 x G Q 4 W u K n 1 c Z o X r 2 e a y O E 5 i / l 1 f 8 a 5 q K U / d i M O 7 1 Q 4 q K b v e / e X w E I R A U i S q 4 4 m b 7 y N X o 6 b + N 6 0 1 S z 1 H V 6 E Z d K 2 h 6 l 6 i 7 V F I x i w 6 + O U L r h P r J e t 8 g S / g n 6 Q y v I 8 g X m 2 5 q d 8 b o 4 E L o x g k P V x q k U x n h M t O x a W R j 9 s p b S 0 7 Z 9 4 X g O S K a a m t e 8 N 5 I v T r y 8 X m / f + V K L 1 n v j v g m w + D F u G N P i p / n 1 5 r 5 Y u B p H 2 F m + m d Y G S v A Z 8 X Y w X o o G M w / Z D w D H e X 1 w i S b G o j k 6 w m e A J s 5 u D r 0 Q q k i B T E V J X I Y 1 0 e q C Y R R k 2 L S e 0 6 K O S 3 S x P T w D a u 1 F Q Y N w g 6 z l x / F Y 6 9 7 L S j d 3 E c H L t C 3 m O B e t c c y b + A Z L p E J n v 9 q b y 8 h N Q v + a d 1 f Z I 0 z K h z l D Y A 9 x D Y Z 1 s B g y / L N k N / 4 8 g 7 2 K c s b P M k d 3 a W 4 / N / A h P h K d K + H F 2 H w z m d r x T e z g Q V h X j + r 9 j o F 7 f q a f j 8 W w 6 w w n D y D T S g b e 5 v E R 0 I x f s R e r 7 L G F m L l c L j i K b 7 y P k x Q 6 l m G n e h A Y d V 3 o d B C O 4 2 + k N K a + W h R v y 1 f p 5 Z B l M x 4 W d c T H I i Y b K l 8 c b g L t 4 B C y q b v x K h A A c K J I d a 4 k K / 6 o r / a H x M + a c + R r J o W P p A X w U D G v y 7 K c H 8 R 4 Q i m 3 y B j y s r T c M R / 8 u e F 9 D M x Q 5 q 6 7 L h u P K H I + M x 1 T f 8 9 M B k 9 c 3 Y c 6 s H p I e o / y f M r u N n I N 5 B I m D 2 Q S P 0 9 7 K 0 R l V V I L H 4 4 w n w t U e t a i A A T b Y C Z r I B V Q c I M N k 9 0 q X Q e Z x y M U Y o y v d j P 2 b u d L w U i h Y H e B d k R J V 1 c z b T 5 P g B k t 6 j e G e f R U 5 X c R i d J f g 5 2 Q h U r Q T c x v y g E l f E n C x A W y 5 i N W 1 Q A x 3 9 1 w a + T z s 7 h 5 i h 0 W Z j d N 3 Z u X d y J v X M r q 5 8 n T F h Y f + B J o l C C r K q J T C e 2 L A U 5 u 4 X W + b s G 7 n R W D v 0 w 2 D B y D O T A V I C U + O S 4 G s d r U 8 X h e B f + Y v A n g S N E q w Q p z c j 0 C o N N v V 6 + 6 i 5 8 s t 3 q x t / t A o D V S X 1 n 3 r N O Q v q 5 i l n u o n z l o 3 y M m 3 g M y / B 4 E O 5 Y t 6 c u F c 2 I s j r W B v T M V e B 3 E 0 p 5 + s 0 U P 1 U 4 d 9 F d c j E 6 N y T v h u d s D 6 x f V 2 Q P z z w r + F 5 H 8 g O m R n 8 q Q S L N b p G J z m E p 3 C a l M F A u n m 0 L y U m o z 8 Q s e P o a 3 + D q z r m v X X l g g T B 1 h B 0 C 7 h H e A + R u M a K e B f O R x a n 5 s x w q l J Z G + T 0 + P W Y F b 8 8 L L z O 6 m s H 5 C u X h s 2 S F o L 3 v C h 7 B C T A 0 h r h 9 x F E K K I s w A m r g j Z + C s y v Z w q g w P 9 J F 8 Y 6 5 K g x M A a E K B p X K Y g o s E d 3 K v F x t / N C + B 8 r 1 O X C P i Y g G V U R E h c 7 Q L m T y B g 7 v 4 9 P 1 D 4 p i A y C c A E H v 4 n p 5 R A 3 I t R t A l R A H D s R p 7 5 + / c w G t x R C 2 e R 7 u h h 2 f 0 N t D 8 5 k 4 1 r h y 4 Q Q q r 3 7 G X + 7 g r O q G 8 D V I w h s L E w s r s E e t f g E O 1 s H + H j B 7 B B p y 0 e + Q B z J V 2 o 2 T K O 8 e 5 O U w o w d 8 + M T H N T h l u l T P J + F 1 v E o Z P p P n 8 5 1 Z I C 4 U 7 7 j v l c H u s i f w F J x 2 v w w 5 Q t 4 a 8 8 j S m D i f 0 k M D + M n 7 K u U t g e 8 m 9 o 0 i d E w b v p q a Y k m B a L z v i b E 4 9 I W e Y n s E G v Z + J J Y 1 W A C w 9 M 3 v b p A y r b 8 s u z B O Y z X b 0 f T s 6 e u C I y I i N o s A x C 3 O s 1 v C m R G B 8 8 L 5 1 W x W 7 C N W u S v Z I d 3 8 g 0 A j Q H u W u G c G Y + n s z 5 U t H O T r a n b 7 4 9 J + a O z C f A C Z L M T U C q 6 / l r v l g 7 o q H n g P G t 8 l h 6 K j 5 j 3 O s + 4 n N 8 b Q I Q K G t U z T 5 l 7 e u 7 n z I D h Z B 2 y A I M 9 k T / j p o b Q 7 T 1 I v / / Y F r P V f u I w A 7 D 7 y / f n K 5 e g p h y s C P L p p B k g x v 3 Y J G w G E j Y R h v a n i I 4 s / j O T H t j A 1 h p r w w v e w d 6 d 4 S H Z e v 3 j 9 w / w G w w J Z D Y 8 8 x 4 8 k q w t c x 2 K p K J c v 7 G 2 X b B P r W n 2 d z Y c O Z c z P m P C T 4 P B 4 l n K R e R H 8 G 7 H J 8 H A j q W e D z I v Q 1 V X d 1 u m L 3 t + Q + 5 A v x y e y 5 k v F n w M W d y L 0 4 s k c x I L U 2 X O f x 4 s s T T 4 s 6 9 7 o 6 K b H V e e h A x Z N A o f r V Y 8 v A o b r i z O T + v b H p a K l 8 + F 3 8 T + l q g r b 4 f N y z j Z V V F s r P + e R e S u q k K u J l C D Z q m b 6 P I g x s P v u R B 2 4 K H 8 f u I V M h q V C u U L i C R c L D O L W f C y W I 8 8 A j f m 4 P 1 6 L N T t U B K 0 d Z f / E A t 8 m t w k 0 I 6 5 6 T d L O S + p f 9 W l 4 n 8 D V 3 O f h m v c 6 8 N 7 h L I o 3 8 Q 0 D G R Y H w f C + + N 5 C M T x 0 S M 4 s 6 l B i 8 8 A L T f A G W T s A o Y T M e k 1 / 2 I y / b e L + x D I 4 z O F T b T 3 g 6 a l v H f U W q s y L 7 c C b y u O 3 e 0 z r e 6 p W 7 O H p X T r x 6 m 4 H C R I b 7 a 4 8 4 l 7 A m p I g 2 h 1 P 8 m 8 I 7 / R u J 1 r R b P 3 I i g I B t l m 3 e u P 0 n x 0 F 6 M W O W A o V V n 0 C h D P q V M n 7 g i 1 W t Z Q 7 F m O h S s 7 B j t q e + K l T Q R + g + a O F h 3 l Y e i D z L 3 4 b 1 a G h 3 e 7 7 k t F / K H 6 W n k e D 2 W B y l / P 1 u g 6 M / / G H l q 2 o G P f r A 7 l L 8 3 1 + G 2 B I x r 5 s R E 6 a v n V 0 O e 8 2 A r Z w 1 Z E 4 9 o y v 5 L I N B p 1 U 0 Z D a U U h j r G l j 0 d h 3 3 A u H k 1 E I l Y P s o 2 G N y A I i h 0 j i n I 0 R p + I M w S F a f M A + q H V 4 l b v o i U e + 9 1 G V o V 1 H j 2 9 h q m U X w w M n e e I O w 7 I D 3 Y 3 L e T j f 8 Y 5 s 7 3 x g d w e 7 H v B M 4 t O k 2 d e P 4 8 m + P T z n f j S J D a M F W F J 5 y q W w r 4 T N p v 8 f 1 J 1 J s 6 r q m q 1 / E A 2 V Q r A p K k q N U t O j V A G p 6 1 + f Y + 5 z b 2 T E j R 2 3 k 6 0 8 2 d k R O 8 8 6 a 6 2 p 8 H 3 v O 8 b z s J H f J k J P Y 0 4 C A S Q e y Q j M F m c g S 5 j 3 O Y E g N F Y / q M K / i H u J a l q v o O T r Q t s V H b P Y 3 y k c U 0 r n K 1 L r 5 s j q M + H n U B i + a Z u H D Y j K L / B u h Y e H h e f Z y g 6 a 6 V L l g a d 9 v I E A l 9 b A 3 h k P + R h w v M P P 1 O q L H h O z l O n B j 9 q B f R z S F W 6 9 R t f N 0 I b s C 0 C b D T 4 2 8 X X r v j Y M Z l g 4 5 m e 7 / A V u d M b v e D / A r P n y v G j q V U D W U c / d / z S q Z H / 3 E y e r 4 k Q 5 I J I t M 1 / m E B Q p 4 e k a H q v o u N Q n q q Z I t N t U r K x / s 8 D c O C g Q d F j E L h V z i E 3 g s i T J K / C 2 w + B j J Y 6 s K p e E h y O q x Y U Z J + I H K T P c M w y 7 4 w D K h 4 q s L B Q y m R q C q m K t X D Z S R H B q H H M L n r d f 7 9 G A p T m D 1 B q k b s F G j i 2 m 1 P 2 I X Y p G i j A L Y f D c X E Z 8 u a g 5 c H 1 x 5 o t k a O Q W g h 1 w j j q 1 z N v x v T 3 D V r E s d v 5 R q N O 7 M v 0 B + s 8 8 D D r B O J h 4 l v C E o L 9 w F w N M w y z c G + 8 y j B Y p 4 M 5 I L o z A h C I b r c o X l 0 J h d p d U W w f 1 V J H P 9 K u C f D 0 Z 6 O W e L L h j x A x 2 H 3 E R Y F 7 G X i X F 5 f Y 7 + n N R / j o z W M b E 1 C m n h n x S 6 u c X T r F C C p 9 5 6 M i 0 t J K 7 Y E j V j 3 / a e Y O b 7 y 1 v u A s M z 6 h W G N M D b 8 R 6 v 7 c h X u L e V X n 7 E B b j J 8 t l f Z y L I O / B o M J v c U B Q b g M P W A I F B 2 j E j + 2 5 Y m 1 7 m 4 L q m T w D e h Z C v t i 4 u t 3 G L H 9 b h 7 e 8 H C e r c 9 g v v D X w / / l I L r z E I j + + e y V 6 f I l t a + 5 c t N R Y N 5 c A 1 7 t O p v v n H b K j 5 r 3 d a + K x + w s B Z u F e 2 Z m G N E x w 8 + l m w k Q h m J 9 O w / r C V R S b 9 / q 5 8 Y E A 7 z 2 r 9 i 4 e Q G Q L 9 L e V d M Q u x G 1 E R i 1 y U 0 I a 2 e R f i d R j / G m k 5 Y O N z t d 5 F Z 8 b V S N R x k 8 9 x J / 4 0 5 X N a R e E 6 B N P j 3 g 8 U Q 9 k p o C R l e p D i v b C b w b C k a H l d g 6 f q H 0 9 k 6 s d r U e o p v D 3 b z v 9 Y R M u K N B F y Q F n 1 4 w P 3 C t o s n g + d Z U k Z k w p k r b T x Q c m Y d F x B S H T T Q 7 Z M T K M 4 B K 9 N A v I b k 0 Q V 3 M a c 9 R f i x 8 F x 4 O C 5 q L M w 1 G x + m / B X z 9 H A 7 k O 6 v 7 r 2 t 7 O c V I R f t A 6 u q y L L J 4 4 y a t y 6 x E q S H p 4 9 G T I R c q 7 / c U d w s U c 3 u l a X Y Y Q F t K r H x r A V / m C 9 y 4 + i F 7 y L i / L 4 1 m g 2 Q j N C m R p 1 e L d u O y b J A + T P N x B j w R O 8 g 5 t k + D X / j 7 5 A q o 5 I P M X 6 f s K a Y L b I D d c N 5 p 1 3 M l Y R Z 3 a Q + V 7 z u c s F l M N 4 j 8 a L M L 8 5 g b 1 / P I U 3 / K F 1 X S v k Z p 6 U u 8 + l U 1 K j 4 8 I D y 3 s r l K d m K I P r X x E z Z g S M w i Q w n u R 2 r g B 2 f J E z U W K Q m G 9 L o D e b O D 7 N I R d / s P C 3 p X w z Z r a 2 u P D c N D x Z L 7 z p 8 X O i m f 4 i d 0 T 9 a M d N m l u r 4 Q r T N y s h 9 E S r 3 k O x o F + P M U H S F W O v 0 p G N 3 Y 2 A o y I w j y j U E 1 Q E A f 7 c s R W 7 4 X p z V K R j F F n v A q / i H E l S C u v T L g y O + L 2 3 t 8 f A P 8 r E f E 8 o F G M c A j a t s f X 8 k M 9 1 k O H e G l p r u d N 9 c x + G 7 K Y c D D 6 6 N P 3 D s z j 4 S I f r i v / J y Y S p Q o a s O b Z C j e J b K / Q i 8 9 X u H x Z o F W R H u r V Y s N 0 1 o T W J 2 b 8 M w 1 W s 7 H C z H p G e Q n 1 l b 0 7 d q L i I f O T A v T Y 4 n B o K f E z i x S Z 5 U 6 Y I J K k e R E H y G 6 y 0 D G 2 l 4 D W 4 y e m L / 1 s M Y i Y 3 P e d o U q 3 l 3 3 1 0 V k B A m f A I I N / M 9 T 1 Y Z z 5 b X u b z k P B d l e C Q G Q N X F I Z X r 8 z f u r F O 4 M L m 6 v Q c 0 x M 3 m l c x N 5 d m S h D / B 2 i A R S 5 2 j h M l 2 9 b O 2 l z q d G h x s o Z 7 W 1 p j V F u Z N f Z W u C t r K i h a e O h J / G w + 1 r u c W m f D G r 5 / c O T w X Z 9 P C T z N T S L e O 9 8 a C G o I k d r l 4 D w e x b t H 5 / j Q 6 j A b O M D R X 0 x o V g D Z Y D v j C G R 9 l i 1 j 7 S E 1 Q h B j g n Y + 5 B 7 l f b v m F 9 v Q k X Y A g E c i C j y c S 5 t R d M S b y 2 5 G D b 2 X q B M A P 6 e s Z 1 8 + P 1 M 1 A e L / I o T e c E 8 R d s v n 6 p 6 n V C S h F p c T y w 2 L t x q F 7 K 4 L t c 4 G 5 E 2 I h + G j J 1 u / D R r r J O l B 5 R M 3 t R l T 0 h B r U E a N G 0 A U O X x s 3 A v I t G e Q Z 5 6 5 F B l 6 v W F X K V Y 1 P 7 q z z S q j 8 z u H q 8 g 0 9 r 3 8 j j g 4 2 I E G f p k 6 6 o Z 0 p 2 t Y e N a R f A a R 8 U s n q 2 b y 3 V q k 5 G 8 M Y R z / G W Y P V T t P W z I s X 1 5 e g l 7 F D j 1 3 Q d A J J G X s 2 r J f 2 p / M X 4 4 Q 8 p v H J X j w 5 b l 0 S u S u W k w p p N 1 + I V r 7 / c L A m E H a 2 e S 0 j V 1 T s h 8 x f J z L 2 7 T P P I l K l n Y i Z w m t C e e r x T O u U w V v n J t s i o c A r 4 i v B f 9 W g H q i I 6 Q N L I v I K Z W 4 0 V D / 7 Q n g W 7 4 f n p z J B 4 r R U l 9 x H x 6 3 e J Q S u Z n H u K 4 s / C H / m i J l J v Q x + e C E S 8 J P B O L F w o Z j k e 9 G F 5 R W z N 1 I S X j P s y M k b 0 E 3 9 9 O w 2 X v h + F / 7 3 8 L H q e j W t F G / H r l F 7 d e Y f 0 D R 4 X + 6 t 7 B P K x X D h 8 y 8 R 5 c V v V y X o t 2 p t n 3 + 0 1 8 + F a f Y S z S 8 F 6 g 3 V + o q b T K b Z s B E Y 0 X l / m B r f D g 3 l 3 T K U x a 1 W H 9 M N s t 4 D 9 h T K U F x 7 d 2 m r u 2 r f v i T U E D g 5 j f 9 s n H u / E 7 K V D z 4 G u 5 B I + U j L n k D z X x K I B + + M T X V X I k a 7 v w P a W e S Y f 3 / T l Z Y D S T i 8 o v T U v / t A N 2 6 i i n y A l c q E x Z O c 9 W v W y + f Y 2 t 0 X l i C H I G z o N 2 F + 9 h Y i b 3 F P c n u l M w f R o e M Z W i o y g H i q 3 B m 6 R t b W M g W N S A T C s a v C K f K U m J o 9 B l t J Z 8 g w N / 5 E Y J L R E n w g x 2 H F d d 0 B R w U 2 E f J 5 n m C g a 5 n N F x I N o P n O S I I S 5 T H M 0 e 3 T J F v J L e L 1 w v + l j K E 7 I L 0 + Z V + w r W K F K 3 r + u d S M E Z Z l u F a m 3 5 r Q b q R y b x 3 h 9 T n I M U k 5 m M g Z 2 w w 2 e C A g y 0 o n / e G p I t Z H 8 b 8 W D G u V p l u P V 7 u m 3 6 8 X v K U W u i w K R c C 9 V 8 i W 6 w t p j v b 6 r r Q 5 d h m h m q e 5 K N m s 6 + R 5 2 n A n M B x V R h / X + L q W L R + e R l N K Z J u I 8 o e 3 y Q f B B 2 w 5 c Z R f b H D F N v f 5 + 1 u E + E 1 0 P N G c V P U N R C D / / c D u 8 i y b G a E P f a J I m F Q l 3 r x n + 9 y u d W X O G q u m F K t P L s H j K n g J T C C C f N f e U K h x Z R Q O 7 9 / g l D S q K C N h L 7 6 P x s H P c e s 9 8 7 C 8 F R V T X V q y 0 7 4 a D 4 R y / 2 V F m T s d k K / Z r O Z Q 7 Q s 1 W s x X U 7 g 9 D f v u D o p u W Q v Q r 1 n 1 O z w g G S g d Y T H W 8 F l o t t e F + N C / i v m X + V m l y 1 Z s B v L o Y z O E P i u n J k 1 U j y f S D 4 c 0 2 a t 8 v 1 + P l q s 7 4 H d + k C C c v 1 n f C 2 b a 6 d p A a P V 6 E E u W M D / D p A A 2 0 V D P X A e P F P m r E 6 E F 1 L 8 t o D B f q Q F G e 6 9 F k F r D 9 u 4 g U S L y q d F + 8 X r A 7 O P n t c I 9 F i b / S K E U N V G o 8 M b U X M 2 6 f P L z K H 6 w Q 3 3 F i N E u L u o N F I 3 k N 5 Q T N 7 l T 4 1 x + K m o 5 9 O H z s x A m w o 3 M h U 5 J c Y f f k 7 s B 9 C e v s F 2 J u v 6 B d a 4 w N o 4 K 3 6 9 c C f W K Y W H E Q o l 1 o P i B S d C f d Q / K W m h l x W m Y s 5 j g L J s f 8 o c m 0 Y c V S K X t l C d j Z J b M + 0 p W a O 1 A j A 9 4 X 4 X k 2 8 K l g 7 y a r y d 3 A z F h n Q 0 K Y o H Q Q J T s b 3 J 8 a Q g T i V T y c g Z V 7 X q O Y H C N c n d B X r W E n R T M a R y J o e g A x h f + e f x T B f 7 i R t Y E k W c + B G A g 1 + V B K K h H h y 1 w 9 / u 5 f v D L 0 d o w w i e i 9 X C O F z a H G W o k z A i R C 8 k / 1 x 9 w g 9 V 7 v o s I G p T D Z F Q i 9 Z 3 d / O N o q o + r O K r 5 + h Z b n k M 1 u H f d O V O T x z c J Q 9 D 5 o / K u 6 2 X + k R D g M 6 c k k w r r E 7 V C 9 t w z H G y h W Z g s f G e r l c v + N 1 3 A n O i Y b q D m G X Q 4 W d T H u 1 f d a E S R 0 n j g S 5 Y U q f f 4 p c l b r g a 5 W u M k B j W y p o J G n v 3 T s 3 Y T u O J Y W l h l w e I / 4 j D o v f 8 T C v y 4 z Z q 7 T 7 6 Y 8 r b 9 9 + W h 4 D r H Y N D 4 r V j R x 6 w 3 D T 2 U G X M m g l v 3 A x H 4 F 7 / 2 W b e l v 8 a 0 8 H X 4 / b s l v t 2 I B I C Y N 4 0 6 N f t 4 h x p X l f 7 H 5 x h v 2 R + g e j D P p 9 A M I L T P V d d d 4 N J r 9 d 4 O M G E b i 5 F / d D 1 u / z P C a R 1 s M W + I e b / W F 7 3 i c 4 8 T R + S P p 4 n 5 3 q 1 X K H 1 l e S 5 3 J 5 t Y 7 P v N a v H P s 4 y O I p 4 V g / T g 0 9 7 B R J 7 n W 8 I / m 1 Y t S N T s l s v c g x / t q m e K a e h u 5 w G 8 v g L f w W H w t P 3 / Z p N m t 1 P J H j f m D v + 1 9 4 Q 9 i + c O P T k p q g S B S e 7 g / o e t + T L 4 2 n / k 3 f X 3 x u H y j W 0 0 4 D g K Y f G a o L S G W x u E m 0 1 A h m p 5 O S A / m x l X c c m S z H b F s 1 4 a g G 5 w h Z f 5 e p 7 N G U 3 E r 8 f y R K t 9 6 Q 0 f P i C 0 G C T u H z z x k n h D E r K H D d p z p 7 Z 5 7 P g n p z t G w Y o S Q B U R G k S m U D 4 i d L P q e d 2 n 0 s b l b Y X p 0 e a y F X 9 R V F Q e r y 1 M R 3 B Z C d v 8 4 I d h Q I A x 8 R S g W H L B 2 S W 4 Q u Y h + 9 k K g 8 C v q x 7 4 x F Q D Y N L 8 3 I G H 5 5 2 e M u 8 E g v + u W R + 7 f 2 G Z / i x 5 v A i F u b E d I Y f z e Q 3 g f m S m 7 a P Z P 9 W 5 V w o 3 k 5 9 r k v E W i A 2 g V T L N E S Q v n i j 0 F N B M 7 X k E F e D z i f V j + i X S H d c t y H 2 a k M 9 6 a J j z W 5 J 9 G S v t 4 h c 1 G E + Y W X q R Q Z m R 5 O L X J l I b P r d + w D K g 3 m 1 E 3 B Q L 8 W 4 d M I X h X P H q Q u t j A K l A p u x 9 p 5 0 o 5 n X U U 3 a D C T g v s o 3 O S Q D 3 t u t 1 M k / o G N D A T r x 4 Y H M e v K Q f Z r Q Q t i A 8 c o t F x y w p t q R x U 2 L L b L 2 t s S O T y K v 7 I p x V / 9 J y 3 y k V H B u 2 Y h / M D S 0 i e X m 9 Q 6 W k 2 M M Z 3 8 Q C a Q V u M X 8 p u g W / N z Q / g R h I o G 1 Z Y D G K h K U k A 8 i L m k C M s G A 7 U A i F o i p i 4 1 + k T O I V d D 7 A w d X L e d V y 8 6 4 1 9 + H R X W k 3 0 I E i 0 T S i E 6 v k 9 H N K E o g q y v B v y 4 k t / b o q e G I + M 8 N / 4 Z 3 7 T 9 V h 4 Q v F s E C U a F 0 H z N p B 0 Q V O r C N s w G U j Z 8 e O X z n t h R + D O j 5 X e 1 v 2 4 O a m c z I d I n d F o Q Q 7 m g Z s c b m E S Z a h p J U X e P P 6 9 R L M T Q t C 4 j / D 3 h S M v L Z 0 W W + 8 n o G 9 R f 3 n p h T e q Z R k i c C K 8 D h L r X y M M y m z V t O T 8 b R n 9 5 w S e j D h y n c q H L 4 b G D 7 K 4 k a 4 e Z 2 P e z k z 3 P 6 W g N G Z I u w 5 z l F 6 L X h G G / J 9 j D R X l J A b T X 5 l + h z T i V A h h m F 1 D 0 3 M D d V D A C Q N W Z t X H F M j 0 k 7 p F + P G R Q h q V S B 8 p X 7 B 4 2 d S + G I T Z d j Y V P 0 4 + F n V x K S B k + Y 4 U / s Q r 5 G 9 6 4 T / l s 7 i k 4 O G l 8 a D 2 X U 1 u N k L s J y 2 U f y W 9 E U J 5 R j j b R 8 H h 9 H R 7 a E + S a v r R L 5 d f x I e J p u o o e X O K 4 w h l 3 a / 2 T c 4 C G e M C + u H V v 1 f f T v b 0 j 2 Y I g a c T d V a y t 3 e u A j V X y E Z 2 V 1 y b G 1 t 6 v a J h K X 0 1 7 T H T d z 0 p x W q N J q Y W t 2 z 3 c R t c 8 l t x o b 5 f D 7 X P + O R U 5 / D S H s N D 3 i 1 4 Q j M K u P Z D m U Q B h 9 Q 3 q v k d S L / a L U 3 Y d Z Y B z T / e j q X p f E z U 1 l 4 E t K T l y O / V W r M I F u s H p N O a n y j M N E p E Z A u N Y d h i M / b b 4 w 4 o 0 1 v H Q G h R r 4 n i 9 k 8 o r M i b C n c 4 k 3 a A i j E w Q d 0 1 / I R Q 9 G V 0 c P + L X c 5 Z G H S Y / j W 4 l 7 B x w M B Q 9 a r D W R / 3 U N E 2 i 7 k K Q g G 7 w 8 8 q k / Q x d V v k t q x b 4 j q H M V p Q 1 P B K s p u X 1 M l 9 U i i i b o q + L y g G C 7 J f y K o q c A a 3 U e q o J o C 3 j j a F g l 9 + I G D O n M E N T G 4 r 0 k I 0 A Y k C m I 9 F C R A C 0 6 O Z p 7 W o M h V N X c q F D 2 w 7 b B 7 r 5 8 q n j Q E 4 z A G D m g b N 7 S R H y a u c N B V h W R 5 0 V Q X N e 6 k 2 / G d F + 4 5 X n W B t K 5 W t z O u 2 b X V j v f I V 4 P B Z A k O 7 c 0 D 1 c 4 / r I 9 d O E 0 + w + 8 2 o l R k l T 3 N v R 5 U J / i + S M n C 2 M D C h D i 5 f 9 + x v w 3 C 3 8 E M s E v h v G Y m 1 y y k K B t g 4 I v j r K o V N Y h L E C D V / z S 4 M e + R U h a U r + O x M p t y Z X 5 P t F R T a B l G u b y 1 7 J v e H N 3 T h F L O t 5 b Y 4 b n H i q 5 G N S M d m h 1 T H r v f 9 1 a V v z v u P u E 7 K s T b e 6 I U O I B i B w 3 + N F O x T T J G f r g X z d 9 X V / e m B / + D 0 / 6 7 l h I g U H k n U 5 C 8 n p g W 4 x f o B u G 1 b + E R B z u o M u s t G W P / W f 1 m Y f E C O P l / D 1 L o s T a p q G E h P h 9 3 V r G / 2 E q w x l m F q a D e r u R r H + r y T u y j S z i I h / 7 + G D F X 8 V O x A s s 0 + P v g 5 Z 1 0 + b y r m h J d 7 Y x g d Q p O 4 a 9 6 B 9 P g u U 1 n 9 U t B / / v B i N R j S 4 z t z n V t m F 8 h Z i K n b L / r D + r I R f G i N u x b L p k 0 O I a V s L l U s W 1 w t Z X G 7 1 8 n x / 7 P z 2 Y 5 K V b S 7 U U z l t x + + O l v B r K r J a V r Q / 7 r 4 b P a a A 3 u H L a j 4 S d M 2 j R k L D v B q k K 0 T r g y G v I H E O A j P L n x 0 V y z 3 u g W r N R P Q 5 6 / l j Q C d 5 w Y X Y g B O Q v O z w k x 9 P F e a z l g m O N h g F z m G S 3 O B A 7 O U N u 9 7 K f g V J m Q T J L O + c X Y 5 z i G I r X 2 p M w p S e Q C p y D G X 8 0 m R U i a N 6 B X W r t d 6 R u k O x 8 h F 9 Q l Y W 9 O p N b 6 V E 7 F s r g e z w V I y r 9 3 q 8 f R b + R r t + 5 c h x e K f E w m K b o i 2 U 5 v n D 3 b D B 4 T + g f k 9 h F 9 m y 4 O v c F o p J S u o 8 W s z v O k Z 1 + 4 5 i B 6 p O w L n I Q s X r 4 g X p o Z l F + / y 5 m w 5 Y y 6 D x n x C R v 3 g V j E H J t H E G 7 R 0 k M c J m 8 P o B m E 6 + w M y m d e r j W 6 r J H v V E o I A R u c d G M 3 X U 8 0 L 5 l 9 U U Q I U k s x u 1 n L 3 X x O 8 j 0 6 T 8 g 2 k + F Y D D D r k S K e q 6 3 S S m 4 w t H W x t 8 C j y 5 6 O 2 z v k 5 Z L t 9 8 y v 3 c A u i z j 3 v N o 2 f N 7 z g j s W B m i w 2 f x f Z S a I + d M n C M D t h a j p q I 4 U E f r 7 + w e o k H z v h x k u s M z T C l C K J i V H k 8 q P x N V N K b z P 2 Y f M + / A g 9 x i M v H 2 P B n f K b Y g P J G R G i a k G K T w x 5 E m u 2 f Q I w c h V u W 5 l 0 5 w 2 U l U n r M 8 L n O Y 2 k 4 Z m S G c j F Y I C / i F V 2 M 1 T E p 6 U s q O b D j W A 5 e G 2 i U D 9 7 K s U z d T y V T b W D H R p R G E 4 0 X q 4 e 6 c K p 7 / + e t 2 q J c t q q 0 s c 5 k a U K m L v r x 6 a m e D O F U a T X S T U d 4 8 / o u + T 1 V L l 0 q k G U o D O B r k J v M Q K v / Z G 7 C / Q g K j R R 6 f B O R z h B i C 3 0 n t V b i 7 x 2 g M d / m X e I o y v j Y M J P P 5 A s v R L 3 j h w / O q L X q N K 1 W N W W p 3 T Y / 3 0 M N k Y V W J d o t y j F W E R M j Y G M W 1 Z H w M o K + Q W g O h U f B 1 T / O k Y x T u + M U l r D n y j 5 g 4 7 P C P O / p E 7 1 M N M 6 v E S 8 2 s n r h 3 8 e A A y m S A s X D i T p r j + V F Y 5 t z q m 8 O 0 D L O 7 U Y H p x U V J f J B S M C / J k m 9 k b v F x E t o 6 U r G 8 D E I 2 W P 3 Z z 3 R Z B 7 1 o G a w Q b i o P 4 + 5 J 7 f 7 C S R 9 w s T q 1 O G 8 S U E n H S n Q O n / h L H b 6 X A 4 z x u 1 q i i m 0 6 V T r 8 3 y d H I T W V h S I F L B U C o a L b m Z r H 0 v 6 6 B l y Z 1 a X J p U o s s X Q 0 s g n Q L T i e + M K Z e v v x + A 3 0 j 5 7 p x 8 l f o q 7 0 P 9 8 S P M p j d 4 u D Y 0 7 w o x m B G b 6 K x V O 9 q S 4 F y k R 7 p U 7 / V y u Z C A / J b b h V l W r i e e R Q N 6 g P J i o 9 2 M 7 P 1 0 + v 8 Y b E A C d l 0 6 D w n d X M / z t t V K G n y t a q L h V l P B v T t i O Z 0 f G v y + H l S 2 h Q f 3 h J T y G j w D s I Y D d R Q a V 3 g l + L E S i / d I C g + 7 8 i l 9 Y Y a z z + F 2 W Z + l a O n e L u P F J Y q m 0 0 w 7 A K 6 z p z i 6 w T 5 d P D n 6 / a N d Z J 8 2 d 0 b n C M C 6 p R p z d D m y 4 K D e P f E h Q 3 h T g p C y n j T 3 T t l I A 8 e O R O f 0 N T / R j T 1 o O i + b j O I j F K z M G D x 1 q a w W 5 + n V a 7 i e g 8 M k B J 8 U z z U 7 7 e + M d m h S E t s 5 S r p b v j q d H 3 p 8 4 6 m f K T G D 9 4 K 9 d Y X s k t p / 9 S K R q P T F O c T 4 y K i p g R 2 h F D o / o W A l C W 3 2 B j t B d G n n W 8 S o G X x / J d s H 7 X k v 7 N b M A h f v c i n K S h l j F Z O A i d t q l 6 e / D d n 5 o P G D 7 a 7 D z f 7 A G T v 7 2 s D M C 5 v P Y o V E 1 L D j O 0 P H 1 D A + N / 0 T d S N Q s 0 j V I d 4 X 6 c Y r H 2 a f s 5 W W v 9 T U T W 5 j e K / F O V / C U u Z w J H P c J O Z t 3 e O o T T 5 i g F l J C 9 C Q b 9 6 Y u K b 5 M Y d G c g + 9 r l L s l L z + r v m v c J g w M e j y 0 F L 4 w J j 0 E w 3 3 a T 6 8 2 W c J l f V k v I m C + 8 4 y T 9 S y B G d 9 O D 8 g R F F j J a 6 d 2 n P S H T k Y v f 6 d z e 8 S 1 B 9 8 Q j X 4 e 4 D z P / u 7 o 9 w J e v R + 9 H y R G D J r C D N b u V j H b K l 0 a h v o 8 z 6 b q Z B y f i r t r Q X 2 Q A k j 3 T N Y n P V e U b G s y R b a C I D s p J z r Q + Z y t 5 z i + f A G Y X g C d u d 3 K X Y f M M f J 0 V f w m i d 9 s G T i l s P Y d z a 8 W u D L U r o d j 9 a 4 C h C 4 q 7 3 D c 7 / X D 3 u W G J B 1 p Z A m m w L z 8 6 q 1 t z w N H L i 5 Q x L w f M x 7 x Q K Z U z o W G w + h P t t 0 q k V e j 2 h C L B u 3 N g T e u 7 z R n H H o B T 6 K z t o g z 7 4 D F 8 A D G R D r K e g b 3 h / F 2 M 8 d A e A d Z 2 l e r K X m 8 K Z K M / M s a J M R y k 8 7 c 8 v Z P z K V 4 y 8 0 a 7 x S v n r 7 K D O y H t 5 w 5 O d x q Y R E E C a a j J R j g h B O z v n 6 5 H 1 T h + p f g M 8 z s e Z / l g 4 Z n t h u s R X t 0 3 i e b j w Y L P D K p C 3 x 7 w V 9 T c K k T 3 8 e x v P 0 k P w Z D Y y 3 3 Y z j r V 0 B y I f d l 2 e w b y / M J / 2 z i Z 2 T w + u + g 4 M z f K L e j 0 3 q n 4 j l T / G 8 U R T b U 9 q M T D F s b w 6 4 A b M 6 M v M V t E Z F M F L k r I Y s Z w F i J O y w h j Q R E T e + L c e B Q 0 1 p W G F m X F W L k r v 3 q W W n H O f 6 j c A G k p q e n u c d 3 M K e q N 7 E f x I D N 7 U D w g z F T 5 V p C D R z j 6 H p 9 A w I f m E 8 e y A s a 0 A Q V W u U H R j p s G 7 G g i N 3 5 h x R r o g e 2 a 0 A i + o V Y x o y / V A E 5 s N E x g F H L j w 6 7 7 Z H 6 p K g T i 1 g E M s T n I 3 X F L P k T h r i 7 7 Y 4 j / U V G / 5 u t r 5 u A p I Z 4 v K u R J U 5 l U 7 F z k H S V e A S f 9 o p o R 7 I H m J Z V 9 V 4 r z 7 5 N R F D p Y E O A s y n 8 f Z S / g Q z x j 6 w Q 0 Z 1 k u s O 5 S h J 8 c E h X A Z F C Y V / x i u / 4 z 8 U h 0 Z N E j 0 j U 1 c T p x D 0 Y G X 9 8 0 w l x v 3 2 J H U 2 A + 5 T G T l b x c Q B i x z j p j e R D g X D q 8 5 2 l j g d l u t J D B 4 r 1 Q z 0 e X 2 2 Y A Y n 5 5 3 W B j K D W H s y h S 5 b R y 0 y m K j g Q J i C V u e D Z r 4 2 C l 9 5 1 N b 5 9 F N a i B 7 8 q R + Z k E A c N N C b + b + j t a m D f 5 P w k x c X 1 R N 8 t S R F i z A u d g U Q U B n t y n r g D L 3 C D k d K o D C T 6 Y V s U b 2 q R 4 1 m N l z Y Q t 4 A a e v l j z T E A o G K b 7 K Z I i p F g S P l A i r J Q a 9 z X 9 x Y X e f c D e + J K 6 a 8 T 2 e X s 6 m m j F j b x 8 i c j h b k e X 7 4 V + Q Y w o G a k + P n h C x n f O Q 5 0 8 4 K H P b K R 4 D X / K s L A a n G 6 n e A T S Z C S 9 Q d S F A Y d c b v a V h 9 P p G U E h H R 1 9 q w / 1 X u / A y F A r X f A I O F R 7 6 N J / D t A N H D v E x z c x h K d l 9 A U f R 0 5 F Q 9 A w i B 9 2 d 4 H P Y x m r N G E p D d i X Z 6 A g 7 t Q g 6 h h d 8 9 U K d u G E T l 2 H G 6 A v T 6 b q F N w f l x B B q D / G K U g I l A n 9 P 3 I y 6 d J 7 G / f F + A p t / R 1 O b a k f n G g T a 6 G I j i 9 P G M h z i d 1 V O D F O J h C Y h 9 K 4 U 1 R X C 1 G 2 Q 1 D X w F 8 e q H v H e u s W 5 W W u h l / B M 2 u y X I k C V B A j p h a + W T K i E K W z z S m I d / w W W F S 5 F H j S t L 3 u X 4 t c l T B a r J 1 K R L f F M + q u 8 k p M C b 7 g q 5 W 1 H f 3 5 v 1 u s e w i W 8 / r o a O H 3 Q s s j 2 f R Q m p X 1 6 m S 3 R K q V h M Y K M Z q w V D L g U I 9 7 7 3 J R x b Y c W C Q p L I U Y / o r c f p 1 a X m M o k E n W w s e E l L v N o W J u V b O T Z D p c L T h y 1 J H q J j W t f F 5 n Q 1 j E H 5 Y 3 9 S E W o w K S Q 2 J v D e 2 5 0 b G 2 2 L K Y v + G A k c d v d l E s P 7 + I h / r A V i G 1 c P x D v W 7 C M M k L K v f U U n K G L f o 2 Q 8 7 4 s t J 9 T H e p E 1 c w I N m p 8 Z S z E b 9 7 h d g t f n u Y R / r T 1 S a + T 8 o H 7 V O I l 8 / Y m + y l y K K k o V 6 4 + 8 g 9 v 0 + z v l 7 A y y s g a M 8 t t J B g e U D t t L 4 S B W + n j T b h v B a z D y 0 j C x O h z h 8 d f Q I h k g P j E w + R o o t / r 6 u o O X 6 N m r T i h C r D Z h s M F B R 6 v L G c w s z 8 L C p y L O H S Y B 9 g G R X q X p i I I I 8 x / 6 E s g O 2 t o P N / r 7 J N l N L g / H 9 n c o z L 8 B 0 p G P N 8 f h 8 E e G O b U G m A 1 v i p p G A V o K N h a + K w I k J 0 l G p h D q A 9 h w V 2 b 2 b + / C s R K Y O S 9 9 R q 0 o e d C O q O 3 z Z w / 3 Q Q 1 k f / e 7 X W w R o 3 O N C 5 w C h E h n 9 G u / W / v 4 6 H q y c Q + x V a / q x f h 0 H f / J f G g D e a E e o f 6 I D d 3 s / m M / C f k f v O J i 5 U Q G Y j D g z j R 1 w w 9 N Y r G 7 m 7 p L + X G 1 3 6 Y V D M H / J w G e 0 Y y / u C m f G 8 u B d R / j s j 3 P 6 c k f 4 C o a 5 u J q i R D m V q / Y a s v 4 I R K Z v R Q F 7 5 / E 5 H i R H q 7 t 9 O B b f t S a r 4 b y u L 9 X 4 / Q m u O + W d X C 4 E K + 0 + 1 v m x B c c D T g Z 6 E 8 o z o n m o v G U F 2 y H T + y 0 l j K r P 6 + V l r s y D e u N M T c 9 P / D i O 5 8 / 3 e H h F b i J C I C z F o I x z s R T Y 1 / L d 3 U 5 L G T 8 i a I 5 4 H / C O e o D F K P o a F l 1 3 n / 3 3 f c W 9 o V / f A d k 2 S V 7 i 2 5 w y 9 L r A B k 8 Z g 4 S u z u X h 4 N g 4 3 Z J F P p H r N o F o u A e a 9 P L V E r S h R N R D V B Z A t e C i E z e K p G 5 k m h L y d C c 7 d 5 e v / o X Y O 2 J 3 2 Q i K L A b G N 4 P 3 a 1 e G u o 3 T I q g e 6 k l b T C k + 4 4 V W A 4 E x v B o C Y n I D S g u y 8 V R Q N J F Z S 4 m j t t M L H I V v X G n W 8 w W c W F 6 X N + O r B R 1 t / R 1 R O 7 B s c I Y 2 v H M 7 H p i I / N 7 t F q n v D y p t h b + a 1 j F g g 6 5 k I 2 + 6 U i h y T 5 F b f f E E A c j R Z X O F W q H 6 4 Z w t e S 1 n 3 P J G 5 o 6 j H 5 A f S U 1 9 4 E X E i I 3 Y W s 1 M J / q B o a M V R i B H L x q 9 H g j D M X g V e D k P k v o N 8 1 F 8 y r e v V s j d j e G T A o R M j Y 7 w i h P 6 s z a I x j U t U 4 V F 2 w c / y K L Y p w M V v y d 3 R D Q O Q u q 7 U k u + g x Z P 9 L u s x n g L e P V n c Y v Y R b h Z f p L j A b t b y i 0 a v k m r 4 Q 7 9 d Q F G 1 a c r B I / H B 6 g o o H u t D I k I Z l d a + R U z J L r F Q 6 k B A g / Z T A S w A E u k s E y P i F k h D 8 h q P s S C w y C A v S a T T i N O c v u 1 x Q F Y f 7 v y o 7 7 b i l U / I G T + o c z E Q F r k A M q / A A X Q + A e C Q K H 0 C Z j 5 G d M E Y D b v 4 K a 8 z e h z m v G 0 y f k 9 t R g K h x C 9 m W D O M y I C i n R O y t y 0 K j b 1 6 F 3 7 c 5 3 s 4 / q 9 v n 0 B 8 1 q c H d S 7 3 u F w C L I w n u r k S C j + n 1 E g d S l s D q A 2 Q v 8 y G h d y k U 2 N e A J 2 8 V D B D G 4 l F Z 8 y S f P g n U L I z 0 / f 1 L D n r i T r H n Y x K h x 7 B H a K x 8 8 k k c 5 L 6 O + G X i o w o p f z 8 x A 7 Z n 0 Q T F g C 2 A j M w v L V y n H V k N h A O Z k P Y M Y H 5 7 C D R S B a + O G W + h F K Z S i 5 R Q S 1 l N y g i J W / + e c 2 v e O i q n Z k d j I j N 8 u d l q g n P i K 3 7 V g q U W p F C 2 + / A K 5 J d V W 2 k L p 3 A c t / x M 9 L X P 3 G H 7 a R p V L b W 8 e D F A V W 9 g Z / 2 x N k C K A M p P 1 5 r s r h r Z 6 1 i b 8 y p R 8 j e v 1 g p c d O J F I V e 4 u O n b L d q 0 c J + X U 6 D s K J j P 9 W G 7 3 H V A c D 7 X f v E J z k f + 2 + / 2 / t 2 D + k E I y 6 3 T K E C 0 Z A C F H D X F W F 5 p N N u r R a c / H B s 4 f m U L j G m u K q Z N 5 Y k n p q T J 6 l o p p d u N h / R L n R W u 7 k 7 X + X f N 3 b B M N V v 1 s l j 3 v i r y I O m 3 T 1 + F F o U u y k 8 b G g 6 3 5 Z r A M a h 5 r I o N G Q 7 d 6 o u s / n / 1 Z n 7 k w M R k 4 o S / 9 r q R 6 9 v P 8 u 1 Z / v U n n Y H V G q T 4 X f Y 3 k Z N d f t P u v J O r V / y g K u O N X / t 2 H 5 P 1 N L T j O P 3 / e l x u d j / U e n y Z 3 H e 0 b 8 x n 1 3 2 r X / R 8 K J v n / 1 N w b c 4 V / B I 9 o N M k g Z / z F o / n 9 / F y 2 U l I B f G x D 7 Z V t j S H y I e Y c 4 d N H q g U X l K D d J u H e G C A Z n K 7 s + C v L S A h / l s 2 K 9 K u 8 8 g / y b g 3 f t k b u + w N u m d e 6 C e 3 J z r N f X v L 3 a o o i T H e b O T F K V + W W B H X 6 5 1 Y 3 6 M Q Y X O / A o f D R J 1 e D 8 y A g l q j v R D C Q x u W o C P K 2 g L 5 3 P 4 P d 5 K 0 s s 0 Y T o F / x G g M 8 6 E g L g B 9 J a M + 0 A G l x q u v Y 2 K Z K 6 w R 7 A 6 h w c X Z G 0 X j f c R 5 0 S + M b H 3 X d k + K E a C o i 6 v 0 e k N 5 2 A w k K Y U J U f Q 9 q / U R f s O N K o z x 2 T c j o h D e b O x 9 0 Q y y s R B k J M s j j h O P y w Q f T C Y d O U h s H 6 q + W f i 9 2 J O f / I o 1 g t / X l T D d X e 2 V q m T 2 w E l E 9 P Y f N m 2 d W X 8 g Y s z g c a M z 3 C 1 V G v i v 3 t z a g 2 5 I A Z B m O V Q e F + a r R + p N b 7 2 y 5 u Q y 2 F 0 n 7 X 1 W S q / A 4 X z c I U m f p m / e H l V R W r A 8 I 0 j o i T 7 S 6 7 P 5 o B c 3 p i X 8 I p + M p 4 G p X A e K 0 Y 8 q m 5 o Z T Z m 2 7 w Q x h e x 3 7 K q + F N l r P z 5 9 / w G T z H 7 W D j G y q U I U g r e e x P M J k p E / o 5 v 7 Z m j 1 k T 8 6 g B 4 f 6 m c q i M X m S V J m x 1 0 f / w A F n 5 w M o l z u 4 e j e B y j t k u T g U a D h T k L 2 T V A 9 S T F T L G L / E 8 7 k 7 L O e 5 7 9 3 J 5 + E w W 3 x F o a 2 E 8 W 1 7 o 0 f B e 7 i 1 w q g D n w t P R X 6 o e M T j y u z 8 e p z 1 H u 3 N w y E D r v t U P x G 6 v b L L S N I 6 Q 8 F F y 5 3 f / 2 a 3 W B K w w v L A g b u x e p l N y s t 2 E W C 6 H O z B 6 s j S T h y 5 r d r 8 s M u b X j h E n m t + x Z w H z 9 U v B J S m 4 D k Q K O s L 5 w 2 c Y R 3 3 5 R N l 1 H b m 3 T H q p 7 t l w + y 4 a Y a o M r r h / L F Y R H l q P O + N 7 6 J 9 7 Y 2 e m + l T g W S L K n K f 3 V n b G w g R J Y I w e E H q h w N W N B r B 4 Q g h A 0 0 O e P 5 d a w q S l j a r K V j A 1 d t A M c k m V 0 E 0 W W c I r n / H 8 q Q R y e j d b v 1 2 Q I x r f o f z f o G Y O b F D 1 Y R E A / S H E s a V S f D w 0 M D W t z e X B N T e n u U m X 3 f g l K Q M T n F N m T b s r u J j n + 0 R 8 T R R / w d D 4 s V A E H 7 x Z A H 3 1 H a E W w / n G R 6 H R 1 4 G C D + K 3 b G 6 a B H s 5 g N l e x 4 / R 2 K f l J p b g E E e h b t r l V n 4 h F d h U s w X L r o X h D H D c b i L P J 7 + H l 5 Z t u 9 2 t m q X E E 2 / 7 0 6 G 9 U t y t 6 + s N C g G E a L / Y 6 6 C + c X 4 V 7 F f I f k O Y W 8 A H W / X X l 7 j x N + F b g / G o s a f m r o 6 1 y n f L A V 4 Y 8 n Y 2 7 4 d B L L + f 9 / c Z y 1 / 5 L N j n + H y F 8 b D C t 5 r W L X R w F o J 8 0 T 0 G r W o 1 d t W s w Y w Z R L w E D n g / Z 0 F I v v 3 b X V W 1 r X d m p O E g O C m y + t N R y x u D x T z r W w z r v g 8 6 r F I w J S Z Y d r w e 0 U J o v U R J Q w T t 8 d k D D P t + t A 3 D H r g v f u b 8 f T K L n J O y 2 2 T 3 y v S b I p k 6 c Y j L p T j 7 4 4 + e g S U Q Z x R H G S j 4 C O M S V w S d r x l A W i N e U X / / k / / w T K C r R Z l q z 0 + f X e 1 9 8 H V d r u 3 v f c y u g V d O o i A 6 o J z X C r 1 V I c G 4 y 3 r 1 F v x v c 3 i w Y 6 S A P + Z r F 4 p c j J A G 0 A 4 z 5 d Q S + 4 b e 9 e G X V A S v T e 7 1 f f 9 U H r v u N 7 X h z k q n F T + u N 8 w J f 9 8 X C S 9 W r D e H e + s S 7 D r u w J G o I z 3 z k F S z 9 y 3 a s s k T o f e / X h x v m 8 n F O i 4 H 4 2 D + 0 6 h O n 7 t B w w Q L H m H S 3 Z 1 D / O W B n Z u G H y 0 x f y Q a y b 1 N A A B J 4 u c X 7 + R v f j c X B r 0 o f L 6 Y J / 5 r M N T n m N g o t F G B z P H N T G 9 / p Y M w S 7 o w x K L p Z 1 I U J q i 7 5 J y r 7 E 5 O O B L 3 B c D 5 7 z O G q N w z + 1 x p j V C u o f H H U 8 r p p A d U y i 2 8 6 1 8 5 / v j + l G / 3 V c i 3 4 W b 1 g K u g 9 Y H U t 3 h / X r 3 t B b a M n Z s P 7 P P g L n J M L f H 7 E m K y 8 / l C A G J 8 o 1 Z c i 1 n A 6 0 I I M C g Q e w P K e O 1 I v G + v x V 6 h o + y U 2 t O u s R S 8 N 1 K s J f 8 8 6 D C j z e T u y D V 4 b u y b s q O g 0 Z 1 2 A t g 4 j 9 f u 8 w / U o 7 / a / 3 n p T h u k x A H B P x Z / F / 6 9 V / q M r x A H 2 B t O 5 9 E O T 4 N a d c A 4 Q o s Q H 3 G K k f 0 C 4 H F T P y v A T H t l 5 I Y 4 Y L r T I 5 S d c n s V x M d T D 1 j F W 0 v 2 y k j V e G f 4 B O n K f B I 4 1 b g m a K e e 9 / z Y U R a N z + x M 4 u T J x H d w Q m L 1 j s d s l J 8 X W I y F 3 R V 7 u P M y 4 e 9 S k J M H J 6 X w T n A F U l x A 8 m I S g W W K k J 9 w u n i w z b a 7 i 8 3 l b l f V B d V f R i L e O 3 L + e / Y 2 Q g o 6 0 e 4 G 7 v k 5 / a Y X G O U 0 Z 2 D 1 e 4 g / G W b X 7 l 1 3 X 2 f 6 6 h 4 X B m V z v W i Z j Q Q 6 1 G P P L T 5 D O f a 2 Z b w T F P r v v Y E r h b P 7 g i M K M x W n d o L C i / 2 3 x W x Z W b o b g b h 3 I 9 y 2 Q u E 2 X 8 b j 7 h V V r n 3 A c 3 3 j v n L L y N b 7 R A 1 M G p x 2 c D l n 9 / P u n N N X Q p n u 8 d P p j s s A 4 X S X y z + m 8 F 8 4 b M c 8 Z R f p W 8 u u 1 Y 7 X q F P R z S z n D t e D R c / Y q l s L P U 1 4 p g u X E H Z f D y E e W n L 5 X e b B 2 A i 1 S k A G T 8 Q 8 5 Z 6 8 x C i o T 8 S l J 1 v N z / C l I 2 f K n 5 B l E e / L k Z c a P c 1 c N R 3 + n g 3 K + Y c L w Y 4 V w U T / P B G R 7 J v o z W Y I m Z b Z f k e 2 X / w d q J P 8 t 9 r 2 m N K B i U q / 4 P X H 5 S t 1 G r w T n n c p o U 4 f q f O + j 9 m j f T w t P 3 S / v 2 / F F O E z 2 J s H c / 8 e a X r e 0 M Q W 7 u e P 5 C W I Y b y f t U Q y g o f f 5 B + H L F F Y u t / B G / i E 2 s Q b T w E n b p 2 f 4 e 6 j G C C u X Q 6 j K 7 H t m c v A i j l 0 R / Y Q b p a t y b h J v 5 x E o r 1 v 4 B 5 v K g I f p z H c A W X 3 z q G + C H a 3 K 1 0 f / b s P w 4 t b j P s s W Z F P Y Y h p q 7 j t h Y 9 s m h h N e D w 9 2 y b d c F S H E G n 5 4 x j B S f 8 n C M Y S A 3 g f p T 6 w K J K 8 f E + 9 a Y C j 9 m B a B b y E r A p z j r A a W q q G Q H 3 c P 5 x 6 Q t i R E j T B 4 N E J 6 K 3 U u 8 8 A P p t M m X z t T Y P Z Y 5 h L Y A P P V t o 6 c 7 O K P T j s i h k N z 9 S Z Q L 5 W y h f n 7 3 M f Y P d 7 k t Y I 2 h N P Z g n k t S S a z z t I d R f C y d r 8 Z Z n u 4 0 O V 7 e 4 n A A Q F l k 1 e Z 0 V D l 5 w 2 4 L 9 / A w 2 J M a 7 9 7 k N w o 0 H c 4 D j + o K O C H 7 P f N w H Q f h f m O P r e 4 y d a a 9 I G E u 7 f p / A / e J B p E 2 F h U E O A U q q 5 P f C O b f 4 M 2 L h o 2 I y b 4 c u f j J 8 B U / M + 5 q 7 h m 2 y J C y T i K O e x l F 6 R 3 B L s p t t w b 9 Y s + 7 V Y u h z v I + d C 9 f Z u W z t s Q 7 L o d n G U Z L / d 3 5 8 R N / S t 0 4 f j 3 9 1 h 9 w Z f J r W 2 x A 9 l Y q J 9 T 9 T W b f 3 J h 4 8 O R s M h + Q L I x / X w 9 x K F A H 4 i 9 9 f Y L v G 8 m p 0 C K / 5 b R S n 4 m x K f E f G 7 f f K K P m J f G e 8 q N 0 a D I K w u 7 h Z k K m 0 z m 3 t 8 n c o d X 5 0 + F g 3 4 6 z Q / c I Z O C f 7 E A / B T 3 x y W d Y Z 0 T 8 p 4 u k i n + t p P v 8 + k W C L 9 U s + w v x U 9 F A S n b q O 1 h p g d L j P O O y B H 7 4 / K v b + p w 7 x V 5 m T 4 j S D d H e 5 I U b c y v y r 3 H Q Y j m Q G u B U / g / X T B d 9 p j r T 0 O U A y n U p 8 X p F M E s u h O f j i n V L X i u c 5 z O f e x W i s O 2 n q k b V + 2 P f 4 0 7 Y 0 h B 0 T 2 M x g C 9 e n M J N 6 f 1 l P e Q r W T u u w t / u m v 8 3 G H 9 R V U z Q Z 7 T 2 s E d f C S n 6 d f 8 k t K o M i R L f M u V 5 8 / q Y r X H y L H r r e i 8 G 2 S 4 r W / Y 7 f 7 q v / 1 1 v 6 v R D v + S 1 H v C p s V j 3 x T 9 y 9 5 y 6 k 7 u 0 l Z f 7 y 8 v p T N z h p G 0 T a s d C E H I g K u A 8 g V M 8 W Y H z 9 K M H H s 5 c I 8 f i / G k N v 7 / W 5 f A a H N 8 y O C B r a D W f A J x T P b u i S X y g b z Z 7 P a a X Y 5 5 6 h D r D X 4 L D q 2 H H z N 9 g x F H 8 e 7 Z O / S x / O j V Y H g O A D m e y 1 P X d k Z d D b V u 2 E P R u E V b J 9 F / + p z N d h 5 F q 5 4 Q v 9 e 3 5 W h K R R A B S 2 z y / S R 6 n A 1 7 a 7 G s t / / 6 J H l a 0 V x E h l g y r E m O f Q 7 G D S l 0 G w j b D h j x 5 N G 0 I z h 5 S l y 7 C S Z n r a C 6 J Z 6 s o L T 9 k X J D e w F w 5 Z Q Q I M 7 K F g U l W O e q 1 6 Y S o + o 5 X L 5 X J 4 t Y H J l P W + n v b M 5 H Y b v o A j N 7 a M g y 9 P 4 1 w M 7 S w x R A w p 7 4 H x X g z S 2 R 7 p E G c 6 g R X 6 d 7 t X Y M c c v T P 6 Q R K S M x b P + 2 f J a z W E t C p S a y X u 6 q U r z V V V X b A X Z 2 / U M E + t Z 1 6 / j H H N v w Z U w 0 E T G l D 8 O j 2 o D Y + l 7 Q o h u R l n 3 6 I I B z l p Q S + q 1 i 6 n S k 4 x z g Q y g b W 1 s e c r Q F 0 k R h B 7 Q c A l P K u J F u + f R S J 4 7 f 3 c p G z 6 Y y f n 9 Q s P A K H h h D c x J Z k V 6 g U g O h 3 j q / B d Y H n N P L b t 6 T / R Y Y v h K u J s i g 9 g 3 3 9 4 5 n A M 3 s a F f y B G i X I o U g i + 7 D n + j w f d j v n r J n s h n 7 6 i 2 m 3 R B c h V m O F 8 l X X y p 1 I l C L 6 i A T e h y 1 y / 6 V 9 P H u s G F 9 y j O n S T Z r M j k C 6 + B A H 9 K j v T + U b h E 7 c F S g k n o N c B 3 u p s l R L p U B h W Y h d g H x P q o M / b 5 m L t 9 9 w R x + u f N O + 6 p K H Y E W v h O O d U Y W Q p R e f j c + m Q V y 6 A w r Z U W t 3 V b e i G W H b S Y + y l n 5 6 w u m Y b 4 h h X 9 2 v 9 Y y 2 T Q j p g k + h J B x Z u g j P n D + R 9 r d Q I x s d 8 d 4 p k n c Z n e f 7 W R b M U W K C W 7 M L n G T + o 6 v 1 7 9 c T O X Q j 3 P q Q Y a J r g 8 c I y r A w 7 c L 9 s O H R c 0 3 h K N q w b Z F b 0 / K f 1 O z N y / f F W 8 8 5 c D Q X P 3 7 J b P W 3 I s G w d b z 7 L R D m p f Y E / a X e Y N E S H r l U 3 0 0 H 9 j x K o 0 u A c 5 I Q Q 7 m U 1 u c I + v J P V e x K i o 5 2 / x O 4 h A N a F W W X / t H n v C s 7 g d M V F h h R 2 Y X n i 1 T Z e A w 7 a m G L N h 9 0 m X f d C N o I k H 3 C e A D D O Y m d x e + X e L d S z H W 1 w n v H H n 2 G a L 1 r 6 7 8 E t o F a a t E L s I O / / x k c 0 j 3 C F b v 2 q 4 j s j C W 6 0 v b H P 3 G C Y Q b O E L h / U m j o a 2 X Z X 4 l 2 N S 5 o 9 A X h 2 i E Y c A 5 B I n L m 1 O 0 U f F W q Y v P 0 f 1 C 7 2 W 8 X n g K B E 6 4 N M I V X 5 F S f l q l u S 8 U K + v b c R t 7 o c 6 z 3 9 s O 9 N K z q e K n b x Q N D F M / P R + z C f Y u d A 7 n E / 4 p Z t C y d B U n y 1 J e v e v q U C V e X b h S a z O O r + 4 h 9 B F N z 6 E J 3 O 4 w m C 2 l 5 W H c L 3 U Q G H i q / f U z 3 / / k c u O C 7 b 8 e 7 0 F l U L G j 9 V 2 B i F E q h A n d / 1 z G j 5 Q 4 M 1 H p u q U d v 4 b 9 T A + l P Y o D y k Y u u 4 + 2 z J c D u D Q m R T 6 d z M g C 9 f b C 9 Q w 6 9 L u f V 0 k n n h X 6 + y t X c S F 7 V 5 e 6 1 9 V z i t L i x z v P 4 C x s n Z s N q c 3 z O W W w t d Y 4 Q m d 4 N 7 A P y 0 4 P 1 j 6 X R G g 4 e H L z G q C I l 0 b A z 8 R B R 1 q V n Y 9 e D A S S n 0 D P b x + p v L n F 9 J 4 R m Z b D B 8 n C V m T + n g I U x X 0 r a u r O K A n T j 9 9 7 G I p U V Q 7 V 1 6 i q D s G E n A X o G s J D / A G j / G z B 0 V L p L H 4 n L Z 5 t 9 u j J C T U j 3 O f u q V 7 T X n f g F Y u z u 1 y v M F x D c N 0 f y e + G X F 5 7 d i X R W j D 4 + A h 1 C h 3 z 4 V Q d / y v w u a o W 5 k w Y d v M E i r f 4 K W J d w 2 A m x S c L u + e b N x q 6 z S 7 O B 8 8 f 2 i o m U C Y t 3 s j q R 5 0 v U N e 5 r k z 4 n m + c Y r j j h / i i + 1 J R Q I y F F L L x Z B z C C O n B w M 9 l 5 r J P 2 v w 9 n f r H Q c d P l T u 5 u q 8 y G A 3 v K K y i P I 0 H k W N + + T h 8 F X K J z 7 0 2 Y 9 w 3 h f V h 6 N c J u o + / / S 5 M Y p S B F L 2 U A j T q Q m z t Z a A x 3 B N z W S o d 4 F 5 Q F a a 5 F k t X y M d l c Y 3 5 1 s s 0 3 v c Q 5 5 1 J O G m 5 K B V v t E r J N U n 9 H n T + 9 2 x I Y p 9 t A 7 / k G m A 4 v G z e u a A i 9 3 k O b l 8 F K H P w y e Z n v k R P i I d W r x 4 o b B t w w C V U j 1 0 w P W j g O G V U s 9 y U R j z U x D 5 x x Y / x I e N G M j C 1 M N t z T e p 5 h T i / h u O B / r K q V 7 a H v M a T 9 C k S f D b U k / 7 X N O 5 Q i F Z 8 / 4 C l / B + v w X h 8 5 S A N o A K h S Y N Y P w e r l Y m J A v 0 6 Z C N J p Q S z x B Z D N G L M o m n k l x 6 u / h c b j v R K X y s O + V m d u 3 r / m p r 7 j 6 f m 4 A M v W S B 7 y n o 5 6 F O U E s o x W e h V F B b 1 3 E w 6 2 f j 6 V j 7 y a R y z D + 3 1 v R s 5 Y m a E r k v x 0 f 4 O g Q C 1 S 4 S v h y S R S C l k J U Z 3 i 3 d L 3 8 x d k 1 N / p x b / / m H O r 0 A e U 9 H n E J i 7 4 Z x l Z C o h O R H x 6 e k S O + l b Q A 7 C + a Z j 9 7 0 y v q Y O H h s 5 u y d Q H m 4 3 Q + x 1 w G q p Q J L V C X 6 1 E U Z Q Q 1 k 9 m v z E S T l g R / A F Z R I i W 6 R 1 Q F s 4 7 A b 7 q + r i s p v O L 9 Q E P 8 5 K M b h Q K s x H 6 A + s Z X b 6 G 1 z F N B R p k z 4 / c L P D z B l h m Z / g K N S z s h B k b D K D j T Y I J e / R s q 3 a Z x b 8 E p I y n U 5 k V I 7 u s a 4 6 O V Q k 7 h r I F o R J g d b D o B l / O s 1 L u Q b v c Y 3 z z r l k a l 3 Z P W y 9 8 Q 6 1 H Z u h T 7 S g e v r 4 u 9 + X 9 m H c K N r H r O z 5 M b V J 6 s n e D A o V L o u + S B R Y I L C o / b s W p D L N 4 E E A k Z d E Q I 8 b C D O 8 A e i X t E C 0 n R L 6 + 6 h h R a a 8 5 O S + u N 5 H 8 8 5 s K 0 E / a k u O Z N z M 4 q u l N / h 5 K Q k w + d U I Y D 1 a N 3 O X C j 1 8 C u 4 N 2 n i e t d d 1 6 1 i / n x 7 L 6 + Q n H P L u z Y n Y I H l 7 I 8 m 9 y u m O 0 7 F n y / H d R H I k f l d O F M a v k g K D E 7 Z X M I / A w / 9 k O B 5 Z H h V I F I E b H t c 5 3 m V z E Z P g X w O I 3 D g 1 L r p 5 7 t O R e + b T M 6 h d k I A z 8 a c J f G U B g z j D + h D j b D G o 8 k X V + Q b E f v g Y + 6 s m i W I 2 h 9 v h J p D E V i d C I o e O l I x E J 4 y Q K c 5 h I E Q A e I 3 5 L F j M p 2 B Y 2 m d d f f o v x D J H 3 Q 4 / Q Z 3 3 x 4 G g + q 2 E F B I F K F s j f u c / X a 0 I E T M x k q 6 M F I G h c e h h g g G K f K D z g x M U 2 J A U C F e Q x / 4 w E k D 6 l z M a w + 9 t v V e 4 K O B S T q 7 j S D X 0 H q e 2 Q C T R F 7 y G L W h 8 c + o j s Z 4 X M j a 5 Z x f M L 2 d 9 + 9 k O 0 Z P 1 g y 2 X 9 0 U V l E 3 l Q 1 a a I 9 Z V / m i 2 t D d O x R i C l + c O K g S J V P Q P q y H j O I s B / F s O 3 C g T L 0 r j 3 t 6 G D 4 0 / Y F W K P b W j P 7 j B / C F X b d E c O + Q b 5 o d R 4 Z A 9 g S l 7 D K n 4 W T w 4 w / C s W K P m A x K w 0 3 z C + U U 3 R a t k V K I l v l B 4 v q z b m J 3 m 3 p v G S N l 7 J y h j f X o l L J / o L Z e i I Z 4 J H a Y B m y G N u o Y + V 8 1 K n y w k X k I n 6 / R s 6 a 3 4 X x p T G Q Z 6 V I 2 P f j O l 7 9 Z h K v d O b x d 7 W i A 7 a b M i 9 4 N 9 5 / 8 A k x W 9 w B 6 n y M P y Z Y G Q 3 y x H 7 5 R u i O 8 A 7 p L u d L p M P Y g I L O r q W P t w q b e A P 0 f Y T M o 2 Q 5 c y 2 Z P q C c h 3 w G T T Z g q i 7 2 + / E h i V E 3 q C 8 + 3 H x f / 0 k F O W T D H v p 7 P e m S c O i J q D H K 8 K J l M r c o Z N L M g I T e f x V c u 8 g j n q 3 5 i N X 3 D a T O M 6 7 6 D c G h C + 6 d n j z H V P t / y / r t S Z u t 3 M c + v c R S j A L W s Z G q t f I 6 d K t W S t Z a G i Y T V + k q h B E I E M N U G N l d B j I a / n y C F N + o 8 5 S v M r t e Q e H 1 w j c R 9 W 6 y 4 J + R + c d L F k L d p j E W W E G P j W w C U G t 5 P 2 V s 1 l L m + Z x X P X D M F X o b 2 M B e L w u 6 d E r m d P 2 g S 4 + m X r L x f E L L B n k g J m b J e d r j 6 p x m J a z 1 G x s W v s Q B 6 J + m x S Y x x J 5 r b D 6 O B K 4 x S i g J i I Z w n u d L n F 3 X U P u R n R A M 8 l T X c F c 0 h W o b X q E E o F E K A A f H N C 1 F b E P Q z q L y D S S 3 W 4 7 P Q a y f Z z O v 5 W Z y 0 7 t S 1 0 c o j g 9 U 9 c C c V D g k 8 C 6 5 W Z p c b p b Q 3 / G 2 4 3 0 2 0 C u z 9 S f 4 y 5 w i L j P X k L / W A b G f J K C m i 7 F q f 4 R K 4 r m X l S 5 g R a 2 d Q Q l W j O B P 2 U K g h U w m r B R q V r h S / 7 p f R w T S 8 9 t / l b 0 s / Q t B J 9 N 1 5 B S 2 w g 5 E n e N 7 l e o 5 0 N h m e D O 8 p v d V v v X / 1 h 2 i H / Y z y M h I I v Y V N 7 3 n E m + R P D n f u h 4 9 i 2 D c 3 a T D O y N X x u p n i I x 6 5 J W 7 p 0 f U 5 4 E W M k y J a h S E 1 1 e L v P Z n H 9 R c G P 5 9 t S F Q p b d T u y x / A P l F 7 u r 5 B n 3 z i F S o 9 I D m 5 a e e V P g c m a w K g y i s l f g 1 Y k S 8 p 6 v k 2 t U d K 7 7 F X L U e z 3 p 7 N u u S 9 9 e J 5 Y k u z c N r G f 1 7 4 w + 1 9 f S 0 3 1 k I c F u n b 8 1 V b I c x 1 6 G J o W M N l G A Y C i C c C c 9 Q t K d H P v H N I X / P n w o H X I + e 5 V Z M M u I c K n 2 X g Z v j t D 5 n A f Y Y I 8 o c w a I Z F a F v o O H C C k V I 5 g E Z G g E q D x c 3 I A S x b b e a M Z g 8 d D A j H P a g 6 M / h 7 n i p 0 S n P K I w X v O b G q L J 7 5 3 W n W L c r b O w v z q x r 4 V 8 W 5 R m W z F 6 M Y w Y n n P k X + Y U H I a N 5 X x K Z s j j i X E z 4 X a 9 t E l i y 9 j 6 O b o 2 R J B W r 6 I G J T F b 9 2 8 j t u L 6 a 7 Q B t y 8 g j Q X 1 q z Y 0 x k g 7 D Y z y d I d 5 f t x n / v y N b k O h T c v L O A Z H u y k a 7 A D D c 7 X N z D N D i T U 1 X j D Z Y 6 V 3 b l f W 6 + 0 I e z O v m H i b 6 1 c 7 9 + a l c r o t C X s s 5 y P j n v c R l N X o h w K n s T 1 B + C + 1 Y D + X Z 9 s w X q l / D 5 y w V q y k 1 e Z H Z V h 4 J B V b N A D Q R w n n 4 7 H J 2 8 G S q B j 0 Q O i J S V F n 4 g U m 0 8 u u j F 7 y 7 y A D j i M U F J Z 9 1 B 6 / w V D g / D p w Z 2 t 6 j K 1 9 g q P P R J r l A t e T S U V S j k X O Q L W t / B C 5 P 7 4 / d w C n H x 6 Q 9 L A D d 1 H p n L e A u X 6 q z + 1 P d H g m 0 o E s V t h C r 8 L v e u u k f e 3 6 t A X h i T x t S q K + Q 0 v J g 9 z r 7 q 3 s / u 4 6 y j Q 9 J R K c T T P 6 f 9 I 7 2 1 6 Y j H T u Z b N D K h v + R + q 8 i y + 0 j a E R 5 h W 7 6 0 2 l Y h a X m / F u F Y E a G i a 8 G k q 9 8 A n h p W 4 3 7 7 I t p 6 w m P 6 a D z r 0 L 3 x 8 E o t z 9 U y H n f 8 G 2 0 q A u e s D G 8 E R p u 5 z Y / n t P S B R f G U 7 X k S q m p Q 5 D C 7 A T a e 4 K h 2 L 9 t 6 G Q u / v 0 v z 6 J 5 d D e Q C n 6 n 3 e W p B B 2 t a Q H I o q X u C p D p s y W L z O p M 8 m m g c k 0 n O Q 8 3 2 f A 1 y k Q a V u D u k K n e o E Z k G 8 M B L D u c + O Z 2 b 2 W / u 4 r N X d Q A n K a V 6 8 P e L Y 2 P I s 6 z U R 5 n L P / 0 Z n e K T p n x D M G 5 N 8 3 6 c 7 a t o X 0 3 5 L U F K e 9 t / o l T H g V Z c 4 I n v Y 8 S b k o 4 Z B u J U g A S r f I q v v i 8 q Z B K d F f l P l c u B T B Q E 6 h A K D 8 + p e 3 v A k 7 O z X C 7 G 5 P D M A m Z j f + z + I x I Q d I u r 4 R f p y T z U L l Y Q M P r l t y d A e s K w b q h O j 2 u J L 8 S x v 2 D X q N P g / 9 w v z x d Q n l g V c 8 X 2 W Y u w / I r 7 g B T P G 2 j b R U W e V / R u 6 j O + w B D s f k x s M 1 F T w W F A P X s R H 5 1 P F l Q u x v O x b / U j i C + m r m u T j H o B 1 / Y a L Q a m c C n N S 3 e N L / E 7 H 9 a 4 C 5 D k o L 6 / 4 g P 2 w y M V B g 7 x A + m F a Q v i v 3 c / e 1 a H 5 m w e V r R w F y Z M B T R z A k M e t S e e q V / z M E p L J D O + 8 M 7 U O H q O B 0 + M a v O D Y s n i Q b q b a R C 8 C 8 P u q 0 H r G m F W f j l k r E 5 6 6 t 6 2 8 G N e 0 G w M H s r S C g V f B o 7 o T + / i v d O G v 0 S g h 0 5 e 0 Y Y j G Z / C u G 5 g S C X T A p N D G m H 9 l + a N E e 6 b / U c z z M t 1 s y T A I / M b i 0 4 z M t H Q m R Y x V E q t / D t E t E d C O 6 g B E 9 u a R 5 T M a h / J 9 C D S P v x 9 v H S p b w e G o e D Q 2 7 p w h q m X B s S S X 5 3 e W I r O t u 8 f y 2 9 I Y F g w n o 1 W 7 O M O R + e T d C k s E x s 4 z 2 / P y u c 5 o n W F g Z 9 z t G i X E M V J y J s O 9 r Y S X L c 7 h q i g X B 9 + D 7 J E + A 1 M G u c y 2 + f R J A T 7 p s B S B Z q z c b H K s H I P w e e f f 3 A O I M u d T x P G C v t + 3 B Y I H E 6 V 0 F K V u V L Y U h a I w n y A l P a M 9 f Z W F 4 l K u M n N p L 9 F T u 8 l T K w l T 8 W Y M E 7 9 v M 3 g o B Y v h y l / V B u 8 7 u e 1 f V b r 2 H 6 1 y + 0 C E e W V j p Y j c 1 V v G R b u / a P A s n E l p p n j w D B a 4 a A J P k z Y M b G B b M P b 1 w W 7 3 e n I 5 2 d 7 L b l i W h p 6 2 5 o + o l N d s x k r Y q + P 7 4 b d P Y R d m 3 N c P o J p O 7 p y / S l 0 j 9 m X m 0 I p w v T z R l K D B U L o P D P 6 M 4 w m R u g e A F e m P Q + 5 I u P W X F j + 9 B v o R h J W 3 B K y 8 v J G L G u d H 3 8 7 V U T e 1 4 H R k m 2 K I 4 k W u S d 1 a 4 s F T x + / 6 5 / R 8 / l w 8 F Y H N i c g 2 D E q Y C y I v B O f W c M V d a k B J s Y j M Z L D l q 3 U 1 V Q e 0 d 0 + K 8 j X X 2 O f u s A r O E I f J M 3 I m 0 W u q O z c Z o P Z 4 / O l I e y N l B a 4 I / l G v p 8 7 t R 1 T D 7 W X y 3 X M r v H t 6 l a B v o B l n n w 3 Y J P v 8 5 5 M n 4 C h o + 2 e 5 3 i H 4 j S u H g n b L m d P t G n v t G d o U c c Q b D l j c R 7 8 Z l H 6 c S u T Q 1 M g 3 T 6 B S E q r i p 1 H 4 o B C B f q S e n p a c C J 8 9 y 4 o / t Y w a G j y k U D j B L 4 C E D L + 7 w p E r 0 7 h V z 0 7 B 0 C O i / u 9 x N Q b n R D W C 0 M + f v F 4 v b E j d T C X k M V W J T x 9 8 c N 1 t g 9 d n L 3 N C 9 6 t W Y J v + f o p Y k x f 6 3 w i c 6 Z T M 5 0 l g x H Z q h t R d d e o a Z X j p 4 m B 7 n G P W L E f L d O M K M h n b k h J 9 N 9 G j t 9 s y e f + W c U N 6 R R y H q W / k X W 8 7 o K E T V y k 8 L f E j F 6 X V j + D H v f E 5 A j 3 y u V 9 c f U 9 v v L y g u N R o n C v F 3 a W D + A p U V h 6 j D 6 r v a O A H a 6 C c h N J h F D O j w q g u c s H d M 4 I X R p E X 7 4 r w U E 0 4 f b Y A g 1 D L V V B / g i W x b L I 0 z b m P k L p w v v O 2 5 8 n m o J s x f V B w L v x E d f F 7 f i L G x Q e j D Z x a G 3 8 q z I d W a D s U 4 l Z i d x z x q J b 1 b s T g W V 3 u U s + V 4 V f J l P f P H q T 4 O 6 t I S u G j Q I C F I 5 g e e a 2 E P Z s 2 + v 3 w n x l k x G + 6 d j T 1 o 2 B 6 6 T P 9 c b 2 f J g f G L s / n a t R e 3 0 / 4 9 J g g 3 E / g k c J L W 2 b a z P Y 0 M B o j b C q / s 3 t C v a 1 7 D 7 j M b O H d P r A s d 3 e 9 N p z B n C n f G 9 T T y 2 C 8 P P t I 8 Z f M Z d f U 7 W S 5 M b 6 e w m E h B O Q h 2 v J V i O l 0 3 u X T U N d Z r B G W 6 P / Y u 1 M l l 3 F s m z 7 Q T Q k K o G a q q h F K Y G g B w i J W t T V 1 + c 8 / v J Z p l m G p U U j W x F m H u H u 9 x w J 9 l 5 r z j G o A w W m M k B 3 t I a O q u X Y 4 6 U V g 3 g 9 3 z H w w / f l z O B 5 L K 4 7 a s M Q + y J W H g V 0 Q 5 A M Y J Q 8 3 T 2 A 1 X o t 6 l C Z I A h b W l w h w + Z G X 9 H 0 D 1 8 / j I f / e D P P d 1 D W G I M A t N p 1 r p y 1 L y u U w q b M w 0 e m P P 3 0 B 7 1 M / Y i d a z H A o Y W 9 J D w V / E U P N q j Q e a d + N M 0 t h 0 z k e w v H W c V B 1 h 8 X 7 X p G C S I i 1 4 Y E 8 t H T h T c 0 u T 0 2 5 y L 8 f l U D A g o 2 d 2 N 3 M S L 3 R B W C b Q R 4 X M I I 5 q u L 7 1 x D b y k p 8 T q H w N V 2 T I s d E 7 g + + B o k w E v T 9 p 6 4 W M 4 n 9 B 1 6 F R j S P 0 E a + 7 g h D Y a j M 4 v H n j 9 7 G K 1 v y J d r S l c 1 3 q 6 g + 9 f m r R 7 6 Z h D O I g d k Z a l r u T N d a Z m c l t d + 0 d a A f n q f L E C Q 5 O i N u j f g Z h R d 0 y 4 0 H S Y I / N p e H 8 d q h w 6 5 + 5 U F G g / F q H n l K y i M 3 + r Y i D r d r 9 o C E F r e r o h a / b H / v A Q l j S F 4 5 S E i f N E t V a C u 3 s n v r p P d b G 2 F 8 m q s T P S W I e K 8 j p g 9 d a i b 8 X v u b l W h 8 Q K l J q S A u H v F G B 7 S q y 4 2 A Q 9 K U 5 k 8 s H i G h X e a i w r 5 Q r G g 3 l M D N Q C a e L o x F x Y V t c s 3 N f j Z / i 4 T T G v y 3 k d K 6 r 0 8 f U b y A J / E I t s g U + n Y L R j k O p 4 7 C q c 0 d J 4 i c r n u K l I b F N L J D 1 A O 5 / H 0 W 6 5 Y k c X a b 9 l R J b n 5 q E R / s I z 0 w O 0 p f j 8 9 s M U b n 2 N T p 3 w m W N I V g i W o I + 5 d U O y y R 1 H O W / P J I N C 8 L N P b 2 O N 6 x Z K C R + K X l I H P 8 2 i X y q 0 u P c o 6 Q 3 6 1 V W z q A f d p o / d 6 5 H W q X C S M W 6 g P F 3 w d m / 3 5 Q J H d / V / W s i n 1 Q 2 a a Q w r g d i t S o 1 O v r 3 r K M b x q v Z Y Q B m G I r h 6 n B P Z d I 5 W z I W B Q 1 M x 4 f v b 3 y G J H B + n A b 5 d 4 L Z h x Q b l B b t c V K / s D h H i V 8 S E k y J b A 1 a c 7 i K H e V d u 0 N C I C f I c L D M y q I Q r e J z l 9 L 9 f k 1 I f n U p P u w a u Z U J F 5 T S l t s c e w u F r J 5 7 1 A J S x e H N W j v j V f R U k H T k + B l 5 k i + i 3 F F h n s L b 9 t F p h 9 R S a S 1 w A y s B u O R 9 8 D q R K p 2 f X U Y v C N i A E b Z o o J J v i M G d 4 X B R K i j w O 4 F h D a w 5 + y Z D K 7 e g s E R c d V T e e / P j Y o R U q B 4 X g 3 z x H D J K T / Q E z F u w o h x m M b l Q J X a w m p r 9 m 6 M M 4 e n Q C H v B D T 2 y f f x 1 d Z V Y / H b y 1 c + k 3 t v d 2 R V k S t a J t T t N U u w h H 4 A k C F d 7 I t X r + + g M f D d B u T U p D Y a d + m 9 7 E L 2 A n g W n v q o L Z I t A 6 0 q J N 2 Z Z 0 B v 4 U c P s G o g B C O 4 Z 7 A U + u w C 7 V s K x J v J T N d x C R D P m 6 a b m R W C 2 d x Z 5 8 g C L S p V 3 i J 8 3 c 9 H z b Q 9 Y 9 O n U + 4 / q f 7 A 7 4 H F Q G a 2 G + M c P 4 f A i M 4 v b l 4 P i 8 8 y l J m z f q l 5 q 6 e E + 1 V N l J e e 8 M k 7 U H Y m 6 B 2 G Z C r M M P R m 3 4 B + 3 5 8 v / e n 4 9 z 9 W 2 z n Q I H l d I n T L e c B / y P 6 v R A V r 7 3 D Y y R L m 2 E I J t F A x h c 6 J 1 y 2 9 l U Q c x z o b A X f 5 u B n T o 8 U e S 3 q H C / 6 C U m R 7 A F 6 N Y f z N p C S y + N y x R i 2 Q J H A f n B y V n n m / f 7 d Z I E f y M v X j 0 L 0 K r F 5 B C b m g U m H 9 H G 1 k Q r R H g 9 8 y y O 2 x J V t O B V R 0 d 7 0 + t b M z / e P h D 0 D g S z F a H Q r W e b 1 0 T r P F 0 D + C A v Z q J K / / 0 p O g 5 W S m 4 u d H / K O 2 C H k O H h / z 7 7 h B N f a + G j i e 8 Q F + n a 5 u q o 0 I 2 m a A 4 W M o G m I t l g C u J O G K f / G l b f 8 a w 5 z K 7 x Q Q r D W q A G 3 j s c 0 e M d 8 i V u q L 2 g r I + v z 8 J 0 w 7 i H F I m t + f 8 9 W q 8 f B r T x y t V m W 2 Y L 7 9 S f s V K T g c A o V / 1 w K C j 4 m T i J X m B d h / N Q r 6 E 1 8 F N W U W T k + W Y T / c 6 l n + 3 s i 2 n J 9 l L Y L T J n M P k u h M R S S S B c w I w 8 8 a s H d 7 b l / 5 8 1 f E 6 h S 0 M 9 A t f + h G Q / k y L j i P a n F p j 5 j l C X X 9 X O H 1 J j c 6 4 N X j j L D 5 E y K 0 k t y c U i d q m Z n t U q 2 y t Y r + 6 n 0 z N C p O J 0 M T e 3 k 8 7 R 0 w R D y w u A 3 7 3 C C F r m E + 9 Y U f A g R u e 7 W H 3 C W s 1 F C V I u x w 4 D F L K 4 a v 6 p 2 U u z / 8 s E 2 / d h d 3 S P i J S Q J b E H 1 / a a X Z Y F G i 5 r K / A 9 J k 0 X + L J 6 6 + / p J a l p 1 L D F 6 G 4 c h 4 r Z / / m P 3 F T l e 1 / F j d h f m g f W P M E D C v n 2 g V X X X B D 8 n Z 6 l 8 u / V C / f T 6 x O A f 3 a 6 A B d s q b O 2 0 q 9 X o J 1 T g 7 X G f p 3 4 v A y 9 H o g t p H F F 4 X l a L 2 / v 5 k X G W T 5 w h 7 M M P e T x l I 0 g D 4 w h H F s B K A P C Q p I / y o I g V f z r 8 4 X Z Q G c v m b W C z Y m n T x L O / e L 9 x l b f / 4 F Z 2 g G D 3 C 4 x N A g T P g E 3 e N 3 z D p S H M + 2 7 B v l V + c n m c w C 8 l U / a Q G r B m U i H d k C 9 x L / T T I R g e r Y H y X C D 1 d E Y 5 C e w w e + 7 B d Y / d g C 7 V p / I Q B L V j q 8 D y D j f m 4 6 0 Q M V 1 V d 5 J o w 8 k r L U v j p Y d H Q j 2 p H 6 D j t w z i a K V 7 X F c k Q 1 8 g m J 7 m v 4 k K 1 i T r y f n h z W p i L S O K v X X A i m Q s a J L G 6 D C g 9 g f w 2 u v h P l V D a v F 7 P 6 B p 8 8 T a r l 8 Y s X j 3 7 Q S m B 3 y f 4 A p A J V I h 6 x c U k e v 8 G E n g w c 9 s H w O g W k Q X + o / K d 8 L v 4 b R D Q c i 4 t I g V d a C V B h 9 W 2 H k G L h H T h s X 5 Q w f 2 K 2 0 C o N 1 X d I m n O w N o j K k Z x + q x F r g l + 9 o l B d y t Z s Q L c N m v + a M r P 3 A C y l b H Z p z / H G t q o v 4 6 c W k G 6 D Y O N N G C s d x 3 X b K z f P a R 0 Q T 3 8 o 6 E 1 w B 7 V Q Z S d g h 4 E + n Q 2 B I 0 w e / o 1 n 0 5 d H k s V A a p z 8 E X 9 3 i A s l y b e h S I q 0 F T M t M M E K A 3 v D 3 w / o o f m + X F Z y y s D P p d e 7 s Y U F M s G y N p U I o i h E e 3 3 b C Y u F h I 7 z C s 0 T y L M Y p R S N 6 3 j n v c q k H 8 m r m D 0 z / s 6 U + M e K Y G p H 8 T d A R I h k F W u 8 x Q H j L M e r O d + P w Q T 9 D F B 7 F F A E 8 4 d g 7 9 n o B 0 4 W e c O W U t c + 7 t L c / t 0 0 U g e A x D / l T S x J M 7 N g Y 0 6 s J f f N 3 5 O 1 s d k w P r A 2 U V 0 k X 4 a e P 7 J i s y k / d / X V 4 3 c + u K a g X j L O L g a e y p z 8 m c A c B Y z l 3 u a Z D V m i j f W W 0 A / c K + O I f G I f W x d Q E I c o u c O z f f c R r c q f i d O n E t 2 P T d 8 O K q l G L u M + + S F x p 5 z + M z M c h B 6 D 9 / X o M m P n w V 5 e e O M H W 5 M C O 1 f E C A E M h H / R + s H 0 y B 0 X D I y j n y o h m H 3 Y l s O q f j i / 3 f r t Q M G h Z j e R Y f J 3 X r F P a 7 j Z / Y 6 b F k u n z J b v O 0 j 6 c 7 + w u Z v R L 5 x 1 a f B y 7 R y H f b 6 M Z N U J 1 / 4 p k / 6 O X l B q X 2 N / E L G / d o R t h L 4 M g 6 3 M r k N b L r X D F i x T p M 5 q V Q X 5 h h Y f r F B p K a V m f 6 f I / E 0 D 6 P 1 K m e n m a o r j R X Y 2 z 1 6 7 T P G O 9 4 4 X i t 8 P m a F 0 h l m q n 8 2 y c v F T g V W E 4 H i h z c j c 1 x 2 r M K O g W B C 1 G S f t W v P 5 8 P d h M T W M 0 d P / b 2 E n K 9 2 V 9 1 a c g z 9 S G z t + h 3 w T j p F r 2 M O L 0 W G E D I e s D T 2 Z o c S I S l S 1 D o 9 7 y 3 v 3 c b B m d U p Z 6 u g X 7 K e s 6 4 1 + J V A n k 6 u K r P q I l u O H I G Y 4 d h B d N 1 0 V 0 R k L v F P e P U r F j F n 8 D 0 l B T z W d R j Y + H c q h 6 k 1 y P 7 N c o b 9 0 1 x 9 3 o 8 J M B A + O o X e a f x h t W / 9 t 4 G s + T W + J r L N M + Y 8 j Z D N i g O 3 H h B D e H p a 2 m 1 S X E j I k 8 u m t r J t W E u w v C Q 5 w u 4 L U L t 2 N 3 A Q 2 6 F o 5 9 G Y x g + x 3 2 O O q K D p D r Y Z c I V 1 7 3 5 S V i 3 6 3 n z H k z F h 5 T 3 T Q S N w B k G I G r t o e w H 1 r v O Q B t A W V L P M Q C v s E m M r M d e / D n c x 6 X w K j x W V U e c 2 F p e p K S M d o o 9 K J o D d 0 n m 4 A k B R q J 4 Z V + B N 3 i 5 f 3 O c N + z b F z d h 4 G b F 8 t J W 4 d E T t U / r T j J U M 4 I W o s a 0 C i g z M X I x A + w q 0 7 7 6 5 S z r h 5 I l Y e o W 6 f 1 9 T + A m r v G + l O F j E A K k J T o x Z D y g r Q O R Q S F T A D M v W b B 8 i y 0 Q + Q 7 a g j I A 7 2 L y 1 H e J w 9 R Z B m a D 1 j 2 g j b Z o 7 B d I w O r Z w h M y S V V G 1 8 7 f w y U X 1 d Z + s 5 D D I U 1 S 5 O C O w Q L 6 Q s x 3 3 C J o l x a M f 8 F H Q t e y 3 R x V P N N Y U B N Q s p 2 K G y I i y S U G H 9 Y i 7 s M Z c s Q x A Z x c x + F Z p 6 / K f Z i H 4 w V X s 4 H O 4 7 + 9 c + r x W 9 i m U 4 1 7 M d j l p y 0 x Y X P x O L i W b g 5 A + B 8 7 N O M H O s J D 5 C 0 1 v 7 5 x c r 0 g 9 B a 5 x Y v N O B x q x d O V / W L w 5 p l 4 V v Z Y d X h 4 a z R 1 4 e G R 1 V 5 h T 2 n 6 d T N Z V H 5 H A e Z l 9 e J g a i u 4 X 6 e L f g X r 1 M B M s s U a N w 8 s k w / b / P 4 d A e n H h M z Z n A s T c u X k / w A 6 Y v R + P 3 r + e R G r a w X m 3 R L f P 5 W M n A w v D h C Q W U M 3 A q y O Z p H s j R o 6 g O F m f E / V y 3 x A k t 5 K B s + G g 4 2 7 K o X m K G i f 8 I o q o E B G M Y 8 E p d + K C H e C N / o 2 7 k e 7 c p K I k 4 4 4 P l c M n L Y / Z l 4 0 2 K g S f X l X c B z Q o j E v 3 1 r Z 4 J N T + / f F 6 S V c 5 y M O I x k 0 L r m P l s b Y t n 9 O m L Z O d n y 3 q d n S a R F / X v 4 P a f P B + w l 3 t 1 j X 1 Q f P T f N P k 8 b t d P 4 g 6 P B T Q S L w G y h 4 8 s K m 0 y i Q 2 x 4 v v B D d D 4 s J H s f L l W 7 x c w T U B x E 4 x E u O o D n A z T E 7 W z G S j 7 j v b j f o S X Y 3 Y F u A Y B 6 8 5 q h 2 d F V 7 4 4 9 A E 3 P 4 R f U a C F X G k y e 6 X K + / A 3 u 4 3 8 G t 1 5 / g K u M m P T p v c a R I e O W 5 J E A k 3 Q + p P I g 5 Q Z Y 2 3 B p O K P h S 9 z o 8 u f 2 a N C 0 a 5 B N z 2 G / u 4 G V 7 2 o 6 o l X R 4 K k u C Z 2 2 Q Y N K T 1 b W F 0 u G M 7 F g R b K T w V l 7 I / 8 s t f z 2 A M u f x A j V m B 4 N H S A E H i M 4 i H k p 6 r F C e 1 o G t Y 6 I J i h k Q B 2 6 u 4 q A N p 1 Q s u k w 4 e C W y b i C Q E + U g L f B p 3 k e f W F E A v H 2 2 a C E u Z B S D G r q h j A n T k Y l J L b 3 c k T m d O i W a H j 8 u Y U I 0 z s c z q E 8 p z 6 L F n m / 4 6 N N X q G y 2 2 a z w m k / m R N Z o + y j y d l g c g a k B 0 F h 0 m b k d L l C F i D P 2 v U L l J t e C x 2 x g a v 8 a C O d + O m E E b D 6 C I A 0 2 e z n N 4 D Z 8 J p c + Q 1 b M 0 M b l K y N u j 9 r O s l d 5 3 l Y P L 8 T X 2 F A P 3 T f t 7 P W R g s U W Q 7 V U l 8 E n / V 4 7 / b 4 H J v 4 8 s 8 C q F L f W k 5 8 a w b + k n z Y E x B g + d p G b S x E R s Q b F D h y e E v T n g F D 9 / Z 0 Q m / h H i z + q 0 7 E 9 n r j H B S A I E 9 e n h t y C l B O p S Y d z 4 6 1 0 I w X X D x D N P + p u o 2 i R Y B K G Z T 8 4 7 U k O K V 0 q A h P + w 0 k T h b / i 7 j 9 U 2 p 3 b a 1 F w 4 A u g s I 4 1 1 o M 0 w S B g P 8 y e w K E R 1 A P Q 0 K c L 9 R t a o 3 0 8 H r Q L b a n R 3 8 p M k u G t / a v o 3 / B n x 9 7 g e w v g l + D l 3 W k c i F s z v E d M + 8 x h 4 J L V V g E x v I / H p 8 V E C b 1 J H P v C 6 q r n v t l 4 u U + h C / a x y d Z i k + z r F b + 7 b X x L 6 X c 4 6 l D s 5 b F 4 x W 8 X H y g c q 6 B A y O U 3 k S Q 5 Z O J L L q A q i u u 3 l e J h K 6 q 0 Q q 1 d V N 3 v + 6 y N H X a N y 9 i o L q P e + Y p 2 A o X s g 5 Q W L J q 7 2 y 7 7 u M 0 5 m i E M A / 0 U B Q 0 g f J B c 4 K Q T R I S L n 6 O H P Q B r 3 w 3 5 u 3 M h W t O p w f W R L C s X v W m G o 1 V 7 S U A G 0 B z Y r 2 G 2 Y m A N 4 7 5 Z 6 G u w r X c 3 P W w t X J Q n g j e c 1 w 3 l o n 5 f z b n t f o e V r m 0 L D L h l q z / D a 5 O 0 W 4 e V F x L t m z c g z H 6 y u I 8 j O H P k N l 0 F A W a U c o F n + 6 4 v v f V h p o S z Z N U T i v L 4 S g E T U p p U x a b f 5 c Y v P A l 2 J 7 m M k M j d o r Q 4 n o t k A G a 4 G a / D X h a L 4 X O j M j R 9 u d 0 b X 8 R o w c D n P i s v Q A 5 l Z t V n I 0 k W b M O S 3 f k x H 1 v j 6 x E V b Y 8 s G y U 6 a F R W U Z 7 H W + 7 S g X t e h l n n 8 J j M R Z N r C x d z H l z y B E y + e N O m + a c w + b s R J Q V k E 1 w c G / C W L F S Z 2 F 8 v v m Y D e 3 P 7 3 F v G M J J t X 7 t V u b d 1 a 6 o R M f v I X k x f M C 5 + 8 o M X b F B v i m / a / n v f I K W w v R T X w a 8 x j Q d b G a R b o i F T / e d S F o 4 o v D p I f j 3 H A D 8 y C B y 4 D + 4 t K F H a N a Z 7 V x G 8 I P q j 2 m X y o 0 G / y H a A H n / w K c 4 S D S a u k e K J i C C f 9 + e A T F S u 4 v 6 8 r F A T f b H I 2 p / y K N m Z / p v m H 2 / I 4 B / z F O D N W L g k i N n L S 8 l H Q A Y P 3 S C v f S j j N f 0 H G 8 1 V 4 7 3 W o s q Y D N Z b b 4 x o D j N v H X z 8 H V E x 9 G C p z m 5 u Q x D K k 0 A + D q 8 O 5 t C z B I F O w H 3 j S 9 C c 3 g v p D M d l c 0 s V n 7 V n X r L 6 q y R x m Y 1 f T 0 w K k M a K H r r Z / a k G b L w F x 6 E R c + r O p b D C R D 6 l a a m N m k f x N L O m G 9 N E N Q W q b B r v N 0 i / c I b M b c 5 L v i U N p g W c p P d P 9 p O x T p L U e Q F k f h q U 0 A v l T c D T w G n e 0 s j i Q U g F E P P l Z 8 s Q 9 N 6 b 6 w 1 d V J G 0 s c R s E d P i D Q p C q 6 q h g S A X Z h z f f v x Y a H g Z Z U X g B 9 i r I 5 + C 7 R g q F A s e b C c s f X 2 + f T b b p w c a H 1 a j 8 c m a F D y E 8 S G L 5 r Z G 4 S s 4 r D 2 R I Y z 8 e b m b d k x J 1 d h 7 z N O r F v M o 3 7 O C g C + G L V f K c q 5 f O E / Z j l g a f z k g l 1 3 w 9 q 0 v S N b g 2 / n L Q u E b i G t j m J V 8 x + 9 C e v I u S S 8 q H x / O 2 K m G Q w e 5 8 G E P A W L 0 W M T Q + g 7 I L r x P U J 9 / T b o J H t z 9 W h P c Z n I 3 7 G w g U v l 9 j v 0 O f I r j W z C L M s M B Y t V 9 N L t t w a Z s t E c A X D i e E u Z f d l 3 + I V Q g i W v x 2 O M i l k 5 q u / 3 H J 0 l 0 G M A Q U / 6 Q s + h H n o 8 O M t T 2 M X 8 9 n / + m x v d f 1 d p P Y D / 8 H / 3 / J e X A S r s A a 6 h 1 X P h e Q O c x x L D + h 2 M g 9 F 6 0 n 6 t f q c 7 z f e c 0 U y 4 9 g r e 1 / w B / H 3 H t V n p c + j j L Y J L z z U l 8 Q I V 3 A r R F X D C x d H o m q m 5 s X j 7 v h l 2 g A U p L 1 s 5 B q Z t o E g 2 S F Z 6 t X G N P P l / P / g 9 j c V g Y w A u I / b J b o 5 R 3 J + I f i s U + R / z 9 i J / X H 8 V i f Z s M 1 i 2 X 5 T 6 C y Q D Y W b i z 8 m O D b q G i z w C 9 I F e u J h 1 + j 4 2 k v V h u x / 8 X y Q J 8 q t e u w b C X 8 f y P c C P y d S I k j T S p 5 i 8 z v z 6 o P 0 z C 7 / S / c i T + n b / + n 6 i K 3 f + j W B A M + H U h 5 0 w 0 0 f E n x N F / e E 5 e / g F c / P + / 9 L 0 e 5 3 / r n 2 o u U M m S v U k I e I l D d p 0 z k R O m E d 2 7 5 Z t 2 s 5 K V 6 2 L F z K a M s X a 2 d X Y Z 7 e a l B v 5 X I + d G I Z o Q + O j L j + b A X / 0 Z H a Q W 1 u v L m j K c 7 i E t Z T q 8 t / o A g Y i P 5 E O O Z o e E F J D x M 5 B O s m p i S M a A u O 7 Q K / 8 w L S F y R n L h h z 2 5 + B Z Q C l / 0 0 + I s t T g 1 9 Y s F 0 j 6 y L 3 z / V L 8 L b N U Z G o d K D g 8 I x 9 2 T o Q s v Y g 3 A s N n H 1 Q J B E n U b S D Q K 8 P E G j f X z S F / r j q C v T M 3 X 6 F N h w a J z 7 5 1 Z F 5 i m 4 M P y 8 J F I x 5 G u S w K N l J T H F 4 T q Z C f V y 2 0 v w R C v K a 0 x 0 v w b C M Y q G 7 7 z / b j a 3 8 g v t j I v y 2 M K 0 Z q k x z o x v 3 j p i K b y D y j o 8 Y 8 w V N 6 z P y + o s J O w u 9 8 j K l 6 O 6 Z i Q C F T c L s A r m + V m o u i 2 p I X / u M + 7 x 3 j p f 5 3 b w 9 m k e + n l O O n T 4 7 E 3 6 5 j G Z u l Z 2 w 8 y I J C B x n v 9 j M / h 3 E V M Q N w m w F Y 2 Y v / h T v t s v + + 4 A K f U 5 M P e M D 0 N e l o H i + z + 5 1 i L A 9 M b K 3 w c j 6 S Z W f / 6 8 7 g z p d 1 / U S G O 8 F D + P U s c l 0 j J T 4 1 G 4 0 k o 8 O w p a n A m d 9 y l 3 H Y H 1 e n b G r 5 I F u D I N 4 H v y s U E K / F / c h 6 6 D 3 4 Y f f L n b P 1 4 Q 8 n 8 e N C s d 9 c 3 + + 6 m A c n 1 4 / O L 2 U e 5 5 S p O E N r V l K S k / e v q / z f i B C h 4 J E / j z 3 1 2 8 m N Z e 2 Z + 5 I 3 3 3 8 q s D K S n K d R p y U o e g J S 3 k g 3 H M 5 s p u + T t t H 2 L s D Z / 1 W 6 n o 6 G U K + n R w + f J x p p U N f b L W 4 7 5 6 Z v L r A D Q w 8 A i + z e 2 n z 7 f Y R j / B G s z 6 4 U 6 0 z 6 o J a m 5 f U s I 6 F m W 5 b X W / A 3 f t r 4 q E 6 S D 3 x 0 T o Q 6 T o n X H l P t E R 4 a Q t n 8 / 9 G d 9 / u d V i A n l 9 y e 8 4 i J q z M N o 3 B g s P Q n z D / / y x 0 S I D p P 2 Y f 6 4 B j E v H f I I b c 9 1 o Y V j / N q A r 0 6 U S 3 q u L w K u I Y K C A / V I M J l Z O u 9 0 b e d 4 i l O I z 7 u K x F 6 P V B O Y o + j d t z 7 7 h w b d I v / F J 6 H M F I W T c K S z Q i i y u y q h z W v k j g 0 R L G + h u v y A + 3 6 M r f D N P / X L B 0 J Y Q Q d 0 0 s 4 X D K n F 2 V j W F m W / j v v u A p q 4 C j m x 4 d 8 X O g q W E f s G R e 1 j N R e 0 T g 4 L r r y S P 6 m E M W t 9 f O J T 6 7 f G L h E D R 7 9 / L R t w H M U u / J t 3 M T k h v g W j / V y 7 5 Q q R u M S v 3 r 6 I E S k 6 F t x X W p t b 4 P i U b F h f + X r C V a M 0 7 i E P D p 7 j I p x 6 3 3 I Q y 8 T q 8 N 4 V 2 z F o d y r 9 Y A G g E A A o 2 J V V j 3 8 3 J w I K A 1 s K c 7 y e v e F t q j p K k Y n p E 2 X y / d w A A Z G 1 W 4 L f 3 E 0 b b U b C j 5 v Z Z e g m B M I u y i y b e o / L c 2 c g T 8 4 B W b X w I 8 a 6 u 8 w b / u 6 f S r 3 r K Y Q 8 o P B m U u K O H s 7 A Z R J c j 6 V b 9 D J 3 d M q F f e Z E o M e O C u 6 k + x 1 p 5 B u / 9 Y 9 p 1 e e H n g Z p E E y O + B 6 Q A F d m j 5 / W Q 0 1 v u G i 8 F p 4 w q u + u P + y g f u N D Q g E t P u K c L k z g X 3 y D A 4 E A n a M P z 6 9 x 0 H L z x b Y B f g 3 z V e r m H b 7 y P E 6 0 0 l I z I X L J i I a U i P t i k O s i 6 l / T O F t l t s h 1 e Z 1 D P 5 Q c E 9 q K s F E D r N 5 + L f Q / / e a / 7 / K e w H f 8 M p P B Z 0 u m 3 p l y v P t k t f / w G F z j r 1 N i p x E w A 5 G 7 N D 8 s O 1 0 8 S k w N E X e + R 6 8 e / 3 x W v x A i v X u V 2 u 7 w R E t z 9 / p K 3 O n v P R Q K v D 4 R k / r C X F M N w u O u m 7 r d E i T N s p 8 Y j L d A C w h B p Q / x v z W E T t / N j b Y r H N i x D J O w / j g V H w n h 9 7 / / f H E b w X F J + Q m O Q s y 5 G C 8 Y 5 M b j F Y u I D 4 F / h 1 Q 8 7 B x t n n Y h / l m n 3 C g + F H 5 G p z T n p O s R P P 9 d d / z y G z e t u 2 Q 7 0 j h o P H 4 t d / C Q d 4 h V H l m D 8 E Z I N 3 M x 0 Z 6 m T I G o N k K P 5 r W T G q F n K 7 y 0 S M 0 o G k v w 6 8 u 3 0 G T X Z 5 h z t 1 e n T d t F B H H 6 5 C / G 3 k k X / H F U Q s K b 7 o 2 N / / I a m y 5 a 7 m z f M O 7 p 3 k O y 5 Q O b O r O H K 4 s w K u P W m / L I m s 9 l e 5 T s b y r p g 3 Q I X e L 1 2 Z 3 d m n n h B 3 w H F u j 7 A L / 0 t s 9 5 E 9 A k g i 9 1 C L y + t q 7 F t q D 4 H F R E b H j q s U E 1 V x Y P s I I A 0 + q y v O b 9 q F + G w L y Z X 3 p x / X D v m q D I Q I F F Q Z 4 L h Q G W t 1 U O x u C X / 9 2 D Z c s V H p E 2 m F 4 Y t Y Z Q y 3 4 7 o 3 4 C B m h 3 4 S y R Q I 1 U Z i F C L A y S L W 6 L a 2 u x 8 8 F R e L w 9 f 4 B 8 9 m R c N K 6 M N y q H I U B + e d Q U Z T Z 4 i f z e S v K 5 P Y 5 f 2 t n d O q t X M q I 4 T L F c y / A V C m b 0 E 6 s T 5 x 4 + + D 3 d u O M n + + t h f 4 g T N l s + S G b Q Z c j o l U I J H 9 g 5 3 / v H T D 2 i h w 4 u I I 4 I B e 7 c I K j o p D h M j f E 7 x F T d 9 A 8 T W q z Y H n 8 M a 3 + 7 U 9 J m + I 7 h l 8 P Z N f j 3 X 8 x C k d h m g s + N m 7 e E p l N Y D X S q p h 5 S 9 X v w P y T F R 6 v Y P 7 / W q f V e 5 x d m U I f q h 6 o Z i Q P L Y 5 z W O + E 9 m i c o e 0 Z u k l 8 + C N m I E M 2 L O I b L e 8 1 E c k 8 s 9 c g G F 5 Q s M 7 v f J D P 6 u g S o W 6 f Z n s D p Y 8 i N a Q 4 H H t A X t Y / c A H y t 7 W H M h 7 8 O f O P Z x J 7 E z 0 E A 2 P j 4 m / A 5 n k / q S l y n 9 P H y 2 e l m A V h C C 9 w l n Y L C r 9 / R b M 2 T c u R P p 9 H b h j + m y + Q e 8 d K y d z 0 7 E Z v L X 9 8 m F h U 2 W r b j z 8 G A p Z t u F G s b z O l m m b G c / S b p 7 N 9 t 8 t f Y 8 c t o i b a f S L V 1 H r l Y w T u L g / N r d w 0 o H g c M 4 a 1 j x b Q H 8 o a q W 4 G / K c b J N s E J l W r y v I 7 m R / i 0 0 Y v F G 1 l Q J g r f w + X d A O h l / f N e 7 p L k 9 T z C d D a A U S + + y m E 7 U R A A U j x X X H b q T h R c Y A j o G C U 0 9 A 6 M y 1 I j R 3 O + a 8 R f U X K y E 2 3 / 9 R 0 P D 2 7 r C J / a e b Z V v p 3 E T m r 1 v I R C i l n 9 Z n 3 1 8 n z A g K y 1 M f n Q I 4 c k P k + 4 Q F C E b d e w w a R J m N K W i r a I A J m f S 3 9 u V F x C R 7 k x x + 3 G b J x L V G a 6 P e z f l H L O E X 3 Q b D / 4 v 9 P v A G z E i y g / J U t s E a P z E c 4 F n + E J M E q 9 4 L b n S d / c a g B r 9 h 3 o a R e E w q f Q 6 m 2 C p y b k O N + X N 2 W N / G X a D 4 S C 1 8 S e + / v z n X Y k t 6 Q t L 5 D x I f g B i Y 4 / u O e o + 0 2 e n v B D u g r R X b p s 8 v e 3 J h q G 6 X g J T E y H 4 n F 1 J 3 5 r D j s N 2 v u g g h 4 G 7 9 9 n x H x C 8 C Y c l Z w 6 k H v J Y v s K F 2 i + g R w X R D y 6 P m + J 0 0 3 O x Y n k 2 O b W M Q C 3 q m m I / v C J D m 6 M r q f W 3 e 9 3 9 D 6 0 E Q z G d T 3 l U m u / 0 h d m N d q x 5 F 6 f X G J M v L g n e F G D w e I 9 D E a w e u R 0 J 6 o O g y h H x / 3 5 r 1 u u z 0 9 w j 4 H y P Y n i L n B h R N S C 3 f c l q M 0 l h q L r E + n g e e H P 7 o m 8 5 R 0 7 X v i c c X L W M m 5 6 v / V 9 k X B n 1 b a M T g L B D B T P A 2 a D + t + f 7 4 W O u 8 7 f q A r v 3 T M e g w f O Z O q e / I O 8 / + 5 P d I A Y Q T T 1 t x L 4 g P N w r T 4 r q z 1 s A / q n d U z g h f N 3 C f m D i p f 0 r x h T o H p m 4 t A Z W b / Z q D + M b v M E u F k c l R 7 d 5 + v p U o s 3 T Y D U o 8 E V c U j g 8 M U v P W M d G s 8 g I p 8 4 h U i B R 9 t B C i b q u S K x z z a R O M P e H 8 V E e Z k M G 0 7 u I c c s U t 0 w d Z J l M k u z p 1 y E O e r V 9 9 M p q d Q C l 1 r l A T h 0 G z z 3 z O z 4 f 3 f R y v u X 9 / t / y b L 4 z 3 t 4 f G Y O a I K + k C i f f k l F z 7 7 1 9 + w z F P k 4 H k V h 8 e E S + j L G P W / 2 i p S M u 6 4 8 4 u y s p s w H t D a i + R A 5 J z a l 4 L j V Q 8 G R f c u b 3 f c q J V D B c A g G l 9 s V r b B I D 2 7 n 8 G x 9 6 B C w b a y T a t Y S / p h D d w h E + A P f 7 7 / p d D S K 9 H q T 9 / m q L i / z L F + k M 3 y y n z Y k v q r K s L 6 a a 7 + 4 6 C W n 3 J u Y 0 T O u 1 g p D k x 1 o / S b 0 M g U h r v + b C s T U s P c 2 E B K h 9 f R b 4 Z Y u 0 l i f V c f g c 9 V R W 0 J a a z i G E x u R 3 G d 9 Q S 8 z s e k r w M L l d w M s 2 E M U 9 E I Y D 7 S w O a f d 7 8 O u F b p 7 E H 2 l k J c z 6 7 Y U Q z p s X w x 2 c A b K E b O 3 S R / T w 8 v l I N K 9 r / 1 8 e j Y x T M T D c z 3 o P S r 6 1 h t L F k P 5 d X 5 3 e b q s 4 O c t W 8 b t 7 3 m 9 R 1 f W M s w n p z 1 / m K F h J S h 6 9 K S b A K I c m 7 S 6 n v o L n s P o W R w 5 Z U O Q b I 5 B y 5 S + w A E D 6 N Z m B 6 U 9 j Y E u T c 1 O 2 x M h Q k / w W 2 V 6 f k a C m L / F D M e c N X C M D p S j P 3 P + 7 2 7 1 b S O G N L / d j I s q x h c m d 4 8 W K e k H T v L X x f H 2 v N A f + k N x K o G I p a n Q s g P l 5 V v O + S v p x P X z 9 U x 8 X K + 1 / Z Z w T D y J C X 9 T t 9 c c A d a x M l d 8 g S 1 k o z 7 l m S V c Q X y g J 4 2 X P g a V h x 1 B d b z 2 u S Y N X Z K f R G I H u Z f E C m o u W X 6 Y 7 Y 1 / L r k b g 5 z s + 8 f t g w 2 9 X V / a M + V + i p f k J u 4 l t e f i 3 e j r B 5 5 3 f f f 9 P O D h S e 4 G u g L 4 c b r E 3 o b + B O c 0 V / p u e q n 0 m G O W Y 7 b f v a 9 s 1 g w q g S x 3 Y p Z u + p U M d N Q x Z f X x m r y i A u X 7 m S j + O r o x Q Q W U i a F z f Y A F G j P A r O e m M U t y 2 6 W 4 r p H c c w L L w v f q t E e L r q h K g M F P 1 w u X z x f 2 e f v y v C R V f 8 8 i q m P E 3 e H 8 9 9 / N r 3 n G 8 0 Z q 2 Q e j 7 A B M m r L O Y T 7 C l F M I C I m f 5 + 5 4 T 3 s 7 l o 6 s J D c y d N J n W q j o 8 y z 4 N 1 / E x a o 1 f 9 d d 6 p r f e v d 7 D H 9 M w / M L f 0 f 4 w s o w n 7 k S U z k y e K D f w j 2 Q 9 S 5 3 j + M D b p e F k l + D T G V 1 j 2 c O I U 1 L x i s 7 4 f q R f k a T v B P b 6 k w 9 e N i D p N / E A 3 s W R a q G K X 1 G q 5 8 V k 3 3 H e i B T c N i M M + 5 + h I m L u V S j b t T 7 b f d Q u h t 9 3 i F J 0 F 5 A 4 L s g D / l u I M N U j M c g y 5 e a f B z r D z N 9 e O 3 F i 8 E U 6 G D 3 P d 6 9 9 4 v 8 j + Y e l 2 i F V G 7 h 1 z Z G 1 g D M u 5 9 I I / N X F g R s q L t B U 9 n R B R o T / 6 4 C 8 S l 3 s 7 5 F V 6 Z t u A c l y m 7 z F o c q a U F c S 7 T p B k 7 f 9 B m + y c k E E s e m B b w 0 X / 2 b b i X K w A r X 8 U y z w G Q f 7 z E I 4 O j C 3 O 6 W w y + + c V 2 h G n l t H S K X j d 7 p v D n c S A X q O C 4 K K y 1 R H z F A B P 8 T A G r Q 5 1 F F d Z B M H 9 5 + v 9 9 t L + a X 6 6 H T + u H j 0 D 1 3 b + O N x N Y p f c s 0 c m E v q 9 f B M U j B f i + C E y p G e H p 9 V 5 J N 8 a r v k h 8 e + p v G a / q L x D I T k t K o m 9 P G p R H e w U 0 E Y / P N e z 6 M z e A + d w 5 g r E 0 q a s V M p g f A R r + d u a p Q J A d s 8 T R E p N E o V n z e O C z U b X 5 G q f 5 P + U S e B e A Z 6 R H g t Z m q m v w x g 7 v P / i p V N 7 7 m r Q 9 v v d W m P 9 K / f y a D l i 8 d W 3 H x 6 0 I N k 3 Z n E J K A v k V M 3 9 k J Y t K f g s b 8 v e r N 5 X o + Y 2 C t / U 3 q k B k q k I I D J y e w Q E F v + 2 y N v v O Z A l B U 7 d 2 1 E Z P r 0 w G 9 n 9 q l m J O e P + k O e h g f q e i Z I S m S F s 5 x K 2 V p 7 s t w H + j j 6 Y z I Z P s z Y V P X 4 z f z I R S b k K k + k T v 5 V V D 1 w R j 6 H t T t D 6 e Y Z 2 Q 3 b j 3 s m Z 6 0 3 u 7 z O p 9 p x r 8 3 x G M v L Y M / O 5 A d P I a 3 V Y T J l Z O f u K P K A J W f p D v 7 j C y n J v p 5 v O J C D G E V U s Y z S x I b / w C 2 S 4 K Y z U U q D K Q g b b U W u L d R 9 o B / z r l 8 T 5 l m + y L o G S p I L A Y N q A N Y o x f A z 7 G k 1 + 1 H n 9 f Y S Z n X Q h i r 7 G D q 3 V + w g 1 F + 2 o E a u t f m j p y D E z i b d 5 l i s 4 G b I k k W J 3 c o Y o j i c 6 U W 3 q 1 W U o R V M I I y 6 4 H u y 6 V H 9 I i + x 1 Z K C d P d K o T M R X f W 4 q o i y s F j w R G U w E 4 X 2 M 4 6 q 5 a x R 7 7 r 2 D i L R 9 / x I W N G m f Z O u b g U V O o h L v + L o q / x Q 8 o D y u 9 H C K Y 3 e i 8 Z + I W j N E q e s + U O m c D / y n m K F 6 1 z E X v e B f p I f x 3 Z Q k 2 d F c N T F R C K c j s g Q 1 L r D h K L 8 H j g w f I b r r y O D X 7 k d p r 3 R g I i v N u i c G 1 Q + / 3 I P C l g C o m y g F r d t / v 9 1 p u F 6 N i v B x Z f Q o + 4 z J 5 z N e w 7 B z 3 k o V p H a s J G 2 k l e I V X 3 U Q f f m T 1 2 V 8 X O 3 M g r y p F g E 9 d 5 s o D K 6 n l M f A l e B e 7 I + h R 7 F F w 2 W / r u M 9 S + E e 8 A c Y X r j b P P 3 x P l h s + X A m M q v t y p e 1 e L h g 1 X P 4 f K 8 e T l o b I U u 7 t I q / e 3 a e U X 1 e 3 o 8 d 3 7 i k p u J x i E h j a p E l N / 7 l 9 P e u p G f C d f v T a G 9 5 s j y P v 7 E o V / t 6 Z V x y 7 w o R a f j 4 b i 3 H J l n H 4 n I N t I U W 0 L r N V h h K Q 3 F m 8 o p o B u + l y h A e i 4 u B V n k 8 l A 5 R q u u / 6 t V H / o S G J U K g W B / + r 9 / V T K 3 9 H w a V y 3 / t I + 9 k D m i G k 8 4 w I N t E g 5 F 1 k J T 0 w p z n a e l n C d j 2 h 5 d K I 5 U k V o 5 0 2 A y g C d O v T f / Y + i c o 9 1 s N c C m q F I H W Y 9 y 1 J c 4 I W 9 6 e l U + T e u o i U A T c z D A 7 T M L C R H b e H I g P 0 O S F C t G E t 1 t 7 a t h L X N b 4 i G X d o / g v R 6 f k m 4 y D I F H i 8 w S V N 0 z y h v J + M X W 9 G B a 4 G 7 + P m l f l z 5 U m h w 1 x 6 j A a q n 9 D K u m L W I s L h o L 5 Q Y d v 2 H O 7 N v F G j Z i a q 3 O x M A r O G b H P 0 y w / 4 T 7 s v n X 4 Q A C c Q G m D z Q I U B H G I / V J D c 0 F O m W P Y w O o n e r v E 0 y L e P K s 2 T B X l k t x 8 I d h P W + v K e H 1 F j D a n c A O u w x W 1 t i x x E k k X R 5 X / z 5 C w o C S t y q B a a E q C 5 c y J M G + o b 3 q q U F t r 3 Q H 2 w D j W G L C i p + D s u Q V T M U f Y K P u H 6 t n E + G f c B W s v u B P 9 Y V + 8 0 B y 6 o M q q C 5 k X 9 F H k + l 3 6 6 W 6 Q j q R i G b Q y 5 x i l u z W p + Y 4 X g Z V b Y v 9 Y V d 5 y V R 8 K Y 6 2 M x H b J r 2 O I G e e H x T m F g p d 8 U H 5 F 6 0 f N Q 3 8 Q D N W X N b O l T T z 9 4 2 z e Y V a 6 E P 4 5 O H b Q D a 0 U W s R O Z G F B C / O K y + z 4 K x l z 3 F m g 1 a g 6 4 O H I h 3 Q 5 9 S S / + l I B 2 K J U / i g V s 3 E V 1 4 J c S 5 L o 9 H E A t h L 5 5 U m f p 0 V / S w 9 p s A L b g f c 2 / y f W U Q Y d 6 B 6 v w k J Q c F b I 7 T P p v H l D i Y J Z b j H O c L o n X C L T o F q B X f e 6 8 w 9 B X d U I 4 7 H l s y r 4 9 H g i f S w / k q l v U R t e I E n E P K u 6 c P 1 C y M u z Z c G r y U 5 u R + F Q X z k R v v i P b w / c Z Z e o F 8 g e S U I 8 J J Z m S J y u v u W S 0 0 K 4 J k D f x W 1 P h p 2 O J g z j X z + 5 K q A 6 f X 0 R o 4 a t c X 2 b n K i 8 f 7 L f t + z f P 4 W r Q P J c 9 l B t G P H d N P 0 + B 1 8 w o M A x E C i T w F s n w 0 h 0 j b E D P k y a + 8 C a I F i 0 T b 8 a j 2 2 r U h L Z C c / 9 B / z p M n p x 5 0 s L x s y v v V 8 9 K K H Y h 0 z Z y P A / b a g h 2 5 l 8 N t U n Q 4 Y q w S w a v G h V i m Z r 8 6 d T 9 p C P d d D 5 L U 9 F K 6 e 0 C K a a X p g D V I u 3 v a 9 u g w 9 6 s N a n B Z B H c h F 9 t z F e R p i y L O A c + b z / y 6 6 7 t j c y h D a l 0 J C L x h r A I u I S o e 5 8 s I D y R / F / w 2 x n l + A 8 E Z c 6 Z U g C p q 6 B w k O h 8 Y e M H 0 d Q H x 8 k d t J m 7 j d / r W 3 U b 2 6 Y 7 W y V N A 6 T P e + i u u u J v z 7 Q B 9 y S 1 0 y i h W b 6 x x d 1 P 4 / N l M E 3 W H F 7 L 7 h N s p u i B n t X L O e 9 O 3 / b L v i t 3 N S + m A B C D B 4 6 2 K H j u 3 8 7 z 1 u 9 8 9 9 m W W h B Q c t a c w j i u 3 5 + x r c V 6 d E + S H A w x 2 w 9 v H I d X t 9 G t 3 Y 5 x L Q l c E v D Q K a v w v i z n J l 7 u N + I M s O u 0 0 Y r i 0 r A G A V n 3 I d l C Q r l O 3 M i m v o z n I k 2 0 z S k E D B l c o A 3 I J k u R M t 0 8 / g k L z e Y 2 2 J 3 L + 2 o v A I f f v v w B N c h w H k Z C G Y w R W K U P U j 9 A M i Q D z / C G 6 7 4 u m e J 4 D L b N f F 6 f 0 I A r J 2 F P Q R w B H o M R q V j n S 9 i l + 5 a i 5 x o k a f R 4 N d 6 G z / U r E 1 J s c 4 F 4 f p a d s 8 4 j r I U k g F R j g p x F / O u D f / s B 2 J M Q g 7 6 a A Z t T x h u Z t f 0 0 F K I 1 M v 9 5 Y J K x d 9 / f b h v M p V G a W j o d 9 2 T U 6 j f 7 O z V H e N A r C 5 S R m S t R I k i C p F g a d p X 2 j F m W M D O Y q n 0 Q 2 a 5 l O v U n j M T f u r 2 l / 3 8 1 U t C 7 f q j / G e 4 5 Y f d b / d c a d I v d Q C 1 T + d M c j H A T I p c D r a z 3 B I B P k P X 0 9 I f 0 w V g i p 6 U i 9 7 v + a M e 1 Y Q N F b 0 o k b S N P N l S c 9 c 7 9 X 9 a D G p / K E U J 2 P H W n Y I y P f r n y E u o z / H K L 2 / B e w z E r X B 6 k I h b E i t G r k d t X l f Z Y 9 C 8 a + q 4 r H U s I r W L B 2 c y f 9 x V V 3 U V R v c q N V C Y N C U 3 o Z x R i l B j T H Q J n n F + r S S h + 2 V A F A C h 3 S d g Y V E n Z d m t P f J Q T u r N d 1 t F p U X c O F T X T R 0 0 Y d K u A / a g B z e j a J u 9 h K y g h 7 z 7 f j 5 d 1 f 3 O W I o V F R Z 3 c k w 4 L 1 F z j J / b j s n O y i y 2 C l X b y p B O q m T N 7 W 7 9 Y V U R J L i o / 1 h y J Z 7 Q m V o s A b H y 8 4 B G F H G I z O j H X h d p y g S 3 F v o Q h G 7 b z 8 G r g J K 4 6 F 2 0 D 9 M L H U 7 L N O s h v B 0 2 + H J e g w E n w d f w 9 i L 3 5 D 5 n Z i c b y a n / 3 H C v x T c E B 2 R j o 3 R 9 j n O x q / K C I 8 O p 6 / W i l D P u e f K 3 G T + o 2 + F 1 F W 2 N m 6 1 u L j t a 8 t f x B G r e S e P 1 x t d A 3 s 9 r t / N T E T u Z 5 y t M 6 7 7 w 7 b G I z D Y 2 8 v I v G V K m f 1 8 G v 7 J j t B h 6 o g 7 i z C O 7 V 8 G c J n z 8 x M f l o T e L x d S s / t l C L 3 j Z c Z h g 5 H r U E d A W o b 8 e 2 f L v S 6 s C w a m K P z w P X Q C T 8 N 0 T q O D P p V / 0 B j Q y n S 6 L E P B e W 3 3 V x q / W 3 6 P q i M E 2 W W F r Z 4 V o q Q b D c y V c J V F R R G n C x d I j m + n q l C F Q 3 c + 2 8 E p R b o Q k R o Z l e W c c M 9 5 i y n N m h x y M G A W Z w h N P N r w o t j a 1 i o u + X Z j Y h 9 B O g Y W P 6 I / U H u v e 4 M + O Y X t i 7 Z Z Y I a a M Q v + E 4 i R P a / K J 8 S q X s m v 1 c W v o M p X j X i k M 8 B D o M / O 9 7 d W a x s 1 R / + 0 A d 8 V R L V O i v x B E T b s 8 c Y 3 e / 7 u u C a F z 4 t g F 9 p N c y P p x 8 N + h o 7 G x / e w Q 2 e / M V n J L m 6 B G 0 J Y Q i 0 e R n O e p Q 5 r v 9 1 7 W O X r i 9 G A f P E Y / E T H 3 E t E 7 T P a 3 8 B h A O + q e Y N B t P M P n 1 M 8 Y w Y 1 E s H Q 0 z p K 6 D 0 h U c 8 b D / a c 1 D J S 8 h 8 H i B / a A O U l t H 4 n o n G p g h b 9 F L 3 N 4 s o + L / E j b 3 O 7 i H r m 4 E a A O C m + 7 y F K u t n v a g M y / v p v U G o w m P k T A v M d R p P 9 a m 8 H v G Q 8 3 1 j O t N g k O i g h A 4 y t 3 S D F g p R 0 3 O o F Z + 3 Q r 0 W x 8 T K A H 6 + E N / W O E L W 2 U L W K b 9 h A t N l j z a F S x 9 4 f g C 0 4 W h n 5 / k z l r C / J 5 V W M + R v Q L 8 q C R Z s M m E G B K j 6 G d E v / Y Y D d m S o Z u A v y k n p h v l e X 1 F d d 1 / K l o J T S 0 C P h e A q g w c 4 o G g 0 K u A V m n U 5 9 0 r W l 1 E 7 i F H f Z T j V + J 9 9 / M p r I 8 8 X n C a l J 9 B U B J T u / t C w H 5 U g o x 8 a U 5 V O K X 9 4 v c t F p N J 8 x r f A D E e f k N / H 9 p m k r 2 f 1 D d E 8 + U v V j 9 Z C n z O q t 3 6 l y n 7 S 1 y 0 s 0 z r H t 0 e y y 6 W E 9 2 g b X u G d t X O J H p f i I z k 8 W Z G 8 4 O R O i v U + l 3 4 e 9 7 2 F A + m l s b i t 1 o R y A f 0 J H Y l c B 1 a 5 O R 5 D 9 O E s B X 9 q 3 D h c h 8 z v + F 6 D q q T i 5 F U A A D U + h T 9 A J p 7 6 Z 3 5 + K W z k 7 I S b C D A G 7 t p u G a F C c o + q L f + + b 9 B O F T B L Z N V 7 O J w y 7 3 l 5 r G t T n m X x I s 4 J A q + 7 L A B Z K v / A u w X l 8 R c l K j B O b R s J 0 9 O S Z Z f 7 o v 4 u 5 1 G J F M P a o G Q W 0 L Z f J 3 Q p 7 R C + z I 4 7 i B + m 4 S 2 8 c / E l 8 4 4 G e Z l 5 s L z y S U Z P D y 9 p c 3 g W 9 r i J G p u z G R K q 9 l d 1 7 2 j 0 P U 0 p q R P p r e X 7 k c T Z K + k q K s v 3 G / f c V e A 7 7 + X 0 E z e s W z + / W P u a y g x I f b W T X v N 7 n I Q K 7 O Q f E g r A u Q a 0 u + a a z 1 2 V m w Q I i k g 5 h + 8 4 X 4 7 9 d x j O J q z v I K p I r 6 O Z k h l 4 R k r z I 3 F 7 5 s 6 7 8 J i r e 3 z y 6 f O A 4 c N V b B 5 x Z x z a H + 5 i k G r f W f d v v R C P d Z w 9 D 0 X g s e / r p D + d k N / T z + k 2 T l 5 d e n Q 5 D i O B a l y G G t G v / S R e Q O b F p V w U f i q Z X R I o V I T O W P R Z H j o D p t 8 Y a i v u U 4 D t T Q Q q 5 4 6 B S z J K d 1 / n 6 c d 4 q Y w P 8 X e m 1 Z E 7 c v u x P 2 C r A Z b C Y f N D O w r T h i Q V c b X n 1 5 I P L O Q D 1 m b 9 I W w 0 4 Q 6 T 3 H p Z 8 S B E H Y b F + Q Y Q g a u D x l x 6 1 I 7 V P t n 3 5 n 1 P e Z t G B J o Z a 2 w v I i 4 v H q 2 D I 4 v E 0 9 j S W I p v N 1 L s u v g J c F u S I V B 7 u L o d n u + g b T j x o Z T 3 L q l / H G C C i r y 0 P 2 p J p a 7 r 3 R 0 E X Z A e t Z z u + x 3 D T 1 e g n 0 c m O v P F 6 7 e F s N g e O v U + K u e 3 r c i 3 7 B 0 H a k H E P / X G n I H Z e W l V L 9 n T D a A 9 M 3 3 Y k 3 A v p / j 1 3 j 7 a j W h e x U D M 4 G j o c P 6 i 4 g b I U 4 S O o Y N 8 5 L 0 S 2 A z 5 g i s H Q 8 y t 6 u i 4 H G L P r w L U z 7 c H i + c n k 2 n 5 r e j t g l Z v d 8 N 1 n p x y + l 0 s 7 u s a H e i a 8 d j B c 1 h 0 o N 0 K S F p h v 9 f y 9 s G O / / o g h x p n D q / M T V 1 S l D C P e C C 5 w N M T 7 d + + Q M o S v B 7 J J o 7 T c 8 q u r f m F M O Y G g k v p c H m R q C S 0 P R Q Z t S w K X V r v S F T y E t v E y 4 c S B l b 2 q g 0 U X m 7 9 O y E 3 C / A 6 q x 8 i E k S R v 0 B 7 k V H b x b n Z K c P K m G i v F L S 0 o 9 W q M 9 8 A y n 2 9 / n Q w X / H A w U c e u M f A Q 0 C i D F 5 g e s u 8 K T 6 L u y P / 7 i M y E R Q U h m h A n T 9 0 d A N g 4 f d g X + t K y s + A + o D F z O P u O B 9 K 3 j K v X q O 0 C H B F c n T R o R z d Z + Q 3 L 7 w k X t f a J P J B f F 3 P D n a E Q g O X 6 o o I m v 8 5 7 z w Z s / / 0 u U t r + 4 j d e o m y B m 9 4 b 6 g f Q C Y v 4 s d 0 a i z H x E l V W W 9 b j R W c f + r A K 5 E W q d n l p 7 A + w a s 3 A k b X N U 5 Y 6 u 9 L C P G 1 w 5 6 l d V 3 u i x z 3 X 2 U 3 L T e h d O v o O 1 2 r / M 8 + + I e R B j V t a u 7 6 s R 0 r i q o O S Y H I m T G A g 7 Z E 9 t 3 f a c H M a T 3 / 5 Y Y Z B H X x + T E u 2 B v g N R d 9 W J z N 9 g z q Q V x t 4 Z D H x S G m p T y h v b 6 R q j N + s 4 + x / X j A P w B s o l K K Y y C e q B a c p X w 2 a X U P O r N Y e L / k i t F g g / u 4 v T Q O r R / 2 x 0 6 8 G n W Z v D B / 2 n x W 8 f 6 a k U e 9 / 2 N 8 W 5 w / T F E I O P K r N f I E F O A Z u s L c t q x J k W T 3 W 1 G N 2 N m b J q 7 J 6 1 j D h d 6 B W E b d L 2 t a 6 b 6 Z 2 R j v j / L U k 2 z w O L y D l x O + p Q Y N 8 R 7 S y k j F q d m k y j 7 6 B o 6 o l r U q r H D P s N s 2 d q q K D e 7 y d p 7 P 6 o N 6 j X p I K 5 g j M o c v J 2 y D d S 0 J c S w A J a 4 R n q C c Y 3 e / 9 n b a 6 6 s 1 m 7 K s M J T E g F u 8 u 4 U J b r P 7 f r r m u t q j l + l t K A o A J R / x a w G i p 3 1 b 2 Z k m w M g r U S X E K O g 1 a w 3 / J u H G g V K s E e j k A c R X K 5 h q i t / + J i r 3 E T / 7 a x A 4 v 9 y X P r j Z j y M v E S L z O 8 b j h N 9 0 A s t k 9 R o a Q U J b e U 1 9 M j t d l 0 p x 5 c u S e h h G P m K w y T + Y 0 o 2 5 G p N 4 F 1 M Q P 6 m m x X 7 c w Q U L S P P W 6 X 3 d J w y e w 0 h R + B 6 v C r p Z 3 z J F 3 i P t V K O K r g g 1 c m I N f R Z l W B G p p f m k k a u B k Y + X N 5 P V q M / t R 9 E 7 j l G y n K 7 G d p p Q O V y 4 n H 2 p H d 9 c R 6 Z U l G v + l w + v 0 4 j x 8 I h / v Y / R 4 j 1 L k k U h F 0 + R h M R B D x z W E s c A s 3 y V A m b T F Z w B k v n C F 9 a r d p Q K a 8 9 r / 6 S q x S 4 y D n r U L H o y O A M 5 M T N D Q I g g a J v D Z E i g 0 5 o u o G L S S c O j Q V y + 9 F L H 1 A f s D 3 Q w E 5 y / W p E H 1 c D L P c F f 2 P 0 T w + p A l R 8 Y M W y Y f 8 G E x Q G n D U r q B g r T d B k b o E e k O 5 F / Y N 7 x d j 2 H o t w 5 8 h 3 9 h 0 V p d z + k J U Z s K U P d g 0 t 8 f n o D 3 E X r H 3 X S 9 a A w 1 9 E V i p J 9 B X L P S o 5 M H a q G o a p Y k z 1 V k b 4 r T x u l m e d O Z a 3 v 9 f 7 5 v p b 5 S L 5 D V H i r E s Q G X Q j o N 0 E 0 U B L X l T a O O A / Z t z m 9 l C 5 u S 8 1 7 n Q k U Q P n 4 + S M N j 0 j X R k V w h S W n l H A A N U s u h z T F 9 7 u G 8 L r i F r U 8 v K x O B E O g / a F Y k X t I H K T v H L J p 1 G Q W q l o P L 2 b E J A + f g K q P h i v Y 3 O e a A i Y H h 5 f p X i m / m 3 V v 7 l G s V d b t V C f f L H p P U Q v 6 5 J X O a s f X K r 4 e j 7 i R e I w a v m 9 M J c M 6 7 I x r n x W D n v 4 U b 5 e A 3 n Q D Y 0 Q Y l V F 3 j f q V J Z J + z 7 J 9 K z 1 1 m w D F 5 9 F r b x M e H F P L 5 + z H E Z + b L c E V 4 o N F J R K h m f y O H S f u 6 + H j f w k 1 C g O 8 S V f N O O w P G I q X Z Y I m O 4 m d q f d a e d z e n H s K B A W j d q m j W G D L w s i C J Y j / c h f e 5 i C v 3 U d q R X n O u V v B s T a 0 c L 3 v U 1 u 8 3 J M 4 K u V z c E 8 x F D 7 e S N S N L Z r O E v M F m O 1 + 0 N 6 B U j 8 e 3 Y S + v 5 o j / b m x Y a + l m b / P 5 V c C O p g 8 Y v H k 7 g l M b K r k b 5 C p P + D U w q z x O 5 C j i P Y h H b L x l / C a X M f k G 9 X G 7 G n 1 8 Z 0 7 + a 8 z W z / y Z x v v 6 3 D Z M C p 9 P 6 q o 9 6 c 8 Y p 6 H I T 5 I C b 2 G S D M l 2 A M 0 w J i B e c o 9 j E Y z 7 6 u K l 7 c I l b h L H H o g u 2 6 x N u / B N u F t I M g q j L A + V x G r E a R s p f f L 8 Y 7 9 s X d d q 2 v Y F K M C u h T 3 R 4 f Y z l r 0 A L / V G E L u j S o n B p d 8 C d o A G b 8 w J i y D E M 8 C C p Y + d a p 0 g r t l G E + A d Y T x o 3 t W I E e o 4 b T g V t F R G X w o i L y G e k W O M q 6 6 K S t n C v K h p Q 4 B N s D 2 7 s 6 s m A g A U U y 1 T 0 y s G x D C j I I 1 j j r W h e Q Z P q g k u f k A e K K L R / w 1 0 m u + F X 6 / 6 F d e l O B W I q s Y 3 C K Q x p h L W l p 5 j E 4 z 9 E l z 2 W B t m x y C R u x f x c X q E v P j 3 T 5 g C 8 0 j 1 3 P r m v j K m 2 I 9 + Q 6 l 0 3 Q C T W M w c B 7 M I V o 5 t q / M h p r 6 V X o o b N P 0 6 7 m 2 + + P w 9 S / C R v D V V V P U 8 b I y + L I G Q / b 9 y 0 f P a N K a F x x a M C E Z u x W j t c s h 5 8 d D T 2 E u J G A P e H k i k Z S 8 s F q 2 o m w r K x j L 8 a P 1 o h z x H h U a z X K X 2 g 4 u r U c g 7 j W b C 1 k b M e 7 H L Q U t 4 O 4 k w Z i l m K r m M y F g d z / c s B m 8 L a h d f Z + U S s b a F R P s 7 E F 5 9 S G / w K S g y z 0 5 3 + B X 7 m X H 0 Q H m k a n g z M 5 z J V z 7 l M Z d 6 k V C x Z U O 1 8 4 b D + / 4 A N d C 4 y 7 h 7 L z K L r S p + D Z x l B E d 2 R u 4 8 X K T x 0 v X / + H V H i U c 2 i 1 p w n T 3 H R T 4 t G b e 0 X Z h T X m Y y X 7 0 v M h i d S T 9 L I d v p 8 l R 9 z v 8 U h n E f A x 6 X I w V X H 6 V 7 P p Z t t h 4 e F 9 C s h k G V H 1 D 8 p 4 F T E V 1 E T 1 v 6 H U 3 2 H J V D C p b p z h 7 c M / T e r L b 9 I S k J 1 u S W E 4 Z C N y Q 6 2 6 P N R X S d y w u M p e e 5 J F a l q 6 x L u F I m X l Y n a J Y z R 9 J W h b n + P a J Z U 0 P 9 9 z s t l w i c n g S v r 1 9 e G 5 E v u K V / G x R / M N u l V c A T r z N 4 A W j + P 1 l V q 4 9 n i A E q n a Y l D k O 3 y t y 6 s N S 7 9 D a 6 w n E h J M w y k m V 9 S W o o / O c n X a x j P 6 I 1 K Z I 6 g d 7 N H x / W 2 p m K T O L v x B o U D w a V B Y Z Y b g I O 8 q x i + J C A 2 T z l Q E r O l 8 q z 2 1 w 8 X a s d z O v 5 I Q X 4 Q 4 f o j 7 C p l K C s W J c A P e j x f p r V x v 2 S 4 k d v K 6 t W x o 6 n j a s Q d 7 m M + 4 0 D + y w P k M B i s 4 r r T j y 8 Y C Q m n u P X f 9 K C D f C + R p K X 0 f t 4 G x 5 Z n h P / A k A T t b j 1 Y C V 6 W y m 0 T u X 9 9 4 V i 0 s e r 1 3 R X h L m H M D S d h J z O K P F a 6 k M V e H z + 4 p C n g F D b F y l 3 R 8 3 P b l S q 4 4 Z o B K K O Z y z q 5 H C / X H 1 n 7 c L i P s A N Z r D h V G 5 0 l h C D 8 w t 8 6 O D M 3 b x e n 5 d f h s U a S 4 I c d 7 l X L u x 7 y I B 9 + B H t D X Z m B 8 Y 4 b F Q u + y S P B Z 1 / 8 Q 2 I r D V Q h 1 u S x i 3 F Q s h r d R K 6 3 W + U A J 9 C r q E d w j p a P D e k h l s n p L y 4 a O w G Q W 7 P K V x l n C G E e b k 3 F W g o 0 T K K l q A k 2 Q g D f 8 Q 5 p L 7 c s z 7 B 6 1 N 2 p l S a N 3 z 4 I C 3 M v 5 m J B Z X t j p 0 S o j i 5 V o q 4 j U B 6 e D E 3 n 7 u c x s s I Y W t R o P 0 H p 5 0 h B W v f a a 9 P 5 G P 1 l v P l / j / 5 v o N r i m r f 2 J c W 7 7 X o Z B g 7 r 5 Q r v G w A B N 6 z w e J W c d 3 k o 2 7 O 8 7 Y l e E J X a J 7 C f q 5 I 1 A L A n F k f e U l 6 t v d z p E R 7 H 5 0 r j n T 7 U J F B 6 T T 4 p k O + / 0 T V 5 g 5 k 5 8 9 D i a P s I F L 5 2 4 l d X t f H i h P I J r w x n b C y e h N G F e e j O 5 r s w M r n m 8 z f y W C S x o 4 t 3 f h D o s b q 5 5 r z / R 5 4 5 c w R / i t H w S + + a s c a N U f C s 5 t C s d h Y h / 2 z v t 8 9 o v v O 2 m E l x K 9 g 0 a u / f F 6 w 4 S v K 6 0 H 7 j a n H b b K v C R v 3 6 M F / B G + P G L E y T i Z f S j E X B 5 A u q w 2 5 K s z f e / y B m 7 x n 4 r e 6 p 1 F S a P 8 a z M f U V U P G B A X P U B 6 F v z U k O / i 3 5 M p x Y t X F D k 2 X f f + S / l P i a 2 U + Z m D v G Z 7 l 7 o x W 6 p 2 4 A r y Q Q n R m p L o u n 4 k x y a b s 2 c p + k o l E z 5 G z V / u X k L Y d + f N v x 9 9 O 2 n S q x O p k R s N L K 7 K Q b f q U V L P 1 a W R g S O h I Y J Z U + d 3 4 g f k L H C J c x K x q 7 n g H W 4 g 4 q w w q f h P y D + v 3 7 m 7 S z d L l Z 0 W X J x r 3 I N e / d 3 U 3 0 t z D 1 X S k X J 6 / b x e 8 P U C z g d x j t z 3 O o n D / C I o 0 Q V h e L l 5 W c W 9 c 2 6 q t X 6 B u 2 m W N a S E / d 5 a Q G 5 l L 1 U X p m H / z M Z J s Y O n C y D g 6 J y u w z J S w M g b A n s h z 4 1 + B A y 7 0 7 c 2 K S k i 8 / b x d t d w I + + j F O l I 4 4 O x F W Z 3 r W O d v 8 x J D N 8 s Y 4 5 6 s q e 4 D E t 8 B D u q 6 c 3 U e c 9 a 0 H W + B W t u F U G m G C B o h 2 u U s e h + o C 4 c W U a V I u / 4 V k E z i 0 R H c / Z o T l N 1 E U z 9 P g 6 1 i b 4 J s X z C 7 z Q 4 7 O S T 4 1 z C R e S R P T G X 2 8 t C 4 3 M n j 9 r h D l b b w f D 0 z R S z O 5 Y K c V q 4 j + n C r g j K Q o s V Q Q M D 4 I y p / / g y l X E O y d r l Y U z X V x H O F d a C F E o M Z u n f v g z F i E i 8 T M / f T 6 u h u 5 X 3 L e D Z w x u 9 Z G q E V O I e D 1 n f q 4 S 3 A o R x q e 4 B E 3 1 B q j 2 j z B c o 7 7 M z F l 0 o b K 5 u 7 x + P 4 + v 1 Y j S H I a P n C f 7 C B 4 y R H e 4 7 B y 7 j L r Z g n p 5 5 / e 3 v X 5 / t 4 p y 8 b J A D D n 9 w Z i T f M Q 2 8 K 1 r o U l Y 5 j H 8 G x R n T T f a J 0 n q B e b P 7 q E l H p f H W 8 9 y z 0 V 9 X Q H K y H m q X u L f H s 4 Y q M G I R / r W P Q w x M v d 4 X 8 d V X s L 1 T f l 7 m P c I S P S M L Z + y f M a u 2 F 1 8 F B 8 3 5 U 4 A 1 R t g W N W w 4 0 n l D G 9 c / g J y 2 b H h K h t p M / 2 5 P B G 0 f n U j X 3 + / 3 5 8 o G S P L a g K D q 4 4 i 0 T e T W b w K 5 a S T 3 S A g K u 5 j e b y q S 7 c s m W r a o S A s 7 X u z b q Q U H J r z n 0 g t 1 Z O Z L f h H Z h 7 d O P 3 h U R U P i 5 Q E k 1 A J I / g Y E v g q E W y g f 7 p a U s Z C H f / P 6 J 7 I s C r 8 R m d D H T + U 7 Z L a H n X i + o A J p b N C m D E p I f / v j H S N I / l P q + D I j 7 f I p M a Y L k Q b q o i / U U V i q c s 3 C u P z D z H F Y I r S m M 5 0 a s 7 W j P k L x h / I t K O W G d A V E a O m d k 4 t R a V b n i p B 8 k / s k v X a X m v P 2 k K g i b v I G W T q U y 3 l Y W E e D t c s A y g W 3 x t Q H p a 1 i W X n j D 5 h + g E M N / Q n o b F x K I a e z L / p Y 0 0 e + N y g 4 X P Q F G 5 y C 5 5 7 P t 3 C S z v n d Y p a n P G 6 G J r g g i v / J x 8 w r Q / P I d V n 0 3 4 0 T t L x h o + F 3 l p H u O J u K P B u U c y + u V f X h F Z o p d w d R c i E S p u C R v K j d 9 Y f 6 T r j t K l P C m W 9 M a H j 3 G G c 7 7 M 6 A O R K P R U C E Z 9 E 0 T V 3 n J d + G + U 0 q / A K P b x E Y r o H G M r m 9 G m k B 4 e n 2 m c k U y 8 U H + B s h H x x b I p R J F y c n J 5 Z q T f v 6 x y Q x P h J C t U e t M 7 9 / h 4 u 9 w Z K X F X O q e L P B K 8 B I E F 0 X t b i u 0 v X O 2 W X G 2 h n s j J E o n G n y s O i M C m Z N j e Y Y L E f K P i E c O s R Q 5 2 h O U S Y v 7 S y h C I + o j A p 3 h W H Q k j n t N Q L i I w O M i c / 9 O O Y f C p m h n A M C A R 0 M h s O 9 i V 5 w 4 / 7 E F s z Y X r m x O A k E F D i 8 0 w q N O M R F 7 3 t r G M Y j N x E z o j E c m 7 O S 2 w V w N h D 7 C b m Q i P s P 3 t 6 s a 1 k 0 z d b 9 Q R 5 I K 3 A I C E g r g g J y R q M i j d J K 8 + v 3 f G P V q q q 9 R q 4 x q t Z Y e + d B R F Z m V k R 8 3 6 v w P P c 9 5 3 W p I 4 1 i R R R / 8 m W g 7 z T L Y A R M 3 g i X C R + q i 6 c k K 5 T f c R o o N g K q M L d X u 1 3 l N v s k m Y D B 7 k F u I f G E V A 8 R c w 8 J k q U 7 1 Y e O G D J 9 3 O u I I g I M r z H W y N L H H 9 3 3 7 f I B z g 8 P h 3 P T t E u R 9 F b w w Z U R / j 7 U J H a 2 Y 0 3 O k / i E / e e G F e o Z i a 7 M 3 E I + x c W 0 Q e / u U g + l p V R d o E v m K g K C D S y r c O c v C Q L 8 Y A e S J g 9 G T A v N o B / m Y 5 e O v f M a H t K M u P + 1 Q / U w r L V a e 3 8 0 y 2 p v D F E x e E Z 0 B N l b h r 4 B q + S Z T 2 t + F z Y W 9 M Z S + 8 / m t H 4 + X 7 e m P m j C 4 R t H n g 9 k t + D L F b K 9 O R d 7 Z m e p g C 8 s b l n d 8 5 q 2 A I A D 7 G J 0 Q R h v t n g I N u q X S G o P Y F 2 6 j 7 n f F a i G + L Y f p + V x B u B d e a V r 8 D S y W E f W n m I M d g u 5 d P v L Q g G N i y x U 8 T I U 0 x Y 9 j I p E 3 c V s + B Y e Q M 1 Y 3 j n 4 7 / I L V n l V j Y e s M v 3 s 6 K Z o C 7 c O Q u g z M I B 4 3 F i 8 j l G x E 4 8 W Q T 9 S G D m O u E 7 N / N s / Q 0 6 o X t T s h Z u 6 b t x E L P o z l m i + 8 r w z w g 7 n B J V z r 1 h j Q 4 q S J A / W N 6 1 s c / W h R W N o Z V 1 k Q r E O W V 8 O v 0 S j e 9 7 N 1 O k T k Y v 8 q z 2 u 5 c p T v Z T i u t 2 N M / l o W W M + C 1 n B 4 x o 3 1 Y e l J U r Q f 5 9 U C 5 X 5 A / U v s c r 8 S 3 k P Q b B z j Q E K r K c B U x D e / L 1 2 e 4 T Y / o O d 9 Y D j S D h u 1 m L 1 J C r q f B 6 d S y R W M O I 8 5 T I R 0 g 3 q o A G m h f E 9 6 1 h P f / f n z / o V s U 2 d z q K 0 3 J o p q X H 7 4 2 5 3 Q P u 2 R R v O k J + F 6 o a 5 T 7 d e f f x 1 Y f G x e x y p 2 7 w K 8 W x 7 K U q K h H s y M j 9 8 4 c l w G b 6 j 7 t M T w K h E 7 p h 1 G W o r P 5 c A O o H U P k T S v S 6 0 e J A v y i e f j 7 T 9 + C z + h c r B F f Q t B e 6 E m 1 f n x F U O r S o d 4 s r 8 o E A p f / S z V 2 K m D U X V Y y + A P g 1 p q C n k 6 a e n m q d q X f M H r x v x T h d s w K n I F 7 L n 1 7 Z / 6 0 i B R R V O e J N v x 9 7 z 8 9 4 F w T J a I P M s U T P 9 v E O U Y X N h m W c B R 5 H T 3 Y M S L Z O + l 5 w i d d x x O V u 9 6 D D 8 w d q i 1 q L 1 G C 6 Q Q h H N Z 6 f 9 j g L N P H 7 p 5 8 K 1 n 0 H 5 u d B a 8 F e T Z x I 6 g 5 y g i X E P 1 C m y l m i F u Z f y 7 r H T H e s N n E / 5 M O 4 s K C i Y e W U X o 0 V 7 v A D a x X O Q V 7 2 N r x c n v n Y A j 8 X H e U h r c D V v 3 z 7 k z L 8 / Y y 5 9 y y / I Z + N H q E / s 6 J M m x K p G 0 j 5 q P X X K R 3 g t t L t Y k 0 G s j y V r 3 F 7 T p R B F t j s K 7 5 W s h 7 2 U 8 1 X H a T j k i b G 0 C z 5 N f F 0 O r x e 5 u m V / Z T h 3 l j q a 6 k w e Z A / A J d + J 7 V 9 e n r 9 o N v C t F Z L J + w e Y c c f i c m 5 1 A U n Y k P i G L h 7 3 n 3 q k X x M b v D A 6 k S T 7 P j I w L Q k / u t D d z H a T d q 7 Z g D m E G E L 3 a + + h 0 y R A f f D t D x e B / 5 c k g H N E n v Y V 7 n b 7 / X A 8 4 F X l D s n h P f 3 7 f 8 q L / 9 4 g m f 4 r j A L 8 T d C l e r 9 f 4 r / u m P 9 f + e 8 n p x x L J u M v z l 1 q n O I p t V x w f c n 4 X v 4 0 8 U z J 8 v l 1 u l a g 3 2 P S u 1 d w y i / e C X t S h N 5 S H Z k W y J n R s n w n P 3 5 9 K M A W e C P B + Y t a c 7 x m G j j l 6 U k f i G Q q J e K e 1 j G w E 6 c v W t I R m Q A C 2 B 6 S U 0 P D 8 r g 3 U L 0 N 8 T 7 / h y Q h A r y f 7 N 3 n / o 8 k M Y s f 2 A D B m P g j S f i H p R d Q 0 W / c 3 T V D J B 5 D a 1 A k d l U 2 P j / o I d j / Q Z E Q N a M m 9 4 c I v F G U S B b P / f L 9 v l g F U L g S / K 7 x l f D 9 l z / B / / b v 9 m + G x 1 c G L g J M k n 9 w E b w 4 o T s K Y 3 k v 7 L t / g 0 z w Y K F R 0 H b u 8 V / x Y t u P p u j S / 7 W f K d Q 4 b V 7 3 T R M 9 G m T n A I N r S S T A f h l V k 8 o w 3 P h r F + Q n 7 3 V Z h 1 b X Y Z H z T d R G h D a C Z X l 7 H o 7 d c W c / q W e 6 o s Q n v P l a 5 Y 3 x M Z 5 0 1 F f Y G E H N u p a 0 S 2 C U t X t Z K x / o 1 V 4 w E / P q V 7 1 7 T 9 L r V P I p k n o w I T 9 R p W 3 I o v / N B H l d D D e 7 t K 4 m t N + 9 8 F 0 8 a 8 q z R 3 p X v j g H m 9 N y F x G v s u U k f B 2 W H a n y 0 J u 8 K d R g j 2 C 2 u 9 d b p Z I J F D V f B K S T b W 7 0 q d 0 R k P O I X o 2 2 x A Q W 3 6 U 9 Y + s d 7 / 6 y T w P Q u S A n 9 e h y F h G b n m I I 3 J w + 4 1 x U b W K 4 p W U 5 + Y G H M B 9 a X P D R f z w j s / v x + 3 K F 2 x s B w j P y S o d X 3 J 6 U W 7 X a y v h d r x o T K p N f l d a O z e L T 4 Q Z c g T i 9 k G C Y S 6 x d n v O v z b Q y g a x Y B 4 L G p C X q O / l / / w r j x o C L q W 6 Q k H 3 7 f t J B K r 2 v 6 v 0 L P 3 t O F D 7 4 Z 3 k r f W c i 3 4 O o f q l C f u L f s C d J / z 5 U n f G v P 1 r 9 B + X k m e V h P U h o 3 I K W m I n Q G H S l 1 I 5 e b / J z h f j x D j u g / 6 2 C V 6 t z 7 + m N J 0 c x p B p F r H 8 S M 9 T l e t y q G B T m R k a R 4 W / 6 z l 3 3 Z f 4 C F y I j q l f U 5 A R 0 U v B F f N j u i 2 W k n d 7 A E V n 8 Z T k R q F B I Q V V 0 D N V C I D O 5 C e 4 k P D s T T 7 4 A 9 M c c Y k N I S F w J X v S 8 Z 4 5 E k Z u 8 k 5 x a s K V 8 y L e k G D 0 s j x r 0 + P e z l V K M D O 5 z w t x e N Z L 0 + J i Y Q A I a d O z q M g t z L l 0 i R I u 8 8 e i k 2 / e E 7 X x R 4 I E w X y 5 w q M w Z 6 X r g w d 6 3 F + o / 8 R 5 m 9 c I N r T Q Y F f w j F i d v B O W O n i O 0 J d R k v s 4 j E v j n 6 h 5 D 0 p K d f t E D s J / l E W O 3 / Z N 2 r 9 0 Z m G q k C h p E o Z i C 6 P A + 5 k 5 B i k P Q K 6 7 P g e H N g S G x 0 r L 4 O O Z K v w L P G O l w m e q H N h 6 h s + f a Z C J e w 2 g g L R Q q N k 0 3 s v e y K m E r m x H m v / T u C M j 8 8 c H u C E q Q C B 9 T d Q h g v b L A a s Q s n 6 w c Y J g + p / x S k 7 s D B d Z n V r r 4 e 4 U L E r L S 5 y A x q B 7 N n 6 8 w t u d 3 E s c w 4 w V d G 8 p o P t C + L O t K V e n v v 6 y W / 5 B o B 4 c 9 1 U U c 6 / t t / x O A S E J Z k + b O n x m q + s D 6 3 U Y f B e o X f c v B B Q u x K 5 w 4 3 q W q Y S B g j T t z o + Z v + K u i Y G P 0 w C 2 T + O y E G j V + 7 9 y D L i 7 e M i + m 6 q n i r N 6 O M N j c Z x P v O C q o N G 5 S 7 1 i 0 z V c m 5 5 8 J e M 3 8 9 f B 3 q X K v n m 7 A F j D G C 3 0 7 I x o L S m K r e U D y b Z i 9 Q O f D n E z 8 3 h Q e o 4 M F Q J I O 4 / O n x 2 k v 8 y T R Y f a b W G 2 m f o k V P N 5 j 4 2 D 4 q H y 0 Z z h 1 + D X S o s n v S S S s P 0 z w 0 M d g G q F S A Z f l i D + D E W u T y y N q X m F F E N s H N V r 8 y h a 3 u z a / i 2 l G j b j i V U U W Z V G U o a k 5 l 7 e 3 d G q A H i H E 2 C + x 6 3 t k P n J k 7 5 s D s M M I S + c B A b 8 c + v H 1 Y 0 a C 1 y 4 O 3 c F G K o f S O 5 h o 8 e m 1 r j j s z C l / R k l + Z q E X o 5 D 4 B N m M t 0 N h Z a p P Q a R X p v e M U J w 1 I K + / d 6 h j I a j x v C v w H I v H H 5 9 o v O J 7 G Q U / X C 7 h D U n 2 I K h 0 Q y 1 0 z Z s i t z O M 7 z e V v g w X E S y Q 5 T 1 1 R O T l Z 8 w K r s k h a p 3 i 7 4 8 1 t F I 9 f M n f o C i K S / 7 3 k 5 J f j 5 c a J W D 2 v 4 / P 4 E / p f v k / R E x h D o 2 s x B o c 4 Q k 8 g k F x + + 3 / o V 0 F K 8 z k / B 8 d C / / 5 P 3 Q s 0 T l B l X f C s + R / o q x O u B 4 l W 7 L T 3 e O 5 P V z l l Q 6 x S u X J W t U m l j Y u A x j J y h D y L S r y i B e d Y C i N u c l i D n g h E 4 3 G 5 t a X T s 2 w Q c t w 3 C 4 v s W 5 Q D 6 r R k v 2 c k f F 5 Z c z 7 x 1 h 1 R i P P L q y Y a T V h 1 k J h C x E Z O C b P n 8 I G W d V 9 j R l p g e z c L o m L j y N J p l s C G w D L E 5 k n n y + I m d h Y 9 4 C V a 0 P 2 9 b R C q N Q T 0 E / y x N 6 b K c g K X p d N s A N Q T 7 y Z 0 m 6 u E Y S e U P n P u Y a o S I N D F 3 h H A Q 0 K F J g 8 E b g n B j f J i N f p 4 L 2 f Y c L g r 9 C N v D 5 6 v L g z 9 1 I E S A s 2 8 d W n + b G W 9 g C C u j 0 m / p e m s K 2 + / 3 7 o u h 1 u Y c b e d u G E d + c m B M y T 7 I 4 L Q N p A Z K a W X o 9 P C v E l Z f i K m X 6 Q 6 q O o l G f Z Z o y e L 5 j d d 3 u S j z G 9 B k / 3 s p t X L W c w I 1 7 3 0 R o D X s L C J v z H O 3 C + q i B 8 P w S g N f h / C 6 + b z m z s u H r 6 z d X y N R W j i x A s H 5 M 5 A R e + j j v k N 8 B v u C 4 C Y / I 5 l e z A o T E 9 y d B D 2 / R R N s u 1 E 7 C A T 3 r k f 0 C + U s f D 0 + Z P P s Z w W c j 5 N R g V B w r P z v 7 T s d 8 P J + / h x X L x y R 5 + c 8 / U A 1 5 r B X 0 d U 4 K 6 b p a 5 K 8 I E t J 2 V P Z k Y f o j x F d Y x X l H y j j R 3 d n 9 j i a 7 q c g 9 G + u 7 R a 3 6 t O q k U r e i K B a A P P P e J B v T u G z k C 6 + n f F b C L R 0 l f r o j m v j 1 2 f T b A X G L O 4 m 6 n T 0 U K N k 6 L S A i C N n C G w v z R + o 8 o D m 3 r 6 q O m l I q M l y / Y e G d g / l f V E R 3 J Y L c a + E 1 4 / x a O I X H V f O 8 8 o b U 8 V c c h A a T t d Z f r y r 3 a Z 1 D c / 4 x F n 9 B Q x K F B J Y b v I u B o J r U W i T 7 q X 7 9 e X y D A v S J C + R D 2 1 T N w H u I T 7 3 O + a g l 6 P 9 j e c / c 2 D i C 3 s C D 4 E B / y u W z M A g z B 0 Z 3 3 k p G j n Y W s H + E 0 V 1 W r l + z q P 2 M u 9 v S / t E R p H i e k P L A d O p 2 O c + 1 9 g u 3 x Z k B K G n d 1 G d l s p 6 m f J 6 A V z 9 0 6 D f 1 z + D 6 x l D p X G Q v Z + 1 l 5 e P I B d y P t J K G 1 p m / U 6 v 6 x p j E B U q c v m s y 6 R u w o l O b K M O L M t 2 O c 8 o + y q t d f 4 h D B 5 6 K C Z K F K R x C N Y Z 4 / 0 v P 1 j i P c D P k O 5 g y x l V 0 P m L 8 Q K w X T b T 1 R Q f t 5 v 9 6 h o W V d 9 x q C S 4 x U f 8 a I h 2 D E I n 6 c + d n i a G y o r K p / Y d I b n U U k Z g A / 5 u P D 8 S S c 1 h K / h o 8 V z C P T 4 C A D q U / 0 y Q N 5 t P 7 + K i / 0 p A k R I H Q R A d c H 4 f q x A 4 5 x Q T R / 3 Q W D 7 Q t W j 1 1 s T p G X + t t 5 r t C K G M e X p O L G n f F / l L A Q A c g q k R S M U K q l 1 V k v T E 9 g S O G h R M / P b 8 J z 0 E d p v 5 k + t y G + / P s E 3 e J g z D 8 + Z 1 5 C k r S D 6 u 7 v f C j A w H A 3 2 z M D c 6 w K 7 m d r 0 2 s n w E J Q k + 6 p L 2 9 g w O q P A c R X i y Z u N U Q B N Q 3 G 6 m z g 6 H E G D n k F t 5 u 9 w u F U k J L y k i h T T o T f 0 8 v T 9 3 s Y Y W v d n 3 + g O R x 8 e S u m f m 4 C V g u G J n t J s Y Z h 1 B 5 p C 5 k o 6 F N S 9 K / n 8 T e P n 2 m v d c n 4 H U l Q + 4 v j r X Y W G 5 P b 1 N P s L d 0 P 3 3 f q 6 t i t U i r F o A 6 Y P D 3 3 L S W H T 7 f N l I P e l K K + C a W P z n 9 A m S M K x I J r v S T a N b B Z L 3 A n v j w r P X 7 D X F z I t / t a n 4 X t / V 2 q 2 r y N M N C 4 x f O C Y C B + Z 5 C S 6 s / s z 7 X r K t y N h L P s / s j O 7 L p g Y / S s N 2 S 3 q + P 3 D C g T h f P N P s W 6 w / 1 L t x v I u y O R U b M b O p 5 I t 2 c 5 3 u 0 / J H w f A i w o H Y x j u Z U f H n 3 6 V 1 m J k o G c 9 o C n V C e 2 v j e X F 4 q M 8 / 0 U N I d + k Z z O + U F 6 D v I A S P W H a o h t x d 4 4 J Z 5 m Y 4 + h Y 1 v l H j 2 P q 3 n 1 q A s I r 4 l V Y x v q / C y 9 s q 5 T V 2 P H E x z P F 3 c q D d z f s t d D y E j n 1 J 4 K J K n Q g U O D d v X C i G p T E e A 9 X U G n V / H E U y m v a Q a b t D r Z K Y X U 2 k 7 e K + 7 7 s O 1 0 w i 0 A C m J X L / k g b B C u t L 7 P v t + 8 z q M b Z g 3 r N D H j D 2 P n x X z / I m Z / d M A S f u t v B g j 0 A D r S K Y Q S t V g m C G i H / l 5 l 6 e t C Y b U r a n o L F V F A j B N r G z s S / 6 b c G n f x m I S X D s h N i P q 1 y 9 S J g p c X H d J W N u o R 9 G f u y w o 0 f Y V 7 y D 3 f K r j Z I e z L f q 6 i D a i V j F f Y l / 6 G p s 6 p s T 2 s f 9 o e G T K n v X m + 3 s h w T v 3 q H Q 8 O 6 e u Y 5 b D 0 8 m 5 u 8 w 8 P K S D k p m A V v O v s P Z 8 u Y P D e 7 3 k Y f V 7 s g t z J x U P s 8 o f H x A 6 1 + P O I X 1 A C z Y y K m A B L x Z 6 q v Z H O k 4 r H 1 4 q X j / U j p M W / I X W m c k p n c 5 N 7 e X 4 b K I D x O k R 7 D r V c q n M K / c 6 9 K T M 1 K i P a l P C S I g p u 3 D 5 H n G A z b d J 4 d 3 f i E F 3 k H x B C Y o g F d k h f e j / X 1 + A L R n 6 B O K v y y 1 o R V x U y E K M 7 4 f H E X c 1 5 u D s 2 3 w t T k v u m Q P 4 e L F g 3 d L h j a c F b I + V m Y 7 j q G x q / p T o Z v 2 T u b t 1 P X W Y u 8 3 l 2 0 c G K q R 7 I o s R i 0 T z A O 3 2 z u e c w f p z s v p R w 1 w Q I z u 5 s f l c j 8 O e M 7 6 V T s H F I f O u f 1 s 4 f M M p g A O l k 2 f 9 o 7 U w i n 1 r t b n w e m 8 M 0 p j V K o S t P m U c u c O 6 7 K G / B N k S u o j 6 7 Q J / 9 m O B Z m x A s T 8 e B / i w R L m N P N L w m A I n H / r 4 6 s t G O 5 + l 2 f c i X A M w 8 k J P u S v 6 s 3 T b k u u A T R 1 S a 3 s J i S h M O E U P k N r 9 E O k z s T t U x v g X V E E s 2 G V O U j x Z Z t 6 s f f 0 x g A J o Y 9 + 6 1 t R B V + t s / M k A M g g Z w 3 4 V 3 F o X B m 6 T P 1 w L L U R 6 4 p k t o 7 O I p J j b m j v t l K + w T P A u R p g n y f Q L a U V J + M / y r u j 2 b l P B i B 2 Z H Q C D Q O w 4 w j + G G W P 0 x L I 7 m 1 Z v Q G G C h C r W f q / S 6 5 c b d T b X 7 6 i 9 V 5 X G Z z o j 2 J R 5 U P 0 p P F 5 K I Z p 7 s k f 0 m t + V 0 P z z V D N K E T w Q b K n g e R b r G L 8 V m Y V o J N 3 k v M x K d Y j g g s + b N G D 2 7 N h X 0 z p / v x 4 7 c r n c u H p 2 R S Y l r N G S 4 1 1 n D h 3 P l A / g E + j F G A P m y L C W b l a X 0 G H A m H g R X 5 r W J F m A w 3 z V U + Y g d K Q u X I C 3 A E H E b t T V + l X X 2 0 L y U X w w a e + b 1 u z N H C f s f N d 2 o 2 7 m 7 I G V 0 h W T T J i I q 2 g w o C a c m B 4 7 X l N c / m 2 3 t / u 6 4 c K k b o j Y T / Q P K 5 T I u q W H j i w d b z v m E e i d y z 2 J 7 1 k 4 b G r l i V L 2 O W r 8 z M R 7 7 p j i V n 1 q q C t e D 5 b a A z 2 v f q 2 b 8 u a z e 5 W 1 V w x t 8 w f 5 Q N e z F a Y U j S T F n g 4 f q 5 k A Q H Y e P b I B F v k / z q 5 e j C V d E 0 5 F F q h z s R P r F v d g 0 W z Q f U W w T v E 8 P o Y E E F 6 B y g h 1 K W 3 a U d 2 H + 1 I h c I Y Y 3 B l Z A E a w N 1 z y Z L K c B z A i D V 5 j j M 0 r v X t D 8 7 d S / e Q X X 3 7 j P D U L U F R B w b z U U n a R 3 9 8 O L L 6 D f t F B G E 5 1 2 A 1 / Y t 7 G E q P 5 Y z w x s 3 A f S D a r q N y Z V t D j C c I k 3 x R + u 3 6 G E b N k a n t v R G I F J H t M E W Y s O 3 6 V T s v R h C y X K 6 Q a 6 d H o A v y 3 4 s q M 7 9 r j r r r 4 u V O 9 U 3 o E R Y i s i d 8 l Z E L c x V o w A j 8 t w W Q R B I W z R G z O 6 f d W m 8 u F n S G k 4 N z E 0 b 0 c s f 4 + f v C Z 1 T f y K C B S M 9 0 M B B B 5 W 0 v h T 8 6 G E p o p q B 7 Z I l 1 u N y w t S A Z v 7 4 H 9 j 5 D u n I d Q V 7 H / L V A K 1 j V T N f H P 6 + p S d f a f g I t V O 7 j G b m j k i y u L k K j 1 b W t D y g G m N Z 0 H W y 9 8 / W 2 w 0 Z 1 l A a t X i H 3 6 Y 1 T 2 w T k T B Q Y e E 2 p n f m q d m Z 9 X 7 V d r y K l / K s V L u l m 3 X i P Q 9 c S f / P t o w c 0 g D H N 9 m C l E F q W G J x w D N 1 s N T t w 0 H 1 T Y x f Z E D 2 C U U I j + T 7 w P e G 0 1 P W V Q 2 o A 6 + z I 8 g 8 z 0 1 a K r s H F H Q Q J v S c D r p Z 8 5 N x j u F Z S S k 7 G 0 2 h b y i I U O U m R o D / Y c s r q 6 R + T H W V w N G E j H A m a 8 j I T L W A f f C k B n z e q q A v k / x L t 9 g t v R h 0 1 U R 7 / I f v v + 9 Z e i / 3 a F 2 9 H 0 V + T n n l m b w E S 6 6 r a T X 6 o S N C D L K 3 T m L p T J a + z c f L + x c j f y i O L / g O M k j c j X m P m W L z w k 3 h a d t k o 7 s B u M l 9 T m 1 L x B f + N F H D P s 4 H F o 1 y 1 a Z 9 S J K G J d A H G B w Q d Z 9 8 E / Q x / R S W f D G 9 Y / I S V 4 r 2 g a v M 2 M M 7 i Z y y K g O D K g A B A S u q F e U 5 m V p Y V X 9 o H C N u w b g J i U G i N d D B U D k V x k 9 P 4 T L 1 D s v m f N P 8 G f A J d Z b c R r W Z I g N 4 v n x l b p f f A C 3 D 8 8 T l E W A / c O D X Z Z 7 V 9 8 J g O N a M a 0 O o g L q x k I s y B g 9 T 0 K J F n 1 C D z H D Q v m B G P M P k k 7 6 C b d z 2 u i y 5 O t t V k O a k V Z l O s X x P 7 I W Y 8 Q 7 h c i 3 z E J 2 b f g f n u d V J 6 z h A h k a U q f u I F X k h T 8 n 4 H q e r t 7 D a U e h v U P f P h 8 K T W d 9 a a + O R x y f P z 0 I f s v r V S N J 4 r V O s 2 s M p 1 O n g j T G 8 b P j J U j v V 6 f l X h B 8 E 9 A c Q n t 5 k G l g E 4 6 z p R e N F + T f e a b N X i l 8 7 6 B 0 l C s Q O 5 w 1 6 S 9 U E M x f f K / S S 0 + 7 j B A I Z q 9 u I n i 8 M 6 6 I V 2 S Z 8 n E 1 O c Q a L f i d 7 F d m 6 N 9 M 9 u R S V G K s c + Q j T o C q 9 / d i X p q z i U O I Z z Q I W q / D Q z k w 8 a T u b k e 5 7 K g s G 5 I K + u m Q e e Q g x s F L U P o S O t u B Y b 4 + B M J 7 T w 6 3 v N i D 4 p W + P T / P p P 3 G I 2 T l F p g b 0 A V x J h W m G U 6 7 8 3 w 8 y A N C w R 1 y a z i S B 2 2 S 5 D l 9 p Z 3 V F x b 5 y D o / r d v b s d s g 3 3 J / S W W J j 4 2 N e N S v N F n e C 4 U y w b l E / h N 4 5 l F V Y z S 2 T 2 X v h F w U F Z 0 1 i T n T b c U Y j J O Q Z I d z u 5 w W e 8 O 7 f 5 o k I P H 7 E y w o r g n k 4 5 f x L 0 U o 3 y d K f 0 y v z W P C 0 b F H D j 9 k + 6 7 y n 8 0 a y U d 4 s f h v 3 k i s J W L z / 6 l E F l g N I k S S 6 0 C i M o 2 z w v u V + A B v 3 H 8 a c d s d l A v P a C e k O k P p + X z h x 2 h L q V Y + H I T 7 O u D a K v w A 6 k 8 Z o i F x u C v 8 V U J q 9 e J L E 2 Y v 5 f 0 p 2 8 h / O Q 8 c o y E i U k K 6 2 O 1 x P e k P X D N S d X j e f Q j 6 q B o A D i + P U L 1 8 5 6 o O 6 l u v a T f I j h 0 W H h E H c J 4 j z q 7 1 8 / s o E x O + 1 0 Q O / y y A 4 V Y n 4 Y 1 j I j + + W d O 9 Q t H u i O L k C Y V J V D i y i D Z u f H Q 5 R N + 8 z 5 N V K B z V N U a f J T H S A 0 J r / u J H U p 6 4 T Z 9 g 4 Z p n Z L R M V s 3 S L z a 5 q A p Z B z c 5 T G v P v M O U c z q b p A o 6 J N b 3 z d 4 3 d x M n g p g U g x d e p P t c 1 P v + 7 + 7 P z J i j z W 8 H H Z i i S V b y w Y U P 9 E C C 2 D O U + F R 7 T m s O 9 u l Y T m e 4 x F v t p h H z j V n f n M 3 v i Q O q l k / M 8 G n b L U I G w 1 m H r O / R L U s 5 4 2 f f / G u N Q O n 3 J E J A t G 6 O q N 0 G S W + 5 A y k f o n 5 b k h i 9 w 7 C L 0 m 3 z 6 a s W h N X N / C s 5 Y U 5 2 u 0 B e S c N / 2 + r v 2 O w e Y q r x v L l T B D R b w W Q v O S t v f J + r B g S e y g j T s Y i 9 V 7 5 H u n T e 7 X P r L u m r v 2 U 1 w / P 2 z s 7 v k 3 W 6 j c 7 Q j + M 1 d I Q e l p g v + d q + k 6 C v G v j N k G B Q h J 9 + Z 4 r H T 2 o J D t k 5 I S n h a j w n B i e 0 Q Y g H J 3 i T E q t 4 U R k H / s U w x b 4 + a U H 2 v U 6 3 + G g V r 2 O t M c y G G C + R j f S p z 4 4 L S v U O R y w t U g L 6 S 0 H q q 4 7 Q 5 D l g J B I g q Q G X 3 c u d M L 5 J C v i f w l 5 C r 5 S 5 z R i j s / d f U q 5 4 h D W 7 g N J Y 3 / 5 A o J p T g c x 0 m K T x F 3 k l o i C F k S R J D h W m y K 6 M J P r O P 9 + 8 o j K M e f M 4 q Y a q r f v S S n X s U m L a v n 9 / u C N Y 2 Z B o L E t P s 0 K 1 6 v v 3 f D H O k x b v K x u v X x k D 7 P s a 0 g C e u L z O 7 A O M R s s D D O D x y e 9 N n v h S c n h A l e k F M 6 g P 7 4 N 1 Y l v c + B 7 a 0 T / H u H P F a 4 I a O P T B C o E 2 x W 2 v 3 F Z 6 3 G P f 0 B d 8 Y 3 B 4 y G 3 q u w 3 K q v t x X 9 H + Y k W 0 4 W W Q N K i 4 / S x r M Y 6 d T N W l A L I u u X Q 5 + P w H i r 9 l 2 A v G S w E O t V h F O 8 1 7 I X G v f n P W 5 L C 2 I 7 v y x K N 7 I d S d I n z c n B 7 r V t k 1 G v P r a f 8 b v f B F e 9 f I V 3 4 p X 4 x z / h W r R 5 f v 2 P X Y T M c d T m s d H E T B 0 H L u 7 Q T u q r w 4 o M 7 + U H X b 3 W S + h a Y p e C 9 I J T F q t A 4 i A K f G F U H y H T h i 6 c 0 5 k n u M B 8 c 9 p w D L 9 Z 4 s k / + 5 p o 3 X b + j p H 4 3 d 2 0 / g c s X V 7 O P g s W O U H Z L C f P i X r b X e o 3 F P A 8 f E e W q Y V 0 r n x 8 u W t m F o 4 B i I B D J z x 1 W s / d 3 H + f 7 G 7 Y k N M b t A k H R 5 / r W T D Y b g 7 8 m P c S s g t 9 I v O S Y H N d t T g b L f I Y u h t s 3 + s X w 2 P x A t 7 + t H G g N Y 5 o Q s I u 7 Y Z 3 h B x 7 9 + Y / q I u L E l e c 7 b r m G j B A M M x E J o e I N 5 M 6 H E P G n 0 E U K K g q e Q K z w F O O P q f b N 7 j f k V e n A w s G X h o 5 q l j d w n l p J q G V / u A p H u 0 J V l C 8 j a U + z W A G f h L x i s v 6 X 8 g u I y S 0 I d b x h 5 1 M 3 K f K 5 k B 7 G S m z e o B j 8 c 2 U r a C o Q h 1 T u R X X 4 Q d p H E E N + 6 A 7 u b p r o c f j s F p 2 U g + h 9 t E g L 9 h E C c l C 7 0 d R r h u a m K 5 g 1 0 Z A Y X Z n V 8 1 Q O Y a k p 9 r d 4 4 m 9 x 5 j I L K 8 D o f W / T P c m J n H l 7 P W b h T + M D L E H v 7 M Q x P 9 Z N t E b j S m y B n Z B i D L 5 c 3 s t i 8 q E S v h t n p d N E c d j S V k W B c r Y 4 l x 8 P 1 + r 6 m W u h b 7 J c M p L d v I c o h d G v M 0 g 4 v P I + f J c 8 8 r P u O w e / x M P J 8 s E K T u l 2 R t Y z M t 3 q / 4 a 0 P N 4 x m H K 2 N / 6 7 t Q S R H C F k + r T H R F 7 K D z 8 u I k D t h m S + J 3 H T d u 3 A y Q 5 5 U O R P m i Y B f m J u L x I K h 4 i m u 4 t h 0 a a k X 0 p r + Z T V R C o / I 2 D F + p 0 F 6 J C k 6 s O a H e p M 1 q i J g 2 W D h Q c u n P c L Y 4 n r M 1 J k v j e p t 9 x 2 F H 5 S P K 3 l v 7 j C C A + G Q N I K S f F M / D o W k 5 S 7 D f V n H i h g G 8 m V b 9 u d W k 8 8 i P 7 g F J R D l z G a 0 P a G i T + A g z t F Z j 4 O j r 2 2 T l U 0 7 o e Y H 2 c X U v t E Z q t u s m j q T O M l / H t z h p H + 3 6 w Q Q 0 R O 7 2 B 3 w 2 1 b Q + / w O g d E E o G w D G 1 E v 9 B q r d y x 7 C l / 3 0 z p 7 L / W 2 G C r h v R 7 8 p F T k l T O M e 1 I L n 6 K Y / H h v B I Z 7 l h H W s Q y J 2 p 8 l f K M w r D y u r o k O e g c K 3 q b h t z / O b S g R / P a h 7 Y j a d Z r 6 A / D c 3 P L F S x / b F z / Y z F K X l f S 0 b g C L p 7 o V A s J i P W Y I R Y 0 z u P l A H C n Z 1 e 4 x j 8 E 7 v N 1 A Y A v + J j Q 1 U H T C 9 C Y Y H T Z q c v 2 y 1 s 0 F 6 e s N l h h K 8 B g H Z J Q I V G i J J 8 O s b S m b W v M L y f X 3 q p x h f n z Q b E h m O y m P C U i g S N f v O e 7 5 3 C I s k h p M 6 t O U m f 8 y z I f F U z G g R d W 9 e k m u Y 4 j W 0 4 k S 6 6 j e a W 4 t H 8 e H / T W 9 R Y Q 3 G i 4 4 u 2 M l s + v Y O 7 P z M A c B Y y o l D + 6 8 w z y W s C S A b b E R o P t J 1 B v p o j d 0 t 6 Q Z Z e e k y F p y J 9 R S F E c D q h q u j h l b T Y O R f S V 9 m R i B + 0 p k r i 6 u F w E X 1 / 3 o n e p y M 4 n 7 H Q v W C 2 0 E w Y y R r T R 2 1 Q A N M D B 7 E f P i r T m k W j p 4 o S 6 V D O N E E A P 5 U / i h W 1 f N 8 Z + W 5 N u T 8 9 U z k G M 1 c t F q K / y C 7 f s G x S Y M Q V X V 6 s s 8 H 7 C J i E B B Y J M v x r O J K 5 t 8 j J M 2 E 4 / o 7 f F z o F 2 Q o m e k N 7 n H k 4 H E r b / + E A d I q E K n R c b / p u A A 4 m L w X O M 3 l g o + c n 0 9 A b d P S 3 w / L 8 D 6 p u 8 f V J k Q o m W A v J Y z k p w J 4 V 6 f m I w j o f c a W e V d k q d r 5 A f G R 7 Y R l r S 6 w x d N T m D m 8 K W i N L 4 U 4 c C Q l X T 4 Y U Z G 2 C D F J 2 0 H k 2 u S m N 5 c u i L n i X H 0 R I 1 P p d V t v L J 2 f D C L c M 9 4 U I / x M j z 1 t P P D X u P n s x b J h 8 I v 1 n R z X / U 6 h 7 1 s r U B L K C 4 F l g 1 p k J r m + T n u S 7 V 1 W K Y b M C n q L w q x U 4 A j T J J W H 1 7 I M w G O w r 2 U M 3 8 2 c D + + v x D t K 4 s w 9 W 9 f D 4 3 X J G y z 1 v P f g I v T G s y / H 4 Y i n D x D c h l m l v r d l O X Y K i X 6 N m y o Z J u J w 3 J + u f 3 R N p 4 G / r E 7 R f t 8 u 9 V b w y Q B w o g a 0 8 a z V k 1 c v 4 e v B m x D c J G u Y x U / G z m + r 2 k w P / L T v P 8 i V 4 O I j x G H Q N N I l r 2 9 q R L R g y A T j U q 2 s + L 1 T d l 3 u E u l p U w c f 8 J n U N m 6 W 9 7 c 9 + 9 R O B d w / u Q 3 l P z z W s 0 o H o r L W Y 1 j I s a 0 Y W 4 z E 0 J O g z 3 d M p K p i l + 6 I c o T 0 y F G s o e n I x L B N 7 b C R 2 L / L O 3 O + 0 p 6 t 9 N 5 o s 7 R J i / 3 l 5 q v L 9 w m P M f R g D / G u S 0 Y V w l D m o v / 0 1 1 J n B 8 7 + U 9 H 0 2 u T 4 J B I + V k H 7 Q i p Q / t z 4 9 5 n e f R l d O r y t P R W l M x h S z N U K U 8 T a j a a g d h k n S 3 A b 3 m m i 7 2 h 6 M Y R R j L l T 3 1 B E h p U m W Y p m 7 m h U G F t s D 6 B m E 4 o d V I N 1 u O A E P D D M J 5 y X b Y D i X w U V v q k A C 4 X G 5 Z H 1 X n d H E W n 5 S 4 D G T + D z p P S u c 6 6 C E 4 x O f m U 5 s I F K K u A t d p A A 8 G C A j x X R V M u 8 4 a 1 Q 9 t J q h j J w F I L R s Y 3 L N d j n O a j F J 6 2 I y b L K 7 p I s j f G o v O F G G 3 6 g 3 S K 5 k e h S L x H R g z E r X X 5 t W N I H B g A 3 X a A n Z 5 g G k + v a w A N T 5 0 Z P I u 6 E f L k Y 4 j z y M 8 d 1 T Y L f 0 2 4 e S 8 7 F n t v L c Y 5 t u P 1 A U D N H d 9 k n n F c b D n 8 U Z n u n j 2 k 7 G w w U f F E + O X L H I 8 t f Y L 1 f s z P R Z e 5 3 w Z Q D A G + u P M 6 g P o a K 1 N Y N Z h L p s P F X L m b K b 6 4 r F c V 5 0 W B y f x S w P T v t O L N u w f L H O u U q 1 G S q 3 y 9 p q w R z r W L l j c x Q F N H I F p x 4 / 4 o A 7 x u J 8 D q h h s e C Z l 3 a P v S X / 1 R N f B s k f d n v g T I 5 I Y K E I S O z U X M F L I / C C k i 0 u k T 3 + w 6 C 5 W 2 2 O f r h T q g d V + v + d q O R v Z 5 q Y / s B T 7 g x 4 m X o B K c p 4 7 z m p X e A I / o y I N j E P s A O / k O B Y P 4 a V 6 5 E 6 L J I g E P y 8 v A Z 2 O Z L l z G n t a X i 8 Z U v q o 4 L N 7 W M z a d c Y l l o 9 m P J w k 1 D h Z 5 + h O M h k v F P l 7 U D t z B o 5 Q k d X 4 5 w O F 8 X 5 M S + T l X j w x 5 5 3 f c 5 X s r 2 Z F C q J u G e z 4 i I C s K d h W 5 9 H l p 9 g t 0 h E l j 6 J z z X e A E M a p o 0 3 J i l i 9 5 c Y T I s v n k g E U + 2 C H p E 8 x C D 6 t 2 B i e K T j e G 6 Z P 8 2 1 T x B f 3 h F f 1 n D l 0 U m E Q S F N 3 n Y 6 J N K K Q z 1 R u 1 t w K H B 9 b C 0 w e 5 X G G n l f Z j d / H q A Q 1 b p 7 A l H F e 4 8 6 K f v p l d c x h 2 r 4 7 N P X K c b O B J o P b V m O p o U d l G e O Y B v p 4 1 j T b z i T b 6 y 8 i C D 8 e w p y K R q J t N 3 B p i K P Q d c G 7 6 C n b v Q 1 C + X V 7 g I Y f v 4 Y / h U S U S L 4 c C Q d l n M f 5 N S v G U s H d U N P m E K 5 2 4 M S 9 B c t r E S k A n 8 H S G 7 h 0 9 Q + R 7 E u T j g 3 U L 4 W z 5 M 8 5 r Z d A s m i w 3 4 r X Y 1 8 g K D 7 v D w z c f T R J J T D J Z h t V j C I e b 7 O Q K y o g x 9 5 v i Z F V o A 1 G x A D X l K O w B / o L 8 V 3 i P h 3 P 0 M 5 d v F I 7 h h G W m l M E W E T a N K n Q D a O W y u 8 l 2 H c T j 9 C g W / D B s k O 1 / T w y m J 2 t 0 h z c N c K 2 B 2 F l E K 7 c b b B 2 n u x B E 2 C S d z k T T Q y u O R F F O a s I o g x L x 4 S 6 9 L h s Z v N z 8 E 3 c G 8 e f e x e A 6 c M 2 G r g 3 Q k Q K N 7 z X 5 / b I q D t 6 t B p V d e a u R h b u K w P l K h U D g y 7 p q 2 I 0 b j y s k C R y O N F 4 T f P V X t g I C l v X G q 8 7 n J 3 K g u a E 5 P y d M 3 / R 7 q u S r h 6 F T H M n T V z 8 i 5 / z 5 T L K I m Z h I h M Q f u P g k F w A X f 2 8 a 5 D o o 1 G U D M L 7 C m j V f r r x Z D 6 A I 9 b h 1 B o y i 7 9 8 A E v i 7 v l V Z 7 t Z e u R 2 C 6 H p 7 U O y 2 G 3 f q 1 o G q i v 1 N B 2 R K j g u g 2 w 4 D H y u d V d m f b a h 8 R b 6 o v o y m x D a J 2 z e K h N / n G s O i y 7 n h f v / U g H 3 e t F I z X N o f v v O 1 c b k N k 1 X 6 Y p 9 N M N I h + 3 h H 4 T e E K + J 0 + 3 H O J P j l / c 2 M r A p s e e G D b n 3 + 0 t 9 h V j 6 e / 8 k q e a o + C f K G 9 5 v v C a h 2 c b U 3 r s 6 y i o 8 L + j 7 T R Q L b z i b q n D K C f p q v n q s T V 8 v m 7 3 A U m A i a S q N O f X R X 8 4 / L i 7 1 l D L q s 2 n t / J F t X 4 s P i o e e 3 5 B m 2 E B s + U + s R X D P z c P 4 i k u l V t N J N i 4 + C 0 T H N X q j m U a Q H N 8 M k J o 9 6 2 p p c M s m Z E y 0 V M 4 O v e A 4 X 8 J X F N a v 4 + 9 l o 8 6 X X X j A v O d o X h a n k B Z p B u g L 2 o 1 x 2 j y i J F c O S p l A K g F f G k a J Y N N U w f o F c V X Q X u s f d B y e j 7 Z K f B 9 k a 3 3 Q 9 3 + k t a k j h G 3 E U z d 4 0 u h 8 9 6 W B 9 c K E H P o Y s T 0 W r o L g R l T i g Z F G j D B t Y B J Y 4 b c r H A u N 8 5 6 f q m H n g K i L F q F e E / S 6 I q r y j 2 e B V S N Z g F 1 s n h m F d R p N a Z j S A m D T 8 Y A M 0 4 k 3 C B U o T A s E J x D z A p 0 1 T 4 F T W b V I x Y c / o y 9 n r Z H 5 e c C 3 w 0 v 6 4 3 f b y s 7 R u H N u M 9 / H U Y L g j a z K D 9 A z V 3 R f 5 p O A p E i i p d p y j + 5 H N x A f u N z 8 1 W W r 9 T r w v w w b 4 r a g i N 1 s u t I F P L G K z Z f P 5 l J g R K O P e G V n n b + o 3 H 8 G / 6 P z 2 0 G V K L K 1 y w O i G C X l 3 s W X C C P k 4 w 9 N O e i v J q 8 c d w 6 9 a k B q S r w c V k 9 s z z k E e l u Q 2 o x / A n j 9 / f 4 p W l t H f q g 0 x R d 0 d 6 9 G A r R f i N m e t 8 R m B l g 7 G 5 O u y H L P o 9 N q j t n D M Z F 7 t d f 5 E e X Q Y b S p y F O 3 t x d J i d u w J d n u P R w / s y f w 0 f F l A Q 3 r x l f l K / a K I e P U 5 H r t 3 q f 0 J j J C M r T M 6 6 g G O F r e M l o K J a 4 Q e d V Q 3 D b a a j D 6 / C 3 x 1 1 6 M M W f i L L V x k y h Z 4 M P a w J k b I r l C 7 z y I O J X R u d E I h P Z o 9 Y z a s L Q y S 5 M H v g L 0 q w F n H H T b t I + I J e t w G m U f f E 8 0 A l I k X P b 7 + n f 6 B p l 7 e r 3 d 7 q b g r W O V c D J c m 6 D c q V E z 7 9 o b k 7 N O B Q 3 z d t G y E q N q Z z G 4 6 q y d N V R 8 e / I q c z / 8 K s E F e w T / / z v 7 M V / 6 U S 7 x 8 q L D H 3 S f W x F M c 3 k t L f c f O 6 7 z J p a S f 5 c d 0 l k p j w 9 z + E 0 L n / f w L e P y D L / x X A Y / 7 4 X Z q o 3 5 p F 2 Q N 3 l h U + T Z w p 9 9 v O H C 3 V I O c I r 0 + D d A 3 Q 7 a o m 8 o s B e a V w x X 9 Y u + L G U i 7 D w q I j w j e y a D F L w a A L P A I 1 R k b S 7 z N s g q w x t Z t 3 N D g 0 8 t X k 3 3 m / p G o o 4 F 9 H V w F A x c F / B m 5 e 4 5 5 j A K M G x g K O / k 1 o j 8 D l K i q F N + J q 6 E H A 4 + 0 C F g H E F L c W 5 + 4 2 r / 0 x i b G 5 8 s L o 5 p 7 h f G t 6 o v d 4 9 q u S L U e X z d a Q k c L E E T j D 3 9 C M 7 v r g W Q O 4 4 j 5 A K p H D f O L 7 z o 3 3 l m H W z 7 v Y + k e 1 Q F j E r c 5 W K / m d 3 s e k f u L m d v Q X 2 f 2 b u 9 3 5 a W 5 6 I s 1 j t Y J v W I I o X D k R o O S I u 4 3 Z v o E Z U C W Q 4 B C W 5 c s z l p 9 O z S L g 6 r 4 a 5 C q g 2 9 v l Y r b w 8 U + G d u o n c / g Z Z Y I E L / D K f m Q x 1 u P Z Z F j P D B 0 0 i 0 p / X H 3 9 6 o / R 3 k 7 K r g p v e 5 U a U S T j S a x F y 4 A v P Y 5 x c E z J B P 6 F F o Q o e V f I B Z E o 6 4 z a W B u R 4 B E j 6 g I v 4 + L 1 O 4 L E F A d t P h w y r + H F T + A 7 I D i 0 / q 6 j p r i B o 3 5 k d O y G k d a 4 d n O e L R H w a c x o U k W 4 u p z b 5 b M P A R m t d s U V U H r / u z O / O G i j I v F I g n n M z R 9 G Z 3 D N z e T T E s 0 f E 3 8 b u m D + V m y D C Q P R m j r w y f 8 k q W g / L N 4 R l o E 1 j 9 g t 4 L q G R 8 B T Z T U D E Z 9 C E 1 u K A e 7 W / + K s 6 f 5 2 d h d x E 7 O 9 H D 9 n z g e p 3 S 6 L m 3 m 3 A + j + h X o Z 6 S / i f d j r 8 5 t O e D a 7 h 2 V G 9 9 W d / X y B m z 4 N o v y x V s x G + m y a i r P j / 5 W y 3 7 k f U R A s I / T N / H Q W U t o c l G z C B 2 B B x r f i 5 R D 4 Y W 5 Y h q e c x o 6 d g i p 6 Y C y m 9 f B g e 5 Q V 5 f E X w 8 3 P F m L x q S q C W c a V Z U P 0 q L 7 w x t s 0 1 r s T 5 r I A d o 1 s V M N D v o S 5 / 7 z 6 C k k 2 P a p e 4 N U X i X F 3 W e h f 1 T l r + f V X H 2 z M 0 G H X I p w B l z q W g w o 6 e 6 M U X 7 9 L D R V e z f E X L D 9 I Q 0 O X p d 2 v + b e L r v P U d z A X f H E I N t y M H R J 6 0 i M o O J j Z u F w n r Y 9 c w J T g v j n / / r 9 w Y g 5 T q Q + s A Q h e q y s 1 9 1 J 1 x L N C Y o Y h T H g + u 5 7 o 1 r G 2 E c W 6 B B L k m a f X p m H 7 M j f + N 2 j z n 2 i k L 9 O o S o Q c 2 p S O m J n Y R P H q b G n l 1 W H o f e a z e G F T y e Q F C w L 2 E d n d F V e p w f o Y k F w F r 4 V e F Y F J D Z W z d b v a x a h Y z y / R 5 W 9 V J d + k E 4 S w j l F u j h A s d E d B n o I G x A J Y 3 d 4 V d + O q 4 l 9 Q + v S z W W S l P L D z l 8 b P j k U P L / d v b O b 7 5 g 8 3 7 g W y 0 j K l N X v 3 X f + + l D y v P p x e C s z u 9 X 3 8 O X w Q W + s J 9 y p / a 7 x M a J Y R i 8 z v 7 M 0 I X n A O b v t 2 r J 4 + s r H x y v l n p x r W e p U r Z v a 3 E X d X 6 t j 4 g 0 U c x K I U + d L j M s n F n d l 9 u L z 3 Z y v P l n V j X 3 3 g 7 S + s h A Z 3 t j r W o d 2 d 9 t F G j h I t H l x 6 / 7 w 4 a X k u Y + x b T L h K / U i D z o d t F x x k 2 t l z 8 X M 5 S 5 G 0 m o f X 3 e 8 8 7 T 6 d Q c I O Y B l X h O C 9 V z 8 l d j o 8 n 9 j 0 m W f t + f O R 9 n y L + f y r 1 p s / 7 n b 9 v 9 p M + 2 / 0 X x L D a 0 i 0 m X V h y p 9 d S u Q A 7 g O e o e g x M c + / R B j C r D q n Q H Z a W L x R t 1 i W Q q 0 6 M 4 I W M U i 7 r G z g 9 I D V e y y d B F / K W C S X E F L q U S B P 5 U u G / y u I O 9 M g 5 K R S I d 1 1 u h Q R 6 9 w W l V w v w C 1 0 p X F j l B 5 W B g u h r r 2 O M s / k X v M w L 7 G v V o S 6 S 0 e b + A k 7 c m U S 4 W a 5 h S I U f C x z k D X P j z r k I y I E M x n 5 0 x e 8 9 O 6 M / N z 4 K 2 t 6 3 3 + c z O O U 9 0 A 9 b d z + N v g T j 7 L 5 m + P a z H q c a K l o A c F X + e / N + P g o Y T v C M F j 8 d 4 e R n w G / 6 0 d N 3 v B n j 1 / + O C J x G r + 3 N V k G T V x A W w e i W q c q G e / G z I r + C 3 / G W 7 y r 7 t K / 9 0 S 4 v 8 0 K c / H / 5 A s z 7 D s / O d q 3 P / i X / 4 v S 5 b / 7 Z + w 3 z Y o G U s 0 y R F p o f 8 q c v z N l R o Q n G L 0 r 2 m n z R + 6 5 Z u h H G j m V H 6 J l z n g C I c k t K 7 3 k K k 9 x / g p n z x B I s 3 9 + H v n j E F q a H o k P j R k b 9 6 n H r u 8 v g z Y p u n X + m 0 f R T f 6 J u I Z O r z n 3 r D 2 E n y b m s S 5 e + J S I 7 w O Q x e B s 5 y G q F N 5 c F k a j 8 e N O 2 s E z 8 U D v 6 2 E n I 4 T 5 A C A d C X k / w + 9 z v / G t + e / 3 i P 9 R 4 Y 2 y / 8 8 H k T 3 X z 8 e E K y G J g 0 s 5 t 3 y F Q / 4 x / h / 9 V e x W q C + + 1 c Q P 0 f t K Y G 6 C V d m K D n e h P O I V k c Z c 5 P J 3 5 c f x R 3 / Z d E J W 8 + 3 K A O + U j 2 B h G E d h Q o 8 x A i z j O f z a C 3 H Z D u k / b n e r g 1 d / F T F r u J g T 5 M D k Y p n Q 3 l u I F d 9 g J t O F P Y v i / g 6 / f l Y t e d g H Q A B d q 7 T s 1 R 5 e z 9 m v / J B + u c I R U q M S e y R H 0 x z y I T + x Y Y P R 7 k 8 8 L q E m + w r 6 b a / c 8 G 1 I w Z q x v A x O H D u s C t x F k Z S Q O 2 6 V t m S B W r D 4 n j 9 n T 7 F 8 + a I Z G C c B g u t 9 0 / t D j m W H u a K 0 x g S A E g S V o i o P I L n w O 1 H 5 f J U D l t J X E N W R 0 8 u E D G p V f 0 9 T l q 5 R B x f R 0 t 3 8 5 p Z g W n v d 2 k W v f i o m i z W / E z b m 2 t 7 X m u e e E D 1 / p J b T d k 1 T 4 2 G i V V 5 C h U d u H B / 7 F P 6 R S X p x r 0 u 3 2 s 6 i T T W D 3 J g j K y s I T s l n Y m 4 o q o A O i u H 2 A v + B e Z j E k L c Q A j I Y I + N w 3 4 E 6 v 0 3 5 H D C u h W 6 e e O n t l i 6 x p 2 q 5 v i Y 4 q Z 8 y m K 2 P 4 S R c h a X s W v + s H x d u D O c 5 X d o n 0 1 2 g l 3 U J 2 Y h J B 5 b s L H i f q A B / x 7 j p G X J G e o U X o N H 9 J m + Y 9 n K x Z A f d u E F O A l d 7 P n q J X J F 4 2 Z S h I Q E 4 A b o 8 x 1 5 6 / D 8 a l W r j 0 W s w / R G C t z g L + h l 7 u C K M Z Z X B h C r i O G b S + 4 j 8 K y s x P m n X E H / p U P x d 6 w I v m X Q Q u 1 A u h c l 1 O J E s S L Z x 5 1 d Q s i e 5 s c J Z D 6 M N + 4 e C I n 5 x 7 v M g + 0 8 + n P A u v l Q 8 s H D S E 9 z y u T k K R R 8 b L b W 4 R 4 2 F Q s T I v h l 3 F t E Z / J 2 B L T k 9 P j Z 7 k 5 + 7 o v 6 + c Y b W k A + B N J L A A 7 3 9 0 e V v D t M I H P g / 0 8 / 7 W a o O 5 w A 1 t X y l d Y M p d B D 0 Q E B 2 / v w + 0 T F d R Y Y q H 1 N 8 a k l 6 x / e I V v g p p X G j 9 1 v U c 3 P S t B q 1 x H R J a 5 g Q X R D S r l 7 t L o k v 8 P w R / C 8 8 z x y / g / y W 4 u X / y T h a p E l 8 T H G T L g O g x 7 4 U b K z T 8 0 L L N 9 1 M A K k R u q p R X L q 5 m X X Y 2 G b 7 3 1 H H y f f 1 V G m I a M d X l J 7 r u O e L N 4 4 O / S o c E H 6 1 e 1 e / h 2 m p + c s / E U l P o E D 2 A W Y n A T t c + c V e e b + f T H Z A H x 5 R J n t x d U R 0 j p 8 d 9 d X d y V P j Y E a e D E N G l 0 t D s I g K M y u y h O D u S M I Y 6 A U D D B f y / R + P O G A 7 u G M K V j F 3 6 j a S p d C J I i 0 D n f b 7 4 Q P D k b 3 h H 0 s v D q 8 L N L n x q H Q 6 X y p L t q 9 I 1 C J 6 O 1 J F U + E s d L 6 T k z I n N 0 N m T 0 T 6 Y V a n W J c d y I k P G f m j W j C 7 d D X P 8 T j E a e n v 7 n a U / 2 e U l t b E A S k X C 9 8 n 2 I 1 A w 5 h t b E Y d g R / 0 4 R q N z v X A 8 w f F F 4 a s W U a 2 M n F z N 5 C X h x b O u w p 7 l i M Q J z 7 M d Y E r 1 Z l x E G l j I + P a 4 8 P j S 3 M m H 2 R A S W j 7 3 Z 2 F i M A 1 e N z J u 4 v 0 t c A M 3 g G F n 3 9 p o 8 H K k M U x a c e E 7 P q s Q 5 y Y V 6 n U M P 6 x z q 5 W 5 a f Q n Y K Q X 9 4 W g n x f m G R 3 I S 3 d T z q 9 w 8 I S V U / i u x 9 Y C 3 p d c G h 4 6 N 3 D / U p T 5 / H M d c K g r 7 e f 9 Y L T E J s z j U 3 o N 2 8 L A V R e o l y B x 9 g m A c T 9 B D 7 9 / X P i / V T q x D 9 6 9 Y j K o N 6 2 b K c T y w F m Z b / + B g o U v n b f m z I 2 D p Y c X r 1 l l F o U m g m W 9 F f z k K o 0 y K A F L B w Z E W 5 F A j q G 7 j e C L f E U T 2 w o t U Y K U S e f 8 P v Z k Y P 3 3 u h D Y r 4 7 5 U Q 1 a x g k I X o H 7 Z z Q z K e J M Y i C Q U S w s F E 3 i T G U E q K i X 1 J Y N 8 H M M A k 3 D P t v F W d 9 R Z W u y 9 G T q 1 d k d h N U j l I I u 5 b o 5 D e g R Q T H s 0 n h w R i m d f e d 2 Z 9 T 9 M Y f Y k O J 9 I w v g 8 5 5 T C g Z o G R j I C y B u c 2 z G s 2 o Q b o D P H L m m 7 A I B G X 4 + O L t C n C T w Y F E n V K a D O J 4 Q j k 7 5 o 2 J C n S N / L p e k 0 f Q q A L h Y c 9 e m l m H x k 0 H u O 2 d 5 Y 5 Y S 3 m k 9 A O I x I n P + L t 6 E A R 1 X u H p d z T y g 6 v X r r w 7 T l H S t t T w v s 3 1 K u 1 n T E S M 8 Y b t 8 H A w F + b h r z + z m R V k u F M y h y Q Z K R P V W / P O l O h c s E 6 D Z R g 6 c 1 a 9 v d S I i x 0 G U t p x Y k W Z C z n X O 9 h v M I Y 0 1 G n 9 M A O p x / o q 4 f K r u n O t n s Y l s 1 u z W z x X U w A s 6 T j f L q 8 H t x O F F y o k 3 5 Y t C X J w B P U 1 0 v J u m 4 m 1 4 2 3 X 3 p M V 9 G X E a B G B F H k Y Z Q i y S D H 4 g m 5 p / Z b p X A 1 7 b R 7 y a D 2 J i 7 3 q z y H y + 1 v 0 v x r V G q d a K B D Q H b P W F f E 8 A q j F s t / s E Q 4 q Y Z P B J f F P h L q j X U M y E 1 N c 2 / R 4 u c d 3 b s e j g v F 2 4 A d T z U X 1 g j j 8 H h 1 7 u 1 3 p O r D f B V + B G q + f j 6 B 8 m m u e E u N v 1 u O 8 Y / g L M I 1 L P x B 5 x F R Q Y A 9 y B 6 Q d d Y s o D N v L C L S M z h x T 5 / L 2 f T h K u 8 K E z j 9 0 G / D D q M Y 7 E S c J A f B 5 b T f K V R C A i x K 4 + f 7 T l e e I O t Q g u X s h 8 K P t 0 y p n e 6 f N 8 6 f W S m Z h l 9 + G T k c g V 2 4 w O B 9 L W 9 m G F N Y K m D z p X w I u f q I k v P I n s d b J A i w 5 6 X T M r q c / p 4 c D 1 d J N 2 u h R l o Q 1 6 P t 4 w T + p S Y u 0 i 2 W y 0 Q u J L Y 1 v E 9 L 2 t o U P j 6 3 E r f l v h 2 L P I G C y w H O D n C O L r M i t S M k F N 8 c 7 V T 6 d 7 V 9 d + M v A + C m o N W i z u 5 9 J 9 y c m j 8 L K s 7 A U B 7 9 b M A Y M M Q 5 j L m h F M 2 z f H D r J H Y 1 0 E F b i d R H v 3 Y 7 S I Q W R i b 7 c E z I 6 N a H 1 9 t v 7 K k k C U e Q r B 6 e x V r F 3 s G 8 S z 5 7 + a 9 J 1 6 8 B p G h P R v M C T d w + Z D g Q l f F q o j w g 0 5 P L F r 1 i h p S / + F 5 Z n 2 y J i / F M p 8 P 5 4 U t h b m Y R F i + e i k M g L L M 6 t B G / P 0 X 4 e f / 0 t c c z S j t V G z m 7 w B / y V x B e c S K 4 G v N y f 9 w f + Q 9 9 D z U S L H 4 f / I 5 Q + T H r N X k N L o W P + p R 6 y 9 H A p z X H 1 8 K 1 S 8 P Y Y f 8 P i 2 U L B t r o 8 k 6 0 6 3 1 8 I U m Q 4 H 9 v F e p c s H 0 u 4 w M p R / a y 6 A O Q N Q a 2 P b D G T 2 z n P C W O Q l y m D g U I h z j s u S v E H 3 4 U Y A p 0 w J A n J F f 0 O b O n C z q Y q U Z z y 3 n C 7 3 H b 9 p v b I Y k D 1 h 1 E S U N B s E J O Y i Z 2 5 N z T U f u O X 3 R J V B n 8 6 g r q R J A s L 9 z 4 F W d 3 Y t G 0 4 Q A T O 3 / w W 8 9 x w a j u h w 1 6 8 D L u 3 5 p p 2 8 P X b B A G p 1 5 D q b 8 b F c Y 2 i E L F l x V z m 7 f X l H 7 P + 4 d 1 y C / J 6 d o e Y y D u u 9 2 i I 5 S Q E / 7 L 5 4 Q l b o O b W n t b x Z i v 6 k 5 Z q A x r P + G B 1 x 9 O 7 O G X F / v s x U H n a 6 r y 9 y I r a D X S H S o h l F C 7 m / b N H o / t f T X x U A B V o I W A h 5 p x d B i h L 3 C X E B K + 8 J J c w l I S D / N S Y 1 k h P v V L f 2 e 1 C 3 Z d s x R A E g a Q p K u o v R R H 5 2 Y L p 6 8 z N h 9 i x 0 9 I k K S p j J b X U D 7 u 9 i N S q P x H t 7 c U w x L 4 j k H X q 5 E p p 2 o a U T x A A l J 6 w E 8 6 A C s X k H c w U m s j r c E v C 1 F P a u S u v C F b 2 + 6 b z W G x g c D R i T 0 W O V + A 8 3 G F L l f / c o J 0 C I b v z 6 M d s O 2 m w L H I 3 g N E j e C u K b X k D K S T V k j W l 1 o f r F E P r v O k R d L h r n d M S u r p G S / j Q s C t h w Z C L L 6 o g f + E a k + X q 2 O + P k T I m P T T i X L n b b D c 5 Z c l S P h A s G h B W c M z 7 w 2 Y v 2 / W v e c X L 4 k X N v s Y a W m p Z Q N a x 4 4 4 a + Y G 1 F 7 9 O B C d e p m + 8 m E Q M B G c 9 D c v 2 9 3 8 u p t c s 0 6 2 l P c i g P 3 u e F K j D w i P b M B R x c G V s C q 6 x Q 8 c / G + 0 X c S a h F x s c H / e F O V E 4 D L c O N k v T / 4 A B z 2 S 6 o e E 6 + z U e N P 8 C I n p 8 c r 3 m l 2 P i z e j j f r 2 3 3 d 0 x N P z 7 m Q 3 D Q x + g I H 5 m H d T i U x G R 1 T S m v S h 2 / r t v I v 9 / W a L g X X K f l 8 s S H u J h y j z p 1 T N L y H T M O k Q h u t I n 5 3 S t w m a j L 1 d 6 m a f 1 y d Y i M b h 9 g E j b s p + f E e 0 g f J t f z n G F t f I b H Y t P X 6 Y L m R + C s D / K I 5 s T Z R L j + 1 7 r + 4 c g R w O m W E A q l K 7 A L R V W 1 H 4 V 3 J u 0 U F s s b c / 0 0 f q U D l Z d C y k k + K 3 1 X k v z b Y 1 L Y R x i / V D + e p P S 3 6 S c L z X z t y P 7 Z 8 3 K 3 I r i h R + 0 n v R B K S X p 0 0 4 P O l L g E 0 y V 8 p Q T l X 1 9 I U P Z h p x w I a l e F F / E 9 P r q L x L 8 j 8 N U Y D a S 7 C 0 H t f x 3 l F S 2 Q d e 0 4 w r C b / e k U c e j D g u F i T k h x 1 f k f z 0 o U 0 n X g 8 x T M k M t / a n E e z l M / 0 c 1 5 u U p U 9 E G 9 3 Y O s Z u t 2 2 4 X H + 9 2 U Q y 2 v K W Y d F n U C C P K n i V x 3 z Q M s 4 r V 8 v 7 v W E M P x U q S t u 4 9 z 5 H I W z e g f a 8 Q k d g 2 0 F h q p g o 0 + h O S c g A r J J 4 n M U r W M i b 4 5 P J f n y e A N C 8 W z e g R d B 4 C X r S S g 5 1 E R 7 i b 1 1 h C 2 D D V L 5 t K q y Z I P O 9 x I / r c o k p s B Z 2 d q h h C m y e n t p A Y F p y c p k m R A k I n F T j e 5 0 r R D 1 B 3 i s M p x x E 4 6 w s y + n A V 5 j B f U A 2 S w / P U 0 I t D c U N l / m d w E 5 V y B X U b k a M c N z n f J 3 9 h 3 A H 9 + l 6 w 1 n c T Z 7 o A R / s m i D p u 8 z z N Q d M V 6 S X 5 p K + 2 9 X X n s e 7 u L 7 A e k D A F Z x g c L O 9 B D / C N t j g R V C S 0 W 5 a i P 3 s 0 n t p o V N q G 7 D / / L C 3 c 8 L D P u F n 4 O b C 0 2 Y j b G n D p r / s s L t G e m / d 2 D 4 8 N F f w H h / Q n s g s z b 1 U q n g v Z z z D k D V D v 2 y H j E X z X D I + C J / v a K Z R F w n 0 v 6 b M 5 j v Z H r G O 3 W 2 G 6 E Q z w h j 7 w N / m / Y b 6 U I v B d H C Z w 4 j t 5 e + h I V 5 V l T j k 3 v 3 W d b p 6 m P E d x 8 I t v b + 2 v y z S c b K R 6 F m 3 4 q O v 6 Q m Y 8 5 g Z d e z O M F d o h e J p G k z u E Y 0 B M 6 b u / v j W 7 8 U Y Z Q k V W x W x h B 2 u s M f y f O 0 u S T n E S F b 4 q H o a u K m + y 8 X q b K Q P n x f q Q l D b S 3 F r 1 q T t U 9 3 p M + w 4 y C 0 d + a E h y + n e V + b F + W B y g 8 c M V r J 7 H P L w T A r Z z 0 h D M 6 4 E 0 u P q A h O o F a F / O e V 1 D A y b u D M U m Y O C e w C 4 o P 2 6 s 5 D 6 g u F i Q w O u H + 0 s C c S o Z V I h S X Q a E B 2 5 V D U v M j M Q 6 + J R E e M 7 N 5 I M q n 0 c f u z + 5 Q D P C 8 3 N I X o L P 5 R Z U a g P S + X P C y 1 O 6 0 9 7 z R o Y N e c s R d z 4 t o / R V B y A n H x s / q H 5 g V a A / Q l + E c T n C u T k / c l h h 8 y v W k I X K y d d Z Q C o I G X a 2 y 1 u 8 Z + H / F 1 7 B 3 o p Q I e r p c p R Q 2 q c A O 3 z i c g U F j W k L C v / R 6 a I z z H 5 O / A J 8 / s a 6 S I I w 1 C Z S Z m M 2 J d E E B e s w 0 m q C r 7 y x I n 7 8 a W 6 8 H j 4 J 9 j 9 Q B y L / M s U 1 D l e 9 i U I y 3 f A 9 C h 0 n T 0 k 6 0 / y w s B S m X v Q F R y + n L m e m z N e P q T M Y g X h R 8 a I p + O 8 F P c F h P f b N G u E M S 0 T X q F N J p o a m l e / 5 V 4 M i B U f J q t V 9 s S b + Y u 3 A Q R U Q P C r P W C c O R N Z H J f g a j a f d h r x a U X S A 1 S W 3 y n B p k e m M x 9 q d o B 6 1 g M X i S 6 + J b c q 5 7 V W R 4 w p X Z 4 j r l V g + F c f E K X f Z 1 O / y z 2 K 9 H F q D l e e A i 9 4 w Y o N e v P E B D 8 y n X F f r x W r U p s n S 1 s f V O I e / n W p + O N X e h 1 F U Y 3 3 b y x U 3 D A 3 o F Y l T 4 k Z h 6 / j 4 n E A z O r t 2 7 J m I N 1 Z j d N E O e P j j n 1 E a / i s O n Q b m y o 0 z 7 b d D Y u L C K G + F Z d N O X 7 k j + j 6 r R b e a N k + X S 5 S e P z e j P u I Z L O 2 4 Q h P e S 9 2 B Y 4 R Y Y + g 2 H l A R R m q 2 D 4 O O / B h 9 Y V t A s 2 P b p L b S K f t h N L q l s G n H g Z M D U M L x Q s o U 1 V P q p F 6 7 y W A M 4 N y h Q H k G p q T o r 9 2 D S O V 0 I / E d e + R K K f B a + 5 v w B A Z Z / U D E I W H M P Y 7 i / 9 q r a + F Q G c Q F 9 b b Z K 2 H k c U o 1 Y p k F P K T M V 1 N v 1 O 9 x p v Z S M Q K x 5 r O t p K j D G l 8 P r v P Q U N f E x j 4 s l e / U + t H 7 / e Z b 8 r h / l Z B S b U w a 4 Y W s 6 L Y M k s j f u C E H j H m E G o o K Q q b e X f u 3 z I z 9 J Q J 9 c u d I h 4 l P v m J 9 N r j y n M G x U 2 L 1 T t C n R K O + b e S P j G f E L 6 K F j e D y 2 i F x K / l y B C R x 2 N m D s O Q l E d s G Y v A P 9 3 O L q 7 U n 6 y g k F p m 8 v T g P g + Y U x D l c k o P r 6 Y 3 W l i s c G W F B h s J 2 M 9 l 4 Q i s d f 3 7 G Z K W y 6 N l 9 H 7 B s c B m K A S e 2 Y c u U F m K 7 N 9 h v + T d 8 0 + G d n o g 9 3 f v w z + Z W X z H t Y x 7 W R C q W a f P y m y Y y O r F V V Z b F T L j 1 Q 9 W 8 j m X T 3 y 3 A v I a j j n C p b C f 4 F 5 s b f B 2 J O t M y 4 h J Y i Q C 9 v G z O i 7 L W E 1 E k W E h o O + 4 7 b d c y n A H Y v g + w f / 2 0 E I I k T 3 y m J Z x 7 N f f q 7 1 o x 5 8 l D X t z v q E i H 8 w m 1 8 N a m J R M y V + O k N u Q B 1 Y 5 I K p 9 Y 5 T h a h 5 R 8 v g e T S V / 3 2 J h 9 g Q M O O Y q w B S H T 3 7 / D 2 9 n t u Q s u l 7 p C + J A Y h L o U B J i E p N A j G d i k h i E G M V w 9 b 1 y 7 7 D b d m x 3 d H S E + 8 C u s i s q K / 9 M A R / v u 9 b z W B 5 F 7 t y 5 d N k D T E s U / b K Y N s C q k c H + o h 1 / u Z W i a z B q M Z E / 8 9 9 J P M G Q e h 7 c u r j v X + r c l e 9 P 1 / J C L F r i D i k N v f H S i 9 3 f g C 0 l x x D s b V R U a + B Q e d O 7 V + D a k W / E o M v 3 H Z i K e n f 2 Y 7 j A P l O g h / X P F k C o Z c Q P E m q v K W I Z y B X n 8 l S I Z 7 X i E M S 5 9 V X L U / g v 7 Q a z 2 J 2 3 m W z 3 / P H 7 a X G a + 2 W 0 k G V 7 Q U N E i 3 v v 9 N N Z W o L 8 m 9 d I 1 t F n S H 9 L z u 7 I Y D O J e h v 9 j o i G D E / k 7 P V c Q s r r n 7 R I h t s h z / q / U R 7 9 3 u W P + 0 U M P I a q q j / r o 5 p c d x q M h C n E X L R 1 w c v 4 Y 8 w y I K v 9 Y 5 M c 7 k h Y I H s K v s Z L W I U N G i 0 4 d l H A C S r R x 8 W 1 3 S y F t e A Q B l r F / b N U Z B B x h V h O q / H v w b i V c 2 G e N 2 V A P D u u v g C M n y h a C c u u D b 6 7 N 0 R D M E U Q c g q p D B T 2 V J x R O 2 R h s a S u e H Z i 3 z g 1 b 7 E Y J J v p g K H y G k 6 Q W V 6 7 x i 9 Y a I d e b 6 / c k g 5 4 m j i 4 f 7 / j e c T 5 r u B / q T J y U Y k B 0 I n / k A 6 U L f T h V y d H 4 X B O W 9 j c 0 Z 8 6 h k M q v g u S d p X 0 Q Q o d K n d K K V s m X b 4 Y 0 5 5 O g b I s j Z m d + T A X T 8 P 6 d P n B f 9 k 0 d v v g 7 2 7 4 J v d W r W o 3 v 7 j G m U / s R + m r g T 1 / d t P D N 7 O Q k M v O h s D f a O + d Q / 4 b f G B S H l X A + u W G I k h B G Z c f n Y U b B z e Z R + F B h J E P t f U u Q + c x M Z b o 7 N o T Q R 9 j + f s r H 4 u w C 0 2 8 3 w L 0 6 c G / r W E m A l R 5 v 2 X B h Z C C v D m f T d G K J z u 4 / v W X b B i g w N S h 6 E J z v q P 6 G g Y k h u H E R l 9 h 1 e M B s T M P y w L O O R U e F a V V F H a Q P Q 6 5 2 / f u T 5 Z G k L v b B i U b b u L w E 2 R T Z 4 i 7 p 8 m U 1 3 J p O J 3 i 2 9 F k v T v 3 3 e q X 6 K 1 f + x E w b 8 y e c y h d + e R X n D O K e G 0 O L i 9 p g T e i 9 t E s N Z M Q e J h y S t C l E F + X 6 8 J 3 w 8 b W D m x u 3 D T X N 8 8 J J k 6 m a f C L Y V 9 p Z i x X C F 0 r h B n D m 2 M P J c X x 8 3 F Q 0 l T U 8 / v i x H m c Z A + 9 O 6 E v 8 h h O y H P J i o + 0 F H 8 6 e x u D 6 F T l 1 c J 3 V 4 K T b 6 M i e w F H N 4 f D O V f x J v o U a d 3 l + 5 H Y X S J X f b G S P b q X 3 8 L 0 6 V 9 J s 9 1 J 4 j 6 W F j i u D K 9 K F c y S p k i 4 H q n t W s Y S p k m z X X 6 5 v l E u X J F 4 w y F R 1 P H 3 4 N H M l Y j i 0 H A V 1 A F 3 3 s A 0 4 7 y X F + G r A 9 S 2 u 3 h s W D 7 O + U L / P c M w U 1 A o w r 1 W c 8 n i 9 g a s N N w Z D 3 6 m h R 6 b U E N k + s k 4 / 6 J R f u M N P m L j 4 D z 1 B b 7 + B D 3 w Z e V s q R 8 Q + 1 U u g / c E E b l k P z t R Y 8 6 5 L C w p s W 6 8 s z P w u x q A I 1 G V 8 J j u L V d D O L t 5 n V e J x w u k r R c T D r 8 z h O H b k M 4 4 S O M b B O q R Q 3 b O 4 N X D 7 k u g j o i 5 P f 5 6 e L d p X 8 C k z h u r l 0 m n u R P P Z w 8 f u M v 1 c 9 P D 8 N T 9 G v J m f N f c S M 1 l J p / a e 1 N / 9 w P N X A + t I H + P 2 x c 9 V e N j d C v Q x 8 X U Y g Y P U W L U 8 N O j P m N 7 t b z i Y q Y 6 e z u k c m I / L L 1 K 8 F z V Y l X 0 X k 6 J P Q G k 5 8 I t y d 5 n j m R J x u W l O y S S 7 o 3 2 3 w j q x R Z X 3 o d g R L 2 e / b 7 K m t S 6 9 x s H Z 2 S u 9 7 / P 6 S Z 8 B m u J + E A z t w G y n T e 5 P h 2 2 B q v U k P d i H 3 3 B W 1 N 4 x J u q k 4 b I q w / K t D 2 w G D h 2 N o l l D s J y j c F s 3 u 0 z J U c g M z 6 g H D M s B t + f N 7 z C U D i i Z e Y g 7 l B 2 l 1 s 7 H 1 i Q n W o 0 + T / V + 1 X 5 1 2 3 B n O W J O 2 b k L U j b J v F n G Y M K 8 L w Z p M x L h F p v C q B 9 8 v z h S X P W Q p 9 f a v J u 0 5 d 5 j h o i Q q c R x B C j r B t 7 / K 0 c M v G n 3 y h N 6 Z 1 3 7 T 5 G f J 3 7 Z o N f f t w + v R H N n P / + v G Z f T / L q p 4 d Q 2 Y U 7 Q S S Z / O p P E F B l 4 u 5 L / O X 5 c C z b 4 u 7 j F i 2 o S W Q P Q R s u H / D A 2 e R 1 a 4 V Q g R 8 F j 2 f W 1 K P + A 7 I z Z n L m J 5 D K Q K M k 7 O O W 2 B 1 U R 2 w 8 m V + V G h q x Q N h O i G s S C Z r S n s I D g i I X X n 4 J i o e j / o l B q V S N 7 4 8 3 Y q 8 A 0 V 0 F 5 q X p Q G z Z 6 d c 6 R 6 9 N p K h 2 i v O D w S t 2 f 1 y Y v C E h I 3 t H O e d + D C 6 + v z 8 4 Z E 8 n q J F D J p A u H a B K h 0 a d d Y Y M y R u m M 5 7 0 7 G 4 J 4 V C d 2 X w Q y o y M L w j z P m x e T Q c c m 9 E 9 Q C Q I r q 9 b f b m 0 9 M l Y A B E 1 v 2 Q V 9 W 9 m u 0 B j D e i g + q e x N j 3 Z T E p A E r H 4 C y H H t t H c 1 S v 8 + m B Y w g R R 8 u 4 X f D v A z z W X z k I u m U z T e m 9 W 5 T R C 7 6 l y z h N m I P W 5 S r 6 I B I x / 0 9 + W H L B B m B C j f 2 t p d A W e T 4 B 8 c R b N c T N W e P 2 a c 1 9 H r r 7 Q e E I I 0 u H F f k 2 E r 7 j P u K n n H q E K Q F D 8 i F t y U 5 8 / Z c B D Y U L m 8 F X u r S + 2 C L w 7 j a 9 D e b y X E 1 h 5 5 N B i R 8 W a R g U J b H 1 P S t M T b o + l m S w 8 I 9 r n 7 R u 6 H o o K h 9 0 o R K w e U N r K E y n b 8 t u m 7 1 I q T u I k + f t o 8 S F H R t + T M + w e 0 W h / J g 7 Z F Q p V q x G x H k z 0 Q E b B S R 8 4 w 7 e F z 8 q F 0 x N R Y s N r u H / 2 D 2 z k 4 b H a V E j 7 l i U e + c v 5 U u G Y H 2 M A I s h w Q k G a p N j g t i z + A C e l A f Y X n L n i C b M s P + R T v E 7 l L q q R e L 9 0 q 3 3 9 G x v K o U j j p y + s e f B F p E r B K R u 1 M I j x j H g 0 0 m 1 / 6 3 F 2 w b 0 J M 6 U 0 e x h x l k p w a N M X k F D 5 F 4 R e n I 4 8 8 v F 5 E l z 0 j f w t 1 W 5 P i U b 2 I 1 a t a + T i w f 6 / f 0 B L 1 m Y X E s r o o 5 r b L m C Y u V l 9 J s 3 h P 6 H V I Q w P T 4 T b c Y O 7 a Y r O D a L H M D T c v C 3 O K Y d l 3 / F T q D L 9 h 3 3 z K x L 4 + g f U W O x 2 7 / Y N b Y h P h j D L K a k R O b k h + m s / S T m 6 U Y 2 P t d g V f o W y U f A f r r y P Y G K E s 6 6 i H M B b d f H W q x B J Q L c E 3 Z 3 w b T V 7 h p / G Q Y A U Q H z u w 5 X 0 G d t T r C U v w 2 I u 5 Q 1 D W z 8 Z f j D e K M F J 9 W D M H L g F l e C f E t c e L C a D + m V a M F 1 u R L h 2 6 R w 8 O Y Z W h O F s Z k z 4 C m H a L N v n g c x h L c Y u I 4 Z J 6 L r 8 R s r u 5 Z 9 y Y U 6 W W o W N a g W D e W N A B m M e U M m + f s V F 2 p N v u 0 3 3 v x o b h 8 M l u K 3 f d c M R B p 1 4 A f u 5 j s M o 5 q V k Y g f E 1 f 7 e 4 n / Z + / x 1 j L s j 6 t t R c s A h 6 N j R Z / q x 0 I P z O U d f Q N x 8 / 3 7 C n E y M N b 5 F r J e r T m R z U P v 9 Z a H X A w v W E Q q 7 B V 4 V 1 W S 7 S 7 i p X F o Z W m D z S m O + f N v d 8 o 8 S v o 8 d X 3 5 z S N q V / M Q 9 N V 3 t Z c / Q k X 6 V n y d L k e v q 8 h J x 7 0 z e f 4 m W + u x e d z f c F k K Q n w s g X B D + 0 k C P / s W c C 1 r F E V 0 I / T 2 5 D Q Z h l / t Q g H 4 Q c J s g m K A E e x T W o / q U r k U j e J 9 n R Y u m 1 E 7 Z d X f F G J y q / k i s x n f w 6 g Q n V U 1 F a 3 v L n x e R N v 5 E v Y / J 3 L 8 Y 4 T S c A F 5 d A p y x 8 r n b m / z + M d O S 9 g E n s Z j E c s K 9 1 d y F E u p 6 P / S 0 O q P T 6 s a k d D m 5 3 7 v U U D t B 6 x I P B F h E y X T N c d 7 O i n X z F 7 8 G 0 d d D 8 3 7 + U 6 z w S M 7 F r M v G n 0 E i P G z W J r G G d f A q t L L u K T Z 7 1 b o e n F L 3 G k k Z Z R / t Q M q U t u I 1 X 0 P 9 G 6 B g i E 0 0 W c 8 H Y + Z 6 D R d w j P y P k g 5 P L v L C t 7 + B a B w D l 7 a N H N J a I 8 M o y h 7 s X 1 e p Y E i G g l E / n Y T v 6 Q Y B E U H l T + 3 J j g B N 3 e A w u 7 N 0 F j W J 7 F X K M i 4 4 C 2 I / A 3 / S D W K p C V F u / 8 0 i f c A 9 p H q e 7 1 Y 7 4 a d L c f p h X Q L 9 9 X 7 q J 4 z 8 Z / l 8 X u l c o Y 6 m 7 Z O 8 Y Z V 6 X s j 9 n v r g + V f u Q g s O 5 c k y i D 0 R A Y 0 E S C A E B A e W 8 6 w 4 P 1 l z + T x 0 2 h I 7 0 R 7 X l z h G a s E r O H y M c w a H 3 7 u Q V N Y F f F z u Y w E o 8 u x N V 2 C 9 A x N 9 b K D h Y t t v W B e I 0 q o M 1 f P 0 d g b p z S Q y + G j 3 D A P w r O m M l O l c E 3 s L G t U 3 P l V / A r w 5 T r G v u 5 O 3 b e h v w I z i 8 H F y y B / O O A / h V C G e K 4 R n V G l m S q j S J 7 U f S S d i X w E N 0 v g 9 C P 8 F r T P O / Y U K y M H x a m z m J f y Z H w P s n V g o b E 5 U o p + 3 M 9 g O u L + z b p 9 h 1 + U S P T v / Z U + F K r / G 8 w 9 7 + P I + f 8 p D k 2 D B X m n n L 9 7 v O 9 y X X 4 6 x / g Y 8 A r c S A T 1 Z O Z t P / 0 N h j H q P r 8 + 2 z 4 a D h 2 y v h N 1 z / z w k X J a A 7 r e K M 6 P m W G d U 6 i t a 4 P Q C 3 v b x W 8 f n 1 c R f 8 G J k W I U K r B v N P O A g L B / x b S U v x A j j H H b M 0 x 8 F d 3 1 9 L L Y + I R 7 4 0 s + l c G 7 O 6 m z U H O M c h j C N 8 M b G 8 d L D F 5 e c s G M f e C L / e r h L 6 s b v y / N H f 3 5 B Y 6 C 1 F 1 / x P A n t J W S I B 4 9 Z h p C z P C 7 g A j y 7 L p 7 L L 9 U 8 n 0 + m p 1 h 2 S a R I S 4 / q b p B R B d o j m 2 I R C w V J G z v R 8 Y / q x K 1 U l 0 Z + G M k 6 c 1 7 w C e Y G k 0 H v 8 f F x o V p 3 7 x z S G n 2 N r k N e B 9 e M j D x X d w X x v l x 0 L 8 h + p j H L Y Q l 9 l c f l d g i I m a q R U I W m T c k P 9 z X Q 0 C A N o n V 2 G w n D 2 4 i 7 o V s i I I e e L h R g X w P i X l k u P A n H g r x k C 5 k B Z V 1 6 a x L I G 7 A Z 3 N a U y o 7 + b Q G 0 9 o 1 3 H M Y + S A Q E M V L A P b K N z g 6 m j E J R Z v o g I q W b Y B q 0 f H J D h P 0 n 2 Y W T 5 X t s + s s d N 9 r D o 7 i k G m R / p G M L 2 J t z V 5 m f H W F 2 b s 7 j Q U 2 G g 5 m u e s 0 u 5 2 T B D 9 r x K v M e 4 U m Y c K g U 6 I l O p J S N R r z r 3 3 3 h r z 8 7 8 B I w d P s 9 y z 1 c z l N R y g 3 Z 1 0 k N n S T X y 5 A B 3 D P E J N l e f K Q J E 0 / 1 Q a N 0 v E 9 u y G U z c x Z / S 5 M a p b + w e P a p 7 u / h s R v x P S s z W k v X 6 n F 6 2 2 N + 4 R B h u f j m c x / t L p D O q 7 2 5 k L k d x T 1 + x F Y c U f B I F q 0 S q Z c I K h k r U T D 9 U a J X C j A u / L q q 9 8 p T + H 0 s A H t + N S A 6 5 g j + j t 5 b 9 e 7 5 9 S o K L E y J g U N I 4 D s i / c F 2 y Y + I j A c Y o e 1 m U v j i 2 P s l c i i c u Y 8 6 r n j z 6 o o O x B n s 0 1 T r z H D X 7 O G 3 8 z d I x g Y A v A M u A I m r h 7 X s d e 2 g P r E M 7 f d S + 9 S S O i 4 f f T a P 3 5 l 3 X r h F V t + n V / j u s s Z 3 f c B + + V T Z m L a 7 q E I l P S O X + 8 O F H I C W h 9 B 9 j E 3 M 7 b W 1 v a p s y L J 9 S w Y o R 0 J y L J z Y C w Z F c v I k R 3 T y D 3 b / G Q 9 q c v g x 7 X u C Q c x 0 D s H j 8 0 I V + b Y v w p f 9 S z S C S 2 6 E h 0 z 6 L I A q N 6 L R f A S E L b 0 a B + K 9 Q W + x I K f z B P 9 m P M p C B M c A B b B L c d W L r T M I a f X v O 0 X g K f c Z u 1 P E X e 0 X q X 0 i V u X R h s g 6 J 8 d L k 3 o E c i E 1 H J Q + 0 0 9 q Y U 6 + l X E E 8 M T 8 j i 5 d 9 Q Y z y D S + J 6 F f j V / f z M 8 d E j V / / V u g W v g T w i R 1 P q r z w 4 c S / S K E h 3 B q C m v p 2 w 7 i 7 U H / a 9 Z B 6 v l g V R 1 b e b v r x k G 5 J J U g 0 b B G / F o + q 5 G R E c D Z + X i 9 p 6 6 B s k 3 V L t P N 5 q H J 8 l h M R O 1 4 J v q g c v R o i e 1 T Y e t Y A + + P S + / 8 r x D u 5 3 / N Y E / t Q M N o 5 X j m k + z K c d y O K r m g t e q j 8 Q M z j + U 3 K 5 c p L R 7 h C W u s l b H + D d f + L / 8 b 6 G 7 8 / / j n C c c A U U S 8 f w p A I t / 7 L o 7 C z y f z c 1 P 5 E q 9 Q k F U t D y Q T v 8 4 B j W / v 1 x q N m t I J D F j g u m 6 c A 1 c W R B Y b q f Q l k 2 K q m / H I d F L X 8 o E R d l O A F o j J G g 1 p 0 Q q E y Z + D B i x d U W y s 4 l a 2 0 G / E 9 c 8 5 I i c 8 s a D 3 / d S e I C r 3 u 9 + 3 M 9 5 N x 9 H L Z j x s K G b x W 9 s O y K t i / 3 X T R o E 5 t G 7 t I l e c U v g d i b B q s m i e g a g U v 3 G q w Q 7 J P c J X A 2 7 T P x L 5 j N L h 8 / P P R D 5 8 J f 1 u P w 3 P 3 b 0 8 t u X u n 2 n 8 Y 9 F 0 9 A 7 1 l Y D F e 4 2 A Y M q u O u S L h 2 f n v 6 f x 3 / 9 I 4 x + s 2 4 7 5 H w r j 8 y d E p H D v + a e M 5 q S 9 m x 1 K c b d d f v j T 2 D A 3 z C Q s 9 d g s x o 7 D P z r d n p z z f x n I J z K L Y n Y U v G l U u H t t K b S b 2 D 0 G B 5 p F l 1 X E r / g q F 4 0 e X + l Y V S T a n h F U B Z g y e K o S h f 7 O S b h g a r a L 9 7 y 8 g y 0 o 7 r L 3 M 8 b d D b f a b s Y + e C / e 2 W J 8 3 N q b Q 7 s F c + m + p 3 h 9 z V V o y X P 3 Y 4 t d w z F v U k O T 9 t g f z M D d i b v i A O D 1 x e w y Y J P / 9 k q 9 C M 0 a V T + i a I H p 1 k + Q j T C P L 6 V k y 9 P 5 L R I b X h r D 3 T U R 8 q u 8 k O w H y e V e W A P d + + E 6 1 w N t o A 5 s w 2 + A c l + c W c X + X F 6 d m d o 9 A M z 7 X W X J I u E K R 9 5 I 3 d A Z O t a s N u 1 m C 5 P z 2 s L a v w 2 o b L U Q k s g p z O A q 4 3 3 9 t E + 6 O 9 J Z a X 1 w 9 y 5 e Z V w x c 6 m w s n Q + o v L e l O Z Z y / L h k Q m g c U R x 7 B 1 j M M z t t 6 h q O A E X Y / k a v o D N n 5 L o p G y g 3 A d 7 z Q 5 Y c t d 7 0 K / A Y p 7 T 2 k 4 5 4 n M 2 0 O i O r 8 D F f h v s G P g c x z Q 1 z y 8 7 P L 4 e z y j e L K C v 4 n C 7 q j f u H k d q p E n I U t w o 8 V J y X N V L d / 0 V 5 2 N z L J E J b 1 U G 5 K 6 c + o O w 7 p 4 L r + y u N 4 C / h 7 G W Y 9 i e o D f d A Y F 8 3 c T f r Z J O T b 1 a P C c a 7 / D H P h M 5 e P 0 4 D H 1 M q s k M p A 6 P + f 6 y L 4 c c / P + q B p 4 I C u z n y w S n 3 0 N S 8 l p B f b c u J j m w Z 7 z x K J O h e o c q M T 4 3 J 9 6 7 d d u z x C + V i 5 C + i Z L W h X k L p P j t 2 z N / / L H L c 8 d h 7 7 c w h M Q D W L t Y + Y N u y m 0 e L 9 / P D 1 n H M o s 9 z W 5 C e 3 s l 5 m a X k a g s A g 7 g a R O 1 C J F C 6 T w 2 K 9 T I / / K u m M h 8 s C t b R i R O Q B l q f i 4 H x Y 3 e I 2 2 b r 4 x Y Y e / X U t L f N l T X O b S u s C S f 4 P T 1 + P m J y 9 y j i M v n + x y f V L 2 0 Q S k 7 j A q S W 0 Z M O A 5 Q 7 5 f b n N N F T k z W T R + j X R 5 O C J + p 1 J 3 6 1 G l D 0 X a A H P c P y R 9 8 r j f G G / N r / h Z 8 D v V 8 c b K m w O s o k H X P N x P m a x M W J e k U R u y p / 7 K R + y 6 R p i X L 8 i 5 + 0 v J 1 E v C Y d L p 8 4 o o A m c 3 u R t x / h Y 0 Z v v i w X j l v / a 4 g I k P r 3 A e l + H X W R 9 C 8 1 w 3 t z S r 1 b 7 W t G t p V N T / 3 f c Y C R y o Z 2 X s 3 E B A b 5 p f + 2 E p 4 1 u e C 3 0 O x n Y E I R k s v I A q 1 D K 9 q W 9 X + S d e Z c 3 w x l x O r i F e 8 E Z 4 1 O t 3 o D m 0 j v D y V x D 5 F C / p k N M G d S R 0 + e R 7 l t p 1 S Z u A k F Q v P f q z d q j D V + 6 N 8 C R l 1 P U f A G i m d v x + X 1 u D k N h V z 8 c + 5 9 g I n 7 z p G Z E E O A A b w w V O M H 8 a Y w z y 3 p 8 S v c n 4 1 W i F l 8 A + O f K d n W Z P 9 h j + Y y Q T f E s 2 k A H c j V N I 8 D 9 u X P I I 0 / 8 u o 5 A U g V m A K r 3 L C n 1 i A Y E a A k w x t Y n X q K e O J j F e L / r S Y o M F n l R p E N a c f c N S I A W N 2 H r z 3 0 3 o 6 v V + X 0 U p W P V H F a 6 s I f y T P 0 + m K Y k P 1 h 2 A N 9 5 / j N V 3 s A H o c m c G R D F / o / f v m Z W B r G T + m G p m p 7 V d B m f / a u G f q / p 5 L / W t 6 e I u g + g F x j w U I x 8 + n / 4 f L 7 D 7 / W z + L p x C O J q z f e z t + I P p z M j 0 X x V 8 n 0 m 1 H 6 y B R G B r a J 0 1 m 8 w z I l n a C B s T O 2 I v q 6 o L 9 p K 6 U 5 T x v E D A R + N n g h H Q Q m 4 X c M S c f v l U Y + g Z C y I k L z k 4 1 D i A a P N c m J Q N 5 3 4 r Z Y c x m S r / W S + Q X S 6 / e G A j 4 x L 0 j r j O y J A w n d W 6 g U r a W I m o Q o e G a W 8 F C w A j A n 9 4 a f O 5 d C c U j 1 d H + Q C j M 8 f 3 Z B / d Q n L T i 7 K N 2 U + q r / U 1 O c r i 9 e b 3 F r M l w 6 I j C / Y C 0 j 5 e 9 x 3 9 g 4 s L 7 y C 3 D D J v 5 Z o q 3 f z p H M p 7 T Z B 0 6 n 6 e L J 1 m + X 7 B 2 5 f V 1 w E e p L W W 1 u g l V q P a H D e 1 U G 5 3 Q b U y g Y Q l v t x n X N W 4 Z R z S D L n / 9 O d U S z Z 5 C h E 4 N F y J K g n o P A v 9 R P B 2 Q O j h 5 d z / 8 q 5 D g M n / D Q j t 7 J C 7 z G t l Z v x 7 / L n O Q D K J L E Z B I 6 e I I y c j 8 H 8 D U n o X d q L T H + w 1 c 5 b D D f 5 k A W J j H / f p F 8 r l 1 y h e C t 1 a 8 s o v 8 / Y 6 o 3 K y D + 3 P v 7 Q e 2 P / K p K p J z v W E x q B u j e U m 8 w 9 k z T J O 9 P e s B n 0 X 3 G E I a h s 4 7 1 3 p 0 l 3 U 0 + W u n D w U z c y C y m d O L A s K l 6 z Z x 1 / P 9 T K r m z e O e Q 8 Y m u I H + e G / H I 4 z x y p F j 7 J 7 z 8 L V E u f B p 5 N y Q / B 6 N 0 v + L k A N h 8 s C L V C r U c K 3 p 5 e e X 7 F 4 i Q U a 8 g b N M a z 3 o G u 9 j N D u 1 d 1 s z 0 q e R 2 5 / L c U S R n b b B M r 7 c L 3 y U g q 0 0 I Q 3 w q P q v m m F / R 1 K 4 l K r / x 9 P o n 8 R o d 7 p 4 k B j x p 3 8 t M U I X U i a x q z z / V 4 n R f z g V 5 2 L O e f T u r G 9 Y + q U G f N p L i Z k J e j s M + H 1 9 x j a T 8 k B W k t o 1 1 O T w B b a 5 b l V + r P z 2 D v M b e E Z 0 B C V D z Q y I D + i 7 6 G + A H c D x E k x o Y r 2 7 N Z X j A H f B i X u s D x Q 8 Q t D 0 E 7 2 8 n r 3 J a l x D 5 g v 2 0 h y / T / h L v B d v l W G 2 L b q I 6 e s O U D S n 9 2 4 a 2 y U 9 h P e H B 0 G x j P s Z l I b U b C O A 6 p X F K z i J k v q T b 4 D q 3 a v M n E 8 l m v P M G u c 7 A c J o t F Y k q G c Y Y c 5 3 c r d z / y q T y e 9 t 9 R 9 U J t t n z e N 9 9 B R 1 0 p e u N t D W U j p 4 A / R X N 3 V a 4 I M C P u q m g z a j Y k 4 O Q y x m p J J l v d 5 M i n k + p / G 3 / J L 8 K I T 4 f m 0 + 4 u E W Y J T H x 3 U J Z h X r h r N u 2 1 x I s h S a 1 b 8 6 m O M K I u L o x 1 E Z 2 B W L h + v r h F R Z 3 8 M v G P y k p r j I d x C H G I h g Y 9 J h c m M U V J T g A m P u l p o 9 j S M 8 A / a 7 r E x 6 / T p 3 n Q e L O B / c X P o x c 4 D o H L r x H i J V w n 5 R 6 k n E S i D 8 g Z a l I m V 4 / V 6 9 s d b f I y V 7 e 5 O w z O c u K G d g F H G V C 7 + H m h r Y u s q p i h V O q u l x 4 e z 3 2 V K M S l P f 4 C w D e O c c d t 1 f d 9 P F z I E L x t B S B 7 H e 5 8 e y 7 f S J 4 E D m b p h G Z E r x t m + b j Q M 6 5 Z y 9 0 G 9 k f K p 5 c 3 c c R R u g C N w 9 k v r Z M y N G z y A 1 5 Q G 2 V t V Q H 9 P D J K k a P j x 6 + 5 N n u x f i A 5 U d O o Q P p s x E C F d h / O 6 t B 2 T E u W n 0 + f 3 6 x a g V w t O 2 2 I Z z l D Y r + m L C K y I O + 2 n M B f k B T O H v u v 9 q 3 + G 4 B 2 f h I y k O L H v G a 3 1 / L + k b C C E U W Q E S P / H 9 n 9 A n 4 N T 0 / i H P H J B b 3 E F i 7 W r 8 m A o 0 I n 3 + v M t U z 0 K t 9 r q J r A 8 2 m Y b K F 0 K O U h K 3 3 M A X j 4 b X v 3 C c v C N G 9 R E L S w B H f Y A e M U c c F k L Y L e n 9 8 l E / 0 s H X 3 2 C B L 7 P j a 9 C r 3 Q 0 y m y A p 4 H l E f B 6 b a h j o L X y 5 P Z p A + f 1 M T 1 9 + E u J J X x 1 1 i s P 0 6 3 1 2 C Y 5 1 M v s k 3 P y E o z 3 D i 5 D 8 W e R z Q 6 h U M 6 L d U X E O T e b b n B s 9 H S u t b i x 1 L g w 8 3 t 6 T t D 8 i E P C I M e H e A Y d A S Y v R G J g B x Q f q s T b G r E p R f Y M M P F z 1 m T W F H x g B 5 1 6 + 3 I S S e 9 f v z F 6 O e 3 x G x n N O X K u M J / F g 5 q A f c h r / U A 7 V W / m g o r M m / c 9 X c / 1 i 3 L 6 R R I P Z r g h O 5 / c U E b s 9 f W f 6 0 J n v a 8 E A v U Q i x r 0 U E m b H R S Q A q Q W Y t O i J E g n 8 8 i j 5 m f I 7 6 / 4 v K I M u G J e I Z t 6 g r C f A + V C r y K / j V Z i r E p i u v D u J y 9 5 E S G n k n s c / Z o I Y 0 / V 2 J f e f D s W z f Q J m / t 1 k Q D q K x Q Q P y X M I Y K l 2 Z E D x t C / X L n 7 G Z q F H L k e b 4 y + W H z 9 R q n o R B 5 R O g m s 1 0 M 9 N K o M i l g r L v C K Z 9 r U P R Z e S H V W g I o O a I B u R J b m C 5 q d 8 P T p u F X K l t 1 M S Y k Z U / 7 B W B g 0 4 p o 5 c B B X 8 d W t D 2 7 4 X J N 4 r N f 2 R T O y H A i 1 L j 6 j z / a p I v p d y 7 + F 9 W j Y u f z D X i S t d 1 T A n x b D 9 P Z b b 5 D 9 Q r w q + s f W z 1 / n 3 1 T E t G j G L V r G s O 0 W 8 E W 8 T + m x M g C o 1 W u t N 0 F M P S e g V 3 W u a 1 d S Y v k + q 7 O r 2 L H v r W u N m w b r E d 7 5 D X u F t H f c U I n l u A Z P m m m i s y Z v v + A a D m O G c Q v N Z 8 i 1 9 R b g W r i m 5 J u v Y W P q S 0 m i f E R 9 o A 7 U j p V V X 3 U l w n 9 r o k 4 u 3 v p N 6 0 5 v u 9 X S b D k 8 E Q v x S Z k n p C C J c i A I c r C / g j I A 2 q M f 3 t c / V q b q f J T e u T x S b 9 K u n C u H e Q P D + o P I 2 F 6 B g w A r 0 + F a 6 7 Y b Y y L f 8 u m E 3 I 7 l / o z c 4 u F s 8 c f c K 1 O P n N j n + e A T + t x J t E m z / E S t N Q I p q W / F x d r n C O 6 e N b 6 m W C 1 X A + J K N X c T x D h J a b 9 + y H z 9 j i b r 9 H I U L Q L M 3 4 u Q L m L b h f 8 5 A m 6 C + N W Q x a C X Z 8 u l b d O N + g O S 0 f 3 J V / L l E 4 o L n 4 f e C 2 Y B + A f t I Y K a J Z / C y I s O h d Z l y + Q 7 o 0 W 0 0 9 / M j U 2 H 7 2 0 8 u T 5 A / X C s V c j A E m 1 c f a t p i 5 v Q 9 K O 6 K F S X 8 e D U a r t h K r C x g R J E / Z T v X c 9 A i 5 b C G F 7 V 1 x r 8 7 w l Q A e x z X i / 6 t O Q P + 3 U D 6 2 Z m 3 i d w D k b q P u c O 3 + E + G r 2 9 V 1 n + S d O y 4 I E n P z 8 Q b Y V G / + J l 5 W Q O 9 0 m C 0 e n B o 0 o 9 t / G Z 0 J x D p 8 8 1 F x K 9 / F 6 L 7 b p Z K f o I Y n h y H 4 l Z N j l Y 9 z E A V V y N m A O 0 9 4 o 9 d j U u y b B f 7 + J w Q n / m c h q I d S / e L T L 5 7 e 2 H r 8 B f d O l N G E j N G F S A m / S R t u M g L D C F A c B H O y S F S u t 9 Z V t K 1 f I t 6 8 h V Y B S B Z h s X a 3 1 y + 6 N O + 3 v x N x w a d A X Q Z e W k 8 1 6 B R L Y 9 4 6 E f g q F b k 5 S g 2 g n g p 9 A 0 s h Z v n n g T s G N E W 1 0 6 X X / k 5 Y J J j 5 M O B w g L J 6 q X x k M c H 4 f I Q k v X p Y w L 7 f m d G k Q J J 6 l P q g H x g Z k 8 H Y 4 L m 9 r w B Y 7 Q 7 h w 9 m y m 4 G A k P B S 0 a C B p i w Z / C l B n + A b u y F O y j c P q q R W k J s b 7 c r g D b + S F X L d B v 2 R d V O x Z 1 k U G L c R R o h 4 y B s P N H h O Q R q D 2 / m B 6 d t n / 3 g u 0 6 d t H D O U J a f 0 r 8 O N q s S 2 V a a g 1 z t F N 6 h 4 e x 2 H s e U a D b r P m P P l D x h M L P l g 3 f o + f v u 7 Q E h c 6 V 2 p T y / W 6 I h r F Q h w Q k 8 / J 1 R k T v u k f K F Y h A m 4 R K B e F u T H o K C n e 5 1 O N E B H T / q n 7 b e z I f b P 2 9 b U 1 Q o T 1 A 1 x S M 3 l 0 R h f d 2 O 7 K 9 W F O Z 8 Y B Z C R U M U X Y N F I J a N o E g G t b C D 1 d U L Y q n g B W U U l M y f D 5 E o 5 K R g D N 1 n Z / b l R j i x 4 D n 5 i u 6 X G d E v R Q 3 E f I z T 7 A Y m 8 m 4 6 m k j u 9 J s X P w 2 1 D J e X v V r S s v z u q + h F N q 3 E J 2 U h m Z 7 k L b f 1 v t o V E X R 9 / x m F d 2 O n l / a m j x c W v t 1 z e 1 z Q P 4 C g / D h j v I 8 1 k d M J F V o + U X G V V c Y 9 p V g S 4 T i v o U x A N M H T 3 1 f J B l 3 2 v A B + y M 1 T 9 d B A 3 T p j v 8 4 V v n T F X F Q W 0 0 8 h 2 K L g W W / 2 a w 5 5 u K V + P J C N o S V 3 S 0 6 c Z Z R V Z f c x A e X B B 2 3 j 0 g E I L g p 7 z q N b T Q y H 7 a h b 5 T W U m T W N h 9 Z A w D v l C 7 k J l B Z Y X E j Y M c M z / W d c A s P b / x C X 4 K L r e k p 7 Y c A b Y k n 2 Y B b 4 I y 0 f v 3 c b n z U A f n v g c w P k P / x H F z n 7 z o a T S V P Z G I T n 8 1 m h z h 9 G I j v A s v M M D h / K H M u v Q g W u 9 n K + q x X P 2 F 3 V 7 y b + o J O O F J 5 8 v h B v l Y i t 0 + 1 F l j 2 j A Y l K x y 5 3 O B S f H 1 6 R v v E U r v 3 b 8 c u i l O 4 K 6 U N 1 e F r T z 5 6 V H + 7 e J K c e M Y 5 4 8 C v g / o y b 0 p t 6 V 2 U M V 1 x Q 7 o o T P P w v 3 M B S x f c o 7 s V U m o w 7 K E 5 5 U N I V C 7 0 1 9 0 J V 9 e L c q + d R d C P r J O V u c 5 r 9 3 / M g I 1 T 4 y T s P 9 Z a i u 8 D R R 1 / h H 4 s C b M D D X m O b D y N C c A D S P M 9 t 0 9 q A G g G G W 4 + 0 w I y A a l 6 s z M + 4 Z H i v E c F D A h L i s D T n J w / I n P M D C U t E 0 P w L e J R F v 3 R E 7 j 9 o b Q Y 9 J l 2 H J o X S K M B H 7 W C r W I z D a s k H F 5 S A o N + t w h A r H b t f / a A 8 E c H 7 9 w 5 4 2 7 j w G m U g i d Q + c i q R S O m J 5 B s z 4 n o v 7 f O 1 K x L l / N 4 q N k U I U F p p M R k d x 5 2 8 Q 9 Z u q F M 7 b I C Q G E W O b Y Z q S / i 3 p c 9 t D j Q U V Z b a 0 p 3 N D + y 3 r 8 5 o D + i i f k Y 4 T n j p g D 1 M i u 5 Z G z u B V Q 8 x k N 9 Y Z T s 2 W 1 7 j 7 6 k I r 3 8 O M W D 4 S m E 8 M R L A W 7 / y d 6 e w N B q w + D k + Q P X A M u R 7 f E N V M B i b Y 7 K B I C Q H r h E M H g l q r P L 6 I J / z d v q C h O Y N v e Y 1 w h l V 5 t j U 1 y t 3 d Q d 2 e Q 3 p C + 5 m e J 0 W L M A O w N + m e G 5 V I P N h z + s w u L b 8 7 y G N H L z A 4 A G 8 O P c d Z X V k N V B f i b v b H J 6 f Q B v w P v V g h 1 9 p M u N y 5 P A h 4 1 Z S q n 3 u G R h Y c 6 i s 8 4 C u C 3 7 a Y W 2 2 S 5 C q I O + P B M z G z C N 9 G T N V g k X P G u 8 L R F L k d y D b E R R T Q y 4 M H X K r Q K b 1 r + / q J 1 R H v r A t U B p A u V p 6 P / b H Q f 7 Y z c r f k q v Z C j s d u C h T O u b A h y R 4 Y E j 9 + A a U m c O F x B j j U f v 1 U J l G K a x t G i h k E 3 f g d I W n x F I G B j U F z e z V g U n d b q u E b V b H 5 t D t E Q R J k T + 4 Y s h X h H / p + C r S 1 7 4 C E l S 7 r T c x N K b I Z 9 m g C W c i 3 t C e O W r D 9 6 i O f W Q Y x d B H 6 d B R Q f 0 V i 1 C X 5 Q s b J B K g c 5 l d y T / f J c l e Z H u b 2 J D u R k f h a d f s 9 4 s A d e t W / P x 2 c k T W Z x E n Z z M E w R a J M 8 J T z 2 u b X h r M y 2 4 4 b H F S 3 f d k b 2 V A E q 8 z c K + 2 o R w A z 8 Y K I E i + w X p 8 n b d f 5 C w z v m B 2 h z P z 5 2 t Q c W c + a m Q / F J g + N Z 2 4 n 0 Y T 9 F 5 c i 9 8 n s 8 K + D u c O n w j n F F f 5 l 1 A O x 8 t k v Y i p e t Y Z P D 8 1 a c S B C i Q m O W q 6 F r c E D w b 3 Q x f q 6 p z k y K t 2 d j + u a / d c d 9 c d Q j Y H m n w 8 E P C u 8 R T C q b / Z R c f 3 U y J H Z h g 4 n I Q 1 8 5 R U 5 / P f e z c y 3 3 D V H i p w 8 U G O u r J P o F D 9 T j F E X j i g b F S g e n 2 M e e P + B O m u A 3 U C 9 j + 4 d E w q O k l 3 x / T o U + a K Q q f / t l d 0 6 W F p R a Y Y 1 B R I W + 4 U G t e 0 2 7 1 E x X P b u L t P h 5 v 6 6 i D W q z V m 1 o f N e F 1 J N m W u / A 0 E 1 Z h U S 4 w F g q z L r t o H i O T n 4 c s i G 2 v Q l w U K q I / v q e I j 6 c q Q k t b l h P p 0 8 J Z n o E v O D J 6 d A 0 e A M A 4 + s h I 7 h 9 o 7 f v Y 3 V X 6 8 5 H N U R 6 D k 6 v Q p w G L 4 q 9 l + G U m 1 + A Q T r d i 1 S C 8 Z 6 I T 1 A c w z 1 d g j b 8 x 7 3 T h B c l v f g d Q o 6 5 U S D 8 f T F 0 Y V z C v 2 Y 6 s + 7 Z n q / z I R c 4 H l i K O m b d S E L / k 0 t y e G D T t T Z 0 9 E t 9 z t A T Y 7 e O X W 9 U L P c p 1 e 4 3 P q 3 q t B q B + o 9 p s Y D 5 s o L 2 E + 2 k s y 7 j X q Z f 1 K 6 e s 8 R a + u b C Y Y D g 8 I R q 3 r + E 2 D b 5 Q V R g d K U b 8 e c H F 2 H O 6 4 C V x H Q 3 v P E w 8 d P c k t u S V 4 f v C V B X U C 2 R t T u P g B G e y x M X t D U Q B E x T H / d D 7 + B E C g P d Y 1 9 i r 1 7 t r D A k J 9 e i G t B 3 f j 9 N X K 4 7 e o 4 P j 5 C i 3 p h S I c l 4 w 3 W A z k z l 6 a z 5 / z u Z 3 Q E 1 w M s D P 3 9 b A F 1 / q X O L 5 d l q n 3 x 7 S s m b L S X n q 4 C u s X b 8 + T v y X f Z R 8 r 7 H e h I z L 9 R a s h d 1 r x h M 1 E 6 2 x 8 4 j H O k / 9 u E n q u f w F R Y c 4 b I O C Q 9 G 7 N + + c d X b J c M G r U M q S 6 E W h 0 V 3 8 k F Y N N n L c S 2 d e 1 c I z A l j H D v H b 0 + t r p x 2 a W k S r u j 4 3 w J 2 w 9 f M Z P m G v v z 6 9 f W L E 6 h / U y w j M 1 e S 8 P Y j o + d O v E y 8 k d T N l C k n y 6 o O 6 O f z h D 9 B o g H c g u i i 3 Z 8 y Z O k G / 1 8 + U B m Y a + j 1 v n 9 9 X S m 3 c U t h s H O I 8 2 P g j V v V l f / I m 8 3 g y l P Y I v 2 D u 0 t / 6 D W m c M V C R e t w P 6 p m x 7 y b e 8 5 8 h g Z n j O 3 x S 0 3 y Y p e 5 o f p D F i t E v 2 U J P 1 e g v c V o N C l 0 M 6 K 6 7 Q 6 o G S u L 8 z 7 A 5 a I B y R D V C A N D s + e v X D 6 c k v i j Z 3 B I I F i S 0 9 P t K U p D K a f c / y p O B 9 M T 0 4 N E j J F 2 S 8 c q S K o m N t k E L m g B e L 3 9 V 7 3 l Z j m 7 D X B J F C 4 O t E d N r b q 2 / p i W g X E j 2 i 7 s j R u Y v d o A S s E p j 5 0 q b r P 0 q 6 y V t f U P s V B E V g O 3 S c R l S l n o l 5 8 k q J 0 U E A r G 7 c A h b 8 g Y 9 g V I W 1 H r u 8 6 m k 6 s J b W z 1 0 B K w Z t x 9 + d d r n 5 N z S g W F T 4 A R i v r M D M T r s T 7 s c A S T 0 3 5 v U u w N J l W k X T K U T T v 3 F h P V 8 g c I S X l 3 0 q T x K v 6 6 + L a X h H x J r i D F H Z l f 8 8 p X O u V 1 X T Q I f I z O 8 b 1 9 B y c 1 G + d P N 6 w 8 z p n I P g w b b 2 T 0 P M I t n X i B s 3 2 E j 2 1 a d b N m l X P O l y r G 0 X E e i w o d Y 3 a P 7 y Z v 7 0 8 B p V e D b n v 1 v b I w l u v Q K j n R r s 4 b G N H 9 X 0 g R w e N Y a R p c z B + 6 l c b b E Q F R Q m K F r l 4 b Q y p R 5 Q q F / x Z 6 2 O E d 8 h N E + 7 H e P 4 h j 9 c X z s q N A 4 a a F M 6 U D x f o r + Z / U l e c i 8 v W L G T i + K J n T W S W w E y 1 w r n O x S 2 V v 5 x 3 4 V l P U t Y K R q A j 5 n 2 E N 6 c y / 2 8 h f U + B b P v I 6 b 7 U V T a A 4 K Y 0 C T + c f Y M P D 8 P Q U q m m 3 T 4 a U / A Q l 8 l f v H R Q w o R u 6 J F Y L X e W A G O y x U d / I M 8 2 / E u P j r 1 b n A o r N t u T A W G 9 f 6 H A v T Y n v Z x V J V X 5 + r v + + + U w 5 4 o b Y S 7 3 l o D D P x 5 b i 8 j j a c 6 L X J b Q o t T u A m i 1 F v g T X k e E O 5 1 f r o N P 6 0 8 u b f L r s c c 9 r a T U S w U d h F R + b z r U C u U p N 9 n i Q Y 2 v i X 2 a Z D 0 i U H X M a Z S G E T 5 9 z i E Y m J c v o 1 x w x g z S S U n q V p z O b R d A / Q B 3 2 X k K / P J i c Z F I B r J N 4 4 s 8 8 8 / K 9 c P g Y 0 S I R w a V 3 7 a w S t 4 g + k e 4 G U O u U + a E g j y V L + j Y r + f + O G c m J x e D M N X i E u E t y 6 c e 5 I T 1 M 1 G u 8 I Y Y z d c 4 i X N g u O 7 N R Y o 4 l + 0 / t w A / i X R y 1 n j 9 r X f b I r + n M V n U F W Y A 9 7 e r 2 2 p q S U A v G / m 8 A D d v f 8 4 X q P h T e M F 4 R B H 2 7 j C p O I N f 2 v S d m h L C o X I L 5 b 7 o s a 9 H h O l + F h m q q T 3 v M G w y 5 I i Z j O 7 U 1 B M D + i V g A 1 F t 8 c B j W B H + l w 9 h T A L f 5 4 U l b l 9 b o 3 m 3 B h T u N N g / d 5 G V 2 0 M T I Z 5 1 c C w F A e q V B 0 V 7 Y F 3 w m N h y 3 g V K S 4 / D v 5 S 7 i L j O R k 2 t y E w n f Y M T i z / 9 7 G V b Z L 3 7 C f e 6 M v k S Y y c c f z + I u 0 X G a Y I X 4 V / i 3 W s L C / V J G 1 I T d n h x 7 w A 2 y F / i v V g t X d I a S x K k h x T f v S o Q z / t + H N 5 m t l j J Q v P p e s c 2 T w r w T N K u G F D T D + / p h t m b x c 2 E O v O r 7 y b y Y x 1 E p 4 P K z V 5 k k z n b b H O 8 Q 3 P j u M H o b L p o P e c X 9 n 1 7 u 2 W 4 a x o 1 Q C y u r z g V f F F X H t U k l E H S O 3 n L o n 2 F I 2 D w W f 6 M / J c k 2 Q / x P b 6 M q 5 I Y S 8 r M f N 1 8 S v / Y L p d L o G 9 b d g y t W i E b m + t O b z 4 O i g i J R z f 8 c 0 M 8 g Q Z y B h P r T M 9 U H 2 X z 4 e B + V 1 d s s f G y 3 7 c i F q S X S 6 j b Q X 6 9 t U 8 r P c 3 V E o z / 2 B o 8 a X f O 1 3 Q W u B w 1 4 L F P S u O c W 2 q 2 w J l U a A O W Z D L J b P i + X D Z R T W h T Y P 4 l 9 m T l q e H B f W 2 p 5 S P H R f k B 5 y l E e Y m R D x 9 G 2 W b + 9 W k u P N 9 9 x f N x h p N e P 4 S v N E V k q 6 d m o / 1 q 7 2 L P U H g f F Z A e B b e Q B M + y p O K I 3 U u 0 s S s W q 8 S r a n T 7 + 1 s 5 Q d V x w t 8 P J o v / o o r V g a m c 8 o y R m L C U G f K U g C 4 C 4 R 5 v + d t b L 2 Z I F 9 G A / s 7 E 1 u Q B N W 8 9 z d B Q o S O 7 n G B j d K r 8 Y F Z u + m D U u g s I 6 E g + s S 0 5 L t / P m r T h z O i b 9 r Q y / b H 9 Y h 4 5 2 4 Y d m c A x l P i x C G f 1 B 1 L x C a y Q 4 v Z o 5 D f N a j i 7 f a 2 h p 6 / X p Z b p M k V D O H I l 5 T H L m Z U s C K s W U 6 y G 9 7 E 4 v z O c c 5 O 8 5 h Y O o d M / D F Y 7 4 E w N I i Z u R I m + P d Y w u 2 L 3 Y D x P L K D f / v / 0 w H R o Q U T d Q x 0 t R V d 5 e f F L p x I i p j W B Z M m 9 a M J n G J d P g d s + Z f 1 + Q Y O H G l M + p g j R n c e y L J H z G I l 2 h l c j G s x V K 5 z P X / S j 5 f h 3 8 J B L G b z z a L M L D 9 A N P / T q M D I d p T 5 4 M d f g 3 + A q e d 5 5 2 Z I L I 4 8 t 4 P 4 9 c 0 s v L r t p M f x Y 9 1 / E l g R 6 B S W j u a t R 3 q N 4 o J 6 V 1 W J O 5 S 1 p h 3 x d J I m k S 4 v O C Z I B C o c k T A o b L J / p w D D B r h N v / X Y Z Q X e E o 9 M 9 n o B R n G A I B n 5 o g Q D f d w Z / I h z U R w h I n p e 3 P C x 3 m g e G E p 9 R / n I L s R e X 5 g S + 9 r f u O s C w O X l g R E O X U e Y F b x Z W 7 o I P N z U f f H J + e u T 0 v L R y L Q v b P J A x 8 x B t t h d v 9 p l e u y H b V N e K p A F R D 6 g f q C c i Z Z J F 2 1 x 9 Q d U F w q p 3 q z 2 1 7 J y x T a O m 0 d j T z f A J z 2 O G T U 0 J O 3 k F w + o g W B H R c 2 L f I p + 7 Z y b 0 Q 8 s b h Y p r 5 h D S H n S F 2 1 M V E e J P W 7 r c x o 9 0 3 N C 3 L 6 5 g g f m h 0 O o l 1 X P 7 L h v q 4 R j / T f E u u k + O s 1 G G 1 3 P K 0 V O B S 8 H 0 r S j c M r t r t 5 s Y O f l g M b 6 G 9 3 P w T H g 3 K x x z P y W U U 3 p a z T D Z 4 s x B k J n i + k H r j X o h + c x O y D e F c Q q + 6 n X G t J 7 h a 0 K z N f 5 x X / F 2 h p f b d 9 E H y b Y I 3 g 5 s 5 + e a P m j C n A A m R y w G u 0 r C z X V e 0 y j 1 u k w b Q w c j h 3 P M I L U d q I Z c i 3 + Y R c O f 0 p 1 t F w X 1 u a B T E A O U Q J r s s V j 5 P h 9 T Q q L u m M U x j 4 2 4 6 8 b F M y V m j a p Z a T B e b Y + k L i V U 0 8 e H r 7 y g + Q I c C h D + I k i F a o h L P c 3 V 7 x W S u S G j l 2 / o L K Y h c n V Q X J U x B w R m Q L c 0 5 9 Y g 3 T 0 Z 4 a K D w t u n p P 2 j j u 4 e n U f T p 0 u 8 h V 0 G 6 4 o Y q O Z X C e d y / K B 6 T 6 f b s B v z a J D X V W L O J Q X y G 8 U R L y 0 b d Z R e 1 3 P P n Q 6 p j a t k 8 y 1 x P n L c Y b t T H r X I H E f Y Q B f D p 1 c w 7 7 d X R s w T f R M 1 A B n i Q 9 E E h y H L 6 g A i Q A R i a u L 5 2 V c 7 z Z p g t p 1 4 4 H C e f 5 E I C e x y E E H P 8 O M 8 Q v t a g B b y T 3 Q 4 2 / f c c t 3 r U O m Y M o Q J 1 f T e a 2 T c 0 w 8 B k w r A o P z i S W v 9 x e / k C 9 f B G 4 A w D A R X j a n e 4 G k d 3 r D F I u R 0 Z Y H q t u B Z a V b v d u l a h r J V A 7 V b P h M r e d M p 1 x M 7 c k 9 t V 7 M p + c + v e E V o m 6 D 6 y 2 1 X C / t N 5 m R C M V m C v 5 G g Z k y 5 / x D s 9 O i Z d F T v z 6 + O b w + 7 B 3 5 / u E H 0 b q O f E z Q k t n 2 a D g 8 1 y d w l a E U U / A f f 7 t I h o 8 z j 5 r g d + 2 + h R I 8 2 7 P p I 8 3 d Q M D C E G 5 4 Y j f N S Q 8 Q T p v n y C u V T 6 p i d H N f F U + i E 9 i P s a n T T 8 1 f U C y a V Q y l g c G w x k / / L M N d y E 0 C J 2 P o U m 1 2 H E b H A 7 t L x w Y X x J 1 4 w 0 Q O B 0 m f 2 S 3 C H P P v N O O q + P s i + l 1 C N U S R b H r G j 4 o V o 7 / 9 P r A M L 2 N L P j g w S J V n 0 U 9 F V c Z t X F G e z H 4 3 B e R a x J g 5 N i 4 w 4 g N d Y v B N l J 0 e O F l N g M n d 5 x V S m K W 6 I Y f L Y Z c I H 0 q V j d r H 4 8 6 o g a B c d G R l B J x Q 3 q / n c i T Y o n w D G l W d 8 d 6 t a s a 2 J q / 8 p t 9 + Z i Q P r s G M K 1 S m w Q v Q k P 7 j o U f 1 X Z R t P C e D f k 2 A I T O y A 1 m Y g O 6 P e x l 5 P b u 3 k m 8 3 B Y 7 6 V k e 8 u D 3 g 9 E R N W r Z c 4 m X k b t n T N f K N M m S G F B Y x e r 3 8 l P J F 9 b + o R o O b j v n b 5 T t 7 a 3 a 5 j N r F s L 0 a v v A l F f C w V l 5 3 u H s e E / D 5 C q p r 0 r k 8 w / q u s 2 g 5 A E B y e r 7 + W h L t T 3 3 v + f G 6 q 5 O 3 S N f I 5 C i 7 4 u y e m l I y l m 8 m B e Q B b k 1 X R Y c 2 V t 0 3 K H e c 9 W h z 3 d a Z M I u m U g D 3 1 G N p 7 C M g o u i y 1 x / m a h u x 5 G G v 7 1 f p T s A e n f 9 q S n h J Q k 3 p S k T B 2 T x A b J g S o h Y H E h p E U B 0 M b A z N N T 3 g b W c p k 4 W b 9 / E k V K + q u 0 Z + O N A W S B 1 N e / Z M D r b P X w + t X H C x l E 0 / i 6 c N t d V 2 H U r O u c q K g j 3 j D Z i m S m I f j k N J F c o f W X f P k m q o 9 o d n c O t h h a B B K G n v M G b x X 3 6 5 d H V z Q h N 2 Y N x j c r J x u s 3 M A n C w D Y 3 9 F k I I p E Y l a 8 3 N z M D A o j N e j B U I E H 5 x L / P 5 e D C h m h 5 o b z s O B q c i / P O a 9 r d V 6 d A n J L i 4 H e J o 7 y X X v o r 5 g f z k j 6 M B t v 7 r g a B H A n S z g q / / g G x E v N D S z I v 3 C J q J n X T K A O 4 M v t 6 o j f G N B q E Q 7 o w U v M G d p U o x h W B x h f 0 l t F d 3 o 5 5 7 / O F M x 9 7 e I z p d G Y 4 5 P g x W T V M 8 8 B y l M p 9 6 f + 6 t x d p U D a m K B G u 7 / M T 3 L S z 8 e 2 k I h W V 2 k v X a 0 N m x / v j E G x t f J G a / H l x d r U + R S 7 8 Y 4 H b P r A z O F t s 3 X L f x B t o n C y / D 1 C e D R 0 f 4 q 2 b G 7 / M t x H t O o r r E U 0 J Y S 9 F 7 F W p 3 b 9 n q 2 6 M c h w h l 0 C E r A g F T L O F S O B Y + v + b i x i j C o / Y E 6 + 3 d Z E 9 4 q 1 S Y 0 k m F Y L a 7 o L D 8 + O d q Z d C v a c i 9 g L + L R 9 W 6 + K t 0 f U L z 7 l H 2 / T y f l P o c v v U S O M Q 2 G B m q s R V Y j L R W Y l M v l h X h K i g b P e v E q 2 u A 9 v i u d + w 9 q D e Y z z o Y j 4 R + f 9 P X h y B x m m j L F Z C T i y U Z 4 9 M p P v u V q m D H B c r n x 4 5 j T O c I F p I 0 Q e j j p O z M O B 6 8 B o d v a T a K q p J P A N w B O l b c 8 K q S B U L 8 V H O q Y 0 f s d C d i P G 6 9 g t n j 0 M 0 S i y o 7 Z r O S j J 0 y B p M 7 T v q p Y 4 Z s k M c h I g 6 5 M g m D 2 n H 8 8 P Z F N P 0 6 h H 3 k y F 7 i i z V V x 8 X B i y a C s M A y B J q Q n / e e 8 S 4 Q g q W h j 0 A a N 0 r X + H M C 4 0 i a 8 a H c Z X P T j b b l S a 2 c L 0 7 m v R 7 5 T 5 U K K Q z k T Z v W x z L / 1 k a Q A W G 4 4 L U m 6 m W s 4 w X s b f c m h O E h 4 L M X y c f 1 z Q R p f Y 2 d Y W W 1 q k l H Z c P S M s H W 4 u F 7 W 2 L h q 1 1 u H c r p H j W g i 2 5 v a N R d g I j a h L N l a m U G Y m 8 P 3 M c T o 8 0 9 n 3 k j 8 u g t f t a 3 b b q W t C C R v q U J Z v Z 1 m U t D g f Y y u n B L E J B p Q Z a X 0 c r 7 a T 4 u q 2 r B f w q g h 3 G o k 7 K b 7 G 3 W W c W 6 V 9 T X H 8 e U A l k t Q Y 3 B W C a + E D E E D p 4 6 u q c u I 6 v o C m / A b D T V U 9 L 1 6 r H J S c e 5 y v k E H 2 p S I V m p c s w Z 3 + 3 l y 2 i Y M S A f T N 2 d w q E p b u V B M 6 A F h Z p Q h K K p i j n I o m / 5 E 8 h 1 8 7 H l s b 3 L D s i n F k a p W e h X p 0 v n g s G 9 S I 4 c r s P 2 U i d o g S f 7 / S i 7 G x K R 3 a L F o M d E G t g 6 K h R C 6 7 6 P R e q 7 n e S z p Z 7 w u M R 9 + N y c D t W l N Y G 6 d Z 4 Q 3 G b U 9 P 7 Z m A O t 5 E d G v h m g L w 7 m T M 9 k r p E i a I e X h E j M F z v y k O i D G n + y 5 z t T u 2 t R f y O u w f A 5 g P D B F e R b t + C 5 m D n T S Z S F a Q F c M u 9 h 5 X n 8 h L Q g 2 S 7 F s 9 J f W S L z h r h 8 N c / v Y a B O y S l S F + 8 v 1 f c N 5 j e T T + M D p K N g u 3 f O Y P z w j t 3 g Y a + c K d D 8 n Y X B c I I 5 M 2 j 1 u U N e 5 l 9 M 7 I r L / j n v Q Z 0 A + a c b 5 2 / x S W E + v m + 8 6 Q s g k V A v D n j Q q z S 0 p C j y V V 7 o L a l Z t Y 9 C w x X 2 + a f G D G a d U y p D I w 6 7 q p K 4 s I m B x D A Q Z Q b m W f r K Z a J 5 S h d W z v c b C C U + N S E t h p e 9 x 4 f 0 + s f K s N q 2 t n 3 E S q 5 y 0 O 8 L L S f t v f o L G 2 T L E r y 3 T G D A H J 2 Y B v h X X O m P d y a t z r y w x o Q M L h N 3 t o K R x H X D 1 C / d 3 m + 0 1 L Q p 3 m u M 7 l f 0 6 9 g j x e X w U G z k P 7 Y h C h z 6 s d N 3 x G X S O w B d 5 s M J 3 T Q 9 M x P e k F o X G O k n x F V J f U t 2 T w M l C c v r Z k t q S m f D R i M W U R R 3 9 0 j m v o v L X J 8 S O B Q I o 5 Z t Y W l U 9 X R S D T u P L S E v H X 7 8 M q M 7 H p 1 m l M S 1 E p s c I K Y U P 8 z C w r 3 8 w t C n l w z u L / J G e F f P z J + g E 9 X v V g / c A P + Y Y O M c o / c n 3 F 6 B 7 1 m P 9 o x y n G o + C l p I u M i A f N n Y A A c U + G y 8 8 o + D 0 J m V n / Y o r a N + s e K o W y M Q U p w j 5 7 e Z U o y M s I L i H n b N M + v n j H S A P i b W l r 7 g 4 X j 6 e o m P 0 7 I D d N 9 L P h 4 Y + g p s v 9 3 i S O 9 l u l V M P 7 z a D W g l v 3 + L 2 B 5 Z c O n l X p y k 9 A E D f D r Z a 0 g t k 8 m + v n K g S v p L 6 O w g 2 F 1 l F 6 T X b D e G z W 7 E i 9 W s I q 6 1 O B 3 A F B i 6 S x P l G K 8 N J 8 7 r E E T H 6 S I R w d + y q 1 u S 4 T 5 6 Q 3 J p 1 8 5 O u g P p L w t I 7 V q 0 u 5 L H y 3 7 3 P p B j 7 w c x c q L r 5 t x i n 3 w j a Q N 4 j Z f S C C p d U o K 1 R + b e Q Y c Q 4 / W + n L O R 6 5 C w b y E 4 q u p u Q C v 5 5 E U e 4 V U O T E j 8 9 o M V u G p o B J B O B 1 J j z L 3 D 7 C 2 b 6 + g R s J H n + v H F 2 I i / y 8 e h H k 9 Q Z 9 6 r I 2 B Z i 8 b H S T j f P 4 w + B p Z E k t 8 P / D N H f 4 x 3 L m A W t 5 X v n g f / g U F t I f u O j k X w 6 o X d e W S 0 U y V U L M L j 2 P k m 5 P h o / + 1 v t u A I U j H 2 r Q R q 3 K / P + b G M o R 2 G P 8 k U b o h A 4 u F z D 8 P y C / Z F 3 P S c v O 4 G 7 8 c G H 8 J j n 1 x u 0 Q R q z B I H h 4 W B V 9 + E P f D w T / H P o w / S F 8 L 0 U H 0 Z c I D A z M x 1 g Y t 7 Q p 2 g 3 A o X + x W M v F E 6 z 3 x e I 1 c X Y u O Z + S z s m g w 5 X p z q K P h 6 r R 7 + M s f + 0 i G r D Q I F / h 5 S q X / v m 8 g Y d F m E / Q Z z C / e z s N o d j S M b u N 6 6 K 5 G 7 V S V 5 x r P y + C 4 e 2 P n / 4 5 9 A r v e v v s 5 / / b r / g / 9 3 0 j J z V Q E g u I 8 f 6 g l L C c Q c / Y c g a x 8 9 f p W C Z E x J N u W x b J a 4 T H p 3 z h Q D 4 9 Y f Y X k + U v M 1 c 1 u n 6 d z 8 C R N R 7 j i D V Y X h Q n a s D 8 F A E e P G 9 j r K D G q q / f 0 J g q 4 p 3 3 8 / M U w R / s p 4 8 + n D 5 C I w i n 9 l P D h w / k M Z D 0 H G 2 4 9 Y d F x q p / 9 z G Q / 7 H 5 T x w C L 9 z 2 q c / / k y H n H 5 w h 9 z y S P + k R N M t A N z 1 / n R x J 8 0 5 7 / p 6 Z 0 s + v R v H Y / / T i D T 8 y + L m k D q b 7 j H j k s 1 4 l q m a 0 C / 6 P n F 7 v f 2 3 d 4 K Q 7 i c j o d I B G g 7 5 V 5 G / P F O X 3 g j G D p 0 R w I / r 4 C Z d o L m h m O 4 i 1 1 C J 3 e n i k 9 E s p M G 5 O B R Z K 5 / t 2 7 E E x A B + K L j 4 9 C 6 T V h f I F q p e 6 w Z h 0 U m z u L z b x M H + D d A A a G J Q i Z j 1 2 g 5 V B 1 M M 7 v a G E c 6 I j 5 / v 1 L n h P / P L Z S 3 X G A G 2 E X s X e z w G m H G P l f t 6 Z n s v b V H O w w T o 3 s e w d q l / T z 4 P 6 c P u O A n 9 4 R w S s 8 K o 4 v M 0 G 1 3 t Y 7 T j / u 9 m g M N 5 5 8 W k w R G 2 u h Q c 0 X E 4 D s W / R a b b 4 S K j g I P 9 M 6 n Q 5 h Q M m d c e t 5 R A k r g v 1 x G e D f m 7 R 8 V Q H 1 A 7 F l 8 q U R g P u j t h / u N g W j 3 A y Q c e W E y M n 4 w j l d g S n m B 4 / u h n z h s o F F U Y a D B 5 g z y c S x l R s Y Y + Z H P R / U f O f v t H I 2 n c d I A I S U Q z P C 8 5 f 1 O b 2 f j h 8 m s x s Y N H k g N l f 0 2 t M N f C P I 1 T x a k d I k u N a Q t b V 6 k E m z y b E Q T / l 7 J 7 j + / e d x 4 5 E v e 0 i Q B 3 K i / 5 Z M q C A V u T L r o B M c s a v t b 3 O H n o Y R M e X w P h z e c R A T 9 Z l b i i l c o s O J r J p p k Y M b q 2 o J p F 0 d Q 5 r T 8 L p 2 L 5 + 4 u k y k 8 m p H z P H s 9 c w h + 8 4 E A X p + 4 j D L y I o G b i / x Q p Z t x X e B 9 A 6 X 8 9 l J 2 v 4 G H c D D I M H Y B 4 B R 3 X s b h x Q y a V r n I c a S p G U B P J X k B P c n g C n Z / M P 5 e J y U z e v F 8 q a E o z Q 7 v 9 N U b s H g + X m c I w J O / 7 p w b 7 9 6 K B Y Q w V j Z Z v P N G d P 7 o 3 7 T D K n l v / e 2 u + I X a m W O 0 J M 3 9 u 2 X 9 8 N n 9 r U S c R 0 e G n O b l V e 7 8 O A V d n j n G S e f N 8 s p R w j W C h q C T i 0 H B e R j r c K Q U B 9 z N 5 H w 6 w l j h c j N R j A / v x q i d 8 H q F M e E I w X W w w 3 T / W O e o c m Z 9 c 7 d K 1 A a + G z 7 c b 9 J Q u G m F 6 w m A V E b V l u B 6 O S p L 7 b R 2 X o P 5 Z f N U T s r l 3 V 6 6 4 g g y B k S j u 9 l t 9 6 w B y j L L x + L e K 3 H I 0 N c a + E H q 3 l c Z I V k s a W R f Z j 2 2 s g N 1 M T J M C 1 u v D o m 8 k R X k r 4 j 3 t R h D / 9 P s 8 R p 0 3 5 2 / H p p 2 p Y 1 N a l U o x e 7 e x 8 V L R / / K 5 p 7 f d q 8 f Y 6 I X p N z 0 f K w y D d W e U u U 6 l h e e 9 / b j z 4 6 3 l 6 k Q d U 7 w A C 6 C J E k s o t p g i S q z v 1 r f + F j 8 F k M N M W K m g G d n p y o a 1 Q H T z 4 w i o 0 j X V h N 7 F v z G 0 c E r g / Z m A 0 V T R J 0 v Q n A L q z j L M b b q H y 3 i 0 / Q H 8 r f 2 h 8 X 0 x m v f s z u A r a j B r F D x O y 5 H B 3 i Q 4 x s f + t 3 1 M Y N Z c q J n P O c u v D U q H + h 8 9 / K D i U E / Y 0 / t B V A 5 8 p y D d I 1 l P m X e n w S e i / i 0 7 R i K 3 B g F R q U M V V X c R x c h k w 7 j 2 U q w G Q 0 5 Z M y T B h O B Y 1 0 X 5 x C f a / Q q X Z L 4 I B 4 V M + U J F S Z e f I N m I x / J 4 5 d 0 a D r z a J 5 7 A G y 7 H b i t O X y G z m 2 4 9 J 7 t K z x v X i J 5 b e 4 V M a S P o / t 3 Z 7 v L l c U 9 Q M M I 3 s 2 x / s 3 o s 1 g L o v m f 7 w N B g r E X H v C 4 N V O E X N s z s N b v d 6 k G B P V f I e 8 R r s w 9 c k h 6 4 V B x C I H d F T T T 7 O v j i Z D 8 B k 7 Y T 0 m Z b D U e 9 6 U I / L i y m b u 1 y Q 3 I E p 3 z u A w y J 6 O 3 D E 8 K Z r v I j e F 7 u 4 S E j O O o C j L q T J J P Q J 8 w V x G r 6 P L W 7 C s H 8 H L I m x J E c m d g j v h 9 z o s e 4 D k I 7 T Z l 6 b k l 8 o d Y E t u v 0 + n 3 O n l v A 7 t m C / 0 + n q r i G U k E D + 8 D q L 5 g i X l i D W D 4 6 F 1 Q a 7 u D u 5 L c D p l h 7 v T 3 X H u K v P E j f j c 8 W 4 1 b 9 D z u + q n f L Z h H L v u c S c D H / P Y n 8 p 8 W t / 7 P o y u 8 B o P p k C L F e z d x i T 1 B s z o R Z L o X l i F m S A J p F h 4 B D J s v X v 5 d M J z F r 0 p S c y l D 6 6 h D 9 h Z H d o U m u h V T m M i n i h l b 9 F u M t S q M i t z 9 Y F e x f f v C L k q Q 7 x L h U d Q k S O c a j A l Z E L 7 e A k 5 L H N G 7 4 x Q a v U Y r u + Q C U e O + d 9 I R H k d S s g b o K 6 b R n z u c M d 3 a 8 C r W D X z 5 V 4 y 6 v g A 9 w y q z h j o L n z 7 n a e f A x Y e I g 8 K n G Y y j M u z F L S b k 3 j G d G 1 b Y f T e X K w x 0 1 2 v y K n 5 v 2 o e P I q d o q w j g N 1 I M n 9 D r H s 7 S v l M d o q K a 4 s Y P m H L Y g h j N x G M C T B s e h y E b v R y d d c r g Q 4 s K 8 u L X / u Y N 7 1 X v + o f s 6 R u c 1 A M H R T W s t V J e O w x / N L W P U u V Y b F Z g L U T u N y v 9 h N i i j f 9 p w l T l M c 2 5 w f K y Z p V A u w a y 2 q v 4 J I Y 4 i K I b s 7 Z T J F 0 T 0 6 Z P K a n K X w y j 8 M t 6 o M S F 5 8 5 O 7 O 9 H H B G s x c B I Q + O o H X l 5 I r w U + K e / Q t B 5 l w e A M z v q J 6 K i O 1 j Z t 4 G 6 J P + L t j N r V l b N u u w P 4 k J a g U t F 6 Q U V a e 9 o V T q R H n 9 9 z Z 3 5 N R k Z F f F V V E V F R u Z p 8 r z v 2 X u r w L P W n G P I R Y Q G 6 d D 0 y m 8 X B c / n r e q L / S 7 G H 0 h N g m t z f o g 0 D K X u l T 5 a R n D f 0 b f 5 N U t P N 4 8 i B y l 1 Y q h X Y 9 f t R q + 9 7 7 j 8 k W N 8 u W 9 q D y I q K L y o H Y I R u 8 Q D u p 5 Q Z 3 R y n Z h i X 6 g L K R Y Q f 7 l p H S F C o u F Q N M 8 4 R 2 p / c O U L v 2 x A M 2 u O x 4 T F I T z j f D D d P X 7 3 r P E 5 U h 2 C M K 8 L q l 6 q n 9 T 8 7 B f S Z U + r 9 N t 7 / z a 6 f M J v 9 c 7 3 z 6 s q a p Q Y E 5 P o D y S F q R 4 N s l r g 5 D L b e N M L P v d b k T T z T 9 p B U 8 0 k P i w 4 h G E 3 x + a c 0 F 5 n j i q T I m c 0 F X 8 f h A v 5 h Y r 9 1 4 l m E H x l z 6 T T S H T 5 I t c J Z g R L B 0 y J R E T R B Z + 9 Q 3 D v s Q E j 3 w t 0 7 0 l 1 5 y D o u G y S A 1 v R B s n b D e 7 K h 8 j 9 h L X n I z x 6 D I / i C K I U C 1 i R h c h C s u y + 3 l S d b k A / w u n M y K I 5 H R k 7 q V / c M 6 y q 5 3 e h 8 e w E R x p e 5 s N D / X N N a s a G F 3 n / q G i 7 i y e P E Q s m f S w n N R i K p M R A w l P e T T V c Q U n 2 d h e j L E b O 7 N T b T n + s J v s f + / X d u O V q t D v B f 1 k I 2 p F 9 S R e x t w x / j Z x N s X 3 5 R 6 X L d L 3 c 2 o p 3 N y d b r 3 v q z 9 b I y U W D t S q Y P N b V M 1 G B j 5 / f r / 5 Q v x c 9 L X L N p f E D b X + q 8 A v 2 w O S O i G E V R 1 S C R E B g + P b B 5 + G w Y 9 4 + e M v X G a N d z s Z M N T d j I r h 5 n m F 5 V u J 4 O w i B 5 1 / x x x D o g z W i W l / E V X F 3 N J e 9 0 D b 7 B T 6 8 Y l m m W 4 J 4 J j K C U p q h X g t y k f b j I j i Q R Q 0 M O O i F 1 N 3 L + H t 3 t y 9 j q Q g u B M 9 Z O h X k U l 3 S n R r g H N Q K E P 3 J D + B 1 H T p B w l t q 7 Z h x r s P M Y i S A L u W J 9 b B 5 P 9 0 T Z r l + r u + f d 3 j j B Y J d p 1 m D g V q v 4 y G r B d L i 4 k i V 9 O c h S y t U L b G N Q v V 5 v N K o f 3 C s S h j X Z R H w N S v E p K R 7 j + M R Q d I 2 9 H C Q y I T x O m T 2 5 6 r k C M T z r 1 T X s + 7 f L T f O K 4 a / Q i g r G N j r F 6 u O D X r + O d E C c c O 9 d a 6 K y s i c p L Q 8 m c H g z n m z 1 5 F 4 i X C l 7 c 5 W x 0 5 / Y / C + a a c A d 8 N R 6 z c m L C v o W A H w l g w S + b N d + K O O 4 w O f e E I W f s N v m F 4 0 x m B 7 9 p Y g N / q K R e y 8 v r W C f b j U 0 K w O A y O O / d b / e N z 5 9 + N Q X 4 t 4 n / y / + C n / Q y y K 3 / g f R 5 P D v / w 1 k c / v v 3 u r j 2 b + b R a T U T 1 P r T N R n G 6 Q 2 9 3 x A T S + w g K V A s 0 F U j z 2 I m S w T I R l i e z J e s X x i 8 O h 4 8 0 k B V 4 9 I l J l d H 3 X G 8 i S C s K m B 9 m F c 3 c D X n J v 9 L 9 + r Q X U C K i 9 E h c P r S Z b N 0 O T q u V C N T k s y g 1 W X 9 V L M 8 d R 8 N q m w t W u d c q 4 M m r z w 6 u e t u 5 n l + b V 7 g R V D O I q Y 4 n t 1 2 J B v F d 3 c 5 7 f Q p e 3 n l c f E u Y b J v b b g l E Y F / m H p X h H 8 f 6 N c u X 6 J G n u / R 7 5 j a k J G r 6 R O z a M w 0 F C S t 3 Y L p w w + p 5 r 8 z s M k x Q a B 7 c M P q w Z 8 e a D k f m + c N f 5 4 5 O j E W P T M H b 5 T c d l 2 2 X R 8 / R b a B u P O y q F B z u h G O 0 Y c 8 O z / B 5 / M 4 T T C D J e N + g p 3 l 6 Q A G Z 6 k S s 7 2 L O a K 6 c u C 6 1 S A B + j b 1 u R 5 2 0 P E q m H 6 9 t B Q A X 5 W 5 k d f f Q R t U S S k P j K f 8 h 5 j e F t o T / v f p Y u + n L 4 8 W N 3 d s G G 4 x 5 f 6 y q E 1 m d + x 4 9 l h 6 G e g A 7 X 5 U X u Q 6 O f 0 4 + 3 r J f U 2 U 1 L F 9 T t o t h C G X / o H q z a D u O 6 C E H 8 e O R k N r 0 0 9 D b 2 i s / 4 z J 3 l z n Q g f T u F h E a R V y z c n 4 G k f d V 3 A 3 3 W I 8 m A 3 G p D s r H G P 3 8 E t 6 9 q q T 2 i f p f U r e c L V C P s f Y U 9 Y + D x S T o f X n U + J r 8 S t 9 x W D c U Q 8 W N b G N 8 i h Y l U 8 q m e u i t 5 y F w r 9 2 p A h O C p f n w d w 3 p d N 3 M j d q A + I 6 t c H o X k 8 g H 8 r A s 0 Q K g a p b i 1 F B I N r 6 A D 0 f 7 K p v F K 2 V B S Z R q w I 6 8 L y r / q T x H W d 7 P e v r X 4 0 7 E r u n z W t Z o p 4 D j b Z Q v r Z 0 L Q U d 8 j U I l N 5 T m o w P M 9 f A / D Y y K r h j w o 2 o h A x K 2 3 Z 6 c j 9 p 2 F y g Y Y r m V v v h m f K y U 7 k C C + 5 F R D N S o 8 6 Q D n x 6 m 3 U r O h S h A E Q g e F l H 4 y M W F + E i h 2 + k D j 0 3 0 W 9 v E d O d M o O L 3 t e 7 3 + h B 8 I f y X 3 t D r b E E + o l s e X J j q X R b o c 7 t t C Q + D I a a q u S D B m a F s a 6 S p + D h V K s i Q G B N 8 B t 8 V b e G S w e 1 G w C n x y r h A u D r e 6 V J h + h M 1 A S 7 T c J U q N P I 7 m P / 0 M p H T + w 4 F f l H 5 + B l q Q z 2 f 7 f E + F Y O f q V R L q P l p 9 q u x q g I 3 C u T a 1 E c O P h 6 7 t q 6 + 6 7 c u f W + O A u N 3 W 7 V F R l L w M s B W 8 F 7 t y V / e l V r f p C 2 B P f b t X E R + p l H z / A Y 5 E U 1 R C D + N 6 k l P G 5 r c w S I 9 c 9 g G v M E N m v F U d E K 9 v c e C u u 6 P 4 b a q F m e q e + 5 o J w N 2 D m / 2 0 / g d e F u j 0 / m n w P X C J 4 l / i g x I R H U P x F F w R b b z e O S v c j W / q j 4 R G E W J Z Y / F D 8 w / U f q G C P P w V Y Q J w D p d o n o / f v d K q d 1 / F f 8 9 9 g / d 7 Z 8 Q M u l U x l V 0 v j 2 0 1 t l 2 M 9 x d 6 I 6 3 I A q i x y / Z V K D r 2 Z 4 / Z k Q 6 Q s V y B k P D t 5 7 9 T o x c i K X C 9 1 f 6 6 m 1 r y 6 7 S G U b W y C B N B Z K k V 8 / o j u 6 v P x w K C Y 2 K x t 8 K j h o + z T i 5 l W a v L h d p 5 8 f W b G q H M z g v T H b c g Y h e 7 0 2 h N a E / + w E q O G S l k l h 8 T 3 S k s g r S L f 1 9 u B e b 4 6 p p 0 1 q s g N P Q 4 Z + s + k f A N H U a 8 p R q 9 c n x Z 1 + / 2 Y V / X U c 4 F z 5 3 W H 7 6 O 0 Q 7 F E R f w v U O 0 J i w 0 w X A e W l T W A 0 w i G J X 5 7 M B r U 2 6 f i Q p Y j i u u N 9 l n 2 8 e 3 Z + K U 1 / P X Z r c u o Z z R w z g J P V j x I M l Q g k v I 1 3 f N g r 3 i Y r Y P w c 1 g v s y / T q + l V 1 W D y 4 G D Q D 1 6 o Y e u P t c o k a D L W Z l J r R h h i T A I l J T + F a c 1 a X 1 P u h i 1 J O 0 J k F F / t + b y D m H Q K z 2 K W 9 t X u d w Z t h f v V / m 6 7 B B l / Y w v u T 8 F E K W O k M m Q 5 J 4 g e f + z o s K H K P f X A X / E 8 9 6 S J k x r I L K 3 H J 6 G 6 g L O h X E S 2 6 s L M H v i U T D r 9 p 3 X J f d Z / J D K 1 e d f P c g 9 p K a 2 A 1 l u r 0 r f r n p 9 O 5 d t a p 9 Y A s i 9 V 8 q 7 M k K 6 L A w L F A E H k H 3 8 S e M L + F q G b 7 k 9 p M Z 9 C l t c M V K 5 l I X k 2 + C G 4 g Q 1 t k N R N M Z o W 5 6 l g B O m e 0 D i z 8 P L b B y u c t R L j v Y D 7 G e 3 0 i N o u t 8 r y W 7 V P z Z g n 0 D 9 D 3 5 j B m e Q I v Q z 7 o 6 p 9 k Y a G y U K G I M B P o D N B R p v r C 6 l + Y n 9 V I n y y g G k 9 5 n N S B h A z Y o W z B l X h 7 4 F Z F h H 4 Z 9 T F k g c + D M w s b D h u K d P c R I x 2 c w Q 1 w x O z G n t 7 W X c j e 5 3 c y Q N Z A w D 9 J K j x s i N p p l W V d / 5 8 X Q i B X A q b 1 3 P h J 1 e a F w 8 Q H E L Q D s d E q 0 T M z p L U K E l p + Z n + b t z m e X f Z a M 8 h a + D Z v u x y w M W D H / K B W R N d Q B k q X T E G 3 V g S L G p R r R 7 H r + h u s h l L V A H B P F V M K 0 p 7 H k P s q / T A A q 4 y j K 7 i J J 8 l e Z + 1 3 A p h 8 C Q 6 K T h x X + d n P 2 8 h 7 K D l g Z k O y C V d 3 C d y T 8 N 6 4 7 X R N c j T R 4 i 7 R Z C J y F M T k y 7 O d F V n 3 q b I L 0 n d J B E l B 2 l B D + 9 g 4 9 C N K q 5 G O C K g C b d O A s s V 8 I d X G b 4 D 9 1 3 Z n x M w I V 5 3 S Y X v N 2 T x m X v w y V F E k w X t 7 S Z N K p k k z u G f u 9 j G v d f u K D R J D O 7 l g Y p G 4 Q 1 W c d 0 8 2 J c T g q L e w Y r l + V h f Q G N C O 4 D 4 h L M 1 N 5 p n E I d I P k p R w D g H N V B 5 F Q 8 m D i m q x F f I m D G K l b t 2 m s 8 S t S r L Z u p x f 9 j A 3 l y g l 0 G j 6 r 9 g E c H C D N / x 2 Y r e G R + U 7 E r n g 1 D z m s 8 f W / q h t A 9 + T U d P j 4 C S f R F M j I Z S p 2 F q v e 3 y 5 H T z 7 x H m f X M a 5 3 E F Y w z x P V O 9 B z U T C c y W F / r y Z g o 4 k s D 1 d 0 c Q q 1 T N O 5 Y c M 8 m r a q I h Z R c u E E s f 1 p + 6 W l Z 3 u N 3 j Q 6 v i D x 6 i H a c j 4 u n r + u T Z X U 7 f R 4 6 U A v y Z C l Z K 3 C s Q 3 t D R h 9 K q 4 o 6 y x T 4 5 O k L G Y s S t z Y b M v A 0 N C p + r s e P P i G n B X X E U o Z 4 O N m 9 p u V N 3 q 8 m W X 8 w / 1 x x F O i x E u V 2 D c d E n B h T + 7 I Z 0 U 9 e 0 F E 4 b H B P 1 a f a k W x M I a u 0 B M h d 1 X Q Z t j c E K + X O h x G u Z 9 y L M I g f A Z p u B L P x z H o N F Y H L y o N Z I Z c U f u n 7 L l u Z L y r M b n I l S O s 6 J Q F 2 N M X v Q 5 c C T r a J j t x I U l 8 j u M m u / e P Q Y X 7 X W u I 8 a H 2 B P G g R m p N v n I 8 h 1 I O R j D c J / z 3 p d J 1 G l + h I u O / R w X 4 5 W B C c x r M d l 4 O 0 D x N K y l W e 6 F D H 3 w t P W 3 g o D M P j z f k O H R H C q Y Q n j J 2 g J y y Y i p J c Y l W + i + R + F w J E u K s 0 L A z E t g o x x 5 G G 3 8 j w R b 0 P G c G r O N z P + / Q H x j l F 4 W P Q C X c T Z r B c + 0 X A T g t T E 1 D U V Y / 3 j Y f r 5 v M c Y w p c l k D F q + H X W Y 5 7 t f 0 Y x b N 1 x 1 S I / 7 7 A a Q g G b 2 U v l M n f 4 3 1 2 J j b 9 T w p 3 k P i b i v T O w 2 a f I p G e S 8 r g x h D n I u Q 2 N S S c A a E U 0 v f r z 9 0 A A y P c D f 3 + 0 c n t x 2 4 W X 2 n p P U 1 1 h 4 m 2 d R s L Z N i 5 Y c w C f a e k 0 9 b 0 / Z c 6 c C n d k / a Z L J a d K t h Z B n U M p u 6 u 5 d c T S 4 N 5 w i X 4 9 H f a s v h n b T U v P I Y D U s q u G p Q r l / N A t m i k w s r Z T x Z o t 8 2 k N t A g I T C u l W U 9 Y v j t s 2 W K x 3 h 4 5 1 O 5 P n q y t L O m Y 4 Z v B 6 h V n H 8 i u I 4 J J P X 3 B r U H / 9 l Z 7 6 h s g o P y G Z F m K f T x r a c n t D d R Y Z W / 7 D f n q G A d + 5 0 4 0 + f K 2 y F V q 4 d 9 c u 0 k 4 H 4 v w 7 3 + 6 7 f / p O 7 8 k c Y n V 4 f y U 0 b t z Y C D w S U I 4 C P d z r a m B 6 T c J I O e l 9 V Z I J z 6 p b M v N D S B Q S t v k M J G h e q 0 8 N a C M I a B j s K W p s + U Y d n p A x 9 h R d 3 H 2 2 5 Q 7 P 1 Q x u Y X 2 u 6 a O a I f e 0 e B 4 I Z W m a y H l r H b s r j B 9 E g R A E b s T A O w X 8 Z x D G 4 y e d e M D 0 D R P y M l N C b a i 5 r T B / / A x 0 U i Z R V 6 Y Y f s F z i Z O A B L j F f 3 1 g Y S Y o 3 9 d i z 4 n N A / u O r y w h 3 t U n 2 h o w l u 5 8 t H 0 x W 2 z d P O N v H 1 u H C K 3 Y M 3 o R E l M E x O Y k R 8 g w 0 J 7 S x 4 M N k G 4 I 7 J z 9 9 J / 8 Y 7 2 Q / 3 I d b b w v G z q Q s D i 1 P i Z 5 J w I c 6 7 Q R b P a L j U M p w c 2 e k q N g L z O T T C O Q H X H J d A W W q P v + o g e o X z 8 K n m R 4 + j 2 E / H p y 7 P 0 g E X T T 3 E R i K t A G n 7 i w A d N l o o A 3 n G I 5 N E n i A k W F E k 3 x A G 6 x b n U t K 6 O j 9 c Q J S R F n x 9 z Y F k Z u 6 c N 7 Q T J 5 2 I P l 9 7 S c / x 2 g v f H h l d W z 6 4 m f 0 8 q J + j h 2 P F x g C L N m b X y n e d w L 6 r J h d B j j R G z 4 Y n B M + 5 C d k B / O q N H 2 Z v p 1 A v H M C u S Z A t A E w q 3 0 O z l 5 b + 8 h t s 3 G + B d Q F 1 J p C e m C 8 e N 0 w f e u w J T q d 8 F U D g M 2 F l c P L 4 A T M H 5 6 P d H o b R c 1 E b r d t + 5 7 d 1 8 6 t w O y c C r 4 C 6 Z y D R I E 3 n z o p v 1 A U v N H / b H e 3 v M v Y o a f Y X e A m T g G n w w W p M r b x b 6 m z c X 9 T l / q 6 N k / Q B q + f U X H Y T 9 r X q u p + / c C s T c I 7 t T o j G B Q 8 f 4 z d M Z F e T c 2 1 3 l V 8 3 A C b Y u s j Q i X k d j o 9 r f c p l M c N b B n 4 t Z o P 5 4 B G j W n 6 L E b q 4 P P Y l 4 N T G 6 b z V X k U k G A Y m 8 H r i F 8 r 5 S B y u 8 o 1 y l B W J R L Q W A j n m 0 f p n M N 5 G s i L 8 k G a Z w o h E f r D J M d a y O n G P z Y 1 s y B s 8 5 D L w b j O 8 L o a f O d 2 d J W w C N a I m 1 H v n D h k 4 R 7 9 w 7 h a X m d C P X 0 L O T a Q T Z n A U G p v P e S Q M a H + u m F l b T + u 9 h 0 G N z C D c b h 0 E q 3 X y c L + h m G 5 y R P E M f 8 / 2 K L + h r 8 J s W p w E i H F z J o 7 Y R q a M 7 t 4 d N i g 6 p 0 k N 0 a U B 5 6 t G t A p f 2 h W I E w S L A o e b 4 e z F P 2 / 8 g O d v h O n 2 f F 9 O N t f g v n P 4 H K 9 3 3 F Q N H q M 6 I g n 3 v B V w Y 3 k i r + B r E T h z 4 m O V K I 9 7 P 8 U W Q z L E j z Q a G 0 I S T 4 k a u L W Y e p 6 u g n N J T z n E 6 y v Y 7 g L + J X h g v I K w b z c M 3 c f w C 5 v h K F + W k 3 w k x E v 6 b p P X n S x N o 7 m T u k K C t p / r Y j j 3 P 1 e 8 O s j 9 O g i X u T Q U 1 S B 1 A f 4 R k W f z d n 8 4 2 k 8 t T i i / f m 7 O / E K s V B 5 3 s o J A 9 d d X x h i 0 i u m K J 8 2 r n r 0 Z M u C t l D e f 6 2 F C 1 / N s / I K T 5 t v 8 y T 7 A U h y d O I F z 6 c m 7 k 3 w r G 5 7 N Q B O o m v F f M O Y R U 5 1 d w S t O a v M 8 B P U d + N G d U c Z W / X p C F F 8 f S i g M q 9 B e c O o z z 4 6 z U + L f W K B w m u 8 f E Z g T p k a + N Q H c G L L a 2 k i T X 5 m 4 G c / y f k n k d T z s E 4 P a l R E r W C u u t f U n W 5 P 2 1 s G n p 5 4 v N x o 1 V Y O 7 N g Y O y J d O 9 1 4 i 2 6 b S 7 Z J H c Z k y m C 4 8 n P 0 U R R F G X J B k V u 9 1 + x K q t n X K Q 8 D P e k X S O b 3 h c e H 3 J T 9 3 8 O y g j m D R A F + 5 j w l T X A t F 1 P V k 8 f 0 Z 2 x 7 K V x c x o v s A 4 V 6 Z B B I J G d Z e M t N P h c t S o Q W L 1 F s z 3 A 5 k u Y h H 9 k l i e w 5 v 6 p 1 U + E x 0 G / L x o F 6 v F w J l y e a N 4 d t l w q s G P 4 r E q D w F z Z I s 2 Y m A j 2 B i e t d T J h 5 x 2 Y z 8 p v M B Z 9 3 l w T Q N A 5 k v H + H 7 b U j I U O j t m r V t o r F 2 B t X Y 7 t h Q w h 0 2 O y n / 0 x N e 0 Z R b o i y 2 T Y w k h I l 9 0 u i 4 4 N x 1 W x 4 6 N s h d / b 5 U f 9 t l 4 2 o p y p d B T C z z D C G M + + I 7 g Z l 7 h H Y d Q / l P / Y P 4 2 s I j Z m o w C 8 5 x 9 H m 7 n y 5 u O G n s Y y L C l w o L D G b F O c E o V n G 7 n l F e Q b Y Z / W M c X a y 5 8 A d U Q 4 L 0 8 U I a 9 2 L 8 n N u d w 2 Q R S e L + K G 6 J 8 9 L D D h Y + 9 Y X d 0 r o 7 n x 7 A 7 8 9 q 8 i h D y 4 q + o P 2 h O k 6 e 8 U B 0 r Y t L 9 x f U D E M k I U f 6 o R K i 6 A p H 4 h T u j q U V 7 8 O 3 1 T 0 A Y R l / m S b P a u 0 J R r c q U 7 h c L 1 o E D 6 4 Q E o G S G Z a N h 2 T n i r 2 M 0 Z p 3 E 3 8 G 2 4 w d K Z R k F O 5 V 8 r o i A G d 2 R H m 3 8 9 H B 8 m C K O I d V 1 l b B + f Y O W Y D b y u l 4 3 V p V i i t 6 / n v m 8 H I F F C O s c z / i D j S r 6 k y t B z J b D 8 A c q v X v 8 P 0 0 2 O A z a i U v + 6 p N K l E H p s n H g U j H 3 u J c u M n G U q / s i v T y A B b m g s Z E 8 k J I a c A I 7 A c U t B E e D 2 9 d 8 T E R B y C o O D O u u b H k i i E 8 Y B 3 j D 9 0 x M 3 r Y F v 2 p 7 h j 0 f p S U i 8 Y 9 A p F w G + H W O B n b d 3 u K P m 4 q j h t 8 m Z D H l P N j P / c 6 u n B K / + X e 1 B V v w x L P f 8 0 W M 9 F R e P P 0 A a b i 5 p q c 2 e S n g C B z U p H u / h Y b H i g M s x j a f Q m f 9 D s 7 g T Z + 8 G t s 0 d l s 1 s / U w 0 V V i H 9 N n K h T M m o 5 D P z F 2 B A y C e a S Q x D 8 V E O u T W S n y Q + V O D u Z m / X 5 D B o u 7 J n C 5 f G L l a H + y e n P G m 9 2 N k Q n + z t b 2 A t m 7 9 r F Q 9 b i Z T H p 7 c 5 5 9 d j 3 g K P Q I w f H a M I A r N R 3 S j m Y K 8 P g e t 6 + 8 v y R + g 9 + P 3 x g N 9 R N P I 9 n n w f n b R B Y 7 x U R c 6 G E 9 B l O 5 e w Y o R 4 C p q k b F O H X 0 l 5 H s B b f P F C w g Q z m Y E O 9 K m 3 7 5 P p G U A 0 s T X C k 3 y 6 m s M e 2 P C P O l k p I 6 j J W g Q 8 K b n n b 8 b f R j G q I A r 5 4 d k f 6 9 j d 8 c e / n D y q c P f G z T b 3 D k n r i B X 2 9 3 R P N A u w s 2 D 4 3 P m O O D / q l I t S K g C T h C X 5 f y B v Y q n 7 M E n b o O 1 0 Z D 8 h r F f / e I D b / P W C O 3 a z h 0 g k m M q S 2 Z B W l v 6 B 4 p V O Y M S U n Z 7 S r C O J g C 3 4 1 H 3 d e I X q E E Q y / V w A Y N Z S f u 2 f n 4 H 5 L y r v T q p 6 E m A w k W / / e u 5 k 3 8 n r a s G 4 N i e b V x M 8 p B 0 g B 5 T y h 3 4 0 S + o 9 X I d D h h h Z N t G l N v O c m n f J Z r 7 i 2 I L c m N O q E 0 q s 5 u C r S s P p 2 m P e g z Z + X H e 2 I C X E o l n G y E s E F 0 g e g j 1 I I x m j / y u M s C 5 D n o M / u c X o l S 6 N L f n z r t a E E L k z R q d u n X 8 a Z 6 1 F v R f 7 t G i w B 8 W O y O G G x S o T d D d B Z m b u I 4 x d C 2 o R j k f i 0 Y 5 2 9 H 6 N + + C P h n 8 O k j e / e 8 e 7 W 2 x r u k A i j E F e Z X 7 u Q 0 A C 6 4 u f s A T Q N q L P k r 0 9 8 A c + + K m + H D m d v l n A C U Q K b Y P p Q m X x z / r D F g f R e w l U h t b b y B s 8 8 P 1 L Q 1 1 m u o l 6 A U n C j a B M / / y L X G r V m A Q X r q f 0 e i L 3 F h 7 o O c f I h w e x + 6 2 i + h o i n F C 5 i M C I H 9 l L v Z v + D 8 T z 1 q i 8 4 Z b i N 3 t s / c I B x / J 0 X d W M V R a p K / a o z 7 Z s P s p R Q 6 T H I A O t / J f s F y Z J P e E Q T f J y N 4 3 3 j D 5 C v n a E + U x X a G g 5 2 r x V 2 g V F L 8 y X k E A K Q z A b V b R N u e 3 g d Z s y u t W H w y e m n u I I q 5 T 5 j H 2 i p r 9 j 1 G T t 9 i g p C d m E j L / d B e o I P 4 G X z 5 P 5 H G M E 7 u Y V 8 z r 7 w 3 r C / u M I w 5 l s v c Z f S b / t k u O D E f d I 0 B V d F V i m u 8 F q y H I k 2 k B 4 H p M V g Y i o 0 d q 7 E m 8 e 5 k U 6 8 H X A k L 8 n 3 N z 2 4 a E E d x M U M E + g I F c k d a v 6 C f V k E + Q c a U C z 0 f n P S f 6 t + 8 V 0 M U A D U n t j 0 w x 8 p Z J U f F b A O e z j t i A M u Q f L I P g U n F v U z W a 8 p 4 2 K S Z r N / Z 6 + Q f W U X P r p w 6 t H l o i e S + 9 Z 5 j 2 t g D k q m m 3 4 e t c L c B F / w E K f Y C x Y S K Y e A / i y M Q J I p 0 N 1 7 + n A h o 5 e 7 D i z D 3 1 I 5 U q s j + v E a x 1 1 e G r e / 3 s M P / Q J o l 6 W c 2 K G w J z / T Q u X C 3 g t f E I 2 F C y j g N w D J E j C O Q s 6 2 9 2 S / o v 8 L E y Q Q 3 D f c F q v f g 5 5 p B + L J 0 y M 6 y l y K p / O 7 P B G H 4 6 j h V m 1 h z f / u L P N F t S v H f k v c T M V s N 0 y O L Q 6 7 Q S N + i m F w 7 v Z A s W P c R K y h w s A b V 1 g P R y h s 3 D / B R / l r H y + 9 r + 9 A z + v C l b 6 + E q e a M U 5 C B u T b Y l q o j I 2 5 3 N f H W 6 / Z o 0 Z k p A l F a H N / S b F Y f W 0 n 0 v z X / Y l I + l 8 H w j / Y Z F v 9 l e U O Q n v 4 P T P n 6 I 7 F z f 3 G 3 c 2 V S b S R F s 8 2 3 i 9 Y X r + U e M L j x H W g A P i u g 9 Q z N f V e j t o h T c 9 f 6 U b L G B b d 0 U 3 J 4 A i g f G x Y f F v w q Z x 7 + / t E o e X 2 k H K n c w i S x X 0 q i I O 1 V 3 p L v x 0 f c O V W A 8 j v V f P R A d x 2 a O F 1 w I u z + L f 2 e j y 4 A 8 3 M p Z q / V 8 o x i M l E N i G 3 H S Y 5 + j B s R w A X L V P K A y H 1 x 3 a G n E N D R q Q z b n i M / v n + 7 F / S 7 W g 2 T P R k z 2 / Y c J T f 1 p 8 M k L d I 7 e j V / N l D a y N Q q J 3 Y Y Q w 8 M C j P b O + M p Y X p M u 1 D S S w A 9 C m f Z 7 Q 3 n 8 l D D n 3 s D s R y 9 G f G o k Z h J Y W 1 E Q R d G Z K z B B C H I b n 6 Q m f r U d e j c Q M V d I T 6 E O C + W S F 6 e M M 7 8 3 Q M / 1 x s i M I Y D n t 6 f j 3 t w A H 5 Q d + O Q O w G X 3 c + C W d 8 R G r c D a k 5 o 3 H r T N 3 4 x r y K i 9 F Y E B E O l / s A 2 T d 7 q 5 2 w 3 r I l l H z M E B 7 N L E r U 3 a P c 9 T t S O u r A j w 3 A 5 7 q + O J h 6 1 k f E 7 V T 7 k G O a s c H T z N a T 2 v r W 8 a p 9 P + T T R Q Y X s L b H / j A A I 4 b x R i 2 t u p e 1 B D 6 L q m x a S N p + X 8 3 5 z 5 I 9 3 C T U m 5 z T q K v f m 6 S o 5 y S w W A o B 2 a x 5 j o e f a V q m 9 R q S m x d b t 9 O k Q D n D A l 6 j Q x c L R k X Q i i 2 d M M d X M x 0 a a b v p C C R U u I F 9 0 Y 5 f L n B Q H B 5 P 5 f U H p M P B T 9 C P H 6 r N F J V 3 m D a w u r m K g s t b O y f x R 1 E I B 7 s J + 0 7 B F + I / A m U w V V 7 / W k z c X 6 3 T F X Y 0 k 4 t H X C 5 + v V w 7 + V M P o 5 V W i 8 4 V E Y f b J 9 1 H c r p u 7 O J v n 1 T S n 6 8 t h L w 5 9 F C H z R v 4 t + D 4 0 r / M O w R 3 k m 0 d M M R u p A B b h b 1 O e i j o F 6 t U M 2 l z w D U 1 2 1 e t b c f 6 Q b 4 m i q + w c f m h R e N 9 7 N Z M 6 O A F d z H Z Q z s R T 9 o H D o E x e 0 n P m q U Z 4 3 Z Y c V z y f I J w k F q + x K Q Y / 1 2 e U E h 5 F 6 4 2 Z h Q W V n Y 9 q k r T g t 0 E 8 4 g 9 h G 5 C H S 6 l v Q l o e A q L c g E x B s 8 Y L x 3 0 3 C Y / Y H 7 / J U g g 4 q 1 b 6 S Q E C R Q 2 j d b Y I 7 0 r D S U t y 8 8 C f L 0 w C f L + 5 K Q r y C F Q T R d j D 6 f I r X V N a r y f M S J 7 4 1 r y x t 0 0 e E u / 5 3 c S h 7 M l b D B R l X B s g / Y H k W P W J y K x b j p Y 4 L D h V Z n 6 m W p a e e J 2 3 Q F Q d 4 l O i Z n p 5 9 C / / R x z g r a 1 r t 1 j F C Q / D e g f R H r 6 k A P s n l 2 n F m p g y z p S R y t u R h J G O A e 2 T 6 t / m H 9 1 p i I m F 9 8 C y h f u j Z u P B u v g J f C n P V F 9 W L 9 e + y E z X h L A s 3 H z 7 5 t x f A b j S d w i P / A f 1 s q S w W d 5 A T g C Q 1 w 8 y B Q M C E J 7 K m P o i a a Y C C y o q U 8 w b v a n o k o r t e V Y K k d t B M 7 h 0 7 P a w b K C h h A Z K n 3 G 3 9 9 5 + W b H J H B f M a I / K L f 1 g I 4 N O M N B 6 V K e I 9 Y 9 p e 0 B A U r 8 V B 5 u z J z 9 1 9 4 8 C x T + F S U O s 9 i 5 4 X l X u n 6 s r / F O 3 p 9 9 a v w V y 7 6 c M n y 3 h 3 I n I 4 k O K U / q P P j P W h 1 y s R K / 7 g k z V T o H c E 1 f T 5 c 9 4 9 a M q e P 4 P s x i n X y 6 z n m d a u x S m F M x G u w p g u 1 A 3 O + z R z o u e T y 8 K o f J r j a u d 6 / 0 c a 6 9 g / G q D t g / 0 5 9 s 8 t i w Y h M U H 7 B R u A M I T 2 1 m 6 f D Q V G h h B m T X j F z B X e Q Y M D x P 1 V m 6 f J 2 P R s C X l y o M j C 5 4 7 G l 1 O Q H G r r 9 f p P c Q t o D o 3 Y 7 G p Z a 1 k + H I 5 i n D U H 9 G k z 8 u z I j O q 9 6 E h A E 5 f e 1 Z T x F X 6 s a X P 0 5 a E U q c q T X p K 4 W L 8 C n V 0 I w H Y W R 2 / c T 6 v o J Y Y D a D e m b 4 G X F t G H M E P G o f m m g S 1 X K p Z 8 6 9 A g f g g g 6 K x P o g f 0 G D q 3 N G T y b p c d 0 g H 2 x h Q P C B 0 M Z M 6 C 7 + z v L Z g N K G v z 8 r 4 R k i f P v 8 u 6 G 5 v 9 1 6 z a w 6 2 D n i F Z y M E r a B g 7 d 9 y f R 1 S L O b B 4 w A B I v 4 P E v S / a H E s u n i 6 D P 2 y b p 8 g k j D y T F S I 1 o 7 r J j j o W C k b 3 H p / 4 S J f E P r y H 3 q k j 7 Y s B d v 3 y q V W + b M H d C s z 5 3 0 K Z B r D U b P O I Z Q u C f x G G J Q W Y N K h A k 0 w o k 1 b u T M a 5 D D 2 n v 6 U o 9 n L k W T 8 M 1 h q 1 n L e j e t o H 1 g a a U n L w 5 n k M f 0 / Q i 4 W L 9 h r b n 9 1 8 W 6 + 7 s j G + c E 6 / H O P 7 L W j r 1 T i b J / I 7 Y f n a K V M Y F x v B 7 L S 3 8 M b M k + L Z t o H w 4 y H u b k 3 X r 8 j D 1 b k T i e b S L I Y 4 E b l c n z 3 L e f Z Z M w z p Z O e E 8 q U 0 Q o 6 n N 2 k A V A G 1 B 8 f c 9 2 r 9 h i g 0 s 4 2 H + F V p 5 u w w 3 i b m G U 8 s Y 5 L h e E K 5 n f d w N i r 2 j 8 V y 6 E + f k j Q o P h s h 9 g L d w + 3 x q I p K 3 + R Y 4 c I M H H 6 H w C z 3 l D K P V 5 O a H x H a i l W i a L 3 q N g x o B w h M 0 G G 8 X b q z Q l w I A 2 P D 2 l 9 r l + b r 8 W o U X i w T V M N T B y 4 Q B u m p n Y Q U 4 M U D V G c J E W R Y f T x z 1 g 3 n f S 0 X Y v Z 0 S Y r l t P r r 6 X n N Z v k z n v 7 w s Q / j O v i B P Q V C a G p q + r / C Y m L G V 0 D B U x P n / X V R M / t P T N h o k X Y F y t 3 F Y V D U s H + 0 D r Q p V O R e I R Z 2 8 / H p 2 f g 7 l k v B h d O y I D b 8 q / c X 2 5 i c K l Z T P 8 H j t p f s E g F t f i P J s c l d / B X N d H v z 7 p s T a x E n g d L + G 5 c A o 5 V q 8 H t a y 9 Q 5 2 C D B w j z l Q d 3 G H 4 5 n G m p p C 3 n Z w 8 8 + o v Z K r c c r 5 c V G M o d V w W N P P 9 T G l 5 o 9 0 s r H f y 3 2 u z k O R k 1 S d O 0 M V 7 T O 4 + 9 l T H L h a P A P h u v Z 3 e N 0 B U f L e 5 j d P K 5 a J I k G 2 2 D l d 3 d 8 e g / s e + 7 X K L X 3 g 0 e m j v h q 1 J m D p A m i n R K i C B 8 j 8 Q S M 7 p E K f L 8 U W O 1 W e w s s 3 k B H 6 z 7 5 F S a S Z 6 Z P Q Y y u W t k s L P Y Y 3 O q N g o v i v C D 6 T Z B t 6 f E 9 Z 3 Z s 4 9 0 e X I H T U 1 4 9 z 2 a o D a Q H U b T k x o o x P d T 2 p / f + 3 d 8 I 4 + + U O + d d 9 z E D E P 3 b o O s M i Q B D P 0 3 t X 4 w z S i r M a c e b z W h + i q s 2 o + 4 F y K O 1 y m k / s j E v U k T I O b C f 3 w 8 r b t x 7 n q L r l i 1 p 7 H o N j D n A 7 P U P E 6 A S x F p c b t 5 W s W d / B 2 Y T t g S O 8 7 h E 8 f O D T Y F a 8 m C n N N l K p t + H i G T C T Y w z X a b g / Y X V 9 s g k v 5 v s 7 h Z n g l 6 w v G w L B g Y v k 5 7 Z B 0 v r a H v 4 X Y D W 6 H L 0 c C 1 / l b E 1 a M H + J E X A K A O V t X Q / G R 3 P u F 1 5 z / O B 6 t B 2 M h f s 5 p b z j O x K r 8 7 w t b K T g / A 7 U w 6 y E a 8 1 2 M T G 1 c 2 E y 9 Y M q R T 9 h s z I a i V E 1 b y 9 N + i 3 7 1 7 f 1 E o e 3 X 6 o D L T f H 3 k l h D X E b j X 4 H N q / 9 R Y / u X 4 t 8 / C n r H f 9 T 8 K q S Q d 7 u / 8 t 9 y e h S 5 R 8 k p 9 B Z o S q D 8 h y z 9 X / m P Z B g w Q v + 1 O P j / s e D 3 7 8 2 o / / 7 r Y w 3 h o o k Z g Z k u m m J h 2 B s l Q 3 e I I h x F n 2 3 3 W 1 t S 7 y 9 w W x + / E 0 z N t A Q / J m a t E o 6 W k A y Q G i D i A d Q Q H / i s / h 5 5 H o 0 e k R P G 3 + J U B e l C N P d 1 5 8 / O Y q E 0 k 8 6 p A A 9 q X D s c s Q 7 / K G 1 J x e W f P 7 V / l g H / a e Y j 1 g e V 7 M i y 7 o U / / x l s T V j t X d k v d s B / Z U D M A q f / M v O h V 7 w Q B r L g i p H 3 m D H + h 5 1 P O H s F g d 0 6 W o E h x P W 7 L g s p 1 g 8 L G W q B b S Z U k 7 r S 3 V 9 9 Y X v Q z 3 / P n / 7 f / T X W I b s / M 9 / 2 v y s D / u 9 6 g v 9 H V r 6 d 0 g B c v X v h 5 y D I x / k 9 f i C D r + C 1 2 q / f v N t o S L O d 0 8 Z x r + I 2 r d 5 0 I B V q y G 7 + Q U O R T K y / O w v 9 r S 8 v n M z + h q e J S 6 E m y 5 g Q d 2 i x S A s 5 r n o + K P B 3 J 7 3 N p 9 L l y W o X E z I B P B O X 1 E 2 a V J U N 9 v w r n p Q 5 a R 5 3 M s x 7 X u m V j o 4 G 0 v s F C y 9 g R i U 4 V w m / F U K 0 9 2 H Y H x 6 L R r A 0 S Y O q l 2 h A + 1 4 D l P 0 v t m T s / R l P q L L U v b 7 D 1 / L 8 W q b R H 1 x a p Z O d c l j + X o z W R F B 3 2 A V Q y / H L + K G Y L 5 Y H a V Z 2 I k 7 i j 8 e m Y p u D 0 Y Q D 2 1 X 0 z 0 5 5 T O 7 T 7 0 A 9 n v 2 4 1 z H h + X Q j L u r 4 + n G + r x l 2 D / 7 9 A t J 8 r M c O O h a K k K 4 0 q U e Y / F V T 9 2 F D F 9 j y g 5 7 j I W s 4 R M c f t R K 4 B f 5 9 Z o X z H o T 4 r B j P Y A Q h B F N e E b q + 7 F U 2 w 6 I J m p 5 b b v F i T S + a F I 4 V q n 6 A X 9 2 8 y s d y R U R 8 f f F 2 L v 1 g d S 5 7 G r 6 c C 1 6 / x z r 0 / R O o t Q b 2 K a j d w P 3 L R o t P 9 u / 7 / t e Q 8 g l o j 5 4 g d V T c V K T B Z l x G Y O Y C 5 n r C F N y g L O 4 a 7 X O u u W s L e 5 + Z 7 3 O t s X w y j i P g o 0 e g V Y p a J c g / j Z O q 8 t L M u 0 M L j A S o + z i K P f 8 G 6 D C s n M P w d p e y 4 U F X v H H i w q j 9 K a t y q S + R U X k o z 0 A e 0 L M 4 O W p E d G c t w c f U d 6 A F P 3 I o A g Z y a y p M Y f c b 6 V + 2 z k J v 2 1 l T 1 N 0 9 r h / u h N m 3 G 6 C A 9 8 A 4 e D e 2 + Q m T 3 C j b J a g x Y W K 8 H I / y 5 4 H U o e U 0 J L G u e C Z / N h d 3 A T 0 H S t b o C L y D K a Q U F g V y A r s J 3 F 3 Q q H n s x 3 C K 6 B X N y v B W 1 d 8 S S N v 5 I J Z v L x e 9 G c I u G 4 Y d v g h 4 R 6 y F G N O B c g T l g S C / k W 4 q 1 7 g w W p A 8 G 4 N C E 7 h x M Z m O d J B 0 V X W D A U t M d u M O f B I G P C g V r g u a R I x g l q c X D G B H L O y V V W p Y I k j M 5 P W + H Y L g q O T W Z s B 9 5 Z y Y r 2 X X h i 9 E 1 k 7 f c X J Q u t / f e 2 y q u S k c + A D v + 1 f k i z g x x v g l y G p m V B g d d x q F Q b E g w 8 9 3 U S D d e x K 6 i Y 4 1 X B A Z H / k p 0 P M J c 9 5 v V b 7 b E G P O K a y P e Q v X u o M r B O y F O G m 4 v q x P 3 K 5 E E / K C 9 Y 4 2 U 7 Y v g B m B / U X A z u V y + a 0 8 e O 9 A e 3 H 2 Q f o g 5 b Y W a 0 5 c 0 A a D + L E X v F E S j v n R O k 6 j j E 9 E k j Y Z h + z u T w E 8 O c e 3 W b t L c x t C H T N A p N 8 v d v 8 Q e / 3 + G h j i K C s B d g 6 e p f z d K 9 A F M 0 / M s + E m J C b z d x x W p o R c w E I B 8 7 T L 0 w 1 D r d c + W 4 D O R 7 B d x S z + H I v I w W a C a 0 k F R o a y F T L h v V y f b 0 R Q b D z s c 8 S n F 6 U Z N T X m c U U t / w K L / f w R 7 i 9 y d k z b w K E X k 0 F c O J 4 V g m m R z l f N D C S A S b 9 h s i S k t O V d a g e E I v g R L e Q H a A q 1 1 a E k / l j o t o c T F Y Y 7 J 8 4 F l g O A I V W 7 n Y 9 P 1 Y 3 t 1 H v r 1 u 6 k + w S s 0 Z f I + Q C 8 b u 8 Q f N z / w E F A b u O + O 5 v A M u 7 + z E S L V N F 0 u / + w V Q E + 4 B j v c z c R O k 3 I V 9 F A u 0 9 D o z Q s l x L f q x a k 5 X J l r 9 S 6 k 9 M h 3 0 y C O T / L g Q e V j E i h i A K B Z y y 5 7 J u 8 d u c x w X V q e e B 5 Q E m K 8 / z C e P W 2 U x L 2 B R r 0 i U W S 5 L v 5 5 4 z o U P 7 6 3 n e X Z t J l T T k Z S 5 B U B / 7 2 I F P P M q 4 8 Q 5 f 0 u x V 3 N 1 w X x Y o 1 8 4 D L H j z 3 Q Q G B h X L 6 c S v o D O + X L L e K c 9 1 9 L b H z x q t 8 E O z 6 j q 5 z 3 S k 0 w n Q Z j O u 9 Q O H j i m t f + a f + O C j Y n W j Z Q k C t 5 b V f r + z S 8 W f G / e k 7 u G l K 7 C / P i 6 M x W Z o K h e X 2 T E / v T 8 V E z 9 i p G 4 S N M + H z C 8 9 u X K T 4 / c J 4 m L k 5 o H U Y G s H 0 A H m G e D z 4 d j d Y f i A w P Y C 6 J 5 U q i R h m j v V K I n D + m d E + X E 7 b f 7 c P y a 7 u G W I + o E 6 G 3 7 s C v y T B v f 6 v s H i w 6 w s e 5 C g G e s N h d l F w F m z N E 8 I C x X c c 3 u D C l S h 0 + t x 6 t + k B b a j q T s N 7 E t M b b v 7 r I V 5 7 u G A y c X b m g X h P 2 Z e / D y h r A + O 1 U / D F / r 0 + Z V Z 0 M h v s / n z f 2 r 1 1 r v z f + + G 2 i u W L o H c Z r h U F Y P 1 F R g Q Y 7 0 w Q S M e Z H B S 4 0 Y 1 A l e N Z e Q 2 F M w r o x G N p k / y C Q O u P 7 c q o K i D J d J 8 x 4 d W A Q o Y H 3 K M g l A z Z A 5 K W u w s v z i a L n y N g o g R 5 7 B g e J L g 9 K T B U J w k Z L v p l e X n D 0 q Y 0 a 9 P c U 4 s 7 D + H y O w h q U f W T 2 1 q W g W l y B A j + D 6 e j q e j K g C P x 8 z x G 5 s O y i u W B r N k t A 0 Z 4 R X X 8 d s f 7 7 6 j I H z J a + R K t F / L H U 3 O O n x G 6 n J 5 w S c o 7 1 B 3 B 9 c i 8 6 Y X K a n y / 2 j h e S 0 S a G f y s X j q E e B H q m B u G r h h X 6 8 J j Y H c q u q M H z y Y s J K K 6 I l Z N 1 k f C 6 b U 9 t q h x 3 E 0 / d / R s g Z j j I c X i h L f C + E j m o K s Z w 1 u / V j H 2 1 z S N c E g B d a y k S 3 E 8 P U Z f e G B d R l 2 P e R d s 2 8 a I M G C o R d C r 9 T B K Q 3 J h A s J w i z Y Y c f u y d w E I s q j T 7 p 6 S Y z W m j 2 h f 7 B z L 6 v X h G x e g T u U a v m c g p F / C J T M I A w t K z P 6 t Q h u U J u 4 6 n j Y g k e G w Y S q z + 7 q V R x + p K x m K Y J S T 6 R L j R X x v j 1 I A D l C 4 Y L n L R n O C h x W U k / k H r y E R c d 4 Z 5 p c 0 K 9 0 C t v p g 1 P X i 7 b / b 1 J E u u a 9 9 m P 7 a r K g w a 5 8 j l x 7 Z / Z W 8 U k 8 h i j n k m K 6 S M s V r t r 0 V c A X W d k L e j y a N 9 3 3 4 q V c w K 4 n k 7 3 5 w n 0 l w w n G y 7 P Z 7 I d d 2 x p B g 5 P T b f g 9 7 2 R c 8 a p U g t J H 4 j t x i K u j 3 T t r t p G F + 8 q x L 0 X a y n o 9 x k K 1 I R i R 0 B N + h L 5 z R / C 6 K w 8 E E Y c d B 8 Z i n i r j l s f C 1 A e W g i g P z E I / U + d 6 u 5 v c M p C G w j 9 b k P q b D 8 X x i J J R w 1 8 U / n b M Y d s M 3 Q o K U V x M d 5 u B p S F L M t C O v 7 x 2 b 2 M z z 7 1 o K T X W b o / d D k O J t f r 5 0 1 F 9 4 s A 8 F A j Z U 5 H l 6 8 R H v U E p 6 d h a B e 7 B k j s A l x 0 e h m F 9 U 8 k M v H g H k 8 Q u j 5 S a M U 6 g w s B Q y b f o M u I B d v p 9 O o / k 3 W G q 4 L i z + R V A s V n 8 V q 8 U i 3 m i u e X W S H I b s N 3 X Q o 5 s t 6 U H t s V Q o 3 g e I m 6 h C A T z V E V + K 6 t s v z z H F L 9 f H c I L v W x k P I 2 / L f 3 h 4 2 Z d R s P x f n h Q r D u W A Z v f p 8 + H c t V a d w l Y p 4 p l c B T u O Y X e 4 x k H H H l y / 7 m V g q m 6 J K + 3 I X p i v d F I c 5 z L B Z 1 v 8 v k 2 W J K z M B B b j H M s 2 J A n S b R n p i 6 6 P v C O / r 0 x D 7 d o q + T y m D Y Q D j 6 j n 1 S Y 0 v y 2 k g i 3 2 I r s g k 7 + f Y G K P o c y Y t B 7 6 5 a g K v u c T l D Y 7 7 + W h Z x h L L u b X D P G 6 t L w P A G M E 5 F 4 E j 1 6 N j Q R 8 G n D h S R 9 m I S g U I C s P 5 k a / / P V 6 e z D k N R l S 4 m l Y r R A T + y s d A / y G H y v v 4 b b + + 8 6 v x 0 O M M D Q g v y g / N o E f h m E b N Q G o Y y W M G c r V f c 9 / H t d n V x O b 2 M 9 r i c d P k 2 U E 2 b / Q n 9 w s J E J A u b V B B D T D C N g i 9 g c u Y m m k M G x H L R T n c D o V w 3 c w A D f c L S Y y D S 9 b z X z Q N O d n s P t r l z 9 H P s C 1 8 W S B C S 4 z + R 6 b C I i D J P f 9 z E B s J U 6 Q f l H b b k k Q w R B h C J y f D U n u W N g O s 6 w V H n Q M v j 6 u Y c f 3 E 6 x F i G E 4 B O F N J W S u 2 X 0 6 o k Y 3 Z R 9 h H P g W M Y f F U 3 a x T e b C J J 5 r h N T w G M t 4 o B 4 2 s Q F N z T Y a r 2 Y 5 U K u F h v 0 h h E J u e Y U T j J A G a n c 9 M x k t / J y B 4 Y u 9 f y X R t L 6 S e N y A R w 5 N g C H C p x b K t F 2 E X P j n h 3 j 6 T j W 9 / e w C B w j 6 2 i z D Z j u A H P c 6 l 2 4 o f Y 9 Q P p O r i x 6 g b q Q M w G B G 0 y r S 4 6 / T O G z / f n 7 4 H 8 u W / y h X c g Y 2 F 7 h 3 L t d v s P s Q a / 8 1 u M I t 0 F 7 E l Z / 4 z 7 / 7 O e z x 7 3 g / / 8 f f 8 7 / P M M b 0 j Q P E R A H l r f P F h D 5 l 4 y M N V d W C 1 I D p 5 I 4 H r V 8 C l s k l P I Q a / W e / D 3 C N 8 / d n t j n C 5 3 I d h V l l 3 g W / 7 u z 5 4 8 w G u p q s + g Z B p n 9 4 u L 7 U I / 9 3 X Y q 6 2 o c U U M 6 A b g Q l 5 d r q w n D g 7 1 N 4 H m w Z / r D 6 2 v 5 t p l r 5 / S 2 s R + J Q 9 r i L G G A 4 f d W r n 5 j + / R z q 7 N y Z l s 6 e E H C d n j y 9 M B L A + N w S b C f K t A k d l A s 2 o x 4 e v z a I 5 Q A B b 1 1 o 6 D q E W u N t r 2 D u 3 j p W S C H 4 i K V P 9 6 W q o 3 Y h o f 1 l c Q B P H q N L 0 v i Y O 0 w d t i 4 G n v i E z D W 6 7 + c 0 k R Y 0 d h v m Y D / X U o a z B j W V 5 7 5 m C 3 t a 8 S o I E C / e M W 7 5 6 h 8 w g 7 1 N N Y 3 w L Y f y 2 3 e / B 1 x T e 9 + V j a b 0 V m y U r 1 b x P m W E h i x L J V x 9 a z + O 6 F U y 1 Y q W f w V F m 9 c h Y I X 8 l s F p W f W I H y P z 5 c C r Q I W p g Q H w j d n I 7 i U s Y B C u c f 2 1 a 8 d w 2 0 u S U B 4 r G G v 0 2 t i f 8 d L 2 / I P 6 T Y l G / R Z g A 1 B 5 3 R d R H W r 1 o I z m u Q k v v B H g m f 3 S 5 / 7 Q 5 b 6 j W K G f d o 3 b J i V k g C p 4 R T 3 7 E e x 9 L v 6 F k O j h h A i J y I W W + f b 9 0 F G 3 z 2 / 2 s R N P C X c 5 t w C Q b a u C / A + 3 f D u a 3 L d m n h r v b D w x a M A H 5 M 8 b 7 9 T 1 r r 8 4 + o M g 0 / 6 F T P 9 A n n P C w q B z Q q D y v p M u E f g g K f + t Y i a 4 m X x g Z T O / K q P / L K 9 n 8 4 j l F v i T z u 0 x K 3 7 2 e t 2 K R t v u z 5 N E i e N t G O M G z H I B h V T w 9 D e 0 I O v n y K X t t v X H L R 2 G y I + e L 2 h 1 j X 1 t f T b G t z L / E Q / 1 l H Q I R j n H 7 h i / E 0 C Q / Q P c E 1 f k o Q 6 o G 1 T I A F z R 4 R I J D L M Z x s g B J A Q 8 5 9 o J B A w 5 w n C t b x 1 I k A 0 X l U p g O r i G 4 O S l u S Z 5 G 9 E W G f B J i m k 0 L c o T D b f h F c h g 7 K t k Z A R e c 5 3 w f a l p R 9 j i t x b U 8 h R q w i M i g A g 1 e u W 9 f 0 v C 3 1 y d n x 8 P r q a u x h I u o 4 K e n R b b + j I d P r F 8 n V j I d v L n v t 0 B S 3 I L t G u z b v d 1 q h c s 5 i o 2 k p P 8 K 7 + 3 b 7 a i D a i c K E B k N m 5 U j M u U 3 B G G X I q E e w 7 T f n 9 2 A K + x d B o X l T 6 5 g K o 6 Y 9 d t M 6 C r K g a y s s F 3 F I s 4 M T s C F / N j 4 5 P n Z r 8 f d 8 O G M u I / E j / v t F s U 5 b 7 L x S + 1 7 5 F V E 7 v J n M w t + g B B 9 C y Z z X x F l w 8 W z N e s a G h O 9 M L s S 8 b k 8 L t / 9 4 P c 4 f H 5 7 Y e 3 O Q c S G T z O N P 8 V I 7 4 N 9 P H q R j s C C n 6 1 z O L 2 Y 8 5 G n z A q 7 d 8 c X H s t x D O O C 8 7 z u 9 m Q p p z m r 3 E v 6 1 g n o r j p A s O s o 1 a P X B U Q 5 U c 4 C A 0 c R 9 L L 8 t u f i f G + L 7 h u I G N s B z U i M B 6 8 J e R s x Z 8 G I u B S P p f y 1 h U f E c Y 5 N x J Z C H / P n M P 7 x h 7 Q l r / T N 0 x T S 9 R o I 1 X b o + K 5 S X e 3 M U K J x B T 0 c P f F W Y 7 X W k P J 7 j b 8 a v y t B I n n l e W r q i I 6 3 c L k 3 T 1 E d L m n j n 2 A 2 Z o w I O 6 N l W N y X i d n i S 7 H B V R M 6 k m D 1 F j G d N H 0 B y E o T v l P C G D u Y C w k u a i t b e 5 N r p + F H 6 Z o s Y V o 8 w Q + v z w M C k L X G G 3 Y f Q k y h a 5 j W o A u e c N s F + i l 6 E X e C p f 1 7 u L h 6 k w h b t y o X i d r 9 I F A o r g m + 4 s f 7 t 9 z j U c y L 7 1 8 F D Y R 5 q 0 z s I N l 1 c I A 0 5 X f p m j D X b N O W T p h L x 2 u I G y a O J Y 9 4 u w D I K m n J f s M S 5 n 2 D + r u Q f A A X B 5 g N e f n Z C P y 4 6 F l M H W m A 6 W 8 Y j B o 1 W f q 0 Y h c b P g V 4 / t Y y + G 6 p 8 I u 1 l y W 5 I U P 1 h r q 0 s h f c K R Z q v B g v o b i 7 e H U L 3 B k 8 N h 5 n G 1 G F T m E r o z 1 L w m O w 7 7 r p S 8 S t i D e 9 6 m 2 G c O H r l s Q 6 f E P 9 Q L l l o 5 P l w B E 5 y s w 5 T e K M a P 0 4 X O v 6 3 P 7 z g b P r D 4 p x u 0 5 4 I 2 w z 4 B l u A I Q K A b b 5 7 t d Q C q + A a k Z x H A J d X L X I 0 H d c 0 + f t 7 4 8 i P f 0 q n i 1 J A L s S K k Y n q H Q l + f M G 9 1 v P k N v i 3 R f 7 j 9 + T 3 S N t D 3 + h / n 6 1 c c Z x J W m N L 7 G 0 Z 1 T n v d I X z p D 1 7 i 7 n 6 g H 8 6 A e M D M s P v G T f L O z 2 T + S P H G R 1 8 V R M Y N Q q m I g 6 9 w x G X 1 E g g 3 L 9 t a W 8 m 5 y 4 d E 9 O i 6 y 8 m G N H S 3 A 1 A G i q e h Z V + T l X a t l 5 V 7 6 v 4 D 4 U 7 z d 3 e y L l 1 i k o 4 a 5 j 9 r p b 6 c p 0 4 Z k y 8 q 1 O a l H M 0 s 5 q M G f 5 r F f r 4 + d A u W d c X 3 L 3 f z i E V E e t d G u 6 8 k s c P A a y E s l 8 6 p U F t F b W a v v 5 3 Y + P U / a Y T s 2 8 J / 4 A k E 6 z n 0 8 W U e t 1 f 1 7 L k 1 c f T y d j N Z m / v x f B v 9 E X u N n s j 8 C c T m 4 0 F m H w r B 9 d O t W T / / C 5 / I D Z + D Q b R F o Q g 3 a A c V + V v L g b J M 4 i b 4 B t h o x a J 4 / J a X Q a C M m u S 1 L n G P d 3 g 3 y g e G / b K T r / g m K E J C b G D l S X d y g i B C / U t T C J e a Z d e v 5 f Z F 3 + T g e 7 g 2 k W u R y R K 3 j c 8 3 8 n z M m 6 2 i / 7 1 g a o Q q 4 7 b + A M y i A u L f z s 7 h 5 s 4 Q j r R B 8 c P 1 U 4 l k N u z 3 X p 8 q T f g d A o P 5 J 7 o b E k h X / j P k b u E x 3 / G n U o L Y K b D f X t K g J L Z i F f 3 9 x F s d / E C P q j H L 8 U q 1 s V L t h t Y 6 6 a X + h M N 7 S L B 6 J i 3 V 9 A t F A f c / y q n O X s B R I b N d O C a x C a t 4 T 8 L U 2 V H 1 K B l W x X x j R Z X 2 7 B O O 9 q 8 W T n P h O Q G I D 1 A l J v + k n T D A Z 5 4 6 n 1 Y t 2 c Q a l e j z l N 4 a G 0 F f o n j Y z o F t k z t 9 5 a Q 2 s d p k l g A q 1 9 u 3 Y e 2 R N H Q N L 3 d z q n z / m 5 W v 6 W 4 d U + 5 i k m U h N Q c X Z l E W r f b l T M 4 5 t S J s U P L P L u x 6 F M 4 a b e n w 4 N r g q 2 0 h G / Z / g F f e S M 0 f 7 r t A O h s / q k H G f c W d 1 B J 4 B P Y K 8 p N D X i C Y I t 7 p 1 1 p q j B 6 T 6 V s 0 D I i 9 4 v x R X K 7 w U y 4 t 8 o w 8 9 4 f o E i F y 8 L c E k Q k R P C u W X q 2 h e 0 C y I U W U 3 P N k I l X 4 A q T A u 3 Z 0 L G 3 e f / v 2 x L e e n A q g s x 4 I 6 h n 6 Q m W E 2 e D 0 Z W q S B 4 C k d G u 7 v 9 H l A d m J Z o F D o O E X B 4 H 2 u R f b 9 F C 6 M N y d o a w 9 y n w e Y 2 o y p p U V Y v m q I U l W 1 + 3 u B / 5 x b 3 + / h 8 f Y t E p Q k 8 I H p y n 5 D t V b n o H r M F K g J b 2 G p N n b 7 S 6 6 Q P / Q v o J B b t u 8 a 9 p 7 g 5 A f 2 e q b / b r Y X S s z W X Z i 8 F R Z 0 i x v h P t R Z W 9 r b x c 8 A k H 2 8 U N Z 1 Y k 9 p 9 q l S f / m X A + s W 7 q E D i f 0 N F J I d N r 3 h m E + f H h 0 4 J s + u 0 u G c g N E K 9 6 s o 0 + X H r g P R q R z z w d e c 2 f M n R P X k v j V Q L X 9 y h X n o V 4 o 7 q q r l Y F R z W + u g y V O + Q W E K m y g d E u L T 8 4 C b w k F x Q F e o U X s w R 5 w i N 2 7 Q k 5 4 3 r c I n K Q x d 7 P Q 8 Y S z Q 3 N T w 6 B T u w X p C Z E g X J / W 2 H z 8 4 j C f X i 1 D 4 N W z p z d 3 Y / r 7 V v d j e f s G Q z D Z u Q 5 X h H Q 6 V 9 x p s F r l w D u T D i H u k + c m c f w k k 1 K C U 4 K Y g 4 x R B x d e I c y 6 / A G 0 a / R g e f M T u / 9 i s E k e H N 2 r P s J n P Q o K t 9 m D 3 Z + Y k W o D c g C G Y B q 7 d B Y e c r 9 S a F y F k 0 e 7 j o i r i s e 4 u n 9 O T A n 7 F Q X B 6 V v N q r / d z a e w p g F G v l 6 H M 4 g w R m M M F h N 2 R N i I i y c e 5 R s 6 k 0 G m W g x R e t l E s 3 Q m / 3 3 5 w / / a c J w / u H g X w s K Z i v F 7 G P G m 4 0 L V z 7 f R Z Y / l c Y d o 6 v g N N l m 7 I L d j i + w D L q W w z R 8 g a C K 1 4 Y t O U m E B u v I D o / k 7 V l w J U g 2 z b e / D J Z j N D C f 9 y 1 / o b f + R e x 1 1 W h X R p E A C n n H i v b 3 1 z L U 4 4 1 6 O Y / A U M / C u k 8 F w m t 1 N K n p + o g 7 J F v E N 2 I 3 x e n u N T F N k G G 8 D y Q 0 D 4 A v p C H a / i i 7 r P o l Z 6 Z H P 5 V K + S 8 U k F a m c 5 O e c 4 B Z 0 2 l e e N j V t r m W S k T t k 0 0 N 1 P J T p e w R W n E V q 9 z c d U x 9 C n F K f 3 u N O I j R b f p y P C k 0 q 1 n h X K 1 e 6 O Q h P w k 9 6 + g u F t v / n Z 6 x 3 z x q q N U D 5 j Y P p N W 9 6 9 p 9 D 4 R P a A m 1 Y + k 1 3 o F P s Z h X l N W Z J 6 c 8 O I L 9 c 7 q y X e V U r 2 9 2 7 c p X G m n k 7 n s V M V u E B y U 3 9 v n N c e m C M 2 P a 1 I X 0 I Y h y t 1 C Y S T x e b D 9 T h 1 K + O s v i q + f R x v A w w X T w m k x 5 T j 6 9 3 4 F c 5 Q 2 X A C 5 p n R a V n 3 h O / Z / p u 0 0 X O G p v c m 0 s T q j + 2 X m k i n 0 7 O t 1 y 6 M D G a z L k 8 m A H k w M S B w h S C F 1 V 4 3 b c z z P 4 f 3 N J 9 K s 6 u h 2 8 E a 0 c p / T N 7 C Q f Q M O d A F W k f W K E 2 6 I E v E N g f U O B 4 K F l 4 H l M + D F T t i k c 3 U t 6 8 6 f j M c h g 5 F d z P g v b T X E J v 3 b 2 U + S W h y 3 W + p 0 R f z s Z V z Q A s L 2 X t 1 c 0 n A I 5 F r T G 4 I 9 O a L d P J q h U 3 h p K G r z u h p J I O k e c n h B P O h c l 4 G 6 r v h f W 2 K T j x 6 x u b X m 8 g G A 4 8 m V a w g Q 5 7 j o w T Y 6 d I l j x m s E z l k b p L V Z x G q X c O e B f 0 S u i M + D O w H u r 7 z I N a 9 O w 6 / + B t Z D 8 P q k d W G S v I T l M a Y n N s Q q C / F / c i R N D z Z 2 / O w V 2 q M N 9 0 Z l o J f X + / x l e 6 + 1 W X k j k l 3 1 J M F b p d v a e n c A z C Y O Y l P U 5 g o W 8 a F W Y l b H s p w a w a W N f Y J / J W c u K H P z A C w b z T f z k L n O H A u I E d 4 O p y M Q 9 G E E C K A l T 3 s q 4 9 1 x 3 r 6 k + I G s z 3 J e h f s V R v t G D z U Y d m s y 3 + D j z b v u x w E 0 y S + 6 d / L I P m / + 4 d 8 Q W i w y a a 9 f / 1 + y 6 p j F J 5 / y I k i 2 7 X u 8 F R c k / G P W N H 2 e H H g u g 1 7 J + M 6 H 4 5 k w J j 5 4 c i F W 8 E 8 D 6 H k 1 Y v D n 3 P M O N 8 z B O c M Z H I K O S d h Q X f Z y W D q E R M v q T P V m A w X R I z p J z z Y a V s V m R i B a v J s 9 o S S v 5 g t / t L t 0 3 G u 6 S M Y X H w M L e 8 R K q Z m o z S p 6 7 Y s i p h F v C g v n Z x e 5 W q y i K f A d E v h 1 2 H g q H o W V m + q 2 9 8 6 P R 0 x 4 R o j M C X 5 G I 8 u 5 8 + 5 + C W / 9 k g I E o 1 2 2 f X I N l R y 5 1 X + D o a a L K d d t t 3 q j 7 m W R g X 9 y M s r F + 6 U h I r R A 4 i 2 H D r m z M 4 M E L Z 6 e h s e 2 Q + 1 G d + 3 b y a k n b P + Z P / 8 B T D c A h b k V r b 0 E 8 r 3 9 U g 2 A 6 P M W E E w 4 t g J b q r C L / 3 E M W 6 o 5 P n M 8 J O S b K 2 0 b i 2 n u 4 v 0 M R 3 5 v o 4 B G V 3 r U T b h r / r n H 5 f M h 5 L P + l v q q 6 M z W D d K I s s n U v X n L E c I B U 6 a N / s s 4 q / D K f 6 9 / A l k I 4 x P e Z I v 7 X o W X P + F p g 3 H R m S 8 j h S 1 E T D I O U H l I s P 7 e C I 6 J 1 9 e R n g u m v R y R O C Y 4 c r f n F 8 x c A c Z Q 3 U y D R Z t u Y 5 4 U n X N c W c 3 e Q i z x n C J D x v C T 9 D r A T R C 9 + j U b M x z d q 9 H 3 J u k Y j 2 h K d i + / R + 9 d O n G n B 4 3 R z 7 r 2 M l v T o / S O Q 7 z R u L e D O l p p q k I k R A 9 T 7 + q 7 v h v 1 j e A K M 4 y P T 2 s L F Z 7 V y C h p h j e m / S b 2 I C g 3 v J w b C I G i h l L V 5 b N T 2 L 1 A C E Y k K W C u a / j / D I a M 6 q S f X 6 9 s 2 z w n m E a 1 K z U s Q b p u w N t k t b p 9 c C F 6 d 2 k e M / E / F 4 r X g m x 4 v O F e k W M / d k 3 l x j M 3 j x d 3 + k 5 9 I K / 9 e h z m 1 M V H m w e G u R y + D W H W Q Z 1 t n Q Q e m U t j G j B o a r x E p C R f 8 f e R c 2 R h 2 U Q 6 e r N J 6 s w 5 r m i S J e S d Z c B 4 e P h u v W f v w z u 5 M K f L d O b z 5 7 4 n a b 9 l S 2 t i h q / M j W S u b E r 0 Y j 7 S S W s l C F s d O n x r j L 6 M Y L E L + 6 z k j 3 g 4 Q D C i t G b 0 L Z 0 d y M y m h X a Z o 3 N l L E u l 6 u q R N 4 x u R R n K A i O x P 5 2 9 y N 2 L 6 h / c y 4 3 l 8 l m D F r 8 Y C S 2 M p n b + z A d T + Z p P H N u K C C h U W R H o 3 H V S O T i 7 L 7 h Q R 6 g 3 R Z + 7 c G / I t 8 j n T O s C p c F e m 7 Q Z W 8 k z c N N V z V l m 8 m j c g h S j Z b + H D z N Y W J D o W u P 2 + r F e D M I A W T S R 0 h I p Y e b d H z d N 1 R D / G g 0 k 8 X e v p w l i 8 M V H I e j D G + C h q n z w x p i S g E X v D 3 G Y k p 7 8 5 f u f v R E 7 u J Z c q a u A v 9 + e 2 7 J 3 w 7 9 h A l Y w 7 2 h 6 / w d Z 1 S x 0 b 8 + 2 i V C M N D j 6 R D e M D B 8 g E 0 j b U E 8 m l N U R W H k Q + d o V e b x 4 P g R S j 5 U U 5 s 1 F x r b X S r / / m T v 2 y U Z + G y W j k 3 z C u I v f y X 8 I W 2 Z D 1 m p x m X Z 2 / b u 6 k b u s 3 l 1 e J i 6 + l 0 / u 6 Z C w F Z z S 3 L r 8 x P r M v f T 3 / e X g E x V Z 5 / g I F X j t J 1 K h W / G E z m 7 4 n H W E q T V V X y T e F Y 6 W v l 6 N S y A U T o / H C W 1 W l z p 6 P o y Y M 9 P c J r B y V j M Z I 2 v + t e h 8 3 J P P 9 L g 2 v 4 Y + m M p T 5 B a n w 9 N E / e A j l R b q n U L p J g 5 I p n s V m G 2 C A n Q m P J P 1 1 P P Z O 8 4 7 / v Z O 9 D a 1 q M t Q s M H j y Y j / y r b 5 4 H j F o m d w t 5 m I N K t H E W B c Q O 4 i 6 N 3 / 0 9 t 1 P 4 U 1 l 8 o H v 3 9 y G m B + d J l A 4 O d 7 X L A r K / W t C t k U d 5 j E P N h 9 M d H G k d X + Y v u S n / + + e l m y z o k Z f x Q G A p z j n 7 l B / A H N M 8 8 q N W x n A r g O o Y Y + P J V Y P D K F P Y Z X a f b N Q f b Q i 7 Q T P 8 g O 2 x 6 8 G h H E M F 8 t + 9 f A S m E T X v 5 Y A w T 6 s Y h 4 j T r T S P n i x z L / y L u z Z o V V 9 c r 3 R / E B W q R u J Q A 9 Q h Q i 3 Q n I S H U g f r u 1 9 e Y e 5 9 z 7 G P v q L K j o q K W w z u 9 V 3 q t z J w T x P e 9 7 x j P Q 2 O p p w u Q v n n u g F 2 q D d k Z F 9 5 J 0 + P y p Q L m i O G a z 0 2 + l k o d X l 9 I l P S C 3 n o 0 v h x D d + G / 8 O M y v T V j K r G 1 G H Y O U / z i / s T 3 Q J 3 P v x l 5 5 / P N I T V T E P p i + I e G x 5 M 8 / 9 L o M K F o 6 4 / d y k D + f z U 8 6 t 5 w 3 O F O P f + U i u n 9 M n Q v 0 W e A h J t F / d s + M D U 5 k H L i 5 T E n E K c B y J 4 i s F O I d E y P u i K / J T L u 5 y X 8 q Y G P v l S E S I W f r 5 v 6 F x j 9 V + K 3 F T t k J v / g K F u W l l L H o d z B y R x H / n z H Y K w 4 C g 7 V 3 s i + 7 H l U 2 o 2 h L G x d R 4 H I v 6 n G l / t B U n I S C 7 S 5 r 6 h r G S 2 P j r a E m e + F m K g c m C O G X P v 0 E g 7 b t 5 9 W 7 v W P 3 5 N t v H R y 5 t U z R 3 h P T b 8 Y G a h 9 8 I e 9 q 9 v j X L 7 C Q / F 3 1 1 q 7 5 v i 9 d t b z N P t A n 4 d 5 + K 0 A c R r l 0 w b g J 7 v D g S V j R T N n f O 8 3 q 5 h H H N d y U D / B n 5 z q L K i s u g r p o u L s L c 5 H f 1 S D o w k S D G I k v 2 d F G i o 5 h d b z E m 1 r 2 9 c s T p Q B f 8 0 5 H 9 f P 5 L c L c x N x + J z O 0 R c v i Q g 9 a m / u 2 p O w l t e G 5 X B h S z 9 C 8 0 Q / e X 9 B 8 v k w B K N h M / Z M X o w h m z D o j n C i Q M 4 h f G V g D z Y 3 A j r U 6 + 2 s N b u 8 i Q 5 6 D V Q H P 7 b L 6 b r c t X f 8 T D 1 n + a D d O t 5 u 1 k b / c a n e f 1 F U h j G r l n B R j B 2 6 G p w O l 7 6 0 O F a 9 w c t I H h J l Y w p 9 H h 9 c R X 1 G / / w 6 a u 9 o C 6 L w 5 R P Y G F J g 1 b 6 G P i v A G 5 a r W J U l 8 b 4 p s N q T k l 1 / u b k K d 3 z q v O V p i c W G + u F Q 8 G l I 8 o 2 h i y a m h l y y u v 2 H n z j L D 2 T 7 8 2 s b 6 B V / X b + i t 3 + 8 x e / n D h k R Y a K G t 9 5 Q V g Y V + Z 3 c u q V m a r e X 3 w F 6 E I a 0 Q j u E X Y W s M 9 t y K Z + L T K 5 Y Y 5 3 d Y L r 4 m K 9 i D N m a X Y y j 1 y d k W O c i l T j g j 9 e l i M C C Y w G v q p 0 W f j d 7 6 p K O v X 8 2 p 3 S c X 1 V m x d T 0 R q w T Q D U K K M / U V v I L M 2 9 u q E 8 y a 7 e t R t z z 9 e 3 g T p V 7 W j s c C 4 u g L T w u 4 a + M d e A O U 8 U B d q V L U 5 n K + c o P L o t 9 Z h / n r w 5 L F S G f i f Z u d 5 1 z P / v l o Y i t L 3 d v x j y 0 + t X e T E U G s u I G 6 9 Y M 8 Y X 0 Q W J 6 / 1 G u x p 8 8 M n q / H e y Y 0 q s W + 2 t V l l P c n l A y v 8 r E h 2 E q I 1 B z l z u y o v P 6 n R j w Z A g E Z p p o u 7 e 3 X / Q 1 c G K M 0 3 d C l Q S a h s A 4 X y V s S 7 I 8 m 2 8 W v w i G D R U k N v X G G 7 A a a R o Q K 2 v 8 M g 2 d C w / w J + k H c B / B 5 f D J v i B w s f O r T a + B V p C n w 2 6 h 0 D + 9 q i V j A 4 2 I J p I N k b D u z 6 8 w y F 7 C 9 5 s p j R V E 7 w i 7 y S a i v E G K / D W k H j N c 5 K + v h o c V p A Q 7 0 9 c p 0 7 n j 8 P f b 5 Q f E r o i k M 9 7 2 v F Q / z h d R s A b A 0 R U f D u 4 Q e J s B E u H W x S G j 2 k M Y 0 9 B v L 4 E c o l G V H l x D z 7 g 4 O 7 0 U B V N O S C w U t W V t I q L P P g O t x U b s p q h Q G A Y Y c s d m n 8 S A G y / u C K e 9 C k H C 6 W e / z r / z f O 2 T A 1 j S d c m + f i Z l r j i s w D Z R l H W a E K 4 e h o K w Q Q 6 5 U N l Z O 2 Y i 5 y n B 4 S O 2 r u H 4 B P Y C H X A c T l a w 5 e v H s E c Z J 3 2 9 H K s q o j G i I P J a L 1 W Y y E j 4 h 1 B M v R b 3 W E V g r 5 x E s k c 0 1 e s 4 S y Y O o c r e j + B R / I 7 b P G a e m n U j W I t P 9 r r z 8 4 / k 6 t L B r T l T d Z K 6 6 O K c y X s u R b X H U o O A N C Z N n T 0 A / N C L P w g n f P c H 3 w e Z 5 a Y b 7 s T d r i h 5 8 + 1 v 2 8 L 8 f W p G U Q g U A P v 3 h 5 6 V r + T P e y w R V O l t j o k D w T + e 5 x t x d u q X Z b J 6 d p V O 1 a 5 m W D j K v q f y q 8 g x u p W f O x Q W Y o + w + m f v w o X 5 w G Q 6 e S U W + + c o v z R v e b 6 G N 3 N 2 l R t Z Z N z j b g 9 3 B q M Y d n + + Q z w N d I 3 J v W J 4 h V N o X Q M C b B + X e x k D 1 V 6 g Y G + z c 6 E d 0 h 7 h 9 h g G M e J q p N a x H 0 P N U r T r F r P P l f s I y w 3 t c Y w J 3 u k N s o v d l j f 8 4 b q z Q B B F d k T z z S Y d 8 Y Z J 6 G A 3 / 0 0 O F w w 1 s h 3 x g P X Z v T r X 0 3 O X a n B Q 4 0 X 1 O h b 8 W E Q W t F 5 T D o Y L M T n c H e 6 P 5 d 4 Y T 3 O 4 / k b f P g X S s / R K 3 D 9 x m A f f 4 r r j j v Q 3 k j a Q C N D 3 w O B v k 5 j T Z H x n L v E R 1 k o R u u b + Y q l o J t L + U b v f 5 b d x R i 1 K X n r O + T w k B w l A E 7 A T r P S a A y L j H F i d T X t r 3 5 G P S N j b / U i v d 1 h j v P 9 4 V M f m 9 Y 1 G 8 4 e T k P a N v K O A 7 4 9 7 z 1 o Y x U V D P 5 J 4 J t Y Z c Z D e 1 3 M t K n o H 7 B E K 1 q I B C C H 7 u F L C S G c 9 i 7 X P r y j + f q x + B R 4 w M Q I g S M O f G y X X n / N w A Y z O g b S T 7 Y i 7 7 i I U g M K 3 + v 2 A z l t j + y a 8 m l L M o C 0 g a L c z n s O 5 7 z q b O 8 n I 2 k K a Q c R 5 / h s 1 m 6 1 V + Y 2 6 3 C g s 6 J T F W U N L q Y v v D 8 J 6 5 N T w c g m S B Q Y 4 M A 6 3 t H v Y b j x y n W + W 2 Z T v d j e A n s C l d O c h k g 7 H 4 B r P H A Q v D v T 0 c t N f w n d / z B G a j u n X g S p t J N V K Q E E / V 8 y z J H f 8 n Q F d X K D K c m a + E l P + i / B K s C Z i i w M E V 0 T 7 S y u A J m h Q W 0 Q O H O k Y w X T S j N w + F F r w W 5 d G G b f + M c 7 7 7 A y T 1 l P 1 2 T + p O a 7 b 4 a B W s P x J Q 2 + H s B F D X h 6 U W E R u k 5 c U F s Z o s e f t j X V 2 s 1 e 9 y + Y I a 7 y i 9 Y s D 2 L 9 t W u n r + v D j 2 T o + v I S r v s F + s g U / t X L J s N Q F c p O 5 C R k P n K + d x v p k D v I B Y K e 7 u M Y R q d b V X 0 K G j 7 6 a 3 5 W A n A Q V o P g a U G c 8 V U k 6 K a O C H X 2 f J f V 4 i n x 2 v u c 7 P N I g k m u J + X m r 1 4 u 1 u w T s C v 0 s T K n l 0 7 U l I A J f 5 T 2 7 Z N B g h s P y 7 B C c 3 w Y k n 2 A A u F N T Q 0 T s Q M W 4 m z l O V c F / o G T r i d 0 5 U a r I 8 k c f R v q G b C / f N s c L m e h v U 7 e 5 c 7 O y j c 3 / 9 T 2 6 5 p Y h g P + f B U y 3 J 7 K j f H F m l D 1 3 v u D O q c f Y Y v 6 6 a i 8 j O j r v / v K n / d V + 7 + o d j 9 T M v y e L / 8 t / 3 7 8 j j / 8 f + X n d H 6 J O + W F O b B 5 1 E 9 + f 0 g B 0 G R H U H 6 L S Y G e T G U Z C f P V p m B 2 h J C n I z 8 e Z F j Y V J 4 D X 6 3 U u i r x Y g t 8 4 X e r M h w F e / l S j / C j b J n y Y H w X a 1 m 8 W g k D E m J G X k t X R 9 B M L f + f r J 6 T 9 + C v w c P A U 4 0 d X Q C 5 u u G I u p Y 3 K 4 u + h S P H + e j r / r P D s T v q 0 1 4 g 9 e j y 9 Y 4 D l Y x q d P B H q P g r 2 7 D / r O 9 i H D f u D h V x 3 + p c d t S A M O v 3 f q e / M w p c C O 2 g / Q l 8 I o m K H k e J f s w f e B O S 7 8 f H 5 X U z 8 3 v 4 f 1 d d / q c I z T w p U 6 o 9 3 / k S p F N F 2 B o M / l A x F 8 n a Z n 0 n 1 E r j n U / 3 7 C y w F A W v X B / D M f S M K Z j x I g g K Z j C C 2 i C 9 h s I 9 Y 9 K K N w x t x H 8 z e A S 8 Z 6 P x x + L B h Z A b v q y e K a Z 9 z Q Y j d g G c / U c u d 9 a K 2 t f d j / 0 n 4 Z D r R i w 3 8 j n E 7 F o i 7 J E K Y q O O T 2 n R K 1 k 6 X 7 O Q K 6 r J O 1 k v K w O r e u 4 j 7 G / 3 w I l b u 7 + F p n 1 3 z N q n P g a u J 8 Q f z z j d P b M S 3 r i d M P r E q l 9 H 3 f S 5 P P k E n w H 3 P 1 E 7 z W x O d k 8 7 t C i a K C t N k q y 0 G j u X Y 4 w X o l y E c S d s v q A 2 Q B Q G 6 Q j / Q C x Z g T f R w m 9 m M Z 5 9 3 G K 4 x c 9 5 7 y R u v Z / K l 1 N L z B H 1 N c C y K P / Q P U H A C 2 P T A J P / N Q E G + m b B i P B I Q F S k 4 m V Y f 5 j M x m E 8 Y f H n 1 d 5 i R a 3 + w 4 L W 9 F h q E 2 i c Y i h D C 9 L E Y f O 8 M g H d e A A 1 g N i E z E z 4 g 4 m I R 8 W B S K z S q B B / r b C H O R t a z e O H 6 A 6 9 c 2 J 3 e n 7 0 3 N b k U I 1 m o c d / j + B j 4 8 w 1 7 a W X 5 k 3 Q I w j o 4 W j e 2 1 v w U n b c U L O / J q J 8 g O g Q o W t s f 9 0 p J 2 4 x i k J y e J + G 7 3 J F V F N O 7 e S M 4 C w I P S D I z m a j V c f B K T D v m v r a w j T e 1 j 3 V / x a F E P X B p Y 3 Y M R j X d Y U S U C 7 + e r c C L I n c 5 D V t j v V O x 4 Y A c G W X F 3 1 i 3 x y L U d E C E W l Q b + Q N 4 K 7 o b O q c 3 n f r u J / / t + P f 5 + X l b k 5 h i n V F A 2 K j + O Q 9 y i o a W f A d U / l 8 2 Z Q x G i j I F 6 W l c N 0 V g N Y 0 j j 1 M 5 n X b n N d m R T 6 T + 2 S 9 x l I i 9 9 M 2 Z 7 d q O + h M + l P 6 1 8 N I 7 6 x h 3 B / 7 x H p u T f b a b d 0 s U R v u 7 Y a o P c k m d U r j f Y S u j V x M E a A Q p W y B J P D c h I Q q k N P Y / l i v / + d / x d u L z 6 W a A 0 j g x l j + w S j K / T 9 P s n R H i 1 N w v X B p U B G c W e x a B b r 8 o X z M t C D e + M f 8 0 E D 7 E 9 Q m p z C M V 7 z n e H M 9 v P s 0 O k / A O X V 7 e 5 Q I Q x s E R k 9 V q y m / U 2 a o t l i A V K 2 a 0 B 4 P p 8 7 t n s c V A A 2 c e s H n 6 7 O 0 f F R J Y E g 4 q Q M R + w A Y f n A Q v X 8 j 2 y M 7 F A T t Q u l F 6 P M k i j p q A l r 4 p x X s 0 c n r x Y / P 5 A y h A Y O G G v s t f 0 N v O e M V 0 C H c 4 A k x h P O 7 U e / 9 5 M w 6 Z U / h U v + P 1 b A H z H X s D L x 2 b 3 c f v L z y u T 2 v R Y N v M a I o I c t o g S d d n H c L z g j z I v e g s G v s F 7 V d / U z X R Q f 5 I F 9 I n C m S n Q 6 e y 3 Z d k P 9 L H 6 + V + P 0 C d M W 9 e P D z G K p U x R 6 N n D n I Y I u v R r V Y 5 / 3 K l 6 f p k Z U Z 5 3 A A j z v M i D s z j D M W y t z v f z / t i s 5 3 m D 4 A 0 m L j x + U / 0 4 P z O f y X k 6 f n k u l j D o + j K w y c d S 5 I M / N F P + c C S e E o L i s K i t K m + P 6 r y 2 y o w F A d u A 1 X F a u K R q 0 J b a C g h v 8 g f P l + O 8 9 8 H a f n v X g 8 K K B T v H g 2 o 4 j m 4 I + D C B g K 6 e A G Q M o d Z N e z H 0 7 y P b K z W c J z k R i I 0 r j b + Q p B n P A 6 x L y 9 D E E c g 1 A 3 Q 7 2 J t f b 7 8 v I t 7 F r w H X o R i I c D x U Y T + I x 5 B 8 o Y 7 C B 4 a e j k 2 D 2 J b 7 j + 0 o N S j e c l q C X u 8 r 5 I 8 u K U U h z I v Q 9 n Z i j u G 3 W j o Z 6 8 O r S 1 J y Q o G W x a X / h h z g i + x c O J J o m 1 e k C I 3 L 5 Q u 1 t b 2 z r U J z / M F I X I f b I J f Q w s I H p G g v H w Z L 1 U x i R 5 Q h 2 X C 3 R k / 6 l x 5 x d v m i U / r k k A U o O w 5 q E e W e w t y z U P X n 7 U A 8 s I N f q z P p / B 1 G f E W 9 G 7 x j h L + S K 6 Z 0 H Y d E B s J a A U 1 D L v e 8 T 4 k H i i k j + U J s u T c m e f r 5 9 D i o d 6 d K R V d G C c d G b y E W e 5 P u Y f o + Q y S f U 7 x 2 k 4 6 y v z V P 6 5 M + f 0 Q s C d 2 U M N B a h J Y 7 Q 9 X 6 N B M z p b l C A w W r f w Z E H 2 G I f M n 5 v F v d D G N a I / + Z 9 t X c C L g l b 3 d G D d w J R r 0 A 3 z h N 1 D z W + I J I B f e X w 4 u 4 N A B / P 0 n a k o Q e G / I m Y E I i e 6 K J Q m n L M 2 k Z 6 T D E 3 Z + e / + y i v 3 v X i 3 / s 2 r 1 a 0 J r F 3 D C 8 4 y z H Y R o 7 r S 3 j s W f s H X 3 2 / P V g 7 / j 7 w c K i Z 2 G q O A x q P w d e P 5 b z l Y P 0 V B z a L 0 e n T 2 8 / 8 l 4 K h L p m i V I u x b q H a r 4 O + O Z l j X 9 w O l U n v d M T o m e o 3 d r E p P A V 6 U y u m z A G N f X i 4 P Q g p R L I N G g e 8 p J + R W U U k + S v k x E G t i f Y m s g 7 + U i q l c O 9 R z E h K N 1 z S p f 9 X A k F w 3 u 1 V q 4 L x b d M y D B 2 g X W 1 5 8 S c 4 h P 8 j b E t 0 P E 4 t g A 5 0 U 4 h 8 L I B f d K L 1 d V C 4 b x s c m P G H k i w N 8 i / f W X V b W A F u s A Y j S h O / t + E I s 4 f q V z h / l G D c m Z M k R S A 2 h e h a S z e j e R q u S m c v 1 s G E X t l 4 h H 5 e S P P v s c 4 5 y n q T w N 3 8 9 q b b y A r M K 6 s N I w F 1 X A 1 9 k G I a t u V H V 9 P h S M R E u 0 l q a a + K L i K A i h O X a o 1 B Z 6 o o / R V q Z B H / / + N Q O X Y c v 4 M 2 h z f W y 4 d 8 n c d 5 B B A 7 I l K f u w O 8 m W 9 v g 9 u B V S 5 V f x q Q P p Q Z 2 E R t 0 K h J j q t n + 7 9 U t y i 8 O 3 e n 8 U m y v w R M Q S 2 z 9 i K x h R b Y i u B b 5 I V D 1 a a i s i I P T 5 f f k m Y 7 0 + N x C K e i x U f f 9 1 d 2 b y b 1 i J H L 6 x n z / d 0 s S k Z j o R 6 z K Z L 2 m b P g M 6 r T 2 j X h w z Y + d g o p E e 9 V g U / d 5 5 E q a q o e 8 I N A v Q 3 H O C R q 0 h 8 B n I i C o G 0 k 3 u e B k Y s Q + y D E b X F 3 1 6 X 3 i w y 5 7 5 b Q E h 0 i d P 9 P B r v B r T g B 0 g 2 h P W m q r d F 0 K M 6 5 8 0 g T A j w 0 D w U f n t s P 7 Q k 3 V I i 9 2 T n 0 f F 3 e r k 3 D 2 L w 8 I / d j p 3 4 A k p 8 f r n x O z N K d S g 3 H 4 s l s 9 n y b 1 f A v V Q P c 4 V N O Y o R I x H P A 2 U 0 9 A B t 6 c S 8 L C Q N r t F 9 H U s N k O A D u V 8 u R S p V F f W Y 5 7 3 l + D J + u e z v I l 8 l p H 6 k a A 9 o / C S a w W 3 n 3 3 L 6 d d L X 2 I c X h E q X J E o S i g B L u K X U p i J 2 E A S h A 2 y E C G S N Q V / r O x f 8 T G r C 7 c + L + 1 q d Z J i l M y r / 9 0 e Y n H 6 O V P Q N + w h V d + I f f s 4 q z + 3 q 5 4 k P E l P L 7 y R z y N W x e 0 + l k Y G N p X l r A 2 7 z S x e E k Q C y 1 a V I V F S o + e 8 x C N 4 / b D d G Y F 9 4 k b T p q j r 9 b U 5 3 a 3 V b 7 5 X Y S 8 S e 4 V 7 n b C T g S r g X k J v i 1 G B / r 6 M P 1 q q p E Y 3 t L g 1 0 B k x R m T l o 0 u I / 3 G U d J G x W j r Z H F D p h C A o T f 3 D 9 M Q 3 O 7 g e J d A 9 n M d D u 8 y J 5 l + I E p z Z O D M / 7 r h z V S z j W Z e V U s 5 p l / b B l u n m t P o r x R I i w g A v d Z 6 v 6 7 U + 2 G R 5 u a 6 M S v U u v o z p h L I Z w B g 9 z E N 4 C O g c d n 1 H m s l R 7 8 p P d M 9 4 K B + D j F 5 h D x q G r F S a s 7 b J o 5 O V F 1 y J p 1 G B B 2 E E a / j S T / l 5 7 t K o + l U T 2 + + r 9 U T 4 Y a k D m t b I 1 3 Z 3 G n k J q c w b U V 7 a x z K a l k k d K h B c w Q 8 O d u Q + Q n O X 6 Q t 8 I K 8 x A t 7 X G b O H w h C z 8 5 e 1 7 d v C I B e p F g P o b L t d N j R c d B y 4 X G Y D 5 D Y k v T P 0 + X z 5 g G v w k O J m n 9 y b 5 8 W O 9 l A A o k J j U 9 P 9 4 t e 0 3 D y x d C d V v 4 e z d 5 6 l 7 z 5 t g 9 0 J 9 q k j k R U 3 5 A B q b A J 9 l s D h j g f z E w F 5 h b o 7 A H + G K p c 7 7 D d 1 E U n 0 7 c f j K y J H n S u a S n 3 T n 6 h 7 g B k q / Q 7 x 7 a t G 7 i A 7 G d + u J 2 F y T i M 4 v M 3 H 6 H B v z W 3 E e d b 1 t K c r u a X V u + c l W + B e T h L U S 0 U 3 V G 7 W h P + 3 0 h + A a 4 4 + Q t e c k 7 m 5 5 a s g Z p 3 + 5 + z E n J f s W p d Z 3 3 q N s 1 n N a R U F J G C 4 j 3 8 S L A y I F B m K B u p n t F A 3 m S r 3 t D N Q Z T K D a 2 j / W 9 T U + Z d R U 8 O T / j 7 u n P + k P v u P A 4 i l 2 y 2 k 4 u 2 B C W C N Y r f B A n B D A p r t w / t R F 1 l k D v u R v D N o z d 9 d V l T h + / W P E Y 0 9 k n R Z p 5 e t S 2 U e I Q M Z 2 u 7 M I g 2 T F I N 4 Q 6 r m M 4 y J / E P C x y v U O t E U + v p Y V U / G Y 7 o Q c a S f T y k r / n G 8 6 h k G n y 1 N O Y m 4 a t 6 j F U / y + c U h 2 A B s E s j 2 w Z w 6 X 9 A Z l 4 U 3 g S + O d l I c m t j 2 d 1 / P s G X g y I c Q 1 H I Q t 1 + L w d O 8 j q D O V 1 R j j P q 3 w x M f 0 C c s f g / V G v o 0 f j 8 1 X q j G j C U a v v Z i F q 5 p o 7 V 4 9 b h P A M P x 3 D f / 9 g Z v k W Y C a J 7 F E R o H l z X N 2 v c e a g 1 U P z F r K n 3 e T m 1 p z N P K Z 9 9 v I d J p 4 3 q V B Q x s r 5 3 Z B M 0 8 E i f s C 6 e T o 6 f D 4 b H 2 X i l s 8 k + l m M A 2 S H f 4 u I z V W K 6 a f 0 7 m T S 8 u 5 Y f 4 c s r 9 v V H 9 S P n H 0 R 0 1 2 D 3 T 3 4 w l 3 y m 7 B G s J 2 Z W T f e 8 q 4 H + J N g T f v p C 7 h x G 2 L g 5 B V X R T d Y 9 i r l G p z 4 i A q 7 c b p Y 9 g S S 6 M Q x i L 2 E k f p r g + U Z L / F I C U p 4 + n 0 d 4 N N g i o X g q d 8 d 6 e z h k r o R J q O X y h o 8 6 a K j 5 v 2 e v E N P 0 m S U i a 7 g c i y H c v / E 5 m w Z 5 K V q S v M 0 / y m d B 9 c 3 Z C z e S e G w v 4 L M K f k 1 n 6 m e Z V C x k 0 b P d 0 D 5 C u H H 7 F I v 7 Y E s P c 0 j + 2 2 P L X t z 0 n 0 Z S 8 v 0 B 7 L l C d T p A o B V q H L Q X 8 C p e K B T M d / A o t v m / B k o U t O o N Y M I C G K + / 0 L u d w w i G H j x b V m l R W Z 3 w T g 3 W h V V l Q 3 Q s S x g b S z A I G h J p 3 h S S 2 j Y v w S d 9 v r w P f 5 p 9 o n c Z 0 i R B W 4 m / Z o M G V A M 5 u 3 + p f q q l T + t J d B N U 2 G / w r o n O m A A L 1 H k n t t 8 N H + Y T E a X / d f / c B h x v L m 5 V R o q x N v A D C P / d K P s n v 4 s P 7 H T 7 f O 3 w d 9 E M i 9 L a s r K C x l T J b n + H W + 1 0 Z g R q A U M O q C p G s t 7 1 H 6 s G m 3 p l i e W g p I d 2 3 2 F Y X z 7 K q d 2 o X x G w x Y v 9 n 4 D B z O I 0 j v l P t C D M D S 1 p t 6 1 l z Q d z 6 b v v j H j G 8 S b 0 L D l D I S e 0 O s S + F K g O 4 Y g C 2 d Y V 6 c U W t R n n 5 F R I 2 U d e X Y q Y f C I J 3 1 x / 5 P v 5 e F + i A X N A p Q i 9 Q j O 9 F w O 6 9 w + + Q k Y X 0 x Y h X B 7 o H f S C D H s F / U 6 e 9 L 2 E 0 I 7 o l J f x R c X c N Q 7 X 6 R H 9 c t p D y Y C k V Q w o Z z r / X Q H r L 5 P s N t w G D o j 5 0 O m Y 0 3 / D X p z n u a I f I L l C i Y l Q M h K 7 J j z A U x f w m u d s 3 M O m W j v r 9 I k E a 3 S v Y + M B v f X v E s C j t i D 2 K / T 7 B 7 U f + e D 3 e 3 v Y Q E o x t x / 7 S 6 Z d Q M 7 u g 2 V 3 u p 2 R i T L y V R E A 0 l 8 T i h r k c s b C H 6 v u D z 6 p r J j 7 E L z z o M i b 0 v q m R N z j C c W D R G Y K E q G c I P 2 c s I 3 b + K A 5 n C Q l d 8 V 0 L 4 v n C K 6 o L S z M A w m 9 J 3 q H O 0 U l x x 7 z x P i S q v 8 5 / S b R J h s A Z F q H 3 7 4 J 9 6 9 n q j o T 4 C u 7 g n p J H p E C j Y y s Q N S b 3 9 E z Q n x 3 t B U Y 6 D / T k V k h 9 t 6 / i H P u i J d E X y N L F 8 W T l Y 1 o 9 P y 6 2 L a G M f s w p Z g N O 3 f a 5 2 N U N U N B P 5 b P H N a v A / 6 a S s d u R V r i c v A G b U E p + K K f V H F 7 v 6 f Q D r a A o r f c J 7 T e f w d c m y 2 / H r C Z x e y B S A k T d a o Y Y F G G O T 3 0 t j e G 5 E t 5 L t 0 + v o 5 + g s D d J w V 4 J 8 Z T 2 a e n 4 K 9 T + 4 x o s 3 2 5 C i b E j k k S s 4 u o i 4 m i g l p / h F Z i 4 O 2 R g 7 / l 4 6 e z m J 9 e f N y a X t B g s i 1 C 5 V H k R r Q L G k p t T J b V C O K j n D z Z G w O V G t O h D f x I / I 2 z Z W Y 2 R K H h K 3 3 K Q 5 F T S R Q F 5 7 r Q d n L 1 u C C r h B y 6 9 C E H o L F X N 6 O k Z h 4 2 m c / B 5 S 6 M W y T A t O O b Y I b W G b f D N / C 3 F V / t 9 Z x h J M c V C 6 x L b s O P Y m K M 2 h g 2 r f V f M M F Z O Q Q K v P K b O A a d l 1 B R k f m B Y R n P / X D 6 3 s o z F P 5 c P Z L V w + R A o b P p 1 G W m v d T D V c i k a y 3 8 m q T 4 g + I 5 A I G B h g K V 0 4 Q N 2 o w q O K G R V M g l O v J P / 7 J A 8 7 5 6 X n Q l s 0 K / O n 3 K 1 + H K L Q 5 h 6 x F e 2 2 W 3 f L S C G F d 4 / u 8 V L k z 1 l H 2 z X 0 L h C 9 e s j A k 7 r Y d O d w N 6 F A Y s f 0 Q 2 V H c 4 J D q 8 a S z Z s j O w w C h l R g I P / Q 9 t L / C / 4 3 g V B A / P F W u t p d x 9 e I / Y d 3 v t E l f c W t X V j x V 2 w s u 2 D 0 U I + F f / u d Q g 6 R N D / R G H n H u 2 7 8 c 6 L 3 3 0 R S C s x 4 S 2 n c O i 9 r G g p n B s i n q R 4 K p l c / 9 k n z + V v V s l R M p v 9 A H a m V D a Y S m + T O 5 8 N h s X b 2 r d E L 2 v N a 0 8 H r V r 6 O N 0 N t F I G 7 n r x 8 R z I 3 o Z 9 W f Z v T 9 5 5 N d K v M r N t e D r g 3 q 2 y F C R R R G I A u b h T H M w u 8 f e O 1 a C 5 M l v l 8 J j f G L U J 0 J 7 6 q v v s q c g R j 5 3 i m R w V p D B k F s j F H N / 5 S T x r S h / d T H L R V F f n 1 o l r x G k b o C L l e x 1 M Z z F c V 7 R R o K r 7 V U v k 6 + s G i I S g w y l 3 0 q 0 f V Z Z U q Z p r 9 s l v 1 1 C x J 6 3 I W 6 L t v b 5 O Q + X i P T 3 7 c A X w g + R m l g E 8 l v J Y 8 d g R 3 B I G t n N A Q v 7 1 k d 2 L Z X 9 f B 5 0 9 q 8 0 l W w u B h R l Z r x E s n k T 5 Q 1 0 R s m 6 S f H t s 2 L r S l K 8 5 F 4 i H d b T q T x h 0 3 Z 8 n o y w L M 9 X / X j T W b 5 9 H P B F h 1 W n k N 8 W J d / R 4 K n G M G N G V p x 4 w N 6 T e S X x / V 4 d t l m G 2 3 + D P T L k 9 8 0 m k D z R b u k S B h a T t n + 3 F k Y k 4 + 9 2 r w / t a I / t Z b 4 c A U r 5 K b p w v 6 p H 1 R k Q u 4 8 Q e Q Q X f D 8 z n h + Q n j e Y d D e Y r a d M 4 v w 3 7 V h o U v L h C d B e G E y K 4 4 e 4 1 4 v x A J 6 O k e D t 5 u G e 9 G g L s F y G q H y q e E W 3 g a 9 E e 5 f V Y Q s H a 9 m t x K 9 1 r A Q Z v A U Q f S / v N g Q s a O f K M 1 s V B a 8 v G M 8 G x L V + P 9 l T P u y C v T V + M V U + g T x f 7 w m q H g x S j u G T / / i q h S a M A c f 6 w T 1 d 9 Z I f 8 4 w U o Y y X M / J B U B q G n c / q V j N A 3 A f P B f + o j y F v Y W 0 W V 7 A 1 d 5 6 o v q 8 f 4 e Z J h Y C r 1 r A R 4 C f D o B v I 4 A k P C Y C b z j c Q 9 x E h D 9 G D e e h L K J z N U + Q O C h r u w F B 8 + + m 6 O h p 2 s 8 B A n L y r u u T 6 D X q m M S 2 d O Y k h j L o b c J U X K Y / 1 a K v m Z f P r s U k T i x m Y b I U V m 0 7 m Y l V l Q 2 S j E M F g l u Z 5 W / 7 a f V P h d m E h t 9 P W M b T X Y B I d Q F O 5 r e z 7 i A L b H T Y T m A e Z Z Y I J 8 X q 7 v + k H N F n C E r H Q 7 m K C c 9 O g t 6 R K c S r i I Z D y 5 4 c j s 4 w U 9 Y o 5 / f L 0 f g z 9 y F p n D 5 6 d V + T 4 p N k C X U W r I T h g i G d V n d H F w F 6 G p o I D U O y M u C 3 P E 6 H f 2 l r 7 v L 4 s z v 3 V 9 R x X c r C o n g l u j Z U 7 M j U t G N X x c d 8 m L x l C Z X 9 n R U 4 m 7 P E z t H 3 s j 6 8 m 1 r i F i 2 a l I m 9 3 p V 9 R 7 d F x G z p q f F P l U s 6 8 L r v A q K 3 T Z / r M B K w 8 Q D b Z g 8 Z r K a m N q e C V k T y f Y a 0 C 4 g r + / P n T 3 G Q 8 3 T G p C 6 6 t 5 g J 8 / 9 p i W 7 K W T D K r G D N O L / 4 l Q + F 6 b 1 9 N r y x q N w u t j h L D s h 0 g X n V l f E T 0 I 6 S 0 c u 1 8 K F X C 8 W d b d j P x D o + a t k l 8 n 7 t c f U A u Z E E a e K i r r 7 U W M 0 Y h J 7 O i L x E E Y k Z r u a p G C l O f L 5 z 0 2 B q l y 0 U y 8 x y 1 8 B 8 4 6 D u k I a L o X j 5 1 + 7 2 U Y p s t 9 O T 1 n O j w k L B J q f Q l j 9 P E n n r l L m M + u / g f I x R c Q O w m Y 3 9 a x l W z c m 5 d k S y 8 M e c G Q S + e h 4 S q v S S d X w 6 l M u m K V P E G U P t g y F D s F w j 2 G u + R Y B X m A T p k 3 3 O O f H j G p z W D m R e p 1 t T h d n a g G N f 1 5 w 0 n E I d r j 5 f n L 0 3 j l 7 p y F M t k W F P L R R Y w O S 6 Z 1 K e 4 b 4 F m / N R U x m 3 t G W 4 X d v I O W W z c u f H E t / E c o d P 2 K D 6 L x y l L s / T Q U W N W I / g f v q C O G I 0 M X n N + G O a o e o A S e + x r x t v R E v Q M 4 a J z i U j 0 r x H d O p O a 6 + w 7 H a e R a G t Q Q a Y q o Y U H j P Z / z h s 3 m T H t h n M C U z B k 3 P v w p f E y A L N 9 5 q D / w w l u Z L S I W y X H H 7 h / e o n f X 3 + v V c l L / 1 f f Q A M G / G C s 1 A L 9 f j m s P m y I q t X 8 Y T 2 g G 3 Z 5 B J l r E + h L O B 0 8 B c S + k / X I 5 / K o 5 I 3 a 2 8 B R G 7 V 6 6 O C l T D N c H m I 6 l l b O 2 Z B 4 b I H h 8 o w m v o 3 q I D C l + Q 4 l k m w o b b W r B W z f m J O b C d v m J K O d i K e S S E b F 3 j a c X W w Y I P 0 E 3 U u X W 1 9 n r V g S 4 R l h z + r B 2 U p j i y M b h c J o Q m 2 u 0 J l E S Q 4 H H J J C p 6 h J m j 8 P 1 J + y e w u M I r z c u Q j V H H f H B G z 9 y X k M J K y 1 B k D g q 0 9 3 s p 8 E Q K P f V T h g Y F X t f z Y S 1 t l 8 V A r / f 7 G y 6 9 / z 5 o t e D h 0 J / D c + l m N I S j i V Y / t v T y 3 l I W T m S i K 8 P Z 4 R j b k I D m h r 4 V M 6 M D 2 q 8 c T Y s m K Y a 3 6 Y a D k / A q F X 3 C 2 5 y x r 1 Y I b S t z 6 f + A o a x Q P Z d a K + T 1 I X g J + a R 7 E q h d I J 3 D O b x 0 F 5 j h S q F 7 H b v 7 L 5 7 t V r k j d 4 F H y p O H F t H q e d u W 4 8 0 1 8 A w s z Q 4 G S g J m q h q Y q z d H N R B n R L w d m p 3 J 3 / m E w 4 G I M N v 9 N R w e g S I h V J j l P E b q K T a 7 W T 4 V f r M D Q F U x 2 e A s C v R X 9 1 / D z m 5 N L y Z O 6 9 v r J 1 V 8 I X a y 8 P Q a U G N B a p U b i b m A n P E w J d 4 i B X s P l L 6 a b / 7 A T T 0 e O P g 3 O i W g K a + 6 L W q z Y 1 E y r 5 9 A O T 1 V V X h Z g J K 5 u T F r e 3 w J 0 7 D P S h C O w y U 3 s g w q M 3 T U 4 c r d q Z I X 3 q + 6 X 6 M A A i v t T k t r z Z 0 9 Q H P k p N 8 g y V i j o C 8 I z p 4 o 0 V D h O q 1 Y 8 w m I X 4 S s / 4 + z E u y 1 E J I n 6 j M s M J B i J 1 n 3 u 4 u x 3 d N + G z / N 6 D X w R M 6 G w 3 v d R H d v 3 h 1 i C k b B 2 1 L y m 1 / 9 w a / i k 2 a u 5 s d z 0 2 q 4 X q D f g e g n t G h e 0 W f B j X l + C E z I / T i T P L l w B y M K 6 m + 4 K X w p i 9 O M F M P 4 Y H G h Q X B 0 4 k E F f V m V x o B P Y H 3 F p U F g I B o l A j M a q 2 R Z b i D 7 T 5 W f N X R 7 p V r l A S C a 4 3 h 4 c I W G G z c a F b G a z j 6 T u U J p J v + 2 C n S F R i R g G d Z c w e N m H D 1 4 9 d 2 u X y x 1 s f 3 e / k C w D v g 1 r b Z H I r D g B a r 8 d t p u B w X G 7 x R g x w / + Z F x I F p + G y 5 w K K O 3 W a Z s j 0 k V V K Q f j H y Y T g P 0 m t F T y S P s 7 N E 2 R u W 9 9 m 9 b R l t T / x C r 5 0 r d 5 p + j o S s C m v b H J R r v i T p 4 e 8 T u w a H g d / j z 6 + B S g a y j / / j b N J k s W c Z J j K l 9 E / o F i G n H x s J 5 Q X 6 d 2 Q x L A i 6 J n o B J U x 9 w 8 A / 1 r s D n I w x s 2 / O a A f 7 y m Y P s c J 0 p v M C z r r o W 7 N k C A Z D 2 8 H 7 p X s 7 h 2 1 x u 5 U c 7 A 3 i Z H I b 1 q Z c f v r I + r 6 s 5 X k v 2 H A r L N o E b l / D x e j z s P p Q 1 H m F f t Y 9 h j w Q I 9 S V 2 m I 0 e J J 8 y t d j u 1 F 8 s 3 K 7 Z 8 X V 5 f 7 2 c B v o J T L g / 2 L w c n t b r X w y 7 n R n E s L P d R 5 S s f X z 5 E H v o c c 5 / f d 1 3 v e Z M C K v Y U m I U 7 M m 3 V 3 k p i s 5 N u p e P P M P Q H n 8 X M / c K + 8 y p 9 d E s g l P 8 y P D x D + + 7 o N w F O f r 1 0 P X s c P g A Z c A J t 5 U m R 2 P 4 C D 3 1 z f / Q G i l 4 8 S I F U 1 c a s + n C 3 M 5 P 8 o T S 3 + V + B H K k v X i L h J a 2 g F Y C m g 5 n C 0 l y j V T p Q g g Q j t / r s 7 q Q w 3 z 4 N E M l i j G 1 z b n 5 m p e H P 9 P B C Q s d Q Z 8 s N 4 A 2 K g C 4 r U p 3 W U f f J N A o O 2 a Y u k s T R B C / K k e E C D 5 3 P P i W 4 5 c n r m t 9 j x 4 y o h W S R u u o f / A / + X o U / z Y Y L C q J 7 y j S Y 3 Y A F e q I S x V T h Q G N U s O m n L n U D 0 y 1 U T S 4 R w r c R 3 X C P A J t 8 c S L N L K Z K U 6 O A X H g v k X f h T G s 7 h f L 5 T T g v h x 2 X o p w t L L f 4 3 Q b 0 x m K 2 K 5 F h l A t W x F g z U K A b U / v b 7 j O q P c f e k N u 0 G w v Y t O v 3 n Z L V j w e y / 5 9 u 4 Q L B t H E r z i 1 7 c 9 n Y 4 w r O / j Z b 7 a 9 s A c B 6 h 4 0 N u J O O l + O P c V t j V L p 4 x c b D H A l z f L 4 Q s 5 6 b + e L N G k y K D b G O g 0 + F a 6 E h a n A I I i v i / A Z f i 5 W j r N I t Q u e L 8 b z j l b X Q G J 9 C F w C X x O 2 m f z s n Q S r W 8 l 6 l V r B 0 o i 7 1 8 m + H t N z G R 7 g X T i S M o g c d h 7 t S H B i 0 x 0 A W U O c E I L y 3 U / y f d t 1 h S D c E 7 G o U C z E W M o I f q k Y 3 1 g e J U n z h N 1 P V z n v 7 t S r 3 t B + X 5 J x U o M b F D 2 I F b c X 7 R j h m D G 4 r 4 R Y Z R n R E I q P w 0 K h r c 8 z B h U A b J 9 z d o F R w X n + b Q B w p U H O y C R b E 3 Y z a G 1 W Q I h C r 3 x r s 9 n i E 8 W + n p V 0 U q d C C g / Z s A Q R M Y 7 W I 3 L O n Z q E M J t M 1 O u j o q + f 3 8 9 9 s T i I g 5 f I / a z U N d w 8 X S K 7 Y K 0 M 6 m W a C P L u p b N 9 v 9 w G n 7 O p g u 6 l C f B 0 A c H 2 v t o R f p N 5 f 7 O U m 4 i I o e g E D o D H 6 / A F U p f m g S T C n A 5 x y g P X J B 1 u 8 d u q D 9 u L Q i u + 5 v W W T Z F b X 0 9 z / Y f x W F d b S b C p h W 4 9 m 5 b z T 2 5 S x R v j m i F F b X / J 1 y d s y R 9 n c 6 k e Z k J 4 w y 8 d y 4 Y k P m y g v M a 9 0 k e + a N 3 p 6 Y e q i h + Y k P R r b D b n x B W D l + E o c / x 4 V A w a i z W O K M E K t 4 A I 8 S r o N k D Y 3 t e j 6 b F f S R t j 9 t u 0 0 x V + v g T D x e E Y E Y r / P s v 5 4 S Y T S x O G n V l e 7 l R W G v 2 p 8 p Z R l q l q l I J s h 0 g W C 3 i D H S W / M T t 8 O l w g M V w I j l F V k S J 7 B f Z T N 7 U R O s y s C b 7 R 1 g o H l k V z P o Y b k l z f i L 8 i 6 v 9 8 P 4 8 L a E N B d 6 1 2 B g a q Z 9 A T X 5 n P 9 1 f f d l V X S Q Z B U B 9 f t r 9 s B y j 1 l M X 8 3 R p n P a z 1 M C 8 b + i v Y e e L W S y 4 n B Y W a 6 h T / f d D S c z J j w L X j j O 7 p c D 3 M f S / 6 S A E H O S q 5 M X c / 9 O u P R f D 0 8 m G d a z T 7 6 / Y Z N e e o n U 8 Z E m b t l N m 3 0 p Y 8 7 Z V J X 3 Q N p + d Y o S d V M b v A g b 1 o w g f v 8 f c d m 9 r n x s 4 r k w Y r k v u m 9 p h q 4 y 2 b f F j 9 J + v f K 2 p l c L A 1 q Q G n 1 z Y B n V n U O O b u I J T l j + Y 9 z + E Q b A + Z a P I v v u i 0 Q Y i j / F M / s m / Z T O c U m w h 0 U C L E O 6 t I Q W v 3 M e y j Z A o h g t N J a Z w h c H Z g x g C j A q O 9 H + A h r x 7 n e J 2 e r N z S v S H 4 H S 0 c V 5 L m X b j W T j N d X G 5 Z u X n M 4 N L F A G H z X x b c i j / P 6 Q 3 t i A 4 f L 7 E 9 6 m + U p C b j 7 S T B 2 D 0 t 3 F j h / T 6 i s 6 D 1 X 9 s 9 3 W w 8 y 2 L h c e h l W i c e g d j 4 z O s v 2 8 u f 8 S v I f y u 6 2 K E R y O m 7 k U u V z R 3 i N Y S N b b s c p k H I v V m T + O V 5 k D 3 c p F A K g 9 S K B i Q y o q e 5 m h B O g S u U o n w e H 5 y m l E g / + K Z D 4 A m 9 x B k T 7 7 z z w b 3 W h d p q S R d Q 3 H L Y L B v x w / i 7 v f k b 6 / E O D K m p + u M y L E 4 A A E 8 2 C a T M l 5 B 6 l 4 2 Z a Q O 2 J 3 7 i d 7 Z s X L i M J r 8 w L f K X 4 z 0 n c G + N Z D 6 m D v 6 r / p 1 0 5 v b t 3 p D F X o j T t S / r G a v R b 1 S j Q X e 1 q p 4 8 3 t D k g R 0 C V i r n c w E r 2 D / + Q f g 6 4 j z + y 7 D v + R / R Y e F 0 v W f 4 d f 4 R K m 6 m C e 6 G 8 T 9 E j f / 5 d / 8 7 t L 1 / + e v 9 N 2 h 9 / / K f P 1 d v U P O F k 6 l 8 w H H k U n A C L 4 L 3 8 7 4 7 H f + 9 j B B P 3 M d / f M 7 s N J y m 3 x U 5 X 9 U 5 Y q H 6 x 9 O 9 / q W Q A D a / 8 v + M V 9 / N C c m I n f O 6 g + d A / S H 6 d + V r e H 8 n 7 E u A 6 M e / 7 w D P 0 J 7 S K n J / e P r m + w d 2 K c j B 8 Q f O z P + S B 4 A 3 r n g T v S 0 W v 2 e B T Z s d a U J u g H Y J 8 W + O g / 9 i E A j / A N w U 1 v / f y f B k / l j E o o v f K 3 v v d x q + B v Q Z c 0 u A S a r 3 d P z 7 a R 4 H r R 3 K F 3 m 8 x 0 / x A o G f E h R U Q / + X M S H P B 2 L Q A B b i + p d g A + G I 2 C N q I H E 5 i / u y F / x + K l x 5 3 M h d R M 9 7 2 N g G 4 g g g 4 L 2 / v 9 H H F v X h 1 p I a v 6 E h l m E U a o 2 O H U 3 V N k R q c I Q z o / F 8 u V Q b i x J 0 U w x u e z T I u c F U 2 a g D Y c 5 m h j t x W t 6 7 u 8 T X 7 V 5 y l m O C O x y X M 5 + h W 1 l g 9 R o N M 5 j D M n + q D w R 3 v 5 s K 2 m W L h 9 j V Y C l z U 0 7 h W / k u H v b M H L f X 4 v 4 Q 3 Z S W + V D N M r 4 7 b T + T Z 1 7 G 1 + r X v Q H u n A H Z 3 D M o z e 4 v 3 b G J m Q d N z y y P P / 2 A A Z B o L q 8 N 1 m x r e S y p 2 p n f p D j N w F 5 q S F g w g o R q R o j c e H o O Q E a N v 9 4 x r s d H n v u 2 7 s u m H C u b 5 M F 6 / H C + m I H f 3 W M E 2 n P Q I H b G C w 8 A o v A 6 O 6 n 4 n j D b c 3 v u R t + h B 8 7 a v z b i z a k L l l D O 8 T M Y p L 2 S m / P X K j V H x n w Q B / 5 j M 1 B C k p X v 6 y n W H e r h 1 q i I a e J c j e O b 6 a O c E f 0 5 J / C a U z / 7 0 8 h U 5 J u J 9 x f 5 0 C d e S p V A k P c G F h U d O s w 6 D j s p A g P n 6 + 8 P 1 4 T P k y N q d + 8 / n 4 6 q 5 6 l 2 F z C 7 B S P j P Y i H t 6 b y 5 0 6 4 X + S a 0 r X X v J o g 2 Y 1 / f t p U t c a T k r n m U M i X 6 l p j F x U o 5 l W p o a j W 2 2 r 3 p u 8 u v x s + E f W X V S 9 j B f 5 W r 0 5 l m M 0 K W M I u g E P y 9 8 M E 6 X Y j b S N f u C Y o v j D H P K P F G v r 8 0 l I I c k N s 9 L C o z u n I c / U v n w 3 / u 8 + W / 5 P / / P g k l X 0 J P / J + 3 5 8 P 1 f 5 w 7 6 O / h 2 y / p + n l Q R Y Q y O y 2 w z 3 Y O S P L d 5 v G T Z s 5 N S P f G u C B s F E I p j m 2 T v / r 9 + y / i v 6 9 C h 6 N 5 J 7 b 5 k I z 3 n 4 5 c H 8 V v / N r k s 4 j z U m l U K q z t V + 3 y I G l r 1 s w P j r k v 6 + C t H T p F J s V 3 b H q W S r M A f X 7 u R 4 O K o G 1 V r o M C g 6 K Q E j t X T V A n T M g H 6 j 8 X l V C O S G V e F 6 v Y I 1 3 6 K t / r M Q H I 2 b d n i O c o L G C r E Z 3 Y Y v c u b Q Z 3 O A u x R R Q a B W B G m T z O t N v c 4 + 9 2 Y v e 4 / w l G Q f p c 2 / e X 8 E / A j E 7 y m q w 8 9 c j f D 6 z g T 7 T X U R Q 4 w B M 9 v t y 3 M A J i C 4 k 2 0 b A o d X m D w P 1 K v k k R l X q 4 j I s 6 r f G G d W W v b r U + d i F H j y x 8 S v b R D k d x u L T b J U 2 X s A p 2 w 3 n / J 2 b 8 c G M 6 Q 3 Q r y 8 W z C + Q s f Q n l H t O n D + k 6 / K Q Y M V 5 g B L 0 e P 1 d p G S z k X M q b U G T X 6 e 2 9 c 0 t 7 j s T R G x 7 U F i L o T m G f G F z 0 z I 6 P q G v l 2 8 + r j t t z E A X d Y b m T N 1 + T 5 N O 6 Y r Y s p 2 b q 4 x r K m h u r l C E K m C E J f l P Q z p 9 k n H Q F T F t i 0 J A f B g e 8 K G J 2 4 n w / O 3 v W p k 7 c V 8 J N 6 A A L k a t g r 5 f D H z e O E C C l O Q P J e f K 5 P n G j M D w N 5 j o A B D 9 i H P X n 4 d Y / N o U X U F h e u T 7 / r E + k o 9 6 u o g 9 m G W 9 c l a Q g Z J i L O q O O K B S r Q 8 i P 5 f c d p Q d q 9 S I s d C c T / i q Y u O 2 f B R 8 X o p h V s T q r e 3 F 4 w O c n o t X A c Z 8 M / 7 2 N 5 W P K n w k z 8 8 0 + M Z H h g i 9 V 9 W I m N p A s / a N r k z L a s E M h N Z A f D D K 5 t 7 4 T D n 2 i P v w Z + b J n k 7 U n f b v I w P Z 6 t 4 Y w X n t 0 N i T w i + M s 7 + b 3 m + s Q d y 5 u L m 1 9 6 Z w c E P q i T K + r X S + W L F 3 v v Z 1 g q W X C M Q D h j J l l j z m 7 h A Q N U v o + 4 F 7 P j r D 7 w w 3 V s D y b 8 3 p W t K 6 E r N Y E J 3 A z 9 V X n J A J 6 9 7 L W O K w J f 2 h c U A l 6 m Q v k n / 1 9 j S C + H p H + 9 / K i B 6 P 3 y a b v G R v V z 6 0 X g B 3 M j 1 c 7 T j 6 3 c / p 8 B z r g 5 g + 5 X a 7 3 5 k f e d r H 3 D O i m F w C g u Z y P q 2 / 3 o l X b B o F n K / V U n Y + C O Y c r v e W Q 0 L O s z 6 c y H d 3 J z T t A B n O + W P 6 3 9 G d O Q r Q w y i 1 H 0 3 E + M D b H T 6 T w Z W Z / b q w O E r a k c M s x M S 8 5 0 N Q A W 7 7 t f 2 q B v I 3 l f 1 A V 0 n P s 0 i Q r v 0 Z + k J M M P T W y i 4 c r A 9 O 5 6 N l X X g x 5 x r p I a U H a K W + L l A F 6 V 0 D p W + c Q J k v A g Q E 4 u v 1 Y 7 x T B q a K 8 q C 0 t 5 J 2 o 6 Z t n c j P G 3 n 4 Q n b W F H g g u K L s R I I 9 G 4 q O R Y T 3 G K / f i U 0 D L n 7 N d X U A v z Y J o w r J h U 4 f 8 F n c V 8 2 t C z M j M 6 A 8 x x v m k 8 n B x / a t 3 j g S y v p l m r 3 4 d l g z K M i U x m i b 8 O k p / t S T Q u o M 9 V N i e J d P N / + m y X r 1 4 Q L 0 5 W O v 0 w w O s B c N 9 5 u 5 i / r n C R 3 v U y d e V F 1 0 N x 1 O n A Y A y y R 7 U E K 7 e + y V 7 V m S x r w X I 6 r i p N Z D J M 8 w X n B 4 1 k N Y X d f c J O W T p 9 K i M y g X C y r t z P r k n k L F L J l C B n Z 7 / v P / A u M 4 8 1 E w + n 7 e j g Z s L 4 n k A g H F c A r W P x Q V Q 8 x u r G M M p / G g M 2 s W Z B q x Z A k Z L 4 j g P Y U C i z 0 a k 9 g v o g x 4 C k y 3 c 9 l L F q K J P w 8 g i s d d S y Q e e C X 1 3 a B b G K 2 j 6 c G x B 5 c K E p H g W L O G 5 P G 7 m 0 W H C p x e 0 g j k a X E 6 G V j d 9 i / D 3 y t P F C 8 + T Y 0 q O l U 3 W o O J + X o H p Y 0 M T l I M n B X c s W S l B T e i c S U + E U C K 9 C T / 4 2 B L e v i g Z C F t Z t o c B a J K n V R + X y g Q m r u 5 x a U 7 v z s J 1 D 9 1 t a N 8 N / 3 m Y S H N P 7 c B o a o 5 h 0 a A W + 4 T U Y v D + b f L v j a M u t z P 3 k B 8 Z H 5 3 E w C Z j S 1 b 3 T V 2 v n R q F 9 f K q v Q 8 I K N U f J u P e / y V T P c 4 q B t 7 d I f z Y z L Q 0 O S / C D B F B D 9 a z x g b c X 6 x S G s A Q s m h l 4 x / X b y w u 5 F Y M Q 7 i c B m 7 z 8 u n U R D v N 3 t Z m l M H G N 7 K 6 b i b i 0 v J F w K + e u d y H E B N Y S c l L 0 H z Q Z O + 6 m k 1 r z J 9 P 1 L a + f v m O y w Z Z C Y 8 Y V 5 M T F 0 w 7 g Z I I 3 R / u t 9 z q z O b F p s Y h z G / a I V + S K k E x e 8 + v l X 1 g 3 K G 9 G B 2 4 T d 5 x U B G N 8 r K 0 m 2 z u l K S g z m D 3 r x e t f 1 U R X E 4 N z v I R c z S 3 r / r d / l 5 2 K k P x k y w w 2 6 5 7 k e e j 7 B m m f K T Y c X j w Q f 6 o i o i E M Y E F I N L w U v T M d h I Z l 3 P m i G 4 N K J Z 7 c F n R 3 e A R Y W U S d I n 7 U P f 1 T I 3 N F d O + y n n H 3 D i j M o A d r 4 / d c C r o p O j O U K H k A N 4 K 2 l y r L A n + q 4 h i p Z 8 M 1 P 4 S M D D 0 f q U o c i 2 m 2 8 y T 4 I 6 E P U K y t L B V 6 G W A L P 3 B x H u D w G W U u Y A g z 6 n j 8 e 1 K L C z M u s S a 2 Q j h k q q Q z n 5 O A k d y l p H E N D K q L 6 n l 7 l J H l u I s 2 / i V n 1 y H M E 7 0 Y M l y k e p i q 4 n T P b f r 8 a 4 / S s m S D F x B w O x A K 7 2 E M o H G l k E t o U v z 5 + L G B z T + X j o C U G z b N I m 3 j g n n / H 7 h S D w m 8 r k x x b l U s W 7 x N W x l n o x S v M Q Q Y 9 9 R w D h k k u 0 w M B n P V G G 0 K C Q J 6 G b d g O W M S 6 M u G R l s F W V i P H y E A B K H U N r S l p i 8 / P K 2 N l i q J 1 l + Q L t a Q Z a s 2 c 3 A s B m r z D Z Z X U k T S / r W U 3 K X V R L 4 t J + i L I I r k D X l p c L 3 C Y W p h z e F + j F h 6 U h g / 6 z V I b E Z B X C F U F 5 C M i R e o + 1 D g 0 q 5 p A 7 P l W I B I 3 o + m Z s C V 7 R W x + R 9 Z r f 4 b c E X U g 8 e E l z q 2 T r Q G T X d M 8 j K / h n i E 6 e Y w 7 C B 3 2 t T Z 4 g 2 2 K k E E z U 0 O g W 7 v M P O m K p u 6 M m l S 4 U 2 G V P b y V X / L E u 9 r X C v j X / t Z k u Z E d g b z R 0 t M i z N c H m B O g C X i A K 9 1 R L V D O k j V 9 2 t u n m T v / b o X 8 v X F k A E c j X a B w b 8 y r R D V 6 8 u e z B r F p U w q V V x L V I T v a k r g / g Z m F f U w f 5 u G u k H z 2 R N 3 N 3 R R o c o p m d H N t 7 g j 0 O K 8 k p C j + 7 v 5 U D L G N W N b 0 0 C t Z u W P R w M g S g n 5 D H C e K V t w s f u D Z T n Z B g 0 I 6 t O a 8 U T / 1 U H m U 5 T K p M i L K y 0 g K p L J g f C Q X A a g 6 K Q M W Q a L k 6 H f d E d e R g + A / 6 1 S f U J X 2 0 M o p Y 7 8 M s u v B A f 1 v f R W z M 8 l F p R X Y A D a l h U K o x O f X D g / w b I w X c g A 7 W + L n E 1 S 9 h r Y D A a p t y A w r m T J v i A K E a g Z F M E A z c n 1 5 I T b F k / E Z Y u f v / C B P e v y B M / K g L 0 l g v 4 K m e N c X X O 6 S e Y Y C 7 C j b i y D P r o h 7 w w H T U f H 2 b W + 9 P R 7 z G z A 7 W g J w G S 9 B s x t J S N x v P 5 X N W A F G C y S 2 7 D L J 5 A L 5 A / A a A B v t 1 1 B r V Y J Y 4 P g E k 1 g M I K M M 4 t 3 t M f K P s e u x R q P t r x o f G C 3 4 7 O 7 q R t v N 3 B d x 4 / f c + y e V 8 + A q h j x x 5 b k 7 n k 5 + D K 6 m q 3 F 2 X h L B + h 1 m p Q d M q c u 7 9 N B W c n 9 z A Y t i f 3 4 u l h T s s L K r U Z v N 4 8 0 T b S U 7 P g L / 3 H m l d Q V x x L 0 o M W V X U / L A x + R E k 5 7 i B 8 U F K t 4 r g x f 3 l h / 0 V o a d 3 5 S s Q 2 P 8 s w L + E Y Y v e Z + y G p 9 c 1 t L S Y G z I 7 J B / A q X C V S E 3 o K I C a k Y 8 i c z + y G 4 F P R N Q R o / d d p O 4 A + z 4 T B 7 0 Z 7 A F I n 0 I E d M i P c B o 8 5 V / U C I a H D 1 m 6 u A T n y / 4 q 3 p f h b f S p + w d j h u t 7 p h m K n B g n F U i M a w e I b Q Y F Z y R v w L P z L P w + f w U M 2 Z b D 0 h X z w w f O 9 2 f V f 6 k d b D k r I Q v y 7 e b l S a l V L y R l N g E q j 3 A b X + 2 J U 7 C r v 6 C 3 3 q 0 b 4 1 P H o a v o 5 r g 1 c g d v C s Q E h 0 m 6 h 8 v a 8 w E u K G 2 q U 0 U x 2 + 2 v h f U O 9 E 9 X R 9 5 n G a l E X 3 s 6 6 a n k h h 9 H + Q t I R w R s + + E t M r 0 v q r / w s f t S A D y 0 6 1 + Q 3 v m j G F b a x Q i f J 6 F A m g e G J P n c 3 L O z B z Y q o 0 c 0 0 x P U P h s u C O z E J U r I Y N Q H F w / J s 8 f l e 7 o e y r i P g U Q m 3 j C o q E c d b / Q K w p O t H 3 6 q V L r Q G D 4 s 9 q x N x h W w 5 A e n M 4 B 7 v 0 t z Y t i I R r 1 y / r S w z u K O J R L F G m 9 g X J C n k M 3 x o L x e N O / + P V t Q W C 3 6 B M j Y E n x m 2 1 s Q 8 M F m c 0 X r A Y b 3 N x T F N s l r 9 8 + z g f r r S j W O B T N s 9 D k r r L H d J G R P b e v 5 D F 4 t B Z j K 0 Q 0 f k k Z x 9 A F I n k + H X R n e I Y C X N A p 4 U q 8 + S + n z A 0 U h y z q 5 + G U l h 5 t o C s 0 y 8 D 4 0 K b n / b i O F 7 I I d J D a B B 7 E V O v F k l N Q V y E T v D u p P e / 6 b x N 6 X P 4 X E 0 8 V J P x R f J q j + V d z C G + 0 L Q K K / a u z t B L 6 / K D i v L 8 j U x q M m p z U k f Z J l 4 + d B B W c a T U 6 U 8 I C k 6 h D h c V s 9 7 k G k I J c S I q 7 2 W 9 R n r s v B W X 0 0 E h K i e N H d Z B U P f E C Y z 4 v G t H f o a K X 4 / q J M c D w c v y y e t 9 9 j Q b N M W C 8 S E i y 3 + W 8 d P k w 3 l 1 V d L k G B X H n R Z H 4 s G q r V c H N y j A m R W 3 t F 8 X H l V p W 6 b 2 f x V B 4 H B q q h a d 6 6 4 u F X E x P x D / R 6 w h Z B 8 t O c w x 9 W a V 6 u v l j v A t A q i 4 b E N X U W Q k R D 4 7 l 2 u 0 l 9 z x O Y z K m 1 8 n W F L + H X r 8 g l P h D j / X L a O S c y C + p R L r I U 9 Y v O j E D p u F / K T V p G 1 V V v j c F 9 U 2 n 6 z A P Y Q u R g Y v Z l n M 6 A p K y / O H Y D z 9 f k M J Q W N j O u F C K G D D 5 B Q S A N n x 1 p o K K e E 0 9 Q 5 t e P g f 0 I c y 3 R R L L G 7 s Y i n Z i j i 4 q O b X e i k E C 4 X 0 + 7 I / z s J 1 Y H n F y W t g x f 2 x I M O j n N Z q h 1 q f q 4 p E s x H j d 2 5 J F m 2 j 9 T M E D z Z 9 3 5 h 8 d 0 n p D P X Y u q K s J + 6 c 9 V i Z z R b y 9 6 o 0 N s Q 3 A m 4 L b m 7 3 j N p I g 3 n 3 3 z 0 Z s y T C X z e k h e 9 + k 7 s G s o s L C 3 u 2 h O w E g u n n H c Q 7 q i S Z B 7 / 6 P o F 3 8 4 O x v A Z t e r l / n 0 h 6 A 7 Y i s s / 7 g O C f Y 1 A r q w o G 2 q / 9 Q f a I G 6 S n 5 8 i 4 7 v e s A l f w 3 j f + 2 E 6 d x a V h o C l N w b + n M E g o 0 k k W 5 f / m p v W j t R n w D U E / l x K w B T 0 S s x + z i w e b r i Z 8 R p A i 4 J F l y Y B n v s 9 g q 3 V Q N O + 2 T I y I U 2 T V j n c f x l M 0 T e t P t Y t L j q t i r b s U f e p b 8 g r + 4 v P Q X G P o f I O 1 5 l + N w E z 0 e J 8 L q H c C g 3 I k X / U d x p Q f J 9 + E Y m d U p 7 T N 2 l 5 y K J p h k a C R U P i m D e R q O V x J e R L h C I N s G K l c k N k D 0 h H l g k C B W Z D + X r V 2 u 6 3 b i s d 8 k q Y G o P j 9 p O G / Q 9 4 y D r X j g / p B H 8 e f w B w B X S z + 0 s q d f P 8 / k V Q + U p I u O W J r M O T u U t v W D 3 Z t 6 J 1 u Y H w 3 7 7 s U 3 5 N x u s l + g x P t 7 X 4 G Z h N V i / y q P 9 B J T Y T F N I k h Y W Q B q E 9 u 6 4 L C K a g P c q 1 c A t 2 N 0 F a 4 d 7 j 4 h X Q 3 x y + p 0 r D e y p 3 R 1 Q S H k z i / O E 5 t D A u 6 k Z f 9 C S L K + h v R w L 7 V j n 3 g n v 2 O D j V E U P A S C O S N / 0 G n a 9 5 9 f k N r 0 O p J v 9 / V i / Z w O P L j C K M L P 5 R m S w I F Z G l z m G Z O X D d m y 9 G 7 1 S A y Y o D x d 8 9 R Y e 0 4 i k / Q 7 3 y / s z k v i t o t V q I + H v e Z e k 7 3 z C b f 0 t o A w V a 8 j x A h n J Q c h C j K A e w J k D 9 7 9 T 0 J o H C D P C D a L v J k d l G F X z R 0 e o 1 n 5 k 1 0 3 f X r 3 E 9 7 H F / 5 j b 6 W U + 2 3 q K q n e q v c 8 l v T / J E N X x 1 Q E V K 4 l l D 5 M i Z Z 8 a 9 1 1 c B q 8 X 2 N 9 x X k a U x 8 5 Y 0 3 8 H n t k s c Y S z X r F f P M K G 6 L q P D 9 v Y F f Z g k 1 b z 1 o b B 8 A I u u l p j / q N S G Z i f O r g A 3 A g g N p 7 b M f m e i 2 7 1 p 3 l F Z R w Q w 5 r E G o w I W W G d D E N 9 i M i T F K 8 d O t J J p p S Y w u O 1 w n L 7 j 1 O + s a c 9 x a i r d O b C 5 K M K f t r F J 3 e r F Z / C q 9 B / a b i 4 X j j 9 L c h a d c T T P s o 9 B t U U m F D r w M l S T d c 3 C l B 8 G y v K U k h w n 9 i R j t V s L o v z 3 v 0 H g 1 b Z j B h B H M 8 q n h 7 n C d l s r / T x a l M H R i O D s e e E F S P J k W C S 3 B e W J V M U 7 e g 8 b Z T 5 n l e z k 5 W 6 s j U M h + Q k + x k g w B X f 0 X 6 I h z L z Y B x 7 A 4 w y m N j s W x O s w X F 8 B W L T H J U N Z a v b q V H o g p 4 t y s I Z n n A h 3 s w 7 y 8 I / d D 0 u M Q 1 5 6 + 8 p 9 U Q n l l X u X 4 e T I K 0 t V 6 q g L R 4 Z n H l S a 8 m X v 3 s J W j i f A r + D 7 Q Y U q O A H V X 1 X X m X 5 B Q Z T + q c I T A F Y p b x e o w 9 e H f / + 3 q L 0 o x E 7 x z J + x 0 Z 9 Q z L z d b 3 w Z H Y 7 L Q C D a Y f S W L 5 Z 0 v 5 C J V 4 t f 1 d a E y J N O 7 u E e x M 3 d L W m P u / q o V N 0 9 A o A 9 i q m / H d U S t L 6 z S N u p L l t K M q O H 0 I / u G v D P n 3 r a x H 9 4 m Z d 1 A M D k b D W T D X E e G k d z k T E S c U J E H y g / y C D m M 8 K D C 5 p b 6 e 7 + N / + A J d / / A G Q M w I f 7 U 9 l J i S C a J P C H 0 E S 4 z L 7 l J p Q Q 0 j 6 X c E J 6 u k W I u L P W Y 5 u 5 f 0 i k T F S r i f i c C O o 7 m 0 / l e 8 u B P B c 1 5 w P L A s / N E 3 4 f r 5 v r T n a y f T w F B E 3 Q T d M 0 f N 2 w T G A b g K p R C 9 4 J f P j 8 X 5 k + a e F 2 G x V 8 T q 1 E r U H d x a C C Z 9 4 9 + X L j Q q + c o U 3 b o T A n i H L G y / b b P + l f H 8 J W q F / K d 9 Q F B W k f B 3 A 8 J / O 8 T 4 d L V s J I M o w z E o E c j N D g 2 A a F A u c v c s Z G I N h B j 6 Q O n L n 1 w 1 g V P C T r x y 8 r D c 6 u C I G B a K Z c I a l Z D N L D L o H 4 U S j + 6 a 0 S d 2 7 t u 0 b A E C D 8 3 M r e E l m o R k S / h I v Z Y O 3 G C h y e B 4 d k P Q D s o n f U S k 6 v V 6 / f 4 U S W s C v 9 2 H 9 G 9 e / 6 6 0 Q a A i G A 7 m X K o L e F y t 8 1 i I I C 6 d 7 9 D v h 2 n 0 X n F O B W o A N W m i C V v J o J H E l F N W M 9 z O P I e l / N h V Z r f j 8 x 0 3 / 8 j + 7 6 T + r 9 4 K L w L P L S Q L n w P O u u p E g x c M 9 M O S d y C g A P X o y I a h C A 1 E B T F / A b L B 4 n h Q O h R H e B s g M l 1 / 8 w w r 4 q D z z b W B i S a H e 0 U H H X 1 Z 5 z C 0 v R 9 S g 0 G r 4 i Y 6 b I C r G O S 4 5 p 8 x e Z a A p Q V l o S w m 6 G H T d o 7 x 8 X f T 1 j K J / I 7 C S 7 + + Z 4 g w 6 7 x y c D u O z 5 d A p i r o 9 1 l E L 8 p + n U s 7 m l d 5 j O 0 e u 2 1 W w D N S a y O U E g b D P R Q Y O J R 7 p E f f g C w X n L g 4 o z p V G 5 E s 5 w T Y O 8 y B x w V L O G F 6 t j 1 Z g F 5 L d n B g M k s Q U e W N z x z E 4 O 4 b t d Z O 2 x H K s + N o u x Q 0 l p 6 S i X / F E A 5 m x 8 4 B m 0 p z I Y / B u 2 B a l 8 X v 8 G o + n r 1 o C z + 2 s u E J E s 7 c E q k f K 9 3 X l k b O k 7 / d T t e 4 O + 9 0 p s B q c S D Y W P Q c 8 r w x m I D / J O 2 S 7 R U a v 4 A + 1 7 e t L u + q a J J 4 Y U X B E k A 9 k A S M F Y M F 4 g A n G D + 6 O N I Z r P t b O R w t x j Z v N V U / u a n z 4 G x c E Z z Q V v Y e O a g t G 9 E Q v n H 3 4 S o n 0 / E S 3 P R + S + 3 4 4 + 9 D 7 l F 5 C L E L u w 9 6 H b e L p E 7 6 N 1 P w + I M 3 O Q u H G v p 6 M n Y p H h / A X Y o 9 z m m V B J z R V D s 7 p g W 2 f y M v D u j x j M q j R 3 w X K i Q n O U k 7 f b f h G v D f w 3 8 5 v B + t k 9 z q i S 5 Q Y 6 f X 3 w R c 7 3 H + T 7 8 3 X N F b 7 w + e h e C h c Y c q 2 / w d z 7 7 H 0 L L p u 2 V 6 Q G s I K q Y k R V i A E C K M e R h I C h P D u 6 m t + u e r E 2 R W 1 Y t e u H a d x G i v S r M z 8 / 8 / B + z 7 P n G M s F l C W 6 2 Y r e C g 8 f H 7 R z H P i l W q h C 2 A K t N f 0 I S j F o 8 t 1 w Z w d H x Q k f i Q / r m k + A d 4 E C n c 5 L q u 0 F N I I d s S m p l p k y W M H V 9 n z d y I R / J + G K r g t 7 Z e w 6 7 J N S 0 Z 8 K H D N c / Y d k j 0 H V q s 1 c H 6 s V g U y K 2 d D Z w J Z A j E P j R q C g v t j C T J 6 t D q e 5 2 a n U 0 S f t g t b w U d I V K O n j K j v s f g u G X R d N W + z h e P o c w o a h Y z p g a H i Y 5 Z A 9 9 P n A V P e 1 J V I J O w g i u T d p q f 3 D O C F 7 4 F p u k u W x H q 8 I v Y L f y + i S h R + B J z O C N N E h i 6 6 9 x U 3 W 3 i x m 0 0 E f v L r 0 o b y I s X B s T w e P 7 f Z a U P A o t 9 I H C r I G B A w H U z g 3 w R q L g z Z E Y R N + w J 3 h b v u H / 4 j Y v J 3 w q K y t H + W x m X M h u 1 l X F O I g + Q a l 1 v A b 6 P M f s c 0 c S A G B j B + v R b z i F i m l L W R Q A + i E 7 V 6 C M 2 C j 4 6 8 t 4 + f L V S I P b M D I O d A u 3 o s e N L p C 7 y x P N 1 R L h p Q q 0 w X 4 w q j Z x 5 g l U E d S v e F B S p 3 F D P p T d A O t 4 V c 6 Y X B j y b K F K x g z 2 b B 6 a d 8 D X G T b 0 m t A O D F + g f V 3 u W Q / P B p 7 w f V 5 6 D G R Y U N B / O n u 4 U R G v n H n 0 / 3 f s Q X m r 6 d s C u b A F f C P 7 9 D 3 e 7 C 6 V 4 C 9 9 g Q A I X y q 1 J Q E N q n H 1 6 W N z i x + t l E w 9 6 K 4 + c J M e n d T H q 7 l e N W l A z J U b c O l X q T M 1 q g r k S i q p 7 4 Z q T C a G a A U h x Z t H u m U X K M 0 u S 9 0 B 9 r T o b 8 N x k 3 t v 4 + v A d 2 x y A 8 1 D b k Y N c T W u m y e h 9 i d M 1 I J q y O B w 4 m 5 0 X W i t B i E z l X R / M n B C 9 U 8 r x c A F E N X B m i G 7 t t P q B t Y B 7 s 7 h f i q Y t l j w U y t + e t R o r K I Y M 3 W j v P d I q o J j v D Z 7 u o m X N b z J K g B o r s C b D 3 p E i r x + i i p J h k 9 K V r V / t a u y f Z s s P U H U R z s X 0 e O 4 u S 7 y c 2 m C I u o D C y x E K w f p d u r D i 3 g + v 0 S B N o f y i i n 9 Y p 9 V + z q k O v V w L d 7 K I c R j J 2 L P u L L 2 v M I I Z O m f Y k C b B H e L O K l 6 y E M k K W H h 1 g 1 h R 0 n w / w s l C Q E B y h z 7 7 R X c e j x I b u u X H W x H 6 p K z q i 8 o p m t p 5 i D u 0 J V u a u 2 S / X A U 4 e Y l A g R I N 6 M Z 0 h 9 X i n 0 u k A O D u w m f h o T A x S k + x 9 9 u 2 h x K 4 R g + M 2 J o k z s U f 5 k o m D E 9 k H D F F 1 Q 9 N d d y Q + o j 4 9 X A 9 C 6 n I K r I 4 h 7 0 Q 7 q z i P n O m F 3 w k S C G d n 7 B V l O J A / 8 / q 9 Q D p b f + Y c N r O n q 2 R 4 O y f o N z m N b m r A w W n 3 / Y V 8 f O e X g q K Q T N o d V s 5 O T B 3 T + 7 f Z w v 3 p Z 1 + / 3 H Y 2 s G 1 S / L t 4 7 p T n 6 / s Y W D z o T K o 4 i M d r S 1 9 7 w D D q + G q 7 + i / c E b T r b k l 2 o 3 U k Q f b H w f 1 9 j P 6 e c L 8 i Q V A c L r j u S Z 7 W K 3 1 n j C q h 6 t G h D n X 0 h C 8 w n F 8 4 M H / C A H O s L 4 G r 2 R P V 7 7 u 5 5 t / i a Z 6 b c 3 d d j L c t I 0 s v b u c j K O b 1 P U t e M 4 e C w A U 1 i C / S J J N 4 L G H o R N T u Q J g w P 3 1 + W m G P C m G / j 3 W m g G D t V U 4 I W o K 6 L C l U N g / k l A J U W + a e Q E 4 x 3 L b v 1 W l E B C 8 Y Z Q a t h g e A 6 5 b h d U z 7 N t b 4 K F r 9 w F W Y W m N 7 U a G E J F 4 + 4 c 3 X 7 t I v s W q h E O U T G O 4 + i 7 f a A n D A X H 1 g J r 8 d l E u H 6 0 5 B A I O L c e L 3 T N W v u O t w z 5 F w G 8 Q u b E g v v Z Z s + j f F E u x E H 1 v x h o k q A N v l s a 5 l Y n I 7 b v E v y Z 7 a O l i 0 s z D R s U k 6 k m 3 7 V U Q J Y B c 6 H k X 5 n p C 8 s C N 4 6 d f h V 5 n 7 H T T J a J Y E 0 o I t 4 2 l I Q U Q d m U T B F E y m X W k F I + m M u H H P m c c 4 f w f b w P I R O o Q T O N m o J Q j 3 a 0 V 1 g O 3 E w O 4 O i b N J T 4 r F 9 M l T 1 O Q 9 V F T E i N y p i Q y 8 r V 7 3 Z k X L c y y I O E X + v w M x q t 0 8 l 0 l E j p g P L o c G N p y o D d L Q 4 u k X 0 V W m V R e + X u + i u 5 j y f K u 3 C z x c 2 + u T M J d + A q 1 P t 2 y a s i r L + I 1 s R 4 X r u Y a Q 4 3 y P m f 3 T H F 2 k g x v J l G / X 0 R m 4 f X i S P + g s c n 1 X X T I W l l G Y 4 W N 3 O a / w N N s c x R n 9 y x S n 4 U p n g y p Q Z 2 w / k b L l X l 6 M S D 4 0 y N k G e x F E f Y a Y J B B u 9 C g Y q a m N s 7 X M 6 5 J x Z h / o Y j / z O y A b l i q 3 B 6 O W v C o m 7 P M k T / O C M f c 4 H J g X l w g P 5 v l 8 3 I 8 / X S F w 6 z r n q 3 I x V 2 x b N H R 9 z B m u 2 t 9 e p l p s 7 8 d x x k R r 8 i 5 + f 7 N b F / L e A 9 q i h r U N m Z N j U l W c U z P k H w V a G k S B 9 W X w p a b c Z 9 Q v s a N I 9 7 T D d 9 2 v L 9 G a 1 T M Q H l R t n d R J T H p 3 5 N B 7 u m Z v 6 W w a x z c G t E 5 8 W P Y P p T w c L w H o b h g w C N f y / E U c H n U u V 6 9 i T 2 H n k W h v D x H m n z l Z D R z 8 6 / i C K g t v H k d U g P 7 1 F 5 u 8 f + R k g E z 0 J 2 d 2 J G x k n 5 g l J Z T i f S R y g v o T Y b c 0 m 1 + k l i Y I y K p r L B 7 B n C z c Y 4 + l x S n P w u q E Q 3 7 3 d V 6 G i V x t z O 5 2 A n Z X 0 2 d q l e k O 0 0 U T v t K T J A x j n f 1 X Q q v / O + + W f S 3 5 f v 2 L s u 7 / K L h H / v 8 X o d X x S o a L l c Y n b Q e 4 9 e R b C + x x x 9 d I w J p 6 f n D D V p w c k h Z / C w p y S 9 C c m 6 X p v i V 3 / n b 2 C X c e h e z k 0 8 H 2 O B + C o q z R p Y E a D v g U v l N 1 C m p f c j N 1 O M G J G W i T r h v L M 4 g j D u N k / d A / 9 + H + 6 v k 7 k P c t N 0 M q G K g p Z w H 5 5 t C V w z + c Y T h Y / s H u / C s I i 7 w r L T E d P m / / A G 9 n 8 f 8 J w w J 4 y 1 5 r H O N R o s 5 e u 4 o s Q j i z / 4 i 6 S P r J y b 6 / n 4 L 9 S W N B z k Q e V 9 P + H H H / g a h L o L 3 7 H 4 K w U n W o u T u k s T 6 r c 3 + c 3 v 8 r W t 2 / / + d f b w l Z S i R d 8 T H s N u b P m 5 W a + 5 O V N S G 3 9 3 f 8 3 / 7 O R / b w + q 8 g L G / N y A g L + L 9 v w o 7 5 P 0 Z x X 6 W M 8 P 4 O u 5 9 q j 5 l X I j G P l 6 S F 8 n C 0 N X 0 4 9 l z + 8 9 r G e b 8 G f 1 s g 4 3 F 6 W f u Y J f a W C v Y Y y 9 6 l M R k u Q K 3 A A / U 1 V 4 O d L y C Z s y E m U H n N P d j z i F y e d 7 a 5 7 U r d r l N t f 7 S k e q h I J N y B E p X s t 3 z U m X 1 u M 0 o + P H w 6 3 l 4 Y w d 5 1 x b d W S K M + Z x N 7 p F o D H A a 5 / i J D z i y 9 P U h V T y + c j 8 B 9 I 7 + 6 g 3 a y + c h i 1 g a 7 y G F F G 3 z / R m t y d 3 7 W r X U F w v 0 w X U R U o d u S Q h e f p c / 8 A 6 c 4 + 2 i c q j A N t C 1 8 E X d / b + 2 M J X u p f h g s 5 9 r w u P o g e M 3 t t 9 w 1 Y / 1 L Z I 4 m K Y 7 + T k M Z D T M v F F P A H n 3 1 r 0 E t u Q K j i 0 T W u + w b C g 9 F Z d Q 4 b d 2 W F W b j 0 H 7 G W m I + X R 4 D a 6 B f z Q p L a M Z p H f b R H u w v x 8 h 7 1 f s T 3 n v 0 z r g c 4 F b 2 A B u G C 8 K k v 7 R V S 3 O / F i I O Y m + c F F N t R N f b 5 R m E S R b 2 3 u 7 7 j A m P 7 i F h i K N 5 c J g 3 s N x 4 G S K h X 0 v g J M C 3 b M P j d L P B X H k r o d F L + V t E O N y H o W O 5 7 t Q B w U l b q E 4 / + b g v n 1 n O J E 1 E Z h 2 0 H 1 V 4 V 4 + Q u U D s I W n b d 1 D 3 E I Y c U 6 6 7 Z T B M I u u t Y x y u l u F Q W 9 b r c F F T D 8 H l H 0 U d h 7 M O b 5 Y o m K 2 j / 7 E k d n V E 7 p E 6 C J 7 d F T C f O P a 1 l 8 z u X p v 9 T p c 5 J N 3 m a c / A y 7 l f f H 6 n X l r / 0 5 D q V F 6 Q k 4 K R x N s z i O 7 Z T A 7 J H h 4 / j i 0 P I A o X w P V X I P C T a B H z O H 7 S i f J k / Q / / v P o q V s r N f t 6 d d 1 K 4 v / W 7 K 4 L z 4 o q f 4 3 I s v 4 1 x g J V 4 3 O w R v w f d p p I X 9 Z 1 E k L k A I 7 z / y Q q C m X x 5 n L F M H m 6 R h 0 W S Z e 0 B C V y F o Z C G u a R 6 f 7 P b E j 7 x X 1 X r n A M t F A 8 N 3 n S f R h Y O S G i 4 2 C K u s A M 3 p 7 Y 7 G G C n f J 5 8 + + 4 X j R d 0 v m 1 Q i L v 9 d q c + I e X X + d v / f X x h g i V l 2 J J k H M B R b F r h O y 8 N / R U 8 6 + C A a + d r w Q I g V 3 l 7 R 3 x q k g e D C B 8 W Z u L C X u X m v d 6 p 7 3 A R h M 6 f + N l l c 3 G Q 7 c S 8 g Y C n z 0 p 4 R U J m p g h G X 2 4 l a x z O V M m Z J 3 z W O z Y D / g L P k f s b W N n Z P z p e L K W H v E W u y u d i / 3 d B 8 M D C F b K L Q T v x I Z x 3 c S h F a k H b 5 M B / z y D 2 e F k i B w l p t 8 Z n + g I c i W w + f r h P x 2 f 2 / B A X b 3 A n l G q m 8 D x B r Q k q L i Y K G d e X k l q t G i i u A P 6 e L / n 6 / O A V + 2 z h N f S y v z 6 A q / w f n 1 / / t j q A f x V B 1 v / W 0 z e d G u T L w S R d h D 0 l n K z 9 S a X J z A k v h 2 y / / v N 3 Z + H 9 8 v 6 6 G S + I U j P 8 U v / d X y u a C m + 3 T b u z R 0 I C N 2 F B c a q T L U 0 y 2 k O d k a E R b 9 j 2 M j 6 d 4 f z 8 / l 5 U J e 6 + 5 S u u 6 k L s l P x 4 Z H E F g 4 V K k a D L Q N n t Q c 7 u R J A M v W f P E / L x d q / S 6 v 4 H 4 4 W 9 E + D 0 I g h 1 w b 2 K J v q 7 q d Y V F g 9 y c l n 6 X I + A 4 U G 4 E v x d a O S u r 0 v X 7 v Q 8 o 2 y r M 3 Z a j u O 8 f b f 0 6 S W f s 6 Y r Z S x k 6 f X 2 p q y u K 1 W r 3 G G b n o u Y r r M B c j 9 3 X j + w t 3 6 y 8 y 5 B y T c i 6 K B D d 9 w b b u 9 R y L b m U b r f 2 L f g S T U O w v D 2 r 3 c 8 T h K E w m z v b 8 P m Y s C L w z s s U r C t U E n C + h P 8 y q t d M g r p w g A j 8 A v d I h L 2 Z Y A Q E K Q h M g H T / F C Q Y y c g 8 d A P R a o 1 F l Q B j k o f y a E G S v r J Q h Z H N F I 6 H 6 R G 5 o T n O j s L L V H c 7 C B S C p 7 j v K Z q 3 4 6 j m X 4 c J N w + i D j u 3 m o B S W t 9 p 8 c G P x t f V U A T u l y / w p l H B 0 s 8 K x g z 4 3 + f K b W L 4 a d 0 B / Y B m D I a A H s K F p b U 4 3 E t F K 0 f v b C f / K b 4 U i 6 j f F B F b 6 k r Y Q 1 6 5 S + 3 Y S A 1 y C m F e 4 + X R 9 I e B v o 2 T J 8 H g x 6 / 9 J s B 4 a w l / j Q C D 8 5 0 3 w D 2 G Q J P f i y 9 u c y C T Q T H + + B Z 4 H k j 9 d V k o A h 5 8 F N m j X Q E l c j + a O a c O U W n d v e y + f j g M 7 v h 0 t 0 G 9 0 O K c d b 8 J a d a H 0 K W c k Q c + 2 a s b 5 P 4 c 2 m s f H A x l a W i F p e w Q 1 u 1 3 6 5 3 h x 2 I L e S m z z 8 j Z + w r 2 M / Q 1 N T 0 m 1 W h L j j q N k b g o D c P O f g b D h c i Q + 4 5 s t y A M c I T Z Y Y e 8 M B B K I x S + Z l V q y 5 f e u e r m M B P u j x P Z k R 4 e s R I s S b 0 l b o E 2 j 9 / W p / j L I u d p N d f Q t Y g 2 X u A 6 p 3 8 9 N l x + X z v u 2 d 7 x o J R y t 2 I E F k w 3 z 2 9 1 K G / R M 4 J u 5 f k p y X r h V P B j 1 D 3 f e l 8 3 F D 4 V F p x / r 3 W d Y l F / 7 1 o G I G f D Q 8 V w J f c 7 y n J V w l l 2 8 P e 7 L G C d I U u A 3 Q z v J 5 v t w f m R + 5 9 H X H y p 5 i z t H x t m E K r m v m Q L k d 0 y / Q K s G P x N C D a M 1 K w d L w V v m b 1 A 5 r b M J Q r 8 T I s p N z o P 7 W b L z s 9 e A W G U j Z t l d x J n B V A r Y D p P c M s s + q Y A v A E T o k p U v X c Y 3 S s 3 t + V / c I Z X o m 4 m I U r k k 6 g r G Z e 2 M O M G O w a l K s b k g L s B c S 8 X / U d u h r X T I l 1 F E E d 2 D v 0 n F i A 5 R W z 2 u P e J v D e c i E u g D r n R L a n 5 G 5 d S D b S u c 8 R X K g l I I 4 d 3 n 0 X / p K / t 1 9 + Z d H h 0 X n b w t Q M p v O B + V 4 / O t r d Q B H F e J 0 q B D E G + F g N U K 4 8 k 8 h R W 3 x e L S w x 7 r n 0 r t Z N 7 g + W u 8 b l 2 N R u / b C / g B K f / 1 r H m X o 0 n E 0 H S B q h T v w s f + d z N b S 5 / 2 d g F X a P 6 O S 6 8 a s I Z z t 6 W p e z n h p l x o q N P K T g f E 1 l j 3 Q 0 B 2 b V 2 w P J U W P B W y 3 0 z o A b 2 m h e H E I V R w / M c t V / o E + / U t j 5 f u y K c J h f K B U p 9 l X n E m d Y / Q C o 5 I S L 6 J 3 b b k 3 C u e e n d P c B 3 G u X K c q H 5 + 2 M S L L G 7 v x K A s u Y P d H I h n T 9 a b 1 f g L 7 D w L L / g Q m c d s d z N 2 I y d g q H C / K n t T W 1 Z m M 1 r 1 u D P E j e w 3 Q d Y 4 X J D f u b g V U l S u X U c 4 i b Z + A 5 M 6 V 8 J 8 g v t S b L t p 0 v / k B a o 3 a e Q N V S 9 e Z F 9 5 y o V r p v s M Q G m j r Y f X Z a B 4 E 4 E Y a Y e g 3 E q S 2 C v u x 4 B F g q P 6 9 + p 5 W P E l u E g u C J N f I 9 C a 5 H y K o w o E V X n Z J r a O 6 k c 6 S G p Q N / K m 8 d l M + 3 V l T j + v 3 + K D N Z 9 I v 8 2 D 4 s r r b j n l N 3 f y n l J L 0 5 K 9 X 4 9 2 h g p 1 U B L o 6 + c V 7 P 2 x f e W l D / 0 K b z / r 3 H J O c 5 I q T / Q + 7 4 A y T y + N M i P Z y 0 q N I f f b t o u P H e e O 7 j d l h i X 3 n y 2 R 2 V 8 X Z 0 X 1 K w k Y d l 4 K 7 K n p R c 7 p E 2 5 t B k r r Q x q 0 o b 8 + W v U L B j s Q h 8 9 K r O b m 7 r l M T O P 3 z w x 3 2 O r u 8 R J K x j q M e D k N A + f g I 0 A j S L 1 Z j L 0 n c 3 z S 2 s P j L G 1 B 5 0 m E f j Z v f X 6 U p 3 q q 3 Q n 2 i N E W + 5 t H x v G 4 G h w 9 a u T 1 f K e y P v / p 0 V M F 2 H Y 0 P V S s 5 Y O z S p n y L C R M C Y W A q n a 2 W 2 M l n U y L f f 4 8 z s / F p S U 4 f c 3 p E q 4 1 x + u h B b k C y / 0 2 P w v / 0 l 4 E P 9 W 9 2 X x Y l e e u B 6 K X 8 Y e v / z F X / H 7 n K 6 N 2 n f 3 I a 7 m 8 g r k v m k E z 7 O m Y / E P B H e s 3 A C F / / 6 p f Z f O s U y Y A Q G w c + 6 B e 9 Q i v u 0 I 0 x Y a i p 2 l 8 K C x 8 H B n s 4 n G 6 Q r W 2 W g M 1 I H K 4 q g l m O O n L h 6 P j g u s k o K a r b t b y a + Y X i 1 R v p 3 U R 3 G S g j V O + n Q z I x 7 M Y S s v d U v j U h U V H P H T 7 D s K W s e U b T s l a O J 6 n H M C H v 5 x D 6 f V 2 a w k A A J + s R g k D B m H 3 T d c z 7 z A q a v r q L 6 l R M + 1 I Y W e W m V q J R R K s e U u i a 1 f / 1 B p f 0 u A s / K / P 6 m Z n q T D 3 a o c i F Z W 6 g o W f A K c h x n k 3 t 8 s x P u D e S f m f s Z p r c 0 G l g 7 W 7 T f a K u 8 / C H 4 A D I A I P l X u W / O i h c R y i s i + / D N r 4 / s e H Y T l 6 v 9 7 d 6 w B k c 4 J S M E P D V k E 2 1 e 6 L O q w i K C l R Z m N P f n 8 x 3 2 i 9 x R S 2 n 4 3 P o f x F s J z J 8 Z i W L X N O V y h q + o L b u H c t e Y x P f 7 i V c + 0 5 l G N W v U z A H / 3 d 3 N G + g y / I x V S 9 q 2 x 2 H n n K T v q V l p F h 7 j X 9 z t C C H B 1 t h n H 2 E y f w x 1 0 0 + W N U 1 n n I Y e n + P M z L i 5 4 q t B z C P A O T h A D u e M g 1 s 9 q P I K G B h T W q k w j S i q + q g G V B S z U 0 N P x u u r u Z e I B v n y S C 0 r e k H m p b i v f M V L o y a y 6 2 9 l b Q + C b d x o n t + n C m 3 t C 5 e g g M z A n 1 E 8 H w 0 c P P b d 6 + H F h a I w V j Z + J Q v H 9 D O j J 7 z / V 1 Z Q J Y Z K S t I K I S Z F 1 I / U Q 7 u h f i x S C i W Q b j C W U V Q P s h a 2 1 H W a A o f L Y w V e 5 U u h q 1 X V A N u F 3 q n 8 C 3 4 B R z U F R g P B k L T m C 0 R E x j V W R G v s C x J + 0 a a P g p j X D A 9 m Z f i C B f g 7 Z N 4 E u H q j a z 8 0 E x 5 q g K U t Y W l n Q V k 9 9 U S W s Y V n R 0 i V 6 M + R D G I / q 3 0 v L F f H N d S R f E 7 1 i I H L 2 U s D 0 t s W n Q M r + v r B J f l I 7 / 7 w l m 8 p U r B s i + / U + 7 C x N C h e Q 8 M i R j x 9 8 X I E Y P H A B f Z a D z W M H 3 z 3 Q e G d 3 P 9 M 4 v X 5 r P n I D a d L 3 5 x Q C 2 s 7 X s l + p P 3 V Z H o 0 z y N g p P j O a W o r 9 S F l r w N b C d + A H q q e 0 J 7 B 0 2 X g 4 u E W f Q F D 9 F F J 7 n r R 5 o J q O 4 4 Z W h Y 3 9 O o t A u 3 T w x E Y j o + 1 b c 1 a 5 u o x X / C t j j e j 3 o W L u W s s A J 4 8 i m x S k X a Z d 3 X + u H u g z H U 4 M Y Q U J R F u Y i Q W A F R Y 5 2 Q g k J T M w b + K S + U X G a L g K n e x X r m 3 7 Q a r D Y l a h a 4 w 7 X v 9 K y q r b P B 4 b 4 y 6 s 7 I b 8 d 3 D s y d S f z B 3 I 0 p w n U / Q Q 7 4 e 7 u + R v 7 U 4 Q P D K q 5 k U 8 v Z 8 H Q 7 1 v R B J n H b J 4 R o X M b n R K t h O t y 6 c P Q j V S D K 5 4 q D 6 x W K 0 8 3 E q X j l J k / o l E Z d a x A 7 t f B 1 v 0 h L i a H 2 8 l 3 6 n y Z A l p 4 l F X N 6 F U U 2 1 A F E K F O d g u h x K E T T C a b Z f n j e j L Z j F 6 K 6 f g c D e Y V S U B C 3 K m t M Z 9 S D g B V 5 s N i v O r K s H H O k 7 n L S h S M X B Q 6 O / y Q v W 2 D 8 X r L y + 7 o z v 1 A R / M r j f k U u S 6 2 i b d F b b h w u G 7 e F l P e R v 0 D Q 0 j V F 8 I A r Y R M S t O 6 S 4 U u q x J K 6 K B f E m R J x O F / f u x x 5 a M h M J U 1 8 O H t s d I 6 N N F m B o 3 t r A w d 0 Y X v q + i O E B v X X v Y f Y Z D R u z t 0 O P J c S t C V I C w U D j 2 W J w Y Z W 7 / G A C X / S l H Z N / A i Z o X J E e X R B Y C s S l A C Z f x A 0 Y V k 7 w 5 n P K s 3 o D c r 7 V W 8 x c L z L 1 k F c X E 5 8 E t X e l Y n 7 y 2 P L 3 f + v w A b K B / d B d K a C l r W 6 C l v 6 S 3 + 9 X 7 Z Y / U s c U x q 2 + s B t 1 W K E u Q I U l k F f G x b v B T M D d 1 p Z 5 B f g O 2 Q 9 j O x l 9 c j x E p d L R B m 3 N B Y i 2 w 4 l w X g 9 Y s i O Q R d v A K M S 3 1 e 8 i v m r S O 9 2 7 T D N F g D f w n w i P z L + M / Q W w 9 2 b q 5 Q G Y 0 X H w j P 5 Y j J s D p 7 x 7 7 x c 2 O m q o u t m A r j X N M L T P M b a b C L L 2 R 4 G Y y a 1 J K f M M G r 0 i n x v B r r j h g F 2 B 2 R e c t N D A X H q 3 k 7 z v 3 S O i J n L X s J U 5 b C 2 5 E q / a G 9 H V k o Y 7 + N x l C s J c L 7 J 4 V w 4 P p 8 F D I y S 4 T L p C 4 l Q b u z r 5 A R g f z i R O 6 g J T g 3 N P C t 3 n a I 2 N j w V j 6 l K N H s Y e m / D M 1 Z r w 9 j X e z F Z b u 8 P R p t 0 D 8 2 3 i V + s F G v w C Q / Y l j P V G i y 2 I O N t F f 7 c W k / w + 6 K H z / k j K S J v 5 Y C n n l e v D 6 R Y 4 b 2 e 8 I 8 O v Y m y m E k D m H q G G r T 7 3 k 4 k o L Y O Q f E l + 6 M H m v H z 3 m M B 8 X x r 8 B 4 N b z z u V + 0 q F j 1 l j u x 5 s L w u B h x R B f E x A M P z x P P K Y A 3 z J O c J Q T F W 5 2 9 V I W Z x z Y U 3 P n L W H q 7 b J w A V 6 0 i Z Q P O j j b t 7 4 J 0 r l V w Q z X G F n + a c I 5 L c N M C B k u C t Q v a h J 0 X m L / v 4 g X Y X b B W p v 9 3 k L V h G c E 6 I L R g u P S v H S g X R s 2 H h 9 d L r 0 G y Y V e 7 U M 5 8 f M n T H 1 s 4 x H 6 G O q q F c S 9 p l G H a f 9 q 1 S s z d 2 p r 6 L B K P I W E m k 2 4 P Z G l + 6 q 9 e M S f u 5 J 8 T a w p a F + G 5 w U 9 h 0 v B l t + r n u c r t X P Z 5 l + O u x m 6 / Y G 2 d / 6 2 4 j v d f b Q / 0 T E N i I O c 9 c H E s w G Z M U 7 F Q d r P z q Q 2 v c b 2 0 x Z + d W + J 0 F E C p 5 M J F f S 7 q E 5 S g v O 4 p F / X F b T X a 4 u X b s N G Q 1 X k / t h x n H 4 Z M x G W A i 0 4 2 O l A v B 6 K h T G N x Q S U h s j 3 F 2 5 r a H F y Z B o s p 4 R h a J x Y D Z 8 b 8 s K D 4 C Q O s t H 4 5 D / y K m 7 j r E T z U v 8 e t L Z X p W a 0 w l r q n X p v z / P k F M Y 2 b i 7 o F 5 P f T f f l M g n 7 B m / o 8 P e Y l 5 Q U N 3 D 3 S 9 o L 1 9 C + S 7 b b R D 0 e B c q X 4 L z o 0 K 7 d a W p q P g c X c 5 1 s J P + H F c n i 7 j u A I P x O p c c A a j o b 9 8 Y B s v X S q I a y n s a 3 l l i a 2 Z 2 p T a h I 4 J x 6 D 3 z S b l 8 S a t W d 1 f 7 M + A D r h c e 3 N P D S l A x 3 B W P n 0 w c 3 T B t z z K R 1 O K 7 7 x w 8 q U 0 J o x O h Q y L x x a y A T H v R Q f + R G 2 Z x 1 K 7 d h Y g C 0 u 4 z P P 2 + e F w 2 0 s D 1 W w R c M 6 v h G 2 C 0 f y u g F 1 q W V n 1 Y x q 4 T A d E p y f F q 3 t G U h 7 K Q N y D J 8 t 5 v D T n Y K / 3 l L v d B O Q Z P C 6 t L m 9 g d A 9 X r n v D M r 8 y b o u 3 t y v E L R 6 5 3 n q p T 0 U J g T N c p h o z N R u 9 q 2 m w r 4 9 7 9 / Q n N h B C g + g l C v W e Z B b o M N / T n x e j T a m y g 8 e M 5 4 a W L r Y b n f 2 M x F + P W M E K W g t I E y u e 3 3 q E M O P y S F 4 o o X 5 Q B + X F 3 O 4 W J 6 h e 0 z n a V n R e M f / 0 c J E x A i w b M n 3 h v E h x O T P i W 0 5 6 P r / g N L + a 8 D I f e m 8 1 a 6 z o y v t N S u w J b 2 F Y q a q 3 B + h f B Z n g F T 1 z k b 0 C Z I 4 l o u I V m B u D u z d 8 + 9 j k s Y u 5 4 P p z S S 1 v g h h 7 R 3 A U h n 4 7 v 8 / H 7 c J S + f M q F g X K r O w Y K R k 6 p a m Q 0 y S 4 g X A O E l 7 S n i Y X k V Z 5 a j k I j 8 H 4 n z L R A S R b H a X R p r w 1 / e F h S z I w V B Z Y I m t c n e 7 x 8 s g R 1 i 8 Y z O h c a W K A K / Q t Y 6 9 x v 2 S h E m s M P n R 0 k n 6 B f o M + v Y Y / K o P u 8 l 3 J L S J Y l w 8 O i a + 5 3 e V V 6 y E P F P n r I W a a P l v W f 2 1 8 V U 9 q m f t j k 9 O l p h I n z h U K 5 U l t E B / P K 2 E B 2 E E 7 k y 5 c U B n r X V P U q i U C h j 3 g O I Q 3 h + J u l P 0 + z Q G q y 6 6 M x M S l U v R M S h Z w A w 4 a l + Y n a E A 3 1 I i W / F 9 r E B e l t Y N j 1 u i k V K g R d r 5 B y C J X K M b K l I V f T + J 5 Z P U b t K q k A D O L u U K s 9 w O S d a g / V R O 5 9 y T d F V w T s j g 1 Z 5 y N / f U G L J B 1 0 / C 4 L / L u X 1 q X x s Y T v r P t Y T P Y 7 N q h r v s / 9 V 1 d C t q j R 6 n N O H P g p s J p g t v G E f g B v 7 + T a w 3 Z I Y 3 u w 9 t S M g I K k a p o U 7 W n l J A U Q 0 r 6 E H e 6 n 0 k 8 4 G h 0 4 J i A / J 2 V p c 6 M r / 0 W B v 0 K x n h r 9 8 W T 8 G / / M j + j 1 M r 7 m 1 m r A s m R Q K A 0 O T g f 6 6 u y A e 0 9 6 d L u u N / d A A q y K k w h Q 3 g M b s V 1 j E Q n a 9 e f H c Y p S Z E / w s g s L o B s 6 B J a K R m Z / f c a i w N Q 0 p + G h a 3 L / 7 b / p S B g g d b p c v j L O G T f f j W C W j S U h u w R P 4 h h 8 S F K O m M H A u O A j L y m k i Y Z W F j e N P T 9 V e n m c k w 7 x s m 8 J S 8 5 d O / 1 T a 6 X L P 2 N 1 / W + N 1 c 1 8 1 J r Y g S b 8 t 3 y q X x e Y 9 t I 0 1 4 K m C g / R h N / + 1 D W C M r u G Q Z n E f o u E 8 1 M Y J a x 9 I c A A A e + h i k + b C y 7 z q a v z L 8 K c J G e H E T h p 6 t N b c e A Y W H B Y T C L O 7 7 r / o y L D h N x X s U Y b J d o s Q X n 5 m 1 7 v x X 1 0 l D z 7 Y O t v / H T 9 9 D a / I 3 + 8 g x T A k p w 3 3 M v Q v 3 v B o 5 u w V a Q / 2 L N 8 z U u x / o A F 7 u / L G / 1 l P m L w G K G q 2 C K f a I Q b Z U B y L Y m s p 4 6 9 Z a O f Q c P M U O Q x c K 8 C r i p T G J R t x p v 9 7 A 2 a F J / u D E 7 Z C 0 e v 0 3 C 8 x 9 Z L x K r 6 b G u + 8 E C R g 4 4 P 0 L L M R + j i K L J 8 C p y 6 Z G A L b V B 8 Z d 6 Q H O j x d f 0 W O X D 5 y l m g 2 5 t c G g X r s U U B i B 3 / 4 d K 3 V f x w a 8 e E 1 3 3 A Q 8 a 6 8 B y y B F I 2 H k L 6 t 3 N V b K e / G h F v W t N S X 9 l B G 1 b / 9 C F o P a R s f Q 9 U c x e 8 P g s c P Y V X x J R 5 V 1 d 1 e w D / l y 4 8 O P s V 0 p g I t Y y p X v 5 U N s I E b / f b y Y y V 9 V h u 7 d S g 4 a C K M E 1 m x M / M 0 H J p 7 x t v z a y V O Z o R P r x e H w j 2 7 L Y 1 w a e g 6 b w N 3 f k y X L O j a d 5 f l U E Y m P D K D x + 4 j i u o 3 c T V + v x y 9 / 6 4 v v x y a X B t Q t s j N v A W g y / Q m I z j l g D h h 0 Y h D w 8 B P i D Y V z g G V Y M U 5 7 a D F L n 9 y 7 / U P t e 5 j y Y 7 F 2 j J h 0 X x p J I 7 8 G G u S 2 8 f h / 8 9 0 k u h A l V 4 M 9 P D + f O K G A 6 1 Q y M G p Q n T b m O F r B C C u 2 b E b C n 7 M S v G / n X r + c n G R v u T 8 Y e y 2 + C l Y n 8 v y 4 O S p H S Y C 3 d j 6 d 6 a G W i d e i G u P o 8 G T 9 a T X e B 6 6 I B X + E s + L I t 1 i a P o 0 r b k 7 n Z O I 6 7 e V Q + 4 5 f P X j S q c Q H R u 9 L H C V S M B c a T S Z d 1 v V P / G o F 1 + n P H F r d d t g b 3 n u Y 7 y C b i D 9 N u 5 T 6 3 x T X 9 S f 5 8 b 5 0 P O b j 9 B J 2 G Q x a 4 4 1 9 n y Y b Y V 8 3 w 4 H 0 X a j J y V g c J 0 r 3 F a i p 4 x K w B 9 s l 5 z 5 Z a + S z 8 k n l c 6 7 / G Z a u 6 1 E y D E c t e s 4 z v a R S h + w / x 2 o j g e 3 w p M y w I L X f x 9 p x e S L h 4 X G r o b 8 a f B G J 6 U B U K J 9 o u / 8 t 7 b R 8 B 7 H r / U 7 j s f t h S F + B b 1 i 5 / 7 9 f N n A r o X 4 t z u q 7 r X 6 Q 2 u F 2 H B G g K p v a z r C G t S s 0 v N 2 e k S 3 r 2 3 l B Z A H A q C h n G I U a t o A 3 J E / f p J E 2 E p H 2 Q t S F b H l H Q l R m a 4 f P e x 4 6 E v V + l F H n g J 5 i i g S F H 9 e 5 b y l X / y l O V U l T X n 5 4 9 4 N u Z M z C 8 y b n A 3 6 s k L 4 2 r C F L W a E E i M U c Y i X P 3 Z 6 j z k f N l K r O G 4 O 3 7 q w r R a x X s p R E M j f i s g m R j p m p o i 6 n u Y y S 0 N r f U 0 o z U u S p v 0 o M C H e I j u b V 2 1 L 1 N V s e H c 7 g k S C 1 l j C A V C X 9 u N 0 7 t r I J w u w y N z h u y a o 0 q b X c f H 5 X k T H 8 H x B 3 U H / F U F z o D m w l / O 3 S D Q o S 1 + q 7 B q m j 5 b s v F E t 3 K 7 j R x Q P G j O p R 2 7 i i B v I r w s u E F y L i I f s i M + C t G s 2 Y J H h d p p J 3 d L z c z T S S B o 9 D r d 0 3 n K A v e A / Q K 9 R s p l X l T J 9 N S Z Y r o S l D l + / 9 Q Y Y Y o f X c Z d m n x K R v L 2 d W N D v 8 R L s s G h m W h g D k f p G a K J M H V m 2 f t D r 2 N i b X / U i 8 q I 5 f E G r 2 Z P U v O A F q Q x / h p t K B N W 4 b h G 4 l z c s N 8 J a G K R U R 5 x E K t J 2 U Z b J f 6 i 4 n 0 Q V F 0 c O M F q D u 7 1 X A S u 0 2 A V 4 G q / n X / U 3 s m 6 a Y v x u E p S + 9 w / r r v c t r l T d 5 L a x L 7 t z y I O 9 G E 1 d j / 6 + Y t T r U m E p I d n L a l B S 1 7 b O U 3 c l V n 5 5 V 7 W E n S j I 5 Z h / g e n 8 S S J s 8 v L a i q G W 1 x k m A N i P q 7 B 4 f I L M F e Q J s z b U 1 M q 1 a T 4 G S z 2 8 U M N Y + p U u K f S Q q I e + B Q A C 5 7 B U R R F x X 5 p p 0 1 0 m z v m K m E q n 3 Y 3 f u s R k 7 2 W z y a w a L T j 1 L t 2 2 c G 5 w I h X 4 x T e V j Z Q w r j 4 n t f r Q y k c l z 0 O v 6 V O j w Z 0 7 U k r 6 5 m 1 6 N 0 v q R e 3 f y S F w 1 2 Z 9 x N c I z T x U V v O 8 7 7 I N K I d O 4 N 4 w 4 v R 8 t 3 j I U r 5 x / 7 q Y q 3 C 2 5 k / k Y f V h j M 5 4 S q N C X r t I T a j x 8 v + w K P Z / n j 4 w k 3 a + M b P 2 P C x D N e A 6 V p m L 4 N f t 8 M K a o O r s T x N S b B 9 g h M m y j 2 b 3 W / v s 3 A 0 2 4 J V E a H 0 M T + Y T 9 F R W A + P B 0 3 S j Y V v s i 0 D / e q M v F H 5 m T Z F O b K q A L G J i O z V 8 V 1 K c h D J T 3 Y 2 0 t + w s k x R f u n N u W p H X E 2 3 T v 2 8 7 i c Z K X d q H C o u v a R x f Y a C t 2 b N i 2 0 U I z 8 S l 6 8 z 1 f h B j c T f F V u w U y P E B x 3 u o z x x J p T q 2 2 H i P + 2 W + 7 7 0 l s d U E p l 1 O T B K W i K n i N 1 Q O G 8 g l V o M 6 L 7 d d z d e 3 P Q 6 1 N r q A v P Q G / 1 B T e c Y n j A A m 8 C h m d 1 b E I 8 L o T o e T k u H + q s d Q p k G c Q Q R V c F C Z O h l g s i O m w i H 7 V U O f M w 9 W j + d R Y u V c v c f I 8 t m D M Z 6 r w 9 y W l E 4 t h d M p G M 3 6 J + H e N s h G F O i D T a Z q x Z k X i / + Q O d Y t + f d / 5 u s H h K p x f d Y / I U c C + 1 J 1 P i T Y P p e 2 j P K 0 + X B x Q 3 I g S Y 0 z Y / c 2 z u O / B V s Z M g N s R t H c S A H y z s 5 v H 5 W k X 1 F X O x m h K n 1 T w y 3 r T O f H 9 / S / 9 5 / t 7 W W s K 8 d M r w g E 7 w j e e T l V 4 D X W G 3 B u l N 0 f g 0 + / L O O W t L p i 4 w j n m 9 v E a z R 7 n n k c u / e x S O r d W Y f U 2 l 2 K F H 5 7 D 1 3 M H 8 w o Y C x v n b D H I i Y I / L m + 3 i W c P H t p r e 9 W I 8 D e 0 K p O J 4 S 6 o g n l 5 W F e Y 2 G / + j A v g 1 2 j N m 2 U K 7 g 0 2 A 1 8 6 L E w 4 F l O r L w v w 9 L I F q u L v O h A F S 7 d O b V u 1 w B h n 7 e 0 B h c x n f C g / + y i 6 Z b S z 7 F n W F / B J 0 h J s v 2 l j N H l 0 r d W Y p u X R e U M o 0 i Z u i m c j c D N r C I Y u Z P q Q J p Y + A Q G t I H R X 4 O I t h a R I J r x D l 2 D e + e 2 O 6 Q f j D z w A 4 J i w q k l 7 X 5 t W k 1 7 V 0 0 a d y F 2 q 2 1 R 2 Q a Q u H o T E N G X n x d L S f r N n a j w y z i 5 m 0 m + + A p x n C 9 1 Z q F h V h N 8 g o J 1 7 V 5 U X k a h 8 m f 0 O W x f J 4 w / u 7 L X x p J 1 g D 9 X f l m 1 O M F O 0 i T r E j G e g 7 X x u A o W + 5 8 B N w y T s m j Q 0 y N t E + y E p W V / n 2 7 S D Y c A K I 1 K 4 t S J i 1 P p S a V G g B u T g g d Y W e e 4 3 y M S f V Z m e i t E c 5 E y o 5 l R j 3 q R w O X E i U O Q z Q B t Q / A i V / 9 r V C + t v A E i G N 8 6 h 0 6 R k z z t 9 8 H B e F c 9 O c c u I v 8 F d 2 y r 6 I l J U o v S M l 1 F N a a 0 c 4 E v G y n o q i R X e Q X V S Z i A K 6 b r A I a J S D s K H x p g 5 o N y W T E t 5 b 2 8 9 0 f 8 k N c q f V r P e I g Z m B L n O H 7 X e q P b j 6 y F Q 7 e I B L t N t f 5 a F u P O 9 r K J X I R M c a 5 r K Y K h t h m n A m Z y 5 A J r N i 9 / n l f m I s u j q T J s F r 4 Q w J p N v n H D L U j c l b k U b I Z Y / h J o G w 8 s p u F l E S 7 h 2 o 6 t V J O d Q 9 h b O W r G P h o v y E B J V 1 v 2 X i B 1 u t 1 I 6 Z M H k 8 i 4 u f 6 n s 4 I 5 J m A w 8 d R 1 r g H 4 D C J Q 1 5 T r g r y j A s K z b 0 1 o T y 6 3 N b K r R S L j R U B 9 n J 4 z P N X g L M 6 q h e X U Q 7 P G E I z R u C U d H S 6 4 b 7 5 x B A E E J u T U C 9 k N x Y H r C 9 g f 2 h w k t 7 a o Y k A t 9 4 / V u u Y d Y N r K f w j n 8 r d 4 w a O G Q a s D 2 T t y J 1 y m t K X R P s o j N g t H N q F W 4 h r P q w o S N n y 5 K 2 z d O x z x I 3 J j 0 K t Z 5 y V q f B g o n a e U K t j p e v z k d D K A j e c q H 1 F s E x z j R S E h J 3 q A p E f i k u v / B w S R 2 w C f 9 d j p 6 L 0 X O u 3 j A 3 w n L 5 h u f Q h b S 4 9 D T Y a g J h 4 n f I d S e 2 G n y d J 9 m J m / a w Q x 0 G s O x i 4 Z 8 4 l b X 8 P H e u C x x K H 1 X Y w n Y D F P i U T e J 2 5 i J A g I 0 C N X I G g e C 6 8 2 8 z 9 0 L v a j p O S g Q m y R D N + X g A O 1 u O A + J t j K 1 d A o M z + Y r 0 j j 3 3 y E L t c H Q J 4 P P T j B / D m F R K 9 9 j C A 6 / 7 V / z 2 h Q g Q e a b C 8 A b e 5 n 1 B i i A X k V n y 4 t 2 U d L 7 N r g C 5 L Z p z H w u Z f Q j D B X s C F 3 R P 5 H g C 3 k A l + y Z h 9 L 5 a d y g R 6 W 5 A B E 4 + i K C 5 v H X B 8 m H D y T 0 B h Q 7 z o t v r U m x O 4 b m s C O I z + 4 N h y r I 2 + X Z P w A g u c L h W 5 2 9 h i S 8 U n 9 N I Z X 4 / i f Y b C + G 8 E 7 N y J H C S h H o / 6 u D O / o O a G 6 z L e O P t i X I r k T z A b z 1 i V y J H f D / f p O y b e X R t k c E L p w U m g r n C + A e P j y K X e k + g I C u M U F W X r F b q x 0 4 P 8 a r j f U 1 K X / s / 7 l I 0 d s O 4 + W g h u Q 5 6 f U 8 Q P d a r 1 Z B O d 6 R s 7 X E U B / s T w 5 4 e A i 9 P x h P l H 1 q E 1 H m 3 f c r R 5 5 D s G 6 O E s / x 0 w x c f Y P W e g L C 7 m i 6 k X b c S P Y U j o Y c / A o u n 4 B W l e Z K c x Z u T s f K q O / m 1 U T 7 3 s T H v n Q E D 5 1 2 2 K S u S W T + y f 4 X t f S P s y e v H 7 / d / f n S U P X D f y 3 1 C A / / v x u n / 7 + / l L F f 7 v 0 U C / e u r Z I 3 E s 6 0 g p 1 q M b A w f S Q P 1 z U 8 v o y N f E o R 6 I p f S x i 4 A 6 C 7 R 6 E v L I l 6 U m l O Q 5 U g O T A d W / X p A 9 x 2 R z A x / K 4 b 5 W D I n K l z 1 9 Y M a z T p 3 + O M W k E f i I G z + o D s Q G 4 Q O j 1 j F M 6 v c x 8 + a Y S l w i B 3 b m S r + L 8 x 3 7 6 7 a j 8 J z s S M s J i d O 1 E K u j Y Z f G g H P l a + r / c u 3 0 N f 0 n 3 v 4 P L R b N r V N T 7 P 8 V c c e v 2 d L 7 R r 2 E + L I i T / r H l N b / q x F 3 8 H o R c T / W 0 A b + c Q u 9 C / y a w q V T J n H D g 7 U m n u i o 8 d e w f Q 0 e P p N h W Q / / / j P 6 f x u + / M 9 y 7 P 8 z 5 r 4 H C n r / r w T 8 C R F 3 3 v o v R t x f x X b M b L R i d o S 1 n + 8 3 M j / S S X x h z B E D 6 B x f 6 Q h f X a w D 0 / R B / 8 g D U f D 1 p d K d E y G J O 8 4 / U n t J R U Q m 2 i f 3 n U n u + f K Y y m S r 9 N v S I Q + N B B 4 s a V U k M I 3 s M 9 T 8 9 D O c u T R N U I x d 2 e 6 F 5 / V A I E Y H 5 M x v 8 a c v 9 U r Z i + D M X D l Q / 7 D L j 5 T 9 + o / A 3 9 1 j / 7 k w 3 9 G m s o n C z 2 O 9 3 P O Y c + c n A x 5 k 8 A 6 U 2 H V 1 H p r r / O M c e Z w V Q F A 4 v y z N V Q T F 3 3 2 N 3 R 1 f r 3 H i p n d 9 o K f 9 M I U 0 T g b P 7 G I x t 2 K w X A / 1 Z f Z 3 T C y 8 o e Q S W d D X w P 5 9 I U 9 n F V 7 6 / z U x K x z 7 n Y y y c 4 G O z z R 9 r I 5 + J 4 u X h e r 7 F V o G i a J e D / I n b 0 W h 5 G y T 0 m H E u y h i 2 2 7 o z / k Z U N X R F h I w F L R U M M Z J H B c N F B o Y y J / o c 3 + a M g r P z c V z e i Q T 1 H t p N g A Q C P M t P t Y 7 K + S 0 a f 7 t o A v H U 7 Q / 6 q D D 9 1 7 7 2 u l s J H G X F 6 y K u 6 D 4 P k z F i 8 z E r + i f 9 d v d 3 1 H H X k j v 9 O 4 Y a t 9 T u K G A 5 n a t l 9 v Y n O x H o 3 9 x Q w K E N F l N 3 + e t r k 3 + 8 P k Z e r h O c k O o 9 B n f g w 4 w I K j V u h E V F p s I W u l + + c P x i e y k U 9 S M 9 L u 7 W o e / A e J e 8 4 / q D v c e 6 d 3 4 z H u n T B 9 D m q c d 4 R x N T G m l A 6 I O B M p J e M u D g 1 L y F W S h t / U M o 7 f i w t u s I 1 1 b Q S / + 8 m j u H j T x 9 0 X F e 7 W f 8 s 3 L b u R 2 5 z i n w U U M d C C M b L m P 0 5 D H H 1 5 y f J + K X p p K b 7 4 e 7 m Q C 2 8 a i e v 3 h k 1 9 u S P j u x A Q M F g L o J w 9 H W 7 l e 9 l h f W X H C f H r 1 l a l x v M R O m I o b f e f W f s Z 2 2 F o / N o 9 N a L Q b c I v A z z W I 8 k K 3 / 5 X 1 H z g c i x p 0 S i x / F + w 5 Z f / 2 T o 2 3 s E f T w n x 5 L 8 a H f s / T e X C c m k e 3 x z f F N X E D 5 i s 6 r X a u / f C r 0 L E r i e 8 Z s b 2 9 J j 9 L H K 7 z y 4 4 a d u u + O U 7 F R 2 U K G k O y p U f L e j d A D D J a I b 6 F k S K D h I t V g F m s f u 8 Q i 8 M K t r 7 h U n 1 + C + W 6 J r m 5 l R F w i U 1 M w H Z L y N n j 9 8 h z P V L v c 8 M k s B x u D 8 9 9 Z n o S 2 5 E T 4 G s d 8 X T f x 2 8 Z H X q d n Y W Q b Q H H / S t E 7 u N g H x / A G + V D p 6 M C i v j M Y 6 Q l P 1 Q z 0 P 5 Z R R e G 3 Z W n q 5 t a w G b K o r v f c f o e h Y Y Y V t l T u z E Z h i n o n 7 v Q 6 F X X Y e q U L 0 h 8 j h q d m 4 v i b W z C B V h t N H + S B P 4 x f W h G 5 J / G t B P 7 G q 6 l k o 0 X X C P W c d / t O B Q C o s N u G p a d r z v J c o 4 8 g I h 3 S P 4 O t / q q 7 G i 6 p m U G z 3 B F f 7 1 f q H z I 8 0 4 p d w r W g / c u 0 5 Q 3 5 q 9 X s J w u h z C V x p S + 4 I q / 6 L r g 5 8 M + p 9 6 8 x E h H F 0 k 3 5 C z E d M + l d U 6 9 / u x 9 6 l 6 c 9 m f N a S 5 B f B 8 + a 1 W a a X + p W z Z P n 1 F u 6 1 R T l t z n R X b d c b V 3 4 q b U b c U e j Q F H 0 3 N T k M p 5 t K e z k U Q I w 7 P F 7 t H a 8 V W O z z u O P I m / + X 5 I f 0 / n d M P Z S r g V z C G s Z w s m R T L g i C f z p E g u f P j E c x 6 1 2 p j 4 h x w B F z O z 0 k X p O F e a l z s 0 v n + 5 E P F J c + f w / X i 9 9 0 0 N h g 7 N x P 1 L t m G s l c + g b i Y H M r m k 1 K m J 8 V P 7 p C B k 3 U Z Z 4 r B 0 R M s Y z B h 8 0 t 4 t y 5 Q l K T H X v W D o 3 z L Z E R o L x X H S u h p c z 7 Y d n g 7 4 E E 8 8 e n W 4 I u s Q X / N B / Z M p C u J l 0 1 5 P N u w m q s r v q 6 D X W m A W y A l T L b M Z 7 7 F 7 s K x 6 k f F G w W G r A p Y S E 5 h k Y n 5 7 C S 3 p c K 6 6 6 3 u S g S R H A h q r / + T D 9 2 1 C f E J x W T W 3 e 9 w k j c b U X w Q C / J R P D B 2 G C 7 d / b L g 3 n 9 q 0 8 + I T y n M X 8 u o X V f N g U h j Q n 2 w m F j U d k e S L u 1 M Q x t S c 9 V p u A 3 v 2 S T s f 9 y j Z m h 0 P f s l X C C G p m x 2 S F N j X m 2 O Y 3 t 1 k b G f d y H i N x e t P F P c 6 U f Y q e 8 6 z c i U K e g m 9 8 Y N S P y U D v s F e J 5 y b X O 3 / P V v 8 p 6 W c z + f / K 2 s G + / K m n f t 7 a j Z g M Q 3 O H g d 7 a v 8 o 8 g T 3 x 5 b / S H 9 s + Q R s + a n l r 7 B + / H 5 g A B g G / x 9 f n v + l v 5 5 q j F b z 9 i I x 7 w P Y J U a i c p b d o m s a z d X f z 4 E L D a r G e I L / v v 6 S m A c J W e D C v / z U n u A 8 + v o N A A p l h 4 s A C u q C a E B w J b 1 R u 2 D h n H / 5 B A N x O b W 6 L 0 r W M X 2 + V 2 R 7 / Y j X k z 5 g p E M d P z 0 S o n D 1 W u p i d k y M m P m O D 8 O m + n Y F 0 P T X e 9 L 5 q o 6 t X + K T / Z M + Y K c M K V H o Z S 4 p Z o W q / k 2 C U w + y z F l 7 b + a z 0 Q 8 1 a V 0 e i L B / m 1 s 8 j q 1 l V n M H y m L i 6 Y g m j e L h U g m a s s / O f W H N / v W G S b u B p 2 a g O 0 c d Z 9 x D 8 a 0 / x M 5 g k d z x b C A h L P n C / 3 b 8 W p Q / 8 Y r 4 9 T l S L I Y n o e V V 6 r + Q s n 7 Y m q q I t t u t s W O R C k 9 / Q d 7 z 6 h i 7 v W Q 8 f 4 / 6 8 k i t M k E O 7 P I 9 q C 5 3 k o Y X m i c X H 2 F N I o a y t S z M z + 1 F v Y A 2 v b Q A c c f 6 a o G M S v T m K x O A v n v A E H T 5 W Z W K n 4 B u q O J T b C 5 C X Z c P + c 6 l k G I n / t a H V / 6 P F Z H s Z M 6 G C t T m z q C d O y x k y N S p f b v 3 P B A B Q O H 7 3 y X p + f Z 5 / Q n X e K U x I G O Q T w D a n L 4 H R E l W Y k m 0 z 2 d z j i A K 1 X 7 A 3 V 4 M 2 f / g c J 3 y R Y 4 8 7 / 3 j / 0 o Y G 4 L L a 8 M c 1 k X E + d C j q b 8 u B l N 9 n D v N N z 2 N P l 1 5 P y d Z o z g F W y l c a V 2 N Q y g w j 7 / A Y / J y h v A 9 s b 8 7 I N t x o E S m o r v S l c D 2 h D g n k n 5 D V g e z y e Q M w H 7 C e D 2 Q u T N A G c Q j 6 R e H N i u E C 6 F h 4 j Z D v h Q x f 1 t 5 v s z 7 v T 5 4 d U Q g L 3 y B o f r 1 O D R R D 5 w J a M X 0 N z b b 2 0 x r C x / x 7 z 1 A 1 r e 6 j 2 v X o 0 l g a N m C G 6 8 u O Y F G G d 4 n D U l q K v U C A t i A e d Y i F w / N 7 i 2 8 b x 4 w U H + b Y J / h j 5 f D k M K d d I c 8 E w J R g i g g 1 b h y M B S r W v F 5 H q I L 6 h X R c Q Z F U r l a w G x W 9 x l E l u J + s d 0 E Q d A i w b U z 6 n t / P Q H d Z h S R 1 f a c V Z o u 8 V g p F 1 2 n 3 / m J + 1 8 B l T N N B N 2 M A D y G m d D a Y 0 N v q S h A 2 k A W O s 4 Y C G b x o K U 0 U C 8 G P 1 k R H o o k p p d m W w P b 4 z 0 6 W g V B e t 7 i + I f H r 1 q R I j O R x D 0 u W 9 F 0 f t B 4 8 E T u E 8 r 5 j / L l R S B e 7 w 6 K q R + v y + E E w C Z G B y L M M u d 7 u q e u 1 M T e v 8 j / Q 2 D 5 l R m S P 0 t O s b 2 x m F Y c 6 I h u w 0 M G M x l L d d 5 7 X m 1 Z + c Q 5 U 8 D p o l h L H A P S u / 8 i o d C 7 9 Z a + 4 N d U 2 s i / B f w d m 8 H a D v c i f c u A 2 q V S s m q p j r L 2 a t L D t U Z J 7 r U v z A e + A P 0 N F o p k b c K m 1 2 x 9 O y d b 9 e h u H 4 t 1 e / I n P s + s l k l I p A 0 v 2 A L A a h 7 U l 0 O R W 0 u 0 Q x J e g 6 h A Q 3 H i L + D A C R s x C 4 G A i h j i F O e p k D x 4 J C 0 r m N + Q W 7 w D + K y w V O x X b d x v E D o p a f K W F F x K K i S X F J p A r h k p s H D P o W 4 0 T o 9 L s q F U J L E R m c S P q 1 A + L u + 0 F q i j l L e W X w z R A / T 1 q r e H a h M Q v p E g r W G 1 y X z c H 5 X t + 3 P a O 3 s R J l j i W j Z 4 U 2 f 4 X Y w + e J U k X A j P x 0 P D O 3 7 F W 7 w E 9 N u + v r H G W x v B + G 0 / 6 8 A u / Z U V x 5 R n f 1 7 c x H 9 Z 7 W + N s P T R x 2 v S L G D s h a a M B y L a c B 1 d W T l v f A z E F 2 m 6 c d M P b 2 s 4 v D s s C b I b h a g T E U P S I T x u e a j 7 4 l M M H n d F X I v R O / 5 k A N 9 1 W 7 Q K R i D q E O 2 j + f s F B n x g + t j d V 6 J h p J t l T L W W 3 6 + f K 0 K T S s o 8 S D Z U x E Z f / N 0 b 1 o x J O 1 0 B W S E O Y M X Y 5 P d 0 1 R M P / x l U R s T h e o z 5 4 o 3 v e D n U l v e V e l 7 L O o c w E H V d d 4 N c i G z O s H Q w d V R H V 0 + 7 q m h 0 X i W S A x J x J h G Q 9 v Z S 6 J F j N A 1 k b b O 5 i V E O u D G e l V s / H K + / v I w D u 2 E a E + 1 Q / p A s Q T b 9 T 2 q d m / + v 0 D d / f g G W Q z 3 S 1 3 P Q M 0 8 j a R T l d y o I n r v t D 7 r 9 P Q a Y y u U F 3 S l n a v 9 c t u q b y X f + X H 0 R 1 / W t 9 o B Q P x e e / R I H w W t J k q f q g S T U X W J n m S 0 1 S s O X C b A w b E P M Y c + 8 P n h 3 o y p D 3 t F X k r H W + / O y e W 9 n R S h Y k A p V E 3 w X m 1 c + J j T u Y 8 S 4 D b H n D C E f U B 7 5 S p m V + X V j H l 5 B a K e 4 g 9 7 N 7 0 C p n x b r V I L p 7 Q A Y s 8 + S O F H T d Z 2 Q v r 9 o 7 x K 5 1 c 8 t e V g b L 3 9 Y / g 7 G J O r V J A N I z J 9 R G Y y G C + A x h x 4 X 1 s 8 K Z y z q 6 B H 8 w s 9 Q L F 3 s I K D t Y w s V 4 m l R 6 j D q p 2 j t + j x F O H C G i R 0 O + n G d M e / x u I B O u C v S i c n O G R A 2 a d s d s i 4 q + g Y K z y g x E L 7 Y G m C 9 V 0 l I 7 n t L s c D c w n l M Q v n g Z x F Q F A E b + I w C 6 1 d m K H G X H w 3 J j T F w m l s g V D g E o m x w 7 m q w v 6 R D 3 V L f g 9 e 8 L b g 1 r 9 w 2 X N 5 D 4 1 g y M N b A a o 0 N c 5 r W I Y e f x d 2 c U v P n G 0 1 M Z D u 9 A L 0 7 d L G N o 8 k g Z R T x t c A g E o h E w F n 4 q J b 8 P k d 8 B u 5 p a v k c L 8 r u u z A V c y T 2 z l 4 N S i o J e R S P F c i F 4 T k 3 Z Y K V l l u F d e k D / B l C H A w 9 2 N 2 t X m A 8 e 1 1 f A r W r C F z / I e L c e n L 8 j n 6 A j g T N j o l L f h b j c F O c 8 w t i h K 8 A v 8 R x U a + C T o S F x / i z c y g x 2 n B 1 P f E Z t F n S w y P 5 B c X I E P 6 t f 2 J h h R S 6 h P G r I c O t T K Y O / H D P A c a z A p E j D u 7 O O r k r Z X A o p y T k L O s v S r Z 2 b 3 e E F / p 2 j u 7 v g b z + 6 T y x e W N G 7 M 6 + k o d E Q D y w 9 f D K 8 Q D 0 o H 5 / J + E j e X L k U h l Y 7 i U / X o c j 6 K 7 c 2 i P q U p n 7 C n V Y v V H O z C w S 8 A 8 X a G s Y q 3 Z s m F i p s 4 C D l X y W r R h d E F O 9 P 5 5 o V H / w H V W P g i C l 2 F g G h h y 9 a u o s L 0 e K v m J + n K X D O 6 m M 0 9 P o Q 3 k e u m T 1 r q o B 4 p d W 3 M a F V 5 7 y / V z u Z k g 1 2 9 b o 8 R z R 9 S A s w Z g N 6 q n 9 v g 8 V w s 3 S R U 9 x W j G a V M 6 V 5 e H y C v z b w r Y V N c 5 k I k T d r 2 A v X J u D Z X d h 0 S K J d 2 c G r c 4 / 7 t N H Z e 5 1 A Z F z N Q m D w 6 s l Q U q J B 7 6 / p l 4 A k C 1 W 8 2 0 l 3 C A c f X C 5 s o K p o y T X N f 1 a b g M K X B + 3 z y / I X C q x 2 C L e e v E R G 6 b M H A L 1 1 D R s 4 i 3 Y A V z L E 3 H r B u U R S I C 1 J X n 5 F + M r m t A K 3 m 2 J M m B + f z c r 7 s g e L l X Z 5 U v T V H 9 b c L u R k i b 5 u I r e x S 4 L Y 8 j x F z w i M m I L J c 3 8 q G R f x n F 6 H K K X E H 4 S H 3 w 8 + 8 Y O / L s g j E P 5 y R H O x 6 i 8 N 1 f l x g R 3 1 A o I n u X B w F y v g 4 h Z z M d p 9 3 l y F x K 0 S J 3 Q x S d P l A c n 5 z 8 D 5 3 P F 2 b u N / D s Q 3 l G O U s a I 5 v H d Q L M V q 7 M C 1 L M h 2 X s X Q O n I G M I R 4 4 b T X r g 9 N A 1 5 q O e c U O L O l f q L F t y E 2 y b n w x L K R g a V S d R u X I 1 a y J g 5 b g / N t m g v n 9 f t J P Q 4 m v h t e x g t 7 / v A O 1 K h l e S m n e n O A u J V Z K 7 y v V Z c c X 6 k S E H o X Y U I a R H T / o j u P X 7 f t z w t t r N 7 O 7 c B r y + 1 o D a V d / D X b / s S u 5 s t 0 z k Y / J O l h o 5 O e o D A E S d Q e o 9 F L j I 7 C C 3 s V c i W + 1 E q Z B y u x G K p n k 8 + i 4 f s T I K O J j R D V O b 3 V 6 x m U i J 9 D f v s / c x 9 d p f R 5 v 7 d p c o 1 D h q p E w / D c g 5 2 m 7 T Q L u h O 3 e + a k x T e u x t O o 6 1 j X Q 8 G 3 G y 4 Y / 8 d p a y F X 1 / p + 3 l 6 8 q i L I O f / t K 3 7 3 y E W w 6 v o P r K X l k Q i + G U C / J 5 N A t o 1 0 o 6 7 c R + b 6 Q s j z Q 0 s i n 2 E U m o m g v X m 6 f x K r O k D b X U W Q M w k D U + 4 6 a L W 3 I + 1 3 U l 6 v S 2 m x h V s f 8 X h F R z g 4 k 7 d w 7 g 7 g x G 7 4 W l a O G g D g e F j V a l B 3 z 7 + u B J H x w g H b W Y 7 v e j c l 6 3 I n F 4 T c v y n 5 D n 3 4 M h c Z T 5 j C M P Y I r D D U T F / U t 4 J J j o n O B 5 o x K t A o U F f K R U d x f k j Z 7 S z I J w + 5 g d L 2 m 3 Q Y M D m b m 9 I d N 0 O i t I 6 V V b r J z K s g C z l a k Y q P A 4 6 K p p H j x a 9 r y V Z C t i i + T 2 p / I 8 4 C y f R D 2 1 C b e 6 D K R r g T u t a E D y Y u U i + / s 1 0 J S Q l r / D R A 5 4 o r M J W a G Z 1 5 / L u h G f Y w l c j V V f A s H + d 7 7 k d F v Z x 4 8 + w P g v C g p 0 e A / b p p 3 C 5 L r w o 1 w X Z 0 E h 7 N M L p V 2 V 4 y z K z e M P x Y j F U U U b K v 3 z M L i 9 Z S 3 i p T p g j 0 H I / N I C h H S X r A 8 J U / q O K U G P v g k K r y l P 0 D 9 I f S o x Q 5 6 6 h 8 0 z b 9 9 f K Z k + d J D e H U O U m R K 0 V S d 7 9 e I W l H i M f G C V j r + z B r X 7 s n U 5 x O P l i a / D Z l c / X x b S u A y C j G 2 5 b B R + E G + q L d I d 0 N D R w u m C r A D / s 8 L Z 8 v v d U 1 Z a o L e 6 w 9 Y w v X 2 C v p j I K k Z z 4 g V 9 i a + r 1 a u C 1 i g L 5 b b D q i V t q l 3 y H L + 0 A F I A f j t B U p Y g M 4 b x a I y n z V 7 l C S 9 x R L Q w F N z u 6 9 M f 2 G M E C x N 5 N w C w 5 N g X N V J L 4 o p V y L M o R 8 q + R O c X e K r c F h i g I 6 o S a + I l 0 w S Q Q r / Q Q R S y B j b + 2 x 5 y Q Y l M M r q N c d O U V 0 V K 0 X V B M n g 9 s 1 l q X v q u d 6 Z o X 7 x f n R t x b u 0 3 f 9 R w 9 A h 4 7 z c e N u Z 3 S z + C F p / i N o Q + u w j W c M L o Q L 1 + H f B c X Z E d v a D T M A q n z A m T p a n b Y X n H 9 o L X M u v h V 4 T A F Q M T C u 0 9 Y r K l 3 G X 5 s a O n x / v k z 5 T r V 6 n y 4 h X 7 U a 3 v B I f i D N W 4 J a j t 6 X C V J 2 w k V c 4 8 H M Z C P M 7 g v F S 0 a r r W d h x 2 U X l 3 I 4 9 4 I 9 w T 6 a W e k h h F I i r r s Q L e 4 j B q d e L v s F 5 N D Y l A D M q j Y x w a L 2 i J v J W C 7 H l S I 1 7 U p h v + 4 O 4 w P L c E + l 2 p b a m W e F i R p i 0 a v 4 4 G H H u i S O P l 5 G Y U G K O 3 1 7 3 d F Z 9 S 1 n L t T + S Y v Q X q j z y X F M 6 S S a b 6 z K i h 5 K T t G 0 g V j K N g P z O w o + b 1 3 x q H q n x 8 R G j Q m j O u I / R z b m 9 H u J 1 4 C m m D B M e 6 C G N A L s F t c Z U G z w x Q 6 Z j s v 3 O I q t a M u F s 3 4 1 m / z 4 n o X H f 9 R B e H Q X B K e v s I k z u p U X r s 7 n 2 R c G S Y s u + G A J 4 0 Q U W L 1 N U 3 6 k W N N J P L T 3 p t F g e T 8 e V + I z D j w + A o G G Z Q o 7 M n t s + s 5 q x M H U A Y b 9 w X A W l 5 f S V B d C 6 a G t H q r G t z v p g c Z f f m u k 2 o k U r K t i 8 S 3 c 4 + 5 Y 4 6 3 q z / X E S T Z S y v u B p x O M / r J b N U C M h Z L u + e / C J L K N Q 8 v u E j H 2 J Y x V L / / v C 4 J h / 2 U + z X o A h f h o h 2 5 v i + 6 k p G M n w A U v D z K m q w z 3 5 3 8 b A 6 T 3 m g 1 O a 7 T 6 6 w 0 9 P 2 w r p a p B A 6 0 k 8 e z k 7 / 7 e P 6 N N P t G i F n 4 G 6 F i W 2 N j 8 C o A q x M d w M 7 e d R B x A 6 E N m l A X X Q / P b P g i J 4 + + I V J 3 c W D G / G U b X + v 3 s D 1 R i g M H R 0 O 1 O / M n 9 z A A c s S f T + 5 R R l 0 O j N M 5 L K m e + g 4 U Q c R f 5 T B 0 9 1 n u H 5 K M Z n 7 S n 2 7 8 K I p m l q N u j V + 6 Y B p 3 C W J u G t z k 7 G 8 n k N + t s w F k j 8 R u v 3 o 1 p g 0 r m Y O b f I U 1 V H P v a T M v n p r s B g 2 0 0 0 j B N G N W S O K Y V V / 8 C P a q A + L p s T k A p z 9 z N S m B v I P W C 6 r X Y 6 c p 5 Z N / D N h F e M H h i f S j C W o A q y V o g c N 6 d x l 3 0 f l 8 4 t G n Q 8 a W L D S 6 k L j t E b U W + T + Y O 7 d d Z 9 F 0 O 1 8 Q B z Y 7 g w 8 x Y D A 7 Y 4 M B c 8 b O Y M A 2 + 9 3 V Z 8 z u S O l 0 s h I t L S m K 1 K r 6 u 6 p U N f 8 5 b f x 9 7 z v G 8 + D P h y h + M E V 7 i L J + G M N S 2 H M 3 I j l B F C T o M + z m z Z V B 9 v Q k q F d M V B K b A S N t P t B d v Y X 0 5 7 0 e L H R L f B K p O o g P Y j S B Z q / P V 7 1 4 7 t I T U 9 9 H g c U D O q t F p + p + H L N C / 4 h v g w 6 Q s H G p 8 A 1 / 1 8 V Z u f 0 z d + 6 c K o I V j o f F w h a Q w M x R x 2 g E 3 y U K 3 b O R R x K U t Q j g 6 U Q u X 0 u b v u H k x H T Y s m C r G P p F Z j 3 i C E V + 3 K d u 6 T y 7 4 P I k z N X 7 i x P X f 7 a n f 2 N 8 + 3 q P g / n l Y v 9 u U d r 1 R v S 9 R i 7 M E B A y L F Z 6 Y M / n f t K s 9 k b g s t K c x R 4 p H + O p U P 2 I D w V E X X d j j p r B + S w / M S S 9 6 X r Z e 1 2 E C n r G l d j e / E G W L J 7 e y m c X s g + p X d Q V R W R y q 8 R 5 o d r I 7 9 E h + J 0 b 5 g P L D f U N O B q q g X f B K g O w j 8 w 9 3 4 G d T r l 1 l p 8 0 L t l f D 3 6 O D U H B a K 2 6 e H y a a e G n K L H A f C N V + X F 2 x E L N x O 1 e A a 0 e z K s J g w M A M S l F n 0 5 P E Y C q k 9 x P 5 T Z b I e 1 P h 6 z d A u 8 H i 6 O J u 8 z z I y B 5 6 6 V 5 p X O 9 s Z R R c j S T Y + J n O Z 4 h D k L F w + N 1 7 x Z j q E y A Z m M Y Q s t R d n r E d V E o f l 5 9 5 a 5 Y b X y m 6 z s N i u k Q w p K 6 Z R f j w 4 y X 2 J + L z 5 3 B g c m / c b V K + 8 s Y o 5 Z 6 T d Q s C S W B n P d P 5 0 2 x 4 J Q g 2 P I b x q R 7 Q 0 4 p 1 g N j Y M 6 E 7 s 8 2 X X q n z M D 7 A I g p / g D a S g l f j S p z G W P j 6 L j F f / v r C v r y 6 l 2 L T 1 q 3 c t T D d S D b E x U g C s s n N H J A 9 3 m x p b q L 6 L E 9 F J e 2 g F h 8 r R x D h l r c + + r c 5 0 K F p z g u F Q k F U 5 f s C P K 5 k z 8 f I u j w / o 5 X h N 8 i 3 7 E s 8 y d y n 8 y j L t 7 Z 1 p 4 6 p j H 3 + h P Y n g J 5 X 7 n f I w 5 d 4 v z 3 K Q Y c J 5 I b x d 2 2 u Z F h H g b w N b G v c G I J + t a v O V f S i o / 9 N k O C y 6 p 8 S s M W e e P 0 C S I W r V 5 N i P N v n k M Q e F J u U u X V O 0 r F y E 0 Q / R 0 1 7 V D R w l v g f E R l k P 6 u O 5 P m J g u F 5 L R k s 0 + S E m R s R f D k + I U s w R p 6 q X y K C T C i x V 9 6 9 I I F T M 6 d X 8 s s + 9 x E X 8 U N J + q Q 7 D s f 4 c l m a p 5 b d x a d Y V 7 E J c z C f q y R w 6 4 u Y X F Z P C c 7 i T n + c d l I 1 A Z a b N n n C 7 T 0 H x + Y n v 3 + W 3 P o 8 L R w l m B G D W 7 S K T t f D x X M m r 1 b V V e Q 5 s q V I l S q 6 F p 4 V x 3 6 9 X G y + 1 m V b + b o h c W o H Q y + g W 3 s / k V 5 E 7 z q L x 9 k K m N k o o s 4 H k E t y z Y k S 4 W C O S P 9 l t L e Q g + 8 g U m 4 K M p G n e a d 8 C 3 I u A S F P D o w b V B T P f C 2 9 y 7 p / e n y v i m l y a k n 8 9 1 3 C 9 c L Z 6 g t p P p O 1 X D N u V R e B C k Y B / J C 5 Z x H m b f M V + y P W F 6 k N H m y t C G y T T S F R x E R 6 Y 4 K U X I + g F h z F o u k U X 6 Y D a y c L D z / Z D U u V 7 G W 4 w U T v E / 2 + u p 7 2 a Q O 9 7 v B 9 k 1 J L U c q E I c R B V D U x o / g z w / u Q y / z g e k 8 s T K j + 8 V H q R 6 r n 0 3 u F 4 a r K j A c N M t D 0 b Y G k w B O N 3 D 1 L c o x i e d y r 5 5 1 b q q V 6 T 9 R r 5 m n x 1 + B F t o 3 E U a l k 3 7 e l D 5 u f Z 4 t 8 u p 3 s z 5 W l 0 r 8 g v n e C S p X w Q l k E f c A T W R x D 2 j u p c L + 3 Q P + z n u n 4 5 z g H g A i z x f k 6 P t P j f T D 8 5 0 C m I P 7 A W e N w D K k 1 x u Q u U k Y 9 u x h D f Y 2 1 Z o + R / E W H s b x D 1 9 k i b P 7 g y W C k x R e h V s i n T S 8 y v N y A 5 g Q d C a 8 k d / n 9 g G Y s v W K Y H r k z 1 O E R Y 9 q 6 4 K y I k Z 2 R t F J q 7 D / l s w 5 g S 7 4 I p I k B e o 9 r u U B 7 7 f W e R e d a e 1 y 7 N j H R b A a t R f L x K y Q e H H H O d 0 m 8 J k F + G 2 7 e Z I M J n f w F D Y y o p / b F + 6 q 1 g 3 7 U p G u z c 0 s U R W B O K m + 0 N U T o B + 4 p n z v L H D B w 6 A 5 7 U U 5 A 5 B k H e j 8 r 9 N 1 4 l Y M V 8 8 o 7 i v m 9 S D s d M o 5 Y P T p b f O j G 6 b n U m 5 B H G 7 Y 5 R 6 N F / M x O t M f 6 Q d 5 O E 5 4 1 q 3 f E g X 7 i y a g D C O o t f 5 n 5 9 V e E R 1 A y D w t k h U u B 7 2 i B n H J K T 3 U 5 K + L i 5 e A L Z S e z + J i B p / y o i R y 1 d 7 r a G N t D P o / h 2 N K f d p o a O o i v p m / B 6 1 c 8 O K F N a I x G G y Z c m S H T o n p t J 3 2 l z 9 e n h o D R b H 3 0 / b F B J E k C z Z d Z 3 a o I D 8 y 3 R M w / L p K o x B f C N 4 D Q q p u v c 6 u 9 b 8 / G A O c U W 6 H + z i 0 Z U O c H f Z R J l r M T y 3 U W r G F 0 K 4 u 6 I C a s A 2 f A i W C z 1 J 9 v Q H q a O R d M T 0 M I c K F l K I d c W + K 6 8 W T n + J V F U J z h 1 3 P 7 Z q R E B v e 0 U 4 9 x f o c p U / P u 3 B w c V z S H 0 C g a M H m Q s Y w W A g G w k s + 7 M 5 / P R o m 3 U c k T k h T 1 0 x 6 E V 3 D B e G F C q d b 1 J R H p p Y / p w e K q Y 0 2 J 0 r T R j q e U V d Y L f C L S 4 w N M 9 D 2 b K o C d L j f v 3 D D / p j p m 5 H v q z h M W g I W M k D R 7 T p c H p B L O m K D x / b j a T k Z s 8 9 8 A m O z I e Y / x y / A 1 N V 9 E H m a Y 9 P 3 L A Y R H y 9 K i B O 8 c V 7 f J 0 K G z Q t i 9 P T 2 l 8 K B V 7 D f o 5 P K F N m h j x W L S l 2 z + n 4 x i y t f W V W X b 6 0 0 r i v h y z Q o P I 8 R I t x j V x 2 / X e t 7 H G 6 g O h 2 + 7 M k e T C d 0 z e T D t J o E V L B X 6 o j r T 5 + O x y u 8 Z L l D 8 H o s E x l O N 5 y v a n g B 8 O S 9 A a k T + e 2 i 8 C T F f J L N f I Q A G q B M s 2 V P 2 W x u 8 Q m X i J I 9 H 3 A v s f A m A j E N k p B 9 n w D e p T z G 0 1 A 7 d 5 H Y b d h H n l 8 a 1 W O G h + e B N g s j t v 8 7 O R m n y F b T 3 d N 4 n 4 2 i J u 5 c t S n 0 4 8 4 8 r v u S Q 8 j h Q t x + q 7 a / Y m N B Q p h 5 x 4 Y T n j 8 V e a C f / 8 B h r I / n a y L H e W n + t A f K a 9 8 W b k R I y 9 u 0 C + 7 7 2 x A d Z N R 5 O N v V u A 9 a t g / H Z p N 9 t 3 7 u R 5 Y S L e w c 0 e / r n Z x n m Z N N 9 5 + i m 4 4 j G p C 1 0 d h E r g 8 H d V J H q 5 C o A 9 R k k s J w 3 5 N k l I o g V W 0 m 9 S + I d 3 f x b q C p y O B i 9 l X t I i v n t 5 V n q X g c a f t 6 / W B a Z W / c S n 3 N / d q B S V P c h / Y K o 4 i / / L V 4 B b c E o + / y K B 1 s a r h I C d p H 9 j v U n Y c 9 0 h m H o n p p a w q / U 3 J + f 5 x 7 a B N 2 W u n 1 0 A C F e V L u / J i 5 n x r O F q B C j Y O K D Z Y J F G e 0 G p q l X W i u 9 9 s 6 q A p h / d 3 9 y P L D r e 6 F v O r 4 X 7 D U H X Y O c 0 n U d D X 3 z R B / 5 d 6 s r F p T B z f x F f J R U f i W 7 s O n w M a Z J 7 D p C f A D + u 1 s p A t l r z 9 B J W r c n / H N u U U y X n T g C t 1 / S M o + w u l a G V 0 v p g 9 N r F P 2 H K 5 J z H c m a w W s / 9 z l B L v n Z v q P 2 7 A r W G Z 5 D Q n 2 C 4 0 T V A m Q a 0 a W 5 o Y s p h x A h f j J 3 3 4 q z o s 2 X b A x Y g f G 8 4 A G Z Q + q F o j U C 7 B l / K F A 9 r 6 D 1 P R N P O 2 + F B A v 2 9 K h e q o X A t Y D 0 L 2 l g 0 4 X T X z l h z T N o 0 O 5 / z o M G 0 P / e t 1 y 6 D Y y W b q 8 K d Q W 2 O Z V Y Y r 6 B F Q o j B h 1 2 W L c r Y C v d 1 / 2 c x e m M J v m 1 v P g W U / n f n m L k a K d x + c c 0 B j V e 8 8 9 n v D 9 f C G Y 7 N q p R w p D 2 b a K b 1 G f G Y f l 5 d A l n i j w S I v 6 S e 4 u U N / + 5 I i r s E 3 V 7 3 e W q k d r 9 L V T i w V P a + i S 3 B c p J J A 9 e 2 O x g 1 C 7 X E 5 Y R c x M 5 n K I / S 7 w a J K i 9 6 x m i L h o 3 S g A o + p 5 8 e c P v w A 9 q 4 P u d Z o F a G H A z X a Q / 6 q R o B 7 A O u Q h S c P u E 7 S E 7 X T 6 M A 9 D x z H V Q R H K O U v y 1 E O h I e N J h X s + z z g j l Z 2 h y a C y 5 i V + Y y Y j G / U v b s R g I N l / v 8 R 6 y F 1 V R h 2 6 K q B j 2 5 H l 9 H G j Q A A 7 S j q x j x X f r k x + E L p 8 / R 2 C 1 i t + O E 4 m g 6 S e N S S w g d H Y s g Q 6 1 x / q L b f y T A K S N H O e F E 7 F Y S N p w A q s M 5 K O W T B 9 / J q 0 k s / u U 2 L 0 4 J s 3 f s o l M w c V A X t p B B Y B J L v y O + b B t d c h k w x s H n w S 8 9 X J 8 O 5 o x T X b C j 7 Q 3 K J 7 e F X n Q M d S Y y 8 U H p g l Q 9 A / m L U + J 2 9 E F G 2 / a R + / r k J n G 2 E x / d q s h G l w E H 1 d N o W U w / q 8 9 I 4 X t + F b A k y f Y j G 6 z u 7 s 6 w v C o X c G M I A 6 8 t a r + F p t k E P n B 2 A l J r D g J b 8 e z x + 3 b X J o l R c V H f V H G N w 2 1 G 1 X q 8 C 4 X X 4 l h I E Y F v M i z s M U + T r V n m 5 r R X m f 9 o c A / f s G Z x D j F d M N P u Z l X D O U 3 x m U r d X O x x M 8 2 w 9 / E 8 R x g b g Q H 7 p G e / 9 1 R a 3 b / e e O t w l c b V J a 5 b n p 3 L 3 V 0 7 + P 5 F B 1 f e s 0 e x b Z t r S c T t h E c 1 5 L 1 I c d k 4 z W b a J z Y o v C h s e r V l H O F 9 o J n 8 1 b k a F s M 9 w E x 7 n Q B B Q C N 4 v v b 0 J J e / 8 A B 7 S u f + M n Q h r i + J n S u 8 / 4 u s i P H 7 5 F 6 2 M 5 + f f l A s y T o q A s e 4 9 Y m 8 k I A x M e J T K 6 z 0 9 6 s J 3 o e h q s D C 5 3 w o 6 L m m r I m z 6 h p 5 v o j 8 2 o q n w F 1 p + S S Q R Q f p v J C P H t i c W 8 v t 7 7 8 L C R V T 3 f n o 0 K v c R E d U p S q n o J r c U j u K H r L 9 V j c E d y I Q 7 s b 7 m U P 3 Q r m Q e 1 D z 7 R M d V e h + k S o m t M 6 c 3 l Y Y S b N c q l R f C n i 5 6 r L / J P Y D e C v j 9 E n N Y k 3 q 6 T t 9 c T 1 M X s 8 A W M 7 B T m D p u A y C Q L R 3 R e s z r j d 0 q E b A n 3 G M 5 9 J + o r W W L E Z D 6 K / e p I 3 C 2 x + n A y F V 5 / 1 x i p Y M + y j v T p m W m H p g F b S E f 3 + x s 7 c e B U e K 5 n Z P F 3 e 3 4 P X u R 5 q e D 8 7 O 0 c S O g D 4 T m G p T 5 W w J i 5 W K D S o d X D q y I C J v h l 2 z A b O S H r C k g l K H F T f 1 j m e y W l 4 n p P 7 k + s z m T j y K Y r A n J c A T Y d t 3 T Z Z m F o 4 u B j d u L u w G t C d A m j E O B 5 y x A I C 5 p x 5 l N B y e a A H 4 C Y H m 3 + Q q v f A x t T 4 z Q j H T r d W N Q r Q W k k o a q P s S n G J m c Y 7 W A T f n M 2 1 f Q b H / e t 3 2 R n + 4 y O / + 9 I G W D S o w b k S N K y t H / 3 s V E a 5 l v 3 Z D F 9 V i J W r / Q 2 e m B l + 0 D 7 s N b Z A 5 5 N f X s N M T G O z W X d n B a c b I u 4 R M e i W 7 Z j r e 4 q S P 1 2 5 N 7 d 7 b 9 F R 1 2 n h j d 2 J + y K G O S Y 5 L 8 g G 1 A j / 9 s o m 1 Q D F b v 7 / 9 4 H w K o P M L K Q G 9 s d c / R 9 r P Y z o q j 6 v m 4 D t n 3 h U D 0 c r F x P 2 L g A d I U S Z V C Q m l E b p R c X M B m 1 x h u u J B X i u L e V X a U i I 4 Q s i 7 g E a 5 S 2 6 X 7 Z q 2 z f x T 1 6 4 c a A 7 x T x s a s / w v + / B g D / e w F C 0 K y Z 0 M F v V n S o N + F I + O 8 l C N l 7 E W 6 z Q x P i C U b i r k m f J F G o n K v u t F F d E H A + 2 9 6 0 c 6 7 + t N F / u d O / 7 s O a 2 k y 7 4 + T 1 s D v + W w G C z R q C t D C 6 Q v d u / 5 + o m S B e / x / 5 A A J G + O t q o O E g a H a P S N J O U C V 7 5 w a R R + z I P w U A o I 1 3 7 D j / W Y C Y J Q S r e Q F / G / a 8 8 f 9 W w V C Z 9 a B s 2 X l H E a / y 1 B D d v B 3 S 7 F C 2 q K 2 E O K u e 9 t H D C Q A + t 3 L x e s 6 Q y + p U P J I r m S u + B 7 3 D 9 y R v W N 7 m O O a + G 5 Q M S 3 m 7 u X 5 X u G H a d Z 4 P s B 1 v r r A i G 8 s 3 j r e K F e I D d 1 V p 2 9 d H l h c 9 w c 2 3 d N L H k C b 7 E b y Y t e a J d b o 8 x g u k 3 s F L A f H s K g r w x i d y 2 P E 3 B p f r 3 7 P F d h 1 z 2 5 j t d r n N b 5 y r 6 X + l O + f Q 1 O 0 f L X 7 t i e p f 3 y / E Y 6 L 2 x x 2 s A x a j Y B w f S H Z 7 x U d P y m Y o 5 x i r s 3 5 S 5 g d W 3 M 3 G E q V M b y 1 7 v V 2 v 9 y + O R 4 t 0 r I L 5 q x H I d k n D v m G G c 6 O 9 8 N s U p f K B I Z N 2 B d b m o v u 3 M v Q U k h 6 F A W M c P e 9 U 6 5 s W O X 2 w Z x s t g H 7 J N H B V X e J 4 8 F G y o F W E B P y H i Y 5 J d 9 k F x N 8 X T S O 5 / a 9 f 9 F 9 e 1 Q Y I m H h B O b g r D F 6 K O X S i y w k i H a C f I a Q T U b h V y g 1 d f X k 9 1 / D r K T / 6 e R + + H x N l x s / t H u T f n b j Z 1 G x T 6 + + N y d d 7 3 p 2 m W c v u 1 Y K N 0 m r F j n u / v m 1 l H v 3 b N u J q E 8 a R d o a 0 E z a m j p s N A s 1 D H a z w M s C Y 1 4 J e d x g c 3 j / U r T w 2 6 2 F r Z 5 g / l 8 0 2 0 T + 4 Y B a e N q 9 I U t o B 5 5 B z u b 6 e L c x 9 Q Y 3 p O a A Z t r 9 P p 8 V G 2 O P + 4 u X p V W z M j X z C Z / A + t d n v d X Y X f C f j N s L 0 D p M + 9 c N v + P d G 8 n V z z K w E w u I w V S y s T q C B 2 g z e f 9 J 3 P i L H V 6 K B O E F q 6 F f 3 v r + M x 8 f I c H 9 9 2 i N p c R X W f I l k R 0 M 7 m Z h F v P I J r O 8 T f 7 Z l O n / 7 / h X 6 Q K B w w 0 A e 0 9 5 a y x P A x o I 7 0 L q A u 8 r + 8 2 6 u T t H s z 6 K e T B n B c 9 v M Y R C A 7 M 7 v C M h J j t T T g W 7 w c n 4 a n N s V x l t 8 C L U 7 4 M X t z 7 f 7 n P 2 s S N 4 7 7 o x M b T s p B y y 5 i k q W k 5 w k X C R U b A 7 5 E P t Y K C 6 2 O h o f T K e s 3 V F B C O P k F i u b + I q 4 4 D U a o u V j J T m P D K 2 v I J 0 l + V S d X r e p R K z c q w b M i I s e 3 R K k u G / 8 z Y L e M F c W n C U 8 z K 5 9 i C / 1 9 k t l y G c g 5 p F u p 5 s z Y m A 7 7 / T 9 4 e 0 G Y 0 T D c o V 0 g K F q + H G M 5 K 4 v j 5 3 B / A 4 e 1 E W 7 Q s F q 6 y C 2 H V g T 5 f Q k c 3 t M O x t 3 m j Z g Y r T Q / n i 6 + g G L Q v p X F b v B f h j M x U m E d 7 a P I t t u p T r J C J 3 4 O 5 N j j U W s Z f t C 1 W Y + k r Z v A 0 9 W Z 5 Y t g 9 5 K p 9 0 o 7 Z 4 / m c 4 C G b y w p K a A + 8 W Z h 1 A 1 v t 4 x u v v q / 3 I b n A N N R f 5 S O Q Y j a R 5 e e P S b o 9 7 Q z c n A V m c A 0 A b r r 8 u Z 8 A h T b 7 G u H B l 4 H u / t 4 2 v 8 R m 9 n E 5 3 o H A e l / R 2 D 9 H X Z 3 Z V p P e 4 Y Q 4 7 6 T 4 u v p I i Z a P i g y F U O 3 c h E Z x 9 V T x B 7 k o x 9 J + G x B S n g u 5 t 9 k 0 f Y W S t e e I D o 5 M F Y s k o S H e Q h V 7 X X w t t V 1 I L a Y 8 j n 8 d 4 n P 6 k 0 U L G 5 / t k i T l M Z H y f 1 2 K K 2 t Q d z 0 7 A K 5 r L X U U H x 5 a K I + 6 f j x l S F j t Z k g Q U u r d Z e o 0 O R m w d X + W 7 e 8 4 g 3 z y 2 C J 4 p F t V d O S f z c W x 7 Y s p S X 7 S K 8 o l + N N B c f u 1 8 d O Y 0 h 7 g b V 3 T U 5 3 e w 7 D v c 5 i q T Q u O d P d k G 2 i W s e a B u H s W d d V t w E k g g 6 A 6 v k a x h u 8 y K z o 9 5 T H j M F r 5 5 + v 9 T 9 3 O M O 8 c X 4 S u l c e T 3 Y G n c a H 2 j I q N o M 0 8 3 3 + F G P 4 / Q 3 a y 8 / J N 7 K B o 8 0 i d 9 j Q W H o z P D q W + 0 4 9 m 8 w G x + P K n x U 7 + c w e U D e I g V x 6 E d y / q I Z H s Y D + J e / j H N r l Y O h 6 o e p 9 J n J h 5 1 k c 8 a 0 X K f 4 E 6 y 4 X 3 Y f 0 h s o 2 t g 0 V p f s c f 8 u + Y h I 0 D j B e e I X o 6 t y 5 h + H D 5 / t g + l 9 + u 1 j g u 8 T O T i E 6 U R 2 8 1 8 r C f K M x S A w E j o E v G Y X O D O T D k T Z B F P W 4 2 u I u m M 3 r s 2 j 3 N D B r 4 q 8 f H K f Z 0 + l L d h q o k R U X + 6 6 A 1 o L N z N e Q e A y z 7 Y 0 R A Y U Z w h L H x / b O 8 O L l m 0 Q Q j + l n 1 n a K y e q Q W a z T d g 0 1 q T W m d Y H u S e x t 0 G J 7 j / 6 b M f f + l 8 r p / + H s 8 B / 4 p / / h 6 1 C g 7 I X / h 9 M r S 2 c C e 7 H 4 1 + / l v j i / P P P v / N U Y a P d / 1 d t F e d k Y E S S u 0 2 n 0 x j H 2 C 9 K U c S e r / s e T 8 J 4 M v n D F b D R S n j + 7 W f A l Y O y I i V T F 7 / z q O G j S a o H 8 F s A M 4 q m r I J o r M a g q 1 z N 7 X T H V V y Q r i 6 N K p 2 Z C M T L Y i B 9 g C G v s e j 4 H s O m y L z Z t 9 7 U f L w S c 3 5 0 T F w q 7 c t F 9 c c 9 W f p I X c a i w 4 2 s V U X 4 z K j h v W 0 R 7 d 1 9 3 z 2 x 8 H J E w o v D c l M A v C B E u h + P R Q m x U q v x A x X 9 J a l k J B j 4 / K T Y N d U i 2 3 X q A Z b s S e M x Q b U R T X a b N s / m R b f z c n O W s N K s w + 1 C J o l F s C d X 2 W B Q N 6 T T 5 f D 1 s e E r X f X c G y 5 Y U / x B 9 s 3 O e P N 4 Y 4 B M I D N S X F + T o k c m G z h x 3 J j V N 3 + d L e D Y G k g L q f f S m E B k 4 J 0 S v u c q M A Q z / X m m S T / M U x 4 n 3 g + z C L S I o m t / C I y T R w f y I 3 T 0 B z r o K b L e O h z P s j l z C M 9 0 l o G o L V I P m H n a t 2 7 G g + O g g O z i I + A j 7 1 c X G r b V D 9 k 6 R Y p Y J C L 2 c u X L b t i 9 B S w n M l u y y r a Y B h d T h G N / f A 5 K h A 0 P p 8 t 8 e z f 1 R b p A c n 9 6 C 4 i W n D W 1 w / T q Q O D A A l 0 f V i 5 h x 8 Z F x 5 I 4 p R n h + 2 p v e z w n U x a b q / d Z + o k W k W L W E W 7 Y u s E T 7 7 Y T 5 D d g Y e J T r E K V S S 5 G D w k 2 X N e S Q G E D / / 6 w a 2 v Y F I T Y J I h J 1 M p t y I u 3 i w Z U P J J D g t f G 3 y + p a U E h G q 5 Q m J 4 e x h J / l G 0 M d 3 r 5 q X x 4 W Q / H G F 4 n Q 8 C H 4 t S n b z E R j U v Q f V l 0 t w 4 Q F R 8 y F i h a / 4 C T / / g B C o / D z b H 6 V n j 1 / P 0 r l 2 9 4 G I 9 k u E R 1 e z 5 e + Q r D X 4 A W 9 1 v L O 1 w u E H j u c B C X E E n 7 c c o 8 j 7 H c Y w a U W 5 n B 6 8 N + F 5 n s + / s 0 W J Q W 9 B Y f y + 0 X v O D z e E L l + N R t v A d n O U S h q v Q O x 8 a + + z Y y E t b X v u + u A Z K f J v 0 N s E W k J T 9 2 e s p V / v L C t B a z Y C u e 9 p C f w C + L x b K 4 O x E 4 9 X 3 n L i H i 1 N J 7 Z 0 q C l C z m 7 p R 8 E x C J T s 4 Z 5 1 j 2 u k 8 z F P h 3 p 9 3 i k x 2 T o J D b p D j + 8 3 w 4 K j X 0 Y F B / P D 0 X O G 6 o m h 5 J a Z P d g Y J n 3 S T B D E i 0 2 S l H v J K 8 u S x 0 L O M m U s + q A w b Q g G 1 O m B S b R 3 B Q C Y 0 u I 7 O f n o B P M f Y j S c q T C t y u L e 9 K x Q H + x S c + o N j F x p 0 T a V S X e Z g 5 b / V n D d E n Q N r w h + / Q J v Q z v c j 6 6 W + h G R y t A s C q 7 9 B d c D 6 i 3 b S j D h z D Y i e z f 5 g 5 v e k M j m P 2 5 y k z L / t l Z Q r I j d 0 w R P x 1 I 9 R j j G 3 E j K 9 d i g 8 Y M z e x a K G 7 K Q L J M r p v O K b Z T 4 J B 5 7 L 5 Z N Q y 1 P u 4 R d 2 D j e / h U S P V B P 4 F F p 5 h d 2 m s E 1 Z 9 D H v + U 4 9 j r / Z H u Y K j + f E a M M N W f I 2 B b 0 L a 3 v k d L T 2 j O n + 8 B D Z s 4 a k v M + 6 t p U E e U S y M d C x K r 3 v s J y y 8 j t 1 i a s R D E + H 1 A O 3 o a N E 1 d 8 N K T n t W r 8 x K A 7 N T 7 6 9 b + p s K S D n w 3 d R A z s W P q 8 4 c y 8 D g 2 L 1 g 0 0 V A M v D U + W / O 6 I j k B o I w / H V e d J K / + 5 / K 8 Y 8 L m M 8 S 1 P X X 9 v Q r + 4 u k O / j m W i v f C 8 2 K Y / S 7 x H D D g 1 j 4 0 5 I T o E n d p X w u Q + p z l 5 t z v S l U V a a D z i 6 I B V z E P J d w e W O a 5 h J U p X N n f H r B 3 r 2 G J y E p s b V 4 o l N E N l q U H T T D p R E V R n A 1 i c g k c s 8 2 i K T x 0 h m g t J l 3 R c F c O F b 2 Z v b D x l W 9 m g m 5 I b S x 6 8 5 s l w L U r R b r H r 7 K H X n C j I D Y p a M r q 9 H V s Z B C e O k L Q Q j Y s + 7 M n / 1 E O f E y O L s e 3 y J n m l P M 9 i P n d d 1 e Z d T Y N A Z E h x S 2 u 0 P Z 3 b U r x T h T D A k G 8 9 x J w 0 6 U q R 9 9 P I K P J M H A w S b 6 / Z C O J h Z Y l 5 / w G C 3 K v 2 i x d n X O t o 8 O L i 4 c G m E C m E U Y 6 b 3 8 8 E x g e v 1 K 0 d W v t 6 Z j 5 Z H 8 a M 6 Y M u O l n j b r s l w Y 7 X o K 2 k 9 1 i I 3 w w H X 1 8 v 5 L l l f v S q h S s a l k 5 7 d d f s E l i F q 8 7 j T N Q / s Y m 7 x C x 1 Z n 9 o s a T 9 E Z a f M Y I 4 Q E B l 0 + f P G X 8 i T S x 2 9 w R u w + 6 S 6 d d o 6 X / q e c D J 0 7 g T V 8 E b T t + w X c V Z r + w T 2 l Y z T s P z R y / 6 f 2 I c 6 0 D p N R X y X 4 t 6 r b h U m l 5 Y D v H u O x N H + 3 J S O 7 g J W X F 7 X r x B 5 L 9 t q P + 5 C C a G n p 3 W b 3 7 q U J g d 1 J 0 F i p R n H x K o R T z r h 1 Z S K 9 X 2 k S i m F w d s f L 8 / N x q J 4 N k X 5 U F C X Y z l 7 9 O P V H n 1 G 1 6 z W i j D f O l 0 b m i J m l / T A N t d X L L w w e q J O d D v k b t X f L M e 7 y r / 1 1 Y O Y Y 5 T 5 w 7 J N V 7 p 5 V R / v l P P f 8 o z 1 h G F A h p J J j W T R Q n r B K s C E 1 / r d T G m r 4 y j F U p g Q K C n x S F L 5 5 Y i m q q 1 G K z G v q k T D i Q D G W R + 2 V M P Y D F C 8 O v u Q 2 R s j k N 7 5 E F d 1 0 M a 7 n x o U 5 M a d H J U t f U O G O j G V l R F F / 3 + / v h L M w G 8 r B x 7 2 9 H 5 w 1 o 5 b U U q J I C 3 O z J g I T g R E l O V H 5 5 G O k L I w 0 w f 4 g / q E r t k Q 4 E d d w d L 9 i Z L z d L X W K p E d 7 j 3 g + j w 0 M N 2 N K 3 U f t o X 5 v J D 2 X v 9 d O 7 K w 7 q c 4 g M u F u R K q I U K 8 j 3 2 9 6 y J C f c l X i Z O L 6 M k c V 6 w 2 u m 0 v 5 7 5 1 U u j s R 9 H c T X u 0 z g D r 3 7 n 0 v E 2 f c D z 3 I B U j G X q 7 Q u K c U 6 K A M c z X b m P 9 C R S + B v u h t T J I P o A t N 2 m f s 6 u b i X s m Z E t P f p n 9 E J z P 7 M w T u J m L / G R o R O x t 3 e O u g W p z u T p t a n C f e f M l u p t 7 t z i R + z p s Z S F m p 5 9 l O X E N V s J b p r d 6 9 A K g E 0 + o p M 8 / O 0 u 3 d W 4 r 7 L 2 I F H d r a A g r G 1 m b F K 0 U O c b z p 6 n D 2 b s / 1 H C j 7 9 Y 1 P g e B y u r 5 q j O R A a x R w z 8 J D i l w r 9 d g d B k t V 5 H g B S n / L n M b b 5 H V p M w T n 4 Z i r 0 S n I B O P 7 R s s v P e 1 9 a r D c / W J M 7 i / 8 2 V q F B 4 5 P E B Z Z l c G q E h 7 y H b I g l + e 3 J w L m I 1 2 / 9 2 M N n o k g Y z t L h S R R H s L z 7 1 N S 2 X c 2 t x t V i b f L v j g 9 2 7 a 4 A U T 5 h V S A g G l w m A w G M l i f 2 z w O 0 m e J h V U a X + u C c P j w 8 K 3 1 J q A C 8 J b F n c 4 8 9 A Q 8 C 1 A W i O t L R v E V U X c K 1 W / 4 b z 6 Y K 5 5 C I N d x H 4 3 p a I b c 8 j Z h i x p 6 Z L C S l c J Y s B P T U n a f 9 3 a h B P 6 k g G q t l H 5 K N t e m q 6 W o S 5 r 0 f j / h R z 5 B 1 P B 8 / + Z A w V v P s 7 U F 1 t r o O 2 h 3 x 6 d v L N 7 w X x z S 4 l S i v h i b O / D 6 F T + F 1 9 w g P T 6 b y x 9 8 j f 3 b U M Y / U Z P v 7 N k w E f P j 2 X k m n u x j B 1 S N 2 l 6 r q A i d P w y T t Z l o 2 s I r x Y A u B W e U I + T C K 3 v w v G x K e f 6 e f v T s Q a s 2 d Q C w T r 8 H 0 B O U C N / j o 2 Y K A x t 1 z m f k x G m F i Y q s 2 9 V x b u c r z d 7 r U R 6 G O / 8 g j E k h v v 5 w z P y B / P k D j f 1 D + a b t 0 G 2 A t u g 6 p c 8 N Y 5 n n W Q j w f C v m / u 4 e w W S N S e C 7 5 M c O 5 P n P E Q B G i T h N b x e n J 5 C x v 8 k B w O 4 W 4 O j f c + x P I J k + g d U d T 3 m H m 6 r u U G D d u w G Q 2 A p v L X g 3 q R l 1 L J 4 O H i D W + m T V T x F K i Y M z N n 5 c R O T a 7 g a Y t 6 e t W Q P H 5 l 5 Z 8 P m g G l / n 6 I z K E D t s Z C n 4 6 I S c n X 3 X g j h f V h 8 Y v W v C H E i 8 g p 3 C H T L O d v K v g o d Z h I D 0 K 0 I Y T o t Q C Z M i a p + l l S m e 5 E D T r s I V J K b X 0 i 6 B c D g x 9 t 5 m j I P V + e 0 d 6 D c j h g y r o q n P X X x V d O w B P o h C I P g f V S W 2 d O m 6 x x f S j F I I C A z M B c q H 3 r e B G V + Q N E J S R U D R 7 I e 8 O U T U J R j O g o B a 0 u V x / J G q h 8 V E w j 1 S D 6 u I b p z g y s E 7 i t y v W 4 X 4 J U w j W S P l 7 5 N a f E I J I 7 9 Z f K i C / t X c 7 2 n e D x v j 7 l u e d / x x Q q i N 8 4 B z X m 5 Y y A C X i s t I j C z 9 8 Q j 6 L b n t c J Y 4 x h W / P X Z n 2 B z 4 M 4 O 8 D X q P E e 3 u b g P 1 s p 5 w S K Y X d 4 z Z 8 g g W + D 5 B 4 F o 8 k B / j 0 T W f + j t Q W 9 T 2 / b t R x O J R N R N l 0 t v 6 s o b T P K u x l s S r R x X L B J 2 D c V 5 a E l m c O q T k 0 j 6 2 Y 1 1 l 2 r k M c w + I b M S / c L j 8 Q w B X l Z C Q T y i s i g q N C N b s Y o q + b k g t Y C g I D v k J K b e r S 2 p W Q j a J M m U o d C I V N V 2 G Z K i G z / s x U 1 2 T I M L x 0 + t v d K + I p 0 7 4 z 5 + 1 P E I i G o s 9 w e 8 G c X M Y H o o U i d W b 6 0 g e x 7 / q B N K 8 W G Q g o o S q 0 m h M o / 8 F A 8 h e O q l V f k G C t z j V T 4 1 z y L d T 8 N 2 T a E o / I X X f C x r z i H F r Y v O V 4 k Q w 9 M t 4 Q t p 5 r L E U z j x 8 K k Z p 0 c B e s D P v X S p L Y N H 9 G J 3 B g v Z q N Q Q + d r t y V 7 r 8 r X k J K T L D F M 7 D y L N Y J o d g 7 v 2 8 L 7 0 H 1 S P u f a M 5 P A 0 R 1 + k M + B u W N 2 m A G V t + 9 o M B l G d J O P e 4 D I 8 1 P 8 o S C q 1 N 5 h q n d + 5 5 N t 7 K H p d 0 7 V w + E u X o J 9 w / f m U c v v e X R M F w j w A i r p 1 k Y o U I 3 r D p f U u W 5 2 l U 9 F 9 b C 4 h y e B / N k G s o d R S B Q l v T e v 9 p N x K q K q j G V v a u i m c d A g / z r H + 7 / e V y R A I h E b L a C D z F q s M v E r P 4 4 3 f M d w I 3 k w w I Q S 6 m P w 5 T j / H 5 8 3 q h G y J v y M g n c R J C D 7 W H 2 9 C F f I O Q X y q F X N 2 A 1 S r + X z Y X F R n 7 8 A M W F e Y 9 1 5 a + M h X 2 s e f b G Z p t w i / W C c K D n e 9 6 l 9 3 5 g m j 9 O N h g z V Z h f k F x Q l / a t 8 A B 3 G t o O i 1 J k X r l 7 D V k X 7 P N x P 0 O z t j k f f T Q Y u T v B / L 6 / l E 0 u 8 P c R D 6 t + K i e D K G 9 3 S B a 5 b 3 P j 0 e o J e r B T t G R V + t T L Q v e k f V T q 2 h h q c 5 x s 5 f c Y z + A g 1 p u a B e Z a t 8 6 M v Y q V r k h e E U N i 3 o X 8 4 G T y J a O x z B Q u o + O b D w L X K G 3 H 0 1 b N Q + 9 F 1 l p F y d X + Z H H M O + c j s s S I B z X + e T x F Z B f r A 7 s 0 G z d f O n P w I W a g n J B u r q C L 2 q p w u U z a h C 5 o X S G C X 7 m B h a t v W 7 g 7 S 7 5 8 0 7 r / f 4 J N q b 0 f e W m d p t P S J Q L w n R p k Q E H g L D V A R a d x v i 7 7 f B y C C 2 r 2 L + P u L M w I z f q 5 H S B A 8 q v H 1 H m A l L 5 q q d t n d G 0 y 4 U z 4 q z I I j o 7 9 T M g s 6 U 0 A d l k 0 z k 9 5 D M u 6 E F p v G 9 O P P y I A N 9 H h C U j D t a K Y C / B d S R X a f n z m z m a I g q y I p b t o z u V p 1 O f h y 4 G 0 f Y F e T c V Z d Y v V t I K S A q j 3 Q a c m V X r T b d s 8 o 1 R z E A 5 x 7 V 1 d W / O z L / D N p L 6 t I N P C J S Y K y C o G g a U z a t x 9 X g n q l K / n y Q G k / B j v v f R D Q Y h / M D s G e 0 p 3 i x J U U N f A S B Z / O k 5 J 5 z F f G c S L w e 8 U t C H y Q D 8 1 A 9 J g N 7 V / y 7 V e w y b T V k X p 6 5 F L B a K t Z s G q Q 4 K Z Q 9 p w Q J U M f b 7 1 D Q T K P O m E J Q M N I u Q H C C H u Y Q i z Y O 7 n e Z p L Q U N u p T P N 2 q Y 1 x 6 o c / k h 3 Z G F V 8 Z 7 X 9 M X K J j K M X 5 r 7 k C t f P x 5 a 2 J e / t I f m K v 7 3 z 5 Y h w 2 R i v 1 l D 3 3 6 h 4 b U T I d 0 0 3 g C W X M L I v u I s o 5 2 r q o H N k 9 v 6 e S W 6 h a f x q V s E G y O S P Q j t s Z a E N Z S K g W z q S d y X u n Q G g G g J y C / S p u l 8 K C 0 W 3 l e P J T z a t d r i q d 4 n j d 9 B i S I 1 b 2 w o w h j 4 + 9 8 x S G 9 f q g Z 4 4 2 5 V i s K E 9 w t u e J C b y v n 6 X n 5 V t y 9 b e y q 6 k y y f D i v C x l + f + l Z 8 4 E B w 8 n q e O K B 3 R r u Q y x t C R E c 2 4 9 v v 1 A m j d 8 m s y K L k E o R m A D R E Q D i x L H O i u K c 2 b f v p a 0 s 5 O d c p D V V O K 1 Y O C f C V 2 g d v O L x G w I d m 6 n 6 0 K h o 3 q 8 x 5 l X Z a w P c n Y N / l B Z i I C u v O B J b q d U g A + M c M 5 4 m t h R U 7 x v w m Z 9 X G J I V F W 4 l d E R K o v L l 4 4 5 o a r 8 + t 9 I I 4 T V K I 4 B U 2 W P z H R m c y 9 9 A 4 4 v A S I / n a n 0 P 4 + 1 I E r H y 8 n w 1 a o z M + j 3 X b r N Q M v v Q 1 / M J X P A i w 4 e V l K c w 3 G h X 1 6 u L h D o g P 6 i J B I O I 8 u O D J Z c g P 5 n Q E S U u Z 8 9 Z 8 l K k p U 6 z M 9 y N W L z 2 X U p V W P L 2 5 K w 9 a r H X b E t k K P O 3 o T 6 y D j z 9 w L c V u + 7 N Y G g 3 e r 1 m f C b A 9 R L j F Y c V G 4 Q 6 7 j I N m J a S H n W k 9 B X v V v N l u p S S 6 E f S j d 1 + E / E 9 S A c l s V u 8 a K f X + 9 s M C 3 P o z 3 d u e s B g t M e G T M B c n s 6 S w K 1 O 0 s U s l Z t w y 3 Y I 5 D A p e F T O / K K 4 F h n 0 6 K f Z w w M f H h N + 1 7 5 1 2 9 X r G c z M + v 5 J P S 3 M o R 5 D / Q Z I E P h M 1 U M A y B Z w 7 F y b 9 P v V R 8 7 5 / X a i e 1 m x S Q t A w i 9 8 L x x W V 9 / u 5 1 u L 8 b r P g b P 6 L G A e Y c 3 X 5 U U 7 G 9 J K e 8 Q J N 4 t 7 z v c m y n k x b g r l m T 4 c H T 3 V z e D V k S b W U k 8 7 z K 6 D z V + 7 0 7 H P + L I a M S P x a m K 9 t e P Z 4 G V r T C A o C R R P u R b I N y M v h N e 4 w 7 W L f w g c H H i q / Z k 1 W 1 p u R A c h P z r i v M e p d u N q d J B h Q h 8 6 6 d O z s 0 5 s T K J i / Q Y c F / g h C N 1 i f i 7 N Q n o C r v s O l a 0 s m 1 x s p J e D g I 8 6 d B 7 7 N I q J 7 t Y Q 5 G e x N B X d F B I u b z l g b N I K C h J E s T 8 N X k L + n g i / t Y r r m e E P x v R 8 S X / V g u z 6 n P / W v M / 6 C w l 8 g 5 L h m x a z Q J / j 5 / 2 y e H v h 9 I w 9 I X a A 7 x S E F H n H D 5 4 Q t K o l A d H 4 b 6 h 1 C Q / 4 m 6 4 I b v m F T z D X F O Q 8 a U i F + + G c b e H n 3 z W 7 7 w s 7 Z 4 X m D / e m g S z U m C r b o x b y C R V w F v X k V y n V + w r D D 7 P 3 f m y M q + a P y 0 4 Q d 5 T F b Y S 4 4 w K d x 5 + 4 I + l B N T u i o g 5 y J g 4 4 x V 2 D R 1 T s R k + h E w s 8 B Y C i K 2 m 8 A V G y X q u D O C X g 3 V H 0 J 0 x Z V 1 5 w k g G 5 9 X P P v x + 0 Y k X A f 0 U T 1 q Y 8 6 Y W I + B 0 O Y 4 m c 0 8 C J / P V 7 m 9 8 B 9 / x F N 1 C Q l e r k 3 Z y f B 6 D B w m i J k P A K 2 5 6 / 2 L U U I Q h E K S S E L j 6 L F W o a Q F q w S O U O E K 5 o s g A Z 3 t U R k g A Y b x U O k J b E f G / 2 p c r 2 s u m 7 F 7 0 q A j D O q x y r z G l F / O U x o n Z 8 p / Y P Y 5 0 Q / 4 8 3 a 6 p C T z C G Q c R e M N F P / z D c K e P Z Z x y 5 O H L t J h R w Y p 2 E q 7 9 A + F f k M o t 0 b r H c c D 5 F y j a A A m Y m 0 a r j x j i t g B T n b i g / X M X u u r s m P M s d g S B a 8 e x y H 8 r 3 0 L 3 u 5 1 j c k W B M S p x q x 4 u T x e b l o 3 N z e 9 1 3 + g / B W F z Z V f H z q 7 i o m t x H u f 8 Q P S K h k 3 X Z g 5 X X D 9 8 E U I 2 W K J 7 z L q o / E j w 4 g j l 2 v S b A T b V c R F k w H 4 H z U v 0 v z p 6 U a e 0 M u A k k F T C / z t W w p Q t v X e F X j n l / J W E J 5 w s F 8 y K 5 / R U 0 2 m 8 F M l L J 2 1 t w 7 c C Z W U G e o k 7 T K e Z 4 P J N E 3 0 2 a N 8 T C 2 f L 6 o F D k p s X f Z p g 8 0 L y 9 R k + 1 D y w S H 8 U x E t w D 4 E V k k S R q y q + t b R Z i f E e m T w v f U D 5 J J y c 7 b m e H X w u Q p 9 p P T 1 h w S n / 2 4 S C 9 6 x 4 i q y 1 4 m B o a o 5 e 3 d G 1 t 9 s M 6 + I D + K r R A 3 H J u r P b B D N c 5 6 A h / Y E D O V y Y Q n z M C g R o H f 2 C / z z U 8 P e v 7 / l G C a T G a 5 P f g P S P t 2 b U 2 n k s g K c R O S I r U 9 I v v O D G e f m e j X 0 Q c 0 + z P Q G v S 8 1 g U x G U H i m + q / f w + w g C m L u 3 I w S W n 2 m X U L 1 3 f z d k 4 q 2 P a 2 C b V 8 A V C / s i 2 n 8 i / n F 2 Q M U a d d 3 2 I 7 + D t A G x j m t X j x b q S g W d Q / C I I T y 0 8 Q 9 d 0 N 8 5 K h Q P P 9 j Z x u E o / F 3 z 2 5 m c M o j v / W x p B C S O q v 6 d + U Q o z z p 1 I t R R n 0 e 7 M r L N C r 2 S O o e e j c M 7 J W i a 3 R W i / T L J / 4 c J n v 1 s V K V + Y q o 5 W T / l p a k / a / W T F 9 G l R 1 h V j H f c C 6 D s P T e t 5 7 t r x + K Z v 8 J l e R y 5 w B w s 3 0 q w F P i Y 9 v F 5 0 N x u s s n D V b q p P 1 D P 8 2 D W B j 0 X Q P J w T v P f R V o I J + f q F C 9 t c d 7 f 3 8 H G C I N U H B j F h v H c + d r i 6 e m s k / g q Y c l 7 m h g 2 h j 6 Z + 7 b p v o G w A Y 5 q J o d s J 3 q W H a z D 8 P i Y 6 f F 3 0 P E 5 a 1 C F 8 o L v r S s G Z e Q E 6 5 c o 9 t B G V 8 X 0 Y 3 s t s a g N U i 3 d t 1 j q U V z c D L T V K Z S S d n S m 0 o d l X c Q M p 4 Y 9 K b Z W G w F 6 P Z R U n N l h 7 U / F t i O l Q V W 8 K 9 Q K Y B b I g S t t A 7 p Y V k x m Q N 6 T L K u f t 7 f A 9 M i g m n M Y U m z t 9 V R 8 N R L L F X 3 c k F f d E p u + i Y / / r O M / L + / c w Z K / o x y q 3 T b w Q k S d h r x o E y e 7 R D I p z z Z p y z 8 a v R x O P x r P 5 B j L 7 P H + f X X 4 R l p j 1 B H o H R 4 l R 8 f I w 8 v V e d d I b A V b o l I G I 7 E B 0 P G H i w e y r / k t s U H Q F 8 b A + S T e S A 2 h 8 i J P 7 h f 8 k S D N o z f a H i M Q k b u V 8 1 + 3 a X d m X 8 Z 3 i E 2 Z E k l S Q 4 / P s e Z 4 + j Y w U B k V + L w a E b t I j 6 x u F Q Y P 7 E S D v h E 6 y C K g W 3 V b Q 4 G B Q 4 t 4 6 8 P 7 c o q u u D 8 k E F G H W A 8 j N r n s e r 1 y + 5 0 8 7 l f O B S 8 3 o H p y 1 v o k f N 0 x F 9 7 / M A g V C 5 F Z V Y c w U c j z o V 6 u y E q c b X M O I R 8 k f d j o K w A H H N / + h U B l 7 W / X f q O o 2 r u M X 5 6 G 3 3 E c S G L o Z Y L e 6 h i U h j m 9 C T L O 9 C 9 g A K l z C Q k c X c B W e d Z Y C f f T r 1 H A p 0 z F g 3 y s L q M s E 7 F V K y o x N P 5 6 e H V + j B H d R X G + Z N 9 6 D E 3 O u S G r d / 2 X C e o s z M A j q F 3 O p y i z R D 1 e f A H W J R f s U / L Z M J v z x u 8 f x w Y d Z C f 1 u 9 G r v U c C U Y 4 + E 1 X l G H O J 6 1 q r H U 3 n s 3 i i I e 4 B Z Y J e g t v h 4 f n V Y T J S n 1 o E p I i p S u l 5 2 I e q g H P 0 9 N o 6 O 9 U y T G Y k Z 3 8 p a m O g e X Y F Q R Q k F 0 5 C 0 i E D l G + g W d T h z X Q c x C H E n / C P u 5 w 9 m 4 U c P Q / S l P g I m c n 5 5 4 3 E 6 j P E c p N x J y g K P b Q j k m 5 p m T 3 1 R r H c W / D f Z E m 8 D 8 b T o U 7 3 D m u s r l m x + X 7 Z 3 / x e x g Z 9 L m W r E e h f / 2 E h J g c 9 8 h 5 R L 2 L I V b U P A W S 4 C D y m / U u + 7 E / 0 4 3 h t o E w n 0 x g O r 3 a H R / U m r j y g w J 5 w C b c 8 t 4 X e 9 z E g Q K q N L r s Z i I K Z M Z + 2 M V 5 T / S H g 5 7 Z p h F D Z b 4 e 6 a r p z E X H 5 d G d z 6 7 Z q 9 3 5 i X 4 w R G 1 w Y 6 O c A 9 C V Q I D M L p e W A U 8 u T F 3 m / T N M h S L L 3 t A 7 w / 6 e L 3 I J 7 5 2 B D Y n A J H D 2 S g 3 N 0 5 a s 9 f M X 2 k x / 5 H 1 f D U R X R l z V 8 w R m w T u 7 k b 8 F c W y M h r S l H 9 o T 9 9 t W 5 g Y n / X H 0 8 f a N N e n u L 7 H g 6 8 H Y b o 6 G 3 M x V O Q l x b O e a x x 8 U h t 8 e R / V 3 C A o 2 a t H 4 8 E F 8 4 d I i x / + l X I i Q 2 k A n j M P E + 0 J V + F 5 e z q Y v T 6 6 J A C 7 k x G h S y Z T 6 K Y t 4 + n i Y v E A 8 C t P i O M n U g N 0 / X j q N H t J 1 2 h V P A e Z y T 9 4 2 S n K d a Q H L E 5 t m 6 E p u a Y r H J v Y r S 0 Y j 8 + G / T u s U n 1 1 E + j J 5 h + V k 1 6 e c 6 / Z Q i p W K C b H r n r W 4 A + X P w w o g N 8 u / 6 I L m Z I D U u z v 9 R f a G / i 0 2 8 g x H c v c G q s 3 3 6 Q x e r g O L n z a + B l 6 l N Q a Z l k K s R r c f a I 6 v h S d T h 6 P O 6 5 q 3 h h g 6 8 x u u l n N I v w 8 + 4 + t V t R + y b w h v K L X x 5 l n L N 5 A t A K y e X w R v G 7 y M I A 4 R N k 7 B O q H F j g a j O p M s z + f 3 K + D j l n 5 e y z v z W n 4 H J 8 9 B A l 0 4 v L P 6 w X f 0 W 7 T m v O + + 1 O n 3 O e X E w E R 0 r g S d 7 o c 1 b 1 D V G R d J T / 2 p T y D V k b 8 Y e k p h Z n C m x d 8 A g R L D 5 k L s Z b B 4 I w Y q v h f s G 7 L f Q C r 4 C b p F n b Y z G L j Y J 7 6 0 w g 4 P L C o O x O x m 6 c 7 X I 8 9 k Z c n W P c t H w k 5 j v t E 9 5 u Q A v G z y 0 P H 6 f P R a V h M n k + m v 1 + Q E M E J 3 D x e 8 U Y Z 7 9 j U P i X J 3 G o w d H 7 f d 8 Z J U Z 1 C D w e R s H R B l v W s y m 0 6 j Z c b u d T e X u 7 B o g S d f V K i W z 6 k d Y j g 0 r A z 5 Z B C x + f S l S 5 W + m z 5 U P m P m E g x O D 5 4 Q u a s F d Q v z u w M O B W l 3 l 8 p c 3 e / 1 F Z y 3 E B l + J 4 b 7 D i C U 4 6 I o F x m M u 8 y d S 5 5 G c W 1 n b K z w d g V 3 4 9 W f 9 g B n V l w K P S r w Q w 2 P P w A J + m Y c G l / W s S p e 2 Y E l w M b t U I G y R R 3 A r u a i D 6 g r u k 2 j M 4 o S x T Y T M + 5 X 8 P P + I X i H 9 w m G N 9 b J 3 d w J 4 j l 8 P D t 3 6 u S u Q + O 2 h X + q 6 e C L v E R 9 P H Q k G r Q d U j + N W H V O g 7 h y H 3 u K h n Q U w g e X f s + c I / v Q 3 1 + e 4 1 U s C O + 0 d d 3 1 8 F r s L D D l f Y I x z H 7 G N v B 9 r z a e 2 r z w E a n x E 7 S k f o f Q q d S Y 1 W T z G h Y w x h 3 J g O n F a X r G 4 H j H c q a 4 M G E l L V 5 P u q P U + 9 + 6 9 4 R M 6 p a r + f E C T M H z 5 R G W R n f g P q Q z h 6 Q L t q / 6 5 v o A j P R A e J K 9 3 C f / J t 9 i H W d 8 H L U u r l 0 i P t v s M k t c / 1 Z n S z 5 Y G h K / D s 1 v n 9 K n C 0 e 7 0 1 J L I D c s R / + g T S i + N G B T K J n z L z 7 L o s 7 u k s l F V 1 P 1 L W / D S R R m m I H I 5 i g / I W 5 m U V r Q e C 5 T e j h i F k g C i 8 N 2 x Y p d h C 0 R P O 2 X Y t N D r g I x L y Z K i w y R M F I g A 0 q q / Z B c K 6 D v 8 8 m 5 8 B f H U W h 5 / p e v Q S B K W q 8 i R 1 b w M N O P N 5 i 4 P n 0 9 N f B v Y o j 7 l F F Y M E K s J / n b 5 u b L v A W U J U 6 g N 7 9 x 5 e c A J n O G Y J F B q / z s C z R m j X A P R 8 r 5 l g I g O a l L y G F u W O U I n a X f + i q + x 4 l w D y w z 7 0 e r 6 d 7 n t O H M d u + I E 8 q i z k I 8 6 A j 0 D I W q e s f y 8 M / J N q z L 4 w 7 c W 3 B i N E 9 G H n R d s d Y m 4 F E / F / l C 6 I / / F X / 7 V w 8 P + I i o y v X b j G x O V r F 1 f O V c 5 Q 1 E e w c J v Z E 0 v a q S x 7 M c v w z S O N w + a i D 8 c M o b g u 2 3 2 Q l w A d K u T X 6 T + h r Q j k 0 q d c b q 6 g J R Q 2 e f X 9 x f g 3 Z v l O S 1 k l C X k g g h V g d T v h k S S 2 Q A v o o z 8 K d M a 8 r s W / h R H V D / 0 f 1 C a E K 2 o T O 2 2 / e y P n C i r w A c 9 H 5 7 B 0 R 9 G m P n / d E F p i / j o Z z + Y A F o x Y J c P r O 4 F T 7 e 3 Y f 5 N T F G H B P 9 y D r a P h N W H R 9 / n L z m s g D u P P / 3 X c d A f d C y H + d j v t C E z J D h W H X d M N + g 4 F q / m E S H K J r / t / / l u C T f / f f t z S W h 5 b m z n 7 A X f / I l J 4 h y K d z B E b e K v c H U l G F F 9 g 8 r S N m z 3 p 1 8 d j 4 M v 6 T C t X 5 3 4 / H q Y 1 R d 9 / s c k X I x O 6 M T H u S 9 5 c 1 p b 2 1 I c 2 s D F I 9 R a o p C d 3 7 E u J 9 d + v 1 + Q / 5 F L K W d 1 U g i O Q U / E E 2 A d u 1 q d d 1 P O X z h L 3 y n s n S + 7 F G a s D t V b 6 g T U w h M E T 0 S / A X h A F v w z f a 5 6 P 1 f f D l v V R s k z b k J 5 F g P K C P U 7 m I b H f G h P 9 2 k q a x f e E 3 M j r H f I 3 m 8 K W t V L n I 2 G 8 i p U b f p 1 P y b 0 O f O D 4 Z I I A 3 J j a 2 8 6 W L H b a T K + Y C n B H u l f 3 F m M T y O W + F l b s D q e u / r Z G X z o v j L i t / t B 2 M e g w V k E q S V J J r f 1 A n B s x i O u T 0 8 M J v c n b A V v t j T M J Y o Z o m m m v J X K d + w G v z p f B d 5 y K T 4 N 3 j w 8 Z L G h R k o z Q W E 7 J b N v D 0 8 S / R f Y j T r o s G F D 6 8 K x y n 3 8 a K y z r X y b u D H o b / X a Z K d N j e z 7 x K k Y i 3 M 6 z g r Q D w R m x v G Q d q p 0 l 1 f k F h d d N 8 V 2 F d H w I 6 y 3 y d Q + D S o F V P f L 0 8 + + 1 I c K X 7 y 5 M A n n q 9 e y x U 9 D 7 N l X b w N O 1 t s Z b 9 m l v E t 2 B a x + r 7 + 3 J H N L a b M t F 8 u 1 d Q y S j 5 B C I i m e T 9 8 4 Z O M 5 j s R 0 / i n T 8 2 I x J Q a H + j n d n Y i C C 1 h / h y I L Q H u u C 3 / n X L a D S J / a m S 9 M T B y I 0 b S u q 3 L Z j j v + t G y S + e 0 p a G m a f 5 y D f f + g K L P 8 6 f A 7 y O 0 0 s S Z 5 X 5 R O C m q t f T a y / c C / A C L P d / Q B e 7 H 6 h W 9 R F q 2 6 v 9 L g x x v n 5 y f Q 2 2 3 / + O k 7 Z D B z H f 1 h g U l R m 5 s U / D 8 a 5 e W N o 0 / B 2 h H A o g n A P t 4 F 6 I k Q o w l k F + Q T a D F K x y j M E 2 d D u P G m O e e 0 l 0 D O L J B j L a 0 A g Q n y e M S O q F D x V R t 4 p s v X f 9 d Y p f 3 B y F Y 7 y 9 q C f m 1 4 i 6 X 8 8 D q R t 5 7 + o 7 F V 4 6 I n 4 B + Q V c b 9 m r q T 9 6 M b b F p z Z L D p F r u t e 3 a r n c B u G Q c v 9 j E d s j 8 B x Y 5 5 P 8 l 1 g x F g l E Y p 8 N 1 M Q J D z k X / f b c A 5 P I 1 c E 1 8 z c F R 1 z I y 6 8 h Z l H j 4 S o x v z e A 1 T B q R U h Y M v 7 8 p C b D x l X c M j I m A N z T t W 7 o y Q 7 x i J U G E V R a E i O D a q L 5 s F m n o P G 2 t Y n B w v 9 P V x Y d S k T R F u Q C R P M 7 7 7 7 4 W H / / N 9 / T v 1 9 h v 3 n S f f / i c f l v 9 H 3 d z + C 6 F r 9 3 / 7 q P 5 n 8 / z X 6 / t / X J H 1 2 M p 5 f y 4 t 5 3 A z J t L H b c Z T D 6 O c w 5 N 2 m m s W u + L Y o p 5 z V F r r 7 4 z R g e o x / R G v o u z O / S 7 3 4 4 j h 8 H z G n 4 i q J h u Y 0 O P o 1 b x L 6 Y P G 3 3 Z O 1 b l C C w f N e x l m e I 1 + n F w f T 6 Z h D 7 A C + j B D l 8 c i s w 9 M y e y 3 + R 2 8 T j W 1 y h G l l u P V x R C H Y w a p 1 5 k / r F d E T r w D J 0 F 6 l 8 v R 8 I 2 P Y G O l w t 2 J i O w w A g S T 4 O I W L 4 Q 5 z M m 2 S y P T c t X i Y v V l 5 4 F h k Q K A c m a 8 Q q U X b S g J I Y q 4 q 2 h l 7 Y v F Z c P g m p E 9 v T d K o 8 X R W U C D q Z G n z T v C 4 x 1 d T R d g T e x 4 Q g Y j L B Z r l c + D b a / y 2 V + b C x Y / m 6 z W a + I v X m Z G L + h W 5 x y 3 z n y i z b + U H R Y B 8 Z H i E O I 4 m h N A 0 b W U B 9 N + J H S 0 I l + f u 6 o w h Z n X 1 V 5 h H D M B / q 9 A g 7 + B + B 4 L L Q G x l u 4 w 5 u m / 7 j C x A 9 l o Q I K P g x O k / d e B q G Q J Q u F 5 + 7 z J 2 a 1 6 Q F F E o L E S Q W 1 9 J 9 h Z k U Q K 0 O s B B m L q d E 5 e c U 3 e a e i z H p n l y G W 6 T 2 F d c z K 4 W F u x j T q H n O U s g e Q f y 9 T r R M 8 2 E 4 6 B P z H I G Z y 4 M M 4 S 0 m c l 3 P N A t L 4 H w V E y M r S t Z N 7 n s t 5 Y 4 / k D b n V N n z O + J E 8 v k G x F h X q y w n 8 f 5 + a B m F A W v b T f W W L n U Z W 3 G v n B x 3 / W 9 c 9 O 2 P H x V v f Y + n P s C i G t e U W N Y M F L Z n b t D 2 v D j N 0 C X N 6 Y o o I S d h T o u g u x 5 P P u D D X I f 3 y c w Y H I n V F e Q V T f i f C E M / A z / e m r D h s n o 4 X v 1 v 7 2 v g b h y F 1 c 1 1 B d W 0 y V B z 3 W F W c + C n T X M + A X 5 x M g M p o R x n G 1 + n K F v U a z I N Z g T z / 6 9 u 7 o 4 c G u F c B v Z q k J D T F U g 1 q 1 g S l G K 0 T K g 7 c x 5 y Y h a m h p e + v N u i Q p a d P 5 j 4 R w 4 Z p s q Q C 2 v g w t b J 9 P r u W p w o v v S l u o W o Z 7 h a / y E 1 G d 3 + r z m F z P v 7 5 w R d I Q D s O A o 5 s U g o M 3 z O f f j 1 q N P r c p R 0 l o g l X / V Q b q b Y V X J W 3 G + 1 + Z N o M B v K 8 r l i z j L 8 6 J u 6 s V W b G T L V O t 1 m L v D Z r e 4 c 3 8 j 5 d 4 p m 8 + E X u n T Y n t Y H f 0 2 E g 9 T g f 9 y X K n 7 e h r V J l 3 A J B Y a e b + d 6 w D a d v V / M U m T j 8 t c K v w 5 N A + R C X o Q G M q f T N g p L 6 a i r 7 8 o / O G M F t L I w J y z O + 2 4 4 J Y W P t p H 0 X l f A + t U u E B U o t 4 J A X A D l c E v e B t o V f Z H E G K b D k p 4 x l P G Z / x W M F U Q O h w j + v z q i B R C F d z x V K E a f 3 7 N U 0 r o O 6 B 2 R 3 p 8 8 O t y Z q B / t y + g 3 x i y u 4 U f u S A A y q t v 3 q 2 6 r 8 / 1 N n J z 2 K 0 0 b p Z w L b p x H o W n 1 H F U B F / M o l w T B f Y A R + L b F n D K S 9 B n d y C Q H q T H f j a s u p u l T b b w a B 8 k P O D K l t y P O F A R J D 1 0 7 H 1 k Z B J j g s + t r g B F i F d s E 3 T R B B 8 Y y M i h C / l n J j H A C L 2 R E U k c 6 k m E 6 n f 4 4 L i i F f z + G V + t T j Z G C V q H y b 0 q w a I y K S K d 8 x J m m u G s / U s 0 o g f 1 c x c f S K f r D x V Z P c X x l 8 2 l w Y j T + S R c 1 E s M j d k 7 f j M O d t Y a L d U X 0 q j u v y D + V 3 x 1 v 9 e W 7 s Y d t 7 8 d H v l M N 3 v / u q e A 3 M B Z t t 8 w 3 p j T + t 6 4 s f 9 7 e 0 u d T 5 s g m P d i N F k A d 4 H T j 9 g D 8 8 c u s 6 W h U 8 / W i x o / m C C + Q j m v F v m B t y t V S H l x U 2 6 I q E N / c N z n Z B 8 8 j o t a x x n F s 5 u C b R h Y C D R M 8 j 5 O s V d E z h n x a z / V 5 k 2 C + O j 6 q w G J n j W B S M Z X M h + 5 m P c + s u v 9 t v Z I l o k S e T q j k w k A l 4 i R P D S 9 1 I p O p j B S I n U 6 f M V q d 1 P 3 r d P q 5 g 4 M Y q o + S G w D A k / n z D w y b 2 h P n 0 t 8 w m D Z L y H M x m + B j T i 4 S v 0 l 7 g E e v R 0 9 e r 5 H a a q P c 8 z Q d a l R j j E C a V R X q j A z z 1 A T u + D m B s A s n h d 8 e R b 9 A v L R C C / v + z B 6 w G k E m / U N b C B P i 5 t 3 2 F k l I a U n j B O x n 9 o N p v K d f Y / N p n R + P S F 1 u L / Z K 9 u k 7 E W S 0 b N n t k / / 3 b + H E u T 8 p O N t W 7 2 C 8 P p S O n w 1 J s b m Z S P b 1 H S E Y m 4 o x P O 6 i O X z b 0 v z y f o 4 S W R p f 2 C + 2 M B K o 3 o x 9 O 9 6 g W H i I j C C r b h r l i s o g o I n 7 a P N 4 6 K t q 7 X K u N w Y U i T K 8 l 1 X 8 R c u U j Z j V m u E 6 Z 3 D V 4 J x X g / x a 3 m I k 6 C 8 B e f 9 x a M z F w x y A + S E 0 1 8 l x i V g G s h D V B j g V z 0 e 6 f P J K V X 6 4 w O E + O 4 x G c 6 y + w V n N W P S g M b 0 0 A z S t I M g j j K w 9 Z 8 u M 4 y e U r 6 R h 3 k f W z 9 o G d J S v z r W C O N g M e 3 f H I 7 y n 5 K g W K g / c 2 S U D c D A R k W L j Z b X X F v q Q e 5 U S d y P t d v z S H H 7 i W N q z 2 2 8 f 7 x q v k k D 1 Y I k i z W 6 d U F Q W L 4 4 C j O C v v Y T W n l d n 2 H t I t r G X p Q U d B 8 3 l / n 9 l f / + g N S a j L C m M I z u b q k H a d n R q Q a D Q g P N i 2 v s R d C Q D N A d k n + n V A 5 A R i w f I + S c J w y J B G H e e T Y w h Z I J w k k d Z i G S D b W R N E 3 b V / t 9 7 / z G g / X j G Q P Z 6 5 + H N / G F u n L t S W o H k s H d W i B q h I F X X Y 9 8 Z F L m G 9 M 3 b z 4 G P t I 3 7 0 u 9 K G e F u y x l 8 V m w W t I c 9 9 Z Y p u t M 8 r W f 0 i i + G C 4 M i S C d 7 u / d L w e S K v l h V P A F C D p 8 E 0 K a P y 4 3 g h G M z 5 j 3 X I 1 K g P Y x k 7 1 D p e u K N G R 8 Z j 8 y N N p r q w S G B V a e m 5 v S l x t 0 Z z H J q e m / B e E s g 5 F S u d z z i T O M g 3 w K n w y f P K / p j 9 O 7 / r 6 9 B + q r 7 P D x g 3 z 6 P u Q 6 / 9 I d 2 I y u z u 0 S 7 U V q 5 i k T A u m 7 C / l L A Y s Q x p X s T U S p e H 4 J F s 4 O l c f B B 4 N 3 U f C x 9 M e e U s 7 m k t c p z j s a I 3 i 9 V D E v 7 f n N U / R s u 3 N 2 C J P b 5 m 9 0 f w 8 M f z X P J n V N v 5 q A B 5 6 o X P d 5 p e a f f p i k k F y R 2 7 Z A J v Y W O w w j w 2 W a n T U 8 2 e Q r 0 7 r u J 8 b e k E T 2 e v p W J V 5 c e B K S Y 6 l B X i a + H C B W U D t 0 a a / B Y m Z j y 2 / 4 m 6 7 Q I 6 6 f y z d y z m 6 8 l J f n k Z c 9 Y O P z K 4 E K 0 x / q 6 F C n w F 7 b Q + l f K Q D m t C 6 7 F w Q / K i F G x j d T Y t 9 o B Q Z L l b 6 Y / E z u M J k + v s c d 2 u 2 X F X i y G C u v 7 A q p 0 R X c 5 A T Q b v V 0 k C t y N K M g D X p v S h H v K E H 0 8 o a v 7 7 u s w H j n p 1 C / x V N J H C v Y Q 4 Q v l V x f 3 6 F 1 u a t q o S u l P 6 Y c T 7 s S C 5 I H + 3 z g y 4 O C E j + T N y 6 7 t 1 Y F j b Q b 6 V h T 3 W t y 9 u d 7 8 I W M I J Z 4 W P x E 1 T 1 i r 7 f O P 3 v w y J P 2 A s J X t 8 e K J z 2 V G y 1 0 1 Z 3 P 3 p q o + v b g y Z d / v E 4 2 d w N D 9 o A J M 8 U f r N D W x j M E x u D 7 k w X 2 v v B H k D X m C O I M w P Y G H W + b c j F l 7 i F j p o b + v x H 3 Z t 2 O q m e 2 5 g / S h U Q n 0 C V q 6 A U I R H t H J y F A o m 9 / f c 3 l z H H O K a c z T 1 O j q u w x v M O O 7 R 0 R a 0 n i + 9 5 3 z u c 5 R C r 5 e H 2 p + L J D h F 7 E C + l y g e s 4 B W K S 7 h z l 8 X T B O i v I K R M n M S u G z A a g N G X o M H o c h 7 t m 0 M V A D T 4 2 l a X s Z x 6 F O t 7 a d p V O W / 2 w Q j h J g 9 d y c j g Z x z e M S O K E E q q r p g I t s N 3 f a A L N x h M X g 5 b q t Z Y 2 I A 6 I B T O 0 l y n B 5 u i v / 7 2 U Z 8 k 1 U Y 3 E 0 f d C s v J 5 T h i B g q F g M A + f d f D d W w Z u 0 Q r j V 3 Q R + F n H v j J J K 2 g H g O k y U E 9 + R k G b 4 o 5 E f v H J 4 B b 1 i W 2 A 4 W D q C q 9 x S 0 E j 4 S k a t 1 4 U D + b K r 2 z / w l f i i Z S Q f 4 m Y d t f a f 4 9 8 t v b y C G U o q 3 a p Q N P E o U P B z X c B y x Z 1 I N S d C 2 s n S v 4 s F P F K U u i L s f h g P M b t r d r H H v j z 9 e F e U a n F 5 / I C I q 8 O C o K b j 7 g 8 y + v l + v f I 0 + k 4 n n P 6 P e n 2 + 1 A d h l C / D 9 p r 7 e x j F g x G H k K G h E s y X x f S 1 x x 4 f p v F 5 N 1 a J d m d n W f s F i O W J t 9 f B n Z Q e H D 9 6 H 6 H r O y D K O j x 1 p L m 6 b C r 4 P w B b s h h Z H J 0 M t d x D 3 e l D C y j K y K E N a W I X s h A k r D / T v V R g p J E m J h i x x X g Q T 2 u a / 3 m 3 Y S H g C 2 u t N d L 4 / V B l k T 1 E B 1 1 E H A J l T g 1 n N g 8 u m u i M G W 0 W t s 5 K V / 3 I j + Y U r 2 + 9 7 k F N r 5 T 1 U f P A W 4 5 4 W J F o Q v 1 z Y h J K z q / w k x e O B x Q + A P c t F o C j f O 3 1 Y 7 h K m c a v w g Y E T n C Q B j C r P u P O V O v 4 9 Y R H + 2 P Y 6 3 B e 6 k T y g v X V p I e + f Z z m 4 d K b + Y u R A / D m l 1 E J z e F d A + 5 f X A P M e L R F n q X X w p R Z 9 Y + 9 S U 5 i R r y T z t u F 0 i M 6 P P z 5 X 6 7 l S A C n o v f m b v s L 3 v r h R N q f j K 9 K G P A 0 O + + x 9 A r L 9 x L v s C I v d 5 P x r M w k i v 4 V n 6 w H V / x I O G J m E Q l E y d K X E H H c e V 3 T u Z 9 0 K 9 q f r / O X U G U j 5 3 v Y A E Q S y i d g 4 l z g / t v y 4 O k R t 3 1 j b k V j 3 X n 0 H E o G 6 1 e 1 D O L 3 V n Q r Q V M A 9 N n Q y F I b A E C u T Y H T j x y K z 3 F t x w + a z L e q x e 5 z 9 j X I A c l Z s S 6 v L C p C x d D 1 P g C f o 9 A c G w g J C m x u U h 1 w m D B O O p 3 b x u Z 2 G W z I 7 a x b / a z 3 c q y T 4 G K G 9 M l V k y H p m a 2 9 w l 2 D g 7 D g A p v E / r + K f j Z N k S U p e R o P c B V 1 n X J e 9 b z U S N / f C b s R g 8 T l s b + 5 + e C b T V d j B r R I X z K H Y h a a x H p E Q H t D A 8 Z z m 6 u b Q F c h P z w m u h + P c 3 q j n p h J l S A k L E v w U R t W m C 9 2 G k 3 o A x A g y E g Z e Y U H k H c C g 5 R 0 a o H w B K a M e o P M Q x D t n I C R / + P W + L t 6 o h J t K u W r s u 8 L G t A n h 8 X B 4 9 3 t g K Z d z 4 v C 6 k / B z r f z Z i I F W 1 S T R g u C 6 C A G / j T 3 S 7 A 9 c B a 7 7 n v z y r U K P A U 3 f x I v 2 K K C O z 4 T v g 7 S B X 5 g 3 H w T H s n 4 d 8 T 4 R 9 v X K A O h u x s C n 7 x 2 Q G 6 7 v t u a U d E z 8 B 4 6 z T E B 3 N + i L I y U T c p 2 e m f T L h e n i O a Q L g r l E f H q V X 6 W P 6 e N u M m p w i D P + M v p d S 9 / L v + 0 2 L v o M 8 H L A K P U z 8 G 7 0 R T m 9 C V l C v f 3 q s E f / s x 6 3 1 L v 1 W H 6 X l S B 2 d s A l k 3 C 3 2 U h V D y U k E k w W V 3 z l T 8 A L X m g C H p x r s t d f 8 f W L y P f w 6 6 x g h C d 1 8 K / d G B J Z l n f 7 J / 4 8 k j R A L S w f f Q o W F l H 0 v 5 A o Y 0 + 4 X o a X A E T P f K 3 q S f E L / Q 9 q H d O B u d q w V U W r y q 7 5 a N s 7 2 B e K B 6 j 2 2 0 1 + n p k b Y k 9 p Q j 4 4 K l K t F u d W S R E I a e i F R g a U W 2 b G w m + X Y A p w p B I W p d F J F / 5 B I h Q 3 u i w / b + g X 2 Q H l 9 X 6 m u d z d I 7 T I h 3 K 9 e k d 8 8 q T B N D i R L l + r C A 8 t 3 U 5 o L T r K U 2 I v 6 S p i C O N 2 Z 7 O + B j 2 7 I w C B d F + j 2 a d w o o v m v r O s D V n X m R h n S x K F I F 6 z 7 k v r 3 j H B W h d z p d u p g o x q A q H Z C 9 D X x S v 3 8 c H E z D h d p R O D j s N D T y j V u M b h D A c C 0 K V k m 4 H C j t J 9 L Q M L q g 6 W r c N 2 G S 1 / W F p j m O d g O d H c D S d F o 0 N O p / 5 I w R U 5 C o 8 6 r 2 Q E u d v 2 V 2 D U I 6 l Y f f g J j W d R J D R g H / P l j 5 T Y K f Z C H m + + n s 7 r 3 U + S D Y E l N O S G C J i j g 2 5 d 1 5 / I o 2 X D L W h l d l o p r F Q L 9 e N s 2 e Z P 1 R 5 R z c R X t t m A H Q u d 6 B l 3 w s l 0 H G W u N + m p 9 v S Q / t V P 2 y 4 x p W y o E 2 W I w K C h d c J + T h J 3 9 S 9 4 P 2 R H i Q A 7 F 3 H 9 U C s t k L / o g S j k d c 7 r + b n f H 7 s L 6 e c I h m m x / g 7 S 4 0 Z j 6 D / g Z W + v t 2 e 8 H e + B I C I m a A y l 3 i g Z j 7 c W r I H o + H j P t N w 7 k 6 q B E z e q P n P V q 4 F 6 h d H 6 i J r V X I t 6 J d I D r n z 8 i P 0 I 8 / 8 O t j N j R c W t Y C F Q 0 O 4 m 2 g A c 8 / A E n y z w N o u q A x e D e v U p 4 i t 4 W H 7 X B 6 Q D L n f J e e l C M / W c 5 X m A T g m J L Y T R I P N G N c p / l o w d J R 9 4 7 L t E X h i F 8 g w k O 5 4 i 0 d / R / k 2 S 9 g b w y h h S G M y C h H l 9 4 a K P 5 A m e 6 w x n 8 d f 5 G S I K O S 7 K M u y n C F O n x d + Z x W 8 0 9 W u P m M Y w v u P b x 6 a K s K z U w K U r C 0 r K 0 p O U m c s O P Z l R K / + H o X c C 8 C A E S L X 0 z v u 8 A j o 1 C e I V p R z h f W 4 5 f 8 9 T W E 4 y 2 d 4 l X X E T M 1 L y f o l 0 S 0 / s 7 h B b p 1 F q X S b J F P 0 J I O Y a i 1 Z I U e 3 l 8 j M K Z v F 0 E B F Z W C E k k 0 a r J E v r I n p g s Y X D J Z C J Y L d q p 3 5 K j b f c m L y S 1 s O 7 o Y Q A t R I W / Y v N 2 o P W + f f x G m S K 4 / B E j l 4 L 3 3 n N f l x 3 6 W R Q B R A K 3 9 Z e O a R 3 p G s n A n n y O U 1 F M c k k 4 x c u U R 2 B a 5 z l Q / w A H X V a s e 4 m q h d Q H + F t i 8 V 7 N W c Y r Q 7 f 6 D 3 N G 5 r f L X 8 3 i f T p 3 9 s K o a J G g 5 J O d E L R d x G a 1 B c f C 7 G N U J 8 M g X K w n I m f 8 e S 3 y p M d e R 1 J v g o Z O u 8 W 8 p y U B j 8 P J 4 U b C N Y g b r 1 H 8 q U h D f I V w l H / M H 2 D 2 g j + m c P T B z 4 H H 9 b g Q l o f r 0 d 3 H 7 Q z l J P l M T X 4 Q F p l 5 h k r e E W 6 U v O 7 9 S i g s D O k / q A M e V X r r + 2 6 o q B 1 q y 4 W Z S R f y L G d v 8 K g w F m 5 A i y 2 t C R d H 4 D y P 8 k l u 2 K w 7 b j Z i x x X 1 s M l p V Q f D n M n o 0 M l x G 8 f l U H B 3 e J o o / W + g T H b A T 8 T I l C H t i z K 1 Z Z + j F w N D r O 5 j G r k 3 e G R N O M v 1 3 L j k 7 k + U J U Y I h 2 w A x S B Y V h M W o l l 4 J d U H F V 9 H 0 4 c G H T B K i p J x B 3 t K 1 L y w N A I 6 J a A z z 1 A O 5 h 2 F + J u m b c w D n G h G f Q W c a W l y P D o s 2 i B J g h s V 3 l 8 Z h / v C n r o L 5 r n P E m z s 0 a Z 2 7 U i K e 8 2 S r 3 W t C l N a D J 1 L k 9 r y e y C 7 n k 4 5 5 x / d P / t P g d z / T C s 2 Z E F b V x e F y d V I z o 3 v t Q y F 0 4 i p g o Q M Z s d l x f n f j V B T v K 2 g W y N S 9 Y Z S D R 2 7 Q q 9 G U f L Q g r x 3 W 4 U i D x 4 M q v M t o K 5 P 6 U F e F O 9 f W F 2 Y B R M D 7 M 1 9 B R U 4 h m x / / H i e T i F 3 h 8 J s Z c J 9 b 8 o c u 2 N Z E 6 x N v 4 V P t 2 Q Y w 2 p 1 6 V p N q + L B 8 E + O T u s p n V 8 B j t n W r g A Y Q l s U L s p N M 3 y y M D A 9 H k M R J s v a z 7 x + N / 6 p k x 0 6 e z + V f V P 9 y 6 J G k e w q a d h 8 Z g l d 5 a O x o m 9 L o 1 o 4 X K 0 Q L t i 3 m L C O q 0 I 6 c 8 f d 8 W N 4 s V b d 9 O G / a o B n U d U R H x 6 n s y + 2 6 U N / x O l / r o d y 9 f b w j G 2 G P 3 B e 4 J l o 1 e p / S t k C P v g S L y M S A 4 3 e 5 S N 1 J e m l v T h b g d e N l R 2 J n H G + Y Z K q o h h f o F P B M G Z J X d u l D n P F g s + J q Z q 1 n 9 N C c d v z + i X H y j V C n H h l j v O P g i d N e k G 5 / I r M h m 5 V M h 3 3 N / U i P f 3 R M w z W z V 1 H w L A f e F t 6 f s G A o V i K Q C 9 o t p 1 e m T W e 8 X 6 3 N 2 x V X E D V g P S D F 7 R P + P r Z O U P W h r T 8 q G e A 9 / N 6 n h l l e g + c M 0 H p H u b q t n 1 J M s 7 w d e X l t 8 s 8 T z o l t X O C W m X v t f g v Y X m L f 9 H w v y D 2 O b p c Y l B d M y 6 + g B k 9 D w 5 I q V / 7 0 t X Q S 6 n s X z g Z h S f 0 u v P O x w D v 6 j 0 k k R G R S P E e E S C Y a Y o q s p O 4 s y Q b 9 R f g W E d O c K g 1 8 B R I h 5 m q 7 f T B 7 q 9 w g n E C O / C u + 7 k Q Y b b t b T K 7 g 4 O z N k i 3 2 Z F r 3 J a Z k S Q d 6 S 3 m / p U M g s p l + a W 7 t A r H G E J y R 5 R l F 2 I i T u 2 t P K i Q P B o l 2 z Z B F T w 3 U k P b 7 W 1 H P C b F J 6 M l N e L G P s H w F f e j 0 8 k D i A h Y 4 m D 6 v i 6 P 7 D S Z 9 a Z d V q 8 d S b 5 c o v r t 1 I U c s 0 N i Y v Y P w y c i M t 3 s g N Y 1 N 0 j 6 V t t w q + u Z Z K R k 3 P D v w F q p 2 e C p f 3 9 7 z W R P l w e J 3 J C j i 0 8 U K E K H w d V N + P 7 f L m X u D e S R N c 5 u 7 6 J W q y Z s H a 1 C 7 k H 9 R f H c / G B t h 7 P s q t 2 r k t I D z C 8 y 7 Q V d J e c 5 E H E h q H f U v c K C e X A S 2 d H 3 4 Y n W 8 8 z x 2 c n E 7 2 I A 4 5 0 N M a 9 Y L 3 F 2 Y V e a I b p c 4 1 e 4 C s T l J S O y l W V E Q 1 U v 9 f T E V x / S j Z 6 Y / 7 V j l X J E o 5 Y H K / R m g S p l / 5 i 6 s U y A m C 6 N F q 9 g o e j V e t f n 3 o S 9 X k r v c t + e 9 M 9 Y Z 9 9 Z D m T P q T z v / 4 n f 5 k x k 9 o R C I I s V 6 W 6 I G v 1 d y O k Z 9 I x A Y J y 3 w I T x 6 q B V + z + Q T O 2 d 3 3 s 4 k + B j X F w r o k y S c I t J 4 4 y B / K v a 0 r b M i c u e D h g e F Y k 4 3 k Q C P C G u n e 3 K 7 P x b z y S 9 d d I X X h 2 D a a h P L Q 3 a 0 9 b v t X 4 c y A 9 s I A 7 t 9 g h D W 2 Q d 3 R E Q y I + 6 p t Y p 0 r l F E 1 H O G k 3 5 A r 1 8 z U s J Z y O q L z S T X n z + C m r + o q F R H G / S Z F n d p Q a f + u E W / f a g 5 Q A E S B d f K 5 B G V V 6 g R o s u l X k C e u c F h s z U n B U h o 6 v c 7 k B 6 G E z g 7 d J S w a 2 I k h s N b E L Q W e J g 4 + R W S R j v C J 8 I + 3 4 D P 1 a M c / y Y y M H 0 K a z g L V u m 6 S r W S / g M 2 S o L 6 p a M c d p o V g u i G N + V z 9 n D + u M i k q w S 4 a P r B b D 3 q 4 F o / v h u P Y h c 1 f N 7 k i U G 7 6 Z x x l p b i j S Y E Q W L L / M N 3 Q Y 0 T r 8 E y t y X / + x m X e 7 y B R a l H K A 0 h 7 d m L V n 6 v B 5 p / v i y r n r 4 / D c L O p v x a K R 4 H N 0 M 0 W H U 9 X t H + Q K / / m G z P y w 1 i B h 6 7 G C t f S a n C n f a c C v c P 3 6 8 M P h a 9 4 M e 4 r 1 r d P / q o a E 5 M E m k J X j s 3 6 v S 2 l 1 i G J c m D n 1 1 4 x E + u z P 6 K z s / z A m T 6 P V A K W L v N 1 w 7 p W m M e 4 9 P g I 8 y H 1 / X o x e z j T + 5 e M L A C n Q N A n 2 e B 9 1 t r d H 8 D n G 7 6 Y 1 D q q Y e O 6 r F L x 3 J 3 k k t a f s T A 3 f F h F U 8 g Y U T x B 6 b t 0 B / d 7 o i a w O a 8 1 3 m l o L b F 5 H r u Z B 4 x s j A W n 9 + 7 4 R v 3 P p g f E J v 2 Y v S t s E c z O A X 6 U 9 J o p s u 6 e 2 H W j s D 1 b T X z E g S K 5 5 K / 6 + 1 d i B 4 7 e K B F I k Q V 5 w f s s P I M k o B v t B v p 7 9 d B 9 m U A Z 0 R D P 8 h p u 2 f 1 m 4 8 0 v w N W h 5 6 H q O S i T H 9 d M m g w d a x V 5 + j b P Z + + u 4 g i 3 L + M I l 8 O T 3 b o b u H Z u T z 4 9 + 1 u 1 E t l V m A F r X 9 / A e T z / j y + g l c I H c V B f H n K H j h b + X F a Q W t o L j n F v j G m W r g 5 O D v k V V r p z R Q 4 G N v 9 f U S w k i T g e x N F b m L E G V d G V s j 4 1 L h j 7 I V C 6 h 3 G G R m S G j P v t a H 9 7 t 8 v 1 A 9 9 R I P 0 T p + a I y n U X J k Q + Y 1 f J t i x V t u 2 + n G 1 7 C f m d 7 f 4 R F s L 0 W H x 2 + P L u o H z c s y 4 k X R f 5 i i u Z 5 m 2 X O 2 M Y e V 1 2 A a / w D K k L A c f V 0 1 P 7 N Y D C u V + T l 4 d d m P N N J r O D P Q + B w D u T n P Q K H X 8 R u m u / z L n Y R d 6 D 7 4 r C n P t y s 9 w k V y o I X D J m 0 u V 7 E 9 o D W 2 K v P r g i z N S 2 b 9 l d B V X O 3 m X f K u G Y F T 9 + U b I 7 c B 0 I M w J w 6 Y O W w a l U X d j f 7 t 0 N v g z 3 i Q 8 j c 3 O f b E j F 8 b X m f T J 6 f U a R F p Y E u O Z m D c f J l X P a V d m n d T A v T j z / e x 2 F q y t L g s l e y O z 3 p K d g E z / 4 R 2 G H O / T V D n o + Z A h K A J 0 Q L r p e o M N U u / O H 7 V 7 H K t s f c K S s w R P R H 5 C c v m N D S B + w i U 8 g d W 1 s K c W P J / j U / R k p x 7 Z 8 / y I O r j X m K o 5 / y E 0 Y w 4 M h Z V M o n l E a 8 9 9 S r J N u 5 7 B r M 0 1 U P L g 3 Q v q I N E 5 5 K S F O 5 i D 9 p n T Q e J 2 W H V / w P L 8 f q / 3 V Q 0 O R Z C 7 q U x q 2 O 3 J K / B b X w 9 y G v w t G + f g 4 5 n + Y G u S Z c e r L l y 4 k u Q e t Q I b E m 7 R 5 2 F k j S 3 / 8 C D v C N F 0 m c i Z x V U i x S H V P L q h 9 y N H z R k y / 0 G O j c A 1 d f O h D R I R 3 r K q v 3 5 a L p x e C k O O E 9 C + R w A K C T 9 d z O + w y r e P F R g d L y l H z 0 I 9 q y x / z D u z b e P 5 n X 7 X U 6 O G + p m T 9 x j 3 H o 7 4 q F N n z p t t V C C X J E v T X S T 9 l r t d Q 3 i e K u u i l n h / o r l Y b y 0 S x I e h M O o p 7 b e D N k t N h F i T f o g O t 6 u 3 a V F 9 K J 3 v Y 8 X 5 f m P O z J k S R o O y B 7 K O x Z i 1 Q o + b f p Z v 7 H Q I V v m g K N c 7 W z H m + V i U X L o 5 R H p z a h Q 1 B w E k m w e C Z m A 1 / 8 u 8 W T L R 8 5 4 R p d k E O w + U p P 2 B o q o U e x w Y O 3 c W J N q I 0 e F / 5 X X 9 x P j / K X D 7 n 3 K t / z O E 9 v / 2 z / u S J w M B t C 3 C 7 b d a 5 1 q 6 a P P I g P i Q Z I 3 p n I 7 H w h k e + a F 7 M u y K 8 T k U W e m I P d p b z B i T P + G Q s E O 7 K d Q 8 G 9 i q f U M c 9 7 8 t 3 L j x N c I L A W r 9 X W o 2 v w 5 E g A D G M W e + w d N B U O 5 E R v + I R l q / t f 6 n r 9 2 Z G X a H Z b / G O e f C W / Y k 4 v 2 h q D r u B P 7 S G 5 H d N f 3 D n f 8 Z l U a w x 2 9 j H + 0 f x a k B x + l / n a l O e 8 F L u O 2 K d Q I o h z D J B p D 2 b o U z 7 J 9 o 7 f + z N O 1 / 8 v M Y p + 7 f r b l f X y H 3 f O 3 o c A 9 A M c r T u / 8 W 6 e U v / 7 e f e l 9 P 8 / 9 S d M 6 A / B G 9 J U 5 9 C d O 8 w R / J h R H o Q f I g V 5 S E M c k j 3 2 t J v Q K y R l E 1 w 3 f j G U w Q A v F / 4 X V B f t z / o 9 W + s G v G q o v l D C Q y 9 n Q 8 f n e H T W m y w f p w w 4 V N 5 k e j j p i j 6 E / M N X b Z 7 n J d X Y M 9 X S E y M 9 e c e A J l C V S v 1 M B i k + K b c + v s 0 / P 3 z j P b W I f X r d r 1 w 7 y 2 N k j k p S q L A Y Y h f c u Y G h / q Y b g P n m j e T v r l T S A N K e l o 0 8 P C y k H A d W h p V H L k 7 7 v 8 j t Y F 0 F 9 r u r T l 2 A V F 8 l a z N 6 Y n p 6 R l E K t 5 c Z 9 T 9 D r l h T 3 t n 3 l M b C + 3 F V j u s 2 N E a m i R b D D f G h 3 h t X K W V m O X D v Z O n Z b b p M E 4 W i n w 5 5 j z 4 X 3 2 k p X x H l Q 6 d 6 I j 3 K t 3 4 B j M f r p p 1 T R O N M 7 z F F i + l 5 N Q A v a l 0 H 6 P 6 1 e n F R u j p T a u / 0 F I + l t D a b b N P u U d l W 0 x u r 7 v x K V c I R V J U A y m 5 O 9 7 + f 9 X Q v L / P I H Z V S d j z 6 j Y j + 1 Z f v f F 1 / B f p i v / M p c 1 f 0 R A 8 v 9 R y B 0 v Z b C t r d 2 V J b z U D T e x f f 9 w 9 S I M p F l 4 Z c 8 T x 1 9 3 + m F o V G 5 k 7 x A U l D p D c Y f J X r t / q r c Y 4 t s 0 g 5 p J L L + Y w x 2 V 5 D z c v n y h C 5 6 A p U l 6 5 u m s k D a C m p y B N z J q t k y X + e r u W G Q O N X a p Z R b 5 8 B A 3 n f u m 6 S / f / 9 V 4 + s 0 8 Z P D s M J k m L y 9 b q R y P a L U K + 0 U x r y k s K 2 1 P l p 6 2 m P K u G o A L w 6 g X D M h k d w Q 9 j U m 3 M Z B K Y 0 R Y P A J A 5 u k g 3 m k Y P 5 w m E D N 0 u G V v k h f F n l 0 y T F r J X z c 5 C Q 3 x I k U Z r n y P 1 3 W 3 A R d P M k S y j 0 8 B w b N s e z r P 6 U 7 g A f 7 C K J Z P 0 n O R v 6 q u 3 u d u i 5 n t 0 5 8 g k A / J U W E F S 4 + e 9 + u O G 7 Y 3 1 o v W 8 5 2 g c z 0 b Q p M A M A V N S B l L x X E m 2 h 1 3 j 4 h r 8 P C 8 9 v n E b r U J N / J I O 2 w + h Z u 8 W 1 Z z 0 k o e u 4 + 8 3 U 7 3 k d 7 z r / n 0 J W z W + J L v K g y 9 l 4 1 G V A R m 4 L r U x 3 Y k f v 7 Z + j K a x P S Y 7 V 6 r C T o U f 8 Q S T Y I d a 9 x e / s 2 q B j k U H g 1 S d X d z X d 6 A C H D 5 G w j c c 8 G 7 h O g i b o P y Q D a 8 + J N u l k N d n 5 M o C + k 6 S F m 5 k O 5 9 y F v 4 p q X N k n 8 R A V 8 l J S 6 S j k A e / G i t a I y t T n r A r S P A C o 1 G Q h G A S a L R p Z e 1 I i / x l K V P K n w U N M j e r c A N x W r z j 0 U y n j 7 S e b E 7 O M S F x S B 3 f 9 2 1 m 3 c r n b I e 9 8 r 9 I 8 F Q P v j J B 4 e Q + H 0 D Q g 6 V 0 j v M A k z X + P n m v 2 4 S J v r p p U 8 x J / J t T G d n S p 0 / h k E 4 6 8 X 6 c u 9 3 k B j 0 u Q A M j v z x f j G + + G n + o W T B g y Q T m d f E T C H K d L 8 w y q k P S 9 2 z w 9 x O w r j a o i k 5 y Z u R Z M l k v c b z 1 Z o E V P Y r D Q r h r t x Y s e A K H D Q k m C b M 6 2 J v Q b b K Q z M T 5 W l H d 6 q v 8 k n a 6 W v e v 4 s Y P c b x 9 E d 4 S y t 7 C Y g Q K 9 L l z F m 6 H J 3 j D / k 9 Q A B 9 p 6 6 z r l 3 V U A 4 A V G Z e o x T Q M 1 v B k H 1 Z Q 4 P E / v d V e 9 3 u r i j f P y o j c d w K i Y y M V H K W 1 V I l B v a D e N 9 A F u f L y s Y t z h m T b h S Z T K 4 3 V q y v d m F N f 4 D 5 N y e I K 8 z q c U 2 o u t 4 O Q t o H I 6 V S d d E 5 f r R l e Q 7 m d e f j 4 X H 4 z u W Y 3 t 9 T 1 7 L c g J o f S u j 0 k 3 k j 1 4 T D c z s B X P W s e N K + O q 9 P N z 8 F O M I 9 1 B B N l b g w K L 7 d 7 x X 4 S n a + L 1 L v E s J P a 3 5 5 2 W m b C 3 I i Z C r B H t C b w 3 u M N z Z A S o J D D + R i K k V 8 v m X 2 J v R S A g M q R / K C w 1 8 f y 3 c w w N Z 0 i m f F l I S M z C w e l r T y D 3 I C Q g r S x + p + z 6 5 6 i v C j V u S a D + T B 0 t B O + f S C w i h Y i M + z x 5 9 + C G A 8 I 4 j G / 8 w A A L + l j 7 6 m 9 8 A E 6 C q Q C / e y S p D f d 3 n U 2 p c 3 e h 8 m H O k 4 D U J k f p K H Q X 1 n 5 g N L g o w G I e t b f n M q f l V X f b x / z s X o n B P t + y i r 5 / t H v L A 9 g 0 4 N K B a b 3 C 3 G U F 3 E o b + b u E + H z + t t W G A t M y U 9 G S 5 q 7 i S C S O A K J 6 q 5 v t j g K J 8 1 T g z N G x Z K D s 6 4 P v b O D Z b c C w k u z K a N h X O f 2 M P Z h X S l i m 8 h j 9 P x X R K y z z H u q q 4 9 F F 2 o 4 7 w F O N 3 7 W z 2 K 2 7 2 P A R m f F e o 8 4 v p b 8 N u v S o 5 C h u 7 S / v b x T O R M D p q j 0 A 1 W Q 1 L a V g D 6 H j G m S x 4 9 3 7 L i v T C 2 A L n B f c q r H f f R v G M h l i e j 6 e u l m Z 4 t B k X + G x s T D 1 u m S 7 o X E s s D A k u f i Q U 8 E j 9 m a t J R 7 w G j B o o i 3 h n m 6 B L u 0 p 5 + I S T a T O p f y L Q T F 4 v p O h C z S n 1 g t I B W j l j Q v 1 H E r m N P M w w k 3 m z a u 5 F R z u z 1 3 U P O f c D W 6 R 1 K p c z 4 x a B y b f j Z l D x 4 6 W g S R E F / Z B u 5 W 1 1 3 E p D u Q 3 u 8 A b i Q 2 E 6 H 8 l Z f X u w G g J 7 g H G r u U L N 9 O n o c / v K X o O 9 w B 2 i 8 O l O 1 H V m B L W 3 N S t r E T 1 0 / x F F b S 3 / p 6 z L g z g m G A G t 0 N P 6 t S F D Z A p s T T t 8 7 I R + u 5 9 M h / v y 7 M 3 v n 7 U W q E N m D u Q j 4 U j e v K h L q H a b R 6 B / 0 Q o G s R q T t 3 d U e f g y p q V 8 a G v c Z U w n / R 7 C 0 8 w I c Y Z m i 2 S O W c D i 1 u Y + F N O N U b / + i 4 i N I 5 u t y w Q 0 v m I 2 u 8 3 V 7 c Z Q t N e P d 8 P w 1 N B r 5 I 9 x V / n d s 9 r c z 6 2 P 5 J 5 2 u + w E m L B l p V w P u 3 n u C t n m O 0 5 l V O j 2 2 c S g z D 2 8 a F + x T S 3 Y Y r n p J R a T j I R 0 / I 7 t q 4 o Y 2 i 5 h + 0 t o 4 5 0 h s 7 s 6 E f O Z s 4 v o 8 g Q Q K P 5 x m 7 W 9 C l 0 T N q R l / x H V H N Q 1 c l v k o W V c A 0 I C U g J d 6 R T R 6 A j f 1 y g w q R w n q d v x W E Z L 0 4 e m J 4 z H e J R G O g J f 9 5 2 W d N K d L B g h j o r x 5 o k t v o i F Q q u o o F S Q j l 2 T 5 i y Y K b 7 C X M 9 2 g 7 W 7 F f n j h D / j E c h 6 u a l 2 D l I 2 k s g P e + L H / A 3 f 0 N t o k s n X P A o Q R E v c l y t 4 X P o C Q C M j J h 2 j p 2 f a K V 5 C c 3 j N i w i e t z Z 8 f e S l b L + p L v M + 9 u H y N T O h q 1 G J p 0 i w u K o f P P 7 z Q j 8 l M U m R G F G l Q 9 5 b 4 6 B 0 F s a r N r n 3 l M j D 2 O 6 G 3 X H Q U 6 H a 8 / c 4 q m 0 c J d e O Y x f h V b c 7 E 2 Y Z 6 O q O H 7 g 5 k J + P g Y F H 8 2 j S G X h W E x i w q u 7 / l 2 Z P z a g Z 5 M o b n K G I B t E W o E r e B f E F D + E K 6 O v Z / A B d + M u I H W L W L 9 l u o C q 6 N L 7 s r X r S l P 0 q 8 k z n 7 S 0 x X v v / m M J c u h z P 8 8 D W 5 / 7 6 i v l h r c u 2 7 9 5 t P + R + 4 a g H t M D B c p j S r x 8 e q 8 b o 8 Q B s 4 r w Z F 9 1 7 u G 9 i H t c g V I b R 2 J / 5 u H E Z x 5 6 4 p o x h 7 8 K 4 c m g M A 8 L H W N n 5 E O b Q 5 v 9 C s x Y e q J u q 6 T 3 w M b v r b 2 R B X i 6 2 C 4 D f U 1 O N M X l W R D / o v 3 y R S / r a b 1 Y x 0 6 Y P W + v N k / A W z x a o H L G 5 S 3 q d Z 5 B 3 e H M 7 u 1 9 z i 7 z W 1 F s z D m Y p e d 7 L e 0 e R h c k D R 4 q 9 g K D i Q f w L y e Z p 7 u f Q y Q / + 5 b H p 4 n X 3 l F j J n c M w v d 4 k Z s c 3 4 Y s F e v C 6 T 3 U 2 O P 8 Q A + p y I n i s V q T r n R v B e Q v u R b o E S G x d P C x f f s h J 5 Z Q I M q X X w Q w S u T 4 s u b y u g b Q W y R O 0 7 0 h C x G Z g 3 2 O 5 J i S D B G 4 + 7 Q L 2 W 7 w o B y z c B E 5 L 0 O W 7 c 7 Q h D b s U K C b Z e f S v E k Z m R H s 7 R / J V S e D a 1 e Q x l L b Z A k f u N t t t y a g f W 4 A 4 h A q L v 3 E I a 6 2 H f l r 5 d 9 7 I + / 8 U s z m p Z Q H 8 5 4 s 9 e F E p 3 I m o 9 r 8 f 8 G K c U a A b g g C l C / v 3 + c O j g V Z K x s V y 9 A g z r 4 4 t n e E T r K o 9 c t X 2 E l t W i u D j l 9 K A 6 C U 0 f M d 4 j 7 E J k k R j Y A O n + j K C s X l g A U 1 c N z E l 2 T v q Z d r e D Q + B d y L l i f 3 I O 7 h 8 r r v z h j B u 5 Q d 2 g b D P W 1 U X W i 2 U z b l d E m k w 5 k I + M y L 5 N n E E A j 0 P 5 j R Q b K s O 0 N J P F y B P X C Y m K E D F 2 9 8 p t I T Z N S S U E t j a Y X z U R L r M P y Q v B 1 A 5 V a O C N U k O T A o B L f r y L L Y M a F d n W b R A 0 m b 6 Z C C y w 1 v k b A g h q 6 W X + m O M K 5 3 B X b r k q / Z m X x o h c s v u 1 u + / 2 i l J z a F 7 D z S W Q 0 5 u Y 0 3 i 3 V q z 3 G a v c q 1 n 9 N 0 b 6 N s J A e H Q W C A B k t T e B B C B L E Y U N g C y g t k J T T G h R O d v E M T y e 0 Q 4 i z b x 7 e i M T w u 3 k L T m E C E r 3 8 Y L c n H o P l q Z V n 8 6 G f S 6 v v I K H r v d a O M T z v 0 2 W 3 k N g F z 7 L T f m l / X 6 C m O 9 5 m f x o N X L 0 a 4 E V A z Z N i l 8 3 + J O U G 1 J r e / I K F C u v C 4 O / v P y K 3 m 7 Q T H 1 q 6 U t 3 o M T j 5 A L e t U b 3 B 3 Y 5 v 6 h 0 a D i K r O L I M J D B e N 2 1 f K W R G y i C e 4 w B O 8 8 h g w X 9 5 Q 9 9 j Q d N K 5 A j Y A N L Z s 8 V i 1 f 2 b f F A 5 4 s U T B 4 l 6 H j 0 m g B Y t 5 7 p B 1 Z c P 1 o Z 0 X W z 2 Y X G X o s / Y X + f i S F v P 6 c 1 u 1 z f V 3 7 L v z O U S R G L N H 9 D L c e D 5 A x S Z P u P k x c H d H 7 r + 2 P m i u s v e + g f S S l V 2 j Q v J R C l + S E J W o T Z I l a A X R q 2 2 F d k M P l O B d 9 / R 7 y P L q g t G r y K i J + n U 9 R 6 Q N 8 J G M U m F j N f c Y A 2 z 3 L X M F o u g 0 o M Y 0 c V B y N x A Y f 3 u T 7 M S u S z 5 z s E 7 4 f v l n i + 0 j 4 0 8 t M b G v H L e m g P n F 4 4 N e 0 D V j H m y L 1 / r S x U Y A 3 Z b v W a e 7 4 y g 4 f + 5 r t 3 W m Q Z j 0 v X 4 B m 9 v + s m B k u 1 m / 5 l l 6 c g v D N 9 M j h i 3 f T y / d X n P k f o U Y v 7 d 9 H g H V H W 3 G Z N z 5 8 B 0 H q K X c z 6 G q r f T S M v t / W l y P j K f u X + 8 + d e w W 9 x B u 0 N e + + 3 y 5 1 e k r k M L 2 u n x s L p S h x p e 8 a H Y g L V C z 1 D D 6 9 X z o 8 R 5 y c w Y D v E j Z W o 4 h 6 I I 3 + P 0 e 5 D f b t J h x 1 M U 9 P l M 5 5 1 c U f r n / g q 5 K h R P x Y I x 3 A C B O b T y J 8 l P Z i P + Q e s 8 D 9 + d A o 5 9 w V i J d v 0 w J m 3 y T V i 2 3 T c 0 C r R f 7 F I 2 f L H Q T Y 3 X I / 9 V L V A 6 p 5 D Q Q 4 w G E D X H P 7 q n T l I R M o u Q Y c 0 8 h i L D + k J M A 4 Q 8 S Z W V 5 A 1 x 2 p t v W H z 3 A A p Y r B l y H Y l c K L 0 C B R g W I Y N o H b q E o S I 4 O P C i q T e A y D x 6 5 H d b R M t f k D r Z A u f J Q W 4 E Z b A I t e R f 4 Q 7 U T t l b Y E D a k t j D z y q x a c d o r 4 c k F g O P o 0 L R 3 u w K w w i 4 1 8 i u w g t j s c 5 v O i E v R A 6 l m l N j 9 5 W c B c K 5 M + Z e 7 g p I p J q 8 B H Y N p 7 C n Q + 1 D u v h V M j S 0 c T u H e / r b U g z 7 8 m k V w C r d c 5 2 c 7 7 e S l 6 S 5 + d P P h L c t j s D q N V K h R q e H A J y l w b n j U P f 7 7 9 Z m o S h 8 u 6 p C j l z G L W O q W c + b u F C B W P y i 6 p r + o s / j X 1 o Z i p k i R D v M P f P 0 5 Z O t 3 E A d 4 n W D k f b U G l C 3 B F f 1 h O C H 0 r e t 9 N y f 9 j U 1 2 a t y Q B 4 0 B j R c q R F 3 J v p C I K Q h n Y P / k L Q z n i K R 9 3 B L H 8 9 2 D O R g V B V v S N u V G A t y d 3 T 8 p h v t o o T Q 3 6 9 o t y 8 l z X 6 + 0 L 4 A h x 9 X r i Z w B C M K L i 0 6 Q I N B n D w v 8 9 h n N X u R h T B y H C D A I Y d v O n r k j f K v b + j X d s I 0 n P 6 + L s V J g u i T s g 6 E z E 6 f P l d J K o X l Z x C e a / + i n d x U + u L 4 G P z q D 9 H h Y S l 4 P J m / G L B h + q V J 9 A Z J 2 y 0 8 o 9 Y 8 p B j R l m z H j V P h r Y O J n X 7 G w v 8 l f P T q O r u L u K M 7 i / e / F v v f j b t A r b t m t s z v o / 8 a h t g G S T 7 j 0 v j c g 9 r H 9 k u 1 P G I D O Q d i u n I 3 + 0 9 m / 7 Y 7 t x N 3 K + 6 p 0 v C 3 R + 4 p c h G J u 9 p 5 b k f H n / M i e G C g 8 J y r a d C P I 2 n g H O z K 6 N 5 x M v t C s x X S W y c X p j L L A n L 5 h 4 C v 4 z + q a q b E j Y S p f v Q g q G o g s k 9 9 R 5 P F R E B Z b h T I 9 T k C 0 s H p 7 c f D z X + 9 K D v z F v x v s U v u w P A P + D a M n t 6 j d 1 q 6 B D h W 9 K z Q A g W 3 i D 8 D h i p U P H T d W Y 0 Q A Z 8 k P 8 u 9 y c Y q A d + v X f A D j R 6 N h E o 6 O q D r h d 3 3 F 0 e Z C u J b v 6 Q D c A 8 3 9 m n r X e f N 1 x l x G C 9 j 7 h u P q H q a 3 C 6 U e + / b K 4 0 O y F 8 f 4 v j t d 4 Y g m L K I m 6 u v Y T v / n Y 1 n w y A B / M l s 3 6 m 5 v b R 7 0 c t G H w V O 5 P R z b G L Y O 6 N D p 4 V p r 0 c e e 7 l 3 r Z l X y v X K 3 + 9 X R n S s I o z x 8 J R e 5 n c P T + B P 9 N 1 T q z E l K X p j F K 0 4 v F u q W + f R w d v J k E t H d 7 c X g V a e t j 8 w + V b z h Z 5 o i 7 Y J w L Z O M n e G F 5 m m L L I u 7 e + T 3 z D S 7 H g 7 q 9 7 L G w B H e v 4 E v M 8 7 X I Y P D u w 8 4 M l O K f 1 g Y 1 q f j a S + k l 1 n 1 9 e P 7 9 t Q R l 2 J u V q 9 D 2 t 2 I W G Y W f s n s 9 Q S 0 + P 3 C 2 x X V I s c L J D S x l g 1 Q D f g J h f 2 f S d 3 E n E x 5 w 6 3 d y a W O j x e z j H X w u v a Q u P c e N y 7 i v l w q O Q n H P L u k j s Y v 5 k K j b r A k + + i p C e r B j K E N g S 4 L 9 f j m V 4 V s a Z Z H 4 8 7 3 R c S 0 M H I 2 o M D y 7 T 7 v K 6 x b R I 7 X I s c K N r D H H Y p C O p 4 r w / 8 S t u 3 n d A S R m K P 3 v A 9 9 o Z r A L A x g m 7 Q w L B d R v S 3 S 9 x 6 O j X V B 8 g h B 1 0 n o 4 J O e x J g g 6 m Q f 1 + q r G 7 P 3 a + k F Q V / p z l W a X R E H C R F M + 6 Q E 9 O N C j c n J D T 5 i Q R 1 + W W f w 4 7 o e y 7 L z t U l G X F R A i + G 5 h i F 4 T v 3 k 6 R z e g 4 h c 4 0 v y r M 9 z q 6 H / d n o 6 H 0 L g E j P v w y H 2 F 8 A B A 1 N v L 2 x h I v V 6 4 F h r Z 4 3 i N l G J l 1 g y T q b 2 K N h f v S r j 8 p 2 k f R + 8 9 S q B i f J D k s i d l X H e 8 y 0 a a M 5 m 9 q I e q R 8 P c j E 4 p H x C V O A s Z y r J i y E Q M q V l j v R O f e 4 P o B E g N 4 u s A b + Y S O E U p F X O d f f H x r F O R e T U 3 Y 4 W C B 2 b 8 3 n G F S K 6 B J D Z j a e M y c F 2 U V O D w A P b j I Z r h u O g O z 1 S S y r s 2 p u y A X h d m t m T 4 m V U T C U R R D D 7 P f E R S L 2 4 + B N g o n h 9 u H R W b 1 w D 4 Y m h h k r H d Z I y L 0 H 5 6 Q C o 2 Q w d o x W 7 k s O U I H N 8 j 9 w E 8 v C W Y U o v o Z l e z v n H d O O N j p d n y 0 v + S P P A 6 e e A R c 0 U w m C b z C k Q 1 Q P a o 1 H / B C 6 d t 1 K M w Y B l / y G g B y v I 9 9 r F x 4 V L + 3 V 2 i a 1 L B v B 5 K N h 6 1 g K S M J u + 8 f L 5 w f A U I v Z k / A U A o f M U C q F 2 v w F F + y 6 K q h p n O 0 + z W g 6 n q c B 8 m b s p J R 9 M V i 7 z 9 F P V r E 7 o f a C h M u 2 9 M r i U I m k / l Z X Y 4 I H F R i m G X T 2 f R Q G U 7 p I 0 A v g 4 I r n D a A N J h x 3 C p 6 x 9 8 b A G x 1 O z s u 1 p X P y m d e 4 I 2 b X 0 d d V P r 3 / i M h 4 7 a o 0 B i W z a t C v 3 q Q F q B 6 G 8 m j O 9 M 4 N 6 g Y H 6 s P U R b p g p l b h p 9 7 K N 8 V q 1 + z b H N i q a n c z n d k b Y 3 Y P H + 9 l G h F l T 2 5 x Z 4 K f 4 H p Y 2 X L Z U P w K i 4 U g b F L v L m Q h 7 M s 6 1 4 j 6 J J Q D V M B u P O c Q e 0 t l W X 4 M z x 3 x i g g 0 e u b 1 3 F 6 H p e A 7 A e m c T G z 3 n S J g S C V d n Q 4 1 s 1 N K 6 8 V K i Z D Q M e M 9 S Z w 8 S Q 1 Z o i F l 2 N e u Q P Z U I c G e c 8 7 0 L a G 4 A 9 M 9 w U 2 v i x e e 8 8 K t i F o S Z Z J m 6 u l J g D H I W Y K B 6 I z Y Y H V u m V a 4 c y 3 b A C G Y j o + J F a N Q c 2 M i X 9 1 L Y P d a T y m 6 l G s u 3 + r s n r / V m W t / q n K W l Q 9 m 0 f b 6 J B T T K q v p 5 M R n y U J U a R X 0 C H 0 L s J b W K B k X i 8 g i x m U U y J H P j 4 5 P S I g H S 0 / R L Y Q A v v C 0 Y 1 B v f x w v x / c + S u S C C u + x O W 6 9 G 4 A W L 6 r c m x B C J M x z H m K L m 9 Y 7 l K U q v + 5 F m I J H N l e t K l 1 t h Y j 4 R P d H N a Q p g e 8 C z 5 g z / 7 e c s 7 P n o g 4 u l G f 6 X 1 a 4 l K 7 w c y + 0 3 W Z k 7 U b 2 f k a u a 4 I 8 F S I 0 P O u 3 Z a / o J n R R G G W d W 7 3 k d d j a v X y + e H 3 + V a h G 0 X W m / q 2 L Q r t D C D n 2 j X G 2 J i j d 7 H S H U 9 0 2 p s 3 Y f q w f a y i v + f m P J R e m t H H t x T r i 6 W 8 y h B r p J G E / D C V Y J s Q x R V q 8 7 L M t h G N 7 6 U w s C / m + / 2 m j / y h 4 q N 6 m + v 1 k Z L m + B v e M B Q J j l E f l 1 f k a j U a B p G m K w z n 1 R b 1 P f h B k Y e 0 7 F + 6 6 h B S 6 Q d h j V U v f l o g E g 1 C n I / p A v 3 w y x P y E 1 I h i j w h v 3 V 7 W 1 / + H j H F k 0 l r q v w V / I 7 L v l D g F i B p s l j 2 S 8 T D N 3 / H Q p / + q J 4 7 q E h 3 6 / 0 Q 7 L N l s d X O t v O q Q B W D u 9 N b D / k C f F S p r V B M i q k 5 5 0 e v N D q d 6 x Q m o E k B Z x M 2 u g O E O o s n f M P A j Z O 2 u D 9 Q C b i 8 p 1 W S F R o D F r u P X w 8 k 9 A q 3 o x y 5 T q U p z q i x e 2 H T S s K s s 9 W e c a v U / F a U 2 Q P 3 9 u o N j r T i t 7 q B S A I G V z 7 5 x a c U L M S 8 k r Z O t n q c K 5 W q Y A 1 v r d 7 u A o l s r D X F 9 3 w p + 8 2 F B o 3 T Y 2 k m O F 3 z T C e s Y 8 2 p 7 9 S T 0 r d k E C Q 4 d R D n l g P U R Q N L u e M N e J 4 b R T a u D P M i d u f P L n o g S T Q e h 9 c l O W 2 N c N L r b 7 5 Z n d D o H R N W J e m r l m R Y q k l B m P Q o 7 u R N e S l q f x m X a 7 R Q J b Y w i A H u y X 3 r f G + a 1 5 l B B 0 w l 9 y m 2 W v n x U t W 3 7 z t 5 e m e P m g R h 3 y A P j H a 5 P g d E 0 h I / I q v x o P o l q j B 1 g B y e r p R x X 9 t 4 c A m 2 5 w J O f A e s 9 W o 0 / o l B J u C + 2 r l 5 w z N i e 9 p R r v B E X 6 p B I M J q t R u l i 3 p X / e u N 0 0 b 5 A C m 2 P F j 2 w T R e M F l Q 1 Y l 2 h w E 1 a K u E l n o Z M K F 9 p r J / 4 t 7 i g x 3 9 x z 6 s 4 Z U d y B s T R 5 J 8 / U x S B w b I S M M 5 Z v Z E D u o H s m H g + 9 q f 4 e 6 9 O m A / y f 5 8 u I b z m V q w P A N s m c b S 9 0 A s u C k L J / + T O h a M L H 1 A T 3 o p K y E q I n / t 9 L I i + V 1 Q g u n o g Q f A 8 b R 1 f L V C O z R 4 h + / w D H S a C t o k 8 O B M R X Q g a v b P r t 2 E C Y P G f X E F H e v E 0 o T 9 c z s 3 8 z B 6 5 7 A I a r w 2 G b r r P n / R i s 1 w D 0 / Y Z 5 6 L s S 5 F T G M J i J M r s 7 + k s A 3 3 g 1 v Y 4 X x 9 h P g R u K b X y V w J l s F C L D p 2 4 R R R 1 X B N 4 T n W Q U k 6 H + I z W O q c V P L 7 H D q 8 W D 8 j C i W C 8 g 8 D u C / s b 2 L Z v 8 z B / t j f B H s x U V f s h 8 d t G Q 5 B n 7 b o n y B F l P E T 0 9 e m F r + b v Z M B 8 o U i J c b i e Q E F 4 n J a 1 s a 9 o 8 a R r i F w o q C b j h e f c o 8 n U W 2 A J s w a f F y r z c L E / P R + 4 o 1 O 9 r 9 F B r b l S Q / G w P i R d 9 F 5 f N v I Q B d 7 f L o m Z w / / 5 S z H h v n t n 5 l 8 0 o l i 8 Q P y V I D U 8 j 0 N n K 2 E 5 L a q h b z y I 9 e p I M S T 9 t J / H + f J 5 1 / l 2 z f P G K s P d f b t M C y h u u g 9 t I f P B + M t l O V z P F 6 Q w i X P 9 r a w T 8 z R L x e U h / d z G J H 7 j 4 1 p f j q l P O J x e 7 B W X b g X 4 r u g 5 P L s 3 K + j c l l / r 9 H h x + 3 O g 3 i g e H 3 d E p s V g a r T f d H 2 d 9 N o S K M w G z c S u 7 8 s 6 T P 3 i i g s d y / 4 j y U F A 7 4 8 r C 2 E 7 w 5 p s B f y f k g r o m / c F k 9 F 6 5 6 E / 9 K k q P 1 4 G P N + l 1 l 8 v P m P y Q f S h e Y t f F a e T X u X G q e f r k h x H O c p X X x + i S r K I G z 0 I 3 s Z 3 p J x Q T P 3 z j l e 8 o H k R p P S V x S Q Z X A 9 O 5 3 o Y v o O 1 e m 9 C 7 f y X R Y 9 r 2 c u b O b Y x C Y F k T F 9 Z z 4 p H E G r 2 D g U I B d H N k R Q T v 5 2 Q Z d B G y x Q 5 o Q G + s X 1 D 4 Z N j / j e k 2 7 w 6 x 0 1 x 9 K 1 n h S d y Q 6 s E H 5 l u d z R a J I i q L q + J r c l h G T r c L o o t 3 w t o 2 q V D 1 r / O P 9 y 9 6 y Y P Y 5 9 7 h B X W S i F r 6 g Q f e y 0 P W t o b o l h y / t K d J E R 2 m / x 9 J 2 n s y S J T 1 y T b v C J L t t s K / o V H 7 6 K j O H 5 i u v D W Y J P t M C k A M Q k W C P b H k r W a m k 6 0 i W 5 W / i 1 T s M i X n N c K V v + k U j v G 0 0 z A J z + f q 9 I K 0 C W u S n c 5 4 m K b p F g 6 i j 7 e K h T m 0 z J p h S X t w v q O u / n 1 L 7 z e N N W 7 F 2 + a o N g x 3 N h n S s f f 9 a y v Z D w 9 M g K I q x g H L S L 5 R q S K 4 y h L O T v U b p 9 W h Z l e u u j e y 6 W F X v J w B 5 I 9 M 5 Q 0 v N M U 2 g 3 w I k R T T 0 8 r V w k 2 0 1 I 7 C t v 0 D g m 4 9 a e S J g Q i J d Q r a N n j f a v S W 7 s 9 Q w B 8 M p k f 3 n Q L 7 V O R U I p B n j E P N 1 S E M r 9 + 5 f n T 7 f 6 T 1 8 e R 9 u E 4 1 d o x 8 L n s p K C P 4 9 N q W v H V N v 5 V r b N n U M Z e v k 7 y v O P + 4 p l K s 3 j / H s s O 2 f K R d M G U f 8 v m A 5 u a o h 4 J E i V s R c O L k f U Z Q J x z v 1 d e c 8 3 I x 9 v z L l 7 E F 2 Q y h O C v t V 3 K q c v X Q Z t / y B / z M c N b Q x n H u u v a I 0 h I W o Q h / Q O J R s D D q K B S t Y Y u e A A n P / b 2 9 O 7 D 7 F L + t s 9 A 5 t i K 0 z T + e m k U z 5 Y 5 b t l D 9 L r q a z c v s t + s C k G j T w i l d 6 5 g U l H o C W g 6 0 Z r u 4 C o w j + / 3 7 G N X i D L A Y v x m a g R G p X D 1 H 3 I O 9 v G k e 4 + 1 B u u U p e 1 f o r 2 / W N 9 k j e o P 5 Q P v B i I / N g 7 g J x 6 / e K N C B R T H v w Q i f t h D i 1 2 Z 1 D S Q B + P o 3 y 9 c g i u R B N N c d l O O L l 9 D b b 7 4 H 0 x F 5 W H 1 U L / + h B f 3 K t 4 i B G T V T w l G A / P 1 v x e w q R 0 c 3 W 4 u s 3 3 2 V l E F A 6 R h N 4 p o h e Y b x u H T O k K R 3 s M U q y H I m + 1 e C 6 H S w n e l P r s X S 9 4 J N U P O 1 3 L Y 7 L s x v q L U L u F F E e V 1 i y 3 R B H Y G t J Q j t T d O M D k e K L 8 r c z B g J S Z 0 0 u d Q L O K k n 1 u 4 J A 9 3 C f Q + Q N F L K k j o 5 y q h 4 U 5 M q d V j F 3 s F V 1 2 m d D h 2 J I f + V 1 c v 5 Y H J C U b v Y 6 n 5 z C I 4 1 l 6 d X L I o G k s x N T n g w o S g + F Z J i r u 3 M Z Q v p 4 R G 7 5 0 8 6 f a 0 u f Z r S 2 b G R s W n 8 A o 5 + P K d 8 o 1 l a A i 6 7 d / M A p M E N R l x X C E 4 o b 9 1 w + Q u s E d m b 5 y 3 K t z K h Z 7 b 7 g r q Y H K P G G K L Q p h I p L 4 c L 0 N o 4 a p V H H z u f C h f I i h K N f A G F C X 7 v 1 C y j a 6 k b 2 X E A y K s J 5 9 x h 9 W B T P 7 6 y D e f 0 s v R 6 B v J N d O C 2 3 N n 4 k 1 U s m g c 1 b 6 g k 4 I R t Z O v M z D I R 9 q T G 7 r Y M P Z Q 3 l g W A E 9 w 8 b E d 3 5 R K y P t z p 6 t f r U G D 8 F v 8 2 m j 2 D Z Y z s d Z H Z O 5 + b M e f 6 k f H 3 8 v 8 m E F K b Z y K k d / Q j z C i 4 9 m d T u 2 L N 1 D 2 v 9 C U X z i C b f + 6 D w z t Q 3 c v p q 7 Z t J e U K N n Y 3 z M N j r S K 5 o M + f c i d L 9 z Q d 1 + G 1 7 l d t Y s 2 K z N d 8 0 T f h E 6 C W i z G P q j g F l 8 / Y h O e 4 S u / P M G V D t 3 n R f + + S 8 U p y 7 C t d i e y 6 8 T 9 h K 9 c p e / x L y K E y s 6 Q M c L 5 G u 4 J J K O + K q M B + p m 3 T t T y 6 a B i G X Y P p l c N l h d n e I f C f n 2 s F w l q E s 0 u Q 4 u F t h G 8 o b E g W z 2 W J / v A J N t B A h 8 h r 9 Y a l P 8 S 6 r s t d p / r P 2 q 4 b h P i r q K z N 5 f K B I P i Y m z c X Y q / e 6 5 7 + + R u z 8 m W j Y C B 4 R 4 4 P + 7 h M b / / s / H I l P s v f F N 3 p A U X W O Z o H k J T T x U 7 J P f H n 3 + a N 3 f q i L w y X L T W + f q C w P g 7 G f L U 1 E q M Z 9 n 2 J h P R 9 7 I s I 6 H M d q D v E O d + 9 v P f a P W + c a c i + E Z i Q / g + z E d o 3 r M 7 H Q e 0 O M r w I f Y j r F K k c i Q H 8 G l F U o U j o q 3 e h 4 Y M 0 B 7 Z 7 r i F o y 2 0 t k M S e 2 Y 1 s N c l 9 j D 5 2 G 1 9 Y Y o v r 7 4 r i F r D N k l c T j B 6 W b p I M W W h z h F o / x + p Y 7 i F D d B J N j l S T M 3 8 9 e S 9 x a j W u S k u U L j g g j k m R 6 Y 6 N P v h d N V d i p u R H e W e 4 R 6 A H 8 4 l + V V O j A M G 5 B q + 4 g s T A D a d f 4 T b c q T R d O V A + c j 3 1 K + n 7 f X W m m m h O 7 9 j / t R l M b r / 8 i m M F z + I 9 5 9 r o A r P n i V L v H l f W C y 9 f 0 1 i I G g D B I K w d 2 b P u 7 9 N 6 1 7 O O K h L A E y G v v W R P U R i n Q g M / P j V T 9 A r a B y R K / s 8 T f G X 4 J b Q z j X u G X B w F D i U R Q e j n H j d n j z w D X r l y h z c 9 2 o J T Q P r W X g 5 h I 5 G b u I Q v N u C n a b X b y + W o r f X Q z 6 d f w a 7 i + M 3 F 4 C f P G a A M g p x / 9 7 e n v 3 R 1 3 m L / 9 I b 7 N / 1 G U I v M T p I O + j Y M / o 8 0 5 F 1 / + P u I x s H w H w L c f P / 4 2 4 D B b z 1 / f 3 T R o Q / x 8 k t 3 k Z a O X 5 + m 9 o 5 f n y H 9 P b 8 / W / B 7 v n y x e z d n 6 f / M t 3 5 3 / M h 3 d n L t 3 d O y S 3 E d 1 y O C v K B Z g N j + k F o g 4 W Q w b r f T n n D 5 T A f 6 P l b y x e h + Y Z r / D 9 4 8 L Z m M O 9 P h T + W 0 E k + L b S r + v K Q G / 4 f V k Y m z L f M X E o d x Y u r q 2 m 3 8 O I v J U L J h R v o 2 u Q / e U Y / v E x M F 9 + F 6 q b X 3 v M Y e n z / s j 7 a C B M S 4 y v 9 3 L s 4 y X c U S k t E a x N a 9 H V e t 0 u p v Q C 3 + W p n P n z k I 9 1 8 5 V u F A 6 / D z M p G j x I 2 s D c w 8 R J 4 v f m / P 2 j 6 s v v t J y S A 0 w P + B p e 5 9 d 8 x X y D R 3 R x T 9 H D f l 8 Q r 6 c B X j A c 1 S R B i a J n Z H r o X t O H y M s b y x G E c 3 c t 0 K 5 D e w o 4 U 7 + / N z y T R C 9 w p K e D S w b B 3 v 6 A 3 6 n F 7 f 7 e E P x / b D s g z s Q l 0 + 5 S T D O x 4 6 V F J f z Z B N / P X P w s G p o 6 v 4 N W 7 S F 8 w o N x o c A v 9 R t v A Y z I W 2 V t v y N 4 Z / C H 7 W 6 7 K / 5 6 0 8 z i z 8 L c 4 3 W r a I 0 C 6 1 4 + G F q / s b + 6 A 0 V Y 2 X N C O L 0 h f i L S 2 N g X H C g k S N 9 v E k J 1 h 0 V 6 n y X L 1 i I v e i r s S y n A 2 D i e O H 2 n p A o + J q T w i N F G 4 6 G + 8 M w U p o I A B C Y T D H L L Q u 0 b 2 Y R O 9 H N R x 2 1 I v s c p O L T 4 V C 3 / C 6 r x 2 f J z n C L h A / u B r V w Z z 3 n 3 + 1 B P P S N u R 1 L Z Y n w P c I S 5 j 9 s 6 f D F q Q o P y v g v G e 3 i U G n / I q m M h t b u K T K H 9 1 v C 9 w L N y 5 e E i R o 7 G u B J z J I P r F c b 8 P o 2 e x 6 r 9 r 3 L f n E A 8 T z 0 1 Y 3 s G U p M 0 A 5 0 1 + S T n P h G V 0 z J 4 d s 7 9 w x 8 W 4 z 6 G w 0 5 v U C h I X / F 3 y l q h w y B j O x / N C m N Q / I v / T 7 6 9 l v X 4 R 9 f / X / x 8 h s W a / B r U T H y R / h 4 a P / q L g b v R o Z r r V 9 y Q S 1 L N 3 R H 0 L U M p u X 2 w i I 0 T 6 z e B l S G k g P L u P + d m v 7 g 7 a f f O t J O S Q 2 b z x N U T z Y F M P V n u 1 x W x c 7 6 A c b M r J A Q a X d A q 9 J b o T s / m 7 3 t z / h 9 f i M n U U H v F A e I W / r X z S c d 7 y z q d f M d d d z + 8 T / 7 t Z w L p Q O 0 P r 5 f D w 5 b 9 X / y p / u W L / D / 8 / b 6 0 u + M G Y F O T E m s 2 Z N 4 9 b h f m l x A Y h R S P j l y U l n x p z o p a m P X 4 3 F / z k g r 9 4 M t G v 8 B d B 4 I u p f y 3 D K 3 R N k x y h F u i a u r L s c V i R G / j z 3 y R N D k r b n i I 2 n P b t A R S A s P + M i C q + y d M P T I D M T 4 x u v z g c 1 p 1 3 C o 2 N e E 9 Q Q 7 0 K 9 8 J 8 U W j f F p C G u u u O F J N W 8 e p z c G q j b F Z U w L 1 I W V i M M g 0 k G N k w C l l / 2 y w T J u P x / 7 j s a z U f 9 + + W O 3 u r A T Y v O M 2 A 3 q q P f B G q D n e 4 N p z g j d 9 K 3 9 r i e o A A G x I y S 9 + t c d c J / b l l 2 D 9 x U P s 9 y R r r + d L v 0 E u C W e d d r F w 1 B / c 5 5 y f l / e V G e G 8 J 0 V c 3 g R k k C c t f j L D A y m u V / 9 l N 8 W L V C O z v A r y W E g e B c T E X N 7 H m u k c n Y g o 5 8 D T M G x i e L F P Z C y e X Y q y / 3 d p Z 0 y h H k K a z w 9 T D 3 I M G h H q c U o 1 9 Q Z 0 h v E L A Z z a U p E e s p l o X Z U b l v w g t w A e j N s h T E G m Y O 1 k p V s l K 1 5 O J s b 7 7 Y n r P 6 J 6 p g 8 Y f v A P O F B h D W V k 8 1 l n O f b y C a 4 s v 1 m J o 6 G D K c 9 N n s e C e d q f 0 + 8 6 x G f 7 D 3 W n 8 G l v o L t 6 l d H x F 2 x G t x 0 n 1 w f b t o X q A C X p H t a U i + 1 9 W w r Z K 3 / d h 3 E j y / o B Z 1 M h U X g B L u H k V r 3 f l 9 Y Q 0 j e Q a K f 9 3 9 y A E P 2 8 t F 1 + k z 3 r D X 5 M 5 U l 4 X 9 0 g a b 6 o Y d D 3 V V t + f J N c D R / e 3 t B 5 t 4 u m v V v + g n 9 f j 9 C C m s r L 6 D v 8 X 8 c y Z i t F q 4 G 2 S P R 5 v h j 2 / S 3 1 9 h V I A l 8 0 t d 6 4 Z 7 B q R x + g d m r w r g 3 9 l o X w E q i A U g 4 I R Z 6 e u S s d + J O K y + v Y H v N m b E W k g 8 + 4 F r G L B 2 P m c J d R c S 0 Q T N X y 8 T l h 3 T z O + o 7 S f B S K m D 8 u M h Y 4 b B h J T b m Z P b 4 o c F N o 8 p m R F T d 9 9 m X C q Z I f i a 5 9 h f X l z l 6 e h 2 n u O O f x R 2 N A g y I q s r / p 5 O n 0 I 5 / e X 3 H T R g l b f d 6 L I r l u e F 4 q D C z g g l f H 0 i J l R 6 o V q D M Y m Q e f H A G 0 8 + J N 4 T n b f h m u h v z w 4 Q G Y 0 R 3 7 j t Q X G f D + D s W s N V m B M C I I U d w Q u I M 3 x i / 2 p i 2 g b T 1 j x 9 n k L W l h a H C N 1 z e s 4 f + g + G v h h G 2 3 d e F P r d d T 8 / e D x C 3 8 X z 7 O 5 T S Y x E V d P v C x h Y r 4 N r 8 6 a E r R i 0 I A O w D x b 2 E k h S 0 U D M i j / j V j Q g q a Z C s D H Y / J y + j f y k 5 d F x 3 e z j X n q R q p x V Z v w g / Q H j t j I L P C q P A f + t X B z N r V L g z C r 3 i z R H Q R q e 6 9 B K r t d g s l r G e j y c C F J Y m q e s p H J v K f y K G Y L x u f W m n 0 w a W 2 y 8 K D g d x 7 j P C M P D K o F 8 h O 6 R L m X 0 A P W K c P 9 T l s y x m q 6 B l G B r T z a Q j J y r N / x o n g P Y M V K t 5 P m V o D v y i V Z r 7 b v 7 3 7 K y b G p C 0 f 2 M o A D p b Y H 4 3 X T H 3 k B l M z 7 h V e G L d c 1 C 1 4 Z a Z g a w 3 t 6 U J l j i 2 R r A f E 8 b k j t F M l k a c U g g e 1 / S C R G 1 W + e t p T S R x D O Q E 9 9 j k v O T X T l N O Z Q O r z Q 8 N F z Y p b S H B 5 6 E u I t v K d x g D M R n w Q 6 T u D E C Z O r Y n S 7 M t o s p s C 0 L 5 m R 1 z 6 e P X V B B 7 u X 3 a W R b q Y V F Q 3 i P c / n g p k Q 2 d d D l C 6 R l f B 2 b m f 8 l i T G o O 5 9 E J n y j O 8 9 t Q 5 V J x r q F B J j 3 X p o + h o U a 7 X m c M m F C B A e 7 K r R 9 l w x I b Z C z k o D T J E 3 C E 9 p Z 9 h u n A Y o s R i R I O b c r 9 t r Z d T 9 X I x W g O 2 d W S Z L h f y 8 n y + P h Z N + g C m u 5 z S 9 T A X f N V L Z n P c p A G z n f D 9 Y x T 4 w B p k q 1 D f 1 x o n D 8 R 6 G g R 9 k 3 B A X O S k D 4 d w U o t c u 8 + P n w w 4 w R 5 D z 1 + S v b 7 y 7 i i 4 0 Z 3 T P O 5 Q P g X 7 E A t 2 Q F 1 b + 1 o g t n s x k a X v U I S u V q S 9 v / e W 6 w z p w Q J Q i a g n 8 h X 1 K e y b Q Y e V a n l v n v j z n e I j H N 6 Z w 8 6 M g Z A O g x X f u 3 8 Y O N 2 8 A E 9 + v v g B 8 m k q 6 9 s 0 I q x A e f X 6 5 5 q q K x t e w J N 5 5 N Z Q X m 8 8 l + F T q P I W v x Q o + j C d f O J y m n R H 9 Q 8 V E w 3 R J g S H X H s j 5 n i r 6 9 V N M T 6 3 b 5 e S p p v d 5 / g E y 9 2 7 m 5 / L C j p X G D Z i 3 6 n 0 + y E 0 4 e / s t P U 2 S u v 3 e V U x 4 U I p t o y c Y x k 8 m W M S f y u j E e + E e k M x X M f r 7 k G 0 / r z V Z H 3 x 2 M P x 6 V s G V x E 7 z g 6 / I E 7 + t u s w p Z 8 7 t 0 t L 1 I u s F 4 o A s H r 7 e H g / 8 M n U k z U W 6 d K f / G 9 o Q 0 m 1 I G h N H T S E 3 o k d r M n 5 c w Y 9 6 u y R X J h J E 5 / l x x D 4 K A y h l K l X t x 2 i F V 4 S 7 5 K t X O u U b Z E f r u 4 q I A a i j c 8 V G T e 0 D 6 7 U n O t n F Y J b G w z v 8 y j t t g i k D U v k F m 2 6 k b 6 2 2 M a k k L y N v Y s m G M t r P M a n P 1 c m 1 n n a C W a d I T U o S n K i J x 1 j g U c O V O d V U Q z M F T X + z B u Z + 3 V G f e H + W Y X g I 2 r 3 9 b H h A B J n h 8 y V n c F 3 / 2 R M 7 O + J S G y j D 5 l 3 I O A 2 Y M g j a j U 1 w J N J g Z M z L Z s 0 w Q B 5 v + / 3 Y P B g R k l a 2 W 1 / O 1 T j C S N d L Z r 6 M a l b R b r q t 7 S d B 0 W E k 4 + 0 3 s z x f o X V a S 9 8 f I x 5 M n y I H I A N + O B i H a x e m T C I E 7 s 2 g g b X t T o X J E w Q T 0 V F e P p y f q e p 4 e D 2 4 k G e y l i Q E j n 7 M 2 C S j + A l V f s Q J M d x m / b 6 W P / A L C w / y z 0 f S Z 5 U 2 d s O S f / f B V z 3 L e A N y 0 / n n c a a j q J / U T 4 H K k s 7 D f A N 4 e N q Y L B u r t Y d B Q n m s T B s q I N / A m S c J T U f w K a S T g n 3 o C A B V h g Q J n N L + I x Q L c O Y A N r d G U k Z D A R L s F T S r 5 6 9 P a I z a 7 x E 6 c N m D Z I N f o J l o 0 Y 4 u N U 3 s z D t e 9 9 E c 7 T T f B m B d u h f f + o Q n N N a C i 9 X x i b H T r y 2 4 n t B H j T S 7 O M b c 4 G W H P 4 v 3 s 6 k X V V t z d I / i I Z S C T a V U i q R G n u U C g g i h Y C / P s Y 6 E Z 2 M v D c z s p O t s 5 9 T 7 b 3 W U p z z + 8 Z 4 3 x t J 2 2 c I M V 8 N q / c m C 4 4 j L H D + O U x f b n Y O L n s g C J L w 9 U K 8 9 v v 5 N g e 8 W P N t P w 1 F J E 1 f 9 Z w 5 g y p 9 k G s l D l E 2 k 0 e K F r i p L R s Z Y m 8 x 3 Q n 0 s s s 3 3 D r E 5 K X l 8 D y q q F 9 o w M 5 I D 8 U P J I L 4 X Z X L E S N 2 x r P i o j u s j D 0 b 1 B F C Y W 5 K a 8 9 Q v X c 5 B i B Q f s f J E 5 p f X C X 4 N L u 8 a T Y B r W 7 3 O M i H G 9 + u B + d A p V d u v w u O E K 5 y y P 9 g u b K O 6 O B p 2 Y f B 6 + 7 8 d T Z F f w d Y q Y n 1 1 c O O Y I h + Y l G Y R s c 8 S u k x p a F 7 6 P j 9 q 0 / D 1 w z Q R B 6 + w / J 6 A J P o 4 j Z P X K c a l Z B f P s n V b x r Y B B F V i 5 N j v x E 3 T p T P d h 5 + X N Y M r + V 2 a s k C q R S k Y C + I 6 6 5 U n f l o g f S A 7 O Y 5 d L j W L 2 K O z m v f 5 p a e a I i F v J 2 + p T 7 n G b x F L k R z J M f q Q M l A s n W i 1 l 4 F Q j w + c W 2 T s / o X F i T 2 E c a V p E G o h Y n H 3 L O + 3 L f 4 Z H 8 u p 5 C O N 1 P q Y D x j O l h x 7 u T p k v d T + s y o t q V Q A A F e 9 I V j 2 P b e J v Z e Z 9 f h x G 4 r Z u g m r r A t 7 x 4 A y / S B q 8 7 P O w 1 I v L l w N O W 2 L L c H 5 P K o 3 E H V 5 b + v r m q D 1 Y 8 L R B d 4 / v P n 6 1 V y 5 2 k c p B 5 P p u E N D j Q 3 m 7 s D o Y h S z y j l r K z y G l L s i n O 4 o 4 7 b 9 d 1 B 5 E + E m O J w w m h j D n W z o 3 Q w V e f U u E H R O I b 5 m 7 o o i m 9 p F 7 y f H t 3 Q N P R O n F 8 G c 0 e p L A x b Q J v B k c I u 3 W X M 5 + b N 9 0 g U 9 W Z E D W 8 U T t m r O C X q Y 2 A q x G K Z 5 4 z v l M I 4 8 Y A N T c S D O o Q g y i u z U B E O T v A d 6 8 1 D / S A h V j 8 P g Z C T 8 0 9 5 3 e D B i 0 J O 3 z 1 s R 0 O j d 0 g Y q P + m t T z U + U / n i u x Z 1 Q 3 l O F w f N 8 b U 3 J s g v F x 8 6 X y T h U e A e y G O R U 6 4 e 6 i r h P O + o 6 f C / f T D U v F 3 w d Q Z V w i R 1 O Q A I 7 1 h h T D S P M 6 7 J w q g F 0 P T 1 C J 5 I n f F m U V Q U 7 c P g R k b o r 9 s s G X T k n s 3 I 7 n S N c C c n S U R P W T g L z A o l r E P M C 0 t 4 i y D S S g 5 n T A Q Z 8 6 H u M + + h g S 2 2 c Z / 7 B M n u k G D z S 4 6 B S e 8 W M N L H c E c E Q d d W 1 g q U 5 d m Q k T 8 0 m g m x v x L J j / W K 0 8 f M 5 K 7 w e g V 0 k 8 C 2 S y m k Y 7 f t A W / S z 8 j U f e g j c u H i J 7 g z H D i I z 0 9 F m n p 9 Y 7 e g C 7 Q c h q f H Q C L g S Y V y C / j D K H w S W e X I c 7 U t 3 A L f s 0 J W D e 0 Y r q k l 6 3 c B R 2 Q / W X e 5 5 H P b n G r P l / V e 4 h 9 h D l X M B n a 7 h G X w d H A E I e w D G 9 J P 0 X v e G W M n O K L T b k v H q w r J s S t K H J 2 W 1 / O a T e M 6 F k y 0 1 R 6 3 U L v P W I t T w h 7 X h o 8 E d I d G B 2 i d s G N Y N r f 4 J t 6 3 4 j 9 K + v 1 6 8 3 k o o O k d k i 9 x s G s d q F 2 t i 6 f N / / w 0 z Z w 3 b d 2 P I W p S t r D D V g f 1 I A O K 6 a 6 M g I q 8 H J u k C w K 5 U 0 G 4 t 4 7 7 D + K W N / S p v v I q r A C y + S R t j S E G J 9 W G o 9 6 u h l O 3 / I 9 8 q w p L n h Q / 5 R d u w 7 K 4 l 4 + I e H H C D L C t + e 9 z q t a q 8 u v 6 M D F U 9 5 u C G A l G V 7 d k J w v T O S q X q 1 H 0 O d 9 A I y N X S 1 E C c t 8 i k + 3 v m T A b x n v o j 6 A I f g k 7 a X L X e o Q B v y 0 F u p P I 6 t d N g q i c t v 3 j R b g C v y 8 z a S J k G j D q S j H Q p f J 7 N H M m Z B v Y E D B g S 2 O N + P w 0 r H l a / F Q T e H q 7 H 2 m 7 E e H e g f l Q o B j 4 y N f O 7 Z 9 y H Y c t R K n i N P U 1 d l 7 C K 6 c K h G A d Z I 6 1 H u C R i D U 1 r 9 a R a 1 3 6 f 4 S L M i 7 z 9 I g z a s w j C y S 3 y 7 i V g x b Y A E A 5 + c B N d t s T x y / p 2 E L y W d K X w C S u b 8 S 9 x L f T D 9 Y p / X i g E v R 2 R d 8 F v O n s 4 f Z z E U 7 o A i I B h W D o 8 2 C v h 4 d v p G L 7 5 v D l 0 m m P Q o E 8 3 X X 3 T t r T f V T C D V z m Y U 1 C 9 e p z t Y 4 / v N e A i g + i t 3 Y / 9 w j o k 3 O z J n 3 U R M O K z C w X t M H Z k w s h 6 3 V i l 3 w x F 7 8 n E u 3 F q + h 7 E G N p w z s a e U r r D s x F H + q 9 J V I g K X 6 y R g 2 F L F O R L M Q K F P a 3 r G T D X f H d H t r t 2 C h c 3 P / p l v P n U z 1 D s 5 O y P k x W B X G W G H O z Q 2 d F G Q B 6 C B / X 8 D 5 7 z 4 w 7 g L b / E R E P k W M H u M a J N T K 8 I G 9 G Z 5 q S q X 5 n D d T L D U L p 1 7 8 6 7 i c l V A G U 5 / Y Z O L H f V R O n J 9 b h I d s e C R 5 v 0 T G y J z 7 w T g 1 o D r n 7 x M b b l V 7 o l 3 z 9 4 r w R F g x D q i c f I e r K U G / d 7 W Y J q X 6 l p R + W f o C p l e j G G P 2 q S q V c p o F T 3 v e f u g s A a W r m N J o M s P B p v Z 2 c r W t s R C 5 x L 6 S Z c z t c E a s 6 O n C I J J I k I h F K v F b M k R t c c / r v N Z A F 3 v N Q x c f I S x U c L O p u F g 5 f 0 r p f B c P u P g P N s J V 4 C N P y u E B g O o w 6 0 1 q d 5 g x G X m j D S R q v 8 F Q 3 G 7 X x l / 9 p 9 r c 5 s 9 U P 7 C 0 b e 7 c X S X l d H 9 o 9 O o L W 3 G S I 0 Q W P T b 3 z a a V j q w h H F 8 W 2 1 L O 5 3 e S K e o F x 9 t V j v / x r 3 g P 4 u j Q k o f 0 g f 8 q Z B h 8 5 5 v u 3 g Q h Y I F a V 0 Q a y Q + s Z h I F 4 7 b 1 8 M 1 D i 1 Y t I 8 W E X Y M H w w s Z s 2 p N 6 2 X B v b w 5 / H B S y b 9 p M N U 2 1 P Q E y E o + y y l w l S 9 p w B r r s q F I u R o z 9 A H v k 5 a + o a d A y c m 7 M V i Z c + c A X + B z T r u a h X O P U X C U O J g U I q H 6 w 7 7 L h y C e J v s x s s O c I B f 9 I i 9 a X z d d t j j + m T 2 U O k y v + 4 8 / 9 9 b c P w 8 v D T f Z Z 8 k 5 b 9 / 6 F t L S b j g O m K x r X r e V E d d G B o Z d D 3 U J u 4 I L 6 w f L R G K 7 D f C V y 5 Y g 0 r h 0 p 9 K 2 9 j X a I m V b D 6 U O X A s q p I d v 8 j Q L 6 + 9 w B F x m N i A 7 R A 7 M s D T O D Q B c b 0 2 K f J 9 k L X j M d n u + U F 0 D L N r i d E p 2 S F 4 z V z y l t x 5 y 1 7 9 + / m + g 2 u l T V o K B H 2 e 5 d m X 4 C d d X Y d + T / o H K H j w e r y 8 N 3 P u p R 6 L k l A U Y m f F / f X K M 4 + 7 g l 5 Z Q X y b K 1 r r X I A I Q 2 t P v s n g y H 7 4 e n C v N K 0 6 r e F 9 J 4 Q 8 G P f l I 5 d i P M L z u E 3 Q O j + y 0 5 d V J G i m g 0 9 T T R f g I a E t n p 9 f z G e B B o + z v o a m 3 K i r q F V A j X L S H m P 7 7 x j W S U B C W 7 L B P n 1 h l D E a c I q 5 n 1 b B m 9 O d l 4 k 6 c v m o G U p q N t f M C y s h N 5 + + d g / f 0 A g Z e i G R S v d e C s e T 6 o 4 6 + J J L H 5 I H C 7 C B O n 3 f U O e t C M M C c x 8 7 t 8 e L l C Q E t S V L R G w C j 4 x W k w v N B 3 r o f P c f 7 7 P I x i e K 4 Q Y z e o w / t M N A 0 R U F P z s Y x B B 6 O Y e 9 I H u x B w h X d 0 r z J 8 G j d g a g g Q R N d g M j b f l f c L T / A n 9 7 m 9 U + x d N K 0 4 w P 4 8 J A J F R d y h m a b x i i p z V M m 8 Y 2 I F L P a M A B Z f 2 7 6 Y q k 8 B m X M R h r R p D y r g o m 8 V v 7 m R a n Y O u C V j w 0 H q 1 N w 9 5 r Y T i / s s J 8 u v Q P r c p M 6 o C K i b m O Z W J + Q y S G 9 H 6 L P 6 K G 2 4 x m W D W K g Y D R y d W O J K M M x w M t R 8 j B S b H f 5 B Z e + A D n u M Q A v B u f 1 k / 1 T t d N W Q M h i 4 o y w L 0 D V P Y P 8 R b t 0 d Z + w e o 5 O J y y B z r f r I w h O y E d f j v H I E b z 1 O j 5 J 3 H d 3 + u y / u l 1 m G I g S / u a K J Z D 4 Z Z + b G Z i B r h 9 Z O n 7 z W / Q F P D 9 B g x 4 u + 2 7 C q L O t i B / u / 6 l C y c 1 W G 1 O W k 0 S a 1 2 T g o T 3 k h P 3 7 T o D p v k u S Z D 9 3 4 Z f C J 7 B r H N f X L a z 5 1 U H B a 6 s z i Z b u F + W m D w f w k w B P j P x D K q Q f Z p X I P j P H S l O 4 p 3 s / N + f p I 4 3 b i b k K C M p Z g R e A n f D D X c W 6 k h t N t m h x T k y I y b I F Q 8 X r N i q L t V y X 5 j M z D x Q c T z J i / e V E v k K 6 w g P U 9 c 4 3 T a 1 v 7 8 G q m y f c Q X g 6 2 q i 4 I W b e J N P M R l N 5 l P Y b K c m P v f B B Y / n e s 0 k r I + A G W N j z T F I Y j 2 V 3 5 j y a + y 9 V m T q e / 5 8 1 3 1 j x P N b J a b 7 e Q P r O a j y f M v 6 e d Z W j o S U z Y a 2 w m 7 T 6 w m c 8 b 1 a E l 7 y E 9 n h X z p o I 6 K I p N X B m m 6 M l E M 8 O L H 5 o L e x x 7 F p n v F u P U n 8 u U X T e f X V h L i j O T p B Y Q h V + v f f 4 r j 1 F c A Z L n L K n 9 d g g U A Z 8 J 0 O d d 0 A 1 P a z J P i 9 F p g 7 V + A b E w 1 r f R B N J 5 F o 8 F l M i 9 t D C m M l l b d x N V b h M O N 2 Y B f b C H e j / C j 4 m D Y 1 p O + B L X B z o j m 7 1 n J X g j J E j k l O p O X N i Z V H 3 m 8 j 3 a T q d c W I Z n t / K 4 K / H l E / x I x F I B U + G L Z z 6 B u u Q T R I u v Q k l z U Z j 5 u C z i t D j E 3 L E 3 j 8 H Z b k c b F D 2 O g R 1 E u M N C d l 1 m q z Y E 7 l A G t 6 b L Y U n J T B m T S q V k h a U W / p D P v C T X 9 H U e f Y w S 4 9 E B 0 W f J Z p 7 T B B l I + m N E 5 i R b 2 T u Z R d 1 p E k 9 k h N i Q 2 3 z T c A G z P g X 5 4 R N i v b 3 6 F t 7 4 n 0 o 7 6 G e T D C S u M j 1 3 0 S 0 X L 1 C W B Q G q X m K v U L 2 x g t f G R e A M f n T A X Z e K Y 8 8 x D 8 G I J I 5 B X P Y f t j F Q f k L 6 b S 5 I 8 1 x Q 0 3 v W W t 5 E I s i P A t d d Y D b a i j W 6 m u U f u 4 1 y N u n C i k I I d r 7 d / f D 9 a f P 2 E P l 0 G 2 9 q Z s q 7 q j Y u z 5 L l A K 1 z 9 a / J f M D F t 2 3 B d X h z K 4 T Q 0 8 q c Q N f C o V x 1 F / N z x d H L q Q v p M 3 3 5 6 i E o V D C q J / N d w t y F l U D r M 5 a 9 s O C 0 9 u 3 U j 0 j d N q X 2 R w 4 7 R 0 9 a 6 k 4 n Y T o d q f 1 X b A 3 S j 1 K Z d A / R 3 X N 0 w P K W q 8 e o d w l / Z a 7 e 9 5 u T s i t 2 J q F 8 + 0 a V 9 3 v G k Y q l M h C I 9 u X f 2 A M / F d p p 9 R K B Q w D y j t D 3 8 n g 8 R Y l u f J w C c 0 k f M L d I f a F y a A f q S o x O z z W / M t w B 0 q 1 n S 5 v y q y + L N 2 k b 2 S D w z M b N x 8 K N Y s z u K 3 2 5 V k h Z H S 1 j v a e A I w 8 O b p + O x z U b 4 T L 4 Z A T C h 5 w D Y l 8 E t w I O m 7 l Y e i S O G W N h z H 0 n r u G W q G J u d R Y w V S 8 D m F V t 5 K 8 O y A K l x 6 G 5 J B r P W A e 0 w P y b t i I J E 0 j 2 0 e Z i + K E p c g g w B K 1 b N u 5 6 K x M Z B p C D z 8 w n b n 7 E f V O c P q 0 2 4 s 1 9 9 M a A / s 6 j D p w u c c + s S p 5 s 5 n X V f W x G z h f 6 f 7 7 K H Z o q 6 Q E P 0 7 y f q b b W q Q b 0 I b t h h q 1 h 5 N m T C u 6 z r z v W j 2 8 p O x + C z J R z L H x y b O X E X M l I K k Y 0 K 0 U / c h j q 9 g H x o Z e c U g S 7 K w Z j Z 1 S 8 x t E P A J A g e A l p H s Q C H H Q X 0 x Z b Q G O O J i Q N e N O R J A p y u 1 / 7 5 k Z 5 c q 1 r S e U N F 5 M j W I A 2 A v z L 4 X p l X 9 / L C 4 2 1 C v 5 f b k T g u U 3 X C H w A R q 8 8 1 d x k I E 1 T w w A I S 6 M 1 u H e I l z Q D B p O 1 h y J I 0 a 3 m K d G O p X H T / g Y N K C v i A 9 9 / K q f 4 z E R J N t G F k + G i + l 5 4 + s K / 7 1 e h O H 5 E p z Z i h X V k 5 q r r j 7 m T X 7 B R U L B h t r G 1 i A h 4 V 0 D m I e c t f i O z C 0 Z P e + 0 I H X x R w 6 F 7 q R w 7 M 0 c X S / E I Q g D u P 6 F x O Q s P + 9 O e 1 2 g S 5 M y T O G N U A M T A T o n 4 J A s V v U 6 O R i s 4 x m J 8 T r J x U R L D z 8 s x u 7 O q 1 6 + l O + a b 8 f M 9 B P t Z / f t G 6 k q l p 9 g U O G z j q w / A P v c i 8 b z p r d u q y b x j t w P 8 y t c 5 0 O 3 J 3 i o 8 U 7 U H y h 2 q 4 l Y J 0 i v H y Q f k D / z 5 0 6 X Y c L R R m B q 5 W S 9 I Z G B / J C 9 h v b V P M E q 9 A 5 l 2 X E j Y d k c C D 3 b Y P p w / h 3 m R 4 2 9 Q H F 6 s v 9 k x q r / C A x P c V x q 7 / 8 Q Y p R q x O E J q / W l N 7 U f G h h D f u J B I q b g e G m T Z I n K K y Y c q S 2 g s y F y 8 K T C b x L c F I a A x l V O L 1 y Q D U C h f Q 4 z r K H z p F p 9 z o 3 4 5 o / P 8 J p g s Z c C H a Q i C j b F k q i c u 0 y j S C k y C v p P A H g V B A t M C l L Q V O X 9 J w A 8 n U 4 Q A L 7 x P t i n E Q c U H b F f d v H X 4 D m U q 9 U X E d X X H Q C 1 D P v b r 5 E S l h U + V r R D M X H M + M X g e 6 K j c / V l L u y 9 t J C k h j y A u A 1 b p v s i 1 r t H 0 j 2 / d h K 3 9 n G o 4 I W I l z l 9 / B y 6 j I v R Z S U S e 9 P A x r l X 8 Q J 2 L X e H s G G o r J G V c j x O 1 2 p o M 0 Q 5 h i 4 i t K + U A 9 L a J g B L Z K a e J G M h 8 Z u j y J R Q y + / H I J U 2 P 4 j p J g h f b V s i l g f U U j l p 7 + z 6 + L u s M X v R v Y S G E P 0 o Y n 8 V 8 h U u C 1 9 h Q P q W u h o x 2 e v T w H A P 4 d I 4 6 f I + + 4 U Y a m i C 0 x + / P e z S L f B U C d z n z N 0 H 5 X j S o d J B 3 1 u 6 l v o w r / C R N B I g k w C 6 d V e 5 v X 0 K R e 8 e R K 0 v x K f J P 3 y E J c G 0 D x r o S Y P w c 4 S W J w W k C r O h G I P t 2 f j s c L w 3 c A v R c X v d k J o / j O P g 0 I J 7 X S / 3 G + w X 2 1 F p B J a u V X 3 1 H K r o w y w B F Q f 9 v M f c l 3 b O 9 O O 8 x A 3 A J i g o 3 5 5 C 9 p A A L 5 P r D 0 9 1 P 0 N T R g f E g I R S / B M R O i r i z r F 2 1 c B N 6 N 7 n / U l O m u M 3 O 4 h 3 a B G I f T V f + g s O L + C k 3 i B O u j C t b h 7 6 K b n t r O Y K + 2 k X e + D 4 L D z X N s S 6 4 i 8 v V t 5 F X x m b + R j y z s e 0 O x f u S t w g o S + t 9 3 y 9 M H G K v T M w 3 1 K X k + e L z 4 Q f k 2 r R n E p e N h 5 R v T l 9 k 6 k Q 9 g W 9 J 6 h Q l Y B 4 S g v L z C x + F j L T 6 T R R e l j + 4 0 U q o B p d m Y r C B + 4 7 0 Z n 6 J f z C z T C 6 B 5 i W i g s 8 Y I W 2 k / g M B 7 c C b L Q D D j P V 1 7 0 R l s b k s O D 0 H F v n j S 8 Q F J A R u T + r f m a i b s o + s 3 n O T 4 + + w Z n f X u i f J i T q W p b V Y x y L r d l X 1 g A B T W h o M l g V 6 9 E o q 0 c 5 b 0 s u 2 C H 7 g U i / s A h P r H c G 7 4 7 Q n / s b L 2 F w H z 7 3 i 5 T c G l 2 5 P + A i v 7 b Y j S U l Q 3 x d 6 r V E r z 0 6 k p r D Z j W F k z 4 v f k 4 X 6 n m m 5 J P V h A H N a E D 4 L P E n E y I f m M O v P L 5 3 Y z 5 k 6 y D s r 9 x P 8 E U d n h W V h p N y R U y C R f 5 T b 9 + H N G k Q V X t Q P Q L R V w L p 7 D u e t I B D f 5 b V u F x G y R A 4 V B 1 V F C G k 9 + 0 N m D z q v 3 H l K 7 j 9 Y v A Y e a k Y / H B I K C i i p 0 L y f s E Q w n w T y 3 u m r r d Y 4 F 5 Y U y o u b C q d P j y C v C I x 7 H F / r y l N U F u F 5 9 T p m z D X Q l R o V 1 S p 1 W 3 E W X 8 n d p + k 7 t C 1 / r F w T m w F L G M T U t a c y 8 3 A 9 U H B l Z l H V r e N 6 c W v L u C m a 3 A 6 l T O D h j 3 W A u w 5 t + 2 q Z N Y C v 5 j u 0 q Q B 7 0 L L P 0 j A B c V 3 5 s N 7 r P D V 3 + F r Q a r g d c a C M 5 / n n L / u e O y c 1 C + + 2 T T m Z + 6 I q 8 f X 0 p 5 n u h k 6 D K M c J 6 L u x + T f p 7 b O / y 6 L + I G 9 / Q / r e r p 8 w 2 4 X x z g m 7 p n w m P / 7 o N f / L B L 1 / / b f A 8 p s a f b E U U p 9 y d f 5 7 h h 4 r v N P s e G q K y b p J 3 W + O e 3 8 x t l d i K / 9 z T 2 Q 2 V P 9 D m w V 3 o N 1 d L x J E C m M w 3 G p X N t 5 E P 1 v Q k p 1 j R M i Z W n f z 6 / 8 A w w f Y F b / i 4 m 2 / z r B 9 l / h 2 R M a 2 W u 4 4 / 7 C s 8 g g / i f 6 + J / w r L b f g X 8 8 e s Y A T s / / M T y L 6 y v C s 4 v g 9 T s 5 2 v 3 / D M / + Y Y 8 X 2 D l L i d 7 N S k k g H T s c d 5 8 / I v K / z t X + j 9 H H t m n D D b 4 A f g U r 0 W 5 Y / j K N g l y + y u j w L i e E 7 B q Z B x i 4 E E v i K X w B f o K x E D n e M 5 Q i z 4 g d d 2 O 9 + D t W v m r 4 v n y 7 H a 7 I f z 8 T 1 t + 9 R 3 0 X 0 0 i 0 L a f q 1 + P P i Z U g f p / 3 C U H S z 3 / + k 8 2 4 N v h f N / Y O f 5 f 7 P W s m o b e d v 3 t x K 3 5 G l 6 t w v O 8 I C n v b v 7 c B u 9 P + O 9 P 6 n x 9 4 N 5 4 J 1 F z c a x N e / 5 l B B 8 K y p 3 1 O p 8 F v G D A q k J 7 z X 3 Y v D B X U e A p K v B x M v C c f c G 8 t y c 4 d d s / X j r F w 2 2 5 g T l z E p 4 W U I 4 q 8 A 7 9 9 q Y 8 t t 6 / i D O Y i q j + V G h k D B 3 g v Y u L g a + U 0 7 A E a 6 2 M R M P 6 g K p L r x w m N f v K 4 L 3 m c g 6 k M O 5 P 3 G 7 l i D Z d X v L e h w H C m Y / i Y 5 + 8 B a 0 o c W c j 3 6 8 e w 5 X j Z C W B v l y L n w 5 q N U S b Y d U b 4 q g o P B t W 9 6 D G D 7 m L I g 0 v V S 3 8 j c P P 4 M A h r W E M c l z p + j 8 U h C K 3 9 L A R 6 Y O r C z H 2 H l P K V j k I j N D t 9 c T + H 1 W V Y h n 6 + C b N c S o j R + B K 8 a o Q h v r x N n D k C l 3 8 a / d a Z 9 y P k d 2 X k a m M v n K a 7 K 5 0 E N / 6 9 a 6 v O Q u E 9 3 I G D j K 4 J i 9 + T 0 Y z y Z I d f 8 d o Q F 7 R z B r I 3 7 s a w F 8 I Q d 6 W W 7 I e y / D b d U u S D K Q k 4 l s d H Q U j e E c u C D J b y 5 W H U p 5 T K / G + F n 7 N 5 L d 8 y E G o O V h 7 e v m A R M r S g 8 F P 2 H 9 K 3 7 B L F A 0 R 8 J L g b w n y T / f s F c S q S 3 y X d b v H j 3 Z 3 c d 3 7 6 W T t Q j 4 1 f y A 8 O I v s 9 1 s 1 S 6 K O V 6 l 7 P T Q 4 R q N 9 I c B c E / G E 3 U e V 5 Y H 7 l p G I U U o j f 8 7 6 o k j 7 e C b / f m x n S Y P A F Z r p Q 1 H N o + S 5 Q d v m M C f B e m m m A U j x g C L j X + y / L 7 M k 7 1 I o 6 1 0 C H c H c m y S H / C S 3 l + Q Y X I k 7 U / 3 Z F d t u w A d 1 x H 9 2 G L q / w C 5 B j J x D 8 u T s S z j X J 2 9 8 a W + 2 I f k S Y o u w q x Z J p d 7 l d / T m W a f l 2 R 5 s S a F 8 g S e f 3 d n V A G U W Y E t o f + v l 1 0 y E A p E 8 g 8 T F u B K K R R R O H s 5 2 p i x C h r 8 L H z t r v J h K W u p T V D j u S V C X U 6 c e I 5 M x H 7 n B A m D V m u C 3 H E l / a s x V w q I o v 5 s r G o l s G 9 O 2 G N u P x g r V B S X j + r n r u q L P 2 P f h u 8 7 0 D n s j u H l L 8 p b 4 j W w B T S e N j M 8 k I 2 X 7 Y i 3 H G 7 D F d 0 b H c C V Y k o e W M M y J A s l h 3 X R R h b N w l p R q 9 g T w Z H 3 7 e I 7 g T k s o 5 6 s I S d t B B k P y w V / i V 8 T 6 5 V 4 6 d v t X n H D 8 X 6 3 d z P + M D Q l A R L Y 1 r J u G N 2 j o 7 L M D 4 E + X n K n 7 3 6 e i Q s C t s N P U h R A S t y 9 g y 9 + 6 V K Q Q l D H E m M e Z c A I 8 Q y H P n 4 W L Z w Q V U h 1 J J U U K Z h w z 9 S e J K X D 9 9 W 8 W v 7 U F g 4 I 4 E / 5 C e B p 0 E V I 3 W Q y j m V W m 8 N 9 u K v a Q 7 D n K V 9 z j H n D M O q 4 g S u V a u L E C u d Z B g g a l u g m 7 w j w k v n A u y V N X a 8 3 J x B n Q s V J B 5 4 f V p h n S 9 q 0 S X w z 0 n P c 4 0 K F Q / e i H h 2 Q V C f k X F K M e e b y d B W d g F 6 l 2 q o D z S Y b n N K R B N 0 Q G X a h D L S s b f y u T 7 5 I 6 V e n x G X k n V u T r b 1 Z G P 0 5 + f l w + y 4 N u C R I i n x w u 9 k V 9 / r L / g 0 l x M k L 2 c 1 z X m g b r F j W i X i t j 4 v y C V t w k l Y B n 8 i n p C O I M g h R u g 4 H q e N K 7 a K e + V G 6 9 S 6 G B Z 8 D 5 v s N T e e o X W N o n k 8 G 2 y l w P a g d P n T F R k B i z / t 7 Y Y l c B z A Z / V C l T C X i m i r X b l X b p Z I J C T 1 i / U Q z 9 N d 2 b A m A c V 2 h i S W Y n f y t 9 s 9 e / D I j 6 2 v L N T w M Q m N r J b f r H 3 2 6 E D r h w B w k L z 0 T 1 9 n y 2 q t O p W a a b 9 w s u + s 0 p 5 x x k 7 7 n o d S l 4 + f 3 H Y T J l x J 9 f h s D 9 g B l Z R m J l 0 F C y Z p X 1 s 6 5 j l P 4 I V + r G f 1 l 8 m t l 5 I Y u + S q w Q N 3 R Z P W d U Z Y I d m 9 L P c P d 5 Y 2 L G Q + 3 z + f l z M K 5 T g e 1 b 0 7 y f o 8 1 A C J d 2 D a x i E k K h f X 8 + G O W 1 e 9 X 0 7 I T C Z / p / 8 Q i 2 + N Y d 9 P i + N 5 Q N 3 H t 6 A N p q 5 7 y u e l 5 P f 4 5 s e + v s B t d i b y K G C q K n 2 5 T C p M 0 r S H D Y h p + s 1 I 4 B Z k V D 0 Z v H f i j s J k z Q C y k h 6 D m e u X v g 9 u / 8 4 r S F I y 5 b e 3 / 5 9 B G s S P h 1 G O S n H 2 4 n h R 4 r J 8 5 2 v R d X L f m f r b g m T H c 7 0 z 2 A 3 Y 3 5 0 p Y a j W p 7 w e b d p x a M 8 P g g a v 3 Y S l F m R 8 b 8 P u / p A y B H B f i K e S 7 4 T z V T R t y 7 W 3 X 1 A N E 1 V A I c Y G L J 0 Y l B Y H 9 L e d 1 x n 7 3 i 6 8 r p 4 Z v I C Z 5 7 V H / k B t A 0 2 s y 2 i B F f N r 3 / B J + H x v r 2 0 h K F y P r 1 0 x J n f U e X a M 4 h N u S k D c 3 C P A N 3 h e 0 E l 9 4 U Y t w y L H C o 7 2 f b E b n 5 D l 2 T B H 9 J X d 3 e O D w 4 k X G D 3 E v I y q F e P 1 O b 5 w / U w x u c n 1 D u e B / 9 q d 7 p a P y w 1 U Q 4 T v g 2 e K z F + b w J 3 r i e o 3 S K p Y h C X 5 x f y E A U p d W x D 9 W Y B i T n 2 2 r l j u Z a 5 B q 0 x s j E O A b u c V g t V s f / e Z e i / 3 M s l j x i P u O Q R f o x B X o h H h O i W 2 S A E J N J 7 3 O o Y M 7 u X G / u a 1 V J o 9 J s A 9 H 2 n b W e M B I h D w K J 8 m L h s T D y P v 8 V b a d / M 9 m a F g o q u u q 7 1 2 M Z e u d 0 c 8 i x n N H / D 0 5 d x C Y m C z g t P W n w + l k y 2 J 2 8 U l e w 6 1 F r G z w t p q l 3 R l E l / c U 7 h 9 X p K i C v + j E 5 Z c w F O i s u N d x B j c 7 4 h 8 v c 3 y w s M 3 O R p C 3 O 0 l t v W g / Y N K H X + B T z O K O c x d W 3 q i f + 4 o t 6 E t K t W p m v 5 a y H m 1 5 m 1 r K k 0 O x d V b Y Z x 9 1 k y E 0 H N U 9 7 Z U B s O 3 8 T Z 6 G S C D H Q 7 i H Y D h z d R 8 c v d y L s R h 6 O x Y 3 S z H P E S g i 0 6 X s B b O m s c + M 9 Y 5 + 9 n Y m I e P + m E L s V F d u S t A H s T T J O b T j z A T u Q 8 W 0 a 4 C M l z C y 8 L u E B p t 0 A D H u 6 Z c S / h z o N 6 + V 8 0 f h a j j W M G P G + F C D 5 T Y i b U g V q R 2 J w w m j 3 e W k 9 C x T E c o m w c x d O D F T z 3 q y y A 3 s v e P x v j C 1 v + 5 R W o c i R 3 M n 3 s F J Y H B q S + h i t S v B Z n r j B O h 5 y 0 5 y I A 0 q p D 4 N O X y n X Y 8 x m H u + r u x z 8 P X B 0 G X I 9 t b v o L A U W w r t f 3 S D e B r W L Q S t q J 5 Y 2 1 A K h K j v j k p t 0 m j V N g q 1 / w a 1 L C 7 W F I a Q s d / H v z 6 k e A M 5 q 9 S w 8 E e m h D 9 L b U / c A 0 o Y 4 x Q 4 m u t e F M x m e p t N O v R n B T A 7 9 w f w J w k V G 8 a L l / M G R A t d J v d q l D 1 o 4 x h F z t f Z 9 w k B T p 9 h S Q g j 4 + 5 c t 4 N 9 F 1 4 g / 5 s T c w Z a M z 7 q l 8 u g N H 4 r 3 B a O g V 4 u z q L Q 3 x S k o 0 3 g / G p 2 v e V c J h U J 2 5 0 S X P y q v f 5 I i / Q I U l x S o Q g I U g K 7 v L B y I i 4 g k A N N e v x Y e 2 O 2 O d d l u r 7 L + 7 4 f j X j 9 u T W n R A S 9 7 Y L f B u E t r u C R 4 q R s S l o D 7 V F Z L 5 9 n M Y 3 u 2 7 W t 1 j o 9 l d e A g B + A V U U i A 8 F l L 4 T D x x A f H 8 c i X N O f I R z 0 D + n H 5 2 e / 2 2 E N o x m c 9 9 0 d L K q R x / 5 m B p 1 u N I g g e z 4 z w 9 k + 5 v z 8 c q i J q / x M 0 C J T A p 2 m q H w V Q E O G K y E F K 5 3 L 7 f 0 a 7 t l c Q A J W l U w e 5 5 G 1 o l U n I f + V 8 5 b 9 i c x + d 2 + + m n r D 6 D V M 8 g s 2 R E E X D J p z r / / P D D t 3 j s v j 7 F h 1 1 e T y h 0 q X y 1 + M E s 9 b p z l N f y M b 1 R T G / X L M C J Y y z / e a A L 3 7 q E O Y l e R c L 4 4 S x 5 a U g A x 4 W U M B x q B r w I x c 4 r C y D h h Z K G b R R U g j h Z h K D Y l / 2 O G n F y v 9 O P 7 6 1 8 7 j 5 R H T G I x E F 4 i B t H u P 4 9 3 z b y C 4 q t c n D V / M L B L V z A e 4 p Q n T 1 d F 8 j 2 V g D n S A M / g m V 5 7 7 4 o S 2 L o c V B R K t z w 9 Z z t 7 v g e / L + n w M M T s 2 R n p v X q v K 0 l N y E E i G M L I / S 9 v x 6 p G w O o n G I r C d E e P h n a Z 5 f a a I M f U j T F B a h w 7 W B n h 2 l o e x Q X k i B 5 / L s j / G Z X K r P 7 s 0 t / 0 Z h k U L y w V e V p M F 4 8 N + E A f 7 W a 3 R B b V w C T b O G s u N t N y k o i I I k M g 5 g G f 0 o J 9 F v P x A W f W y S 7 7 I i X G Q D 8 i P u Q x 6 E f 5 u T 2 L s l 5 q 1 t V 3 s W 7 C i / t A P D b Z v 9 1 d i K P H b z k b V e s j w 2 E t c 7 Z T y + b y 7 1 d k S 5 K v U 7 g a f R m E q D A 9 Y Y Y 7 P 2 Z U G w u i Z a A M K P K s U 4 o J t i p T p D V 7 Y 7 h 9 I f G o p L F W x j s H X A D X Q s L l 9 d 4 6 p R z F O z k 3 9 + X S D P i I T q X h W 3 L V s 0 U 1 S x W g o I 9 e u b F l z N k j A n C O O f 4 j v L y 7 H R y 2 Z I 4 i 8 r K l 7 o i g 8 V d u y e 9 9 A x L K O S U F x A O k C c s W / F k A J R 3 M M Y k 1 P 8 2 D I k T K u s D 6 X / G f + i 3 n B 5 K z v h y a v s q p 1 s h X e x a 5 Q s g H P E t / h L A k c h d j B P Z N J w T a r P H O j 1 u m z V f 1 + q k C C d 7 6 2 M W 4 M m d P N s e 7 m g Z / N b z e r z j D X v 8 / P A O U E t f w 6 I E m w 3 D C C 0 A Q R j K b P y p z 6 6 z 4 G 6 O 9 6 5 d H c P q 9 w W S b e x R x o C w v l y K K w J m F l X N E L h Q y + o C a P F k j c a C Z z m s m L V 2 5 Z + Q E G q y + B 6 f G i K n I o K O G g v Q + / V M r F a H o 7 Z l P e Y 9 g h Y x Q I j X U x H 8 q q 7 X X 1 y I Q s a s 5 c y P V T J s 1 2 w c m A x C U o C E 6 p g 9 D 2 0 N Q h j I d 6 y 7 l H v i M 5 4 S M 8 A K d u U r P t W s L 5 o Z w L r D i n q 1 r N t U B p o e P j R L Y l E / 0 W 6 z o w 0 f 9 j i U E l r E B V + U Q i o 6 / N a / / v o t l F w c S Z 6 / 1 J + 9 X 5 n w j m 5 T + g D j Q M E T s Q U D A R U T k j b E A z i L f 5 8 x 1 W 7 k E 4 A H S A y u H w d u 7 y K 1 k 7 T A c I 0 0 S j C q T T c S V L x 3 m + B r s e t 9 / V D 1 y G f P t M k Y 7 9 J F D X V 9 v v H J A A k q s g c H c A l w i e j D e 8 x h Q N k b r d z 6 T H z e I x 5 c C C b 6 m T z O R h 4 a V d f h K u C 4 R G i I i y P u u A C 6 + T v 8 y j W s X L i B y b C 5 3 7 y 6 w 0 z m h y c L X l Y D 1 C p 4 b 2 U 8 M u K h H Y p l o k 2 o p A Q W J X X N R N G O d 8 4 Y 6 X E z B Q g x n t R A i r v H e M f r t a l 4 A f 4 o t C C X s 2 R 5 7 f 5 9 6 9 Q k e D x l t A J c O k A i i d A j z o n Q H x Y o K F M + h P l V r u 3 B T q L K M J L h a 6 J M g 0 q E W j 3 x p b n a Z o 4 f r D m 0 y y D i h s n F 9 p J h 9 z R O v f r Y A c O b 1 F h 6 P Q 2 F r d u x Z z d M / 4 X X U l n 6 T Y q 7 W K H A 8 0 f 2 K S g p Z D 6 k U t y t C y 8 f c q C S 6 z T D U V Y N A f J q a w o t l g T 9 S W r k b u d g I u I 2 2 J b 6 F p / i i 5 y e s U T 9 8 I + / s 0 W l c n L 3 N I 6 d C r v 1 b s U D g Y v C Z 2 h S 7 z 7 + H U K S 1 s w L s l h I 2 i 4 w 7 F 3 s o 8 + m 2 S 9 7 5 f N 5 D d z J w 2 c q P l 9 X 0 z 9 U R 3 o s h w g 1 S u n H f A v R f p B v j U R J F P a V 3 c L F c b x O h c s 0 n V 5 r o W 7 e i + B h M 3 6 A A 9 1 G L x p h i P B p U v e d 0 K 0 n / r b J W r g H E g C n / 7 J I d J P I t Q c S u e 3 K / Z 3 j l 7 + z 4 4 g y t V F S D 1 v u 6 u 9 K f 3 D D I o T J y B w E 6 n 8 P F x 4 P r A 1 e g i t 8 9 A 8 M h S d U H T r l c B s F H y / 4 / f t o L b V W / A I X G u e b y h Q l c t e n H 9 M X 2 i U / Y X o t 6 W t L J u U J w J 0 D N R v i r z X 0 a l 0 B Q V w / q G q B C 9 W M R X Z i L P D f d 0 g y q 1 F U C 9 H y O i M s c 0 3 X S O 5 + l l C T u j y w p v G 9 x i e K L / U b 7 b 2 z I 3 5 6 3 w p P Q h d 8 0 w 6 C m j I P v 4 / B x d 3 H Y y p E K H A z N n x 4 M S s c a K j e b P i m j b e i 9 5 I F w 8 x a 7 5 g j L r f E V l x q g n 7 e l 8 J I K 3 Y u p b w 7 l 3 B Y a Q X O k 4 j I T + E T p V 7 e 8 V G 6 Y l F 0 9 T w g o F m + a y g 9 Z x b I S 1 Q S E d E A Z y T C K 2 w R 5 x n K H O 1 d b 2 X B U d i N C a g M Q y l w u / E c 4 t 8 5 i N E P f 2 T M i M X / / N d 3 8 b b g 7 / / 9 6 w f 8 9 S S u W D k K E B T a S 8 3 M p A x p A m Z C G r h 8 z o q T v O C 8 H h X B S T A M W P c 9 q 1 v 6 h 6 Y j V p k g g t Y B c C v Z b r D X K 2 H S j 5 I x D z f L R d h F t y z + G v 4 u H K r g 3 g k m J k / h b 6 t o b M g A b B 8 d / c M / b V c h 4 / f / F 1 d a 8 v 9 2 p X 0 O R + Q N / u J 6 O C N e d L G A S J g G 0 A C m q 6 j f K 8 p R H k G O t U d r Y Y i S s 5 T 1 x / p S M r 7 B d P + v C z a B G O F f z n Y l z n T V L d 8 s j J 6 Y n P 2 W A A + n 4 x e B 3 o / 1 y 2 G M i P W / Y i g e q A X z Q J Y / 5 n C R x Y o V T m 3 Q D 9 R 5 K w 1 5 Z x J L E J t v B N l U 7 D A P s M v i 6 0 I L G h + 1 q 4 f R g 6 Z W u 2 O X r m s 2 4 e b 2 R F c T d 0 8 z l L R n Q / 1 u b 1 g i 6 l h y s d 4 + W Q c M y S W k z l C D d f L 9 0 Z U L r j b y v 8 q 5 L 5 8 j Q E x 2 W w D L E y Z g K J s f V Z r 8 k 0 z + r 3 8 X d + b j 8 X Y m / / 2 C 5 l 8 v J f 6 3 f z + O g M h L Y w J d G H 6 X y 9 m l D 7 Q 9 T v t n J s 7 J 3 6 / m K 7 O d q O o h t g 7 j f X F 9 m 5 A 6 s y P M l C C v r n H 3 W 5 + V h E s K l 7 / L p G x P Q j 1 s 1 / d l y M I r C s + s k 4 a M M Y 6 p d / 5 9 z Z v f 3 I n o o 9 4 f M n 4 D 4 7 7 l U / j R A + z h y z 1 Q z x 0 m k j 8 A x I G V k n v l 4 z h S l D h X B l 1 3 V / a B o U V b R O K H v Z L Q K V 7 D f 7 5 k t n g k D j a 2 N 4 L + b f B z E 9 x s / 0 b z U T / i i w r f Q u l d q M b Y u H 0 Q i D F A D G 4 Y Y U O H u h 4 w 0 x 3 4 Y u y i m E u c d q i z j 1 N 6 L f 1 j 9 s R 6 F S V x 7 / 5 G E a I d A 4 1 G O h L w p e c C R d 3 J / h R 3 j A o U D P n 3 I / 3 A z C 2 w A t x D U X 3 X c h n 8 4 v J 8 0 5 2 H / L B 6 v U H H I P r 0 S + k c l o j H O j I R z + / j C q M y o h x p m U c w W T H R l X m i 5 f N 6 g P z 1 o N g D s 9 x J L f 9 9 y 1 N b 4 / U l 4 H 3 / t D 3 u t E a S c f s s 9 3 S 4 s y 0 z r 9 p 1 b f 1 T 0 z y g u 7 1 s G Y v v v 5 f k b 3 M 8 H o v o Q 8 V z G C g J N 2 + X C V 4 D f O J Q n + z E U g 8 0 f N j h h / v s C n s q T w F q R 0 T r u T / s Q F R W f e G u 8 S W Q l O C M X 0 / U G V L i e f S C g p 3 x c C z 0 I S G + + e U v 0 g W u D 2 g q 5 N m m s f E F D d R X n y i v / G o C c i m m r 6 / L 9 K 1 s h F k H / 4 0 P T i q W 5 8 G t c Z X d O w E h 4 7 t C n M T p v t z M B i 3 m 8 4 8 M u P s u v S x y C 6 s 5 R t B a H O K d 9 g l + D x Z W 9 P F h C u i P q 6 f h p w K X f c D g c Y o t v 5 r I R x L + U X L i F G z y h 1 7 F O I W J P X X + L Z g A g s k c h u E D E f 7 n l H J + r 7 W o l 7 z 0 2 2 9 j G 3 l + B 1 J g r e C k W u / T Y o 7 X l r n j i I e e M s m t + B k 1 r 0 m 2 D c w D Q d v L U R 8 y g 7 u 5 P E 6 P N i D v U 4 U D I 1 m j y 5 6 L P n C v 4 S 9 P 9 U S n Z 6 9 G B V 6 6 + + r l 9 7 p t D X / n a g L g P h B K A 1 s y X 2 Q v 4 W O h n O L 8 S r q F Q N X V Y 5 7 4 0 X M R Y Y e l z 5 w F h N x 8 L O O z + w H m 3 i R s e w S e B h C 7 U C t v r b Z Y R 7 + 7 3 + C Z q D j K t U L x / E D t / c u H m T F L V g 9 V k 5 E D 6 b 2 r o l W z D G T N B P 7 Y 9 + M + U z 7 6 6 3 N L S Y o C 0 e 2 q k V l j s 9 X U v W + Y / C y / a 5 M W W i m D e R b k W C 4 h n m M Z 9 c T 2 6 T 3 9 b I 2 1 F u Z g x s c m 2 U T B B M E c 0 V U M L U 6 m 3 h + O J s 5 e 1 1 I E S H B + L O A j Y f W O g E v d S h h U m k h d t p d T Z l 1 W L + m V N f w z a r 2 y O H r a 6 7 7 E 5 / B 7 f 8 C A Y U 2 i 4 J K G y Q G f q T i S q P I L 3 / O T B y X R r 6 9 V R b F / s D e o l z / J U M M l q s l S E E E d c B S S a q w u J P q 5 7 Z H z A k F U 7 I l + f R + Z f Z L e r a s z K h a S U h z o n C f g d v 5 2 V Y i O e j x / W D 8 t M p P V 7 Y t S 3 z N F j 8 s 1 R z 6 H + H f 3 5 n V D g v Q c V i d c 5 8 c Q M y b b E I 0 T 8 U O 2 2 c O M G 4 C + w 2 + I n g V 5 o 8 0 4 O a B P t l z I n 4 R c O 1 V L S Y M G h o N y F R N a 3 s X 5 n r m E x i e 3 e n + v d w q Q 2 J P V o r x I I Q b X 1 j X a L w V g B A q d 3 + W F u 7 i U 1 5 U 0 C 9 2 M n 7 Q X c u / u p O X j 9 + Q x f x E a W / K G r Q y E u j v n + P B n T 3 w z Z l i c C v u 6 e b m J e / V f P m U + 4 w + e f 9 L b N 1 Q 0 r W 8 y i g D P U o n q r V x l k H B m K x z / L j 3 T M H v 3 P t + i p 5 l I y O k 0 S K b H N R 7 K i 7 p l W a P 8 P m 1 / O 2 h M g 8 4 i p N n T X p K G N V y D b U C p E D F T f b + v b k 8 N 1 d + t Y 8 c m z W a F Y o 9 + x B g D s 9 + 3 w g 7 5 6 e R 5 B w L 5 h f F Z D l 6 y l J i 3 e G / b o v F 7 V a B i g A 8 G m B w N b 5 d z f J 1 3 Q r Y z / M + K U g y n / j h 1 k L D i 7 D N a a W B R 7 w 8 z c L g h 9 x X o 1 2 t 8 A p 1 3 Y t T z f e 7 8 Y 3 K / U 3 v q m 7 S b n e N 5 6 h X g 2 x 2 5 K x 5 z A v 7 / O V g N q w I K n O s 0 x w P R W B o h m E U 1 s F l G 1 T S f g L Z s g F e w 6 9 x P L a n A K + r v D J l A V C q 1 0 y J W Y + 1 / H 5 8 j a q A v s q K R F 5 u 5 3 X b X 3 p Z 4 b Y U r 1 e r r 0 z y L F p 4 b s 7 c X T S H Z i j O + 2 r Y k r 3 2 f U V 8 s k 6 1 9 t e / q 2 V B o H n t b / j 2 D e 9 w e t d t 7 z 8 B c 9 A U M g Q 2 e 5 e m 8 r d d d A s v y 0 v / t g F B t s T 4 a K Q b 3 + 4 W s k p A n h X u r G 9 N 1 z 8 R 3 5 Z g T e E 7 h c v 8 Q P 0 N S 7 E e W O Z q P Z y I 5 q A + H o L D F w U 1 N 5 L 8 a n r P L f x 1 o a / 6 W I N c g w i N 1 S N E T G t t V u 4 R P k + 6 c 7 q w C 7 v + R g U J l 4 q y u 6 4 6 O 9 4 j 5 G f G x s q 5 C n a x M z S A A G O M O I r U 8 u K f P K L B u U I z M B p n b 3 X M k q 8 Y J T D 8 E b P I W T z 3 P I t L O U J L 8 u r o w E l T M a + 5 Z r e + V t m 3 i m W 9 q 8 K K r P x f 4 x 0 W Q F f v g 6 s w a 7 K 3 Z j 8 h k a / m k i a k 3 V n L T J m T o k H p 3 P S g I 4 K h c w / g S t 9 M / R L p m r x 9 a j O f V f / 0 o J 0 8 D r u W + d 6 M i 5 h S W y V 0 y b W t n t x 6 o O N S r x s R 7 N h 8 P 2 V n X k G W Q d v m b m 0 n z n z W 4 T / W F F H 8 G b h l 3 Z B G / F 8 o X f m i n B O e z I d 9 W 7 Z Y h K J V 8 8 K 6 / k G n Q T B o o H S 7 1 l V P O u v 7 W d z O 2 w L I v v / n D o W d G o R y w L X 4 9 K K V 4 J P h m b t l X A g o M / Q C c j n a 9 0 o z p x H T l E A H s 4 P b w 8 V g 2 T 3 + R 9 I 9 b W r r 1 A w T q W y B w M 3 f L z q J S b i 2 z A 5 7 e x w M L Y P N z h p + I d t 5 x T D u n i 6 z H G X f 6 G h c I J F 9 E 4 M y M w e S R W n 3 x c 9 m j K t Q f D R 5 j B I 4 e u R Y o L k B C t X z / O 2 c P 8 7 3 I + t u q W O U 2 s 1 X h 8 0 r S f 2 a 0 u o Y J S A O 7 P 9 I o o b h U d j N c + p k 4 P v U 2 M / M d N w i A 2 U w x S A V m 8 2 X t v E 2 F 4 3 y i T 8 r Y + Y P 0 e 4 6 h n U Z q 9 f n J g W h c l J x 7 d r 5 B T E M B b P j 1 + u A S Q L 1 Z G s T c H 6 w r z j z G 7 7 o e z r g F V n h I L / T x F Y e v o 4 G v 6 b X L f u f f x b 3 t t S L f f i O w c I 9 e 4 f + c a C c G c m l 5 j / f i I U q 9 6 I Y 8 D w X I y g X p + q c l L K 4 v q U 3 q u q j e L H h u f 8 R H 0 7 V H i c + M I a r c 0 s M s O 7 u F e w t l Q 7 h F w + 3 l S s 5 3 Y + 3 t 8 W k l h Y S H s 5 V q f M T V M 3 d v p 1 K f f E x S U B y 8 O J a m I 0 r i I J r 9 q l Y A B D c w 8 T K s Q s j i K 0 M q a t V 7 L L q O U y 3 g K o q l K 8 t E J L j a z / 6 w 0 t h D X T q I e 6 T + 8 L g j 3 5 5 D V A a f U s Z l u n V g 9 i 2 F d 9 F k I D l C k G G 1 a d J h M 9 + Y z G b C + 6 q c q U / Z n p e b c E 3 G 8 L i C i 4 b F n f Q C c F Z u Y u n 8 0 o L n S p / P 5 y O g L P D K H M I V n F d 6 6 r 7 G i E 5 / e G B h 6 7 r 8 z i 4 h S G e K o a 2 1 e e T u O f i Y 8 W c L s W F V 9 P H 1 L h L 4 6 k 9 / c 4 F G R a 8 L a w H K 8 7 g D X b / q a Y X q A R J P 9 b X B f 8 v D 9 s d W W 3 z D x B v 2 J 1 H K L Y a q e Z O m G v A W g W u Z 0 K q j f t C J a m n f P D F 7 c l A 4 + E H l s W I h z m x / / R x s h h 4 U M W O l 8 P h C 5 / f l D B I J k j b J U 8 c o e F h b T d / a h J X W K + z n b + m 0 i a g 6 5 p / k x 4 R f F L S G 7 J b Q s N 3 1 l W G z 0 / e k 8 A e H l b P 0 e w U H W j b Y I J 9 P g f p G 1 + q 2 b / b T T w b Z C 3 + 5 Q C A j h / / A F C Y P P N T D D b K Y P y M Y / W x 5 6 u 4 8 j 9 t o f T 5 i a 0 3 f n 9 T E m g C 3 e r e j E r D 1 L u R p d 3 T k H b J a g R z d E 5 C u k F 9 L B 6 1 / Y Z M U K Z T D u f s H 8 Z M Y A x R Y N o V K Q J h l v d O b Z 7 0 p J / V 2 K C E B 6 a 3 2 N d z D f d C n D k s t y 0 V y 8 P h j T g x e E X y S J R m t m / 0 3 z m I X e v f m W H W w 3 C R 4 V J F / i 5 e Q b t o W 3 G i G a o T N E T x R e 6 6 P B w 7 C A J / s I R n 4 I z n H t t R 2 h 7 t Z y u F A R Z 1 l C a M J L I g f E 0 7 e o + 4 P o H x 9 8 i X 5 B 7 j q s 3 j s E U N C s a o I E 2 7 i 2 F 6 m K 3 Z C C N 6 v u p f 7 N q z 1 U X d Z d k z q k d s w y k x i I K N Z 9 E t Q R r b M t x 5 J 3 l v B / + m 6 f w I 5 f C r E t U b I 3 8 j 7 o x d 8 u N k E P n 3 q W z B 6 k 6 i o z S G J t 9 f F N m o z e Q Z a d P I f 8 Q k b I N B U v U H E D P G O C h 0 d f m A t m d L V v L + 6 G R R R N H J x h 6 8 e q b x O 4 v l E 2 3 7 T T h U D U e A S + 6 5 z 3 B 5 P W q 9 T f F X N i U e v C a g x 8 f J r r l f q j W 7 I x 8 V N W N l n I I + a / C O f t s + i X N b p R N U n V b l 5 v 4 a N e W Y 5 / / F i 3 O V w j A + 5 m P a m F i Q u q i y 6 J T 3 O y 4 Y 0 9 S 1 9 y P G J j Q r A z J e P 7 V s J h m M R L n t d q O D E k V g N 5 v n b e y Y Y A 5 U A / 5 x C 5 Y n o 8 7 S b G d v 3 i f s 5 l 2 0 M A 7 y K / P A j 9 8 s z q E B D p d C 1 R 4 A t P w P Q U 5 T i Z Q t 3 x A M y I A E 2 r g A e k 3 m K Z s D e e q y 4 7 + 8 B q A U Y 1 d 5 S c 0 n M I h 6 M I 5 u h z w D S K i g w B + G D G Q M m i / h c p s v 7 + z t 9 X 4 R 3 x M z 6 B z 5 u d 5 8 P X M Y z s L H 9 k c u f 2 Y w T H G T f o 1 R t D r U 3 s 4 q 4 T 3 f / d K F H p e y w q 2 h P M d F j k 7 d h Y 9 e S h v d V 5 t l N 7 I 9 7 0 E r 6 + j 3 U J / n L 9 q J c I L C E i k C q S d A J S a h r d I a u r P t D c A Q O l w P V G M p x o P S X 4 d b S X h x P h / n 2 u w P 7 s V x Q 0 R 3 F M / P D J 8 H y B i b Y O X i g m i n 7 K W / R C Z k P g x 5 z h 9 v r s k 2 7 T B u X p / 7 B n 3 P m 0 8 o 2 c U j y p m s Q i h 9 N t 7 P f 5 5 Y h n / D k U e E s R f Q k 9 0 j g S m G f D L C k Q c C t 3 j W j j Z J H p N V K w G D b 6 2 T I r F 1 P A l H Y f B h d X w X q i D N a 0 M s u g W O C i o 7 d F M P 1 / v 4 R t / x R O 3 F X g O f B W u v V m 9 a / o e 6 + r E o v 5 Y l L v M P 9 K h 3 y P x W 9 l U b T 1 B + 3 p X U d Y d o a F M y K Q X Z U S J l X i S p u m c F 6 v A + 2 3 b D G B u 3 h / f J z X w 0 O s f v N c 3 f j j 8 q e O M 9 g o z u z w S O 8 2 Q g F X d 3 q 0 W 8 k v T k p W l K Y s r 2 8 J O z p t t k J p c M V W L 0 E + 7 D 0 u K + P Z 9 + V a p 6 w h o 3 a g s P 4 h m 6 r J k 6 L B g Y Z k J q n C 8 S s t G b X c n E Q r c 8 K y 9 I 6 S F Z 9 t i D L f g / I g t 0 6 R d W y o b E W J a i U z T z l x 4 T k Q + B B o r G E J i g G u R b N G g B 8 f g W O t w D E P O / 4 4 5 5 G v D W g T l L z S a F P R K S e g J h f m c / 4 V W Q 2 I y Q r M 7 9 P b P D M i B / J 4 b q n t i A u U d G q B F v 8 v L W S D Z e 8 Y i 7 a o p e G V x N c 3 h E y J / 7 9 m q v H 3 T J H N h q i 4 c s h M G 3 0 v F + m i W r 5 s r X m 8 n r F J g V X X + C 8 3 E B / l 4 x N w x j P I v c y I 3 y D 1 6 R C u K A l / T Y j D r l x 5 Y f E l L e b 3 c K T B s 3 M R f H g X b t / n z R g J P b B Y T 5 t 5 v z x 1 5 x l Q 0 U n i 0 z m e 4 8 p w t f P 0 u J P 8 9 1 7 + o R v w G L E 4 R 8 j x y N V V N 5 / 9 C + s l T A K T Q j o 9 / v k e i g S N 3 b S t t Y / 8 8 L t o X f Y a y c k O n k j 8 N + a x Y k L E D y P h h 7 T 6 z c 5 x o S S G 3 h r + f 1 3 / C P 4 0 V u K 4 h b 7 e O N c e 3 R h G 8 w J Q E n Z N 7 z B M m m 8 l T c o L 4 M x 8 a 1 S 4 I 5 n 8 R h / M t F 7 B i J m j 7 3 t O P 9 t 0 p 6 7 I X t 9 M 1 D D e G O 9 w U C z x l u v c 9 X d x q u y 9 e U i A E w M t D 0 b g g 3 + k g s P T D W O v S l z S Z l g e 3 a y 0 p + c u / F x q Z r 8 h P L e 2 3 s c b / 2 h t u 5 x L Q U X M n C f p P k 5 F r 3 y / v j X / j D w V l m z F j q A G 7 3 v 0 B u g p z 5 9 V a N F p q N f 0 1 D T 4 O V U u L e b I K J S D z o 2 S e B G X / O 7 e + L + i k h R v d j f F R N P w 3 3 x 5 P E K O j 5 K 8 1 r M 9 n X g j h 0 y a B 8 c Q 8 v t m 3 + G 7 f x L b o q u q 6 f d Q 3 g / L t F p X b I j z 7 J D D m x 4 b f d 2 R Y D f 9 j L e U o a 7 D e w E k u x S b S x r p X F K T 0 y k X f 9 y r y m K 0 w Y 3 o 5 W e 6 C i v f t t 0 / 0 3 W A L d b 8 r V m x n / Z F o B + + + + 2 h X 3 I Y f n q A X X / n e P T B S Z f O B d R M 2 z q 8 4 X D w + 9 q d u 1 O a o e Q 6 N B 5 + M B V g / C p z w 2 c L Z 7 n 7 o K G f s F U n g 3 l m m 5 b 0 K i k p c k Q / I 1 i z Y m E a U I U O E h 3 5 8 / 8 h c X z W a c P L j p p Z 1 B x q G m v L c t V j A K 4 o a 4 t M V X X Y / P Y U 7 x 8 t I F 8 c R R z R Y 9 B e 5 x 8 K G b 5 G J K n 3 e 9 v 1 H T e b q 1 R 4 T P i n V e 4 M X 3 e z g l b 5 b H L X D y M w M c w R U W E j x V L I R l 9 d 2 W 0 f J S z D s b G / P R 9 4 w K z z z f N W f h J o A g w t q c z k O P o 5 R N Z / d K f Y p T 4 N 8 9 7 R 6 2 E E t F Y t 7 G G w I + w 8 W y e Q 3 a J 0 7 F I v q G w 9 G k x s r C o F o 1 C k s h n 0 6 S + + L n 2 W 4 Q a l a C Y L g b y L K z c Y F x 9 b i K s p e I 7 F L B g V I 2 C 4 6 o 9 f 2 x M 1 3 w 6 r 8 r B p K + W H w K + M q w H U f C 7 i E a T y N M J / f R 1 e c P F 8 5 H O T f b X T 7 + G c d M Q 7 N V z 7 j i q h F 6 + d a L 4 i Y 4 T 5 I 7 k i o D s u / Z D 3 k z i M i u / 7 a 2 7 Z j E a H B N B L M A G J L O F J R o W T w H p o J Y u n W Y S I E h 4 F F g w W 8 4 w 1 Y D s s B p O A D r Y d J v u 6 b Y v d I V r x 7 u y V s X p E k W N + r g O x m / P n g / k a 5 d Y B b B p u J G A i U M 4 b 7 K a 3 0 9 2 N K v X Q 8 l W S J z c k 7 B G w P L U o q t e h v y j g 7 A i 0 C B O y C z t u F g I N + f u A l / C j O c V 1 4 h 0 b 0 U g N 0 J 0 C C i I 6 u e I 3 7 y O t / 1 V V + j 4 a k A z D a d J E 9 + X 6 K I c n 7 8 j z L 3 X P V o g v z 0 1 o 3 K b l x y O o Z G X m y N 5 7 6 e g e 3 V m t T q X g 5 q A K s n e L c I N / m B 1 m X R 4 c c z T x V H v k P c C N m k u i 3 k S 8 j Z J b 7 7 9 0 o B a b y 7 z J 4 G m b J 0 d z 4 6 W U q i v T j G I o n K c e F b q U D S e j r d n h E u U c P t u A + k 4 U 8 x q y / W h r b 4 0 U K n 5 k v V j m 3 W M v S 9 U Z 7 p 9 J 1 f u + i q J B 1 3 + T n y F r G v 1 W M + G w o 2 H T Q Q l f 7 j a x o K + + A 6 p K c M o 6 o C u E x z i j 2 8 5 u Q Y e j 0 Z q P Q c j J p c + x a i 8 w V 6 I y C x Q u c L M 4 G + w l Y s F c U 8 q k J A t 9 e o + s + f 3 Z T s X N K I l 6 Y E 6 s 1 q J X G b J X + S D O t + v D e p Q G p V D s o E 4 M 9 Q I C S 1 S / 5 m k n u W 1 e n 8 2 v Z q D R C m L Q n u f h w A h c 9 o P O y 5 m m D V z X e U a / f p 8 q U M r q u E 6 0 y l B S d n X R e e V q c J m s G C a 4 N L x X M 5 2 P 5 C o H m h P 3 d 2 F E c 9 w x 3 o A d 9 q v q 2 2 X t c Y A v 7 C q 8 c E T s R X I r K z z 9 4 1 / g t y G k b z y K z B R 9 v Y B T 2 w w H 8 6 6 + O z s h 2 j g b s P P S 4 s j f + P e l j N L k y E w X V 0 E 3 E e 5 p v o 4 y 9 Q L U + o 6 c a Z 5 l y m q F C e Q o k H 6 / X H 3 J s K m Z t s b t 6 O 8 1 0 C Y Y C f H A g v K P C 6 r i w H H X d F u m D E T A Q B V 7 6 v J e s / H r U j W K X 5 + D Q A u 4 1 7 T J / o d j g a 8 T o f S t J Y w d k y m U W 7 Z x 6 / 0 1 x m P z X l x v X D t H T K H Y 0 / 1 x f S 3 D G d l i 4 K v F D / 4 Z + E V 8 4 K 3 r 1 A Z 3 8 0 t i o V B P l B u i I q y q + 3 K z t z g 5 z e p X q g Q L J V H a l b S R S r M C 8 v O 7 4 x / P j s I D e f j g P 0 + W n y e W + c v O 5 g g p V 5 2 n 7 3 k v z A C J d v 3 c 1 L 2 x y i g H w F M 1 9 X z c d F e d 9 L H U d C 9 i G q L w 5 N t c / T u e f m q 8 w v F S i f M y f x G N 6 O 0 O e j n x 1 T 0 c 5 x 1 f K v X S 3 l p D K j C F b D S 6 B S 3 Z m O z w 5 2 U Q l J r e w 1 a e Q y / D q h I A C U t Q 8 5 O V y p U 8 R Q k 7 l A Q g u h Q H t G E N i H m H J l c b Z D t 4 4 l P Q i O i l a p B b F T k O O j n v 5 r 8 m B Q h / 8 4 p M / U c W R K u 2 0 n q G w B 0 i I Q j W 3 h i 8 H 8 I 5 i l V a 6 o j c B 0 d s j r 4 T n N L f 2 i w W 8 S k I u 9 s X 2 1 j G F z q i T a F 2 N u W k 4 h M z e N Y D u U z X M Z S R f x v i Y + T c e 5 H a 4 N a + I 4 P o x y q 1 0 3 V 0 D 5 s c L n W T 7 c l E 6 H Y p n v q k R g p M E h O / e n J 8 3 d S 2 t u Q e R C U j Q p g r h d E i n 9 O z 7 + f o X Y z T z s N D z k a 7 s i 1 Y + L 9 S j W g W j Y z / D H u 1 Q H x 2 P y 8 l r M m x U 8 R i 5 l s v Y 9 v t K 8 o 5 i p O / W 2 p f D V F 3 u P h q U L v 7 L n d A y p d B E f X P n p 6 C / d + r X 8 4 y E O J g B Q m a M 7 S t X e n a c / i U 6 s K W a X l G h O f U 3 Q x d u J 1 K N Q B B D m x J z d j P o b M x I B V R C E P E Z l Z 3 9 1 + Z y R N B g K O a E G + E Q m 1 m l 0 C 0 5 l j q 9 E D u M 0 K q r m 6 2 A h i o 8 3 M T z d n u B j V o d j / T W d n / v v c 3 v w y + g p L a T i i c N i d B 3 N 5 3 t W G B w o X P + X y a + J e d 7 Y L 4 w 0 7 3 v 6 W q v z 7 F e 9 f P B v Q w I m d e I Z J 9 U z z D y Q z 0 N H b 0 a V P H v L B + 0 f + l p q / e j 3 K m g V H o + T q v x 7 T k G + g F p b g l F y c 0 b j r q 3 v 6 f H D l N X Q V o s r H e i y P N Z r m + w q g 0 o K 9 x 0 B y I G 0 / C z r G 9 7 o M h 5 J T z V n T i d Y k f I A Q O o P o 2 u 7 s C q V D H p c Z q K 4 1 L R 0 P b Q B S 8 o X X p b M Q I / H n r h C F K U A w J I O B g w T q c o 4 g x + b z 9 q o o Y G B T + 3 S i 7 4 r Y X V j l W t 6 f A r Z h 6 g e 2 r c 9 2 v f A 5 g q Z Y x / j l 8 X 1 o j 8 t x p / R P N 1 e r g A 4 o s K Y R B / 9 e 7 / m n e c A J z l N F A t 5 Q u v F T S 9 r g g A L u 9 / I c m I d v 0 f V m 3 J 5 5 u w P y 0 8 X l n 3 7 5 M C y r S q i G w P + y 8 8 a D y / Q A Q u G K A I b 1 S s N a G q c 1 x W j j T 0 f b P J u z j w 1 m 4 c 0 r + 2 T Q N 0 f d P L L k 8 4 a b j H N 9 4 T O 3 T k L z f O + e V z a k L 2 d g M Z F w F L G B V L + P D l h G M A I m z P e P Q J c 7 k f 1 a + l k a x Y s i P f 7 g o w A z Y F M M 5 w 0 i Q f q h 7 T V c H Y J B w e P E h e z s r e S P M y o j g W o D t / k H 9 c u C d 4 k d 6 J e b H e P n T z Y Z E v I 2 T h P c A t I W H s z L + / s q 8 9 + z r 6 x f G p U Z E 5 g x S s p 1 5 z L H c G 8 i 0 o 6 4 V D D H S i g Q X a E L A Y C 1 Z 1 U / Z u w C P y w o S 4 F 1 z 1 8 M d I b 2 G a L H H + C i d T S 1 I 4 J o S c G 5 7 v I b 1 C k 2 u u J + h p l e v k K G 4 N 8 X d B f Y j H q + j P b 7 D l n L 6 P j b H x m h / 7 y A 9 i h U z 2 N o K f u + v q o h H D Z O y M F v 4 1 e x s e Z f p / z k A v P z q m O o J L / T U D J 7 U P B y u n Y 3 s B 8 F e 4 7 V b O M i b T M Y F j W t N p e 4 p X U B v P 1 q K F e T 9 y L 7 W d 7 S l t i 3 2 G 2 8 j 3 F d W A O 5 N 4 1 D O Z U s J p x f U x g R O o a 0 9 E d w F K v Y k I w C U E Y Z z D A e / 7 w j K L b + I B B T M D W g r L o + x y J K Y R u w u z p l o p A f A A q x 2 i O r S z n R s 8 R l V Y H N d Y q v f w R V 5 E s l e M i X Y c 6 B r / D H j y O n Z H N G f L d E U V T W Z v k h F / 6 m r n c l 5 p S L C G y S 9 t c B P H U 8 y c a d x 7 b E Q p G 0 O p J 6 o v w A v W P 1 m l U v K A h / O 0 N u G 4 0 2 Q R j u A 1 B h 9 S O f J v 2 A M V j a j x / q 3 W B J G A B U w i p s 1 M S v 0 e C / m w 0 Q l 6 p d f r 9 X E f i r 7 H x L j / / 9 P q 8 C A N O y L W / A R Q Y G o f r D h 3 J T F 9 b r o 7 l N C K p Q c Y 4 Z 5 l x h 2 G J 9 2 y B N 7 v V / 8 P Z u S 4 5 i 6 Z b 1 A 3 G B O K N L B O I s k D j D H S A h B E h C n K W n 7 + l V v f 9 u q 1 1 / 2 9 5 m b Z 1 W G Z k V n u E R L h e w 1 v r m H A M Q 5 l z s o 4 d b c s y W 7 m J Z h H A 9 S Z z L + H a i O s + E J 1 H D E r C d + M 8 a w I b V Z 9 J n k J 5 C f R 9 A g 1 0 Z Z C E F P b Z f A Q a w F l V 9 d R x U Y O K r + e N H k H 1 A s 0 S l j N K G 8 h R S S a 4 3 J D k d k 1 1 3 i 2 A O z 3 t e 3 X x 7 P o W 7 m H d A Q v b u U o A N k y B r A K P c V 8 l i E Y h K n y + 3 Z X 0 X B e r j p 2 i M R b i 6 E 4 y 3 F M m W o 4 C V 0 l 6 v G z C I Z q 0 5 f g O Q t Z c r D q m Z D B 3 Z D / h Z o 5 3 K d 3 v W r d y + A f M D B Q L / / C k B 8 4 T o H E A r 3 3 6 k w u 9 p q T t r X o 9 3 A k r N 3 d K O 9 8 L i r w N L 7 5 D v x G g D P N T 2 V q m f a T G m L Q + + x 3 N + y p T J K 2 p p b L Y u w q a o K r i H T y F l j b h / w Q f X + M v f x o 4 p b a 2 f u R e j G R a X L X Y o F f 4 q j p n r S 0 P F i I q M c A / 4 G D V Q z / z 4 z W 1 B V T 7 d + 2 o 3 s + N 3 z f O B V j 4 8 2 B Y T F A 9 f f k C 5 5 m 7 X Z 4 w p H a f L U H y p n T w N c I U n a n 0 4 V N / i F b u X 7 1 O 6 7 3 2 n b 5 u L H B S T m Y 7 p l / k p a Q 4 d A H h e u y q E 6 o t s l k p w Y 2 Y 2 k o m T j f j l 7 b G H 6 0 s i u x f I 8 t a c G s m f 2 T v G q K D j H N d j T 0 9 y u p 1 9 W x D k P e 7 / t m 6 i p r b O E Z E h K h 6 a T U 1 h b V H S Y W e f g g k z G 9 C Z n j t K o Q P O 5 h F U i f L x i s d q E A s 5 A h d l P J q z O b 1 M / 3 S U p m a H 7 P C 2 0 4 L d w U k W J W 7 j 5 z v Z h f S H C W L t s f 1 s 9 Z q U e U F f x m H 8 1 F 7 L F V 9 a K 4 / K B 1 Q l 5 z o N x I N J H k K i 9 L v o A 8 D v h K 3 W E y i N o r 8 q P 8 l X D Y u F F + 4 p a f H W u B f 3 p r o 8 9 x r B 7 0 c u 6 Z w W o p H 1 T i R W K 1 + B m z 4 6 g O 3 5 g O q D k h m i B Z B g x H O 4 Y 8 N + d W l r 1 5 / l 2 2 M S H e c 4 f 1 + v R H S E v z z d w z l J s 3 3 f B v O B v X K V f 2 z c L c s T 0 q E 3 C S N i z G S P y w H 3 D g I v m e i t 9 J m W v 3 c M I J h b O u k n d P P y Q Z 5 3 b S H L m o L 8 B 5 r J 5 y X C y f 8 C Y V v 3 J 2 z Y g 6 H c 4 o t O v 3 L o H x c D e N r G n v F 5 F 2 N r q P W c r L S 2 7 / 0 9 + S M v + 0 R h q 1 d P 7 E k U H Q g 0 C u v 8 j 4 c Z Y + 5 A M Q v l 8 o s v D E u U v g N 9 j j y c v d Q + p + 2 k F s 3 C o 3 S 8 H Q i d z Q y S b i a j y W A t 2 D 1 A Z G b D 4 Q 7 L Z H 7 H S J x Q x 5 I 9 O 1 W Z P A o A J N e z r i r 9 s + m v + e t T / s 7 A W n C + w R z p i B k 3 6 f f K / Q 3 5 Z L k 6 r d 8 Z C i 3 q C R 8 y K S T J Q 0 6 d n P H B h 7 G E u I V y h 0 i x C N R 0 z V k j i g c T r m w + l v X U a n X j k s 8 g f 9 L b 8 R Y j 4 9 P g R o F + N q P Q / 1 m i h A / 8 0 2 P m A l 6 i k / 8 K D k j Q Q z k Y 6 H r z S K r K f 2 t E U r L + H + v P P v G Y b z m v p H 5 y Z c y x S e 4 S b m L X L r y i w i C G U p K z 1 X p G v + S x Z H h W S s h u 7 W A Y m Y E l m h n i F U B I I O 1 n c R d g 4 o t h c y b j / X S S 7 o C L 5 z v n N E Y 7 J s B h b 3 C I T e n J R b S A G y O 7 / 7 V k k 4 y p 1 r k n x v K B / 3 4 6 O U C J p 6 Q K x 1 0 Y I j f 1 / 6 t N g l H m w E 3 E b i O / R S 1 G C 7 E F i F H + T 3 U X 1 t 0 A D 0 i n V 0 B Y + M h p X k i f 3 4 a 9 j G D J m Q j K 8 2 M i a e s 2 V E R b T t U L 6 3 T x G K G W + 7 / o A 5 K V x A 7 + P A C 9 n t 8 i P p d R L i G Z P 0 F D W M x z / l + U Z / 1 / 3 / d / / 9 8 P 8 G M R f 6 y d f / V z / Q e B 4 A 9 O 8 L / U X X w u + P 9 N + g D h y 4 R z J p b D Q u I o g 0 s o Y k B S 3 O 0 Y T I M P 2 P V m O D I N Y B N x M j V F g 7 + B D / m C G / h H 8 o O 9 R T r o 5 B g h x x I k j 5 L k H 4 d A f r A k Y Q y i y N 7 f l P W 0 H q w H 4 F r 1 / B H z + c C c T v p d / E B B G U T N Y a 7 Q 5 l Q Z 9 / w e 0 K 1 R X a R b i R q V E X z F / / g k W L Q S x 6 V 5 7 B r l R y j n 4 9 F S K Z w h 5 Y n 7 h n o h i r 4 h 3 z 2 k A 2 N K A / f i h 4 R s K w Y 2 2 F W h u Q 6 z 3 e M R / Q Y F s / U n 6 I m C R q g L 4 W W 7 h h x 2 N X 7 + c k g 4 r x I t N O J F i b w 0 8 G u g v x I m f 1 1 k L + E X A h S 4 u 4 i A v G 4 0 3 t f M N + t 7 O q n + U c M A h 9 o j X R e 8 g g b F 3 Q n M m u q X s T / U 2 F N I + c g P F Z 8 E N 0 J W g k a i J E c r j f i e u e L f f X / b P Z r X e z J H 8 g p t J h 6 F v R t K g x P e c B P d 8 P 2 g N X H H F L d U r J 7 b u Y i / 4 8 z J c D Y F X 1 l J G A + R 9 Y j M 8 D X K j x L X W l d S q H n J v k X Y V c O Q 3 6 7 d J e S Y X h V 8 z F O H h K d D 3 k q o W O G Z C h C E i W B y 8 f 2 6 A / K H f q Z D S B X W X T i m 9 5 c a G Z 5 p t 6 s 6 l s p j P H G B 0 w F M i D m 1 D 4 u G M k p S F D h 9 z J 9 A S 9 J J S p G m d S Z a z Z I Z S G 0 h Y Y T b C 8 R m / J 7 A x x 4 Y 1 u T 9 u S d O D o 9 J + c e b I B Q d r w i J 3 6 I C A E / 5 2 w i / 7 6 H T f 0 r u 9 P m M T r i s H s i J r b Q L m V f H Z d N I 9 g I G G n l d t 4 o G k Z D M J Q x A t A 7 M d l R H W u B T m 8 a 5 F a Q + L S o 0 M o l w p R g x 7 N E 5 A b T 7 G i 3 D K w T B 4 T q 1 E a e X x v q 8 I 6 x W 6 6 Y G r e Y J E 0 9 A u I s X r 1 E / F C k i 0 R 4 w b n o G H v 7 c D 5 6 k s v B 3 y J k d x C w X l 3 n v P j + g w n j x 4 S x 9 G A p u p w V U u y e N 3 S e B 3 S 1 m L m B O 0 c 2 Z r p Y j W h i E k 9 w R G U X M Q E V W 1 r 6 W v h 7 u L z O W T 5 u 3 T I r 3 O b u d S 0 C v e c f S + 8 Z u W 0 s O e P 9 N b 1 J 8 4 h a j k K M c V L v h 7 7 2 5 f x d s X R 0 R H 0 D m D y 9 s T D 5 s 9 g b w 8 k 6 I n x f e l n f 2 Z Q V 1 6 Y Z D M 6 n E n / / 4 m b i a i L 7 C U U c 1 f I F A D U A i s I 8 N c j P m d 6 y g h H I w r U a Z B 0 t W C O / T i w y V J D d B h T S o i 0 V k X W 4 y f t + D v o 9 0 w V 0 e I B M x + n Y + y b S L q e 4 0 V j 8 H A I h D z N n d Q i e C t H 4 C e X m 4 A G h L u n y L E F 7 A P e E I 5 h o 6 A B I y + h x h V s T 2 f u E 9 4 c f 0 w O N z 4 4 W 6 / z J S F 1 j I 4 6 q D S n 8 v 3 7 w u O O i M c N + Y Q + O G d P R L w p L R f Q M G P 2 y P Y q R 2 X L K n n k H 9 b J l q u F Z V y U E E 4 O b M C 0 I K A p f K F r 2 3 v g + F w 7 3 Y H E M n 9 V J J Z m d f x X R H I 8 a Z w P 2 E f R B O P 2 F r d 7 E o N 1 U t z p 7 Y 2 4 P 0 e k a 6 m D u R I 0 d O 6 A I u 9 A G F B 7 J 2 8 G L L G m o N K k q n M N r A 4 E d / d o o w I o V h N K + 6 v Z Y N o E w + d z C J e G 5 A O s U l H J v i j T w c c Y c g j k m t J 0 2 F p C O x M t H 2 U W d 4 M p q U P a n L Q c I L 0 x / E H n Y 7 9 a 6 a R o Z E D N 1 w n 9 v 0 z c t b w m R 8 f B 6 q / Z w k d g G H G 0 b q e 2 j / K A h I P 9 f 6 G o f H 0 d n 3 I o C 6 P 1 w q 7 4 n z d l / t E J 5 O d 3 Y Q U U g 9 t M L + i V I h o I 6 V / O Y Z p E E e u 6 V W V l A S n G L p c 8 K Y v N E f + V r + a a 5 s t t 9 L y P 3 a B s 1 C j q T d M 3 0 + 4 J c g s 6 n H J A 5 7 U C K 6 5 m L u B c 4 Q n g I L l R n O a H R d 1 h B H P J p p m 0 l X G v k j J d n + 6 b d v / m A 5 9 w 5 w B w d T C M I 6 K z t A K F e Q m b j 2 c U 1 y j B P k U u a m 7 K R G r T w + i V P j O u + i E I f I a r R X 9 A I + 1 2 I G 2 u J e b q d u v I M q + B k P B k 0 j 6 e 9 C N H e s M + S 9 k + E 9 1 T h X j / i p x I r r R y v Q G J s s 2 F u C s 7 Y 0 9 u V 8 l L 0 n i 5 + 6 n U P h y + N + 8 L O v b P f d U f P M C o / n 9 b d X S b l f d K y n J E C 3 A U z V h D c e N o f X w 8 L Y 6 u S M M p w H S 0 5 / j n f S / X m B f 6 K V u y A d Z u x p b 5 N H i k c a y B g x 3 I e 4 0 E 2 0 m 8 D 1 t m O 0 6 8 5 H L N b v O / 6 W s U c q v w U m Q X 0 v U u 0 / P r 4 h D n c B f 1 s n B k e K G R h f R R v Z M D Z T L p 6 n r o x m q k 6 J G L v + w o W j q a o 4 b z r h z I 9 q F M l R W G / O d P 1 z e m H I X m S G 7 R / Z G 2 T C a u y a w R 2 7 z i H F z L / U N Q t 3 J O I / f a 5 L J R T 6 m l I C i + Z 1 g Y P m m / Y 2 B S G + W s 0 4 J Y j + M x C H x + 7 x I + Y D s t 5 t g 7 q w m c H 1 0 c o z q I v j 2 W V E h h 9 5 0 / S H 3 Y 7 k E q I W N 0 J D 7 Z 2 g J 4 I 6 d R z 7 I H Q V l L 2 k t v I L / X j 8 J k G W m e A j f 3 3 m m W W a L g Z e y x q s / H o 8 i f N C K 2 j 3 2 8 u f 0 X K u H o l Y w r e 4 d j 3 E R l r P q G 9 6 5 p t P i o G R 2 Y d 6 + x s 0 B C 8 O s 4 2 M v n H A n A L 6 Z N x P 7 n 0 E z i a Q C t 1 I o n s t i h Z P G Q Q 6 j X r G P B + Y d j v W 8 P 2 6 4 L d 9 z + q Y y f T p P s 0 A C 5 + m d 6 X j 1 x e 8 G F d T n k e f 8 7 o Q B + g u 4 O f e R 9 M 0 v x P q + 5 h u T 9 o M f S t s s j d r i K 2 1 G 7 5 H N d n E Z 0 k N 0 e M N / c f A 4 Z q 7 P q w C q v r + f c U K w x t I 7 i i w z 2 p f T Q 3 J Y 3 8 4 J k K M 2 a w E g o p F T i d e P K v u K / + Z r C s m 4 6 e / J u D / 2 U 9 m C S N f F b 9 2 W S u N L P m H Z W 4 O 0 Y w k A V q C j o s a I V 3 h s t J x Y D a Z o L y s A Z U c + V d D G z r 3 m B 0 y t / G 9 h S E G F 0 L n k 6 q f w S O W E s d 9 e G q d x v l M l G 3 L h Z 8 1 B n S a 2 Y Q i q r a m M D 9 J a j Q N S m l R g z h 8 v G A 3 T 2 S b w U l + F I p e q E 7 c t a I d E m 1 u O s 2 C 6 0 2 a g l k Q A q G E G Q 3 E x H 0 O F s / X f H H J y C 0 2 9 g H 5 m w i + m b Q a S c t J R I M e I E k L q P l v s V g F p L y w P U 4 Y q g e v m j V 4 d B N q T s + 2 f T C O r Z S r a K H S U R w i w O G O a o n j d H z d 2 3 k d E y 8 z D a h j G z m I t q J r J 7 D n I g S w w K O v n 0 c u N W e W I W I 0 K g s a J W X A W d i S O J G o 3 9 H 9 h M 4 5 9 q + 8 w d T k J W 7 n 4 r G 5 F H L S P W f 8 p O M D X n m j z V L H 3 O G 9 R X 3 V q w s M x Z f Q f g T 5 t v q i 5 T r R I 1 5 O d I 3 8 P P D R 9 c q m a d 3 Z D 3 N + a v T r A P E z O j w c t 3 H v + V z u H k T U v / B 6 i f C 9 H C d M H 7 Z w F L B R g o G D r m n g C i f A c V B 7 Z 2 2 T Z n 8 C R b w n h D 0 A h s I 7 l y d h f 8 6 L u W p s V t 9 1 U y R K + X S C L E v D Q / 3 o B 2 7 / H D l a O n f S 9 + h o H P s b 9 Z / q 9 / u Y O m M J E 7 B y g e L J r l p t p I 9 J t d g 8 w T n P 8 E 5 n R F k e O h H A 6 f J z m u 5 E K K P C g E u I 4 q i w 3 7 C b n e D t w z 1 j s I j f V X g h O n j L s f V i L R 6 k g W l 6 v d B Z R F A V N O g T 8 f W P G c e 6 K + L 5 n x n V 3 Q 5 b P N R e C M 0 2 O B V 6 G N S Y l v R b p E 7 N 3 5 6 k y I s a o T h A M h S g u k x A I Q 3 A u e C q 3 w o 8 6 b d B / W W d o l F z S 0 1 G + q Y v 4 t a F c p N C N S I p 1 U l J + H M F X 8 v I + 9 W E 5 5 E E z J j S 3 U X s z w C 4 T 8 L J b J / u 0 V k f 4 1 9 w + 8 6 f v h w v d f 6 t y / w H y 9 5 U o n 0 R H T k 7 B k 7 X F J G F 2 x S B E L U a U 3 L K + T 1 S 6 r B p y s T Z p x H H 6 + p D G Z 9 g v y A j F v W W 3 I k h 9 R x d 9 S + 8 p 0 s b 7 g I s i R h H g S r P D S 8 E i z M R B S B 3 l j t r 8 X j C R Y N 8 4 l r e m y k 5 V y O L 7 q e 0 A L N k O Y + q 9 s R s O R D j F 8 C e p 0 w / 7 5 H 3 c d 5 P 5 3 u Z V O s 7 o L E w j C h w H z e w 7 m e n 2 I P j B K 0 k s z 1 E 0 w c 8 / y 6 g S E Q o I R q f V Z q h U P 8 I h K z + T b n G I P 2 e l M J d u B K C w e i 4 G W C F Q B d L Q M 0 Z l j l Z s B t x o P r X y y e w S B J L c v x c b k 5 6 V r E M 0 z / O M g C R D T 4 Y 0 q v 9 p f E Q 5 b K J T N E b o w 0 g H V Q w k 0 q 6 y s E S r 1 p x i 8 L 6 n l X B 6 i a c K V i 4 f b b 0 5 0 n m P V j s g w s m u L / x 3 i R l d H n Z L v 2 T v i i O w o L b x 5 M 1 E f n v x N 8 A L h Y J c i K x I r y D q I P z C x E Q B P 9 p L W d s + M K d 5 c F P S g / W r L X U E 1 H / 4 F u + T 2 R 7 S N 4 J 8 B M A 0 O E h i P 3 B 4 u r k r n 8 M d / y i K C H N H v d a W s V E U 3 J k H F D o W 4 R p z D O P l n s P x w j h 3 f E O v W F H n + 1 x e I N I E b n H 4 e 1 y W 2 g H 6 4 W W q l i Q s 6 V U h s f 5 k o s q 3 v F / a 2 5 z J B 4 Y N J 0 L / D v 6 o x Q u 0 q 0 n v / k i 2 g u x o v W L C I d j N a I a k M f l a w / F j v T I Z 3 U 8 g 9 9 T k G 1 + B u q H 4 n k 8 B e S a 3 l d 9 0 k / A i 0 T s B e Q 1 A W e g k 5 1 v f p 5 n v z r 0 U o y R i V U y B 5 H C j e 7 L Y E t R y S 9 y o F D v l h x l 4 k n v v C l s h O k I e + E 7 t l R X 6 o n K j w v U T m n u e f t X l P 2 s z w 5 d r Z i + N Z j 0 u 3 u G Q M H r 9 Y D E g l r E R h T P 2 B q V j H A 5 C w G z G R Q 2 a M S v x 8 M T F U o n 6 9 U Z K r H J L P E J 7 2 c k I G 5 p e q f l 6 C I 5 l M a N E V a 1 2 Q F 8 E 8 K E Z u e P E B W Q t c 5 d w 9 9 + 3 H X L c W I U T n 5 x c f K 1 s T h a v + / f 1 B Q 5 Q p i m c 3 P J s S c n 7 Y + a H Q i E + W r s t c B n k L X 3 O Q d E I U d P 7 3 5 J r q N o t O L s G + c J a H S o e K 9 8 k 6 N B t t f A H n k c U O o F E g 1 r q j t G J A E h 7 W + A n W W f 4 4 v O a b S 5 0 x 3 M X J i T f z X Z 9 3 o a v b 1 n y B n c 2 f / A H W K V 5 9 t O x S k 5 Z V / A h E k z Q u f R 4 M a t C N Z 2 F 8 6 u Q c I r G d l I R o x J d y t T N l P t A l O p m 7 d j d H 1 I d t i U x i e S M 3 U W b y C l f J H v + o N M H W 0 E b A c 2 1 E T w Z k 4 e Z W o W b O S r v B n P 7 2 W 0 T 0 C B / G 7 X u N W z p 9 J Y + 0 u M S L t 8 Q G V M V J s z 4 X v E A e 8 / j K M r 4 q H 1 V E F 8 e 5 y q 9 Q R i u U s R 2 b e K 0 y m B + D V y t 8 B c I z r G e 5 u a Y G X 6 N c x + d + R e e a I k 0 S Y H 2 1 H O f + j J n t S e 5 G 3 g 0 S 9 k B l S T 7 B + A 9 y D H x P n r 6 P q 5 u + B W L L E W A I n P c c V 7 + 4 D 6 t P Q G j w p F Y T A l J Z 9 0 j q n N q m R d c e p r z V s R e z z b D V E Z 6 H F 7 1 x Z o t f Q G U C m y f 8 I h h G V Q c H H g C t J K H 5 w L G Z L H 3 V 0 i i r y 4 2 T l u T 0 r 1 x 8 U B F h o L S q r Y N w x 7 p R 3 m O O 7 7 k r f S 7 P 3 S 0 P 7 K I B W h M S Z n p X G f Y J D 6 h + u i 7 x A M V 1 6 / g B B D i 8 D d S 1 9 f P S 5 v 1 T x B T q g a P v d g 1 D g c v j K j 6 d 4 2 W X 4 D S H x W 5 a T H m I + X V S s d 8 f t U w y / h U t x j 2 G k Y y P u g s g s W O s o F S 8 0 P z 0 X T + m c T c P C E 2 y S K I b f j 3 3 V / 0 5 1 Q d B c U k c A r w B E W q i i g R E v Z E B D 0 G 8 n S N 1 M e L b 5 X b G v 3 E x 7 v I 0 B T v 7 3 Q H I g r v h E 3 7 Z U L M I R f I 2 y t T N Y E H F p G X / d J P u b 6 E W V N 8 T 2 x J V j 6 Q X s F N I E / x T z a L o 3 x w b m C M w v e P s b 7 A v f E c 8 s 0 6 w / X f W M r J B 8 k q t 5 A X Y x l v L / / 2 A 6 c 0 K R 8 i g 9 p Q 7 6 w t 3 s w 4 M U l V x w E / d u O v B A R M O t 5 O x I 2 v x G F S x A j P x h O M P F Z / t D O + t l X U D d a x 2 a H D N 2 5 R B p i j r R P t 1 y r 9 q q f 3 l Q e V M U + E L k z H W C A i O 8 L w F S i 1 S B o s B A 2 8 A Z n 5 c G I 1 E x 0 0 M t R G u o w n 6 N 9 S l n j C X Z P 8 I L x O E M C i q z r Z T 8 O 5 J v 9 O 1 d b g h h f o 7 E l T y g Q C Y P Z / o 4 I M J t S o k U 5 o 4 O 9 t 9 l a P P C b m x n P i E b 7 Z 3 1 J c x E H h y i T B u y t j F + T a z R p U T f h H 7 C t L b m 7 y s p c 9 T V j s b x L m M e h n u 4 B L I x C T F 1 a n U O N O f e e a 6 m n k s M Y j E 0 N N 3 Q N / E 5 J L h y l + S 3 7 N S o a T E U s K h 2 Q I e n O 0 f 5 u U s n W v f W H j C N n f d 8 H G / + 6 J d E e 8 6 U C R 9 n Y G G A W W n 4 z 5 r x D p Z m 8 0 M v v 7 0 x e B m S l I 6 z b 5 3 b 6 6 + g 3 I q j 7 q K 3 S + k O / l m t + P Z 9 E O Z + Q 6 S V z z p A u v R e Z x 1 u 0 X o l o V b V q Z 3 8 4 J k y 3 y j t a v 8 5 8 4 9 T Q + t r y n O A Z 3 H 4 Q 3 C J H h c c c 2 G 0 E H k n m b u + S n F W z Q F x K x J M k 8 L P o x P 3 9 I k S L H o / 7 / 2 G + 8 N / 9 u B a s H l B p 6 D 7 m f 6 i 0 8 O Z 6 l z 9 U G n o Y Q K W d / 8 6 v 6 + X N P E e A 2 H G W i 1 D 2 h 8 h 3 M a B 0 z B / B D e p a P Y x e f A 2 8 a B P Z + w L A 8 v Y 5 e + B 9 I B H R 9 L P k a u T x 6 l r U p 2 f A o I 4 n Z P V r g 7 i g y 3 5 S 0 / r e q k T 5 A R R X O R b g B P 1 e k k W r Y w p I V p 3 x L / Y l G j j 4 u 3 z p c i d u 9 d N r b D l b J S M 2 v H q G H g 3 f q O M 9 G y g L A Q S U E X M a z 0 m k 4 / t n t 4 Q + z l x i M 7 1 F 0 z e B A t O 7 X 9 X E H k s O Q w y l n y g W / T 5 a j J I D b L D X n M i f r x j t h W 9 2 8 D j 9 X M z O 8 j l f 0 B C + + i A A Y O C c B U C V j t d N B 6 p / n B D Z T h P 6 d E R a + x 5 p b M t x q e y s I V O A L f p M i R c 0 P z t 9 U 6 k E A 4 9 F Z e N n f I r V 3 k i B a s S 0 O v G k k 3 B f n 2 X L m q 7 y g 4 7 g U T 3 2 K e M T 1 m D 7 d o T w F E L I 2 m P i m r G 9 4 Z A 2 j s a p u Q E T G X u Q m 0 u 2 + o I o u N V 3 H 1 r U f 0 g t o 2 5 F a f u O s r A h 9 + F X D r 7 m I R f + / E I r J G L T G t u t i K g S x A w H t h A d B o g I Y j e d J 5 P L b P O 9 e 0 7 C h 0 R k n q F R c e + + z m o m F q h 3 W 9 f r 8 M v Y P 7 + f y 1 v I c Y j e l z 3 X o Q i 2 b F 2 K A y Z / 1 4 L P g j a F w 5 N t A h p c T 9 5 G C b J N V w 4 9 0 v J g W j L B k D r Q 8 C 1 / A 3 5 T z C H s 9 v u u c e b p l Y + P b z J 9 o Y J k 1 0 9 X j 7 L 3 7 l 2 W d I f T G 7 U W v v Z Z 4 M J y 5 j 6 y m f D Y b l S a y L D h q E U H 2 a Z S / + o W c b f y d 7 o 8 O E b U u z p 5 J Y + v j h Z d h f z S d K p t Z t x v 1 e b R e y Z H 8 u 7 S C H 2 m Z Z R V Y 6 4 w p o W s 5 A p e E B W H H C n P p F M e 3 r B O 3 y 5 H I C 4 2 c I h f u T p E j T 7 s Y I 4 J 3 a / Q + r 4 c n L K S e 0 S j D k t x r 3 T V o m u + t Q f 7 J / f s t 1 v H z 1 e Q y I w 5 U a c c H 0 o p W X q l K E R u E F 1 G X x 9 Q c t 8 P k i 8 n 2 j b 8 z u S D B k Z 4 X i H q u u 8 + 7 m W m u / f I e + M F q a o V X d d J X L m D I O 1 P 1 F 5 P X h s a g r 4 g E 0 9 K D g Q c X o Y p g I r A m J F u O O q W c X J D e z R o I 3 R e K N 5 k w 1 l B y N 2 m s v z 0 Q 1 Y / W M L u / f t g 2 8 7 e 8 w V C U Q w e f u f + + Q Z t X 3 N D j O m i t 9 1 d 7 h 3 s f E + o q B S p x 6 5 B l 1 v O O E t D j 4 O J h 7 V D i U L P 8 y n t f j l j d d 0 R + e j D A e W X 2 9 s w W P x l 6 p D O X Y U 9 4 T b u R u z 1 C + f z h B 6 / f r d D 0 a z f d l q L P D 5 6 g 4 1 J 7 A l 9 w C Q F w E k 6 R M G Y y K J + l 6 g b 7 C I A 2 j x 9 a J 7 O x U h Q B h t k 9 I a 7 X e S m 3 z Z Y j H c W c 0 o q 2 G 1 l W c y n z z G G U 9 L J L L z k K H 7 G R r a o U 9 q W h 7 r z u F p m c S 8 x D 9 v r 8 H t 0 M N x M d y 6 c A i 7 D 8 B W I I 0 y d P r h h Y O U 6 o O Y 6 Q 5 b 3 M Y z + G D s S j k i R L 3 C + n 1 + 2 u r 0 x d M N 5 h W P 9 H U 8 D b C d b Y J a M j B S l z z Y 2 k X O p M d g z Y 7 5 y W l 4 l d h B 0 q r j U n 7 b N f B x c J F m 0 H L h j W c 9 v o M R L F O 7 X 3 u a I O l U 0 w U l f D a q n J v v Z w d 8 O n K 9 5 t R y g / R n n K R 5 x U p 6 + 5 5 3 1 G S a X 0 X y 3 h B f 2 f s g x O e j 4 F j g k E X X s E J L k 1 6 8 D f g b C R u Y 0 / X q H 3 + 9 7 Z 1 A L C b g r w N M 4 0 + R 0 P O 7 Q c 5 y 0 H / L U 5 Y k J O n k w y M N e Q O e 1 Y V R m I F 7 f O J y / 9 G l H i Q B Z 3 G P n 8 a T D Y a Z t 6 w w H u 8 R B a M 6 7 6 O J F 7 X i F U A a 3 Z Y A e T N s u P + b x 4 Z d f W x u E X e N F b v T 3 9 D b E j T 4 w a R o 6 p a h d z m / q h / W r V l 9 5 b L h 1 1 J H 2 z s l 5 f z 3 / l Y a h Y e C w a q I H v P p H 3 2 u A f L 2 I R + G 2 H 3 U q C J j p U b + X W o N h k 1 B p S g m c f D K / K Q s j p x 2 0 h Z D e j / e m i c I 2 P P 0 0 z + m Z g i 4 + v 8 P 9 s 6 M J j a w F U I w 2 P y a e q M 1 c 5 3 7 8 3 b a l 9 J i z 0 H b q x T Q e 9 9 Z S F Z c W m / x b s k p T O c v h 8 4 Q W t I 8 Q V N p 6 l a w u H s 2 i s y f 6 P v F s 7 9 H P P o r v C y c f d V t q b L U W Z x z z 0 N 4 D t w f Q N 2 Z x B i d M B 9 P 0 w V 5 / y M 7 d G 1 x I 2 J y Y o 8 c a 2 4 z O g T c H z v X T X / 6 I W D q c D n G n 0 f U a 9 7 f D + e / E R N 1 h N L W E d j Q l U 5 Z h 7 / l q n 8 r D Z / N S u m + C r x 2 q V L 9 8 a K S A W p b R X j 3 9 O S 0 N o h I 2 T y Z r U c T W R l O / V C u d L D k W 3 t 3 m y s f D / v b O A + Y y E + Y T S W 0 s i m I e w l a n S B e S O f r 1 Q v L s k t s 3 + L F I 9 B v p Y 4 O t q N s Z W J d A G N 1 d W H d 3 0 l e L E u b f R E 7 B z e y P + T H e 6 Y i o j u H P G z Q u n M 0 u w f v n + 1 P q j i 2 4 p u G i Z K S u 5 c t f Z y / Z M + / i R G 0 p M K k O g v l 2 F Q w y r H Y K H I y e N 6 w f D I A g m q n u Y N Z 4 E / Q q 3 + + i Y b G M r i k y 1 7 s m L + 9 i Z p w 1 p f P w x j q D i H e u x w r p b / 6 V P 9 n b A X l U + o + b U v u X Y b Z P B 7 V V e + g M v 7 / 0 V 9 / 1 L K C v X f l l J J R h 8 Y D D U h j u 3 z w 8 P y 2 3 G X B c a N 3 o U m 9 w 5 t 0 7 z E i 9 r 3 K x Z O 8 x 2 v Q a 7 M h P P N 3 c S r 1 2 y k c d z j 3 V o P y r P Q H M h g j I W L 7 3 w 7 S J K O t / w 8 y N D C T 4 h A e o m U y L N u K x D d + B B n m g j I Z 5 j x b z W j 7 m a i S l 6 d X n y S + v r g z V X J O O 3 g t m 6 Q X c + X l C y 9 a 7 p 2 K a D v f P T e r d O D y p p l 9 E U w 0 b F p X O O Q X W C D R L W T z h e B f Z 6 Q f I o 3 Z n Y F h Q w Q a 8 i F C E X L H F O i i F h u b 7 h y c w O 5 F 4 B P 7 z 0 E m n o A o 8 v D c 1 8 1 C v h H N X q q v t t J C 3 g P u + N R D N b U l 9 P K 9 O d V k e q v o 5 l j y t 1 0 P Q 1 U s 4 c 4 n S T s f Q H k y g P 0 x r 3 l J 4 l 6 t V u 8 a R r w T 3 g T E + / k t j r O E 1 Q Z 3 z v N P J 8 b m v 7 U V B c n + W C A 5 w l B Y 5 E Z G F 0 v O w e Y i 4 e Y 9 j j H b t m l + g 3 s k C f W o E B P q L c m X X f l X 4 x + c G J x N T J i A j M Z E o R r u P 0 Q 0 o i B x H 4 z K i v o d M o v r w / f g b 1 O i b R G a V d G A V 1 0 i T 6 z j g g 4 3 U R 7 / 2 9 d P b c B P U q K k P W F 1 q h u m e y s P D I e p h 5 5 q i Q h y 4 v 8 b c Q I U x j x P M J h 9 M r Y M + x 1 Q B r Q O / c W e s x W 3 7 + t V L l y F K F d 5 7 G d z 4 v 0 N B 9 c v 6 n l + f i r G R j j h J 8 G V F u H O q g j n D 2 q Y 1 t h 7 j 1 h 1 Q M D l o 6 t k t X + Z 2 T w m c V b A / O 1 z v e M b G 6 3 s L 1 a w 4 h t D J X I 3 j s / E j 6 T u r 1 8 t F C + v u f C 6 P 0 t 9 + b Y B w k t A 9 a E L H 4 m p f n Q S n + r T K O H J b 3 z s W j d M O e K I I r S 3 X x Z g E l R s T j J u i 5 j b t / r x G X i + 9 m R M e Q 9 J r / r M 5 E y I E o / k 8 q E 4 S P T 0 + B 4 6 i 3 2 P e O s M / 5 g T W v L N r R I F X L V V e o 1 b w r w G 9 9 R v U V T e t + G 5 c e v z 0 i 3 L 6 q a V k d 7 M r + x d J o k v R u Y / L O I 7 Z P A R f g E C m c X v W q 4 d l h E R 4 e 1 i 8 3 o e 9 Z D W Q G X U 7 l E w f Y i 6 z c 3 2 c h W / h m 3 2 W n C / W p w E i Y k W J Q D F 7 A c o l A 6 C 7 X A C X n Q 4 S L X t d j Q b R 9 K g c V 8 2 h n b c W t P X N V V 0 X s 2 B M L y + V / J w Q o v b J h T y 6 w / d H e D h B E K a / O U B q e J d g T 0 W 6 J G T 7 I H m r N 2 S 4 a W o H Y L p M 9 D x 1 p a e 5 o Z 8 T m s S I 2 x 4 d A 5 A r m V N G 6 L t / 4 x 8 W z Q i V 0 Q p o 4 L H j e K S 1 v p e p / k b v d z D P 4 V T k + 2 G v Q D + A N P q V f K m 8 y s h T Y / / j 1 D P 5 l 8 X I d n M X O 6 z t B Q V t P Q E F M K Y v e t v f + 4 n X U 5 g l T K a + 4 e 2 I L b r e 7 v y N 2 i C 1 w b a d j L L i k g w 4 j 1 8 j Q / Q 2 a C 2 f Z 4 s I s d k T U 9 f V T N c D c T O + G R E l / z D z f T b L p 1 Z k B H B x R K i M q D W J 8 r z R j 0 s X h 3 t K v w A j 1 l k + 8 o i Y 2 z v l h I 7 g / u 0 + 4 2 k p V V i l J j B 7 S g g W X 4 5 + d U 6 r J 1 9 4 1 T 8 Z l 2 8 d 1 A + U P K 7 7 n e T x 9 Y d u b o e 9 O Q O D 2 E 1 4 n Z 6 z l l / W Y R Y p O r 2 f L n 9 U Q 0 s K V h 9 9 K 2 z D w v l q P y D I 4 M Z 3 n G / w q l 4 0 f 2 c 0 V 6 0 y M 8 r Q l S y d X h R Q / c W P T f l o w O v A j J 5 a m Q r 4 B x T O Z C j D Y B a h j r O z A 0 b g y C m s y d g N l x w k N p Q Q c 4 + A 0 D U T H 1 9 d i 8 i r N V i b a C R a H 1 d 1 Z w g / F A 2 8 7 C 8 i O 3 a f 5 s S f U R 6 Z k Q u 2 6 o M 5 w 8 u n 4 a a 9 8 Z 6 I 9 I Z S g 2 r F o t x A 7 Z I r P P N P E K v w Z n q A i m O i G j u g Z s a 9 Y K u C B X h + R H 7 b T g 7 O Q 4 4 U 9 Q n B 6 + T A e s M m t u X j b s 0 4 N e O i 0 C o n Q n T l X X Y s P 1 N 9 U b d k v B D C j t 0 S 0 + v P z 3 A u M t 3 G k d c z W M b m N J + P k D / x N s b 6 c z t f z 1 n n 4 b X T S v f n H q X Q k G P w 0 m 4 A d q 7 n + 8 I m u c m W 3 V Q d A f z I 7 f z n B / 3 Z / M N b 5 Q / 1 v a J T N f 5 l c Y Y 9 7 T o 0 8 7 a E w h M C b 7 q K N o 0 Z 4 l Q w t y 4 Y 5 t O p M U v r V 4 z T k q r d d S J w B 6 X j g + v f 8 o E P + i u F 0 l M M m V q F Q T X w m z e q p R 9 m J I M 9 F a M 4 h V Q v + 0 y n u y R s e G o 4 1 / D 9 C c L e 2 j d 9 p z / z s i s d u G 1 J K t / Q W M f m M m q v X h T o a j n / A F 7 0 P + v x 8 y 3 Q 9 u g i y P R a 8 H G Q 1 U c 4 f 5 f E q m j 3 O f D l M j 9 9 h r H 5 J q i P N b E 6 f V + n V B w B R y k 6 x i r H A 9 o s 4 n K J 9 6 g X 0 G J 5 h E 9 r 3 T 5 H 3 3 U u n 8 8 b a x u Y y / R 8 / I F w 9 0 K m j b 4 n 8 c D A Z D o t h X D F S F 7 9 z a l 1 k l r l s w p U 4 S e L n / 3 9 6 L Q M r X 1 3 J O n b 7 f q M k B z w y s D C p n s g 5 9 0 K V C 2 S R J q y Z x t 4 d / c H l P s c Q B C O G O i W 4 u 7 2 p m + 8 p e 1 n n J N X r 7 N m Q u f C m d E B e L 7 s 9 j w v O m 5 x a C 0 O b J 0 r f c S g D w M d H B F 9 1 P H s 3 D T f e c x h Y c G U I x X j b S q g j 9 9 P d 4 a m T 7 c g m v y x m j A Q 7 G O C v q O w W O f b U + T 9 0 N 6 F 7 y i s U W M 5 X F d 4 7 b x t b n d U R w E y R k Y m F B c 7 I o q y 3 V T A H 0 o j J 1 I t B g W 1 N u q e h Z m c U 2 4 I M c T G c z X X e 1 X 4 H P l Z d H p Z F A Y N s Y h P n 9 4 z O I T / 1 u N n y g Y j J q S e K 9 a 2 i I e B 6 D W m c Z G O 3 c 9 C n X g 8 s l / s S C S y C x y J + g d I w 8 Z B T T b N 0 / A 5 4 a W 8 d + U + c u W L d v g C l n s 8 R t + q G d a z K l 5 Q c 9 0 r M V n g p m R l 2 c M U k 2 N / k f H E L j g s E Q 5 G + j J h 1 O W 2 U w / 5 j x K G f / / Q Q 2 F + C w / 2 T 1 S I P p 1 n p C l l L 6 a B d G C o m K b 5 J y o U O F Q D f 9 f B 0 j R 2 9 p p M P 1 t p e w a j D h r A M h N 0 Y l I F r d s 0 O 4 8 p A G n 2 2 9 O C u r G T + p B j w D P p N / S s q k V p N N + 2 b D V C R 8 + + Y d i d n Z l X t 5 y M 9 n D z u k R j P 3 c s L R k L c O R Y E p B 6 a O Y 3 6 f 6 x r 3 9 Y H J 6 S d t P O h U 5 H 4 0 h z N b Z A B 1 R K 9 z X I x D g 7 3 I R + M V G N m J j X m Q N Q / U T g 8 T a D O M 7 9 f i 9 H e 3 / h g w 1 B + D F R K T 5 + k / K U z r 3 R P k x 8 J x n s e l E c / a 4 m F n i V y W c / n c W t 3 5 y w W B m N 1 3 N O c u f S X s E X M 8 P 5 X e 2 5 e + d N T G Y 1 1 8 Z l F A S Z U V G l u z r e n U H x i V + 8 A B b u v A v i + / M Z t 3 b F Z z 3 Y s r u 8 5 t p T W G N e d e 1 R C p H 5 O 5 B D X 6 e V W v C V z 8 W X T w a A i X C L V L f r g j j V m 0 b / D Q x U D 7 n n 7 z G l W 3 M K s + t e O F w A 0 m B C m 1 D 8 Q u a W o i c t Z L Q d P O / X Y I o u U D G X r z t K 8 M x 9 x y Q 2 s o 4 3 C 5 w 0 b U 8 L U E i 4 d a v B I o 8 R K c O V d b O 9 4 O R + j J T e R S 3 4 o f / 4 R 7 D p G / i N s K U u 2 9 V J g z z F l 4 E o 0 d t M m Q Y 0 1 + 7 Q Y Y o 9 P U H D O J X g / Q L n H J 8 / e v N M 2 M f N B W 8 W Z O X 8 B 9 P d F P g 4 N u O 4 H 1 e G 3 g l 4 s a w Z G x M 1 A + k o A T A O 7 O o S Y q a 2 n n f N p v Y h 7 C R w J d m f a N F S d h / M J o h q X + G V W u w Z S p J y L y l 3 K V M R F k J B R i c Q X B r 3 J + 2 5 4 E A s C X F 0 Z S C p 2 C c B 9 w 3 b 7 3 M 1 0 N r S w j L l 7 M q B a C Q 2 O l M U l 6 t 7 2 P E C 4 H / 7 n T C s 5 C D f D E e F M A d W 9 O n 9 d 2 l t 2 w 9 j 4 J 3 4 C R B 7 w e J s q V 4 H d r A J Q 2 s 8 O A 4 j K r / E P r D o e p p Y M Q y 3 Z 2 s 4 H 7 + t C d v 9 f L h f c + q s g E f X o 4 t a I i L z B G H 5 e C 6 t q C t f 7 W L I 0 l U 4 d s + v d N 3 c W 9 6 I k W 0 x 9 S u q J W r T T 4 U f G v t 3 f c t i W j 9 4 F 6 8 b 9 2 i p s 5 x 6 A 0 R P f d 7 g x A G 9 0 c y V I c J w p a M f f M G W C / P I f T X F m f a R D D y C P + E I y l e + T H v + e V + g Q N N r K S D 9 3 W K B n b 7 q P R p Z y V F I y i d v v o B b 1 r G F 1 s E D k J U 7 m M + n 1 C h f 6 K 3 H i 4 u l e 6 K L 5 w p d S H 2 l Y D A G 1 f X t F X 8 O E 5 0 B O u w x G c e z r E Z 2 i h V m M D M 4 c p y v E I Q C 4 L e D x o t L 3 z 2 8 p x M s G s w O J 6 L P 0 B Z / b n A H d w k U h v K o z X m t w X m V k 1 / 3 9 o D F v R 9 I o 4 E e p L 7 e V O w K W t B O 4 n l / r n F 3 U t X z o c A M y 5 D J s 8 j p 1 l 3 P 3 0 Y C Y I 6 m D q s A I 2 Z 8 D R G 5 W v a n h p K / c E w d Q H S z Q + 8 g I w l 1 9 G T x q y h 2 9 8 g O z S v H I X x z 4 B l E G u D B h I H x q u z Q I e Q U W C R C o w O 2 6 n m v i + 8 0 6 7 + p P P 3 Y Q s 8 v S g H 4 C U c u x c 2 l 5 t f j M a f D h m Z 3 f n S P x V 1 v b u i b l P e r J Q o a W 2 + V G W R r i k z c 0 t 1 / T M V i o q n 4 Q C U U W C L e 0 V 0 I v E J C y K G l c T q z 3 s K j 3 H G X C z g Z L 3 G 6 Y R V t v b T j Y d j p F 2 Q E 4 G z m c S 8 o K q H 6 j G V Z c j h 9 z v p i A f E D z 3 t T / G J i y q L W 8 l k l / Q f 9 a n X H P L V N i C b f v 2 f U Z G p n 0 c 7 Q c Y P D / R A 3 s R c H k C G j 0 L g f o B J P 0 5 b i r + x d v D A 3 5 J Y f B w e u S z Q L 0 5 F V T Q r 6 a 1 5 8 x w J W t V 2 0 M z N T v T k N i D q t U X 5 u H s X e 8 s 5 v r F t P 7 U w r Q k k J 3 b 8 b 6 N p V S 2 a p k U 2 7 x + P f 7 j o f u S g + h O m t H E 7 r i 5 E C Y + a O q W I o w K 0 C I 2 i g q d 0 e P 0 o g u j 5 z 6 m q j m H + z b Q U / n A Y B Q f u 0 x i 1 N r a 9 f S g 5 W g e d Z t N 4 4 N b H 2 a o 6 R T 9 F e Y R P 0 2 p + B Q y u Q g 1 0 0 6 c p r / 4 W M 5 X R s c P C B E V V J r L s 5 1 h M 8 d L W s M 6 E 7 v u P i R D 7 x d F p t S G X A U F 3 g Q j k K 3 J s C 7 D J D g Y u O X n Z J i w 5 3 c z D G w p x 6 B F v 3 g Z 3 0 4 b s i V L a P o a s z j 8 8 a T M v 5 9 Z 5 + s C b f + k b w e / n w 7 u H z + H 4 / x x o n p f c s B f H t l z F q 7 o A e x q R z g g z y V u O M A S K A J K 8 l 4 2 A c i h b 6 P e 5 c S a 4 E u d j L y 4 u y o i l s K v a v + 7 h n n n + v v w / L k L Q 8 / Z M G h y m X p F E h 4 C y H l R K v g Q b V D C A G r I t T / q k P 0 f X N m t / y 5 U L K w h q a e 2 p n + 2 l R j f j N I x T S r X t G S x o A a 2 G 5 / 4 J G H L b y R 8 u g Z q 4 6 m q N O i Q O / d + z / H L s o w i Y u c h l H K F g E y p i u n D 4 Y S / p T m Y A x J u 8 7 E W g D + 3 M l x 7 i l u 8 3 a r 7 / D 7 n K 8 x P w w Z 2 A V W 5 + f a H f O n S h 7 U y R e y g 1 w C W Q W B B 2 9 + r / U P L u 4 w K 1 N o t k + D h 2 Y s E d l G + Y m 3 L u e q U 5 X V K r q w m V H R 5 s X V d 0 + G 0 i v 0 6 H / 2 w I 9 2 0 d X D g g s R E y 3 i j e O e 6 7 o t Y Q 4 0 o 6 A 4 y 2 R X k I 7 j O O + F D i v a q X 9 z e a 9 f P / R W l u 2 w f 6 z N K D A z p R 8 s m 0 c L A 5 H 2 B V t a Z R 6 K F 0 i m B C 0 1 c C B P G j L P t 8 N 6 q j f 4 3 W 6 / n z 7 l p S m d f r 4 V k 9 e x x k v 7 2 W 8 J y W o s P k I e y G S y l i M 8 q x 5 6 O m 3 e Q 1 8 + 1 A A Q z U C X / N F n f 2 3 W N + p L W N M X W h 4 Q N S D L P L U h B k p g T N 8 F y F i 3 L E E I M 1 o w T M z M P 9 e V d r n A Y B c y Y E h c m P V S y T T v p c I W E S d M 6 h 8 e O 6 r A A / I r m x z H N / d l p 7 o f 9 V j Y C u M 9 c h j E z p K 3 U x F i X X H 9 C u K 9 M v L i u 1 L 1 u f 9 s 9 Z j l s j D 6 3 4 H 8 6 O D t l l i / r K 7 O I 5 n 7 K V g y n P 7 8 5 l j e 0 g H K a W u o m 4 g W j 6 s t O R s 9 E s / n P 8 U V Z g F 8 j a s w G D S 2 u e l 0 A M h / k I w n 7 3 b Z 3 k W n 0 k c 7 T 8 D I c y S T o 9 y y 1 a 6 0 I 8 p M j h / f P N B w C z n 9 r Z w j l V 8 d u U b H F Y T e M I G v 1 z R p 0 d 5 P J 2 O h r y g L G 6 a Y b 9 L t 7 L v e U F + B b 0 X l A L h c X 9 V T / v + 3 t A P j s q T 9 E 7 + 1 s F o r B d 3 D t D B O 8 d m E G 6 C 4 a h C p Y Q O y p Q N T 3 Z J B y S m / 8 6 u 1 v j Z K k f u B J E 5 O g 6 I w r r 3 X / t 4 F / T B h t L e Y E T a r t u K w 5 s I 3 2 o 1 u 2 u r h w f 4 A X A R y 3 Z z T c u e c E 3 v 3 i k H 5 8 1 3 1 q y j R Q O V m t b j V U w F 6 h D l s d 6 n O A m m 8 l 0 L 8 8 z s X F B U L 3 8 r 0 q l Q x 1 I t E V S m O F 9 / q X I / Q b d j X O 9 B F 7 R h a A V 4 m g L k v m B r 5 a H T T F v F t 5 q u M y Y O I p q n D w C f g A b D y M T 7 R T w h h j 6 P 1 v V 0 / h z m g d 8 F w p n b D 2 X S N s S V y 3 F Q / P W 9 G b H m l B C 4 W h q O y N e W 7 W B 2 1 t + P r 0 m v y d A J C D t 8 7 V / 8 + W O D R 5 F A 2 g 5 s 0 G W + J H V 4 e D O d R 1 1 8 V 3 p 9 B R / B 6 3 Y + 1 I E w 3 Z C e U n p R j u E m c 8 q t u A r J p + J F q c R O 8 o B 1 G 5 F a F 7 d q z z 7 2 4 e v + 3 Q l v r a N 3 D u m U + Q G x d 2 D I 8 u z T R o A l 5 s Z j N p P r x F r Y H n w v y 8 F c z / l S X k u I M C F W W k G 4 2 4 P 3 R R 2 Z x t Y B 0 T K 1 d y u O o t K y D Q j 4 w n 3 3 Y s Z P n K i V x 8 a 9 0 F w D S I z 2 N U e w z L l E N z h 3 q d w t k I m 4 d r d Y s M / F 6 m B m U J 7 u t J B p I W 5 8 A 2 Q d j J n M C o q G o o k k E W l u z w H 7 / A L Z u K Y d + B A + I B u r 4 N c q X O E o S K E f a b U 3 l l l R 3 2 3 F h p p m s N K s I l x + O H x M o T x A I W R U 7 X T g I D y a E c c n L C C E N q g 3 9 A P b U b d c f e P u K n 4 N Z f w o 2 j H B / z 6 3 A 2 r c Y a O y E L A g f w p v T f 4 A 9 K 1 l c C j E D 8 g F D M y P X v H P / 1 l s / N f g w b 8 W H S X H V Z c k j L 6 o q W B P 5 N 2 m M / G P o m O / T j z / f z X T 8 K 9 / l P / 4 / w N y / H 4 i u n e m 4 G P N E d + K J 0 Q K y O 4 z P E c u c 9 a 5 c i e h F G K e o A I N g 4 I 5 d h g K H 7 M I C h 0 F b l V a g j 9 O 2 g i n r C H G 4 o c P z k k Y F I L / w G M 0 f y u 0 T I L z / u a U f 0 d 2 s l S 2 n E D 6 G i V m u F V r L Q N D l q a H X L 9 r M d k R 9 9 A R a g m K u M A T v n R d h 3 7 8 1 u 8 I C m V 8 H N w U i G d v g z 6 j F y w d X j o b 8 T c F j J g 5 9 + m z v k G R 5 1 p o 4 3 Y I g 0 C M q H D / C J T 8 n 7 I h I k 3 m K a R O K 2 E x Z N r z E 8 l 7 X 4 q 4 g Q H 6 b 7 3 L K O o J g U 7 + 7 2 J n 3 4 2 X H 3 K Y r m w t 5 D / F z p J 9 / P 6 5 N 3 x U K 9 c R n 9 v c 6 x 1 y Z w q G N E L 4 1 9 / k T O E S 4 i / p P 1 k Z 8 B P S n w / i 8 l + 0 O F R 3 5 C V P 2 G R B Q U L 8 2 D + v c o m 0 H a Q c e U S Q 1 N + H 4 R s n u f O I X g S J D 6 0 K P h T C I / 5 f / 1 0 e n T l k N c q 4 R z w 7 z L 8 y r q B o X U W 8 Z G b 4 D + n 3 Y w 9 l c 9 3 4 C x n U x S 6 + E H j y 8 n / f h 6 f P O c L 4 F 9 I 5 / N v f E a y O N 8 A q s B 8 x j w 2 2 K o E 1 R Z c B 0 c o 0 u I 7 6 g J t 7 E K j k I q H G Z h X r t 4 4 k F / 3 k b T f g 4 W C 5 3 Z 1 n / v E + / v O k 4 C 7 E + J W K y a / b 8 l x / f Q 1 u l / g 1 D j t C + 4 p 0 G q K I E u / K g 2 L A 5 Z f P i L 1 h G 8 + i J e A g 2 Z 7 s b C T n j x N a K 7 R 5 U s k e q f V p O R 9 9 u b e + J s T 2 h q k f + C M s z K o M J W L B 6 5 C i L P X G + o R B A S t P P n 7 r 8 l 4 e Q P y X y 0 E d 3 N f K 5 N v J u 4 / v N r r 3 x l / k h E I c y N 2 L J 9 y g S l T / 9 h t b O b O N G D G C s c g 1 H / G m u 4 X e i I q h U j T a I R 4 8 j 7 n c s v q G 7 7 G E m j e h z 8 / v X 5 R D d I G p z k Y z C 8 5 m z p / T L W 6 B O J B A G 8 n v 6 m i 9 f 7 g + z j 7 s H Y / X g s f A H / Z 3 + V v q / J 0 M E F a l 0 O D Q X 9 2 m O / L x c 4 z D C B H F + 0 E q T a O X 0 s M T W Y k 1 4 K m L q J F y A o W e W 3 z Y u Z K r O 2 I T b D L b 9 U E / O 2 + 6 u 8 T N 9 6 O 0 1 t Z 4 P v S I K 0 7 d H z g V v t 9 m N v K p 4 b L H o D g P r o i 7 g p o 3 f 3 h 0 M p 4 W O w 7 o T b 6 z 9 h w l 3 j 1 K b 5 u K Y l R M s L q U 6 3 + h T 8 h s i e H v P 3 e A H 5 S 1 l k e k g e u W K o Y m Y z z h w 0 x 7 T R G h Z A 7 D w l t o u E h c s 4 G I u B x e m + G 8 K 3 W p 9 c u i H i Z n n X 7 I o l 2 Y q h X G A q M 4 i 2 Z c q m R 5 V u 8 T U A s 9 f D q U / v P t 8 q / n p g h 4 9 U V + W D 6 l x 7 6 J A 0 p t Y p l v N t 6 h M N j d 1 K m i 4 i i K f R x z e W D 3 v k r r Z M n C O z Z Q q u P Y 4 b 3 g 5 n m + k A e 3 u Y A + e d 0 V w V 7 a P Y 9 j O k D r G t n 5 Q d 7 s U 9 R c D h 4 O f l l w G f J J 1 b 7 j n W F c 1 D G B / w T 1 w a Q e O J Z d U R U E w v L w Q S I A 9 B l M e b G T D n 7 W 7 4 B 8 H Z a k 8 n p w g y 9 8 9 s 0 y a D T l b x j O 7 y d 2 w F 7 M o M E R 5 n b K 9 n 2 v K 6 J r k I 9 j u M m 6 + Q u K 8 A g F N 4 5 b c n L c I Z W 8 z e / i S c O + e n / + 4 S W O b b l L a v o X 7 V L w T l D b u t 9 F n G p g v R O S x l / G r o d 4 Z I A u 5 g 6 Y 1 P 3 j t c d o J W v o n k k l W N F R X A b 3 T s J 1 3 L / x 3 u L S l a / 7 + Y F E d u l 1 n T V N r S e t 3 9 5 w F Y C m m W H O L e d 1 P e z G k s I 4 S l 9 R I J E e h L I B P H L c K 3 O l n j R c T C 3 9 X K f b x h 7 C I g O d K T 0 Y 7 P l C 7 S Z V 1 f 1 V P / 9 d i A w b 4 k J E C + b 1 W N b f m 3 y A o I q F o a b A 7 W g J v i P i l H J 8 j F I J Q V x 0 x v c U M e Z K e f J w u K w v 5 C j P N 1 V 4 c B f v 9 8 O V G a p v 8 Q N 5 5 5 j u w l G 6 l d q M R 3 v 8 B L i h / E f c 8 A Q j F 7 6 x w w a q D d R s M 9 b D / K + P d k j 0 N u g 7 t i K 8 x Q c p 0 w 9 R D W h x M 0 X V O q B 2 o a x 6 L y M Q n + 8 g d 1 X m 7 o N q y X f 3 2 T V T e v l V t 9 T U p D l g X D e H 1 h P w 1 l O w 1 a y K q + C o B + i 9 o g x 5 w 2 9 p 9 2 L 5 f v k 7 6 v G F U b l r J Q N w L N V Q p N O K y 1 6 u Q I V + 8 P Y / t d 0 Y C 5 m j j R 9 P k 4 E d I o b / g E V D 2 / 3 + G G 8 p V H b S R w A u 4 E s i d R M R q L M 6 d u 6 D S 3 o g 7 n h o 2 Z f T N B N T D r g x x o E N F v m P a f r B J E O t F p + 7 j p F S f 2 E T 7 6 J G E e Y N 7 l 3 q q b / v B 2 a l 7 u 1 E 4 n 5 z I Q w R 2 R t 2 R D P N Z N + P K c 6 G q 5 P v e E 2 M j / j 6 Q t i m J 4 i R c E m q 3 k 0 m U V 6 y C E 3 s a L K 2 1 + p 9 r q 9 4 c t j 1 p O 6 + Q P W v i b t z U w r D K X N 7 9 S 0 F 8 L O 8 o w + 8 8 E I + G T n W g z Y R l l B t 5 8 / 5 j q Q t 6 B 3 F 9 c 3 U 1 J M H K c s X m + w 8 q 9 n z M s t L c W C F K I e w D u / S Q f Q K D K k g r N O u 6 O h h C E o + V x y H p h 4 c R E s D Y Q N u 3 0 r T G A N W E / 9 4 3 l i I w V 3 z H A D 9 K a X V Q c l i R M f G k w q m 9 c N 1 L e g J w + h y s t 6 4 G + i S N G D l h G a x A j W z v / W v R 3 V x b H S y c v N w s s / Q U b l 8 z T T A D + F b + D 2 9 X t o N g D H v Q t 6 Y Q 1 5 o X k 7 o R Y K 7 Q P K X N h L c 3 c 6 i J w i X B r g Y 0 2 N 9 x 7 d D u I 5 p k q P 6 y G 4 N P Y g E V A A V T W b o r e L V r + o z s a O v a t 0 2 2 e Q Q D C 7 F z 3 A 4 u + O A F k 9 l Q W 5 T o n H T v e + y s 5 w N p 3 r v / 0 Q t B J m C 1 H s W v J 0 4 v 2 / m h A B a d Q w + H 3 z e 9 w 6 p a H G d G c S J 3 s A 0 h 4 Z i N K 2 9 z q 7 1 i o J 5 H 3 4 n X e / o 7 L v n U P 6 h / z g J M g + a o j 3 J C 5 5 A K b N f 5 N 0 F 9 X Z a W 1 H v S i H p k s Y 2 p j W x f k j K S 2 7 u 4 + U A b i s c f y + 7 1 8 C X O H y g e C C w N s b E B n i i 7 8 5 j Z t L O l h m V v + f l N B p n 0 f N t t 0 I p a 5 G X / C / + L + H o A P r S O q c K I B z + Q L t H Z 1 J n w N Z w 9 O x h W N f 5 h / l 0 P I U 4 x k o L o A 6 0 E l E a i m M v o p 7 j G J X E F g Q 6 + M U H m w + n z S 0 d 7 5 t 0 k 1 3 r B F c d q w P n 3 r 7 w N / 5 6 A j v z I K 4 C P S 7 P 7 L t Y Z 2 M a m O p r L J p + t 9 c f p j v u Y 0 d u E S z K r 8 1 J P f + B X Q 7 1 2 H D h 4 l A d F 2 6 G C x e X / W 2 W Q Q N R d 0 m w K L e W B q I w S G P 8 m O X e A 9 9 q w V J x a h / q c M Z d p L f + P i A m j n d j D O 4 6 1 O l Q C Q 3 + H l I p i k o C + 3 O C 4 6 6 7 r Y O j n G r + w 5 + w 3 q G N o Q E R Q d K q q g b z m b r h v / T + F g S X 3 S u y I / I E l x 5 w P l T 9 q g v Y I A d N C w n W u Z K e N 4 I 2 S W X 1 / 7 Y g L Z c e t S S M A f 4 y b H + a M n A W 9 v u / H Q z x w r 3 7 n x 9 J 9 R 1 D 7 q o q l K 7 4 p f / l x e x / d / G b J f j i I R + e 7 L n w c T + Y c E p v b L c U A O n k Y H F m K H I A n 2 n y e Y G r T 9 E G z 0 f e Q 8 4 X a F 9 S Q n U u O x o p Q 4 c 8 0 v 1 G l / B J 3 u s d 6 4 A E / 1 v S O Q K f 9 w t z H y D J x 2 L U L / F P D H g b 7 p e G M H q h i 7 P A L P i Z e V l A H W J O Z 9 0 5 a Z 0 V Q Z Q n / o P c 4 b T c k g 4 i 8 c 8 v i B s 8 X Y T t / h n h o f D f r n z t D d A z g S j K 3 p Q S f m 0 + 2 K r P g w k j k u 1 r z C o B g X a p M V W 1 V b M P R 0 w 3 v 4 f R Q r l E v Z d A / k j 2 h Y I 5 S X R g R y q d B Y m d H 4 F m b r j R 4 m l z 6 K G 5 A 4 I q h Y c L C x c F T t E k 3 + J P v K f Y u o W D t 4 l u 2 2 b m A 9 c f D p 0 l y G + 0 p 6 y y 8 E 9 l 0 c A M G I I p T V P g l w J q W 5 0 K T 4 c B L f P G o u M E X f q 6 9 W p 1 I j U h p h T / 3 Y q r A G 3 h 4 h r j n j s 4 2 w c O A 4 T Y V s a r m 7 Z S 3 M t H q U t j O F o I R v 3 l e c r m v c j u 5 8 d P 7 H F W q e O X w Q R y h 7 T d g P E e E N R / M + z l 6 T B m 2 w Q c S P A w b 6 D A c E N r K 4 3 d / g L b R U 8 N B 1 A C 9 p i F n G 7 x W g P y v x 7 q E a e l g P 0 f X g d B e 7 0 R X W M P Y p D / g E x n u n 2 K 6 Q M X V g E l U i 3 C 2 O y p N 7 Z 2 3 n 6 v 3 c a s c b G U T n L j X p X M J G c 5 q Z V w i h 8 t 9 Y i R u P j s u 9 j X b h v s p o Y Z x 8 d T Z c v W R U 2 h C Z Q J 9 L Q a m U X d Z T n 0 5 Z 5 i K 5 Q z x k o A H x y d y t G E k k u a 6 K 7 9 C + z E 9 P g 6 3 q Q I X Y X z T y w h O o 5 H Z j / l N Y s I 5 Z R N s f H M t 1 e b w M V 4 f z j X t + Q i e 2 l A P a J 7 I / X i n Z L n 3 t D K 2 E u A / H K H L B g U S d c k I A E U b S c q q 4 z L c V x d d Q W C M 6 U d t B X o U + Y 1 Q U 9 P i C F Z P X g Z 5 y o S U j 6 c b g e w 8 N X X h u o v H T f E Y X / e c W 7 2 h G R u j 9 3 2 K p e T A X D R a 7 n f Y I H K 9 S u k W H / E 5 h 5 L u G s 5 3 c m M H Z r f / g 1 / + K + I 8 D T y 7 p m u H x y 3 i 6 M g A 2 / r / X l + c V q H o c u d P n 6 c 4 W Y O t f n T 6 t d f Q l 9 + I x J 3 V O 8 K f 8 S t e r + 7 d f 4 u l E q w u c c c 2 I c N N f Q y D w q e b e J 6 U U w Z a V L a s 5 9 G 6 m G u F 2 4 f t g K R L x s x X B x G + 3 E t Y g b n l m 7 Y h D P 0 q X 9 s a B w m H 1 t i 1 Y K w Q 7 x 9 U 8 F X L c X j 5 y + Z 9 C + m + 0 u X C W 0 f 8 9 2 N 3 H 0 Y 6 s B y T w + Q r u h a 3 I R j j j P 0 D v T e O t U P m 4 C M 0 S V f h X O 0 T 1 v C i N 9 / H u R y d B s z A z Z 2 R 3 a H N 9 j K z O / 1 k 6 o O I I 9 5 v b e 1 Q 0 f k o 3 n u t B + M K V q d V D Q T g s o V q 2 / W Z 8 l r s F j + 5 x v 0 u + z Z V s I X n 2 q N W S 1 q x P J 2 G M 5 b f c t z a j / 8 / V b c 6 V n E M i L u h p Z K 0 6 J F p l 3 j g A 9 x S G P 7 B s d B 6 P P W J X g G c V B z R w f Q + e 2 a R K R e g F E 8 K z p P x j 5 r t c 0 z y y I M l Z 8 j Z u g r N r v 1 q R 1 Q 3 f w l k M d e 4 h l i v x e 6 Y x M S G 5 M K 3 y z e i B K x k q B J 4 8 R c 4 r u p P 7 9 9 D c j S p O s + + i u G n V 0 Z k H i O S n c c B e 9 t G s / i O h 3 k u 3 Q 6 p u 8 Y + Q O l u Q t 3 H d P O 4 r V D a s f / U T F 7 O q C 8 j n m D r o n q H B d W j Z A K F 9 3 u S Y X n 5 C n V V G 0 v 7 D V 5 u f F 0 1 i b x E h c 4 V I S 5 + n m j a I a P r 7 8 8 u B B F 4 f 8 0 p + H 8 + e K 0 T 1 W X l / s J I 4 7 s h / u Z v 4 8 e C w B 3 X / b I 0 O + k z U / t 7 q R 8 G i 6 o Z v p l e o i k Q S 6 O a K B / I k 5 8 P T x f a 6 V Z e B g D 4 L 1 X 7 H K z c 0 w Y h c S E W 2 a j B Y 6 5 A u Q w v 8 1 H Y h 1 i z G 5 M c 2 9 S A c G Q U 9 m t + 6 V Y e w V M n w b Z o + B 3 t A 2 x z E 7 7 + W x H q x S n W D V f r l J 5 f L m v c K m o E x s s J d + 9 6 Z z 1 L 4 H 7 Q U Q r R V g 2 b R u U j n E R s S v U B e 7 l d o I j d 3 J A o u 0 t U Q F S M 0 t X + X t s h J W R G m O / 4 l D u i z F v b A P o 0 Q M u q o f U a z F i e B O 5 6 7 J / 5 q A M 3 9 R c F W e w Q Z r y 7 E m x L X s e C q D G 3 7 T a X 6 9 q h u 2 p j G G H C 8 P i C 2 n c N t N d t / / t P I R Y e A e z g M T M / f E c G f t i H L j i F 3 B I 1 e 2 y 5 Q 9 j V o d Z i A J p i H O F J w I p P t D a h H j / L B k O W r r m h H Y g V u k C w O n w z P j Y f Q Y F U V n 9 S n B r H z 2 / h 3 a Y E b x Q y l k O A K L 8 X b / 1 A J 8 A o V R q 1 + N N B 0 / C c E 5 M j M A S c Z 0 K / r b S G y C N N B u 6 2 N P E O J D Q b l 0 C o 4 8 v P i g 6 l 9 d l u H H X w Q + 0 l 4 a j H R U b J 4 S + Z s k 8 v y 7 S N k N M f d J 0 N 4 6 p H X 4 D r g d B s i L z I 0 q K p K N w W L z F Y C c i m / C E W l q Q 5 I i x 3 g i l Q o p n Y 9 I N p M V j e l A 8 / U i A s y o T M 2 I n o x Y J b 5 Z V X L C Y v 0 o P i a j X G e C X G M n l 3 Y k Q l r d P Y G h 1 6 2 4 n Q R 3 Q S Y G I x 3 t G r H i H l / x n D a e 5 / G h 0 i + 2 Z R w s R / j w k D Q S A W l 5 + d D j m j p x u Q N W 3 U B I h s 2 e x q w s Z y a v R m t 0 5 z C Y f N k 9 8 v 5 / d f Q n M 7 D t l w q u e 4 g b E 1 V C 4 I + 3 q Y M 6 p 8 K k R R Q v p H q 1 L P u y H z i e Q r / 4 O f Y V B r F x z W g O q B T h I E b b C G X 1 n e c v P J 4 f e s / i B Q l m B 5 6 7 5 9 U P V + S U v 7 B u U o 6 W w o E + F S e 8 l C v q J c f 2 L I x j n D v F d u V d Q i x Q K W q V K m t p 6 i i o C o t I x c c K o 5 q 5 d 7 o L / b U / N y e 3 Z q l G k Y 8 l 8 k v s L 7 F C 6 Y 6 L u i q J h H X s B t G 9 8 v 0 w U P S r P M D j D w f E 6 y B w L m g y / 7 5 X j r v i O O z C y a D w z D q X X 5 K C M S + 7 p / n q Z y N 5 u d 6 m 5 o g n 0 Z o r r 1 1 8 k S M r E Y L r s z l s 7 g U K y 2 9 c l D a b j 8 3 I x i b 0 Z l H f 7 + L q 9 j 0 M a f i T N P J v b t O d v U J 5 l J t 1 c f k Y D J U N Y d N E D p y l 7 t O v P B I 9 p y I t B Z 9 u p F P 3 x 2 z a L Q C 9 k J X B X + d r A h v u 9 A d W U j D r j H b f G K v 0 5 L f b S K / M t n 9 b + v X u H e x p D E Y 4 z 0 c f 7 0 c X F u Z 6 b Y v 2 r 7 v U 7 8 P V i H v y k L f g d d K N f v 8 c j L g t W R S b N + M F f 2 9 T k o X o E B R Y x G J 0 W 3 0 f i X T P q e f F 9 Z 0 L w L S Z m c w W 1 V r M a q 7 i X U v 1 w v e c S O r h 8 F R / l t c G C p 2 j I m S a 2 z B M s M 6 E k Z W e T 1 W H d I H D v V M t c t 8 s 5 q 7 F 4 F Y b b a p 5 4 Q M j 7 x H A 5 6 T o Q 4 O v r Y T o M X F Z + A p y 7 0 9 c p + R Q 6 w J F T t K s u K X J P R + F i X q P 5 B o / 0 c o 5 d 3 7 n 2 5 l l j T 6 s h 0 c M L / 5 r 3 u P W 3 V I B d T / J C K M Z c r g o V e 8 n 9 k t d H / L V 0 o J g Q R Q f 2 v c z J b U u u E M j 2 J p Q L e P x O Q x y z W E A U D S g i 9 i y J 8 y 6 D v b R f 3 a D p E 5 N w k a r 8 A 7 + r w + c Y 8 D j z p c 9 y b z 6 W g R N A F q g K Q 3 q A 4 W s B y o D j T O i a c V R 0 / O 6 Z a L k 8 k x m h Q O e r h w V 9 / r F n G + l m s U a J Z e 3 m P X g Q q J J k S d k l N O J r q r l K 6 v l s v i h 4 T H L 3 a n g n s 5 h P A O z F 3 t S 6 a o k I 9 t X H H 8 k 6 n k o c Q J 7 + e t m o K / 4 P 2 t 6 s a 1 V 0 z d L + Q R w o n e I h o N K j g L R n d C q t 0 k n z 6 2 u + O 7 + s n T m + z K r M U V V H K 8 a O 2 L F i v S o + z 3 3 P e V 0 A F l R 7 v B j G p P v 0 o D 9 O 9 B N 9 G b I d o 3 0 l 3 q R C A 9 7 2 L X 5 X x j p r x 7 T b I K T d E x q D O V + Z L L Q N L e + k q 1 4 N m g 0 s U Z H Q b q G V n q u d 8 b p 3 x t 9 T G h D R 5 o Y x l 1 8 d Z B n 2 1 f i a O z 2 Q W b 6 v I H + R y u s H b x H J v M l B 3 E h V F Y q G n L V m / M R w 7 G 3 / 4 a h O x 8 5 v / R a Q 5 O A 7 A E Z E p e A E e m 7 G f c A e T G 8 U T 5 E I P r 0 6 8 7 z c P z d 8 B G p S 9 k y j I G t d o 9 L Z / 1 H J F h n I A Y v I W 0 U N p V w l 3 r L y J y Z j t 9 9 b Z 3 h U o r k b k J e N D m o p 7 A k N M + J M 0 B i 9 e r 5 K 8 j P 5 g 4 e 1 c J K v o f 6 S A d A N t q W j n H 1 U E L H p r H 5 5 9 z N l k P a 0 w + i w e M K 8 9 s B X u i 0 q D i j F r P l h h K j w g X Y J q u f c b N + g 1 B c N W W 1 2 J 5 A / 1 I Z H N 8 N 8 u n b u y G n g U f k o H t j c 2 w O 8 f 9 7 h y z S k c 7 e z a / N D b y U x Q 6 p c d C Q m z S W z u m H x x m 5 w s A u E 7 I 4 L 1 z s G i m c G W K j 8 q h 8 o n Y Z y 9 H c f S U i H / P t 2 y e z F s P B d r 7 z M R R U H Z / + R m M G 4 d P 7 p K 5 q n V w f z 5 H J 3 w y w f k t L v U W Z o M W C + x N u d P x h f I 0 k F 8 m + f A D 8 t C 0 n t H D N / 4 C J o / Y o o P T w v J q Y O L V Q G Y U X 1 D p w h C j 9 T r F 3 l f v q 6 t B U 0 z t H R l 1 0 J j t G Y x R e t y S X Q u G W k h 6 p Q a f x W l G 7 e I y 6 v i g C O s 6 e G G 3 1 d J M z s k 6 P e x i A 5 z d v r a j n y M k t n J G q u 7 / n c t p g A X Z G u H 8 Y m A a c L v 5 W / q E i M e 3 C a Y 0 r + P Z 8 v H 1 t h S L H r 4 H O D 5 4 7 3 d N v 1 F k g U h j C P 7 X + N p + C 1 + T f x l P F h z b B M d S I u H 0 / r o 0 Z l d 8 e d q i q g K 0 j 6 B B q E C e V m H 2 E M F G k u n 2 C p G G F B Q A d s a 0 6 h p C 5 e x C K g W l t P b E v 5 b U r 0 u 1 c + 4 w 6 T 8 x Z h j Z n 4 m W d v V o Q f b x / Y z + t 1 6 w f v l y b 6 b X Z m F O G X s V E z F x 1 h B s O q Z F Q M f / 8 q 2 T 2 F k m r z x + q a c 8 x E n A z F Q m q 3 3 z y F d f b e j 0 V o / 3 M 5 g 6 1 J p N p 5 p H 4 S T h O B y v p T H h j 7 4 2 0 z 1 H R 7 k O Q t 2 s t e T 2 C X x j f g X V y O 9 y P S A + o N 4 p U C X R x r q x z n 2 O i i + k q x O d 6 M p J h W S 6 9 D b G H m Z c J g B + T B D x s e P w E y 8 4 n G I X 0 B x e 7 r u b l V o c w L j n B w 0 1 e V R J 9 L + Q v 9 c B Y f v B g v i T e C 5 b f P s 8 o Q h U u A u B B Y g X i A l r 7 M f D D J G a 0 h k 8 x v P s q Z X + + S B 6 2 g f 4 J D 5 f u l e g t C 8 + f r + N U j C u g e 8 4 H / 4 B Y P K V o 8 t Q P d h w f / 8 4 H i s W q i b 1 t 5 f 1 + 7 f F h K v P m Z B V D 1 O W D 1 7 7 h k 4 6 2 0 h 2 B U q n r q O H x d Z 3 l d K x W e i U m Q 7 O O r p D 7 j E T E 4 6 3 d W q k 5 o L P S B X k Z / 9 W X 0 0 S / y X j E z d X 8 Z r z Z O 2 2 Z 6 5 4 d C y q 4 e V e J Y + P f Z U + W P 0 8 M 7 K + y J O i K w F + 4 C T N r q Y / i N 8 L s t R Q l j U V u 6 G v i 7 m u 9 W c F W v E g M y e 9 U K q b e 0 E A s e Z f g 4 I d V 7 k N d v P e o B J K q A k h + h E y D t F 4 6 R s 3 F h b u i 3 m Y j n / 8 7 p X e S q 2 L m L F G E 2 7 u V D 7 f s q f 8 / b + f 7 B 8 u t N 6 K d w D 1 + H q g f u 7 n h v n Q c f n 1 2 V 2 b 8 F J f t s 6 u 9 4 B T 7 M 6 n H w 4 T H Q 2 X Z i / o k D 8 w M z D y 6 J F G I e K q w Z b l X 2 S r H 0 d 1 V I e H S K c t d B y D G F S K 0 a / J D l a B B V 2 B 8 e F N N A S z X 9 + C J l 4 + g / 0 p G i 6 0 i F X V R B 1 s k r R 1 A 0 z i 1 K r 2 + 4 D z K E j p E V U W S I t X a / W 1 d 9 K 2 O t L d o a J C z U h N V I X x H K P Y Q i A h O 6 h K d v d P h M 6 z K A W / S k E v 2 S j G 9 1 j C R Q x P m w A X G M G 1 z t j n K n G u w B I y J a A s v / K 2 v B 3 / u y b T m Z b i w V D W d + h X E Z 1 e 5 8 Q s j G m K L f g E R S o p s R i d z L k z o c 3 w U E a c + j o 0 R v 6 H X K i q s D / n Q J o v E u X V f 6 x E 5 5 M t y v R B / v + m a k 8 s b H 6 l O j R x 4 l I t p 4 B 1 l 6 w c p 3 k s U j m g 7 l + x M B L L 9 e m Y Q B V L F f H h + / w + f m M 0 y N M a J I c M + p v C X S Y V 9 0 U s v 1 G 2 h u t Y 0 M b y Q 8 E M 1 T L 4 / e f s v N A V N r z F o h Q T l 6 b 0 L V 4 e N D O C 0 6 K d j y q h J k v h i G r X P 3 C T v b w H 5 3 b t C v / K j 3 J s L y o j 5 d C d U r s 1 j P 4 v p L N H H D Z T X / o 7 6 Q a L n 3 q 1 h h P K V 4 4 G y o m Z T E s 4 C O F 2 7 p w h u / E e K Q H f 2 m d u T 9 K H T 8 H g Y r f 9 s S R I h A U d V 9 u z j c t q T m 5 k t i S T d G s L l + E M i P 6 U / n D s 7 T G 4 Z c x 8 h 8 2 o e M 7 8 G 3 O d 2 L m K g n D r 2 i Z Q i Z i 6 B H m a D 8 B K s H d 2 H D B u C + e M P J L 8 f M G E 5 n 0 m N k y m T J X 3 6 X y P F U 2 2 I 1 D J u j O Y z c 4 G 2 y R X + A b 6 O 4 U Y R B A H p i 9 6 c K N e L f O B 7 I 4 Z x Z P + O w 2 c V 9 U z a x v 3 x x 2 v E o l s g a N X g d J 4 f 8 M S S e J r + P x d 1 X / 1 Y E J M K 1 E H 4 m 3 p b 8 e N f S p 7 U o I Z Z v n I / 1 x K U s 9 D T y D h 5 A 0 p h O / 4 B b 0 3 6 Z D A l q C M 1 w o G I A X V f n D N J e q N 8 N w U z C 3 e o 4 + L Q q F x U n a p R 3 h 9 v P I + / t b Q A r P w u 2 9 Z B E M L 8 l J n K r b F J u 4 1 d V 5 z 7 x b u D x R m t + c 2 L q Z B a c 5 t C i f S j V b D m C c 1 / V I y T H s C p J j m O b + 2 R 4 V t y I r 2 m O i N A M e W C L n o P i + C Z O + 4 k c j 0 B x / 5 z g v r t s O I C 6 3 5 f k a 2 Y t I P p c 3 u Y O 5 N L X V R u 6 6 l g b U b I Q T q 7 s H z Y L 8 9 z v 0 5 T b b 1 Z N 5 h f b Y I 6 i 7 j z e c Y 5 9 r h j e 2 g q M C u 8 3 x 4 Z 2 / 7 4 9 a u M V S V j Z z y T m 8 E g 7 F d c v 8 T m s 5 I x S 0 o g l G V V O 1 Q + 4 l C e + z j 9 z C Z h n J / I b v n b v I u x E I B f r V g Y F v J P l + y O o Z 4 + R e R W x h a 3 a W T g N 4 j G k R E F e u I 9 q S + f j s 8 X M X z 6 X V / i V 1 G Y w w x K f / C x X J T I / F Y a H i t G q Z X f n U i c N a x f W J a y 5 z q X 4 K 0 l F k h B E 4 C 7 p k v 7 X d V D l 4 D H v 9 O v t A Z j 0 Q S B 2 A H 9 F E G L e 3 / H J N 9 l 3 Z D k C r K 0 3 X 3 u v w o m F M 1 m R M U k J 0 T C + n v F M j n N N / h s N L G i u G O T 3 t a 5 z h V w 4 U 9 L C 4 w 1 L U b 4 o v c g p h A b W 3 V U k y B M 2 s c 3 U 7 B v n g I a L l N W Y z t a 1 G C w X V B o u L / l i z z I M z E f U C v B t K Y 9 m F v 9 6 d B K N z 5 R Z 5 Q W z L 0 4 P C 9 8 V U Q y 0 r 9 n H W m / O v Y F 1 D 7 N Y G c 0 9 U o W c D o O 4 l D p q A h K Y i B 8 g z B 7 0 C C 3 h Y v E A u s M 9 U M w A z Q 5 S D h H + C O u H 3 j Q U 3 Q G 9 l 5 7 Z y H s + D Y Y f F b z B n X h g T 9 n Q 4 x j 9 V a O 4 S b O z t s K e w N l e q r T C E n R k S P o d i V 9 f a Y 8 9 E 5 8 9 0 P u 4 D E x O T I A j 8 u z o B / L 3 O F / / 9 r Y 9 a P G C M K b T D g s D s i z u O X j x V j Z f 3 Z 1 I 1 I c E b x V f e i 2 H c K R D m g C C P 4 v p x t m L 8 / o w O M S n o O K U 6 s b S u d f G L T z 8 l n A i M B s L + 8 N S p 5 B J 0 K A p L z b z f J M 3 c q w e m 8 o q i w Q R f H J p Y u x 6 L U P M u v o l V B d G O s q b d w b 1 b w c B i H l / o W k 0 I Q 6 j p 3 S A I 9 k g a N o c p O c y / W p l 2 l / k F P 1 W K d b L 3 9 s z s 1 x C 9 K E 6 O E 0 R X H J w L D Y E w x u 6 h s Z X D F + i 7 9 r j G E I 0 9 u K A M k U t y m R W z r F 3 Z x q b H C 8 g t l 1 4 d Y s b 3 v q X d C C B G G F B H g 5 v v i r N 7 X G L k G p h t h + a d n f S r H X 6 q g U b f B 0 Y E G J q k 3 7 3 1 / 5 y Q C Q S H / t 4 s y y d j W 8 T D x q 5 P 7 9 o G + 2 d R a z t 9 k Z f n 9 q z 6 D b U 3 s A i / T 7 w B l x J L G I v 2 4 u + R I 3 N G i u C 0 O G a p n U N T L L 8 U K 7 5 L 5 c T e r l i 0 Y v c L b B t t k 9 9 / a n y s 7 e q P g 9 B m k d X N B G G S l K Q b f X t r O g n r 7 i 3 y S 1 N 5 f d T C l C g 1 x n y N z 7 A g a M A x j 6 j T 9 i M 7 a n U Y L l O M i 6 q 7 M t B k C x Y Q 3 J k Y j X u d 9 3 9 P p r r b t v g Q Z z Z X g 2 0 M w j 5 W U z k X q I g t N 1 j 9 6 W M 3 6 L x 0 e / V g J i B Z e v N y a n z o d v h C i + U k X 9 2 5 5 Z 5 0 j e g f Z n s w j 3 U G M i g e g Z 2 7 R 0 f 9 A G t 6 r M p s 2 4 j 2 W 8 w U y w k Z 5 f z k b h r E L F D E p R 0 r g n I R 2 3 e r 6 G 1 W G Y Y g + d l J k L I 1 G X w l J b D 6 6 H R y d l h d w V 7 U n G 9 B O Y O p K P p i 8 Q A w O h 1 4 D F D 9 Q V 1 5 p K i M e J W E B 0 6 z L L u o 8 i h M b b C w W f 9 a C h L N s c D o G h 7 7 1 H m y S F b i A n 0 B 8 x + Y 2 i i D x G D r l 8 1 6 B n l 3 8 J t g M v k b t R F a F f 9 W x 7 3 u L Q w 9 P o R n 6 1 O 4 G O U + y f y j j h p I J y N I 7 0 / D M N p 3 W T V K B q b F I Q V K 5 j T o y L 3 6 e a 3 5 e x f g l N P E Q W 0 7 Y 3 h e w e 6 p p y r G + A 7 Q 0 O S B y 2 v I z 8 Z H a C n 2 o v b A f L z T v y s P g I 3 Q B 3 s n Y l O R F 1 k k c J 1 c 2 x O z z r F m j W V h a O 3 h Y X T J r X f p u y B q z W y / k R Q Q 6 O f j t j x Y o / a 7 L X a 5 6 u K n b j J 5 c C L j w M v f U / u v j v u f S 7 e / z 7 y m H w 9 u 3 l X T I T e M e 7 L 5 f s 9 A 8 t 3 N 1 O z j X c W 0 9 / I 9 W l n e v 0 3 V v c m Z N R u 3 v N y 4 d 6 l t L f R L k 0 K z x X 4 6 c g 2 m O 5 K E q A S g D g 1 7 T Y / w 8 w K I B v P r 1 F d U X m g v F V F c 9 T q D 1 l z A D j k T 4 e 1 / w n P U t 6 9 L 5 A 1 / S I s v I g S i 5 Z x R A H 0 U r w 5 H C Y K f O C 5 K i H Q t + I V Z p F z v d u V a C A j c 7 T P 2 K b 0 v O r x S D x c L J 5 N u j M 2 Y z l f B l a / s C z T Z x o 2 3 j H e Q z Y 8 j 0 w 5 P F 9 l H 7 y f D p u F K J F + R 0 u n V y V 8 j q n c K P Y U D t i U i h g E R T f w v l x 5 X B C w l e c B K J j 6 a 0 K g q E f w O u 1 i K k s a O o u i i + B G R f z Q I 0 m 0 0 I 0 S 3 B J s 2 j c R h P i v 8 j 3 r q l R B n K 1 C I c D j W a W y g r p Y G s l W 5 R 0 f s O W a T 0 R 6 h K e T J F 7 f O z 1 7 8 n D p 6 p 3 o 0 + T X 6 8 s P s b n a n X U k Y h P E z v u 9 o b p u 7 7 L 2 Y 8 i I a 6 c F x 3 H 5 h U z A l G g v M D h 7 4 0 v d + 7 j G c A m 5 S Z J E g U a S f L 1 a 6 4 v V 5 e w X h k d 2 C b p 2 z u B A 2 D E h N q 4 k s U b 9 5 K P G Q c Y x Y Q M 6 5 Z 2 B + + G R 3 3 q u 1 6 U s N 9 6 m t / i 3 R 3 8 2 o u 5 v y l a O D + 9 I n L e P n g A Z 1 U u 0 s Y J U G E V y W M + s d f W J C F M b 3 F C S N E 8 X Q j M f K O H d k 6 N n G 9 y z t R Z c 8 M k O E B 2 j E 0 L x a 1 S a 0 c s 4 W J m l S l 1 e 5 k 8 b v e 5 i 3 F 2 W z U 4 T n E 2 h G 7 c 3 Y r e C L l Y g Z / a D 7 / w 2 H u U l A z X h + + E n D A 3 2 B 3 y l E / s H o u i e b 3 + W n + d H / H I 2 P q s X s A U P k V n x F 1 w 8 n 8 Z L 3 v o V p s h 3 q k / 4 D 7 H H s f S 5 c D T d H I j v K Q Y 6 H c m V e n c l i 5 p F l 2 y g O g B B / H 1 T H X s g u o q P S z + Q D o 6 r x O h s I I k I t x O 4 9 Y U 2 j / y U S d C M F A B 9 y c Y J g i S X M 2 n v 7 R S O o D R L i L K i n s 3 l o c y 0 f F c O c E A P 9 m e L q 5 4 + N L / x s 8 e w 3 d / B W P B D N o z A m A c m 7 b F z a Q o U V w v 5 u 1 7 P J l Q 5 N F s W z U b x S 0 B o J e J 5 b 2 R 1 f Y x 4 r k e q 2 4 P C H e G j R J D B e 8 c V M 0 m 2 i 5 G f F 6 8 / H n a f G e t + H U m k 8 w O p A J Z / N / g B f d L u I 6 + 2 9 j 2 0 L z Q q y P 4 v V 2 G y P e 2 P Z 3 T I f j r l s L W 7 o c F j c l y 1 3 3 M U g J 1 W m 2 7 h u J d v K U E / x c s v D g t t x P F f N K b 8 d / W p / H 3 C + 9 P 1 T n z O / O c R Y w S / E D r / h 1 3 n f x H o h c + G 8 W E G / q 8 m k v + 7 I Y 5 / / v N e c 2 C Z 1 5 8 p 7 J L Q 0 o l V f d G 2 r B L X w q d t E 3 / 4 U L 8 O R E J e d s m 4 q O A o V + C b p L V y o a 9 Q T f 5 W R s r f q r D a h 9 N Q e X s 3 1 n H r c F O E X 3 o c Q i n r M K Y / Z B R Q g 9 q c k x Y f 6 u b S t u I 1 l V P P 4 z G b 3 L v H d 8 W l 8 g j j 6 y O e f 8 j q 0 F P y / T a X n E C o k n k p / V N R S 8 u k U a M u O W y o E q C b y H V u J 6 a X C I y u 9 5 P + P X 6 2 3 P v V Q v j M q J Z N I / 6 E q x a a D S U O R C U V F Z d y W 2 9 L B f K 3 q m O X i 5 f 7 T p h 5 + T 5 c Y 6 M 3 q a J c U w 9 1 x U / g / N T + W C C D Y w e j / P q 3 E Z x / / s T + m S G X G / q f y X R 0 q / + k P 7 y p s P H u / t z 9 S X 9 m / r 8 q / U G e / J / S H y x M a n J 3 + P f S n / d 6 e p y 6 P 8 k L V 5 3 + t y H 7 f y Q m / 7 V s 8 J / 1 I s T f j B C 4 C O k P x / + L 2 Y f j J + l J N C g K n n Y d 7 j G A Q 2 P e z 7 X U n 2 Q B f w u M 4 n 7 U + D v 9 3 8 E + T v 8 t z 9 T / K 7 r k / / a H g Q z F / z n N 8 j / i Z f 7 / K Z p g O h P E h / 9 H V v / / / P f 8 z 4 s v / / 7 P / E a K D D V b p r G B f r i Z r X 9 n o U Y H H A 3 l 4 5 1 y I V 5 3 G J 2 w i M E 9 A s r I b 1 f G 3 0 j t g D / X G I 1 m f x / c B m V d E O Q Z W C y 3 L F v l H u p B 9 z 5 p H E 9 G x 3 U h b 0 9 f 1 b G r H W T v x W U 9 M G s N X 1 Z o 5 X W P y Z X i O 4 u M F y M W x j m k 9 t X J / D 4 X f 6 / 7 a C 4 T h p 7 p d / c o P Y 8 e 7 7 6 r + h W 9 s P g F / U 2 y Z F A e z h V I D O h y y O Y z B C k q R h 5 M P A X D 7 j J 9 J B 3 C b 9 u v M g I H r Y c t A H C u s e G r z T e E l Y y O v + j c o Z 7 v N X t 4 z C V 4 E 9 / + s N y f 6 v W q P 4 M v o B n n 9 J c K A u v G I T 1 1 b f e + G V D R 8 8 w V 4 y j a P a P + i 4 H F A g 7 x / X m 4 6 l B D H M 1 P 0 a G / u a u 1 q s M m j m A u x 3 c t w s u 8 k E B y 4 L 6 W 0 V f y i k Y 0 b S 4 j d 4 g u f B 7 E h j 4 p 7 E 2 Y j Z N W G J e x C B e H 0 k 0 8 U x L p A x m g p z H 7 f J t O + L 6 x Q L 6 D W e 9 a + a I 3 P S R 5 m Z Y j f O 5 t X y r I 3 P I w s f / p 3 D O / h z l s K Q 1 z E S m E x D B 7 W I 4 d n P Z U m I / u 8 Q i u y H S 7 Z Y 8 Q O + 9 k Y C H 7 i / f g k 3 k N y 0 u c W U E b a 8 0 r E N S E P / x A p F 7 s J + i x 2 t 7 h w F D m D v c I 3 S 2 x 6 l a 1 w p 6 n 3 R D Y f w n 1 P W D H H 1 q j 2 + e 5 W H / I G m c e 1 J / o Y 8 a w B d p 8 z 2 m z A / g E k H k W 4 l 6 v T P 4 O k c a L / 5 U f g 1 n b 6 2 1 f T 5 G D 8 4 R j P p j K N 3 c y Z 2 Y P n y H t F r x U 8 l 1 f S S E x V L 8 t 0 l s w v w n X 8 I K P 8 A c P l B 8 Z h 2 A w Q o d l A Q r n M T 8 2 d G Q D m Q A U N r V / 4 W S k 0 N S q P W b k z L c W c 9 0 x P g M K 2 n t 6 4 o Z 3 C F L A 9 2 y u b a g c t R T p F f D v 8 6 y P h B n B 4 W c a b 9 9 T m y I k Q o + / s 3 n l k 5 o B P 8 V D 1 X a O R D G H J K o 4 e I H e U V g R 9 F N + I / T v k 7 g I 5 F t s 2 k R B m N 9 k 6 s 3 s G s S H U g d 0 4 x z / Y a g c 7 O r z 5 4 3 c M w + I e s z C y l q c 0 g f G K p f X Y N o F t y 5 V Y Y x v S L U K J 7 S x e E 8 u 7 + I 6 K x / H f f C 7 X D 5 f z i I B P h Z n / j E v d d 8 j A 9 e E J x 0 B n 3 S 9 N j y + O W l s S 5 I 9 g b 4 A 1 k N h v + k Q 4 o i Y 9 h O x x O w p j M 2 R W B s w 4 K 3 j 4 a m / S / h v s M o C C f L M Y / J n v 9 7 Z B x 3 x G 2 A s X E J s G M K T 0 M 0 G r P x B f h g c G 4 I l N 9 c M O A 9 R l 3 I D T b A w X 5 2 8 I t B n Y D L 3 h 3 F L e S Q o X i n n U Y h Z z 9 A l 4 l 2 9 + N O E C 3 O i S X Y 2 1 K + h G s h 5 C 9 1 k n v a f r m o / G w 8 L F X W M 5 5 P K y T Q i 4 4 v b F n h 5 b 6 9 2 b x z C 0 + 9 U A z P G 6 N + r F G H h N T n o u g 4 2 Q F + L f k b L r N 8 D i 1 U N C 7 C k B H S b e D y J 3 b t R G S n 7 S H A y u x e O c S P 1 Q O 7 3 M U I j V Z X s P 8 8 J R 5 g i l 3 / v 3 V d + b 6 5 P a l h 0 Y s n s X K x H Q J L p 6 q y b h h l x U p b 3 V d / z h z S U r 9 4 O 0 4 P m R J 6 x i C W x I b j A T 4 l H C 8 Y x S O A Z P b T 0 d g K d 6 S T t I x 5 3 5 8 + B 7 K A m S X e M 8 5 h / 3 / w 7 7 B 8 w s U 9 / m W V Z E 6 1 X Q s r q w a x C d T U w v u 0 / r j K Z + J N y Q y C t U C B x U q 4 C x d T T a d 3 3 L Z C 4 6 / U F R j U 1 7 v s v 8 m c I A s m 3 / b t I X 9 U Z U N U X + T u c 4 u 8 z j k P V v L 1 J X 3 M c 2 I G x i R + 0 x s 6 2 i y G e R y l Y a C Q L z N h U P Z B o / G R y P 5 T X H O v b s j / 1 U s 4 + g b h 4 W J s 5 O W L 0 w m w Q 4 5 v v M s 1 O X l 6 w c Q S n W B s A c H z Y R 7 e O r y 8 A H y z N Q Z n L A 7 h X k c 7 0 / H i 9 G N P x S s r s v 7 8 3 8 f Q j I U 8 e p r q L r / C V P D N W 0 Q S T c t K u U f C T 5 a F / 5 s M z t Z c H + W 3 Q C / B 3 J 2 y z A V z 5 O 5 V h s X S s k / f n t O 8 N q F 1 B 0 h E k A Z Q K q r e q h l h A 4 F u y b f 7 G C 1 u d B / N V l G J 5 Y w t k D Y y U O w s 8 n G a c z a y 7 8 b w w P W o Y u L P T U j X K a A a z 5 F X F 0 c 6 / u V 0 F c g t w 7 F W R p P Y s o F 4 D n A x 2 / l l 2 n + 6 j + 6 v 8 D 3 B g 0 d M 0 / C V N x 5 8 g B P z G z c q C z 4 H 9 f A A P d r o B x 3 s b r V w Z 1 R c p k c 7 f z z w F L a b U k G 4 r e E Z g q U G Y J H B o z f g a g l r i J 2 g b 5 I y D 3 g t m / a y Q f D W Y d 1 q + t F 9 L N I u U N U M x / Z q V J E 2 5 u I Y v z A S t l 9 v o 8 + f j r i v a l o p M l y M v I S 1 6 p t A H O + i P q W j x G P z 2 F a B i 6 t 0 8 4 w s M 2 1 J f R 4 b c S N 6 k N 7 x 2 + u Q 5 a X i X g 9 5 b q T F M b n T 5 e h W O J J k W W K Q d m i P Y 4 / 5 V R z q / a D E 0 Q i K i T u E n f B J 2 C I o J P s r 4 r j 2 k x 2 7 C 4 C G + O V H T 5 H a Q Y G E o F P h 2 R A D 4 3 + 4 n 8 f 8 0 s I H c O C U G N V B B 1 Q U z 9 T 2 W Z f B t e d I 3 s K E 8 w z V m a U N M Y v b V X N l X y y z M G h T a A P 9 y 4 y x s k 4 R 8 5 d 9 O n N 1 5 O 2 E q g u l N j 2 h t d 6 c d A g U w a M j v Y p 0 c X y 1 9 W D x P 9 l t A a h q 3 M c M f k L D I h J i 5 7 P 0 e Z K u H J T 2 M D O + S e F G C T b F E D 3 e Z 2 X j P x k t 7 V O i t z W h x 1 8 v z E b / z Q A y i d 1 P D F C 3 5 h t W L s / d B T 1 A K K 6 O / O f 4 Z O f q 3 q 6 F x f n T 2 Y / q m 6 u 8 U 6 D 6 I O F i 6 x n J 0 R r N b q l Z K M z m 0 s h W P x h e 8 t D x a 1 n p i f M k T 0 B 5 C l Y T T g A o Y / 1 f 6 p o W J R Q G P e j t 2 p x S / I v G G 2 5 T X k n e 3 T 3 w U y G L w p U Q J t R j N V j b h l 0 g Z 4 e o v c 0 S M W 7 n R i K 3 f c i S L H J D 2 O m L B M A 1 7 s u B x v 8 V Y s 3 G b o T d w o l U D F i 9 T F V w s a 5 x 8 E w b q 1 + X H I s N Q j 9 P 2 I U n 9 G U c J B h b m h V t x K I N W 7 Y K 4 0 9 r d v u o 8 C / z 9 7 s r f P f q W 6 4 c 8 L l k 3 A Z j w z b 5 P C t 4 c Q Q 3 x M c F D p g Q u u p l 1 7 V k 5 c i 4 D l 2 5 X r x J L J l j Y z w e y K f a d J M r L 3 x C 7 U 5 h 5 X z c 4 K J i 9 U Q q g S E X W G e 4 Z 1 J + e l Q e 0 k t d D S r b 5 O B t k R 2 R d H 6 b S 4 u 4 P E u 8 7 p u 6 n b w B 6 o q / R H G O j r w m i a I F z 6 n 0 L 7 0 F S / k D Y n h V I 5 m a 6 u 2 L H E 5 f 4 o 7 0 7 6 b j p I Q U j X 0 R Y D w 6 h B a e / O C W w o C m A X C H 8 R 3 Y y a u Q P Y 0 9 g w 4 B 6 s 6 f A 8 2 H C X v j V O H H n g z j 9 n T G 3 G J v 5 + 9 + d d S Z z G u p 6 Y y K M h s Q a 5 5 f h 7 O r Z 8 x 1 F E q T b l G V / v h u H O P P N R 2 e j Y W A / D g 3 b S S D Y 0 a e a 8 s j 0 E U c 5 v S 9 W g D 4 m w d h s p o Y N W 5 V o E f T N 9 C J L U P 1 m x a C h 0 g 4 2 l 9 N P J L G h Z z m t P 2 h Q z c P a + T H S m R v b S H R d K p g u s z T L K k j n x y x 5 + 2 t v e 3 v a B Y 4 a p b B j z o y s o v 9 u 5 J X n l t d 6 Q Y H r Q + n V f S U s n 2 J 7 e C e / H Y v x H / z D U h X L U H w H Z v p M G C b g G q q 0 7 3 q d F Z 3 m b M o T j E D J 4 6 1 A m X n a w j 5 N u i L 5 X y M / D 7 X y k c o O Y 6 t B r a E S O 9 T w 5 o u N H J k C I h / j + e F L s 0 7 p 9 t c l P F r K U w 4 o 2 j N z Y r l / u a p p Z u o y / C W O 7 L D B 5 z H b 1 N n + p e I d Y r Q k 2 x Y X 9 D C g a a o p S G F t / O C H P x C Y K p 3 h Z E v A V K P 9 L W Z / x 7 D x 7 a t X 4 F x Z Y J u 5 X m d / v Z Y Y M L 7 u 6 u G J R U u A 1 l Z 2 e L I Z K l 2 t m o D E C W e 0 + p m L 1 5 n 1 d O M A 6 A G 2 9 D 9 M B l 8 i P A E Z X c Z n 4 f 7 Z Y G c 2 b / u q Y q H 7 e S M k A F p g G A 1 V 2 R j 8 / c R e N R 5 h C K M u 7 0 C j e S s 8 b Z d U 1 O G 1 9 8 D u r e 7 I J t U i g W F x e G b t h U T z E + M s 5 P l S t m V g a N C 3 G Q g q J 3 g c P a D t f 9 E 7 8 n d 1 y 1 Y w X 4 C D A B m 4 B f k Y w 2 5 u b / Y i F Y B G 5 v j H Q 8 3 u n 9 Q + O K P f Q S N U v o l v / r 4 h e 3 M 5 v C 6 R W B d m 4 q L W U R 3 g L c d C D b F T c 0 4 m Q U H m 1 I 4 K x N 8 8 F 9 C M o 7 r O d 7 o 5 P d q A 6 S b / U Q H L i N 2 w g V 8 8 c K M m P Z 9 R W + 0 Y g q Q 1 u x v G Z R D z c O Y F Z P + E i m P k h w k H e s 4 M w v u 4 s C B t N n Y T f Y L 8 K i r k u S t e u 4 l U S j R I F j 4 i e o Q 8 y p S + I L 6 0 b i D W n c / S N 2 N V 6 S + + F P 3 j C 8 C r D y b z G U 7 R p B d U 8 T Q 3 c C D K T + c k 1 q X S I t p A 1 O R V 7 l V v / i Y h 4 m n k g L D c P 7 4 S j c h j 2 y Z J w b b j U Y N Q l e A F x B k j P 3 n J w W b B J 2 h s h W z a / M X 0 Q c w 8 v D m n A w w d 6 5 o M l 0 t 0 V h h W k F x l m e 2 g 9 s f d 9 Q 3 o F r b O C Q T Q u h t 9 G f Z I Z k 4 D J u v g i t X y 2 Q + V h T 4 f U B 1 D S M 5 X d P J 0 t d + Q Q L t K J Y a w x X E 6 Y r S i I / 6 V w m M / 9 o U v 3 d h 3 p t Q x W b q 5 b 3 1 q A y 5 p y d o M D + C E p O z C D m u V u g s L w 0 S 0 m K l z B b c M + t T t V a k g N a 4 o H Y o v 3 z E z f b 7 v q Q x q 2 n 1 U E E s I A I g R / k x v i d L L y / Z x m 7 I R I Y z C 1 p l s 6 g v 7 C 9 U j A q k 2 q f c X g m 2 8 R r 3 0 h d U 8 b q w L Z + 6 X w S F h o J + F m E O C W c T S U n i G z 8 G m 4 W p y d I G j J F k / q S I n b X W + m + E p t 3 X p h y A a H g M l N A 5 f G e U X y C 8 r L g Y 5 H W s 4 m 9 3 H s w o 0 y g E K t O t a 2 B d H O 2 v U e o + H y B Z 9 P u S 1 T 4 j E 9 P O q H X 7 m w 5 n x J x v / e G s T w h 0 3 H / 3 6 x / f J T J V 0 + p C K d 7 3 X X O J W G d Z + / P P G 5 G F 8 7 2 u W y S n 6 W u a A q E C 9 Z 5 T v i G E l L 5 X j r X + / y u h m 9 c B 7 t t L V d I I b / L 2 Y r Q n d o / v r O 2 J + T 5 F T V 6 Q r B F p v 5 L n P g o J u D l D L F 7 K V s d C E T i r C A V 6 X r V P W 4 K u t h H w e 1 N m Y G m r c v 2 Y f Y H B K 7 1 m j m 9 Z E / Z m 1 a w n f c c M K W 8 d Q O P s S z z 8 3 l 4 z 7 4 5 r / F T T J s y / l 3 G t Q Q V K E T 9 N 7 I 8 u 2 + a W C 0 M q g 3 7 o u 4 K C k U C z q a e I R 9 F u u T J u j U w 5 5 2 I d D X e 7 D 5 a 1 F k b v E n A x r A j / Q L r d K a K J s V t g Z p E C 8 K E j o y + 2 7 A 0 v t p J C 3 E 4 5 k l 7 w e w 3 1 b T Y O N 2 8 r b L c U 3 F O D s s 5 4 7 H h 2 G Q d Y T c q F s 0 L 3 o 6 + / 5 G z I X L 4 y 5 J P T x K E H + N x 5 L X M z P x q 0 7 y L v k O 6 k S g M 9 4 7 r + W K 3 + W u L R y 4 z d I I 6 4 g h F X i H w T Z j Y b b g B M h y / l + d s K I X 9 f n H 5 h D Y / M u f 1 g J 5 O T N g 6 0 B T l t 6 h + B Z G l 0 U l N s y 6 o c K + O 5 v v 5 I U + w K 5 v 6 g / e 0 2 F p j y K c N g A l m x 5 Q Z r b e N I x q C X I 5 8 M o i V I Y H o 4 Z z w U S P l t Z 1 W I Y Y I d C 5 y F p 4 / H H + q l V s 3 f W F Z F e u X d t A S G W u S E u b S 7 e l f u l 3 F T V O f 3 J B a 4 n Y f 8 E r R a F 2 u l 4 E N U Q A A q T L B O / b w T m h C w B 1 T 8 v X r S 7 U d 0 c D b u M U X s T G w 8 0 Y c j 4 k M i f a 3 k j X v 6 I z c S Y B + 6 7 a R C o q g 3 n 9 R r f X z m y r s E t V Y j b J J 2 E B o A F + 3 t C z x W u z u D U O Y f f t G W x O 6 T v m v s k 9 i 8 0 R P B X H / m z d i u h + N x w / W f + z J U a 5 8 W V a l r k / a F f U f B U 4 z y 9 Z g W g V x p y h Z J P o 6 g v v q J L f m p t b M G + j / L P I 4 q A a s x K v T p w I m a 1 F 6 8 m n U N 8 t l 5 U b 1 s 6 5 N P U 5 O J + 4 5 G e B d 6 b J 7 H z a 1 u z 3 s S p N x + 5 O 8 Y 6 I L y Q I y K y k a q b + K G o z c U / X H H n K q m 1 v h j 4 d S h D M Y q o W K k G g + 8 F 2 C C 3 B 6 P j y b y 7 N C 0 0 c M U l U e V E j C z E e 3 e 1 v B b L Y 1 0 b x i i v R S T C T 8 H f c o a T + o T 6 v U 8 6 Q j Z 5 A C L H k X R 2 G Q C m 3 9 7 + q U V t a U z 0 M 5 L L 4 2 m U o t U r j n d f J 6 s r c f W W 9 m N 2 t 9 t 2 / y f m P u Q l H p D Z O 0 W n 2 O 1 L A h R T i E j Z f n W I l h Q l R R f E a 7 k O 1 9 + f a u I o / r U e B Z N 5 s C e C H n f i N M R s f z H J b o t t D B l P r D Q g o C o o 1 X b j k j p Q k x N d f 8 N F u m C I E l r G o + T j 3 X c H Y l M A K y i p P E x T l j Y x + m b 1 v P 3 Y D z Z 6 7 R n N I E Z a T g 1 C r N 1 H D N 8 c + O a Z T k g / D B P 0 V b z t x 5 5 6 P s 1 z g o t V D 5 E O P 3 m C 8 K w A 0 8 S 2 s V / e R z N I x q v 8 X c q / v x o q k 7 w H 4 Z M n a j r D 8 h z 3 m M i v I c S 8 6 W Z p D N 0 6 K p Z v F D 1 u J n f 6 o l L I G b 7 F m N u m X / H s z j F 5 h u v 2 4 4 9 9 B C l E M U g 4 k o d I l T j G o N e b U h w R A N y 4 8 r g 0 i m F w y a l 3 d 1 f q B S 7 A O V u 6 v L f j J V b D H p O 9 Y a W 6 o G H F T b 2 U K 6 5 i b / W 2 L y w s B Q 2 L O m 9 P I D 1 / o n i o 0 6 1 L q G 2 q / d u D 2 J K O D Y 6 G 9 5 C i Y t E K u 5 r 3 X 5 p P s o X S n B f E h Q 6 q 6 a V 0 6 f H + Y j F r W E p t j e C Z t 8 l V G N X m 7 b P T 8 W S a J b h B M S P U 0 1 v p b 3 K R K g 3 Z B j H k 1 F G z n r f J a 2 k T O 0 e S 3 B 7 R U e R s p P h J y l G q E h i L Y 6 l V f z S Y i J W s / B z o u a 5 v / i i T / v p L 4 g V 4 Y H 3 7 X m t i W X Q 9 t + d C l a m F 9 R A z 5 x 4 C R o Q 3 D 2 c t T 6 T 0 A E M O U v i c v N f D Y p R Q h r a T d M 6 n / d P 0 w o J r s u J N h t D T 4 W M O R e E i Z 7 T m B B O 2 R 0 4 w D w c p e E C Q P V P Z b x g T 0 + O + H 8 Z a L z Y q v b 5 Z R Q / J y i b x 9 p K E F 3 L + v 2 X 5 k H 3 U q x 3 R P d D 6 + 3 v R v r u Y Q 3 p o + 2 a w m i D R A q r h h k y / q k h o K D L i 8 Z V v e 8 J 3 4 R U 4 b R k K l Z n S 3 d x X i T O Q M x m 1 s 8 G B H Y n 3 M G Q 1 E N n I w 2 F M j g + f Y w h b P e e L v 9 w b t P A N D v Y 0 4 5 V + t q + + I N F B u e m 3 B Q Z S q y 9 p 1 R Q t c 9 + f g x P f X s C e O 8 T t 9 1 c l V v W J v l X l v o S d g U N j R S B K 8 0 w x B V X 5 z T k I D E y v V 3 9 Q 0 0 P w R K v O U J 4 6 t V C P x G 8 h N d 8 c u X a 6 R W a d r j w d 3 m s G i T G e O I / 1 d M d R Y O h h K k + X D 1 I 6 K X W 4 H V Z j q U 1 w 3 8 D s E 9 J X e l Y J D y I S g i b U u g w P S R r 4 X e B q Y w L D U o R Z w k M r o d e Z K k / O B s F o Y 5 H Y n 2 M H g s O 4 d K 7 1 0 2 q d v 0 G C k / N 4 u N r x 2 K H B W e x v g 7 8 / b e h E i k s K 5 6 I 4 S u 4 N h + 1 P u F 7 6 U d Y N i c a r R K i n H w y 3 h 4 V R y I K d + m A 9 r h w C G R M 0 J b + I / 1 B Y K b j z x 0 3 G k r 0 d s p e Y e t g D c D T V b e g 7 j s 9 R p n I m 3 M Y i U q 0 r u P L n A Q 1 L F p j f o Q X 3 + 6 k 2 6 N j i S 0 n j E g o M B 7 z 0 Q V 3 t 4 5 E f 9 v r y W C 4 t B D v R W a + Q P J u / 0 v 7 F b q 8 / k n k q f f q 0 y U w H 7 O j t y N R S E z y L D c I v a Q Q U I b t D y D l Q Y 3 I 1 L k O B D 5 3 J u n 1 z D 3 / t U x N F f N 1 o r M T j P B d C w F A M b u I M 1 2 j F r e 6 P j r 8 w R 6 S a i Z f Q H y + E U h k m y e A U l f V o 4 7 e x 2 a B B C A J 6 n b 6 l s g a l T W O e y Z r u z M m N r M v z H r x x V f i d f 4 u 9 H x p u q A f U I U A n T K n r S m 6 X d a H Y 2 B s + F o i R t w x N p A E V g / d P W n y Z j b 7 B P r l r C 6 g h + / 4 4 b L / 3 o f k S 8 g 4 0 0 N 7 y Y e e T a v 9 E m 6 q g r G 9 m r W w 4 G n R t 5 m M 7 P W 3 v I V J u J m o 0 u X o h + 3 m f 1 F l A H b 4 Z b e A 8 F v u t j l w 1 L g z s u / J 2 u k 2 X V I c X O p j V y 4 r a B k d + A Y f b m I 0 E M g j f B x r 6 4 z A V V w 5 c i I B I i D 9 w O G T 9 t j L B G z 4 t Z J 5 u 9 s n w e z N D B s E l i 3 k A u M 4 M f o r a Y F g y 1 N A 9 9 b 9 L 0 C h F N V w Z s T x f + r J 7 b D 4 a Q d 9 H L d x W 2 Y K a T L X 8 4 l 4 h r + 1 E Y Q 3 3 E l k E k d Q b D n o D C Q 9 S c b V z G 7 R a X n a K Z g C S I d o d K M 9 n D G p 1 M T J 6 b B g g P N Y C 9 X 1 p z 5 8 J G r e y w e K Y e i y u t u W w 5 9 y D D H 3 G O v v X N q W S o F 7 y 9 X O 9 v K s g t X J o 0 8 1 3 W h 3 d q A R 3 F W w 0 w 9 i h / o K 3 O W 1 G v h 6 A P O r e 5 r u G Z s + D P g / q m d U 6 n r p S y g Y M f y D R p Q S 5 5 5 y Z I B C w 8 U k 0 1 I f T b h A 5 n b / A C r 2 m e X 8 D G Q y P V / J A Z 3 Y 3 0 q C 2 h v g Z 8 i u 4 6 R d B I Q 4 T b 2 i 3 o p T r d g G D w 9 + 9 k E 0 6 W s 9 z t 6 P 0 9 O E 8 k 6 j 8 f s 3 x n V 6 F N u Q l h E G e J b Y g a f F z R 2 d P M b 8 k p a f S 2 X x A 6 o + 4 M 2 J s X G k A L C 0 4 y 3 3 N 7 l g Y / S j t I b d O 3 z / 5 V / 7 V / 5 3 b B q j H y d 6 N s n P 0 b f c n v A X z 1 I X y p Z p L G 1 7 c Z / U R c 0 v 8 L B y F 2 Y z 2 k w r C l j 8 M F C A P 9 o K 7 b q 5 E z 4 s E s i a a z 4 h 9 w G a s f J E F j s N R R 9 P b 2 o T G K 1 9 I O 9 P C Q Y b y N W 7 2 V K x j q I H W H J j d 6 h P P 0 a / 1 i X T 2 3 W h K G 3 5 i C 0 / N 4 i F Q F V / g l C u U H / B F Z O u K E 2 O W L D 5 G c F / 3 1 K w 0 4 n o L l J p v N K k e q s x 9 M d d r 1 B F x T S D F B N b b D g G j D H 8 B R q h o J b B M h D + O y P h t a 4 y S Y i q 9 J M U W 3 + N i x e A R i h c I v I l w s B b J 4 D w 2 + + s o n t j T 0 + U O r V 2 r B E d 8 8 Y E b c e Y V 8 v Y 8 B 5 0 y q c d i H f 2 6 R j B e P t 4 v e s a e X h X N d x Y S R D 6 S G m X M 0 t c X a K 2 g A 6 m g + c R c l d N 0 o F 6 M U 5 v B F d E o k 4 s e s y W D H y x + T O R R z + h d i 7 C e m S o h c y 5 0 U h R d O J C Z 9 m R W O P T 5 d u h T C B g c E y Q 7 f K w F r o L 4 5 4 S b b 7 x l C R f K g O 1 8 3 n v H Q W + v z N d 2 + k b H X M Z N 2 Z y u P u i x 7 D N W k N 0 f k C g F / m R v Q Y m z F N W h o K i 7 x 3 p X d f O p Z Q U A 0 z m e c U 2 5 M P v g k Q S w / D w 0 H F 1 w p v 6 O r b d h x s N v g n t G V U w 1 O k A V B i 0 X o d Q m F o 1 9 z o / u L P N 3 d I p 5 Y d e r G M Y 9 F 4 P 0 R p c T D y 2 K l Q 1 R o 7 w P J B L A / a P 3 D h v 8 b B U M 2 s f y H H a 3 l 1 i V v A q r 6 b G 2 0 E 9 C 9 S G E q 6 3 N v p d p O S c + H q r O s w k d Y 2 F P j h N z x I V I L s u I 3 R z i y 0 q Z h M S r w 1 D h t D 9 V + O U / 8 W q e 6 1 1 h 7 1 a d / O 4 o y d R 2 p 3 9 F W I I 2 c i f + E J b Y u x u x h z v C v y A C / 1 c I x v / 8 t / l v 5 D o M f V l y z F o l f W / / G Q d d s B 8 S q K h Y q t J u 7 A x 0 M N w K 1 E p 5 3 3 P y 8 T X r g 3 n O h K f E 2 f S Q U N / B c O q X P n 8 j b v I z 3 / D w D S X K H H Z H K h e w u r V 6 G n V A 0 I a e N x a F f s 2 4 7 v / C D L / g f v n 3 o Y b / 7 M e 1 J a d v u a v o M 9 M / T 0 X b 0 V j / 6 Q E o m P N Z u A a 7 6 v B c 8 L M S i i h 7 E j V Z B o f L c / z 7 X v m 3 m E n + U t Y 9 d 4 J z 9 3 9 i J o e H D j 6 S q f f S T 9 z O z K f d 5 / j X s P m X I P / W + T B D 7 P H L f w 8 n + R / + 8 w H D w 9 N r 7 w g g a 4 t k R 5 / x + u 5 J C t U O j v c I H v p v 9 7 n 7 F / o k c N K 7 v 7 / F y 8 f X P 8 N J / y H 4 8 d 8 C L v 8 7 b M n / t 0 i h / / A H 8 H 8 R Y f R v 8 E n / g C T x p k y T m R 3 o h 2 y 3 e u c F T u s / q N I J / y s v / / 0 E / y 8 w Q v 9 L f y Z f Z S r O O d u k Q 4 2 V j 6 l + e p n n 6 + v q 8 p f G B n K 8 w 5 E N k 2 L Y n U Q 7 I X c B e N t o 2 t K n F V p N a d W s t / e o W 7 T P N u 0 j + W j b 8 M B 4 a c 8 L e V I 7 u u x u d j J D 7 v O 0 7 L B q 7 L l f Y O k A D W G N S j o p a G W 2 D y 8 S V c Z j 5 g S q S h 3 a P i 8 x p R D 2 A T z H h I K S y Y 9 p p 0 U A A x H W q 4 F L B L u u C h c F 1 W E + 4 4 a I m n T x E w a Q l J i + e j W w o x 6 x j b q P e e v Y Q y Q R 2 0 S h z Z f N M s W N N T 7 o r h 5 i Y j v l 5 6 S 3 F T y f z / g G v 7 v k / g 1 M A R P 1 t 0 d y l l X Y X P i n s X K R a 3 x E e N a y A p O / 8 1 d P G D Q x W W z w i R U s z C z F H R H x + X z y 7 k a c R E o b 6 E n 6 e V Z 6 u O j k g s m q z k 4 I n g b P h i s b U P 9 e J Y L G G N y o E c 2 / y v F I r Z P s C 6 d X V j s P F Y 1 C 3 7 G K x 5 l / g X g w s + r l V u 2 k g i W R 3 0 M 5 o q U c F Y e t e R l 7 8 e Z c j 4 2 s R U q O b 4 4 B g F 5 G t U X g U H S j 8 2 j / h V Y q r P N M U x f 7 9 g H 2 C m S d e R S U L u M 4 V 0 I 8 t m r U + k 8 e x 1 O L k e w T z c 4 N 6 K I 9 M K Z o y c f c f j s q m T P 5 C K 6 X Z Z U p 5 G W S q x I W B 8 / 6 3 t G 1 u K B c E E / 6 Z e u s N B C y 7 F E u F w B A U x S 2 U t M i T K q i b v 2 D 8 m j 1 9 K 7 H 3 0 2 r A 2 6 9 A Q M U h f Z V h 7 L u w x 2 h / Q C z 6 S S 8 u b 9 K 2 O 7 3 h + q A g w v i b u x B M 9 b j i r v 9 d y e u d f E B J 8 T 0 e c T 8 g x 1 y D / e 6 j 1 W 2 G b l u B b L C 5 1 M + f q 7 T k v i X n J p B G s 9 A m 2 b e c o 3 o f y n e 0 6 2 e z 6 O 3 d i x 1 t Z n 2 k y 2 f 3 Y v g B j M b G I y J 4 n m X v I a R I d H h h O u L f L n J k 5 4 x M b i 2 l u C v V s o n f v H 1 O p f V 4 f T o a i d V 9 S Y 6 u Y t z V 1 W t t + 9 S h 8 1 o o / y x R 2 9 M i F F v V Q I 9 / m W W V + M P 8 v z r S b B L z T a 5 A y i F S 2 F u B U a N L S S 6 r + G X n d 2 M d 2 7 W 7 R r + T Z R j u j v d d L b O 5 I 9 K Q + X g P 0 / o s Z b e D 0 x x 3 a I H G R g K 8 B P e 3 7 f k 0 Y W e i u L f a P 5 c h X B a F P d F 7 b w f L q h b k 3 j J 0 w 4 a 7 / N B 6 i D i M Q 1 0 j z C Y 8 T i W H X N C q / a 0 l y C y b s b 2 o b 3 m t O 6 v c M c b 1 u o s K e 8 w A a 9 V p x k k y s W i e u r s n E q 7 L 3 a F y W j I l B y 0 D Y u a j N e L S E m I Q w n K h O 4 K L W C 5 O J 4 6 o n G 0 b q g 0 o P V 6 x D E T n / z G u s H + e P t U d p U I U u 6 F / I t Y J I x r 8 R H Q q H u x A q i v H 7 e X n r N Q B 7 W v O j b J 7 D x b 8 8 2 e n X v Q I q N / e d z u p r Q Y c J 0 N I O p Y y 8 u a 6 m N H t v x X z U K q h e 3 B n G f x 5 a 6 5 a 5 2 5 7 l g L y z v 1 X j A + X v d e G e J n U j f w C i z Q 9 W o U V a 9 M H f 4 m 7 w S C h / j x r I C + v M 6 Y G 9 Z x P l E p G L 2 v f X p 2 E + R r m n I C 6 s 2 n 3 5 X 2 6 F b 9 N W q / i 6 7 Z t b + K a a U B 1 L g 8 r Y E L q + K x 6 Y W c c g 7 4 Q 7 G B F B i 6 J k 8 Q 0 1 4 M g 9 C Z 2 z T 7 / S j c E N 4 e z 8 X p i v h Y P 6 I / e w E 8 2 J R / 5 h 3 S I p P + G c N j r t 8 s 6 + 3 t 8 c t b k F g w y A M A W Q h U C e L D 8 a 4 s x 6 9 E S t r B D e R m c a w G W Q p t p + R o r 7 L e c B G G N k N M o 3 g j A R P Y 6 L j F B M p l S S a R K t t c V 2 l i x Q 6 h h 2 R F A X T 2 i o 8 9 Q I y q G S / Z d N B j A x L q T / 9 D o s N k k 7 s H a o i B + 4 H k y 8 e D i L U M e 6 8 y N 0 s E 4 X Y r v s X 3 6 + c f 7 M u 8 x j 8 9 O M u O M 5 W v U L 6 P X 0 B 3 1 q 0 y V q / K n L Z z N t U s Z i o A d B y F V 3 6 K / 2 d 9 f K O w o E F 9 / O 3 8 O 7 6 R G 4 i Q 8 g r Y h v 8 m t / 5 e 9 H M y S U w o y C r U q 5 Q q z G l 4 E 5 h D C T c u e g T v L 9 W 8 k + a P 4 6 / G O E k b 5 1 U I V v G A e V P N E 1 H K 3 C T U 0 j / H r 1 n / b L O h c Z 0 O c p + c 3 u + I N T e j X J O A G 7 G b 6 1 / H w V j 5 E 2 9 S U B Z F C l U b / 5 o M M T p W j b I P q 8 y G j M 8 2 y + B t k p 7 b 0 w O d 2 f v 7 x z w s x S 3 A 4 3 y q o 6 I 3 r E J P 6 V H 5 G S B c b E s F 4 w k i F l z U F v p y 6 j I g p x r q V u W y m o G u d N B u d u Y U d e g f E k q R f B / b I p 4 P 2 7 t 1 0 n C 3 l d N 6 c 7 P t e 0 y C x I 8 d U f J 2 Q w a x h C m f E 1 o V H Y f w 0 a s o 2 B W Z d + b y n C v 5 5 + K B D C z m P Y 9 f p + b E p i v V U j H g f 5 G f G 9 d G v E o o T b G I s t J w t y m C 6 f 0 R o W / n O W K S c T T f B l g s 6 H f f o r E 3 0 u F 6 I + 1 R O I Q e 5 D + R 2 j 9 G Z C M P v / 5 A c s j e 5 W T k G d V g I 8 d k f E J T Q r H O q M D / g c 1 3 v 5 I d K C W Y m x k h 8 S Z u R z k 4 4 a K K M v S k 9 J 3 E r 2 s R e R Z S J S F l P c 1 6 7 b V Z x 7 g R L m B c n l M u j I v n + T 4 f S G T A x / X U O A 8 X K 1 1 / b 9 D H / X J X J U q p M 5 t b 4 Y z w G r H S 1 t c r X I J k D o h m i c k 0 f l 4 4 I / / e U W z X R S z r D + 2 J U s + 7 n G C u 2 1 a K L 2 b V 1 q 9 + O w f m o 4 S 7 E e u o o 0 0 / 8 J q P S i E 5 d 1 z a l I i U Z g w 1 X c k Y 2 h B B j c J J y p j 4 X i p a I k 9 O z 6 k n n b z b O z 6 v K Q r 6 v u M 7 x D Z n H e S i x F h p n G 7 Z C r Q S f + Y D W X p Q V + 8 f 9 6 C O i m 0 q q A r q v Y n F H F L q o L p g / A k j Q E / H c L G z A I l 2 i N N N R D J 9 D q E o x N 2 T E i / G D F 8 F s F Z S D k q P V C n d x S 0 d T P W + Q h 7 o 1 K 7 q Z Z l F / r D 4 8 N n s A i e k i t h I n s P t d W E C h R Z 7 0 + 2 P L j P e J t 1 L w D M c U R r i v k H T i M b + q 1 B 2 9 w X a s c z o b T a w y 9 e v P 2 2 P Y h 4 m U J i t U J O F e J 0 l M S r i d T Y 9 2 z B e X z 1 S c k g w E 3 s U R n I C B P g J D r f z F 6 J w U O 4 b T P k U q b I e q 7 Z 9 c f x D Y w U i z L t 1 r T c s 5 c g e 3 H g l A t w M I 3 j N V I O R T v x T / P / x I 0 j t Q I T J C 4 g T R s H A Z P u Y Z + 7 + t x w A G + p B S 5 / N P 6 z K e H z e 1 O T V H Z N C J B D 5 0 g m x B 4 K O G w E + 2 m F 9 O o U M 9 K D + O F 2 D N w b u M F k j U 7 Z a d 8 D H K v T E E 3 E M 0 V n Y N 4 c f Y n C f z 8 l F R O q n n K / i L D K j R F 2 z Q 2 L 1 F 1 Z J a i y 6 D O A k 3 v 1 S / g H a H y S 6 1 g / A u N 9 T J l e 3 J m i + D g b I 6 w Z l c h T w s 9 F + H l V n c 8 v N X I 7 T b T / d j 0 4 z q V 8 y 5 / U B 6 U B v r / E M / d e h X v s K k U n q 1 R l l q / b t 7 h y 8 q A M I X 6 b n o M Q G z n 0 E C d e N d h z P f 4 X O 6 t y n c H L Y q H G H J c E r f R F w H D F q v X n Y r e p M T f n Y H y H d Q k A s c f 9 y Y S e n 5 c g o w r J A E M H Q L Q L x N 1 H q R Z y X 9 b U A m L + M Z A e m 4 u 0 n j t 8 0 S G E 7 B F z l J 6 S t d z K w o z 2 2 z 2 c D o 9 l 6 r O f h u d 3 8 M 4 G S L v O q T k F M S E l H c i P + Z L T 9 y H P q w 9 u 1 P E W q A e W Q Z U g l x S c e G 7 7 5 z 1 Z b 0 D T c x / u Q Y d t t n 3 / Q n 8 w 2 4 Z e O k W 1 / n d Q o B I i 1 b a s W z R x / h z H F i O r 9 7 + 9 z Q v j k 2 9 T R f d K F 6 q 3 i V 1 5 1 5 t 0 l Q j l n 3 c G A T H H O A 3 f k t 0 V f + + x 5 c O o v w A + 0 J e 0 / q x i k N 9 A I L 1 a N R 8 n W K o Q 7 N F / m R R 6 e V o L o x X p p B r b G j E o N G f i 2 X z 9 U d P f c Q g q q u 7 Y y s R B 4 G H L X w 7 3 P e 6 Q 3 g n q A Y S w Z J S 4 R c 9 s 7 2 8 O m O J 9 Q c x C Z U w W C i 8 F 7 C l B z / + m 2 d E f z m 9 j 2 T + f 4 g H Q N V 7 i C n I Y M S + 8 E n + n o m G U D c u u J Q g n u Q O F I 0 i D t v I U q L M Z A B + g P b 3 d J i T I w s t 9 n j h o H 6 U x I q 9 L N n p f 6 i + R 6 e V q t C l W / e a 3 l s H z P D 2 p q M A 9 W 9 9 1 t 5 2 g k t x 2 f k P 1 l z j 2 9 3 / h p r x 2 d a 7 H C k H o B 3 q W L 2 e O C X h z A b t K G i 4 2 p j Z n n M O V 1 q p l 9 I d h / s P r Q b O / r J 6 j P / F P D A Z H W k T l y C m Y e y p v r f w 4 y J I q 5 V H H G 7 O f N Q k 8 T A n h U Z z 3 j 7 B G v i H k G r Z x f M 7 K 6 8 e r I P t a G j 8 r L Z 0 W m m q H f R I y W t g y i t q a P g P C 8 k O 5 5 O I j u 3 U 6 0 o v 4 x o 5 G X Q r F d q B t g t g z L X p d Q B L V / S m T m H U y F u G C v v m c R r G 9 i j Z o M d J b P A c / T 0 a K k N q D X x k u 0 c V v F d S 1 Y u v 0 k 0 c N J 4 e 4 Y n M J s j 4 O 2 o C M Q N s 7 E w T B B / X 6 8 / a e G F B a v J O I N / 3 m d z w E F 2 9 7 I P r s b w K K B h 0 G W q L 0 u m 4 o O y J 3 z / I K + 4 y p k q v t + Q 0 i f 9 M z q i Y f t 5 A E z Y Y j 7 g l k x u q b t c v q J 9 x I g p e D M H y w z + e l A P 6 i w V v D r 9 b 2 e J 9 s e W Y m c 0 / u b O 7 P n o M a h b J H j n B 9 V U o h G l d g I L W J V E P q P x 0 3 F K e Z S O o R r m a / q F i m 1 2 6 1 L W d 1 n 3 F S h l F j E a R T 2 5 h h N g K R + s w M 9 / B 4 y i p U + 2 V C I s P h x O F D b k w 3 d S 8 f L 3 u z D I k P u I S 2 l W e K 9 3 x 9 a f d p I Y k o S O 7 k D J U l 0 9 J n i A s r P 8 Y 3 e s C V K / d G H B l v Y l u x J 4 c v V P y c / T c B m 0 p t Q A R 9 3 O Z r v 0 u n W O t h I g r S i 5 6 n O H 7 q t k 9 M e / 9 K 3 E 1 D X A j J L t n + f k i k 5 c M g n 2 v j 4 o G 6 n M + 8 b k h K v 6 g + L d H 3 b H h Z 0 W j d U V c F f P t k X E m P o P j H j r c A T u j V u B U Z B z K C + c 9 v a 9 y u H R z Y J 1 v B h 5 o F m f V X A s i j D d e t A g X Z v 5 o n w J Q e Q s v 0 k 6 U P f 6 k N t d t 7 O V L 9 E T 5 3 I z P f 6 h A 6 o z o H F M 4 E M o L E t S K W 1 w f f U 2 W R u P N b 0 Z Z Y O 4 C 2 M T v n G e w g t 3 C l 9 4 M g E H 7 d U A 5 K c 4 w m Y T O U j I 4 4 K a O 5 j 3 a i 3 r M P u l z w c f 6 A 6 7 M H b p K Q M Q Y b 3 8 Z 3 q + T i U d a s p 1 / B S x M A W H n 0 s P 3 x L u I o k a z 4 u E w 5 Z I U f l E D Z i P + x z W X 7 T 7 w t M q M N u I M D n P x Z 2 2 I 7 Z + o y Z l i I i B Y z Z d d o U n w g x u m + R 6 n O C L 2 Y b w D X e x u V q M s 9 h t F K r U A K P J U 6 t s E h i O k k P 3 j M U s 7 k w x A l Q K 3 x x 4 e F B E W 9 s I h s a n R T x d k / Y W e A m p r U d r F 6 A 4 X X t 8 N v C 9 C h J J C / O K j w f 7 f t q 4 s N 0 S H q z h G K d A u 7 G U B r 4 T M Q D X L Q D l A Q G B d W 5 F / n r e S l T t 3 9 V H W 2 w B v P V h u / t c Q u R m n D + t q 7 3 q q x y T O V p 7 / W 5 o x N B 4 P 7 A P 2 j A / o 0 G b w h K X J f x s n i B O H 0 F b e D X 9 g A 0 I N L q / c 9 M M Y h o D 3 Y Y t K f m U O / m C q e t R X F f B X W O g 0 J u l z p I t i v 9 Y 1 H P 3 O 7 l z s O T a j I v e N s d v e x U p n 4 9 A i c C Y 2 2 c 5 D A E q 7 M 4 U 4 W N n f y I H s Q 8 S x L h p l x n M D + 6 C p 2 v U + x y Q y r A 5 N I W z D O X e 0 Q R X 1 w T T u u q A 2 6 c U N 5 U L D 6 + h x 0 D f S n n r K z T I i 3 C 9 H w 9 b 5 j r p M D H F G d r N 0 h H s N e f x w h 4 p w K W N E r y 5 6 s U S C 6 f n L v + m U s 0 6 4 D I G 4 H Z e y G w V q g / a e 9 / s W Z m 7 4 W I K l y h a Q w 3 2 Y 9 7 s m 2 7 y L s h M w G 3 y 0 g Z x t V 5 u m n E I I 4 r v 3 4 O O 3 r D 8 T p q u a a J 4 F r k D L F / s z o l p 6 H V 4 V 7 9 E C O 1 E m t H d O O A B Q n k R c D w e n 9 3 5 C m B k g l 9 B J z W n s E j E G k Z 3 s l r v V K s w D 4 b F d 1 X E R E K I b y K z w P 2 Q e C 9 p E 2 r I 7 1 l I H T Y P C 0 O 9 O U L 7 n h 6 G O C Q P R + 8 5 E H h E 3 7 O H g X T F q 3 x D d a s + J Q G 6 0 W G d l X 1 5 d b + v G e A Z M r 3 + f Y J Z w l c o G d w 1 u N w 4 z 8 G x 9 v p 0 2 1 V V 0 D a 9 v K F L B C x U J 8 k P Y y s n U U D 9 I I F I 0 Z U 9 H j c h R m 0 b c M x u L / n r t u 0 K q z 8 c F J 5 k B j f Y X i O l D v t m E z 3 l h l 9 e B Y w d S t m i v s 2 e v S l C O T C k A H z L 1 2 z p l A M D a z N C V u b Z z S u 5 u J 6 P 6 1 9 P D k g c H 8 a a P b Q i l k 0 j e + e H 8 / u o c a j a G R 9 v t G n r x U G G C w L / N e J E r z b n 6 O x L l L D P 7 z K 5 P q H 6 Q y a j 5 + N H 3 h 2 9 i J N 4 z 5 E 3 7 H z B I j q E 9 1 P c u R K Q C 2 P e D m 0 J K y k G U O n B V + n A X C V 3 Z X + 4 s j Q b 7 N z + W Y r L e p X U + w i x A z c 5 3 P 5 B W f 4 V z y J Y c J T w N 3 1 o 4 + 8 F t A P T x F 7 2 F / 0 Q N L C 1 F O f c 0 F 6 L G N D Y o m U G y S J s 4 + N W A P o P J P h 3 J G q d 9 3 u q P p 4 W g k k 6 r P K f q D l e F j 5 O o Q I + v j J 2 G v S 3 W 0 Q r P b p + u L 4 + J Y v m f o C c u c V 2 i K J F h A 2 Y o w W M U y w g 4 C e W K Y x A 5 K 6 l / F 2 P 8 b x 7 X b k O p O V l e S M 7 P e K A 3 F R M d 4 q 8 Q L N t 2 W L c 9 w j 3 J B V v F 6 8 5 r S v T 1 9 g U 6 p o O K 4 3 p g x p 9 + V 9 1 S 9 S i p v m + O G A O N X r 8 l U x m g 0 i 2 k P g Z 6 G i c l Q / U T 2 F Z O N f F g f L e + B N d F D l h K p U + G f 6 u c 3 o n x x r + F K C 0 3 K 8 3 s z R O X s 6 P F g C D w x 2 z v 6 e Y 1 U h J T 0 a F f 7 f X 5 6 B w w G X H C B m L H + e X P d m P R D d K 5 e A y Z H H h A J N w W G 3 Q J H 7 C x s S U o M m s x 8 W y G v T T y m z t Y Z c F M o z H l N 8 w T m 7 I A + J q 3 8 N 5 o D 0 A 4 T B 6 v X H V 6 7 L n 5 5 7 1 y p 7 C K P R n P D F + r l U a w v 1 t j V H M M N K d Q 7 O E b + D x k k C o r e u M 8 o 1 y w I Q k q M A P L G 7 f + m 9 r C q M 8 t A N c I S 8 I P / d A L d 0 i 2 9 + 1 M N 0 / 4 9 f x s O d u e J T M e + Y Y L / z 5 9 M p j 8 M V S N N L t a t 1 4 6 M L J b c w 6 E 7 p j B z C j e 5 D T l E s T L N 3 J L j G w R L Q F t i W + k w 2 N q S 3 H D M C 8 M u U L m c o l a H f e 5 z X i q G 7 / v w D 1 R l 3 N X m / e / T U g c S L N o K e n w c 0 N G x n C U v r U V X o 1 m G d e 6 a w W f a 5 e Y K D m d c Q m s 7 e 3 8 C p + j 5 F m A F u j c i R B 2 R 3 j + u p o j c H 5 4 A z u w L v r H 3 1 b u 3 M W a x d R T e y M S S x z w V H a o g 8 / E V i 7 9 H P f N J 0 g Q K R J i 9 Q C 5 8 v 0 z f 3 5 S G K W M + / q Z b A 7 s P Q u E b l 7 4 a 4 O M h c N J C 4 8 C Z D 0 P m y c q 1 3 g E 8 A Y 4 y t x 7 X a X 2 k l m J J F x A F l Q G U F m c M w s w c J h C T u x Y 3 a m C t 3 n G m Z x D m i B e q s m L n F w v G t E 4 c a V J 7 L Z R 7 C T x O i 0 A E M + y L X a O d c K X Y J 4 T t i S I L e r z p W 1 M 0 + z n d x d O w W H 4 e D r 8 y D F Q d F i j 4 Y t 3 3 J C m B u p y b O F / V n h M 8 w N k 3 I 1 f E L D R I l k o 7 A N g 4 7 t H h O w X U R r h n c 2 t l D N D S X Q x B l g X 9 g A l I a + g L u L w R Y 1 y h q H O + n v u H w Q 2 0 p q L G j V j I J c 6 I z m j i W 0 K 5 f U / L 7 K 8 C X x T F G / Y X H h X + 3 1 5 + u R h T G y C a J B y I g 4 M 5 q C 2 + N P / J p 1 2 N E 4 M C N v D / Q 3 M W h K I K C / z Z n 6 F c i C a 4 2 0 V 0 2 6 / I 9 i Y 7 F 1 J h 9 j C u S v w d I 6 Q w l U f u G B R r k x W k / f t w g z 8 U N a O a + 0 p A B m z D h x n H y + j S D d / H A M O L u / a 6 3 V p R A 6 M E p F 3 u a M c R l M s k P V e M S Y V H y d D L Y O + V 4 Y b m f b i 7 B v u z 9 9 w / + b T w 7 q C 3 E x J S j I 2 k b i r / M t Y D Y / + 2 q F + Y A 5 i d k U x r z W E 5 M N u E G 4 U s M K E b P b 9 P F B W o F I K S c O B I N p 4 t u Y 6 z H d f v Z h a 4 B T b m E 5 / 3 p c X H Z R 0 b u o f M T 3 f a J z H L P + X q 7 e w t H a A K u p j z A 4 R 3 2 8 A W I T D r G n e X T h m P t t 5 t 1 r G s i Z B V x m k O y u n P B m J I I Z l i I A 7 a g 9 Y g S 7 v U i 3 o f H u y A t u m M 7 5 + e m 4 K D 2 B s v 1 6 k k i m Q k M X p X n e t z m 3 Q c 4 2 r j / e j 9 Z P p / j w z s U Q s m H b J X K P S 7 B q N K U J E q w f w 9 W N U D x P J w 5 Q 8 F n 5 u x C d v m g 3 V t x e D W f S a e 2 F n L V y y s 2 w N B + T A Q 0 m q / Z W r R E A o 8 q u U V T B 3 8 8 K n Y v 2 o v L 9 b d T A A 5 E g h T I E X m 0 0 + / V j P X / Q d 2 b L S u v p d n Z F 8 Q B Q g 0 S h w g k U A / q 0 Z k 6 U A v q u 6 v 3 W J k O V 9 k u 2 1 U O 2 / H / G b l z d x l f w 2 K h O d 9 3 j O c B r z f t x N f 0 t 6 7 I b c G H J u 2 i f / 3 X C 8 P A D D T y 1 5 F F Z C p x d v e q r 7 N j z l l w f g u o 5 B S h 9 V w v 3 o u E V / m O H w V r k Q L R P K C T R O P G s S k j d M Y D P L P T k W x C H O j Q 0 4 x 3 K V i D A d 6 n 3 O J B y d l + v m H D 8 4 5 Q f U b I F Y I u e + Q H D b H 8 5 K B a i R S G K 9 4 D S + v 0 J Q A 7 c U i r N h 6 Z T 3 0 T g 9 v 1 F S Q 4 S b a M c w D a H 1 F + x H j v r p O P f o 1 T i 1 c j 7 O 3 P 9 O F G j 0 l I 7 A C I q Q / D W h X x i j O R E K t N b M n 3 c 3 0 U z d u s 2 X 8 + m 5 N W K 9 d v 5 O M a Z i L A V N G m O I S f d 0 h x Q B 5 X 3 7 S 5 P y 4 r t n 4 E O s 1 D i W + L + / 1 S n u I P N O 2 o N B + T x C I 3 6 x m m 0 c K u V F U P d i v k X X M q B f J 2 g b z r r Q y V 6 9 C + I r x o a m l 8 Z 8 f v P 9 4 4 R a f n g S R r I l / 0 G c K V B l 4 r j R u G Q r l X f 5 f b y 0 h 8 t L + Y n W y k t 6 8 y B D P S n 7 T V k r E k z c C c P H i y 1 + X X i n t s k k 2 s E X p v R 1 Z l y C p A E o R V w 0 G A 9 V e e A e M p U W a b b y K 6 4 t f 3 J w r h e j 0 0 H Q R X L C Y u 6 j M H P t n J U k 8 b P 7 x c z l w E Y B g B Y d K M E a r F 7 M R k o i W C s 9 G y T u l J f 2 f J a z 8 E b r 4 u K z Y 6 0 s 8 Q Q k t 3 y T I q n d b D M + 8 C Z G B b E T 0 K + b 7 Q 2 + S p e s T a j z u 6 / B C 6 n z 6 E p y o q v q 8 R o H c A D 6 0 x r z J 2 q t v O x f 2 z S L i D G f 7 A P w e g C Z 2 H q g L 5 R e f 6 Z N z S u I V g W 8 k e X x 7 e H B F / G 8 f 5 C J x k K p 6 0 n W J 8 j 4 c I V 1 n L U 3 M I 1 4 7 1 Z 7 C 6 6 Q G Q Q 7 n I 9 7 o 9 r 6 x J w t / z e G L 7 S B 2 Y t p q r b 2 B T g q r z + 9 B 5 V O Y O x C C E S E u 1 k Z 7 + 1 f B Q h r y 5 N 5 S d W c y K 7 j j g I h Z y S 5 b m N p l A 4 v 9 O E D K g u Y k o d Q g n F U Y s T 4 O F p a T E w s R Y 9 a n O I w A E g 2 z y c M E 5 E O F B x o E 0 3 n 1 u x E q 8 4 H I K x U k r v Y B b C q Y R S R x 8 2 5 l U U T U d 7 j + l 9 c k u 9 G m / p y E t w d S P / v m J 9 P t h V O Q g 5 5 e 5 P E q d 5 0 Q L c N i b e V z 7 J T 8 7 d d n h N o D r L 4 h O + 1 I H z O 0 Y g 6 v E I w x l r + F 7 v t H f U F x f Q z p m d D k g o 6 S O 6 F c y D w o t g s h P M S n l g K E t H S D x b m j B C B l G d g 5 9 E 2 U 0 x C M q 2 a L a n R I N M O 2 2 7 o 5 D c D T b N P N J k o Q M q B Q 8 j M 6 l L b a G S y A h D X k 7 6 p 9 f k m P l / D q c J W B 7 G H S l c d 3 7 h Q t M j d Y K R I / / B Z u q A w n D k m O Q 9 + h 5 3 d J E u b S 0 W 7 7 5 W W d V + c t k 1 Q j 4 / D n 9 H i / 9 r i c T 2 G 3 U x w M H 9 1 t d Y 0 2 W H K U j e I y + 5 1 F X S 6 H w b u y f l / N K U 9 j f A b q Y c F 5 4 x 0 k o Z T A 4 q v F B r w 4 z E d p + M h 5 N U 9 l G W + G e h S t E J x r 2 S 3 / 3 B n O g W I 8 n R i H o 4 f t 1 I X a a m p 7 r d p K R + T e I 0 k 6 + i S K X Z W A O W N M f l K P 8 Q L 0 J J R Y z K N k r m t 6 d 0 b Y H o H i y H 6 Q N E w B M b k d / D i a j 9 j A D k 2 + E U k L S Y O A 2 e d t O v I 9 8 H T + j b 9 p / w b a 0 / X N 6 K M f T U 7 E X J L 0 v b A M H S u r f E 2 0 b h c A i 4 7 Y d J H y 2 P 2 N l R u c / O G H A + + c J j f X 6 a C 9 s Q D k q Y A S v 6 N x 7 V w R 7 a 4 1 Z R Q O b F p R d X o b g + k D j 3 x / Z y 3 T f V I L x + F + s 6 V d Q z / 8 x x u X / W / 7 i M e W c V O Z f P / U y 1 + b p N d 6 E O H 7 d 9 m t P y 8 m M M N z 3 8 W C E A G H P c R X I X 8 t q r I 0 7 i f p E C p J 5 x 3 0 O f P 7 C 7 i e 5 v 2 + f N K + K b 9 F R Y i S 6 G P 8 x + A N 3 Q B z b w V P z 9 t O 9 t Q / s H 2 3 b H a e 2 F R 9 k o p u P Q j O d 0 + D G f 8 b n 7 m e 8 / l 1 p t o c + k T V m 3 v 9 M h H H n 1 5 9 4 e M a t b n h / p / 2 M t C h j f D k X W b H / J h F W 0 2 8 x 2 v f O y d u f / j P a 6 S x J L f Y w / x Q P / y M R R q B 5 w q n a I 8 / f J u P v / 2 9 J h z G 6 N b G n + 2 f s C x 1 F b X 9 C Q c 1 n 9 3 + J M O 7 8 J x 0 + G / 8 M j J 1 1 p M J m H v / 6 y W M b 9 + + K I / 0 j c v V P K / b / B F C G 1 + 5 F / P X v k E B 8 8 h B C / p + I u / 0 f T H v 9 + 3 8 9 / 9 T n V U / u + T 5 9 3 v Z 7 / 6 + k e v / y T 5 G 7 + 7 8 u 1 f t v f s 3 O E B I p S o I W E s n d k E D j u t Q w 7 V j a 6 X Z 7 m m j B 8 M v 8 R A X m i B F F s X / 1 e t G y 8 x F T u N L M h m j + d I M j Z K L y t / Z U h I e K H T S C 1 s I J V c S / 7 8 N 9 f 9 n t M Q A B N 5 y b 9 u Z e 5 q Z k Y g N u Y + J 0 T O N g + V s M E 1 A p R g O 9 v u c F R + I 3 z J t U 9 Q a e R z N V j c Z u C Y K w R V Z 4 l 1 + 2 0 7 I Q Z 5 S O d Y b C B 3 u 6 T 5 d t O M g N T E 2 t 7 e v o v 4 h N r E U I W F c H T d c a V 3 S 3 E M G f 8 X y V M U l + U B 8 E g b V o j 6 / A S d r T g B j a R 4 U i P y Y w K / 6 9 / D G W f E U D v s T 8 5 3 7 N r P i U 4 p 7 c d b + T 3 r + h U 0 w + 6 E g S 4 I w D H 4 V 5 h Z E e r n A 3 X Q b p K P k K W 8 L H N B A f 0 9 3 G b b g t I T c c K H o J q + R J w s p 8 1 8 X 3 P B g c E V M Q T i 4 T 3 C / h + p a Z J y j X t X a / K v C v X p S 5 d Y 8 J n 5 5 O M K A P l 4 J D 0 A P T J 3 L 8 7 u x T O 7 6 i C L 2 j L O c O M x R U g K 8 / E M q h z 6 i s a d a C a N f K I R I C G c R 4 w O V o q 0 c V W X X H M u E 2 K J + F 5 V G F A N T R b N D z 5 e e / s j 2 k d Y i R I f n T w Q a I L Q L n h B U 4 x Q C v O w H t 5 V l R W D 5 r X h G z x 9 c O l Z I s k q T b U X t F d 5 m 1 F y T N / 8 Y M K V B J G 9 p l x y x d i x C d V U b R o u b u X a 9 D j v T c U s o c T L A k Q x u u E 4 z D p R O t K d z k x B O t h 4 6 h e c + F u w f e d x 7 n z 8 O p Q Z l z F X K P x H S B F E K 5 I v y 4 e f U S W S Q 3 6 Y X D 7 f n O q y p n v L M T T 5 c 9 2 1 4 X k W / H 2 q s a C W d F 4 g f 7 b Y x p g U R 8 l G v 4 K n 3 G H F f 7 i y 9 P p J 9 o B a r W R 7 c a F 5 J Y V 4 K a q U D r I I k m S C n K z i 3 u P y H + a x Z i 7 6 d Y Q c C V f Q e 4 o D u w r f D O 3 U E Y q Z w o d i s j / 9 i Q i S N G D S V N l k q I h + J f 8 4 Q q h W K h s N X H y 3 0 L c N J P f / W h T 9 + q 9 X 4 4 s O u Y 0 2 d P Q 4 F H m 4 S h r F l u W Q D I / o L h a f J i b G V F N X 2 x a w q O G C C J z K o d D t U / q N 7 s c S s O l + V S 3 3 a u W m w u Q A / x 7 + c W 2 N m T G W z G O A 6 2 K M l A S o K Y 3 Z k k 6 g H f h I H I A U e k O c n d D 5 e d c + r p x 1 0 S 3 8 + n l Z c / F q R V / L m 0 f H E S E x O x + 7 J 6 a l 3 m O 0 J U S Y G 9 U f x Z O l 3 O Y W P O a C Z R I V V B V u v t s E 3 J K S E v N Y Z W a 3 x P A v w J d K d 2 h U H T 5 Q N q h W G K O G T p c c D k O W r N h o V d E R o W I a V q / X L m 5 U H p 7 c O L R x k x T 5 9 c 6 o H o 2 x H u r L v j B o 4 n X s 1 9 S Y B h s Q C 1 1 O h b d Y P j F W F N v 1 B a F 6 m 7 u 2 B V g W / J l b K O 4 N r 8 u K p u q g 8 a k a l H F F 9 g Q / X 7 Y w o N O j i x k r m t F o u Q U p T y B U + r t 1 0 + B A D S l E N J k O R n X M S 7 R A o W H T 6 l H R e f g 9 B y K 5 Z 5 3 c f Y C S P 5 T a F p / 2 r E k M / U M / E K 7 r U J 3 S F o w K i T x R 0 R Y V N l E I H V 3 d o n i a b Z l X K 2 W b 4 b h b R S q M q O H t k 2 u B F 9 r P l G M D y c 8 i 0 S c C 5 B Y J n u j i S 8 S a x y g n f x + u w r 7 J Q v 1 j b d 1 c E u X o 3 B 2 I K F c l X r G c a b y q S g d R l Q D B 5 8 x S b g V q F m k e P + r K a 8 7 G e Q l 4 8 O o M o 1 p j q g 2 g B b M E O f n j w O N Q Y w m F X 7 m b f m Z a V V + G 2 8 u K N e n Q v 3 G + T P 9 S 6 r u N x 8 f 0 q 3 o M R N 3 s J T P u k m M T I e 9 W c P P n 9 r c 8 B H u W n 9 o O m 1 T J F H H 5 G 5 C s I t i s r j s U J T 1 3 Y n N u w l d X H B n c d O N N m n 5 M 4 R T 0 l f m J F 1 / r m 4 7 2 K K Z L x l + n y 7 H v Q p R h 1 t u j / Q j C W 0 P C P K 4 q V 1 C q T i Q v I 0 3 a D D 2 5 B 7 Z V X 4 M n t C 4 x z b r F 6 k k s 1 E / a 5 5 s I P 4 / X b g J Y k R / 9 T l X a v 9 j 9 w j U v s 7 h q L p f k Z J H L v U E l c a o 5 h M i 6 r b G U Q G X F X u F I + E 0 F 5 I P 3 J X x s r n H T A H 6 j f + n p W L K + f N y Q p h M X u N P D f H W C j x 7 e K L A 9 g 0 f h p j P G m T e I + H N 0 y I y 6 t Q z b s 0 4 5 G i f M + f T / H V 1 y / u S P U j h l k u O n 3 H k 9 g 3 F u B 6 W I t r c w 7 i D v p 3 L 1 z Y 3 V f l b s Q T l 2 C h O b w K / V H 3 k Y H P 0 e Y o g x E A n 2 W 4 + Y / T F x U Z 4 W j d e d S K S w y j 3 9 W R t 2 d D Q 7 U Q n m t l N 6 L O d g t h V U e b + i P f q x b D y z v W f g u i r J q F 0 D 3 k a b r / m J t 4 r D L 8 k W c / H a W W r H G E X R M m 2 D 0 d S c B r 7 K 2 q y d c L S 6 4 J a c b r D h 9 J m E l l f 8 4 b Q W x e T x J K W f m a d I 9 4 R j O 8 i R e l Y L L 3 G U G M 6 h k D g A t H 4 M v I f r v O F 0 8 x X i k 8 5 D h Q A N p v 3 U X 2 Q 2 u N 5 c U m S + E E Z H Z b D r t 3 e Y 6 s Q 5 7 i P o 1 2 I Q 2 l n f 4 d P O B A f k f x e t M 0 e 5 S Q c P g x c F H i r n M r L C f S v L J 6 q b j w g 7 b 0 R c D J + X w D F 9 I o 2 F l i j R 1 O 7 A 1 2 j V U z v 5 J a f l n S r l J Z V w 6 2 0 6 2 r 2 N c l 5 X 2 h R 4 x J I P U 3 n C K k I I A 9 h d Q X E 3 j h r m D q N b 6 L 2 o S Y x m s v 7 r 7 + h e / G O W l w z p j K n + p p w O g X h q u O C D 0 N X K d i r r u C o F h B S y a e P i S 7 A 3 Y Y K G r l I x e J t y E 4 e j q M 3 x c H Y t R S h R Z x N Y 9 Y Q 9 g G p 6 p A C 5 k D Q v O + 8 M H H g l 3 e C x k l 1 7 g 1 4 D L B e 2 c 8 M a j x q w g 2 U T a y Y Y q r n q / h o n z 2 2 o 8 q u v J c 2 Y c F / g z l L 0 l k d o 7 O N L s W w p z N r j 1 u 8 A c h R p p X + v y N a p 2 P Z N 1 k D C q x h x D b 2 t n i d o y 2 l T U 8 u s 4 q a L V S q 6 Y 2 N M v t V b R j u 7 x K Z w Z O Y w A Z g V H r 9 u G d v L O 2 e B q 4 a Z v 6 H Z c G T B p H p 8 m P v s X D 1 l 1 G F w Z s T h B I Y o f I o o G k u E p q 0 G H c i J 8 V t O 3 g L 3 R n 8 I f 7 z S w n 4 k p A x o K R J X S Q + l W / d V K Z / X c K v t G G h H w v 9 f 6 E H e D h u y c Y y k 3 M E 2 S l 4 f t U A 4 I W 4 i L M x G c O i c u U z 9 4 l h M 1 F 8 R H i 6 w 1 9 i v 2 l 2 5 e e S u 1 7 4 7 j t / x B i n 4 D E 4 2 b 0 V j P q 6 i 2 H A 2 a l C 7 2 J K K H r R M l c G d d X A P + 6 x e r w C v z y t Y Y F U S x J c B y 6 s Q 2 t 4 g f b b n 9 p 2 X 6 X 3 D 9 8 I 8 L b 2 d c 7 j Z b n N a b l x Q P H S 6 x C r F Z F p F p T 5 Y I u o J N D X Y w N 7 i 7 Q o O + + w D e + D d s 2 G P L Y q M / 6 C B D m F e i t P E E Y 8 z R M I f y A x 0 X n E 8 s 7 m m d K K r z g F n j O A 3 S 0 6 4 j t Y M n c e T F 0 q P y a v J F w A O I Q O S P g D 0 Z a n o z l R s 4 L b 5 a Y d w w M k l v g t h B G i G o 4 M N u N D r A E p E q u G K d J t D 7 T 6 P s W x + C c r P Q y 2 t f X E Z H 5 V s E r s z Y R Q q B H y + a f 9 1 S / 5 D 2 J l o F s 8 N 8 B d V G i M y D m 6 H f M B t n S z L b p C C N F 7 6 A F i u f c H 0 Q n z p E N X + W h z 3 F B K G U S 7 z n t T 7 s h C I 9 Z O f y Y K A N X C u a h O v Q U y a I Q 1 5 Q s f v t 0 / S 6 S Y Z i a s f m b I / D h 9 O T v Q 1 q a i w q d T u z k J e b J u B 8 T C Q Y A b Z K L 9 m F 4 q Z 3 a W 9 M A 5 w R J I k 5 H 2 K G F F 2 k U X H e 1 4 s S y P y i I 5 P Z 8 A X 6 c c b 4 x W B 5 x O Z 1 w j n Q w 4 g Y 9 K h t x y Y j o g A D W 6 Y I f k b u X 5 3 3 m x B V u G F G M 8 x k s U f M c J d J 2 e y S V N P 9 Q D k c y 7 + y 8 K K H 8 C G z h P u w O s a E B l i Z i t I N m Y K b R U 3 a v b l X 1 M a 6 w N y 1 f / Y 5 9 R O X 5 + v k Q W X e k g R h M d 2 W d T R J b W 0 + j D 2 n t Q W Z 7 x d E H 5 a u F 7 Y X n Z n 6 N h Q / h X x i 5 I X + P t z d 9 S e 0 0 t Q h V z 6 F y F O f L D T + u 8 S P l 4 q J + V A T 2 b z d J o u 5 g p a e / F A X K 2 U 4 B k W k C m G 1 C P G X l y M z g t d T e 2 M q a 2 q 9 v a z u a b + f 3 9 S P 0 l w b m k w 0 5 u f e s X g O K / I Y A c Y 0 Z 8 p r Q o s z X S I Q p g o s 3 4 f 7 Y 9 c z x + j V s I F O x 2 V S g u a 6 n r A W + j a y 8 p l C G t 1 d N e g q M I K h O v f 2 z W s U d 5 Y W J r K C w K 0 A Z X k x Y e Q e a P J i b q 1 T d c v z 1 q U A M A J e 7 J z q 7 N U / s y i Z p f t q b Z f G 0 D A B r b V G Z Z V b r b g G T x L o C s n e d B b p Y Q K J p w u 7 t G d O 2 6 K k d F g g O o O 7 n q 1 i 8 9 c i o S n y f B 0 H S v S c T H 9 a S v C / k V J / E t C R 3 C I D D 1 u t B G x Z D L b M P I g U 2 P C g 3 U P y D B A E R E b h O V 9 b q l C s 3 Q d u C 0 B w 0 R x S m r X I j J F n a 6 A 2 H T W i N Y / k y h S w j m I y a N L f n q i y 1 M W f z v D Y 8 e S 4 b p m / a O H U f + 2 z 7 V D K w K c 2 e M x I e q w W 9 i E L Q I R j Q 7 5 J H g j k x V o w w E I P I W H g 0 C K z g e P 7 2 Z Y 4 L 5 n J W M w M C u s x v 4 V L p w V z d r d P 1 9 v U x 3 w 9 9 D q U M r A e 1 f v N G g Z r h z E P 7 U w m g G u B 9 5 m L Y 0 L 2 U 1 A r X 8 s 8 9 o O T c u P P u N y X o R m C D 0 G J i L O G j 4 U P 5 g v X h N e p s P O 8 B 3 f j q h 2 6 b x B f n s W 5 + n L u 0 t x y Z s n B p S 7 G I T B 7 2 S / E c c N d t 4 R A M O L v 8 5 f 7 S 2 5 j 2 v s Z G 7 j t o o R C b g F 3 j c F 0 Y z g R B z w z v z a 4 C h 1 f Z h 2 X I Z L 0 l q O 0 w v 6 y u P 7 6 V h 2 G K t x t w t J j L X 7 q 7 i k V J 8 x A 7 b s o 7 l F j q K l T P + q r z 9 5 A 3 W z 6 3 T P e b J a u f J O V K J 4 b H w 5 B 7 9 m j W A z k L f a r W S 5 Z 4 C y M o s 3 3 3 8 H V + j O o s 5 C 8 V v / o y V u 9 4 L t X K H v J L 9 u F r / X N s y S 0 6 n v Z z l Z Z T Y g O a 0 4 C q 8 S Z 9 9 S q / 0 2 Q o w 6 B B j E E M 9 S e b C 2 k 4 a 5 F + 6 1 + g P T K 3 C R h P f 3 r 4 f Z g S c Y P I L L 9 T J w H v Q v j W H X U Z 3 L E 7 B u z R C p V Y z t 6 q 4 J x T / Q b o K T + o G h a j A 1 w 5 F 7 v Q i d v S d 8 g Y f A 4 6 3 S G x i / t 1 b E W / e 2 W u E F T J U M K A r O P 8 r Z b W Y Z A M W j 8 e 6 J y I H P V N w y u H K y 0 u I a B G Y W X o C 4 e + z N J H + O z j y 1 J 2 w 7 m + Y N P s 3 U z y C k / 9 d e u W q D l t C B r E p N 6 0 J A C K O e H E F m W Q z 8 U 0 E X c 8 v z / + u n r W I 9 y u Z 9 f O i k w T A h p u 4 L k C p l 5 p 7 D i I i a I F Z E Z 1 G 1 r u / 7 D Q V x L m J K 3 n V I j o / / I n o I 8 2 x Q 0 g k J h 1 C v N p u b u j N c 8 x r Z F t K u 9 v c A Q T a X e c y e 8 K + h c u Y 6 V L M 1 1 r P Q H A h z X c N 4 R L 1 v 8 + A P d f W O 3 1 E F E x t f e i y w Q D K n a Z / D o Z g H C P n g b l 1 0 F p L x t 6 + E c D G Y P M Z L I L I B q g w x b D + / b N H 3 N 3 f w m U f m h s v / + S 8 F J f R l m 6 / H I 7 g j L w / D N P L X c u A u I i P a 0 W 3 y f 4 N B O T T 2 K x i G M e x 4 U C s Q 8 e 6 o R H S p x 4 / g 0 M m t J L V 4 v O 8 u u q 9 C s 9 X p r S D W 5 J 8 3 I L q S L 3 Y z G 8 / o q u X r g Q 1 Z t X q Q o / X q g 2 w g M s L / z e I D h h g t 8 l 8 3 S 8 o / 0 q 4 b b 1 b I n X E t Y k I 6 G u I Q N x B k T X Y 5 6 K E a / u 2 M 8 Q R a z e C s U y U 0 B 5 q Q 9 o k L E z 6 4 T 1 W 1 U K v g 2 8 F w e Q 9 f K + D q d 3 2 O H W U F H A l p M d B D 9 N M w y p M E O V i h Z U p E o 9 I O L l W Z l p f v 3 W k G X E t 0 h i X w e g L 1 T f w P D g H 3 / G 3 P T K K Z Q + t F T p 3 x C c 3 H B C I i B 0 X n 0 V J X m A F L w L W Z A X k w e t q k A 3 g a b M 8 v K 8 X 4 D D O 3 T V 4 Q f o V I W 7 g 1 A C p b E E j Z D 3 N G M q 4 n 1 7 a l L M I 5 8 B M b B V g X H 9 5 H s 7 W c F u Y A 4 q x F F h 2 X + 3 D k a q g W b w + J q C B j j P 9 z o N 1 6 i S U 4 1 6 b J 2 0 C m n E N a + X g t d A a o i 9 d b o Q q b U g l t x c 9 7 B O p 6 Y 3 f j u U F T o Q 4 L b 0 R Z P t U d W m r Z 3 x v P / 4 p T S Z d + u G p + 2 d 1 v U r P m L I + h P + x t p 3 K d C Y q K a d x 0 M X + 3 l b Y f Y V + X 6 8 8 4 M f W l G 3 n Y 5 K w L o J r K O 9 8 R l 2 z K L l a B A d x P e A V 7 Q s a i s t E H W 5 o m H 4 z b s z r m w G J a 2 N W z A V H R P f 5 w B c R a I X h + M 6 7 G / p d 4 z e O w L Z z q M 1 V G c c 8 t 7 n U m m P 5 k e Z E / N z D S / r 4 X i I n x N T O k h k w a 2 7 4 i E T C K S G O M A n 4 F 9 n X E t Y N F B t 7 3 A 7 F c i H x G 5 3 y 4 9 m Q F U z c T r E N 1 O e B u J W k / n l A q 6 R R O 2 I P 4 1 R q J b A l d m l X m D e E X t 6 i j X J d G l D F / D M B M t N z / w S 7 F t G n H j 8 W Y p x g c i Z H V 1 X D N 5 T 6 9 4 o 9 W P h k W s 4 H T X C 9 W a x h k X 9 M Z k / G 6 X c V F Y r O 1 6 2 t m G a v 5 c o Z 1 n K O M + v D P d L W E a L j s Z 0 7 r v i Z y L T Z r h H + W u Q g H k n j n P k I u A Y V S a o E O c o l 1 h L X 3 t A T d A p 6 1 B U 8 T H r O o T Y O A Z A l J k 7 M S 6 e 2 C j + b L I f v + v C P n O c M T z D J A s P x z c 7 T o 4 4 O Z G f P r j C e A + X 1 K B y y t F F / N d z f 3 h f D + J 2 a i X A 0 5 g 8 T T g i J / H P q s t H w h u h g 5 c z c 3 R h e a w F s 8 f i F v b B 8 U M q O O a z D 1 F n l q L / q a m / o p 1 T g Y a n f d y + R E Y e G m f Q s W Q 7 Z E 0 k A f g 9 j x c / f C v q 3 a X x f 1 d O H x y N T n 2 l v c n s D x B r W s + s B 5 T g D 8 h R U O d 7 u h O f 2 t W X o M C 0 n N e P q Z 5 5 / V v M z 0 6 9 H 9 K L A m R U u B w u D O c A / 3 X r / F v h e T v s / T 9 M U T o j 8 H A n U y x h S l W v 6 X 5 7 B a 6 N m b j 9 2 i n D n f D A X 5 3 6 E 6 t I r 1 O + + R H 7 o a p + 2 7 0 W 7 1 l N m u S U m k t y b c s m X V R / 5 2 1 3 2 1 8 R w M G z v j E O 3 1 u 7 U j d M 8 a T c + Y j D j + K T 9 v x F i K / Y C f f i z n l v V G q h K K p V n n 2 z d j y J d 6 V 0 4 p + 7 N s m H M e g z 7 5 r 3 d 4 K 5 a M H n t a u i A N V G D K O x o u h Q 2 1 B f O Q S x A S n h r o W 9 x W x 0 e C N o 3 U e 3 N Q w t Z i Y 8 H H j z i / N c + b 5 4 S B f k a M J h c y q c 8 S j 6 r Z A u C S T X D R l e W 4 Y 8 O 1 R k w n N 9 k K K k x c F H 2 y L J M Y 1 R O j a r H b 3 q C E X j v J b m v s d R + v w C e N r L B 9 9 7 m q 3 1 Q Y I G q N 9 G l C M G 2 W E k C c h w x s S W e 6 n Z W 3 S G 7 u W f o I z t Q V 6 / i U N 1 y T 2 T T b K 7 1 n G a O V a I y e W 6 7 w z l a / 5 6 D d 7 A 7 / 6 1 / r 1 j 1 4 k 0 Z i 4 F I Y L d g 4 k q m g e N P G U q 3 9 7 L M J H c + s M d 3 F C n S f u 3 W e e s h 5 w 5 K r c T I R w 2 s i Y n 3 E 7 2 2 O a v y P 4 m c C x g O t n G 2 m F p N 4 x o l 5 u 6 c w R t L p C Z Q A P F c p S O F K I 7 G k 5 X Z 5 9 P S X h v E T Q B h 6 W j U 6 I 2 D G M 3 d g e 6 k 6 8 q + h O 3 C J + i o L u t L u Z j y Z g 2 p 7 H / d W 9 L 7 s A / Y v Q H 8 W c s p M S 9 r m Q Y / q p W C y 5 0 H K I r B i c E 5 u e f X 5 E O 8 n p U X x I Q s f p J S I X j S X 5 w + n T R U G I U w T Z 9 5 L b T I y D G Z g E q Q U V e e M L N x H q i 7 J 3 g f H P x / c l s m + M W e p o q u j + 8 B Q N k 0 d P S O d a 6 D y G 1 R m y i F W X H s C 5 l y N 7 4 l D Z A 9 S M 7 J D S z 4 D s i 2 O h O U + 6 + U + l K I / 5 9 k d 9 v 7 w S A J E r q e n m N Z e H P Y 1 l g T p u s r 5 3 D K L X + r p J v d K u a x 6 c K 3 i K u P x 7 m / 8 m D Q E 4 g Y L r 0 7 e S E 9 6 t F s O M M U 0 g d 5 Y W g D R K W j + 0 e P k Y 0 w z V G 1 9 / X n b z F P Q B b w M b Y T Y K z 0 R W V y g C H E A v 3 k L 9 z 8 Q a J P U r O n k J a y W Y Q 7 T f s X 4 E s C Q j C C y D L v R W s y I S a G 1 k c c + h M g 0 x Z k h A T 2 a u O c g M I k U S N 6 o y D b Y G q c K 3 f w a M j H w 4 e P U c b M U o L S V p A F 5 L y i b e A U U 0 S l y a A 2 S D 6 3 D 6 0 + A z x r n v c 7 O i x 2 3 C L 7 f y t 6 b 7 r C 4 G p I 4 1 L 6 u 7 M j 6 8 T i e r 5 b k g x L F 6 P o G c f V i g w O g W b 7 u A V n h q N L I + f 9 X L b u z 9 w i 0 c a O Y / A x k t w V r w 7 v w w b 2 b m / L m i P f f j w n 1 y O 5 E G 8 z 6 a F v 8 c k W n i l K m u E 3 s T Y V o 3 6 Y w y E z J X v 4 z B f P 6 x D L k B A M S A w n 3 l V n 3 b S 4 z J + K S L p h / l 4 / C Z P i h P H W Y M 1 N + P d j N f Q + V e y i 6 z h b A u U d T 0 3 l w O J v Q 4 u u U i Y A K d V m 5 1 8 1 8 Q V R U / j j j V A o V x 3 4 u u d d 0 8 W J n H W b g a g f 3 W p F + s x I F 6 / X t W x B 9 s 8 m Y o S 2 M / 8 2 + F j j w a P t h 7 B + s d a z c K 9 Q 9 t z x 5 m J l q E j d P 1 T H B d g L r E 2 h X n o q l + 6 7 d P n 3 Y 1 l n V 0 S X O h X O 2 c l 2 e A S y G 0 x J O H b g h z e / o c Q + 9 X 6 Q U 2 F B a g P c P B 4 R L 3 9 p b g C 2 M w 7 8 I 7 / m I H q A E 7 / A 8 O n 5 l 5 U D f u 2 X + C z i B i g n O B b Z o C W I E Z s e 0 T a 4 Q 6 O o 1 Y 5 V 9 y w r 3 C R c M 7 9 v a s B r q V 2 x D e D S f Z 3 + D 5 + Z I m f S j y F A 6 L 6 h + f l h f b q / c Z K 9 t 1 o k N j Y E H 5 e n z h n C 3 2 q D J u J e L U Q V 3 6 d d / p R A k X o 1 t X h o c o O / q r m F 8 6 t + i 4 j L Q p m d R i o X e r + 6 k g u 3 T N n j Y c m r Z 2 G d 7 Z 3 e T q w b R U p N K J A x P U r M q h b 3 A 6 q z 8 N U N Z 7 m L D T z u 5 l P N Q e x e W d H t v 9 9 Z 5 M V B f s L K g F P z E 3 C a 4 w H j C u 3 g J t x 3 f z x V u R x l Q k e O M 8 L Z s F R b O b 5 y k y O Q k f 9 v n y b 7 y l L 7 0 u L G D N B o v e B 9 Z h A v g F N 5 m R w a 1 H L S P K l e r Y 0 v d Z s Y Y T F B R D F o C 9 w x x S D n k T / 7 f 6 7 Z 5 T N 5 m h W 2 L S q P u l D f z p 1 q L F 4 g J E D N w C K Y Y W c 6 G p g V 8 D v m P F x f o s 2 v T 6 P d u f g Q 0 l t R j S E E M + j B G C + g N N I T V k E C 9 R z B A h / u O t n Q S j s 9 j C 7 9 / x u q n L 3 s 5 o f / D 4 P R C s F A a L o l y 3 o x J N / h / A O Y r e G N g C F u u L G s T F s t C h a q P T Y v y I W O 9 p q o B u J B Q K Z g 7 g s n p U n V y y I i 3 H d z Y + E p K N d i 1 C R C I e y 3 A V G p f 9 G D E K L z M 5 b k w J h H i q P 3 C S s D y h H I Z r c 2 R I w 0 A F W 4 y S R a 8 5 F + A x j M k z 4 F K N d h 0 o u G 4 q 3 4 j 7 H 5 5 d I 7 + Q H 4 F r h m 6 H 2 l 8 e 2 / F h Z o V j Y K X S w 1 V 9 C C 9 L d X x 1 V e F 6 q Z 3 g E + C r M 7 g 1 Q 3 m 8 + X b 1 T 0 Y p f 7 b S J T a 4 m H V i 5 L X + F G f V n O A X I + K A R s 2 g t f T I k 3 Q C z Z 0 2 d n z r W U x X J 5 0 7 z y 9 Q T V O s p C T 0 q B G Q x 1 Q 8 Z 6 / l V z 2 u U x 2 c h K m n N B r 2 F j P 0 B 1 e 9 F t J L R U k m A K I o j / R D 8 v E P n t v 4 Q j 2 e E N 2 R L J j T r C s N b 2 4 y P f J Y p 8 D L s b Q A R k t 4 2 Y P V 4 g l T 2 0 y S i v D m 2 i H 0 l L O r q X X d v p R 3 x V L g G 1 F n T c C 3 z k g k R R u r b h S f E 9 2 N Y G k T 1 C p I j m I H 4 4 q N H c K 5 i g P f K Z e 1 X r u U / a u X P M b Y f y K 1 0 e P r x I p V Y Q + I b / f P I X + X 0 a r / V L 4 K j q 3 8 B L y C H b r I p f w Z a b 1 V 8 L Q / b K + 3 U u j 8 k t Q g i y 9 9 f f B 0 Q 9 D F m p X L W P i X Y Q x D E E a e + 8 X l M x M B W H / c b g + + v M 3 E U L 2 7 p 2 T I O j Z O W O d K l C a b F 3 s l k t V P A Y u l V s D v e o D C u t 5 B U T T P 8 X H 7 c e u f v V I a Q L d o t p U H s l f s v f c j T F Z 3 z 8 I 6 + m x d y P T h r I 6 2 O 6 E z J X 7 d L y q t W e y p w 5 A a X + f e 1 z G q / + X 6 A J S a 6 0 P 6 B V 3 C 3 b b m C x J o j n j f 4 A t a p O l 9 w W l B + P D n a h P G X R g 8 R 9 y P o 9 T N 9 d 5 h Z t 7 Q Z u 3 u E s C c u 7 E h A 4 X l j 8 p N 1 X y P M L t / B K T n r G x Q x 8 m z w a 3 p 4 u / 7 8 B k X 6 k W 0 4 H q 2 6 M n v m e e u t p F 3 H t j j i I J J + z h 3 z 2 K m X b L r u a h J K U A 5 g A U J E u 5 i / L o r / A r c G R 7 n 8 u 5 N e E U B x x 2 F 3 h Z v 3 Y k d / u a R h 2 B / B 9 I C 7 L h z 3 r + I M O D J 7 K o a / f N a u e L z / J + A u 5 g 1 L M p e f s G T I C m v a 2 1 k E V n a M O b Q A i J f f w U m k X m 8 V s s H N P B y P / w d E b f 9 2 2 i 5 C d E C L V s t A x B n F Y R w C z h h s H 5 3 j i I 5 T R o H v M 0 r x u u l w K L w X g 6 q V + J x s n / s n r f Q w T / M x O J 3 o e s I Q o R y 6 n 5 r f M F 4 J B r N 0 P w D N m D d 8 W 2 q n t z / M d k j g 0 e p b C W s q x L B I w E 3 Q t X F 0 Q X t k I u Q 6 Z p S z f v Q h Q y L S k e B g a V s N v 5 A z b 7 e 7 6 v f y R N G n A g 5 5 m M A Y 2 U j 6 e 3 1 Z + / M / e X n / / h / / m g e H q m L 4 2 j P 6 v F O o / T + S c E d z P e x S f A 3 / J Q m H n F f t + 3 t 4 i Q + 7 D G s o n H 0 v U c a 5 0 2 7 5 E x 3 O 0 A 3 8 F 9 H h m j z o d s 8 K 6 x G 7 S g t w g r n H j y 2 f k H j n D L 9 9 D z Y C X n 7 5 H f 6 X V L J / V x D s 3 w C g n f V / J u H O 4 h v S 2 L 8 k H P P o d / K 0 / 8 8 h u f + t F B x a v Q D r 7 W Y 8 n v f / f O P 9 W y 7 D / 7 f M s H / X C / Q f Y J g h R f Z f U d D m 6 7 + Z g v v L x v 0 / T P v 5 N 1 Q o h Z x E m 9 5 u 4 t O S h s m L U t M g p o Z O s O a n x m c + e / / K L C 1 J 1 7 h 9 X r t o Y 2 1 G 2 Q d v h a M 2 Y W P I v 5 C 6 v r c n e N v Z A B f W P t z q v N r J 3 + y p n 7 7 i r v X P o 0 T 7 V 4 C 2 e c n 5 n g 3 D W 8 q r Y c V u e 6 e f u / s 1 a B 4 w w V x b U x D e 8 C u H f 5 i T Z X x s G j m L J t w Q M M m V m P c Z N u F n 9 v w N 0 1 u U i g j k R M o 8 B t 7 L V 0 3 / u m n 5 y z j 3 x e + G R / 8 X H C A e S r A C v Y i H M 6 T I Z E k J k F f H I A 5 7 k r B q c p i x d f P t e D W M M v + w y G u / K l C N b i Y I n N r 7 K u y z h / f o N U 4 j I D + 2 r n p x o o G F S P C 5 + N L y x 4 B Z 5 0 i c j j u I n Z P s F Z Y N c b S d O 4 E V t e n I 9 0 e w o T s K h w B F w w 1 + X k l z + x g U Z N A U a w 4 T c x u 8 b v X 0 u b P x 6 P G J / q h h s f 7 U h f w M B k j 5 9 7 D G M g P h F q Z b + x m L G S M 5 X b c + 4 q 1 s S z L Q u z h j d 2 N x 4 z g 8 l m s M J 0 9 b M X F f a i K j 1 e v T + D x q U d Z w B o L 8 i 7 n R E U e j n 3 R v 9 3 k 3 H 5 C c a s U F m E 3 j Q k 9 v z b s Q I e 9 w 7 O 3 o S I 0 Z R / N 1 k g L B A D 0 V b O b H 4 z s B o n V 8 y 3 F 4 S p S 2 g a j 5 2 W P / X C G v Z M Q X h 6 F f 3 x v x l b n u g d U l 0 c 3 v r g R g 7 Q K b M k o t u v T B x F F u Y P M I 8 7 N e w J z G v L T X 9 c w + G + f 7 V T 4 v h H N c M 5 E V s l M R q c T h D X 9 R U p 8 H G h x h a o H b W n o e K S K M f H 7 I B Y m W r H 2 O f g c F H Z z m g u u Y t T x K c v T v G Z I 3 x g U + G O q g L v q v R B H W s 8 H V y d V I 0 F y I y 7 r I I m B Q F t Q d V 9 4 v 3 D 6 R T y 5 Q r x p O k d 6 f 1 / s o 7 1 k D U S 5 n 1 0 j H D y b P 6 / U d 7 b w j v G o n s G 4 u z 8 t 1 1 f a Y g 0 X H 4 d f h S B 8 P 9 x Z X g q 3 e h q o w s x g q M f x C v 0 7 7 w / I b 9 Y z P S w J u 4 6 a h 7 q Q f S 8 x S Q O C L j u h z G U D 5 V O 3 Y q s r h c J 4 q 8 P Q u 6 E U O 4 g H a E x i 6 z p Y + R z x / 3 k V h 5 x L i o R P I C s t n Z D i O 0 C B 0 x U C b 0 V o / + 7 7 M l 9 8 W u E m z 0 r h w I h Q I i g A 6 l 3 c u w I 9 G p x 8 C p F 9 / S 7 e 1 J I n k E E u x o v c Q d e m g Z s 8 X 8 a V + 0 + T 3 O t f j s J P u R W F O l z E 7 d u l K l s Y P h 9 o C p m u o W q a v 0 D E Q g g w N 7 5 i r R h n m a i J s S h z L d 6 C 4 M 9 w Y r G 6 N w R u j n u A 3 F f l + P D n 5 9 / B 4 D n 4 P X U M w v E j r r 0 E L o w M J P w m c P V r U f e X z D t j a o g M V 5 d G 9 U G d M K Q v f R X j k o 5 t i B B E 2 k F I R V I C w X 2 9 7 2 N I N z 6 B k 2 T B / t 3 F e / V L E V X 8 4 t W Q e z k T J 2 j A y H b 1 C O Z q Y / m v B i / 9 G x q G + t P i e / J w P M p 2 g G 8 K h J c e A p f v q w K p t r R u + G q H M / E Y E 5 s V a Q F S R O T x / K / + u L i 0 C v 8 b J x L l g 9 T q l A D x 4 b A 6 4 n X r H 4 / s 0 l O 9 V f Z m 7 c K P O f 9 6 6 Q H 7 p n + 6 T x P R C o d 9 h n + j X 9 Y T o L N 6 z e K e 7 l C V E J k c + Y 4 D x m 4 d / f x Z n a L m a 9 3 B R W u m F G O h X L b X b q v 8 u f 9 Y c + I O 0 1 5 3 f F t V / R p W C v m q 3 B i + m y 5 H W E D Z w q H 6 w p S c / 6 t y U 9 E s f d r j 8 A U G g g 0 L l k w 3 O A R c 7 H I J w S E h T d o M I m g e 8 k T 7 U q L P n b + o 9 1 m w 8 f 2 Y d f s O z T y d O N Q 5 O 5 h G u i p 7 d z 6 3 1 + S e Z r s H y L g d v 3 w T R y S d 6 3 l 4 D h 7 Z z K g F x O f x O p 2 b 8 6 q D k w 4 R Y E 2 X S H 9 a b w l Y + w r e Q r 4 p Y A K r f B C s x P i M p K R l w K 0 X D 4 D N 9 O N Y r X T j B I o s 8 m t R V M M e + J n q M k y J P k f H V + 1 y b A 7 + d 5 L 4 7 v V 7 q Q Q d C y f 6 O w 7 e m 8 r k t g 8 9 1 t V T m B a I 3 K H 8 f 3 I t 4 b i 9 T P P v N a o M e E q F n F a 5 C M 6 u z b s a F q V + G K U v S A d T 5 1 z W 9 f l m q K + + l c G H C V b 7 n h H 7 A b w J x e i 2 L O y Z D 6 I v l n 2 d 9 c U e A l K 5 F Y w 9 v J y l P 9 p l L / G h 3 3 / P V 0 k J z T p 0 O D f G q C y 3 S O s t S N L 4 x b 8 4 V v / a v z 4 5 n u 0 D B G w 0 Z p z p M 8 9 Z 4 P z s T 6 p G 1 l O R Q 8 J e s f m p P r e Q C P R Q 0 3 G U q v w r j q s Z A S 8 T T A 4 O S M 4 B r P D U D V s 7 o W K x G w R z a Y W j q B h f b C j w A j D O B r r X m 7 E f U v I 2 f M 0 M A z o p 7 0 Y 2 X I K n C U s o 7 e 8 z 7 c H d l 3 U E v p o c G U r a M e M / l 2 c o l I O q g 7 A r P I M t w J N 6 X X w C E K x S R l L 1 w O R I 1 t 3 9 7 W V 9 P O o e O J B 1 v f a k o y U 8 K S t B 8 6 K H 6 J C O h b g c R Z b 4 p e G n W e + J v p V z H e E K 6 M X j d X 0 g 0 Y s r 5 V n n K Q O Z r U X V D 6 v A N V M S h 3 m M O r 2 G z O d V P F p I V h I H 7 R h F H T X n O d w k B h a E E Y Z G J Z A R K f q E v 3 l v C 4 Y z q g R 2 4 r T J c g R t J + o B B w D K y i G n O I m Z e W Q Q e x I o 2 L f B U 8 r U 5 r V x 1 w P X F 0 / P D V p n M c 4 6 n 6 u P S R + 5 T Q F o M v H i L 8 / V O m P r 3 l R M 5 3 G 2 C 4 x M E A n B u R A R c I r W n I G C q T S D j 3 V y U s Z C k Q D g a P z s F B i g d o r L m + / X d S o U t Y J y A I N 3 B b / m u Z y B W h v k c 8 w i G V Z Q Q K O y z k i F W f L 9 t N l q o N q 0 t b z d t P n p b J h N 3 Q B i c m 9 T O D o G p u P 6 6 D d z v H k 4 P d j M E a B E o 0 T k F U 4 B e d H 7 C x d X t E P D B F 3 w A O L T x X O v 5 m Q F h L O 7 P U 7 j u r 9 8 8 P I L / c V J G d j P Z y Y 5 q f N I U I N V Z y 4 B X W d A l S 5 S c D C 6 M 4 / h j 8 U 3 9 G z f q p a z J 2 P z S i C G n n X v K 9 v S J j Z L T A B U x J B D d k 2 b 2 y K 0 z a A W 8 + Y 0 b 7 A X 9 u I o D Y / b U f Y j 2 d M i D m h v U d M m R z i P L z 1 C w L X O 7 k N d C o v W A + y 4 G Y R w I B m G D L 4 w F 3 q C G L B b y Z R W c d s t T X K 2 Z G / L n G T h B Q 6 O P R s A w 7 w E T s h 0 w T X w + y k A B s 8 V 4 0 3 8 v i J h 4 i V 5 v C M v O L L c O 4 r G Y N t W s s f A 4 W K e D r m o U U 6 O 0 F 2 r + R H r G l g h F E c S X m 2 V + n j 5 y 4 L S i o Z d P X K W H 6 X p D 0 D A y O w R R t I K G B U p 3 z e n M y m I z c t 6 x 3 B L E 9 x 0 L c E f d F r 0 z f L p i y t z 9 q p z A L 9 M z y s P Z 7 h 8 h v M K / v x G v A 0 E 9 P f 2 T B L f 7 G s c 2 q 1 Z u o K f L R N 4 w m n q Y J 2 F Q 2 6 Q s Q y y J x i q 4 S D P m / U 9 W / I z m y A M m Z Y w m B I X l D c P v e q p 8 4 u x O f T R I g f S k 8 S 1 E j + Y n i I t N n C 2 X h l w 3 L A 5 I 5 F 8 7 M q e g C b g p T B l t t 0 8 N 8 J I R P 8 e E X D 7 Z j W B 1 k v + W n 7 h k Z G P x Q n t i h O Y d B 6 c u B k w E + D Y z f A P p c g S c y c m l H 2 Y n E i g t S P x Q H G / x + 5 Z C s s S O P S Y P 6 f R s S Q E B + I K m w S s E / k y Z Z j h Z 7 Z N H 8 2 f J L o Q O n a a L c m v 9 a v w r + 3 e A e Q B b c H m T T h k T / d V q u X c N q T d g + i h R B r c b n V W v V o P a 3 L U P S r g R J F U f L P Y i D U g F s j 6 P g 7 Z J X x / F e S s Y F O Y P Z E G I J l A m k S / K v t t V i M f i t 4 0 x P X q l y d q f D m C i l n H g Y k X 3 T J 7 J Y i z J J + J X y S 4 / M I b f s + / y h E k E F W m 9 h p C c f d p h F U V X U Q 4 u F g Z t T P Z 6 T 9 7 6 s T / n j 3 D + R G n q F B X n p u r g 9 R g C d c g A I V y H 3 8 m h E S B 7 c A 6 L s L J O a t m R X D 3 L n t H S w + V X 7 p y R w q V G 5 F R y z D D m 0 T E p 3 u 1 h 0 U 3 A 1 a s t 6 z m y i L / F F O W C H H z 5 n b U g S r 4 3 G 7 7 1 Q t H g z A A h + T u D p F x M r B 0 e i y t 8 q N c r r C / q Q Z Z e j C n f O k X g z 6 g x Z G 9 A C R v 0 1 f E f D m R A o 6 H u h b q o C E Z n I K 5 W e M 0 J v W h U / c w d C C 5 W E Z e S 8 k 7 y o h A Q R e R g X J 8 B l C X Z I Y 6 y Q 9 V G o j F E Y t S U r C e v F h K C I J I p W q z o q x W 6 5 L 6 i Y X 4 b w v v K o q f K B c z d + 4 O 1 F l c 6 P / K 4 + w 3 9 / h o L X D C w t F U j F S z T d M M I S o V q D 9 6 4 Y D / i g U 2 U L z d 1 B + + Q 7 L L C Y a K W Z J j P o R J R T K 5 W H F s g Q 9 K w R v I O k L x E y u J Q s E v I / G W k Y g v Z r e 6 2 r m n Y n Q N 5 O x b 0 H T b b Y 5 9 Q 6 d M K 3 d C f y w H w l i M R W 6 L r y S s 8 y t c F I J q c B x z R e U b S j K R 4 6 T 0 y 1 Y 5 u M 7 E 7 c N 8 t C w C V k 2 X 5 x C z C R T r t N H 5 o 5 N e 5 O E f M 5 / y 8 O t W X T m A y N / b C M E S b 5 W + Y H Y e + 5 t l G F g w t 6 s 7 A g E f R 5 3 s z 8 K z B P J N G m I U U s Q v B 3 c A 4 2 P P G V K c A A u O u R R G h B j 4 1 B p I G l k d w + T w K / A o i r N 7 0 A 4 I I q Z Q e 5 b v A l V D H F W u k k 8 v I k p E d u S 5 B + 4 d J E Z P g d B S l b y X k 9 T N r S i j V 1 j O R k Y B h M b t P y D y W k / 6 S a W t i c X y / R s 4 q 6 o h G D s 6 6 s o x r 4 t Z U t s C c D g s 3 z / B H 3 5 R D 5 1 T g a y C t E q K 5 d C Q N c E z A g l Y X + X c C Y r z C P m i h j M 4 P 1 4 u 1 1 q V D 0 k X q l C z l V k W E a P c i I l Y V l Y O G h y g k M k 9 6 g j S W / N l e X Q N C O 0 S m H B m h 4 G 2 N J D V o c k x q 2 T 6 o Q A B i A m G Q H G F U 2 f q m 8 G e 8 4 O f B f u N x G H f E u I 3 s G I K m u v W h x y 6 G M A j o v 3 8 j g E a F + e a Z V k x T t E G 9 w + a H h x p F s K 7 6 P L 4 7 4 Z o G o X z 6 L U w 4 q f e 5 0 x n E 0 r a 3 A r B z n P v 8 V R 8 c G i H B Y E p u j x 6 v K W X O P k Z j Z x 3 G U y 9 D J s q I H u u X I D d i 2 O O 8 a X w o i R c H 8 I i E 4 L G W Q 3 7 0 K 1 f a E H H L V v Z w O e I D h 5 z R t c G v F b P g 4 / t e W r X b 7 + z o L 5 K i 3 H f O 9 4 K j z E y e 3 z b I E 5 d j R v 8 O s C e 0 c 5 j p t 4 E d u Z Z K 7 5 t 3 2 5 l X R Q w S z r L u o c S x y 5 C B V g p 0 D l D O b 3 5 s d z w T J F Y I e K V X W u x u 8 8 p Y w u 5 T 2 S w o w A m I m s v s L F S 4 Q T O O o X 9 r L r E q p T P Q i o o H q z 7 2 3 R D e 4 R w 8 B 9 F I A D L 7 B 9 E 6 V J N q 4 K 2 l r k Z q w o + Y V y v 1 f f S X n 7 g M K 1 b P V g n 5 I F / U + 1 C d E G u 5 b U G E 5 C g d y I s a T U x L g i / q f A V C y C R A d K R d r H K 9 w R p n L B 6 B J k Q Q c 9 4 3 J e o 5 u y T 1 T t B 7 c H 1 O O R y 1 W h q + 2 I 2 Y S o I B Y t O D 7 c 4 7 v 5 y k z W U O 4 W b P F j U s M T K u q V f M Y 6 6 D 1 4 X o 0 X X z 3 o Y T q p / a s E O w 7 5 f s O a 1 F t B 6 k p V m Z F / v F c h g O M x N h P W D w e T E 6 s m 2 M T 9 q S / O r l F 8 T J B V B 9 q 7 2 5 V h n / f X 5 z J I X n c 7 I K O E w x 2 e g u d Y i H 5 Z d M O 1 8 7 5 F h 3 E M 6 J a D 2 s 8 X A 7 8 + S f p 9 6 s o C y C 8 m m J v C y O e G L B Y j 2 b Z D 2 G G F w c o s V t h 1 w + 6 c D B V K 6 J 0 t Z L P h f i U B 9 N A H S + 2 v 6 L I C l 5 q U D D W 7 X L d D 3 K C L k B 0 / I N n v V M j F R 4 U u j E n y L Y A 3 l N I O c W 4 4 E N n B 1 Y s 5 b L N U U n B Z a V n P i l w C E q q v V J o W 9 n Q q q e f H 2 T j b E j S 2 u X y r i Q a k / L L + O l x P W C A V I 0 j s M b P H 4 q D 1 R r U r D f b u i W b v M b S f w S N Z 2 V x X A p C S c D 8 W 6 z 2 o 8 C d v j T b v M e c R + U V S 8 9 U D Y c l D a c C a X c M U L M e j r y 8 e P 1 o 6 o Q y V 3 i 4 / o V H v J K j l + u L 7 / m X / H W l u C r 0 C T r d l 0 G y N g J 2 7 2 / + y / p 1 e 1 E I s 0 g 4 T O j Z d 0 i B s D x C d L 8 r 6 o Q r D D J M 4 1 u / Y / Y p 8 U v 4 R 6 p S 8 R Z s 8 8 L + 2 / B t X l s j a 6 + 5 / 1 I m l i V 5 N b T t h p T l 4 H x s Z L G 3 L p I W y B R R L I F k s / n u w M Y j r f D 4 Y r q B X S g c W p L h D Z V A K q M z 8 S J 7 m Z W B j z T q J d l N 8 + 6 y B D 9 D t o i I I W i + n Y i o x B M g b s 5 z k g o n / G B w s P / 0 w f W T Z d K F c A 2 G E K C W t V S g 4 E d t w V 7 y 7 Q / N N t T m b h Q G v a a V n j 5 5 r Y N / c 8 E x R t J 8 Y e / C M A t q x x o a B 0 h u F 0 u x t s 5 / w X B + e G 7 B w u l J x + k h Z u Z u h 5 9 x X c S S o J W H M u X z t h L v C o o c a Q J s I s 6 B 8 A O G 3 v n t w I G o z a u w o M 0 5 7 O p c F z Y X p m P q 3 1 L X O 3 Q w U N e n W 5 B N 2 L 7 Z n H Z H r p t O / C + k Z P A I p + Y y V v l B r l Q Q W 4 x u T 5 Q 1 B k e Y F g B v 2 d Z c m N X J X d f a z 7 g M + J G 5 j k c f R t a d 4 / b G S b G B x L Q f L V z 4 V y d 5 P v W 7 v 0 w p v Q n P k M 4 P G L T X b p V I H Q m X 3 J i 7 E D L a z 0 u 3 1 p X R o Z x A 2 G c 4 c / v y x 3 V p p A a U L k c c L c U B d t k L a Y M v t e X M m 4 6 Q k K Y R C w y p V z S T 5 c I r w c i 9 z U I H h H w E 1 P 0 R r b x e 3 2 a n c Q l X 6 n D Y O u h o r y T u a 9 + N J B f l / C G R d G I 8 x 4 C d 0 c 4 + v o O k c s f W j M L 9 c Q o C a z 8 f d u A 3 l d Z Q c W 4 T 6 V 5 b p m V W W M 2 p 3 7 f B W M u C 5 9 c 7 + N A 1 8 T p e 6 V O X c T X h W y q 1 V V H u h T H U 1 U x z j a 8 4 z z 7 4 m A Y S h 9 4 9 m f n D b Z x 2 N C q U + u M G 6 s n / n M 7 1 c t 4 R W X v j Q d B r B n f d 4 O K D D 7 C E 6 c Z V 3 S B 5 H b 6 u o b d 1 z r k l z C h k 3 1 8 o I I Q o 9 9 P W e C 2 D p j 5 d J E c L T 1 a j p g K f m w h D P 1 4 t h M f f a P j D k z 3 E V l J s P n H D l 7 L p o H F n u Q h C m U e W I x f p m 5 C 4 4 R 4 5 M e F U D 1 Y u A n w z a u g C N m A j x G Z z O V A i N t 6 t Z V v D K J J 8 U q P I 5 I v D 5 S k 4 P a g k g L x I f R r H v J F h 2 S i z 7 L c 0 z 9 P E w T S t k L i + X 6 W V m O w M d R 1 o r m 0 V V 5 x 3 n G Z J m / + O 0 c q M L / 6 H s I p x D G q r b 1 K / a 0 u E W a e 6 o b B X N q R e f f j U 4 V x u I 5 n u W s l + B w 5 9 2 g b G B m i L g 0 A F V E K b i G 3 l 1 7 A p K B + 4 r N L O n v l p f / B A u b w s X a 7 4 j T c n y 7 9 K 1 E H O p I o y 0 a W O H y i h f s Q Q t a 9 8 r 4 g G a S m g Y 3 4 n m m G L O 7 K Q K M t b K l e y T 1 2 N 3 z N T N T q Z B 6 K y F N L g a u L 4 R M S L P 5 T x p v K e 7 4 o 3 s b j 4 c / m J Q A h i 1 E b S 8 + u o e R o z 8 p D y M n h 6 X f a G m 6 Y M H q l e u T B J z 1 q T 9 Q j o p P a a Z v C U R B a 8 n x 8 D v L 5 u U Y t w Z A A e 3 3 n f G N R Z H P E b / H B 4 m d j g 3 7 F D B I F + 2 K b n f t m d O g K Q M + r N 9 Q 7 p X A c X h 8 z P n I J 7 Q A q z W E B b v t y Y V x o R 2 r E z 8 G Y S T 5 5 D y 9 W U r s 6 e c g z 4 z k j C 5 T t T a h m C s w r L v b x h M R a E k b 3 0 7 f u 3 T p l P f K j Q T 5 H 5 k U s U m I g A S U M x i N D X 8 / Q g L M N O I w S L y C N A q O f j G R S H v 3 1 K O 8 1 F N q 6 g 9 + e H K + K 4 J j 5 0 x p / g k T 9 b g q E b N v G 9 7 w a 3 V T 3 G P 2 M 8 e r 8 c D b W g 6 j V P C I u q y M u d 0 X q u p 9 i 5 1 E 4 r C v 4 o 5 9 n 6 S F 1 n / c V T a s 9 6 k 5 R R J 4 6 F W X A 5 b V k X R G b S P I A H P b a e T 1 x R J R o B T T / o j c a 9 v z B 5 + A V a E C Y t D f q a p F n f w Q F z 0 I E 5 7 j 1 l 4 C F P w X t V u h u o l L 7 V R Q C q R p 5 e N d l x I i J A b m p P S W A x V e K g r + 4 / x A f Q m U N y 0 Z d b 4 + r 0 k V P Q k 3 D t p R v m 4 L 3 7 g 3 9 o f P c a d d P K d A v t Q D w 8 g Z Q w u N w e s m H A p M 5 w L U G 6 V C h e N s m U i l 7 s u 8 w L 2 M 3 X y H d P h u X a 9 6 / 5 4 l W D 5 Q 5 X d P q 6 F 6 j I y C J I G O y o 7 w x H N v / Q V Z / e A a 3 4 v W h Y L q Q 1 Y 5 o I p s Q k d 9 s X b F G Z n N y Y H N O R U w 9 v q l y C G y 3 e o 0 9 k A O M x 3 l N f s X z y v 6 W S d w q M b m G 6 l d O C o 0 A 6 x r o h 4 4 i E Z f Q + f d m l i s e 7 u 8 X n u u Z F 9 2 3 R V v v m + i Z 7 n 0 r z 3 h A j J + s H D F p z I L f y x k q c m d K Z R N Q 9 C 6 K R 4 K P 7 8 1 n + J J H l x m n T 7 o 7 w G r X H i i s H O 4 v S j 9 u P 4 R p + 4 h k l 4 5 5 1 p / c N O z h y k N U b a + d e F O U L f 0 8 F 3 I 3 / v V x 9 U 7 L p 7 v M y y H 1 l L A I u b v E 6 k Y s s G W S J J N l S 9 q Q U 3 9 T m j Z s S M Q W u X O z 6 C 8 b / X U i 8 S G P J P w s y J 6 B M 7 4 g T / W p b F w i t B m H 2 g y 5 9 P z x 0 J N y e G O F f E Y s i 8 p z w I L p M X L 0 s L u d r 2 g t N V G R y t q y 8 6 R f I z + q 8 y v S j 7 S y 3 v E e L H W 8 G 8 P G h j F J A 1 P P W f i s 4 A O R O g d + W P S U 2 6 O 6 a T 6 N J z Z l Y g T n s A / 5 7 Q L 3 R f g F m s n a d p D y s p f i + d E c e L y / e Y R l C j l e r h 9 N H 5 9 4 I 5 l x X e Z K 6 c u N 1 K f X f U Y 1 d Q l J 0 9 8 3 F E q M i H W t v v g b F q N f G + U s q q / L N V x B a x R 5 i X / 1 7 3 o Z D q f w c G M m 4 L B d X f K I K Q G S 8 R E 9 V U D F F 7 e / b q A k T I C E m s k Y 6 2 i T X 9 U o F A / t U N D q n q 4 x w X w H G 3 5 n O I M / s m z A r d N q 5 Q d V Y E 6 l F p G G q d G 5 / d W e m O o 7 b S q y 7 p u f / H 7 g M 8 S n 3 K Y E 8 W z F 7 K a 2 N Y v E a R S w N k C 7 Y R c 5 9 z A O V 0 7 n H I X o A Q I g u g S / p d 9 g 2 l n 0 Y D t G 1 0 7 / 6 n H 4 f f l W K 5 U D 9 o e X D / S H 9 B k i p w B O G O a p t O w 2 R E g 9 U / X g a 0 6 / z 1 g r k X G h 0 m I t + 0 z 5 S v G O 0 T 3 H V R N J 1 t s R L z f X R B S a 2 a q T C Z U G O p r u d / d T p d P Z K M P d A q L H D S 1 X z d i x L r 4 Q L W H u z G Q G H 7 F F k E k 0 U 2 X K 9 V a j 8 g 7 O O k 6 C E m V g Y w r s d b U 5 U V f p l j 9 U k Q K A v s I n / v K 9 X u E g E I o o b n v / c j r t J y W x 1 C L d 7 4 L P X l T x e P V z 3 0 z 0 w 2 R 2 K U 3 g 7 j n y K H u x A 3 8 + / f o Y V 4 V Q O t 9 D 6 z p I 5 v g r e E x z y N 0 L H 6 o 7 A Y 4 r 5 B J 2 j X V N f q s 5 h V l 3 o 1 K 8 R d O y w K d e + 9 k k 2 p Z u t x A U 9 f X t R I 8 F z b k e I I R j Q h c H A 4 c 6 X S q E F y Q l D U 0 f v p r d K M + u U z Y 6 4 2 Y B d g b u 9 Y y Q / S M P O 5 H K F Y v r X 2 w I z o p v s p v 9 U q 3 j W M d 2 3 y R u C l J G a U l N b d z u z y A u M + v 5 0 L v n 6 c f i 9 B e L 3 t 0 A m e Z b D T 2 n s 4 k P D b W L z 0 T 9 L s v j 6 m F o J R l U + c H 3 m n n V L B P 2 d F R T R S 4 d r L H s X V I c f x G + C 7 r c / P 2 2 2 I g / s O 1 C q i o v R 5 o x n v H 3 4 a 9 v e I / 7 A C B B g C 4 5 T Q / J I 3 S q X Z 4 q H L a J f 7 y n l v 7 V F K 8 3 7 p i a S C 2 9 Y U 4 y P s c 7 j c 2 w h 1 g f 6 r U j a z 9 J e b k Q C F N z p n O 2 d c X B x O W J t B X X D 2 O M J u u y M M f f 5 n u b I T o N 6 / f b V 0 c F y / e + x z c 6 E S k 0 k / 3 N p T s F 2 1 J h 7 E D h X H Z R 9 l W q G f r a i 2 b N u + d U o N d 3 P z V + Z 7 U n g v C 5 C 1 W h t p c D i t l P g 2 9 4 Q X 2 8 V v j C W O m X s x E k A y m d 2 R J / w A t G v b 3 + o i 2 b e A + 1 7 r r B X 4 5 Z 5 F 1 z 7 K p U Y g A m a m 9 8 E 3 t H P e M a i O u u X 3 n W s r N j N c B o 7 d O 6 K N p S 6 b j / 4 k y 3 8 k W Y m q L 5 Z L p n m u m m y X R m m q 3 + g m 5 u 9 F 7 E X 1 / 3 z y i q 6 Q O w B n A B Z H K h 7 M K m U q 7 x x U U y n O F n k + q O 5 e 5 m 1 H v S R Q r Q u m 8 P n f L o L x X F 7 + N c 2 3 d / m B a W 7 p g b B n 8 l T P D Y B T V D K b s 9 d R D Z V f F i B K I N 0 C K 7 M 8 w U 2 t m 6 f u 6 Y 9 J A 6 L e 0 Z Y X o i b f O O c O 7 4 D e H p g c + d s k 5 I f p 9 b w Y B M i 8 s u 7 O t / n G 2 5 q 0 D 6 / z M u 9 g 8 V 5 h G M + P H X / Y s 5 E y 6 L v 3 T Z W a C 9 U 2 I + / 7 U N 8 X 8 z V k N g Y H 3 D E D U Q z 6 / u C / 7 L H K f Z / F 5 1 4 3 d G 6 O q / S l 0 t k 3 D P c 4 q 4 r y h a l J N 6 f A m 4 E 5 5 X Z r 6 u 7 2 e c v L v P n e / 4 P h E x S j k W h w f e F K N K a H 4 x c H t 8 f Q y N N 4 / F m Q F Z v 2 5 U R Q 8 e t 3 t + C 8 r L + p l / i G s b I n n 9 S j Q m R M A 4 G U + F D E 8 T T 6 c P p S 0 H Z K / v r z Y s j 0 4 i / B G 7 0 j m 9 / f 3 5 / B 8 I Z K X R P x S Z / w S i n V X x 4 W K H R f w r R e b 5 8 i 8 x s N O f I p O Q / m M 5 M 9 p 7 v U V h B z z q 7 g 7 r D 9 k g p d e t 4 H z g z / / 9 6 / n f v r 7 / y 7 / H h R x n U 6 X A P F I + f R c d z y M 6 2 B 9 D 1 p q w e 0 I v c 3 d B j w l f j I C z 3 z v 8 K z y v R u J 3 3 s f / g W w d b L L L t m / c h X 4 R Y E G C I A 4 7 F S p e 1 1 W C 4 g S P 6 9 o i C 3 6 9 o m d 3 B U T l C E w q 9 3 p z u D L d 8 f N h Z r w / R u z 6 u f 4 p Y f + r t 8 / / j / 6 + q 0 7 G n l E y 3 J f Y 8 w 5 c 8 O t v t + t a v D T 2 t L N + Q D 7 v 5 k c z 7 f F P f + c j A I j / 1 w K d / + U 1 v F S d f / r t y U j f B w / S 3 x G P i u v Y a M T / z D B V c i c N k Y n F s / V G 3 R l 6 e L D t r g X A G j f 2 W p f V S j U t R K w 3 x X O Q w o S Z 7 A M x J 8 7 z R U Q k c R E c + e 5 y B A w 8 R 4 z W H l z P B T U b Z p S d z r p 1 9 O o / w b O z r r f r G v O C z M w H + y A f v 7 1 R L n i I V G T s I p T u / k p F B X q + U 6 D 0 P j u C z s 3 S z b h u R 6 R e W D R D h l + t K c s W V c 4 k D 0 k D u p / r L h i C Z m s a 4 x f x k O / 3 9 P K + 6 V u 3 J 9 m n b s f k N 7 9 s u Q E C w t x 4 c F T y y v h 0 r 2 + t I c s X c 7 + 7 7 p G v D h v 7 U C + b V 6 w P q X + N k o d A w H J D B / / j o o U X P y b l 9 6 4 w w 0 1 H C D 3 z 8 C 9 y E e 0 F 1 T q 5 4 N v m T F Y 6 y 6 O J E S K I X n P D 1 6 / y s y I B 1 H H Z 6 q I d 3 T C Y F r z z A T 3 q i 7 2 Y 4 R F L P o f s j h x C P 6 R j k B B d B b J H I n D y O h s A G a / K s e M K 3 l 5 v J 9 F 3 W T g P X 9 3 4 d j k S h 9 H i k W y s 8 K m v J S 9 f 5 e F S F c P j U l 6 Z n b k C I I 5 P / W W h Z c 6 3 f H 2 U 1 P x w w C p v Q E 1 3 G F d d z p K p t j 7 Y M T 0 / 5 / r R n u M o y 0 d l k p + g M L y B j Q h a L T l t w w M M + V d 6 m T L Q K M l 0 6 5 M z d r I A 6 D 6 H v r O h w l 7 f W h v c v M p 5 b c M z + u B J a m i g 9 d 6 X h h P 0 F / H G 6 u c E S 9 4 j C K r U S h g J w 4 C M c s + / I 3 1 9 5 f P z A s z T i 2 0 z z j 6 + U U Y x w 1 N w v N 8 7 P C a W o x s u o R X c 4 v m W E P M n F q 8 D J U X x 9 9 U W W U 8 D 8 r C / s o 6 u c 5 Z / y H G 4 d a g b s P z 3 G l M H 4 m 9 r z b Z m k k / x o 4 g U 6 x e j H 7 / 7 A S + z b N 2 J c Y 7 e E C 6 f 6 d 1 6 R 3 R Q 3 3 T A m T K G m w p x C L l A d f e S P O 4 1 Z 1 G v U m 0 q l x v j K G t v v O 2 O 6 t a v q 1 Z v U I C + e X Y 6 s c 1 m U + J v / G 6 + 3 G c p w A l q 1 E X V a 5 M Y K O s / r s w H 5 H / i 7 s x 6 X U X T L P 2 D f G F G g y 8 N G M w 8 G T D c M d k Y b M x o w L + + 1 8 5 s q b q q S y V l q d Q X H Z l S R E a c y H P O 3 j b + v v d d 6 3 n U g 5 S B l t D u p M I C P 0 Y p Z S Q a 5 F 3 h 7 + + r 1 3 j X z D 1 t J 9 0 8 C / f v H R V v / H H F g m c N Q D / B A C C M 9 t V 1 t 3 L 6 C R v U s A M w a w G 3 g P 5 9 9 Q j k K y p 4 X X 6 6 8 / 0 u v k t m z D P 4 B O Q d L 6 Z p f Q z v S 3 b o + s v j t h b 3 G 4 X F 1 Z X m z X y j i w 4 9 / A + a 4 B h T N c i w n M 1 I u i i Y x j r v z Q K a g w S c C K U O w P x f G U b z B u Q W + U S R o n 0 p u a e t M B B W 4 O D O r 8 F c H d + a g K M P m X 8 h v a M 9 T P 4 P 6 Z 7 g a e R O U L 3 o f / c S O w 6 + Z 0 U z V F C x L K P E t d p X 5 l J k c 2 s c D k 7 o y R 1 h 9 P C 4 O + Q D y e 3 L c K b d P Z K 9 W W N G z + o n w W 8 + c C d i h J I b r O z h P d c j O v e H b L L A 5 S K d Z U f 6 D G / s l G O I J 1 P h E z v q C x K J U h i i 7 p r x h 3 i l Z q d r z v z 5 / T w k g c I J y l w M f y f O Y E r e L T U 2 K 1 O e L A m i N K 6 P 0 X z e A n j h L m x 0 4 a l b U Y 2 1 2 B 9 Q 7 p + a k 5 E I A 5 s Q J v c 9 v z 7 H V 4 F X 5 k a f S n o 2 W M i x R u l l c Y I J c E t C M R y U i z X N f u 6 Y r R t X F h 1 K 9 v F N D B B 1 r q F h D Z T 3 w f r o A w a W Z 1 h S n T 0 q U j L j 5 d f I k f i c v w I Z M Y d C Q q z a m + 3 W P X p E A R e b o M X n i a j e C R t Y P Q M v a f J E 2 + q U G C e u 5 s b y S l r U V 9 + f 9 n W F m D 3 0 9 O 3 G P Z e S m s A Y i w H 7 L r W u w + g h i 9 + B I y b b g q 7 o J 8 S r O y P t b 9 z 9 A t T n W 9 F v J l x t t y 9 X + p G 9 w B s 3 4 S p A J 4 v K y C d M W 5 O q M f 2 P h s / o 8 B T v V T N S u S h i R x Z 8 + N j B c o r P g + 5 U 4 R P a u K i f c E w E N d 5 b D c s w 4 P 3 C b J m t z 4 J o W v F h 8 6 m M z h S s p X 4 u Y e y 1 6 3 o n Q P p 4 B L u N 2 s J R U + h m w v q 1 n o J X u O B n F B w 4 L / G x 0 m A S / Z y H B 5 L P E 5 n / 7 Y W N 4 y d s U H K 0 5 D R c t 8 W T T 8 q 1 Z l 2 7 w 4 9 v t Q + x K R j y t B A T 1 m J a A J U Z H t n U v a R U t J V u S D H 7 S q x Q f j 8 5 x p T u L i e g m M P 8 Q D P P x 4 s 4 7 K M r O s b L p M 6 / d O o b O G 1 X B 8 W h 5 L Q 0 e a 2 Q 7 q L X 7 X g j b I o P U 6 n D y w r C R A Q k 3 B T z t c P N 3 D x / X J M n Q 5 n Y w N 7 B G W w 5 / F L m x c 1 j x D y P j r s F n f V 1 D w r 9 V Y e 7 x 3 C w g 9 y 3 o D r X t M x 8 n h g w I D 4 p i N y 1 b n B d / i 2 6 j B F j M 1 e 5 q / L X X 6 e / d 1 7 n A n z X U 2 R V i c p N F f n k l P X X 8 E l P J P y C T 3 k T f w 6 2 F X M + + t f N L 8 3 2 U c A a B i p l 7 1 x Z j T W g x v O 5 r M r x 7 o R B Q l C x f H g v f x n P P 6 Z Q w v 6 i t U 9 4 w s R i + g o q 3 p g H u 9 d w Y X U K y A l 7 p 0 K t f e Y n n 2 K L y s u F / K 6 v B 6 A Y 4 r Q 6 A i 5 i B V h s V M T B N q y f d P z c c S F / S T z / Z p H W r K K / y 4 0 A 5 8 2 W k h H I U Z V 4 c V 0 h k j 6 B F k 9 N 5 i u / B f Z T 7 8 F i 4 F K 3 C v m 0 G U R B n w s s U Q i C Z t c 0 w 2 f C D 8 b T l 7 c 3 a X w Q R F f F F 9 F A / J 4 X d H I + 2 u F S 7 5 + / 8 J N V X / m P Y w X O 6 m q l u 2 j u q C P b L N v i c s Q j + 4 W n V / K M 6 r e W s z D z W D s i B 4 h F E t t g M p y H 4 7 f A 3 T 8 J h j 7 P K 1 c G 3 7 O m V T 8 z S K a 1 W f o 5 Z B 0 x 8 0 O q z T 4 H K U H W y 8 A P 5 w n 5 g z 4 s h 1 Y v G 3 R 5 V / T j O T U x c b C 5 W E C n c m + e w R C P J o x a a h + b z E B A / 3 l n A 4 6 P z 2 X Z 7 F f X 3 Y z X Y 1 d 0 5 x J W 1 Q V s M m w / W 2 R l f r R d n h X E / b f y E i Y Y k s / Z C T T / d V 1 W Q z X I p W 3 8 5 A B t J + z l + M J + 1 r r t 8 S + i f 4 z 7 Y i V z Y s S N B L H j Z j l l 2 4 k w G k 2 D u O N e w a w J m 9 c V A Z F a W 9 / j 8 S 6 X 9 S H p M V z K P y z s o 1 U o p 3 J i b N e Y u 2 S X G R 4 f G G Y j r 1 F / j 2 w c Z Q O t L b 5 M Z e b K X 1 E S 5 V K 6 b M y 7 1 c I D 1 V 4 5 e / u h f 3 w 9 w Q q A 9 Y M 5 v F w / 1 2 e 8 D 2 y 9 o H 6 3 t 0 9 m N h X 9 L t y I 1 e g P 3 C D i i S n M s Q B 6 2 n i Y H y k + q Y 5 7 Z m O Q J b M S e a k 2 s g T z 0 N e + 4 M 1 J q O m P d j 5 F 2 W l P 1 Q f y t 6 9 K c t Q s 6 6 s a 9 1 X I U 6 h / f + D C O K X O 9 Q N 7 F a 3 L R B m v y 4 q P x W o E q g w f C y s Z Q h C L z 5 4 u G t z b a O r Q n S V c s 4 v R n D T L 4 6 f l 5 6 C v z 4 1 + Y Q 7 o K M F N / m a 1 3 H M d y N h 1 p L 1 w 9 g r f J 2 N 6 T A / I H I b L 4 d R O o X H 9 G z L 4 m m X u F j z z Y M y k X M V 7 L l C E h a I b Y n S h x T 2 F / p r t w f 2 C 2 u o 9 Y M j o t y N o b U Z 7 L + I v 7 9 I z 2 P R z a V Q A d 3 D j 3 X + z 6 H d c T P d G i N C n h c t t 6 W q I W a R 7 s 8 C 1 5 R U Z 2 W v H 1 Z h n y 5 t x M O C c p m Z 9 a f l B T c N g A z R Y 6 Q R Z z m M i x 0 7 9 U E i T l Y H P r f N T e o y y b o o K a I 1 s w O D w G 5 P L f X H m Q t s h S D z Y V J H A y F R A C F B 4 b 7 x j I 7 c N j G G j i s d H u m Q t n r D M Y r + 0 b 7 T c A I 5 t X K D m R J m Q w D W 6 s o Q O M s O D P / + l D x 2 3 F h T X T V / I S j g H U s C p F w h e G 2 F z t P 8 + q / r 8 r a / L y e m l v Z k I B 2 w C Q J s o k q v H M A 5 9 J u n 8 d m 6 b J S I U G g w G s s X E t v 8 s m D J q F / p + O 1 n I h t T f L i d w w 8 j e O B n j w c b C y l j j N q C p u A o g / a t p h 5 P 4 O f r z Z T y i L M 4 w + F B 6 1 g m J p j T 7 x J O I 7 0 e a 1 e E J P 2 L V i 0 j O t 5 e B Q P r t j C K c L Z f o O c A 2 r l d W b V L a 9 4 P + u W x 9 1 G Q Y 8 t b p c w y C t X p i 7 / 4 M 3 t P 5 m f g p 5 f U p y b s B Y Q M / 0 k W v W 4 l 0 f Z 3 y 6 f V H n p 2 m M d T k b i b P o p I Q a X + w 5 h W / n f b c V u g P 5 / e z 8 + O Q r a S v y 7 g 9 z y 6 N I B Q W 4 P r 9 a 3 d i 3 0 O s + G E 0 b 1 e + s m P N h A S y S i X 7 m C w E s l O k Z B I H P u b P E 1 6 W W j p J b P V o H / h k Z W M U a L t R c i n i 7 8 o C S z z K d P x v v s X 8 b j C v O 8 v / / E C 5 d k H 1 K b m y i o f 1 y 2 B / a t 2 I S w C / X 2 F F a X Q F x g r R N f l 0 f p 7 f Z 0 G N a r U R M N F V b X f N s R o / y c d 7 d e 4 9 E 3 S y 5 p 6 v k g p + Y t 6 m J r 5 1 0 k n j s N 1 R 8 O O G n f T Z I 6 g 2 / w 3 v n N 0 3 / 9 G G R 2 G w L n R 3 U 8 q b r B r / 7 m G / O u / P 5 1 Y p U Y 8 u P g R Q f c D K N U c 9 J d j q W + 2 P L Y q c w U T M x i E s n K q J z M + z + 7 5 3 q E 2 M t W x 9 A p P i N D p x H 3 p e O 9 N l O f J / y K o c b 4 8 K n e U J w 7 s w / m R n i h A / v a v e x G 7 e 7 f x T W c s P k 7 d X I w b Y c 6 i S q D 5 V h U q D x v X 7 R A q t 0 h L A f + p 2 K l f V l m q h f 1 V p I d P 1 H F 4 X X s c N Y o v G b A V z E T h q + Q h E 6 + l + y C 7 Z H E e 0 1 5 + z N L e v q v s R 9 y U 6 U c L h q K 9 4 r e U e H e A Y g 2 f 7 7 8 p F W 3 q Y h W O V K 8 L j J 3 / a 4 h a L k W V h I l A X D V e h e f 6 t f w z K 0 7 z D G s 6 O A C E U + h 8 d f R k s N k E G X y e E 0 z f t L 4 W s / G Z f p 5 C H 2 K y J s h I A G K a J s u F f b d c z C Z K c M L P H t E w P 4 I s w P v V V w c y o S i P n T j L 6 j A V N y 6 H e G C 3 s W 3 Y n 8 R n v O W I 0 p E e m n 6 e E d 5 F G A 1 w o d b F M 5 E U E d h 0 r i R G 4 j y d d D O w r P 7 4 v 2 / k i k v 7 0 P Z M c y K l 5 H d 6 h U M 1 Q G h m s 7 A k 0 y E r X o M j 4 7 a / Y w X T 1 p k J x a 9 o Y M t X x j 6 r j Z 6 V I 7 Q y i f K R D E e H S i g J 9 v l T t c y Y X 3 g M c T s Y B 5 n 5 o L p g h U + 4 J z 4 + 7 j R Q F R r X f D H r V s C d s / 8 j d g T C A o 5 V B F 9 M g n 1 Y h k R E 7 s c P r Z S F 3 Q T R O k 4 L X 8 f w q J + p y b h F c Q y K 5 P 0 y P R z Z / s b P A o p 7 P z + f s B p v R 6 c + B r e C F B O f r i f q I e e G 8 g n I Z 3 j K + z x X m 8 + q + S K 9 a 8 X s l x m R s O l 9 T H Q L A H 1 f H o r l v B O t D 6 R 8 x D j A S I f D M r t r Q E c v B h 8 j l f K c o K b h P M p N k b w F X a g r 7 v F k T V 5 d z A z Y p l x M Y s o j O 5 Q z y p E V z 0 6 0 5 k Z 3 1 l v y R q 8 + v Y 3 z 4 4 S + L a K I d z c l p 4 k o N t 3 N T H u T Q 3 K w z h u j v b D s y d B E q f l 7 1 R c u M E C S u L u g J x 3 / c c a t B 5 H B b I s A U 0 3 y 5 O 9 N f H e f V v m I i e 6 3 B c r y a 3 d p H d w R b k f P o + r J N c e 1 Z m a J + R b o I z D G u V v X E 0 s + 4 m d l 7 p j r m K S w + S E e H o / z Q 5 1 R i U n w A b D c b J r x v 2 m n 7 Z L k H k 1 f H e K T p v + 1 q Q r B Z D P L T L 2 h e 1 M + n A L H D d 8 G 8 0 R 7 m r w Y i C 0 4 B W K J k V R Z a W i k d D b / o e N R y V Y v r y 2 k 4 9 T v 5 H i d B y P D c G + B U 7 f Y 6 i w S i D u q h H o 7 r f U 8 Z u x 1 x 8 I + x P h 3 h a 0 L 0 Y J 3 D s y Z V b Z q 0 a u l d T t R U h a I 3 7 j 9 n + 5 F a Z a p P l S z I V u z h u t Y a U z 6 G T 8 Z j p l 2 x 7 J h T m b O 3 t g l e L F Z q 6 S R 1 Y E o l b d 1 I t 0 y h U t + G z L T p b 7 T e z z k u r 8 l D E S j 5 2 k Q H H 7 3 7 w n L C t q b e u 1 O C 5 V S N z t f U d R t 1 t p g f 3 K A a 9 r j I h u G Y w n n L 2 e t N l I e f 5 e V y j p d N e O 5 W H u X G F f f b S w Y l l r 0 D g 5 l 9 R w d o m u / 6 4 Q F K o F q V 0 N l q p 2 z L x 5 i k d A U y n y Z u h 0 K q S S n C O V z R / a Q r h A c i c N S 7 E U 2 + e f 5 6 D t 2 O m P F R w C G Z a 9 o P k 9 F U z c + 4 h 1 + R f v 6 u a s z s j 9 h Q B U l n + D 9 S v H O m s U s 9 k X a B k O s c Y A D N v F p E M C Z b 0 d L P U Q d j l t I q x t X 6 L g C w 5 + A e h e C t M u P w D Q w f E c m J S 0 U R h K S v c k f W K o Z R I T 9 d 2 V X d A A 2 P J e B t c D w 9 / H x B m i k 8 3 a Y Q P H T E u s W H B O L n m K N N S j 7 S l X c n m 3 j j o p 4 q I t h 4 O x L q L z y t j d c r / p w 4 e f t 4 u F 6 m e 9 P b G I T Z E M / f S x e p 3 3 V T f l g 1 m z d r Q 0 5 u + f t g l u H 4 R 6 d 9 v D l c + B 9 t S e V H s w C c V h 7 i Q 5 i k 6 i H t w 2 M e S V e K f B U b t W 9 p K W N Q s X 3 B 7 a m 4 u z A 4 + t 0 p q 7 u H 0 l n e j r x T 9 / w e 3 7 U d h Q h G c 0 / N H e y a m F T F L H x 8 7 c X W t 8 H x D e d m 2 C u p 7 x 5 j V o e X S X b p 4 2 t x F Z f 7 a p j g V N c Z T c L f g 8 z u n u y M u c x k 0 z H h 7 Q N o e M / 3 / n u E U Q 2 9 P w N I P q k D J q J G y I h q 3 D m 0 3 V u z T j D f 2 v 6 i 6 e 2 U H Y w o z u 7 h F K L X F X c Q 9 K h 4 o Y O h u h k Z x q 1 v 6 W n 9 v s m T I l 4 O 1 z N Y X N F Z y M E u K U B m K C v O b A E q q e 2 S a h M / K / 9 x j 9 f t J + 3 O c r 8 D u f v Y 0 t E L 3 Y b O j 4 j x i P g x n R 3 f x K X f a u 7 3 M e X X r + 1 t 3 2 Q I U s 4 a 7 / E Z c u b u T z m P r C m a k Z 9 o Q i m B B V f F 9 6 j w m 2 5 r 9 a q N R h 7 w k F M 6 d X m z 0 i x c 2 9 f 7 l v M S 3 Z B k N 3 3 n i R i z t x d + D R z 4 z s W m h Q 2 / u g e A M / v X 9 m g 0 U R B x A z D k p / H u D s f 4 u i L 0 a Y K m B 5 8 X / i u v Y 2 r 2 T f r h E O D F W 6 t L X O A A B V V / Y b X G h m x 6 G J j 7 V C T k w 5 8 c K 3 M 3 L 5 L f J B 8 9 z q r v x P z a Y L m n h B S + W M U w W r / 4 d u 7 y g f 7 G L X P 7 5 i 8 S R L g r 8 6 D s 5 o 5 j W f O L f h z 3 W H 0 6 a B w q P 9 + 1 r + e L i S 8 6 w P V + u S U D 5 H U R s 7 u C S x e + d t 5 1 9 5 u w f 2 / w E e B n M V S p Q K i j 1 1 U c 1 + J S x T K + l 7 j c j c s d Z 8 k G N F t C p 6 8 h W j W W 2 Y L r + w N U l + O R S A a k f V v H b i n 6 f Q H f 6 q l W r l E R p 3 8 5 o d T G m 6 p r 5 4 8 1 H v D g F N + M q 9 9 C 3 v 0 J x U f E s O k R 8 I p 6 S k y A W 0 j e U e a v u Q w B o j Z s + 6 N 5 3 C P D + z P 5 8 G o T u z M x T I C X k + / z + S O o R 1 f J L q Q z 3 L 7 z U D r G d Y E F A Q d w B I O 3 S N y W 6 D g 6 R y W 9 S k + b 8 h Z b i V d T V p Z k X c y 9 E f 5 C P A A T / h L l u S B 3 n 6 r h D y U e w / P 7 q P h y r e n P C h C + 9 Y H W b y 8 g O M N C Z w 4 5 M 9 h U k 6 + L Z D t z A K 1 w 9 8 D C Q N a 5 j t x Z g 8 6 4 z d p S V k F S + 2 1 h 7 f a v a 3 n p L D 2 E P 5 i g 3 W 7 S 6 B F E 6 2 8 E A W e 1 A 0 X T 6 A O l O 6 A f + D y U X E o 9 J 4 y W V i F Z o t S U S u H l C o 0 8 K 6 p A 4 a e 6 O u L l s V u r a U L U d / X l e A D 0 d P p Z Z 7 P 3 a w h N r I 5 Z t x 4 s O 2 b 7 D I u D x v D 9 L x u J 7 j U 8 3 w N 9 j Z I Z 6 0 o + C j d C 5 b c k y s o t + / D 9 J R C W T o o v W 8 K o O N 1 h p 3 D b A Q L d 4 O x 5 U 6 4 d D 7 D g 8 U X M 5 n T S r A V v o z f 9 1 X S p V u g 8 P C m y K 1 0 O Z O p M 9 u 2 a K D c S 2 r D 7 i 4 A a g a d X 9 8 9 8 x 1 V M t h n B F L u 3 3 J Q H 6 5 L 8 b b A l l J C b 5 + u i j 7 v 4 2 M f h 9 g i / r x 9 P 7 v f V 7 V 4 7 0 V e a P x F J a 4 n 7 + y 3 Y v V h r e f W d n F N x 4 X 1 t S q 4 T z 5 + D V P F J B 5 R d S m 6 V U 6 2 D 8 2 S P 7 h f z a F w f I s w Y o L S R k K Y i 2 a D + a z m B R y / a / f 4 r T L v 8 0 Z + O G C P d c A S Z g i n i V W W d c L F B L 5 2 7 J J F J H n 4 o V a g C I t b + j / M F d G C u T X v B A P M S E 3 3 w C k J 2 2 r l 9 / v c X 1 q s E N D D k e r v 9 H e 5 o i g 2 f 9 z C C 6 0 + f a O w I f 1 + k d L 2 K C g U 1 y e H 7 7 L s L u A S 4 B n g 7 p G O P 3 W d V W j i n o z e E a V l K V 8 / A O p 1 T h a 6 p C V x d F a A 5 N d / F w r a c H D 2 W c V g O I E I 9 O q S 0 4 J K J Q U M / k d A G H h u w 0 n M t m F j D d z T h / B E h 1 T T d U h D / 2 o + p I 9 x A 9 I a r F s u 0 Z Q x X q W s p l P R F 3 x b t H C l 3 C r k X 7 + 3 K 8 Q M X M T T h U B K c U F c w 4 7 W Z w 8 t V M U M N x P 2 G c J b 5 O H x 0 S + g L J J P p 8 + f b W S 5 E a 9 H r D S G E I + b x N U U t P c 9 c A T c + 0 3 4 0 M x i m k K u U D k b 6 0 X U r i G H + B G c Y 9 U A m n E 9 B N j K X n F H u c V T 2 6 Z 3 B t P x M W O s d x 7 5 6 N i o q V 0 z b b Z o W C e M 4 q R Z A W s F X 8 u q D A 1 v 3 Q L 3 o P p p 8 D 6 3 6 1 y U d 8 A a 2 e X / t E H C F c j F r F 6 J T W P 9 M 9 R E j j Q J 5 l x L t 4 o G 0 C f j g B O 6 z P j 9 v G u q W n V G g g z o b T 6 9 J l A Y C o q Z J d L 4 5 9 z K 1 1 7 6 L H C Q r W p A E C T 2 t L 1 K o g w M T x M N 6 1 s d K r Q X n y z D T 6 u + M E W Y x i + E m 3 e w f I l V i u x z H Q i U 2 Z I 9 9 Y p Z r + a 0 G 8 T L W 5 u m G C 7 3 q W t T x G f 0 e L E Q 1 R + k y Q h z 8 5 i k 9 8 k n l F 0 / r + Q N T i X b Z 4 e P h S w s v 2 C j 5 + Y Q P 5 F S d H C + r 5 A H n 8 6 T b V c g g s n c a H c e M n t r S y q 7 R L 2 J t U W 3 N 5 s q N b a 2 B J 1 Z U u g w w d R Q k + 6 e 4 k K h c 9 i k 7 W 0 G Y n D E d m u A n E x m e b F 6 r o s l x D 4 Y Z 5 b K u l y k r z 4 o n s q N e 7 e X P K x p O 7 j c B j i J 4 n I M f Y E k 6 U P 2 q p 6 6 M B z i O d G o w i w 9 / R 9 K r D r A Z I h e K b w 7 u F E k C C G 0 0 d D k 9 S h i F 5 p 9 S 1 9 Z T q 9 I C e u w 4 o a m q 2 J 4 S v A 8 T A I P H / M j f w H C L u M t 1 y G 5 H u B 0 Q T 5 p n 1 u i t T w W l A J k q e l J v X O Y e u m n D h 9 e j 1 a 6 / L z b W d n 3 D D p V 4 w 1 o 6 Z e n 1 + t W + 9 F e u T x O r 4 n 7 m G s 2 k x F Q 8 9 o 2 j I L F Z K u p d 2 K E O 5 1 y B + X + 7 U 4 l o 3 j 2 q L b b x a d H 7 q Q s r b s a 2 L J B S O z c p Z 1 i 5 T N e 9 U G T K 4 S u T l 1 C 9 7 8 6 p / c J D b i b D q v E + S 2 c k q r 1 a T B o z c Z L v o d u 0 S 3 t y 8 6 4 v h t Y I P s B 2 w m 0 U g L K b I 1 m U V o i G g R q W G h m + T u B P Y k P r m x R m G i n d Q A w w o t p V 6 7 9 Y Y s J 7 q 6 K e V v D w r / M 7 3 O f s v r x Y 4 X 6 8 X s k 5 g 8 e G r O 0 d W 9 H j B 8 D b z a + 5 4 M r K h 0 8 / f H F v t l f t n n 4 w 0 D v G / k L g K D 3 q N L 5 S 2 C / G A 9 w 9 8 l 8 l X b 3 M J 9 P 6 I v r F F m / x x / 6 + l f Q p O x j Q K 6 J L s p 0 u F C 7 e L t l 7 4 k K V 9 C O r Q V I 0 R m k p R x l r m q X L g g l n X G v Q 4 H 6 m m / f + D G 8 / n e N X X U A / B B E 2 T m l F N 3 9 T b A p l u t w f b n A z i e 7 q + t i i 9 L 6 O D p / o V Q / s e f k 5 c g + o Z S 7 h c K / 9 H a n s 7 m j z I 6 B / j N 8 W q W m F G D H g C f q e h e 6 b 7 i 9 N X E J n e C v 0 U 2 D L P c 3 7 3 4 p L Q G A s + 0 P i d N Z M f l V Q x t x o e o N + j a 6 x 6 v n n m 4 T z T L / X F 7 W E 0 B V f B c b b m e 8 2 K s B X r A Z 4 r J 7 U + 0 X d m j e a h 0 1 4 x w B j 6 a l L s f X a c l o Q / 0 J E C / x W r w J U s x 6 f m W 7 u o g + n H n R i B 9 r L 3 d M u x I b 1 3 2 4 a G + H 1 R k C x k 5 x X 9 X e T H O e T e 7 n l 1 o c u o 9 L H h + B 6 q c E 3 / R Q s i P s A q h x g l K 2 z 4 S J 0 P x o Y K i h N Z F X 8 X n D r w S e 6 Q q O L a X 1 v I t C c 3 2 l + / l K D 6 Q n q H h p n A 5 8 b X R + z m h b E T 7 g d 3 g t o g M G l w O P C B F 0 X D x H + R m R + 4 f K X n W l k 0 R 7 4 1 i 9 q c x S O F x S 8 b S 7 U K 5 j X Z T f p r C / Y E f i 2 L C F n O 0 r R M W 1 l y D m L y 8 4 D 7 E E G F c B 7 c z C 5 X n y s O e 7 g b O 2 H 7 / H j w 8 p i v h o + z 9 + 8 3 y y T Y / + k Y r S Z N v d P 0 N n T z t f e P 4 9 u K a 3 Y I G X X r 5 i 8 X i O A 7 l i z 3 r f 6 / B b B A a 9 U I k v r u b + Z j 2 A O x E 9 0 w k C V P Q x r w Y N C j G F A 5 g 9 7 j 1 N 2 C O 6 V 9 p Z u t / z p I X t h n R h 7 / T y D G o 5 o X C x g H g O y J 6 M f O 7 w n Z s 3 o S f 5 y k + t O f n e t 8 t k 2 D 6 D k o 2 T i o + p U h H S Z X N j 4 + l C H b 9 P X 3 L V h F p i l H k e n z X / Y h t 0 1 + X B 5 7 N f H T p 6 7 a L / 6 u 0 v Y O X C 0 I c y / 0 l 3 q 8 6 D u W 4 / 3 u b 7 F n X d v + O l u u F M 1 C / y 8 t I d y W J 1 V n f Z D y 3 l Q P 7 d W h t 7 X X 8 / h x Q 6 n K W O y U 6 Y x L 5 i P P P W n L w 1 P b C 9 S x V z o A / o c 9 c 1 w 8 Z Z t y + a e 0 2 / 4 E A w w 3 O R f p G n + H P 5 r 7 a h + 4 d p F G j C m O G Y d z r y 9 2 9 / n y c h M f L 2 j Y 2 i s u g i 9 + p l B E P 8 v y L T T 2 7 0 G f q 5 Q 7 S m B + / N P n p 1 b E J z + 1 a T Z f / z x Z e E e b L z h g c J l y N X C t 1 a + b 8 t 6 A z 0 w w v B b / y w 2 5 U A b i I 8 W C P f 2 B A 4 K Q y P R 8 o j 1 f M A V X i 2 o 6 9 e 9 F 2 t 7 N E + X A Q a D w 5 v 8 W s n I 3 n f O W + d L U G H p N t y / Q x T B 8 6 a o a s V + D O l A q 3 H U R p 8 1 J R K e C 9 a X X 4 F h 1 t f B m B 2 k Y I h 0 F q a H 9 6 N R 2 N v t g x 7 g Y T 9 R f T o r u x / 9 r X w e S B P t s S O p M x W 1 x L 6 Y K N A K e N Q 2 D q e S s t 9 0 D 8 L O Y S N 3 Z F T + 3 u i L C K m j g o 3 0 W x Y O r x M g f l L + P f g v 7 5 V 6 X K h M e O u + 8 X v z g m K F 1 y n H C u Y M N I x x P I A 5 0 G O x t V 0 5 s h 3 Q O T p c P Y Q l n 7 O M j i X 8 I C / G 9 v Y S 1 k E a s 0 g o g 0 S w h W A a n m 0 7 j I z q 8 4 s E X Z N I o M g z G f e 8 e 1 9 p x o I F C W O 3 A X D U X 2 + P y N t / g 9 m I t k u z u 8 2 q K j g B A / 6 Q W Z N H A O S X q u O L J X s y 5 / l D a / b V K u 1 E L M 1 Y x X q S l A v e l M N X D 1 C U / o 4 D Z L h J h J m Z L 2 z t 3 w B C u o h 5 + b r 2 5 f Y v z G Z O R 7 F z 3 A c w O m n 9 m J g h 0 u J P 3 F T 1 7 d O k l W v v 3 V C 7 f Y P 0 j g q P w L O 3 f k f 1 9 j 3 / S 8 V R 5 u l f D A h K v + z Y I S p K S 8 w A 5 W v b 0 / v u Y t x Y Z N k d Q b 7 t g e N c w z 2 l A W W 4 i L g E 3 w 7 n f z X 7 K P 4 k 5 t M S Z b h f 2 L L b k R Z e 1 K W P K A j + + F d S l / / 5 j 7 8 x p z 0 P G e z u n 7 Z X W n L 2 1 1 s a 7 v b k P / B 3 / 6 k n 9 l 9 H 4 N X o M G r K Z U E G 4 V g 9 r 3 g / W 0 f 2 F k A R i 3 / S x P f T H j x s R c P P f S + D U 4 E M 7 f 9 I q P Z / 4 I n x n 3 / V / o t f X / 7 t 6 L 2 G e f V l H 1 8 I G u y N C 0 0 W c F r 9 e z r e E X / 3 / w n v L 5 T K G x 5 E m e P o 4 6 D O 5 h M C y h t r 2 7 I r 1 y R a I h + V F X n I Q R / z c 7 k F e S / u S e U s i j 9 w Z a n 6 8 1 P i z V 4 Z H Z n + b D x h r / Q 4 j U J 3 6 D r 7 C 4 E 8 z o I l 8 o F 4 N 6 o 1 2 n F Z E n O v M 4 D w j 5 l g V K / + 4 V b 6 k 0 R + h L h 5 y n g d S F 0 S X k w X p u u / F B P 9 t D E q / B i 9 B K Q P 2 A t A Y D J O h k 8 1 r 2 2 7 u 7 B f d R L J Y B k S m z K 9 a 0 K n f A x L A / c V Q Q q S P 0 + I 6 Z u Y T 6 3 8 1 + 3 4 3 9 0 k v c v n e k k U 4 6 P 0 a c E 8 d x p d 7 Q 7 E 9 J 7 b x 3 N G 0 R D 7 G 1 F j E / H M K q C Z n p O j L x z C g 9 H f q y v n Q c Z Y 3 E d u 4 C 5 3 d 4 V g q C 4 u 7 P M m z x G t m L V K j Q o r S b y 7 M L 0 T T m l 8 Y J k w o q Y M 0 g D j k L p 7 Q C e y 7 W m U H h b 6 8 0 L f T R v s l / s q 4 m R t i F J o e F x 0 u E K E e V V 2 j n b K T w / k V P p u f W D k f / 4 T Y n 0 K 2 P s e R J N H 5 J C U f 1 E T l F i / L U D f Y n L n o n G I 7 K g U 2 V d k O C + Q i I k u 5 N F O X f G W C p r 6 L O N L M c k p j q R X Q g S P 2 3 y O 6 A O h v Z h D l T m v y t r y x K C K 9 T A L B 4 Y R T l Z 2 e a Y p s b v c l / 3 M W j a y P k L H q 9 b 8 7 O b g O y u k o o j + J X 6 Y 5 f d 3 Z o V d H O f 3 F Q 0 z t 3 A m h L S i 2 r O g / V J q g v O 7 1 X J U M H r M u 6 7 4 p g o 4 o f y y 1 0 f k N i e e m D 2 b I P t 4 Q 2 W + n W 8 C 4 / B y 2 j F k G X g U S 3 6 v 4 e M 0 4 T Z 4 a 3 b R a b P P N 4 W J S z O x w 6 U f V n Q J r 6 s g 3 f / R n 8 p c m q 4 4 d A 1 q B A o L j J 6 x G x 9 H k v L Z m + 6 Z y L O N m / B t F m x W h U V 4 z 9 g Z U N g X f 9 A R y d s K 3 G X x 8 H 3 V M H c N Z z Q v 4 z f q l Q l D 0 S C h n s I Q e 3 2 J m 3 0 b D 1 h y 5 I B o K p 0 r F 2 Y w I 3 E M c 6 7 4 R l V 2 G f c W J v A c H 4 + L Z g O P m z Y c v q M 1 e 0 Z F 1 s n H i B + u y D L V q 5 P N h + r 9 b F Q D E 9 G 5 T X 2 z 7 h b f K b + 2 8 4 S 5 H u A Y E i W d F 6 4 8 / r s t P l n J Y Q v s r i 8 F S P G X v l c V Q 4 d o k 4 v E 7 I T + 1 L i r 6 O a H A g a y h p u P d p y k y J 2 8 O G + g 1 B T s T u B y Z A T 1 w J 9 I W G T n F 4 U d y W 5 L h r f t h 2 i E q / x 9 Q x T v Y t O s O Z 5 m 4 X v S G C M h e 4 9 l K A t + r 1 f M 4 7 l / C I f w d x l 2 b 0 A g M B n b e 9 / R j 8 J v d + T 6 z P + I M l Z 9 h / 4 6 x v 5 J 5 m E o E m u b T s H 4 Y q L D b Y h m e w b D 4 T g / n / X Z L P t v M Y 7 E p s m i b H 6 Q 6 y 3 e a Z y N 0 t M s P w P a I O j f r H J G 1 0 t 0 W F z 3 6 i J k e D E 7 6 S 1 X K w J l f s 0 e w I l Q 1 W 3 p s 9 s U 7 c e L n 3 A c d 0 E r B v b S v x O 2 8 d P a b b l s Q w M G p 3 Z 8 p L 9 j f X l N R r R e R s w 8 u p R y z t 8 z v f x 8 n S y x x N b i t G Y C 8 0 n n r x n U t 6 c X 6 I Z a z R j o r C M w 8 b v D B S m V 5 c L 9 7 S Q P H Z O N h f Q i n v Q 8 X a D 6 Y s 5 2 R S d l x I T x i g t d y y 3 + W S 9 P t z i + / M Y y p a 1 A d K m / D L I n n / d U b / 5 u I e o 0 + v G X e 4 a 4 R x u J U Z t 7 A c z 5 O D z e o x M V Z y L F l M I h K Y K 3 n Y L W T W R J p 8 L 2 E u z X K g i u j e m k j 3 O 0 r 4 O X 7 / f c R K V / k T V 8 d c v q 3 a f d z F / f d 5 l e p Z G L e F I R 2 Z m 7 g y N p d V e h j E L y O M 9 g X 5 / U S h G m S l J 0 D c U O c R R D 5 y d T y I h 3 L S n u m u m h t i N T d M 2 r g l I 5 0 R 5 h r m 4 6 u h 4 v P 5 8 2 6 d G 7 5 V 0 9 X n Z n 6 4 V k B b p W C X L P J J P d T G 4 B J p v P v + 9 1 3 H b h D g U 7 V d w Y c a R O H w 1 Y R 8 c D p 7 h O B S m G i w N 0 + g I k b 5 Q f + C n H 6 g k r A a e V s v M Z m G g e 0 L U R d 0 Y x a B 2 6 u 4 p v 9 j A n p B U e / 7 Z C M S s l p Z / h + m 4 4 b U x J T e / b f 1 M v T l h b W 8 G Y m 8 a C k y Y i n 8 p C 6 J n w l G v a V 9 W Q v i d c 5 N P y S t T H A R H O 8 I E u y S B V 9 7 f L Z 0 / 5 8 G T Q V K I x s X i X N N 6 B g 6 G c 8 H C 6 l w q D 4 v g s O u n c + c F 0 B q n s W D d 7 a a 6 o 9 1 j K i K V B t j Y Y L j X W 5 1 2 D 1 w B 8 s y M 0 D p d G q o s 6 B 7 4 E l E l x t Z k 8 e 7 / X Q 9 2 9 B t Y i g f i U o 1 O E N L k G 4 Q C O O C c 5 E E B M e L C Z d N e l h 4 J m / R 2 m h 6 r r 0 E W b O u R 7 x 9 d T F t n F 1 G d Q 1 B H H 9 B F g J G 7 T U e 7 4 u M Q b W f j t + / j 2 c p B U h 8 f w o N / 7 v / 3 e 6 f l s x P D p s / / 8 z f k h V 9 B B D + K F i K g x t 2 w 4 V N P C Z Y o u H T 7 V S z E T 2 d 2 K n A 6 b 3 u d V 6 N j G 3 L / i k 6 u d o 1 2 s l 8 7 X m m 7 N X j f f k w f U W U g m l m n Y x s o o s x y s 0 5 T I s b 5 K D M U K I H r Z p Z v n Z N H h d X V B S G g S k G w g j y 3 i 3 a 0 H a h z A u L W Q W q / d r S 2 d F w u B e t s k y L + h K n j H f t B f w c P k Z k P Y N h v x + l j 0 / E G Y z c f j A R 8 n / v D t 4 3 l 8 H p x k 6 U d r d Y T z T L 6 D d 0 K G g U b D b j x f p x N D o w f H H N 6 f P Z c + U 6 z k B T x H d Z r I N s 0 4 t r l 2 m c Q 2 0 5 q k j s G F X C 6 0 b 4 N k u M U l x A g X f 7 j h C h M o 7 4 N l i O o Q W U O p B 1 g x A C 0 z y A t E e t l S L I K g 0 Y U U P s m J + R T u W a d v 7 3 s y J G d f 6 G 6 p 5 6 4 q v Z 3 n Y l c 8 / g K + 8 m 0 X c / X z m 1 C 4 3 W H r 7 o J p + u r G t x Q j w P w s o v i M i W w s W x T P V U v O 2 j k Z v w m K n I 5 + F j b j 1 y F l h u G C b a h h E W F t Y V Z P g f x c 1 y 0 v Y K T V M t j H 5 5 s O 4 t 8 G 7 n 3 d 6 o 3 K P 2 U S D I c z I q d K S X l H 7 6 a W O i q 8 E O j A E g q / d d H j M l 4 l C 1 Z z D x o r P o C a 5 L z b O o V z r p 2 G j q R R x 8 R l L b I U J s g 7 h y G N e R j 7 L Q r Z z H y t l x k k K F l o A f y / I 5 v C S A n 2 o a i i F M 5 j Z I c 5 l a 0 G 8 w C t A 6 x h j t X + x B + d F 1 x 0 h w B 8 D z Q z P s o H Y s N e L 7 C n J u Y d 9 t i K T 0 Q m z F t G w u V v x R c g E P D m S l J F c M g 7 x V u J f o 0 x d + u 4 b Y Z F 6 K d j c h Z U L W y g s g v Q X J w Y F l S g L 4 p l 1 6 C 2 M n w a N O q L t i S c O Q x J h 9 B N I R f A E 5 p c 9 k O s H z Y c t p 7 9 O F d h k 7 d g A 2 c U P n 3 M Y Y G S S Z R B X 0 0 v U e f o S C H l Q x m f 4 / Z I v l p Y O U S u + C h 2 f b / Q q 0 n 8 g E 1 Y 9 5 N C z 9 1 + g m v y + P K i d Y Q V Z 4 5 h 7 o a j 5 X 5 X f k x w Q 3 4 E B s w n 6 J 5 g 4 i x f o E e 6 3 F 7 g E 0 g f 0 w X f n i Q G / b O G F 9 B b 9 D 3 n Q X Y R W F j N p v s J S d s B p 4 x r A Q K 8 / 3 m N b / Y 3 U d n T 3 M 6 P 6 m G 2 + 7 C e d U Z / p Y N 4 5 g y k O Z M 1 1 F 8 R p k N R T z k h d L N 1 v / L 3 Q 2 j d q T P W J Z J s x i K C / j 3 F 6 E P C 4 H q + 9 C 9 e x x w B C l 3 u 3 x S 6 X + P 7 4 E A k Q 3 R 7 j 5 c p D Y H j r X g B 7 I O U Q j S / Q j F 6 x v r t S S c 0 z k / h Z k q 2 G R 5 q / B / t v P j 7 3 S 3 c 4 O y 7 3 9 w f T A d L p q p M x 1 9 a w c 0 g s 5 D e j P h e I 0 / I A K P d V M C m q U 2 e V m H o 4 p Q l o X H X D G + j X Y 8 J 1 d a Y f R k + q G 8 w n 3 v v S L + L i v z C Z 0 l e T U i O L O w l K F v L 2 5 9 v c I S W C p 7 L 7 C C i O P U 8 f J n Y a e 8 p P E + z M / 8 d U 4 D f c K N t o Z A o v W D C 3 t A U / g 3 r j S c d d J M 4 j 6 e i D p L W c 7 U V + B v O J i f s i u q G z I k L P K l / A g 0 0 x q t + g L r r B Q Z V y j v b 3 k G p R A G P m Q 6 D H J v N N q z r 0 y K 0 B 2 l 4 g / c N k s R u i p 6 I D E 0 Y f l L 6 u x T t J M z 1 B d L 2 / N S t h I 0 O V z i G f n H 0 4 Z L O W W b g r 2 n 7 a V 6 I G d w A s R p C 5 D h l c R N 1 1 a i e q 1 k J Y h P f q j G h 6 x R m b O O I k F J X R L s W r + L z y H 4 S 2 D A 7 m M z M a X m A k v A w r 6 M E T E w T c w i Z X p A V A G 0 i v y f G 7 o / f i e X 4 p u 8 h k d h v r Q 0 r i X C U 6 i + e Y i M x j p p 4 1 6 e m B u 6 I B E b S V o 2 W + + D I L Q q 1 b e q g j 7 N v E k l i E Y + E 1 t m Z f 6 / r g D r g T g A u o l 3 T 0 L b T b v N l j c i 9 9 H Y Q t E m F 4 t g W G Y + z 4 O Z 4 M S F 8 z f L y X c Y l M 5 z s / d j 7 u / o F d j S C J k 0 Z 0 c Z o n L k l q i l j y 9 m L x u 1 d P I A 7 W T I B 1 f w m L + B M v f Y 5 G d x G N D d g M T 7 M 8 X N q w h O C 5 w Z j u 9 A + O b A E 8 d q K w n z t I d 8 R V 9 n g D W F 8 m 4 z K v a C 4 d N d D E y b g Q R A H 1 G b 7 5 U Y P z 4 G g I f J c a f S y Y N G w z x + O d u J U j z C b R r Q C L G E Q P v L V A 6 5 q 5 t / Y h p a 3 1 J y m C y Z S 2 k o M B D R E 8 k 6 7 I W Y q W L l f q o V A e n E 2 r 5 O o Z h q n a Z R x G o F K M R X 9 z 4 W 0 9 H s w 3 M 5 H s z z 7 d + m C y h S 3 3 o 5 r h 1 g M n G 7 Z 3 f r C f O K H w m 7 / R V R 8 e Z 8 i B I c f h d c e W I Q n h 9 i X E z p L V j I 3 F J z 9 R v 5 K 3 B n F / a W 3 D s G J z z R I m C u y O 7 L L b / m X O 9 y K I 5 0 p r J i f Y n Q 8 7 m a + F q d v X 1 a H W 3 y n T m O Q m + a r K 7 2 n H 5 n X C Y b 3 j F Q 4 y T o e I 2 A 1 h R n x D x P v H l D C + g c R r V + A Y s N z 0 R V L N P 7 8 q 9 r 3 m v I U I M n h 3 M 9 L W C h p P e B y J 1 + x A n S B d 7 i S t D + i E X U x S r r E E h y 7 Y X 7 E t S z T h 8 / j n Q Y y P u 2 L z p Y W b y u A V j n S 1 a R + H H y e J p d o Z 3 D 1 A k h A / R 0 k c L T g n 7 R + f Q 0 U G 1 D y 0 t W n J d i g K j E u X F + R T i 0 O T E j r z A Q 5 3 6 I X i p 4 i S K z X C H W s d X 5 V 0 8 t f q 9 Q 2 r j H h L Y g o K 0 1 D N 6 d u d 3 C l Y r o I m p W H H + v Y O Q u P N K v T k 2 w X f u + H L l 4 m O Y c 7 P g L C P F E A K P 0 Z l U g 3 W y 2 d z 3 a x n B / 4 R f d 3 z N Z X Y C 0 B M 2 e J n k U 3 8 v h 5 V 4 U / Y r k E a D R i 1 4 q L R E w r y 9 b 6 3 k P 0 J Y h E 2 3 O + f e O z t C o 8 P L T E / X R A b v u J i 5 0 i 4 2 D S G h t u X O d e b 7 Y y 6 j P s s t a L + G j M n 2 7 t g R 4 + v q s 5 M W B N t n 6 A u K v g z G j J 6 R P I 1 A k H v s / v 8 W e h Z v D 5 F x F / z v X p X F / V Q R 2 R G X 5 B D 7 0 I R z G 8 O b u D 4 3 f 6 A Z c b r v U / F H y d I A B G 7 V q x 4 T u 5 t n 9 T n + v S x T x Q V s / 2 A K g 6 X p G 9 S R x x 1 / s Z K b W n Z t b X 3 s / p y F x / 0 U k T 8 a 0 y s a M 9 J J 8 Z 1 D L s e 1 P 6 A m y L h f C v c h U 0 y u z o x 2 V 3 W F 2 W O w 9 c u O 7 r b 1 C g 3 r M n t l I K s k j B s o D C 9 4 f 5 q g 3 P C r o L G T r 9 t k D U H 0 W + P J l 1 q 0 k I C P X z u d 1 6 l u E E m e n e O / X d + + V F N X D s c 9 6 H S e h 2 n 9 d n l 6 A G 4 w s X c f j e f t G B R W Q 2 a 0 8 7 1 F m 1 u 0 R 1 9 / M P 2 P / 3 c K h z Z S X m B J 1 G 9 + H R 0 t X k c G W s o N i y G D w V m N s j H o h b O O F s 2 E 0 m 2 A g Y s y A M A k 0 T t 5 m f 5 j y c d 6 A 1 6 9 h 7 V C F 2 x j L Y q m 8 E n 6 y C d p I p P U S q Z Y d G D h I e B p i Z 8 p b X p 8 P B j 6 g q B B M 0 p 7 / g G r 9 T l O P + 3 d B J I T 2 r a l / O 9 G e u r i Q c L 6 g J f V v + L Q V y r W T V X Y / i a P P / v M / 7 v a F m j + h 4 K p 0 3 v O j w p V p t a R g d + 5 3 G c J 9 5 E H J l K z X R 3 3 o Z H w U 8 V y j r v s F B 8 p f 1 n M e 0 L V 1 h i f k 2 g H T i 3 B V N 3 F + 2 f 3 y 9 i i j 9 5 l 3 + w V b C c 2 H g v q V + k E T 6 w / T w z h m a w u I j v J v R 6 E v / 1 p L 4 4 F n d 3 w 1 a Y O Q 9 i U c b K F F I 5 e 0 7 U N l w b 2 x W T 2 O 4 k 5 G X R O 9 k e y V A 2 + S U / U A / I x S 8 e P 8 A l K a T X f s x + c O i h Y F 7 k z f E M X G 7 c D X s T f + + 9 c 8 I p 6 B Z c B E M 2 Z d p x c i E D w R I k I G o u G u X y X z N u 6 5 M M g 7 3 l p 8 G O N E 6 P M w 5 f 3 S v 3 J i 3 r 3 5 g n f J + 5 p g U K s E / c Y c A A z c H k t D t r D t a V W t P J F I i L e J X J f n Y 7 v V I X n n 2 c r 4 t H E F x B I c Q 7 a H + 9 D Q A a i l 2 N b / l 9 d V 8 9 Q 2 e e v R U 1 U A + 1 6 2 A y 6 q p y Y H z E j 8 s 5 m Z g e o C h Y t / b v E N 6 9 O h D j R 3 v w b J S z y T E b F N R v O E 3 9 m 1 a g p x q i 7 e Q z p y X w k Z q 8 l o s w C j D Z P 2 k F x w a b u / H 0 F s j Y Q 3 J p C B M Z Y Z X 1 H + D 6 3 m L b T m T O F w 5 1 4 R j B 7 b 5 T u j y 3 s 9 S 1 E 1 x T V R F w j / B N 1 W L x y z B 3 F W F G f 4 K S S o H e R Z V s k + n X 7 O j q X 3 V s 0 S 2 Y K B Q 7 L u e p v o r d Y a I D u J b / C L e L N S O H z V a V i W k J 5 4 o i U Z H u u W k p 1 2 M p A h G W H J w + P U W F V U I X Q y X C k h L q R x v 2 X D 8 G 6 5 F L 4 o H K C V C k n r s n y F Q A + 4 T i Z J i i u 0 8 o W M H q 1 o I X i 5 j E R M K T x y o 0 l b C D z d j y m O + N j W G U F i L g r e n 0 K e Z N 9 C a X g Q X 9 u 6 c s 8 j b k 1 v R c g O h 7 3 G 7 I t D l e Y d j R 4 T I N s H u z X w E / g n o E e / G M e 3 N p o D s W N w h Q v f 7 I V T p 3 c r P L S e r E 9 V G 5 N L 3 S C c 8 V B g B W p s M b 0 J R U M T f R P i B w d 6 G A P 4 n A r H 1 D f w P r t q I b / D a X v 4 j + h C 6 5 A 0 z H 2 1 v Y k e U 5 x 9 d T O q w I o Q B f k 1 5 Q o X q 9 d Y A f z w n G s W q / g + k b p F D x j K a r P s F Z S k P 1 Z 3 l c Z j u 3 s / 1 3 R g o I 2 8 M J f l V + 1 6 t v J n j y b 1 u 3 x / Y I 8 l X m + 8 O J D J 3 4 9 K U t z r 7 0 k N 7 b 6 e J P t o 5 V 1 J w c c p n p H G 5 o 0 O k O 7 D q p X c j k y e t i 4 z P x j G U o Z q 6 k q E / f M M k q T C b 8 O f B P X 5 L K a Q 3 j F f K H S 5 F e S 5 S A n D H A i d M E P 7 d 0 V j B L i O 9 D 2 c T s O C 2 s + L r t m n P f i S I 1 o Z e L h M c 8 4 u O 0 X h 9 C 8 / t v J e 0 1 7 u a s j 8 2 O G J Q W 1 h V r 1 A T e a + u l i v y i y d B a s v + A 1 k g 0 5 T r / O m y k t 2 X K 6 e d 3 5 W h B 1 g W 4 8 O p e k G b S F 8 E d U k n P 7 3 c L 3 6 M 4 D q x H a N V Z J q v U i N b R P F D Y 0 2 n 0 8 G o N V Z g 2 c V O m G f + s f X o G 7 D 0 r d W l 5 7 T r L o A A I M Q z E d / P 4 H B X 7 Z I 5 L B S A c o Q Y N 5 A z 8 a B 3 9 j 0 G 3 A R V d x R 6 F I 5 M L w F n g z x F R d y z 4 n d R u n u 8 f k 4 v C O b V m b W b / g b 5 y j w N K r f 5 5 1 g k K 0 x 4 S O V Z m k f l b a 3 d x O P o 9 o j F 6 1 u M X F X l P 2 w 4 b Y 5 2 v o 5 2 L i z K L g R c w n F j + F d j 7 u M N B g 4 9 J O f k z k U z r z q D I N S f a v n e e I 7 B B D F a o d 1 d N Y p S + u T b F 4 N Z w 2 O h N h X p v 0 Y 5 s h 1 k 5 j G F T Q o d Z z O p L Y Y x J 2 h D i X b Q G T T B E a k a 8 f F O J q b R B F Q g B G Q t y 9 1 O m R 8 w U a / 3 6 W O + f p o F H h A 6 b z t K e C r z + d z M v F S 6 V r 0 Z P I U m 2 2 d R x P p r h M Y D n f g f X m V 3 f Q Q x 1 U M C 9 c 9 K U / z Q Z J I a S R F o b Q Q V 4 b N Q h 0 v f v 8 7 8 / u 8 R 0 l l r / D t 8 e y I n 9 z b R U o / V M o / L s Q + r S P e B h 9 i X q O b + q V L j U 2 5 7 7 8 m a t A n u r p P n C F n P v z q 4 l 6 k P 8 A 8 / 5 / i p z Q B + B y R + 1 J V F / z C A D h c 7 j 3 E o j D t l l h 1 u A k g J G g r S L W L C A O f q S B 9 3 O Q A H G 1 5 n S 5 y G w z U E e o l E y T 1 Q 5 e e 7 4 c k n / + S i o K t 3 S H Q 2 2 Z W E K + 3 c Q M R C y p F / 2 b R M d K P d 8 0 A Y z 1 K x t 6 9 n d n 7 q W 3 / M L T 4 9 V 0 / 7 k w j y U v a V T e m r Z U w c F 2 h H e H 5 C Y 2 Z f x M b O B l K y f I r f M T j 0 4 k E / 9 P 0 F 9 9 D s B u F o + 5 D f d p u n G q 5 w e G v 9 5 E L r D t R V 9 N j I O 9 f W / L k f t x 2 d O g a A 5 z i j H 9 z h U j x Y K s Z k C X s 2 2 G c u 7 + y u b v 3 p 9 l d R R n 0 x 9 H 4 U S F z 9 d M 9 7 8 v j 7 S e s + o 2 c I 8 C T Q 4 e 5 C d v B s T a 6 / L Y 0 5 a f K a 2 r C o D A 9 W l f F j K 5 r Z 7 W 6 q T l L l 8 z B 1 w f t 5 Q L z w U q z 3 J P m g F n k K 2 X x Z G f q B r b Z Y o 0 2 1 B 5 0 c q t z g K M D 4 T v E 2 9 q 7 t z o i t M O W q 0 V I n T r e 3 x 8 i g A D n p i d h z Y y z p p y U 8 2 y 5 G k r I T Y R c D B 1 F 3 0 Z l t R t a E n P f k l b t 9 S B w a 1 7 F + N j o e x y D T m 7 0 w W q A u n x u 3 a P O z g O M T R y J V 3 9 C F 0 e 3 Q 3 n 4 S z f a p c d A G V a 5 4 W / J r F j / L Y I e n L S + B / H + I o 8 S 0 b l r g v j f T Z E 5 L 6 U 3 k c 3 I V M k e p r / 3 w q M z Z W 6 5 1 B R W K e W J t 6 Q u K Z D a A l p 1 v 7 6 0 O I r 7 4 i m e + V 9 f X S 7 2 d M A X i O z T o U H 2 S W s t g M J T k r + 4 M a p F l T W Q S o 9 n M K h T S C t f P 2 A y x p t 5 K x O P x r B 0 I F L F B V R 7 w Z f Q p 6 O P X Q j e q 6 j I 1 t P 1 w T R + r j S f W P t o u 4 H x T v k L H U e R 8 6 h 1 I Z n 4 j P R e Y x E Q C x P n K c T y X e v 4 q H k J t d 8 W y T 1 a / e i 1 4 7 e Z L a J Z / J b m F / l u z s q B U h f J 2 H L P S Z 4 j w v G b e Y / 1 E s V D A A 0 p f a O o k q C d K D y v S o i b / 5 h R 4 r l M v 0 h s O V p 1 + D K X w w I X / / I F L k 2 l 2 j P D s 9 g v k K 1 e 1 j D L F P e k M o C J / h Q h 6 Q p b m j H Q S 6 n w s K Q X L u 5 n k L 3 Q V z 6 c r P P u 9 S s U Y l h 9 w I R n F 5 1 r 1 B 2 c p G J a 4 B o Y w e F b 4 f K f b L B N s w j 0 P E t g W 9 Z F C H Q a j f I H L x 4 E r F o X h 4 D o x p B 7 o + G Z I G h 4 T h / W J 5 / 7 Z w h E 4 C v b W H J k 8 q 8 S E b U s N f M Y X O p J u k 7 o 7 / L Z 2 S b N s F V K o W W s 0 Z h G z o X z / 8 I j Q 8 2 d C E K X N x Q O T + T c n A L p 5 l z p V l F K S b 2 I 6 M D p h Y D 0 c f o w L L L 9 0 + b o i 6 l i j 5 j B v C i x j 1 G F Q 2 W 2 H n K 2 I 2 r / 2 W r 7 4 u O j x S H X B k z 9 T 1 A D X e 1 x m h e d o d 5 A p 5 D U z 9 N q 7 g g r D v j G P k U X w 1 6 4 z o M p b 2 z s S X b V 7 R F s V R a F g / M X H x B B R r z c P j 5 G G X u D a F t V M x 1 e F R G Z Z t L C 8 y F u y I M 8 Y h j 4 R s e K k 1 s f w U v G Y h D A Q B Z S 6 8 6 s 9 D v P w x C V p m U 5 f q m C 7 Y n 0 q 4 a p 0 R u 6 Z F J p h t k 1 d 2 Y H p y c M t c P C z o j a j 9 f 5 y 2 3 W 4 D Q g 9 8 z s J F 1 1 5 i i i 5 T H G j 7 y j f K 3 7 q D H L g 6 c r V R Q q o Z a N N W h Y R u O R c S 5 7 s t K x 6 o V B b L T T 2 e / m 1 O T f N R Q U N r l d a i s g V n K i + e M o h X u a g m m T 6 l 1 O Q p L Z 1 J b T n + c n n l Y / G 3 K f 1 s + d n J X y r C y j i M 3 g q o e K u J 3 e 3 + v l / P e k C C Q G l l 4 n Z 8 c T Z K f e G 9 t u / B Y 8 X N p T F T 5 D d S 9 v x P R D f m L 3 H 9 F O j q k l z 4 R i P g a t M d r i M X F 1 P 3 k J p H k z c v q P Q R 4 i H F w C G d n z E G q 1 6 p T F T m 7 B 9 I z x x D X a S u E d q u z X S x + p o G r O V A o H Z 3 e M k z j s A x n E J I 6 8 o q Y e 3 c y C D j v 1 d v g l a b K v b B 0 9 + h z O c w Z 7 2 L C u A o A B A i 3 n O y U N 4 j R Y B Q Y / r f 8 E 3 E 7 b 9 G u x Z 7 c 4 s f 8 w t 3 F J 2 z 8 s / + F R M j z M V I m z K X w z k i 9 w L 4 f 7 3 S H F h g 7 B B T 9 A L V 2 U U Q 2 0 j e r Z B M H K g 9 3 f t x 2 Q u N 8 I K 8 H N V M T K m + w / S v 2 7 i 7 J + A F 3 4 O A M z 3 6 E z Y R O h n F P 9 8 x C e L T T I D O b t N v m j s U a C s f M 0 P C K + B 1 i K j F Q w Y s N r Y u 3 0 4 j e N y u 4 h S / 9 F + K J G E w F k h R I p o f 4 4 N I F R T q G e Q a 9 7 + N J H y c 9 Z x + a P 3 n K m 6 0 l + 3 W 3 I R b i t p P 3 c 3 C J D 3 s v L Z q Y l j E J Y z v t 7 O 9 1 D l 6 7 7 c Z R d u u i 7 l q f w O N X s l I d T x Y E 3 Q n 6 i 6 r 3 N x x Y j j + c 2 8 g p u F W j n m / K X h G 5 7 h + P f 0 f n 6 9 3 S f Y R S T K V n f O 7 / M j l x a 1 S u A W 2 h + Q f 0 6 Y 9 t F 8 c e b H q w b r v g f V I f a A l l v p 2 6 / 0 K M v F 0 X 7 3 O f 4 s o Z r o k c m M r U L k 3 M s L D l R r S c F 3 2 x W 8 P Z I z w o d v 6 V J i n y h v z o p b W v z p f i h 5 6 s Q r D 2 2 o l n c p l B J k g V q G T T 7 f w O w N K P J p z P o 1 m x 9 C a u C X I w Y o a G i R r y 3 x C z N 8 + Q o S / f N C U I b t T r X 9 W Z d E F d L d 3 L Z B E 9 F N m x a G f n g K R i / 6 S l g Q + f O l 3 G z z U Q s y 6 k x E u h G p R e C x K 1 5 s D P O 0 / b k F I x m / V K B c + p z h E Q T E 6 V v x A y 3 / Z c 3 G 4 c V 7 + 1 z e f y / i / y a i 8 N + R + s b g G O 2 P / 5 S 1 8 i d G h Y W q v e 5 0 f H 3 G q z H g b P F v p L 5 F v O b O c 8 L f + 0 c k 7 q T / 0 w q 7 / w + R u M M t s k r 5 f V k 9 V I i H f b U d r 8 c + R R C P b 4 6 f v 0 D e / + m a / e / 9 7 + 8 i 7 B m Q + v i W u p / p / a z c d 0 D x D c d 9 / w f x e / Q O z r D / 7 h / 9 N y h 9 f 7 3 m f 2 D 3 E M n + 3 9 i 9 f 9 A i 8 d 5 X l 5 2 w h / f 1 / z M Y 3 9 + z D t i 9 E 0 h a / V 9 e l 0 D e U f s 3 T N + u 5 g 7 / L 8 C D Q 9 q h 9 j g o 7 Y 9 C H R w z q G F s Q k 1 x x 2 + e B A / G g a M 6 w d I X a r i B 9 l e r O 0 4 z M t 3 9 I b L + 3 l a 9 8 l J t J W D 0 1 b S Z z Y N N R b 7 q 5 O S j c d z n e 1 j u Z w L 2 H u d s X c n w q 1 d 1 A 5 a J p q V q V L A Q v 6 d + Z j J 3 s Q o 3 Q J X L R 2 R A P d S u a + z f X g N z Q 4 c F j i h + j X E h / 7 g z 2 l Y m s g w R g H n C h j F B / g R p 4 f Z J M f C 5 g Z 1 v 4 d P 1 g D j I Q 6 5 Y 3 9 s 6 k V x c D J b k p / T y U d a w a 3 U B p Q 4 3 H N g v R / b o 1 y T 6 e E z G K f 1 m y N n w 4 B q a A V G c X 3 + w p R d v v 5 O w w L 0 G Q N A D z W w G n 4 E O c h J F I x g 9 v m L m l i q X Z g G X c N A 5 k q Q t X E 2 + 3 D k x V 1 G M 2 P 4 U r I q Y d X J O U j G g w h G D t S s L Q k n x I A G c 5 q C u X + E 7 V d t T c x L Y A N e J L r o b G f 2 i G f i H c F V R U Y F + v J 4 p + 9 4 l X Y W 8 H b U K C J m i H H q 7 O d v D A H j N w i X o K z / T H T 7 Q + C M I P + s f K e P + a g W 9 4 S x W g f E O r O U f z n J n 8 v u p D k e Y F 1 Z A a s i L 6 3 A C U N C z l b 5 J 7 + Z a y v 6 1 R q w r v A r 6 c K q m T m w e 1 q N 2 4 h / e d Y K C G V w f c o M y o 7 5 w m A a Z F e Q z T w A L p d U i S + v K T e E v e o 1 B u G g c T t K k + 9 3 x 3 T p t 4 o w k B l X i e J w c G O 3 8 i L k G b J X t Y q U k S t 3 s p n N m o H a A X + Q a I p i 1 Y x + x Y K W W F n W 9 D N c M Z 7 D i P n M 0 u J v U 4 x d R l l 3 y v b y Y 3 1 7 + U g z H r v U b b o j o X R t I z W B K d 0 v Z o H m Y r o L F r Y o 5 y u K h y i n 7 w S k 8 4 m e f y H f D V u / p S b m E e e B u 3 s M X J c p B T F 7 7 J / x l g F F C g + h h i k I Y t r E i I q k k A T v N F W 0 s F E q h m + q 4 e I h R p J F x A / Q x J + Y X F K D m 7 0 a D I Q u I E 4 X G O L 7 R 3 u 3 0 x b a 1 h n h 3 Q f 3 t Q k s / 3 L Z H Z h d M e v M s Y 5 + v / O P 4 K 9 2 0 K z 6 v d U Q 0 X W 6 n R t T Z + k Q N Y x I F L 7 f g h O n P b R + W q H 5 f d a j c 7 V k B l X S X n e v l r V Z 3 M 0 t n o m 5 0 z L X 2 T 7 y + D i M S l i 8 y 2 9 w 5 E n 0 9 0 G p s x w Q F b 8 r H Y 4 e 4 e f Q n q 2 R Q Y 4 / 8 X 8 0 j v G 5 N r I A b w o v 1 H G j t I n n C 1 Q N g N I N Y z D h 0 x d 8 3 t 0 G Z Z D B Z x h 5 B t 5 h M A d Y m g s 0 p + 9 2 a w F S a s N E f R n P q R S X j q B K Y v d / u s X T 9 9 4 m T q c b E G e U T P D S l k R G x t y M r q T L o D d 7 Z c Q 3 1 c 4 M H e s Q 9 C n 0 O K J l A D E L k Q o i o Y a f 9 x T U N 3 2 A i z L b 4 q s j y X E o l p V t O U e j M N a 6 4 f n l X 8 J 8 / P v V 1 J 8 W F y g d Y v n g R O R F o F h H j d / x S y f v u v H Z R D 4 R f o t g 3 J H Y S 7 G H C i M X O l j j C W I P k Y Z D L R c 9 y O V L T C 6 I H 4 A O t x V c 9 / j 4 o W s X G O 7 I u h W Z 9 v L c q J s a 6 t x 5 8 5 p + o f N h K b G j w 8 j J 2 F j V G 5 v x b w 2 z b X F w a 8 9 X X x 3 D m D 6 + H u y O 3 x 7 1 W b 9 t m 8 n u d Z W / I w q V W G I J i h b y p H I S 4 b m X B N U P I S 5 s x 6 Z q + U A I l d w t C o j y f v o J w O / 3 l f Z C w M M A 8 m V j p 9 P S v g h / g g f Y c K f s U g b j S f h 9 7 l 7 w 2 U 2 w c U P 2 B S e D 9 f v k 2 d q g X O 0 4 2 s 5 U a l C N m 5 k N f T + C A Y 8 / 1 s Z 6 s S v S b + 7 T O i U h p C l j t P X d F x p i 1 c U v K c 5 y B F E n z w v I S G B G D O x X 5 n O P O e F P U r h D r x x c F 5 Z C W e r N u k g M h G X K e M P P E H A 1 S 5 7 D 9 q A Z U 4 T 3 Y h 9 N l V c l x S W W E 3 x + / 3 a 0 6 c r E O V V B 8 Q q 2 z x H 2 / A c 2 7 T M 5 b S A A J Q x 5 W 7 D 1 C o Y / e v 3 t q 6 F n B 5 u / 1 9 a u e H R O f 0 C k i r / R U y / 0 5 9 s P u F W A U k 7 R P R 3 9 d t w 5 n 0 T + y s 7 e d v H Y 5 v H q A f L H S 5 C R h Y v 1 t W 1 v 9 6 r 4 2 N w i B S C F r f D E + t L N 8 B R i a I 0 c + / r B H k r 8 d X o B Y K V X l 7 n 5 J r 7 5 / 3 s U f v t 6 O P V O 8 Y g Z W O R X V Z G G b k + j I h J w R E M Z + P T f W m k Q k 4 v Z p + M u 3 c d 5 0 z x 3 z 1 N c b o j a v N Y t F Y p D E b X 0 J 6 i B l n x G D v N P 5 D M j Y Y U V g M A G 1 + y w R S I C 1 e 2 w 2 b k a p S + V h A e m i m Y Y n P R p v 8 b a v q d s 9 9 3 1 v F n F v A 2 V 2 f r b P E J M s d J S r 6 u Y C r X W I y F f H B 6 j 7 H F 5 Q e k 6 U C R T U E e 5 T 3 N q A I E w O I m o x y 5 U 0 j 2 + 8 o q Z u s D v 4 v 3 E b o F u L n O d L U m V 9 4 P m g n W t C f K 4 8 q N Y E 7 G i Z C q I f 2 r W 8 B 4 B N 8 f C O q A a R L l r l 1 0 h v T u D Y / I W f D K m d 7 a k 0 9 r L E V H i x / E D a O a x Q b W j 2 E / 6 7 x x Y d + + e K h Y K + A R F R k b f G I o 2 9 u j t Z + w G I j n b Z Z 7 e Q 7 K r v Q O W u G S L A v k d A r z 1 t H 9 p / T S B A I M Z 2 t x C k j N c 6 g B T Q L J o E f G 1 r j f C 6 Z n J 8 1 c K W Q f 9 F W j 1 9 9 7 E 0 S + 8 h T E g 0 K W s f h v E Y x S u / r i A h x Z K j C C O k J W p 2 + w q 7 M T q H e E Y 6 T r o Z 0 n l n K t e 0 a G + P s / V 4 H J + n d D r c + 6 Z 5 Y 8 h G 9 s W 0 T 3 B 9 Q Q G f f r / A 4 K x N W a z g m d r W 0 w X J i 5 M D t W R 9 u x U Z g Y / O a C 4 M 4 s v d y m j / U s g w T O N r 1 Q a 2 + G R i 8 / u 7 o F d N s A 7 w B 4 Z X i z g 8 F S 9 F f v A m w E Y 1 C b X X J d y L N F r C 2 4 p h n s O 5 d U t b Y H 5 O A S 5 / 2 o 8 r j + G 3 u u 5 P 5 n M t w d S L C 7 L F X c A u y C j B U / M E E 0 C J N x D q T E A X E f U V T y Y y h X O K b v S R Y E o L c J D k 9 x o d A k V V 8 8 x Y Q L p e / i h j + D w n 8 Y E H b I T 1 x f j k n 2 / w y 0 z q B 5 3 D S g s a 7 2 O q g 3 7 y P T I B e 4 t Y S j p k q O S l 9 J U i j J v P U D 9 L E Z l F g f r 5 e y r W P e q h A W L t 3 g G w A f p S T V x k B M g m 1 W E X Q w 9 F B K q R 1 J X p Y g z 6 E W 5 6 T P X O W x u w i J N n V N + r 5 Z M 0 q 1 q 5 + P y + P B 4 5 f u c H i L E w f I z K + U n B k w u e 2 A K b n / L x 9 W k m V s g h R X N 7 P T E K r t x b 8 h S o 4 M / o J U c k Z a Q 6 A a 1 f 9 D 6 8 T r u W r r 1 D i S 1 r u m I s E Q T + Y i n n 6 n T T 6 1 x 9 q y i W X W v F l z Q M 9 g Q 1 y 6 5 V c s G q p G 8 e j y n 5 / C / e 3 q x b V T b N 0 v 5 B H g g I g o c I A q I 0 A t K d S S N I J 6 0 0 v / 6 b K 6 K q M u u r y s x R O S o r T u K N 2 O / Y e + 2 1 F J / n v u e 8 L o A L A h W 8 K V v n j m y J v q J B M N d j 8 q J e X M a 5 P h i 1 9 u v t I H O F E M x f / T d a D 9 X 2 x u u 6 P g w k x 0 D G z e P z C Z N a B F s f F 8 S D u t Y 3 2 j s V O 0 Y 8 W Y p x h K a T 1 r m n j W y K + 8 E k S m K S 8 d 4 + 7 Y P 2 L q n W c 5 v Q / c j J k O 4 Z 3 8 2 + W 8 T O c y C u e 1 R h A e F j x Q J c l s W H h n H z 0 G v a R K Z k W + Y F Z o S m B A V i q L c v c k H n o / A D e T b 5 Q x J z 0 x 2 o U C 7 l 6 s t p A S g P 4 t j 3 Z E B P c R V s H G Y m / G 5 I o 8 L W d A p 3 G I X Z l G O 3 P a p s R O M 9 D Q w a e a 6 4 I I X E e 8 L 3 k T 0 q q y i M 8 8 b s L t 2 O q G 4 r Y S 2 B 1 7 O A P w + h u Q T Y D i M v Y q V H Z A c J I G D a 3 x 1 8 C T v z r h N y 5 y L G u k u C a F j D J B O e s T I n f n / n e P O 8 m p q q 9 a W m x 9 s 1 g B w 5 W b R 7 D s G 7 i y / h g C M p j 2 W J c r B y P F E R P l m X T T 4 O w C X 6 D K P e A 5 y N p l b I 3 L f + D j Z R J q 0 q j c X y g r m V s o O L w t t A u H U B H f A 6 v P 7 T Y e h S g C B e D 9 X Z n a 5 O D P k f 7 i 4 X z e X D D N o a N l T n q L v 7 K 1 Z + s c z 0 b I H a + Z V 0 l r Y 9 V f R u T G 6 k Y / 9 O N / 8 V y T A z G d p r / a N 0 c O h E v x 6 f a 6 C u s L o T l w u U C + K d X n y g K 5 6 t y Y Y Q + u 3 w s L j B h d U L U m A N N f m 8 Z e X 5 I Y k 8 f S x R d W e A 8 J g b 7 r k X f 4 W A g w 1 r H 7 l u P 0 F f Y m 8 N f 8 G I H 6 a U S z / h P D l u T b Q V U g g Q g o D v G x x l c m J e H r 3 q J X W i d H U D v 0 7 y K P t 5 W 0 Z m u H f c p 1 N 4 4 5 B 2 2 n S K m 0 q I 5 X 7 E + K a l l O a 9 X G x z 4 a k 2 l Z n E 9 e S Q t R L n c u E e N m k L K r m q r c Y O x i 4 e Y B e + G u d s F y 4 F l t w 7 U n T o 6 / g o P 2 P i 4 P S 1 P o 5 m M N + B W s e P + y q J p d G H s Y 2 l o T 5 F 8 R D d P B w C T j m q L L i q t F z / G u o 6 b / P L N c w V J i E 2 4 G s 2 f J b x 1 O E 1 M 8 w 1 E B G 4 h W L y 0 D 8 T M o H 2 1 Z v K 3 Z U 9 G k Z C 4 7 O J f v 6 i s 2 e Z J n y N i 0 2 X M a 8 k m z I 7 w 0 E F 8 O g Z Q l n p t c 4 T W I l b K v 4 E u K y P S + v A g g r S Q N H D x P N m z S n K A H c U u j P 9 9 f 7 0 d t Z b v 3 6 L K 4 C M 2 m z c T g 6 n 7 S T W n L d A l S K K 7 J V 4 l C F e X l 4 U Q v 7 p W s g 0 K I o G o u Y j c D Q K H L a c + b q 3 V O 0 9 Y + w X j e h l J v y s h g n F N P O X P 0 i e w W X n D 2 o b k 4 z k w 8 v V H 1 b r t B A L k I U O 4 K S o x 9 6 e 8 h 4 A v 1 x P U F L k C O h c Y a j h K Y N i l d e Q m F L 5 Q 0 p w g c L t i 4 z 0 L p x u h y W 3 s M v m K Q H V i R H B 0 T N v X l e 0 d w B C C p F J 8 p 9 o m Q V m 5 0 7 D t Q Q g l G L q l x r K Z 1 6 1 S m w 2 Z X c u + F I z q y N u p + C 7 u Q D I r z b Y U + + j L X s P a S Z U V w 4 0 4 Q s / N 9 U A h W E A p 8 p 6 0 3 J 4 P o m y s 1 Z o Z d C E d 7 3 z T c e V c Z c D p 3 C 8 p G P M / K U w 6 i + 0 b C J g B J X n U + x T w S V A l Z 0 4 U x m Q C L L 0 A U a t o i b l E 2 S J v 0 1 j F L T 4 O E e D h 7 t S R r E u x z w 5 u M u 9 d S s B g C I T q q O h b F 8 3 f / u C a e J 7 Z q L P G J o C G 9 Y B c D K + P + r r 9 U t 3 q t O d N u V O g 7 1 N f E b G H P X J B H f s 9 x N v / S 6 W Y Q 5 9 T c L + T P v 4 Z N r j E 7 S z 0 d b 2 c S Z B O Q R I d b J P D j F x w b E p W o 0 O L 4 v p V w 9 t u K + o L w X D a b 9 a j K V z s H r y H D C 0 v 1 N A I L n H q B h 6 t t f Q V u m s 2 w W d t z E z u 1 r I D Q a 8 c l O a v M O W h b E w T u 2 d L s b z 7 D v G H w L 5 0 Y X s p 7 y P 7 g k s 5 U u b j G p 8 h / v J P u v H w 0 U Y 5 R m 8 b i i B 8 F D V b p / H L q A e 2 i C S + 1 y G w u b 6 D 6 T M a 8 M P d 8 w K X y d 1 N T 7 c S 2 / Z J 7 b 1 Q F + K C Q r + u d 5 2 Y q E F d 0 2 C z V M G Q g u J B X 9 U i I 9 N O h a q O m G C m 8 8 i b 8 i + 5 R w F 6 G b A 4 m q E m y T 6 / N M G 1 C g W 7 b v y u A l Y y d H 2 x B Y 2 O 2 v A o 1 I O Q g G S v U 3 l 5 / 5 S 5 R l J 8 k p b p T p E N C G v K a y u 0 h C M v c 0 y U l P f T K R / D v M p a O Y N p 8 Y i e v 7 Y 9 3 j / P e 2 V g l v r 6 O v H o 3 m 7 h z U + K h k G E J P m v D D v c 1 B 2 b w 8 k r 4 c P 1 J u M b / g D K K V f X U z K J H n a Z W 7 l I C w 1 N J U Z 4 y J o P r R p Q e 6 e + c A w Q u z N D 9 n w Y h J s j r y L R C B 5 h 7 N p I x w t Z / + L A t Q R b U 5 j I N i F b P 7 y 9 / Y h c i l 6 1 D s V o I h 9 R t G / E w K x p 1 h n 0 p 2 v v m C g Z p I 1 r 8 X L X Z b u G u 7 e Q X f j 3 y V A 5 j J 3 k s y y b V u b 0 L v 3 / a z f v B x G 9 q O U U k o h w A x s X j Y b v 0 e C w N 3 b Y S 4 j S L z I t l 0 7 Q O d k X n 7 A 2 X B h E 7 A V X i k e b n o 8 / p 0 m A f P 3 z r G 3 6 1 8 d U m I C 7 v R X A G n r 4 I x + N I 9 8 U z V m t 3 y c d A C r 0 9 u 8 0 + n + Q 5 O f 0 y 5 x 8 x o e w S V B K 9 6 7 r J K M M J X 8 q X K X O c u d I f H 7 d L 3 B P X g N X y 9 G p F c U p h y y e L I T Q z K 6 a 1 L G X E w i H n Q Q 6 K p h q A T 8 7 5 K d 4 4 h j e C s O B U V + 3 o i g X Q p S o 8 n v 4 q K 1 8 k d 8 c D m H e u c J l F m 8 4 1 g Y + 1 + u v e M A d m u F 6 r P g b a x S X U 9 B G + I y s Z f 9 k Z T T 9 D 4 z t I / Y m n 4 l d v T I J H 7 9 o p s K O 8 L z H d R W 9 2 / i X 5 y z z 9 c G o l O q g p u M E A K 8 S i E 9 4 + c z v U x 6 S s l m C H o H a 9 t z s j i + O 3 B t L T y 6 l c a 5 e J b F s 0 z d w f 7 R 3 t g A U h G d 7 0 Q O r 1 5 v O r 3 q X w 2 I k u e w i i p c 4 c 4 S Z M y w i N y P q l r o d P q u g N W f J E i I x d F I k J u e b C p B A v o z k Q f t v u R I / Z v e H 6 p w R G D r P R I 2 q J V u T y X B I k l C k B f v a w 8 T n 3 C u 5 C U 5 1 F l V l P I Q O e + 8 6 O T f H 5 1 L L n 7 7 l + Z W 8 Q O G W r n G r e D q 4 G a B 3 P I j o E L P / E O 1 X 2 + 0 2 d V Z K g A r i T f v H o k Q u q t t e k J L S B p p 5 v v U y b Q j s B b C D o q / X 4 a g E v J 1 Q s W g R / s o / + H A R + S s w A j H a h / i C N W p I S W t Z H 1 f Z r 2 + C C J T V D g b Y h + V X X K o 2 + X W w e M E t E / s H 7 L Q v c U X P K g O p v U W z S y a y e C F V A n V v 5 L X A e Y 2 B O 3 c J w h / b T G r P t D t 3 2 7 o M T 2 k E G n i 7 7 z x g i o e p F X A t v q f h X T h n T g 8 m d 9 A 5 s C 1 L v i c t j K 5 f L Y I R Y 5 c D V w v s g L N r n + K w + / s f 0 T k w j j X O d 5 Q H m L b c K x T h w W V 0 G 4 u s X w E W + m 6 s S 3 f f X y Z m S S x r 1 z k b 8 z P i s Q c V r L 8 7 p b r L R L b 8 Q D 4 + f Y I Y Q T W B a J C W V e O T p i p F r F G e U j i 5 o + D w 9 5 0 W 2 C S u 2 K x x j / / 6 f L O t 9 n 4 5 d 4 h k 7 8 U + e s q 8 n U 4 H g t s c V / 5 b c 5 p R L O 4 c k I C t 4 j 7 0 S 3 m 5 H N z 8 n Q e 9 6 I W K x 9 v r k a s 9 0 3 i 4 N w B q k r u w c c w L K b B W 0 e 6 z h K G r t A g V n C B b g g u Q T c S 0 t n I H n d 4 o A I M X D z P T O Q d N L + + g z b 7 E R E Z W b u d o B / w W + c a 3 X / v S e g W 1 z r B y V d 7 P B + d j v K W L P w N b i 4 n 6 P Z E 4 3 y s j M s 9 h Y y h E C 7 P k f 8 H q g G V U L m 0 p T r u Y P I Z N q k 2 l R i Z g t N q A 6 f 6 x T Q o 6 2 5 o 9 L 0 0 N E r m J u 4 j 0 I 1 U P s D H m z g / N O W X / a 1 v X + B l o V 1 r W 1 e / S V A W v G H U H 2 f v R K a z 0 J w e Z g q t o f B l 6 w R / g b K O D U w 8 J k v O k w + v c b c v I h W Z V n / o z K M L w f D h a t y v x g o Y n G A 8 r A U y g 6 + F v b n 6 N 6 K 1 q O M K A a R 2 R C 4 z y M v / 3 V 8 S q j g o L O A 3 Z 8 T 4 J 0 b e s M I 5 H i e D S t U u L i V n u 7 8 o 8 S W 6 F c D i S L N T Y i X p S 6 O U W D l 0 D N V D 6 3 P / e T l X g d Y y b J Z d 0 p x v P e J i J 4 P b z H D w 3 Z W A S u t j A k G E b F V J o C P a f 6 z 8 K J Z 4 Z q X 5 2 W R 3 6 d I x s X 4 b Q U K 6 2 H Z w s z + 2 8 X T r B T s c b L p P n H K U v 6 x s H I v i O j F 0 y J j V T G h W g Q t L k 8 E 1 O S 5 H v M F i e n 0 I I 7 o y r 1 / g n / K 3 C G r / v n 4 4 t y t G P F 9 K f n y N 9 F 0 G P B T P p f K 1 M A h R i o L u m 8 X q p V 1 4 N U e 5 / s k D j k z v l W E 9 d H i 0 t a M O 7 N b 1 V + p B a V B b T M m e V G O K Q A 9 t n X F h 0 c V b a w F u J W I c E 1 y v 5 v O C T w P s 0 Q f y 5 c e v 1 o z t 1 y 9 5 h 6 0 K 3 W L x K a x M 6 K O 8 F F / A s J Q B L t Y X X O E V h F u Q h L b B y 6 Z x 2 e h 1 9 b n N 0 3 2 R y Y K u S z J d x j s + 7 q g e A Z 0 X a J / X T L W u H Q Y 4 / C 2 D a R M 3 e l 6 V 3 u F f O / r c T Q 1 F s s g j j i M 6 v g i v I U 8 5 8 I 9 Y K W P l 5 y 9 7 l T 5 D W e y b r 3 E f A C + f s O 7 0 H j p v a V 6 6 8 C 5 f V t I + z 5 + + Q O Z z 1 S t r a Q 4 / + r Y z L m Q B Y P a 4 j x 3 R Z 8 0 3 M z Y q W l 9 w z i F S 9 R R u k l A g N r S L D H b 8 T C Z v V 4 K T m 1 1 c i x W c w w J 6 5 H o 3 R U j l b F U 2 h f q + j s j 7 A 0 h z S T V 4 Q V 5 l i I 1 i A S X a 4 C h s 4 O c r c A t 2 o o + + K p q w 0 W q + V 3 v E W L D B o O o J 0 l U j W o t G g y R Z Y a p u 0 l Z Z i O V o g s Y C u r l 8 f / X t q Y 0 o f S h P e y h b E q q u Y c W E N N W S M n O A v r O C O p V f y G o x x p + s x C j u u C a I q / E w 8 z R v y s 6 a Z n h c 8 x c S l x E c Y N D 5 K A m t e P 9 4 L k 6 t 0 a 3 W N u h c G e 1 s 8 n q X 0 t o S i 3 f 3 o A / q l U 0 C v 4 4 l I C E P k C g O S B L G f M N Y G X 5 O c t x 0 9 q t A Z l 4 i b X E P r h d u k a z x L Q u 4 u X X B J X d f j N r Q s N u b Z b A 6 m w w m F v C / I 7 R U U G d I s b 7 N g o B U 1 w J D A C D Q m 4 / / E a I i F T o X X u 8 v Y P x z G E o r s l g w R a k U k t R k S n 5 y 1 B 3 h c L 4 w F M t H h 6 7 z 9 s W i l 1 D z j F E c / F v K V T G f C v E C X e o c Y 2 X H v c z P o c c h S y c o r F A A E n i 3 N T 3 2 7 9 C o C U z a N z 5 c M o Z W e 8 K u / y O R 4 H 9 p 3 s R T U P J x R M s t x v 5 l s n 5 X L U j g i f i r / S x r Q 2 6 Y U A E o k p A q O T Q f x L c e t z P q U 6 e K X 8 r M 6 n i n A c N l E g t K 8 S a g S U + j b h n R x f 0 F x E G r 4 P t 0 A v 2 e + M 8 f 9 Q M y s M b 6 c k 9 I b 3 R H d 4 8 T f + 6 I J / Z d Q i M L z w C l h Q Y F w 5 K x 0 + 8 T r s Z v m P / n E w z / N r / l D E o m s e x X 0 N 3 + / I P / S D f M o m 1 4 v + 2 w / 0 e 6 g V e J / a c H z g 7 p B m I a X v t H 8 W / A f m b x X 5 I N y D y E y X v 3 B / v J w 5 x 7 O r g i 7 O n 4 9 9 y / a q C y f q r 5 + j + x A P 7 b K Y g / 0 S A e z Y g w 8 N o / I w w 8 P o v 3 b T / e 9 u / j f w 8 + 8 O Y / F Y U s f g n Z f 9 b O x N P 8 f 5 C l g P X y f 8 k x / P d 0 A y 9 o Z o a v g R U v + H N / u P E b f / y k / w u G x X / 7 b / 1 f + P v / b 3 M M f 3 / X / y E h / N e 5 h / 8 H f 9 f e J L t T Q e x k I f y 0 9 W X t R Y F c Q f C P s y K Y b H 6 T b A r y K 5 V n Z H 0 m b q s p V Y z a 7 r K D t I m B 3 j 2 J y B q q n y K E 9 Q E 4 Q q S 5 Z P r 7 b m C y S Y 4 9 e V m J D + X c L b 0 8 z C R n e Q D W O 3 Q V D 8 Q m u o 5 W x o 8 1 d J v b / T y q c 3 s Y Z 7 H B m e e q 6 G n u U 8 2 9 q + C H r Z g B D Q o m 4 6 r v Q + g v m i w y g U 5 c r z x S 4 R n X I P x t 0 V H 1 + Z k K N U L 8 D f o H W C D H t 6 I h W J t 1 Z y e + X m 7 W E G s w 5 A 7 Y + Y m q I Y 4 9 U l S j / Y a p 4 6 D F M X C n 5 C Y J Z w m + y 0 y j R W m 4 R K 7 A D o O T J W k q 3 U 6 P k 8 3 g 3 g c W / o L E R I s L 1 N e 6 A v j S I d X P 8 8 q D d 1 X P p P u B R P g + H L X 4 E C B M y f E W 7 N + u f U Q l a L V n N I I P S d k c 7 z C 0 y T h 3 Z B U e 1 v p 6 A c j l h x T V q m q u I X T q R Z j w 2 V 0 F V R A a 7 5 p Z C P H X B 2 9 v + S J c 9 + c K 6 j u b h T D + F 6 q S A V Y 8 9 x n C k l f Y T S j Z h w 1 s I I P d L 2 b P c V t I e A m 3 m d t 3 f x 4 b q b 0 z 0 P h S 6 W O F 6 3 k e 6 m e Y 9 M X 0 2 8 L l 2 L W s G 5 g 2 e s d u + 1 2 3 + S c k G 0 j 7 2 f 8 u L p A Z K U Y / S R U d / 2 R 1 H A o 8 i V l y 1 K G c + E I C G Q f w 2 2 j w e R l k 5 r N l P 1 p f T x N Q k h j I n 7 E H t U w a T A K T q B L 7 8 x J I 9 3 0 v a 5 j k Q 3 v a W U 6 z N m p U 4 g 7 R 4 i q u p 6 P e v h q X w L X 5 I K C 4 + Z B 5 G 2 B f f p B F y a j p 4 C q K j X h R T O y w S X b W o / Q O t U X b P Y / d K R v 7 2 N M X 6 X 4 h n i 3 4 2 5 G C 9 r 6 Y z 7 Y H x v g D b o q l r z u Q P A z Y 5 F M s S v / + 2 + L 4 v X S O a m 9 B b c e N b i A A X 5 4 T N q w g d h + 0 L g 2 K f H 0 g W Q O A u k X J R 2 0 / D 5 J P A u v p F u c c 0 M v D T V B i X D 7 g h n u I 6 7 n M k h X l Q w M n s L y Y 7 / s 5 T z s o o S g P S j 3 v 4 M H 6 R I I 0 S d d V 4 m h b 5 a 4 U Q 1 g j 9 Z C w h O 0 y e T p 0 3 a 3 + g m b k 2 s 9 K B k G X B i U E X P K s + d g v 2 b K L Z c V o E g x z j K G + V 2 j a / p Q w L g i Z 3 m n 8 9 h P 1 l o + Y B x 3 1 j J E x p 1 r 5 9 9 x t N j 4 i w a 7 5 Q l s Y y A w h e r 1 9 m k Y L 0 F T M u 9 B U r j 4 h / 8 m J T 7 E L n e G 5 n p 9 U Z B 9 3 4 Y m U n 4 h I v u 3 J h q c n p U l g 7 / f q 3 2 T k t Y H R X 7 x C S y a 7 3 G o v T / t z j + 2 5 e i i K A I B A D Y Q 0 s r 4 F 2 E 3 5 u / K Y w s m + / n B / u s u V 0 4 L w 2 t Q G 4 9 6 + G E j d e W m y E a F l z D d v 8 E 7 m 3 m 2 o W j C 7 x r 5 l o x R c f d F 2 P X F H A R 4 w V U u 6 a 5 b l t 6 s b f h 7 v J p z + 2 P Y u 1 t z Y G d 7 R V Y e 4 D J / i C N O q N v H k 1 c X V 2 c b B 4 h d K 0 t 8 4 V p X V f 4 f p W o k 4 E X p w q 5 i A w 7 Q b 0 a J T W l P k 4 U 9 o 9 p M S 1 k u S 8 q N e i T B M a e z S 5 z R n / v G t 9 G s M m D G a H i J 2 S 8 B h f P U v + K T S V 6 n R L 2 i L k k 3 6 N S 6 2 l a r h M t v W N J A 4 2 c U o M 5 X x / O 6 F v v k a L X h m + I b R H r o g M A Q d U R w S b B r E 5 e B e N r J t 1 H Z q p g P g g Z H 1 u 3 j f l / a h U J 7 N o A D t h U O e X R 6 P y z C s 9 y L P Z G F y i q s 2 b 6 Q U A 2 r o F z d 6 C p N 7 x f k T k h H 1 C z v G t 4 3 w D I V r 5 6 + q Z i z p H l o R k U H T B B J q y G b L F X b H X d E d e Y w f C 3 d h 1 3 + l u N 2 q 2 y g b h u A 0 x f m J y e L p N V u v q q u C / o g q D i 9 3 p G X e U v / C 3 d m n p 5 V R K E X m x g W y V h Z w D i W / L e i Q 6 I c M 5 6 6 z 8 e Z 4 9 J s P a f R 0 x 1 X L d G x P E V A T N O b P T x l 2 P x G Z i A h T 7 M T y u C c S A + z b q C 1 e q a g C 1 W B k x n B z v F E 6 / I u 5 Z V S V G O M S B 3 T Z 4 O e 5 1 P H X 2 v 0 d V O d + u T 3 9 K x r 1 h j U q W N t y k v u J 5 i h B c R 4 8 l I M x H s c 7 r n y 4 6 j Q R v q o s A v c k y + 5 F y f G i u n h L 8 n p j G 3 R Y f Q l d f b / 9 g b S R s D 6 P e w C J 3 S L 6 d m N X X B + G V d U H 4 w G g g 1 / t x a H a K 5 y e e J A 9 j a z A 7 c e 9 + x g X 5 Q V B y W d P / Q z l + o G M F a o h e t l d l S v E E I s B w s m P 6 T 3 v i I L b X 9 H Z p m p u 1 Y P Q + Y Q O M v l X L d G m h c q a 6 m K k M 7 P R r w U d 1 O A I z c r n m G F s Z Y G X 2 p B 4 Z Y W g m 6 H y d t A z 6 W 8 y l d 0 z p D g K 3 E / O 8 k v e Y R 4 f R k d 2 J K q P Z l L p 3 e 4 / b n v Q t B 8 2 g h h u E u t Q w O m s Y Z 4 j p 5 q 4 7 Z 8 / 2 e t S v u 8 U h 9 b t V I 1 8 t B N w w U 1 y j G B S Q 7 O i R R V U p T r k N T e A Q p 3 w e n d e f P 3 Z W + 0 6 n c r A 6 b o L Q G 2 f F 3 f c 3 S g 0 e X o K 2 j 5 y L V n P q H 2 d u M u 2 2 r g y Z o z 2 E y 7 N D l H u N J C 3 w Z h v g K 3 1 J 5 3 8 w m C x Y Z 2 x t I H X 6 d f V v P m P 3 f P H x Z 8 V i 2 / u U l 4 u v G j Q G U n v O S N J x 6 i g P 4 f d 6 I / 7 D v h Z E F Z b s E u 3 i 4 z A D Q j l r T z O K g K X k A i f S S 2 j G N l x 3 X Z J k B l D h o G 1 2 K b E S M t 8 I g 3 w u 3 / W o f W g O V D w K h y W T Z e u i y u t E 3 F h W 3 0 W O g E s V v a y a z y E D / 5 W S n K r t h D E h S e n c K / E C M 4 + a p P j Y b M x i P 1 a I 3 D D z V 0 n h M x k o T Z U R + x B H 8 v 7 V c D j L b u X a X 1 5 g D S C l p 0 t N 0 t m O w f b W e f W T A 8 N u c l i R 6 j t g P o Q g k M U X r m 7 2 h u A C i W I Z J P t a l Y V 9 U O B 2 E W f M 1 u L R Z W V f 3 p j V X l g J D c L B A F n J h S j u b I s f d m Z 4 4 N 7 v f y u T B G h O S S n l 3 M 7 1 L V + 8 d e D z 7 g y I Z a S c i w m m H O J l c Y n R q e p + q X s z l V 8 O + L B 8 k T V 0 o T F t C C u U v p 8 D + T x f W o 4 2 c f I 9 8 d E B + l I U W E 5 A z x j 4 W k x Y Q R m P p S E J c d U 3 x f m t 8 m F 3 U 8 H n 4 b + q 6 E 9 g 2 L c a 6 6 X Q J 6 x r m y G g x 4 f h I c M w 3 Z q l 1 t d P A p a 1 x v H 6 s m 8 t N C V Q 7 P w T 8 1 m 7 y 9 1 q 6 a Y w b R f 6 8 b C Z h X F 5 m W B 3 7 f L K 6 p R f O V M G y B U 7 c K / i i b 3 e A v N 0 k b H R m 3 v r 3 K E + + h p u x d 9 w a m x 0 Y J z W P O p h W Y 4 K 6 q T m 8 x S S h x z L h j F 0 T w P J j D u z Q T 6 T Z 3 b K M Q 6 H x 0 j 1 V p j b X t C 7 f 1 E K 5 V T Y 3 6 Z v B o u B M M 5 p Y 7 2 E Q X N S z w 8 v F Q z T q P W h m L l o B 1 w b D J 6 g 3 2 o 9 b R O A h s W y 9 v 7 + 7 F W 1 n e r t g d R / b 4 e l j Q + B v R A d / J 6 5 X M u y 8 R x 3 O / c k u V 3 g B i d 5 N 2 T e X K 4 2 8 u A A f k f n 4 W l J 2 / T 8 l h J 6 e F N O e 7 z 5 3 3 w w Y u + e 9 d y L e 8 I 3 j I d y j s E P W u C s X + K g P I z n N q z n T L k s 5 1 i S W X r d + 9 9 Z v g p 1 s V A 4 s K U C b O B 0 4 r 9 6 B / h y N u 3 l f W o 7 H K 5 K M p w 2 2 j s T 4 8 R s x 2 t u 9 Q i n h p d M Q / 0 V l T Z n f R i w a M g h T w u A 7 d x / o r n w S U g M s P X 1 k 4 g R 1 a q G D u 2 / 9 k O 6 C I i t N r 1 N + 8 u 1 V u R X L / 8 U 5 F j 7 P r k w g a x r 7 A P Y T B F Z A J W O P P T H 8 3 j g Q k n E m a t D F q o 7 B 1 D V R X w r e w e N o / j + D 9 z c M 7 L F f / t H J w a v a q 7 3 p E H 5 H s Q 1 r V o r g b t E 8 Y c F 4 K d r y T r x y w I R 5 z c A E 5 z 8 G Z + I i c k 7 N E q U / c L 1 5 6 6 H R n 9 T t b 2 o 6 I 3 v a s 1 L o k J n + V f O N f 7 3 x F 1 1 e d p r 0 I 0 E G 2 L v U k 9 V E e X n r k E q p A N i F N d h S E 9 5 z A Q W j g D L 1 X k 7 z / O / I 6 p K T d D R + 8 u 6 k d a Y n t A O S + x s X Z A J O h q w t W I X M S F G e + U s K t Y 6 L E X i r M 9 B X P Y u + H b z 9 2 a 3 t p k 6 A 8 D H 8 o X / i o r 1 y u 8 n f J X m G T A P j J g u a b d B S G I H T 5 f s t p L u Q i T v c e q v / T k c c a L 8 1 P a Z 1 v 4 R g z I h w X i P O f 5 V l f 7 Y Z + K r H w A N I y c d C s e p 8 u 4 x E P P w 3 y y n 0 7 f Z T m G z J G k D n l v Y b G / / 3 J e Q 0 n 1 K X 8 9 9 C v u U M j t n n 8 B O 7 A 4 g T e x 1 h h I o y X n 9 X l M w K l q V M o 5 K n f o 3 k 5 f Z i X 8 g O m x n T b 6 e 7 8 r / W R L 9 i + I w 6 p o t X x y g s M k Z J f 2 c n u b o p y 7 J D 4 N k G R B W h 6 f b t z j h + n 8 a / s 7 L N 1 P e I S y t 2 H o L V / T A q 1 z J s 8 9 A c l 3 R + B Y n 0 V u N c d P l F S n 5 V R w P g S Z n g E z g y w f i R M z P i c n + F b k x 5 V n e 8 i o q B L p v 6 D I e o q x + U J W l 6 W L t z S a 4 q k G q X A 8 x b 4 x L N 2 4 I Q P W X b H N Q F i 8 4 M W B / 4 o F W n q X P / t N f 7 s u A q I Z T P N 1 k L p x u Y 0 w t f 1 F L t f d x T S J P X i 8 O i N 1 C n W 2 / 3 q 4 O z m 8 Y l c S 3 B i Z 6 A d k i I 2 r y O V n 8 E 5 8 b 6 9 c k i q E t Q O L t z 5 F 5 Q b m T R T K 1 H 4 U Q 0 x M s d 6 Q d / 7 r 6 V m f 7 j q R r U S x h S z 3 w J g D / 0 e Y m J g d q I Z S S h h t O B e k u I c + X D b e V l X 5 S g m N U I l Z E Z X j j n 0 G e J I c y d C i S q P y / 5 T o l D b c f u k G k A V T I e Y y B C F + p L m g 0 + I t f 3 I r X 4 Z C T x 8 7 r n g V 3 9 R n n S q y 9 z 1 T r 2 D e Y y A e r g d 6 Y q K J K y E n q T 3 5 W C L P 9 r m H O g 7 0 6 1 1 V Q e D S c u B g i Z X P f m P g d j o o X w 1 c I 9 9 w o P t i E c M d J q k c B r S w w A P e g N x 0 8 u Q v o b 7 E G C v 3 m B 2 1 J D f T T 2 H j b n u p G u k 3 A g S a V n 4 / B H V K u a Y G o i L 6 e G T y R G k b b k o v 1 f U d + Z n N q p t s y q U P n q m 4 B 5 1 G L g E f 2 4 d 4 M L 6 Y 4 d d S e 7 3 u D 7 F x Q O i Z V i l Y M c H c Q j R l S Y 6 J I V T 4 + K o O L U F 3 e D L B 9 v E F y C a a 8 8 6 F d 2 E l S d g f 3 L w h z + z H v i y P G 8 g o W m + U D / 5 + E + i 7 X q L a H O B I k 3 o / q O d N w r 4 7 / Y v 4 P P r 4 / a J g K h C i D X S O 3 K 1 u C I V H G C v v N S G m D Q r E E d j c m S 8 H 0 m 8 q 5 6 / 5 x Z 6 A k v j p T + A U v P W 2 d j Q s m n Z V M I F K s b B 8 n d f l 8 N b r 9 D 6 e f Q v P T v Z 5 2 S 2 e 1 H Z u r 1 y T + 8 A S o + G o s g y W Q s 2 u G A g r w W b w M 2 7 K x q P 7 J C X 9 C 1 z L I P F f R 3 9 + p 0 A o e C P z 9 Z r j l v Z K O s p o L a O y H k a p d y Z L G 1 e o H M m F k A y z + X 7 Z 3 7 D B 1 F 7 I P N I g 4 P T y p 7 E T B P Z / y d V H d J g U 7 G S s D p f f 2 u p y 2 I p j s t r n S Y h r J 7 t 8 p i c 5 c b + 3 j B 7 A M k C + c H o d w X G h 2 D S C B a y / T x 8 s s E 2 c k J H e o C Q q A D O C X R Z P p x E D 9 S t E u F 4 z 4 E 2 H 9 k I S h O a y 0 X j p A J d E 2 K + M N O v G s c J 5 3 A q + n T A H B p y Y P x K k T L j f d N 4 p + g P K 9 V 1 5 I C i 0 A e l q R I h k 6 z 8 w q N u n k 6 I q w k L h W X K G Z J s H I J K n g b 4 c Y h f U a B D 5 W N Y 3 L 9 L x H r Z Q W H z 3 Z s Q + K E r y L l v 1 k Y P 6 w V Y W U k j z o W R 2 p 9 q n z Z f V N p + 7 z W C a T X a Y h e i P 3 C b 3 S K 9 N m 3 j H n 9 R / W 7 z R Z J X 7 3 V j k 8 7 6 i J m N t h G 2 n e m w 4 g 5 X Z X y K R 6 v g k J t j C k y e m X X D K u y 5 s M r e h f N a k e 1 / h G I 9 4 n 8 k M y D b g 6 b s 1 F K T p 5 M L U t H O 8 n n T C p N 9 H x N D 0 X n w d g 6 o P K a D W q P E X a 0 T / f v H 6 x z l / W F 5 8 C Q 9 B P D E O 1 9 8 s D 6 W d Y 9 S 5 a G Y 6 b 8 d D V l j 7 T r i P r d c D + A Q d / 6 g 1 e P a Y F a / X 9 P c Q s Q F H o 9 5 3 d X u M x K Q r 9 Z L I 9 S W 6 e s / l S p n Q J u Y x k C 0 0 P j 1 O V 3 z M U E Z 7 9 O n 7 F K E B l B 5 H x T 6 9 1 2 8 0 y o 9 e f j 7 2 N / l 4 n + 7 Y 3 a n m z 6 N g A h m R + E b u C t Y A 1 v b V l T I f k W I l J k F e p Q H Y z d H N 3 P L j y S q 2 V Y u o S b P B 2 5 h z d Y / b J A + T 4 o 7 3 4 X S u S U O q P s S k h 1 H V f t E 9 v W X D t s J L q m G g F W X I 6 5 T h V q 4 v p z u c h j T S R W m / 3 H f n c 1 x h L u + f 4 u G 7 n L Y 2 H / b 6 + o A 7 p T 6 p H m U d b t S q y x i o d z e M 0 7 8 R c D n / e p t b G N T / 2 O Y K z u O s W 2 5 g q + 2 p u d z r 4 y F K S k D G b 1 0 o q 2 A a 8 + c J a d y M j 4 H F e i F t C r w x 8 g q l m K u S i M F f K P P X b e 3 5 i 0 I B m P t A 2 x F 3 P H T l t e L W f a 4 5 v u V g x s T h C j i q b X E o s G y 1 y c b F Q a k e B f t w K 6 6 L V u q 5 e y Q 1 F 2 H D G 0 v p u d w b C K S U y M s s a m w a g y 2 k l m s x / B c j r b J 6 O E d + o D C n T M 0 e i 3 E J s S N 9 P + w Y r t h + B j e O G P a H T B 0 r c D x z / H 0 6 6 Q c 5 / U m w D P b 4 z H m C Q 8 2 z n a w 9 8 + e Q o 2 K f t L i 3 B W V 6 + p u 7 S G h K J F G / 9 e P 3 W 4 h 3 R a r C d W i 2 Z Q 3 c 6 o m 5 Y x 8 y 1 + v O z 9 g h z z z j t p 3 u K J k k 3 6 E i 1 Y C K 8 e N M b P 1 u X j 9 7 E / b T W s W J l g m H 8 B j O G l J f n U u R N P a f u 8 d T 7 7 w w y h 3 g R G W i 8 s Q I v t 3 r / K 5 w N j F 4 r b S R a 0 p D l N E u + A R C n 4 G o v x U r s c e X Q Q F s 6 6 e H x j C r w o D 1 E h U d Z k H Y 7 F G 9 3 P B q y R 8 t R 2 A W B u 4 O 5 b w s M B x Y k / 9 b B + T v M W k B I / A d v 1 b 0 Y E 0 Y u s S g n r M W B 6 H x i l Z R f f 5 U f 8 F P / Y m 6 w j p h O k o h n 5 p X e D Q z 3 v m M + L g h U l / g E a x o w 5 z 1 K + X 1 r S 1 N b W W f I n 9 7 n J t z d I 2 6 7 3 X n o o S l u U o L Y F 2 g 3 m X M 3 W F o X V Z r G 4 3 + u + H C q a U L x i i G t G U h V l s Y O g 3 Y c G N + U y H B R c o B z 9 o p P N p f Q J L / c h B 4 K 9 n E / L c T q r V d a m b o V W r Y X 2 r O e 7 e Q p L l 7 u U c H 8 6 3 Z C n x Q v X 1 O v Y w F G t s n e 4 o A A G Y + 0 9 V e M 9 s a D O V Z e c A F y Y + 3 / b O 7 / 7 A 7 a / x D s 8 I L 9 n 7 5 b 5 o V X v / T r M D K M P O u u b P 9 n W b u / q X U / h / + h v 9 6 r U U f z + / B L 0 Q v i g s 8 I y U o Y g J y d 7 S K F x C k P D x 0 T X l 6 s f L k k O R 7 e B e O o 2 J 8 y c s r W Y 7 j z w k H Y 5 + w D F L C c O V V K / k F 4 j t U m q 9 t t X 8 b w Z P 9 V s 6 Y J v 4 n W 8 3 / 9 k 7 w n / v X / 6 n 1 D F 8 m L A T o 7 x d V z 5 3 2 O + G G r 1 N I T L r b s 5 f 1 u D / 9 S + u Z 0 e f d 7 b A P 2 u O 4 P / 6 z 8 c z x s + X u G a P h X L x X g 9 r 3 0 d I L k O k K 3 t J l V 6 y / n X I n T a r F S q B f H S r 7 v 7 P d + q s 2 8 1 e 0 n j G X P T W L D j Y B H e 6 P W P 7 9 D r u / t e F O + O L X 1 n f I 4 U W G X 5 o F l K L / U 8 3 n 9 W 8 D u B 8 0 G 7 3 q H f c P 9 A F e T f 9 L H / r / R R v 4 v 2 5 n + I 8 N 4 A y O C D i U e E O g + f z d 7 f 7 x d 3 V + u 3 / 8 v 9 g f o 2 u C 7 + P / o + Y z n j m / n D K X k E 5 + C R h e M D 4 D Q V U 9 + M p z s 7 V R 4 h B 8 V 3 p b j R H I A 5 t o b 9 u F q H u N q R G o d x Y X S T H F B F z x F a X H 1 1 F Q n p p g v k s 2 I 5 w O h e M F t W k / Q e E Q m J i 3 J G d D e J L J H f P L K y 8 l S H f B U G p y g B L k p v S c / b H D U l p K z v + O T 4 g g v 5 n 3 u S v 5 m 8 6 O U f K K + h 0 Y 1 X d E 3 6 r G n H 6 A i l U c C Q 7 x 4 / P R M 8 M N F u Q 7 V v 8 e 4 x M V F j T k l F k p 0 X / 6 a z w 9 S d Q J S h T f W C L H w 0 A p 1 u + V G 0 r s C L P s b H / p 2 V r g r Q l 7 S N p P p C A s 0 w / P m L u G a M f l L g h p e g u T o m + y 6 m E Y + f m M t I v / l f v j 2 5 S Y 0 y F o m R y X T z Q B y s e Y H I S d F 3 y I 7 2 x l F g A u 1 2 t 0 p u V b 1 R 4 m m 2 A P t 1 0 F g I 9 5 S f C E g v B x c a z 9 7 w r x I F e / B I i j n 7 F l Z N a g T 3 S E 6 3 M Z D Z + + o r u d H 4 B x l P h / 3 1 8 F O 1 o 5 n g K Y o p j i O 6 H D o F 2 U l y x e h F 6 u 7 m / Y V r B b O b y w u j 3 f M Z c H E P G t T i r c o M w O N P c 9 V B 3 3 L t x r R f a J V q b Z v W P u b t S L 5 6 e C h a i + i K D b L 8 9 a S f i B M Y R 6 z f J M f t H i D a E t 6 9 f y r j E u 3 E H A M g Y c b g T 2 + 1 m S d 8 s F b I K u / e e B u L G O 1 a A L d X i q Z / X 6 D Z 8 A z c Y P G 6 k i 5 7 A U b P 9 O j B q G w T H G u K l U R f b g N m d 8 I s 4 C D z g Q b 2 4 i r 6 5 p n I h Y + K X / D Q p N 5 N n / A o X 2 0 d c c V 2 9 g x o A 6 E h O s V B O l w o Y 6 u Z 9 9 f E b Z Q G A M f c b d D B 6 S 7 i H o i 2 / h s H d A F P x 2 9 a 9 3 D c A X 3 / B A h S l B K q W V h 8 j L P H 9 T k H l 6 U P v T 9 3 E G M B e c Q g Y R 5 D K q 1 p o Z c W g 6 U z F N H w L 6 o O j 1 F 4 e 9 W w q A 9 b U s U 2 n k I s R L r U G K C w I q 3 v A k v L 3 2 h S 0 i 1 l b 8 v 5 2 Y E H 4 d 2 l Q Q c B Q H l 4 0 X S M q V 4 q 0 b N O A 1 m A a b P H N V a F J s d 3 X b E h W N Z Q b a Q X W w s S F T w H f h 4 l 7 d s B 0 j J z + M 2 P 5 w 0 / r 7 + I Z r + f V 7 H U Y E A a F X 1 z n t e C Y i l E A z g F B 4 W G h N z 8 9 s k m C X 4 X 2 R v g H i O r s t x + g + z w S Q + x 4 7 W h m 6 D k j z T 9 E U k n U 7 n S 4 2 e 6 D u c n l M T w B G t Y g 2 1 s R E / F T 1 D 6 h y x 2 F a V b n N V p L y y y C s l p n 0 A / u / 6 1 X O A w / n 0 E D + t A A V J c c P + Y P R I Y 0 2 Q J K O 3 M Q g x r t r e T n G 5 V n O V 5 + l h D 2 V i 4 z W 0 Q L b u p C V x i K E z a 7 r x o 3 h O r f s J F i w x 0 j 3 + I L Y N G K v R 8 f U E O R a 9 C G K c w T K H 4 f z F b q Z K y N b z f U I C c z e 7 a H Q y 9 K 7 c 0 + u b L l h h Q D a s X m 5 z H L 6 6 P r 8 o 0 U V V H u s Y r 3 r r q G / 9 t s 3 B e r 3 S i I o c g / E W O m S o l x 5 n g m M T / A 2 D v A f I w q q T f S 9 z l e W p 5 4 S l 5 j J + 7 K A y d W K E s q Y 8 B B H a 1 i H v g X o Z f e F e E J r T X w P F P L s i + 4 v I x P 8 F W m 1 m n 7 4 3 u 0 N s n A Z U 5 0 k a r X Y 0 U b G N U h q O U a T 5 G X O D H d r a Y d T Y R r 9 n Z m E G 6 f v J E e v j f 1 4 S X m 4 A 1 l Z v h W / Z 8 v G 2 E n 6 s X x n K 9 1 M 1 u n D b X 7 i n e 2 k O r s 1 a d P 8 o 7 w U y X T 1 0 b M y 5 V e t 6 C 9 u a j X j R T I K + N i f b Q P 9 z j k 2 J l P 3 3 j P g j i 9 R 6 L W l A B A 8 P X N 5 J A a z 8 X y c B n y l H A w T J O G R O 5 B x Q X M D v Z j 2 c u E X P H p k Q 8 v 6 y c 2 r I V 0 i i T o D I 5 8 r c f U O p a m / 7 U o I W 6 e q v H d R f c B 9 5 u O i m h E A q B 7 b I i l 7 g E r K 0 x V b V 7 G t m + N J h + e J b 9 8 2 t k z h e N I p Z R O 4 5 w x r 7 Y D Q i h y 6 K k X z E Q O 8 g 1 u g d P A Y 8 J Q X 6 x x 3 M c 5 S f 4 o M K O I p u I 6 j i Q u m u b k 4 O 6 Z P 2 K U L v v p S U V Q l E + O J N 3 2 2 a v + a P E z j 5 K c b O B 3 n F i t R h Y F l B V 2 R g c Q w F K t 1 L P V h 4 X E W 2 9 I I L D 2 A J E S D + s a f R z 8 6 y U f z 1 I 7 g S p c h i y L l a h D O O 6 A y v F j n b J P R I c 5 4 T m S G x E h P b 6 R c P 7 u J V Z a x 5 2 a K O h G n A 9 o u A L A d i 9 S 3 y D P W A j l + 7 D z H Q H o n 3 / c J 1 Z B v W h E / P 7 C y k z 2 O D A D c 7 b R A V z k d b G Z I W n q v s g / S F C H 8 w N T 5 i 3 r H y b G 5 P s b K X c q S H 6 b 3 7 + 6 L 7 0 v / w F q 7 O 4 I d N B 9 P b 4 Q t g Y S 3 V S J k U X C z A m D 6 Y d F 1 m F t E 5 o f s x H c F b k z 4 P I a f H H u U 0 J T S K l V K g l I s 5 A m Y O 2 Q 7 e p K + a p q X M n C T A u 6 L N m R M r k + 3 b w H z t Q / Z 2 P 5 Y k f g 5 r G F 4 G L 5 6 Z S 3 a 1 Z d m w m f h J 9 y m r T x w 8 f m 5 7 A k 5 i S 4 x + 7 L x J 0 3 W s + f + / h F C K L z m Y e d E p + k K V Y K M 4 7 x j 9 8 2 T M e 8 v 0 r X X e d W 8 w 4 0 I K S R j 0 u W q 7 k 4 T S B b k W 9 l h m A 2 V P O I d 0 / t y e 4 l m S I F v i d t c 4 N x a r J f p M p D w R F J W y f m d r 7 R s m / h 4 O 2 D R 7 S x O J 2 2 v w 3 B a w o P 4 W A 6 7 5 m 6 i N b F E a b A O x O d G P c T 8 w S s I 0 V 5 V p J e y e Y 8 A s a t E 8 3 U H 7 + b a q 7 V n f V f 9 K O v u L T t P s p g 3 L t Z + d G C c X W I f k b d 0 i L p 9 P D X s q x V d R F p q l Q 7 R g 8 4 l G n T G E j w V n B + S L 2 i F L K O F O 0 L w k s o g 2 9 W z c D w 6 P T Y F k j f l J f y + f u 7 M h 8 7 7 o l S 2 U + 8 H F 8 x v x X / f c a v O M I 2 8 b r J r t f Y k l d X 8 V M v n 2 R l 4 N + b l P / E A n 0 C t 2 z v + y D a s H x 9 9 e S y A 5 p T K 5 O s q N T K 7 5 9 w N v d f t o Q P 5 e f 2 Z B t A r B 5 z J 5 F / e t 6 8 j w H F U s 4 t P x 2 r m S C Y G a e J 5 W 0 r 3 D s 9 0 S D 3 v s 8 a D R R y L Q g G M e 2 J s 6 a F L n i / I e + H w N d I d D K n C w u l g Z c M C m d z G P f v O w o g B o 0 + 1 + 3 b 9 f O f 9 x 3 j u O I A p E I t R 6 d O T O + + 0 q y m b O T 7 R c 6 h 5 d 1 w l Y 4 4 u u 7 L m l M n c 6 + P 5 C u T K V v R w m s w N F j I b H X M w k M a p y u h / r N 2 B j e x s + H g o / X g A 0 D F e 2 O B o k m x f Y D U 6 B h v h c S H M U 4 3 B / u d M W 4 D 2 Z 2 i g S y R U B 2 H L v t I g h 6 f l C b z z 7 i v e Z m u 4 Z / E l P h e N 0 j Q 2 4 t I 7 C a v v W / O M 9 8 O w K 4 6 0 Q X C u B R r + 9 O u d Z y S f i E U / 1 + k p R x Y + l 0 B t + 7 w u A z u A l j c a C K K f X T 7 m t N t x V W y 8 z z 6 R D c z / / f S t / L g a u e m w X n F s S h u 8 2 s D 9 G X D M W w j p p U j p h 2 A 8 g 2 n R 3 S S a G V H y o 4 v O N M l 0 E h v p + Z b 6 q I j X x w R l L 9 R Y W 1 x r Y X a S 4 7 G E c X z X H N 9 R n 7 R 6 0 A J 9 e N e i g x V s z l r y y 3 r 1 z W s g 3 y 7 S Z 7 u w g s A / Y L b J w U v Z C z E O I j U 7 s R / D 1 u U X C f r f R V 6 c 0 u P M T f s 0 6 u 4 h T R l / 5 N 3 K 9 4 r j q T 9 Q F d 3 e C 3 T V u 8 D y F R x t s Y W g 5 o t 5 M d y 8 2 i p x p G U / Y l a Q k I b q 6 w x j k e T 4 X E J 6 P j + 3 h D Y k v 9 G j 3 D v T h m g x g b f u P w K M N q 0 K L 5 3 Z U w 4 d 8 1 s q u u Y J 0 2 2 v 7 H S w m S G I 8 q K d 8 D 9 u J 9 T g w / I h b v z X A N D + 0 Z 9 P F O O u a U Q a c m r D r X q P H H B Z x A c e X 8 y 0 6 d 0 j M M V r + L G p w x Z W y b f Z q n x V 1 e H s X S K x H h 9 / x H 4 / N R X y x v z w A 4 w O g 6 a O p w f B b b v H M N h i c D T K E M K 4 q X w B 8 I 7 E g S z 0 M H q 1 X t K r r / p y L M b w C g 3 c X o E P 6 j t l l L 4 g T F c + A R g V o w N x w X B J D X 8 H s + L B a c G q 2 a O 6 d s 5 m V 7 1 8 r B m 3 w 8 + I o r W I H l S B f V 0 P M b T l v M r I 3 4 K 4 V 0 Z H G y J F q W 0 V m 6 v L B W g 9 / v x o x A 8 n U / X X g k 5 h 9 c c f H O G x h 5 4 N P m 7 u / d 0 r r 2 P w p W q B z c o F I K e E 4 u Y O Y 0 T n a n H o u i 4 C 2 b 3 d 8 c o Z T p 3 i E X A c 0 A x 8 0 X h o j 7 p S S 0 M R O 8 O 5 C C v E 4 F p I A N R A r D v c / Q w x 3 M g b c Y x l d P 1 E u j I h e 9 0 c p C w t z / g + D u K h H M b f Z Z V v w Z A G P o f k 2 E w h x u 8 j L B h C r b C n v y h Y 7 6 4 J F O r w W H m q C 2 5 m b N g b v r 9 W j R A F H Y J j a a p Y 6 i + Q a X 1 + Y u M 2 z x 3 O B 6 4 X n 1 a y M 5 q x J d Z l 1 K O N A V V n Z K z r 1 8 B I r Z g E w X z Q q 4 B y P d i q L l m p 0 N 5 8 J / p G x a D B B / K Z n G 2 0 4 3 n T i P n D C P A 4 S + j f 3 8 g D r F k B y L P o k 2 3 Z K L 1 0 A s x A 1 M D P Y m e f S x d / / F + 3 v D C 8 Y i C S H 2 I J 6 l H s z B x r e / 3 5 a 6 G t 3 O u P B b 2 O R x p d z f v t Y x p M 7 b r B w P x R e B 6 f v + p 6 6 u y W J P 6 N W j Y G M g H h m 7 P 4 l 3 I 4 1 P O y 6 D d R 3 n l z / O 0 l p 8 w u 1 / Z Y k s 9 s A h N N E i 2 T v W X Y e o 4 t 9 F R f M h I 1 u 7 t t U Q x h i B t z 4 v U c n z S 6 I T e L J A 5 4 s 0 K / x H 0 w a s e S 7 w G C f m f C t v y t 8 q j E m 2 y 9 h L M 4 r V 9 G N R 9 I W h y C 4 z 0 + I l x l f A g L q S V C Q r t k a g 4 k c l t X t 3 n p d P X 8 M d N S y m q F c 1 8 3 e w d a p r W A 5 G d Z 7 a r 2 x N 0 l Z g 2 q y v M k + i N b 8 h V G G G E d 4 e I y r H z A u y P c / h a A e V z B P M w 8 u v P D v d F Y z T V Z x s Y i l q 7 I Q 9 x v M 1 a u Q b w R w + u T X s M f q 1 T E E Q m t K E e k 4 H Z L X x f Z O + C n U S 7 y I Y q 3 s U F 4 m W b d b r Y d Z C 2 u 7 o d I D e Y z 3 I 2 b 4 b v M e 8 T y f g q z v x 2 X Y d Y 7 P A o R g u I 2 l Z Z 1 c + 5 p B 1 0 1 m T i 4 p p Q Q u 8 / 8 R n o Q u U U w 0 j 3 O U + d h w F W t 1 r r 5 a u z R t c f q 0 X h / z f l A m 7 h A W U B o M 3 R K / E 4 I Y y y l b Z 8 p j 6 5 w d h N A B z 8 D 3 R O L 8 f f M 0 K a e V j l n G v 2 0 x x I Z F Z z E w Q F O C H F + P + / z / m 0 d U R 7 N f 1 + m 1 6 M o V F / s 2 N q M b U s c D e O y A j 9 a c 6 i O D I W C a P j r p R z 5 B 7 C F e k U d D 4 9 5 G 4 6 T d v N Q s P B v 7 L i W l y B E s Y K G P 3 A W v z q L v Z O 5 U N U p U W N 9 0 j 5 W C w P f N 3 M z I T i V 1 o 0 R o 4 8 t x F V B H s n f S n H o s T s r S O / z + M N b / K / H 3 p c A C 2 3 i P w T W b K p 8 u 8 p 5 P t O f 1 d 4 a T E u l f T h + d X M H W v Q X I 9 d q 5 y A 7 N K T + s B T h e A S 0 K j g G X f t l X + 8 e o 6 U D s P A X 3 z k 9 c o 6 j O G S G w t D 6 B c Z 3 F a D G S S f b w d u Y B r X l h 8 C c L + X g U C d m l E a q q a T 1 L b 0 9 t f Z i o V + u n M 3 t x i j r A C N M 8 0 C 2 4 0 I 0 4 M J g u h 9 S 7 q i w q g I + 6 F 5 1 e Y X A n g O F 6 q l V Y 4 / Q / 5 r c f y W w 8 / X / X w K b G x T L c l h W f h e 5 e b 2 V Z B e g m 3 y q p n L 0 i g q z n s p h 4 L b P B i + Y 2 h V 9 1 Y x / V l N c u L 8 P c 6 p g j O a M V 9 L W 3 4 c P C 1 E S a 4 g X v I 1 n C V p x B 7 Z c + X 1 I 1 + R j L 1 D d N X r q v M V m 3 h 0 + z o K r Q t G 7 O U Y U r C a h E l B b b f D 8 L D I X I Y e s W g 6 X H 8 + Z p p b u 7 A 5 W 9 3 2 e K M R k y J M r N 9 N G F f s 8 B r P m B C w W 3 A z v q E Z K / G J W B 5 h I q W q I 0 P t T g T O Y z M M j K j a b 9 + T 8 e 4 A k Q R K / e P X 0 u w 9 Q 1 R r x g d o 1 8 o L 9 q + J W 9 w p E l j V L W D u X 4 w 8 E h 4 x Z 3 g V K N r / z s 2 J 6 a C b H p Z M A F t W X 7 l L 6 t b P + H e E f q j w h E + K j E E k / G 1 V + E a b 4 + / T O T 3 r G R N 2 s u 0 R E 1 G i y i g 2 9 3 g e 2 y e M 2 O a X I f A + K 6 / g O z t 7 Y Z D v p r X o f 2 l e 1 z m Q 9 k x a D 4 x G F 5 0 7 h K k m g u n H X F 3 E O A R B y M S c L n 8 a u a Z / k Q R d H K i P A s m d l C T h q J b L u c h t h c s A n M f + u X E R y / L G L b q c R H v n 2 F s z d 7 4 T M h 0 K h / V N t U P H i k b m M 2 N e X i S y 7 h l j g i B n r x Z 1 Y + t 7 G P g f X T Z 9 d t 6 1 + H X / K c / q c G / Q / 0 Y e / S 5 J 7 z m D f x R 1 Y z t F Z W B L v h M 1 / f r H d T L r h E x O 2 R 7 G f 3 D l Z d u + / b E a V i i P Y h V l / u F d S e C p i 6 z V O 6 M Q l c O r G O N / V l o F d b v x N h O O 9 u c H x G B d M D R X g C m s i u k 1 f Z s G Y 5 c J p 7 G I K w x f J A g W m p k Q A c J d q y v P i T N L K 2 q 6 P z H Y 2 v A 0 u 1 3 v H 1 v X r o o Y N P h x R k + N 5 8 3 H j 4 U 1 z A 7 o t b i z e D 6 f m z k T v F 5 S z V H F h z 3 / + s q 7 s f g J o b Q a q t I 1 6 r O s + t n B S v G N O O r n F 0 x 4 n E S 3 r N Q Z Y g N l W y T + K 7 R P d 1 R V c P g J m X Z n q N g m X d 9 6 g 4 X N f b Q N W i K Y A K h v 2 i b K + f N D z H 6 y h L x F P R o 4 b D / t J N l L Q 1 B v + k Y 0 0 U M 2 Y o a H D l U g C j P O 8 x v A 7 L o F S 7 B 3 w K W k j 9 3 x H 5 f 5 y b + U d H o 1 H K R 9 X f Z 5 B J N Q y B W c w y B 4 B k L a 5 u b S k h / 6 B b 7 Q c 8 M K 0 s M 9 L 5 m W b c c S m e c D 6 k i h H q o e 9 r s N S n f 1 X C z c b P v k b 9 T p D N x y X c f j X M R 5 p s k l U N f u K P z m 3 v A g F + b L h N 2 p 9 w 2 o y i Q u J A e 8 L I S x M 1 P C e v f Y 3 l A i O 4 e D Y 2 d k t 8 P 6 H l F H x Z b 0 H W p y 6 k O w C z s Z R M V O q G p k h K 7 z 0 g E N r 7 T E f j r h t N 0 v F 8 M P u 5 Q d 3 H X A s i K U X B m w / P C q K F y h 8 M Q U O V 4 w B T E 2 M 3 1 O p v b g r 4 H X u h T + K g A C l N N 9 v 2 2 L S H G l F N 8 f t b / j M 3 j / g J w g 2 H K 0 T 3 t E C m i 0 x f I O z c 4 6 v F J a y o I n x 3 d t g M N C m O 0 / f A 3 P x d q m B x Y 1 V H e b T H I Y A 2 e P 8 o e z + R M G X / I z h B l y B / r 2 Q d s r y A F j M Y n 9 2 s J c F C k t D E a O 7 O Q d 2 p w 2 H A q A b D r c a 4 + v a E G X 8 H W k 0 9 8 a e k Q 9 U k A m a 9 n U c d w f 8 U 1 G / K Y s l D o f Z J W L M t w E f A v H V r Z + M 9 m u k 6 v b W c 1 c A y A O v t a Z o E t b x t 2 a 3 v G C K F U 8 W e D S q f H H g w / 5 q J U z S m L k r g + U T o e / k U L K o g G t g i V D X f x s 5 i F n + n Z 1 e / O P + + 0 r y b 9 d y a P Y A g / 6 h Z 3 c 3 9 N r + l x 0 m N t 3 4 D / / v / I b / 6 t f d z S w w m Z i A o p + a 3 Y 8 4 P o 3 z / m 2 t l 8 R 8 h G c F T x u s H 3 x 1 p 0 X z C 2 0 m O h 3 X Y r x / P C 5 K 8 m 9 Q h b b 2 Z i 1 D e 6 9 z T I L c M y X x x O C C 6 Z 6 n d P n n v j J + i 3 9 f y r 8 3 R u b / 8 6 s / U / 9 R t b n 7 J 3 K Z u q X 9 e 1 e C K 9 P 8 s I e 7 / O 0 d y + N 7 c f e U W p H 7 P + T y + 2 v 9 S / N x t z g k q p j / 3 G 7 O Y o b C 4 / q P 7 e Y s L N q E X e c F z U f u r p m f z 9 t i / D 1 m q W m 7 I 3 V 8 / 1 I 7 J f 7 V t x G b 2 f + j b / u / + v c B i M U + 8 v z H M W f M Y a d i 3 3 o Q 0 W u 8 k F T 1 / p 3 + f p m T r P 3 O Y c 1 P t M c v Y R + L X 0 K / K v t X v 8 t / t B H 2 7 3 8 L b S v n x D 8 m X V D u T 3 h 8 / 2 P f D S w i D 5 n 6 j N / 3 B L 0 X z i n 4 l c e Z / L / z t / u P v q 7 / k l 9 3 1 1 3 z 5 q o H I t i n D M i 3 v X U 6 / f 1 d / + f / F 9 / H 9 / v J J / g S / q u 2 6 f / y P T y v v 4 L 1 2 9 N 9 h F 9 9 f J s e / W v N + 4 E i / N r O c X q 6 + N c V C F H + 7 Z f K u U 8 4 b Q 9 x A r v a g D Q + c e i / U 6 k H u G e y 6 w 4 3 O F 9 + p H a G a E 4 9 m 9 d Q / y l B + R n + B s G r v V P Y B i J j m E R u F 2 Q k X l w Z j P F Z X N u w 3 r h j O W B p l o l F + a m U e U 8 g F V b U g 5 g g 0 A 7 2 J p i 2 s T F k q w C N a 8 N f z d f X P X Q r V n w D R N x 5 M Q Y B H Q Q k h O f w m 7 7 4 s 4 t g C J x G v N A 9 q a G P j l X k O R R S i I d L o c r W e L 3 1 y u / 1 z J Q r n v I a p N O h V c B s W J n Z A Z O f d C d H 6 + 1 E g g g l D + w R 2 M G f + p F f L t + V G q T F 2 M o t S F M h T y B 5 E 3 K / g O 0 h 8 f H Y H b Y v p o B + G J S e Z 8 E b u X B f I Q s P + j F 6 W B M T N 6 G P F L F / b 5 p X p S f 4 4 E t + Y E O A y R n h v P 6 + c A 4 6 O d D d 4 p r H Z v N 2 O J 8 N T c E p q g T F B s t V 7 O H G Y L w S D 8 g 3 c q B 9 B B g a u Q 6 S G M T m Z b 2 l o m Q J y r p l W 4 y R d 8 O z S A / e p l M H 6 m N L 7 0 N T o p i m M E X u o H M Y 8 B p i P 9 n z e B 8 O l 6 P H B c k M f / R z Z w n M H 4 6 S P 8 P Q 4 B D 8 6 m R 8 3 W I Q j n A S m t 6 e p U e W G a s G 8 Z J f u m e F w v d w 6 y 9 S J h 6 R L n y f i L T 6 + x f / 2 8 M d x 6 j c X 9 m V 4 T + 1 8 B u B V F q j 8 n 6 J 7 C 5 D o R R y c l R A t x C Z z W 5 D U q S x B 3 j l a I r Y z 8 q X J p X n W 3 + p r Z T b x h k S U F S P R B V f l w p c Y j q d 3 Z 2 z S G 1 s Y n e B + G K w H y l z m I 6 J d f p u s M 5 z e 7 2 J f z B g 9 8 j l / l 6 M q f X U 9 N I l t 1 9 t G H M L 9 i 5 K + l Q + 7 V 1 0 C 0 7 D O 6 k g K a 4 V W T L 4 9 9 M N u k / + B 7 n / 1 3 k a u z v t q P X s M A P i 7 Z Q W f Q M o O i Y s n 0 f 4 R 7 5 O k V 2 a 6 1 J i m Z E J P y w L q N e L r b j d y 2 e t q 6 o P B R A 8 w m 0 i z 5 T P J F A E 1 2 b a 4 2 3 H X 5 I l W n x 0 B M 6 m X B K X r l I K U J A R M Y R w + / S A c Y V e C 7 I d h a r k z L W r O 0 z I h v i Z + S u D A D c R g X 8 R h M z 5 y S z c L L 8 O t 6 K Y L n U J o S C t O Z G M I c P Z Q E D L 4 m b Q b P 8 6 l e R Z c l T f z X X f L V B q 7 e k v Z u Z 0 6 0 Y M W o m Y L M C P q o C S / n T u 1 w J K T D s X Z q 4 t k 1 z 2 E A Z s K W T l h B P D 6 d G 6 K 6 H S H A P h N O k + Y c / 5 J U F W M h c 2 / 7 Z q V 7 x h t W k O r i p W V c l M f f / O g p C / w C K D g / Q V 3 + 4 + 9 a e q U C 1 K 0 G A N m W f 7 C 4 n L S Z w C 9 A K 2 J / G Z B w A l f 1 G B L c e S 2 3 S E 7 z T 1 f Z r 6 r Z 8 U k f b L L u b K E o 3 W L A D M 7 x k C e X J j N g z n P 2 T q b s 9 + 2 9 P P o 0 1 g f E R L f W p T S S v 1 R m + p I b I H g g r N 0 A E H 6 v y 6 f q n g D I k S j z 4 d H i t K Y u 2 S U 9 f k 9 X Z d g D 2 + L m y w W 0 d U 1 z Q j H j Q e F w 5 A k N 7 x X a S j 6 Y J g G 8 L 5 I / L l S I v t K W j E y u y N 1 Q u H k 2 2 W 2 H y 6 / W V D S R F y S A 3 F j h s I t x 2 T / V o e G b k d G 3 6 I 7 C z P 8 K f G 5 e 3 h z p Q 3 3 9 5 5 v 6 B 9 d m g l 3 A g 5 A o Y T Q z T y f 0 B Y W i W Q H 9 B Q f g 8 4 b 0 8 S 8 C k b a T 5 I Z h / u x X X D J L B i 7 9 1 l Q O c x R 7 0 G O L m E J h C w H r j o K W T T J s 0 Z L h 1 r 5 N 6 w C H 2 4 z b 1 2 3 I 8 a r 6 8 h z c j N G 1 M e v U p 7 I 6 + P Y w J Y z d c v N c L 6 l f A d w r V k V S F H n 9 U d v t X M + i J o / f F C D h w Q W x F i 4 y t 5 2 a h v 2 G j T I T 7 u n v q i r B U y A W H x O y Y C S d H l S z 5 U Z f H B P e Q f l J / s 7 x 5 y 1 B f c Q + I s P T 3 / Y i + 3 1 7 P q 0 H 8 S N 6 S B 9 e 8 b 9 c X g e I p B F a 7 R / 9 w e j 3 m M 7 j K W v R P N G B y S / 1 f l L I a o 0 a l v 4 W 4 n A o F z N H 4 m 6 C 6 k p D C + q G P f P T 1 4 U F s T d + g y K l V Z L I P 5 P P 2 1 i o / C + B Z h l z U m f 8 L M 8 I e + w h H U T o w s d x S u d N J a J 9 P j P M f h c d f 2 m B y k W H U e x / D 0 B J B p r P r d c E O O 6 o G O 8 Y M I U D z P f n N L T a j 8 0 C B o 4 k o 1 o y 3 7 d M e Y 3 n f H I m w j X y J 8 G v 5 l H e X N j b Q J w k q M X 6 9 7 e R 7 6 V 4 O I y s M F m V y p U g 1 m w A E d l R A x J g / + H V 7 M t v d J m l o p z 7 7 p z c p f D u s t C 7 B 3 v A m z a g Y 8 a e e c 5 7 G p x P 5 8 9 f 6 i 8 3 x 0 J 7 k e D 4 L s O s L W H T n N V d d 8 4 S i j 0 X 3 d x K 5 y M b / 6 m K T O b + h 3 B 8 8 B V e M R g 6 5 l k P l q / N G u b 0 h H d + 5 X c e X V / d Z / I X L 7 c H / d e + V U P r Z 7 N z a I O + T A 6 u b T 7 0 5 p T P H s v M S E H w 7 7 6 v h c r U r P l N w T u o T l T M 9 / b U 3 K 0 X N T F X + Z p 4 1 n 4 d g 9 m o o d l y L I f Z U q p V 9 9 / P y 6 Z i n o 0 F n C 7 7 P 6 I D S J w Q R w C I m W h 3 1 q O Y B K 5 t U 1 i C E s P 0 J N 9 X j r F q f i o X C S O e y / Y r 9 B 2 O n 7 p k I 4 R 6 l F n J a C G 7 2 / K 7 h Q b d k d C P X 8 8 a 7 O t O b a H S l X 0 l G B z y C x 2 9 B K c 9 Q g I 2 + 8 7 O S 0 d H Z K j y 4 f / m i n T / p a i u x g w 8 X r S q C 2 w 8 8 R 2 0 u f + R w g I 8 T s c C z P k Q 2 S B + p 0 0 H s X 1 q K X N w 7 j R P 6 E b g h Q F L I B D 7 + q 2 j o 4 m h u 1 v 6 c O z f e k 9 i T G 8 Y R x x + k Z p O O k D x 4 U + b n X Z J w + C u f s m Z W 0 1 F Y N 2 5 8 W P E + X u d d Q s v s c c c 6 m K p 0 + 6 g d F A s T T b I d 3 4 y A E p Y V K v Y 6 X r 5 v / L h 3 4 m k Z + y V V B c t 3 + 8 9 2 A / u y l B V I o P f K M p N 7 d y 6 l J p d O V 1 M P 7 e 5 H 0 1 H e 8 z X r 5 6 L N 1 C t c O l p j i 1 V x H h s f f r 8 v 1 g Z Y J D n Q o E S C K v 1 x e z H j C 3 f W Y 7 7 / M G H X S l / 7 S Q S h O E A 2 u Q g 4 d N U b v 4 N c n 3 a e n M 1 x f g J J A l z T 5 9 T i P o Q N U 7 w A E P Y 7 6 o 3 I L X e 5 u k 3 k P 1 g e H j c o Q 8 g Z R n N j q J d I s m c B P W h + H + + 0 O g v t U a q d D v H 5 Q Q 0 J k S o c o a u T f 8 b O U Z c g Q n O D B H M S q 8 d 5 o z I 2 K e e t 2 o T p + d 3 U v b L u Z Y v H 8 v s d R q 6 o 6 s b G 1 f F o p A g L k i e U B H B R H H x v u b 9 p 7 M b k l H p a m f w Z D x r P c C S A C L v / A P 2 u N A 2 7 m 4 R e z L p j R 0 D 8 o 5 Q k / B 5 G r A d L f U + + W + F G G G n 1 w N L C e C C V d a c T 1 c V b C 8 t T 9 p Q h Z 6 N W c I + f G l H z U v e V 6 c G o C e x u 7 Y K Z R w U u D z o 2 r k 1 U H W T b P w U d 4 4 I Y T 8 o f u e X C P b 6 2 1 p j T f b k 9 n Y R 1 T T C c w n f B n G 1 M B z c l u N 7 g D B e B D a F 5 v 7 Q 1 L t w t n k F W I 8 i 9 i 0 9 Q l l 5 7 V 0 B 3 R I 6 U / Y 7 8 9 l S G y I G S d N + S 9 u W r U o r E P 6 5 8 a Q o F 6 k E 7 9 g m q E t o N E / H w M 8 D J v F O x 5 P L p u i N 2 W H M g c F v m 8 e V D t 4 E X b t 3 8 J u l v G w s P 2 v z 4 D L X Y 7 P j M N 0 X h o h S Q X L u o J U w o D m P y / q r s Z z T V t 6 U h 4 j I Q q T u n V b t c d m e 3 2 t 3 y y B Y E C G 6 J x D X 3 L G E y L z C c r m K 5 H Q A B c z P s Y o d x y p C / E 8 T T 1 1 T 2 D T + 1 x D h M Q j 0 l U y T K p m A K J A s 3 p K U X + a I 6 J T d 5 d d l R N c T c g U l 8 m w + e V f / 4 / 9 t 6 s 6 V k s y 9 L 8 Q V x I T A J d I g k x D w I x i D t A i F F I T G L 4 9 b V e L 6 v O y K 7 K y u 4 q q 7 7 q M I v w s E w P d / / e T 4 J z 9 l 7 r e d j U X S f P V 1 E c n D v A C H 2 f s V S w D 4 S N I 9 l w p h + t y 3 D U d v c R s L G W N 8 C w + F 2 j i + f 5 O 4 l I w r 3 x r K 3 X J 8 7 q 4 G / q G m D U A 2 z Y O 1 j f M / m Z 7 s Z f E J a I G 1 g u 2 0 L M S G a a h t r Z h 0 E + 4 f p 0 Q Y d V C n S n c N Y z J L W + J l Y 3 + e l q y p 7 r s q g U d E C N B y P d m e 0 p o u 7 O A q R l M N Q W V A A M 9 R z B O C u + C J f 5 t E r B d 3 J S t J E X v 4 j 4 v I c F 0 3 a f l n l W f M 7 n x 2 1 2 y n 7 F B + + p U R I y 6 J I P J 2 I / P G N C M u I D 3 A F D + F 7 p 4 A v h I p T R 6 L S 9 7 8 q h + b x w 1 A D A 8 P Q D E P q r 7 H 0 D 6 9 j m G + Y / 9 3 n 9 J b B p 4 N S b D z o 1 4 z a 2 T G i h n 2 C n P p 8 e 8 7 6 6 f o U r u n L m k G o 3 T 2 s y A 3 3 H B / 5 q J t 4 X O A g T + C + y u B N d Y v + G n d e i 9 4 1 t V M N n N 9 T N g U q x i N 1 N + 8 c D r 2 0 x V v k V T X V a F l b B i l o x 3 k D 2 o u r i I i r 7 E h Z T I L Y E d Q Z 6 r z 2 8 J 5 a / E N L u w p t Y u B b M 3 G b k S A a n P l t m P t 1 D Y / r j 2 O x N 2 K h f A m R x X q T z V d 1 e w H + V 4 V x 1 N Q / M D A 0 S d p J Z s d i V d + Z J q o F K X Y T L R V c m J m 3 X 9 Y b R Y + V 9 t / q H a r k R N 1 b a c C 7 F I q p y X z I Y H o 8 t D k N V D O f 6 x T 2 N g C J s Q O 1 N g C N e w D H O q n i P b z a 0 j V s A Q 4 z X A + p I k K E J 9 D u 6 e A b C i t H L E O z 3 U r O P B C e X n R Y c Y r O F 9 A + W N k o E L y G Z D + v 0 H v Y I m n z Z w Z z Z 6 a R U B f n M A / / m C Z F g F B i 6 X p L Q j E n m Q 9 q L z D q g 6 P 9 J B N H 9 H I Y 6 J h 7 X + 3 O U d h K z e y X W f U 1 F d j a 0 9 d v D d X 2 N P L L v K K Q l S I L G z j r J n t e E e C p / L 5 F x r O 7 q M j 3 A U M R W B r d X 4 f R l 7 N / r z I M g 2 X b + 7 4 m T x 2 d 6 g Y b 8 s 7 Q p w K G Y j x n r l u Y A X n f a O r 5 G D i F j f e 1 9 L g u u j 8 e L b n p t X 1 p L 6 Q 2 z L o j i W D f 4 i a n a s a v I 1 p f J x I u 4 / O 0 / 3 g j E f L 7 f d 2 O 4 A 2 e P t L l m g b r R K o b j w + 5 Z v t s p A k X 3 T p u b P 2 b D 6 + r X + v s 4 v g Y K J w 0 c P M h O + X y 4 4 i + E C Z t 4 M g B M 4 6 d j U + B 7 / v w N F r A S 7 z 3 y T Z 1 O H q 9 T l Z R O H 1 M u m b s a X U a e 1 w u w j 1 f z 2 X 5 T W F G I j I K K z V w x e k 7 2 n M 3 y / k 7 + 8 v 7 Q M L w h O m + p M 9 5 H 2 s c n c R 2 6 k b 0 p W 9 5 e E j l V M u y A j H y L b d b h 3 w 6 I w Z Q J F s b O + t E F / 0 H B h F Q Q 8 k M Z y / v o L d c G 3 e i W 0 2 v C l 6 v n 7 + Y F E C e 0 g r H Z H i D t b h Y Z P y C f r K q I l Z / 8 A j 4 P s H Z q P j a y e q k 7 C Y o f L b 4 S + y e a r i y M V Q h 5 J + j 7 W Z a + 9 T D e 4 h D u W q 5 0 U a b z V w j 1 y 4 l V l 7 C y 3 u h t l o d K j v E A c h k 8 / i e L N t 6 U 6 t U R G d z Z r y j Z D c N E g X V E m 4 q 9 h r p M o q P 1 f a D g s H / d 5 S p B 7 z i o i N N X l 7 Z f E r j n f W 0 Y M 4 n Y 0 Z P r n l K E Q r Q v w N V T N f T 9 a a 5 j p a c 9 y / J w d l w R W y 0 O Z L r p x 4 7 X K N j H s 2 3 q v x G E C m 6 3 n O 1 4 8 V V A D F 9 T n l 7 0 N p 5 R u U I 6 g U I l 7 X T u f q t y R T T 4 N C N A Y N 1 J d b 1 D m T G G M 1 b l B 7 t D 7 t Q 1 H v 0 T 1 a f P l r q L p k q l l u d L m 5 5 d E b e 3 F g 9 M G U / f c e s 0 D K D C s r U g w p Y T X G Y r / p l p v e 7 1 v 5 u O 0 I g g 0 D H d X + v 9 Y c M E J k L a E Y L l 7 + 4 Y n G d o A C z W I t P H c U / 2 E G o l h 8 u l / 5 Y Q q + K D O + 7 F P H / h g e r U 9 W s z S 1 B o A 4 U n D c T G 2 / T 5 5 a m c D + + E q h x l U D S g X j Z l F P l m Y U q C b 2 K l Q T Q q L 1 P 9 g + c U M h Z w l e X Z J 2 B R D y 3 K h 8 G y 0 W 2 O M V r r P a 2 R i x / D k R b E J n 4 w t W 6 i D r B u p 7 d Y R c S j v c h 1 p A G S b C e + S v 9 I c K c C f 9 9 m O + / w I 7 b E o 2 m K 4 8 z L c e R / 6 w u E 7 y x i M 9 j c 6 T B p W / l u o i y 2 7 i 7 E K C P / x I h D f M P X 1 i J / E O k 2 a 4 f g u C A 9 R V 3 o 1 r H W c 2 4 6 I x 8 7 Z u / e 9 u V s Y j y v J T v T b 4 i 9 t T w v g g + 1 w K 3 I K d h X E y B o K U Y 6 V S f W y i S j 6 T S 2 w a W v B i K W p R 1 3 L i s F H d o / y d L N a G l F / j k J f a b F 6 A n m Z F T D D 1 L g Y G S f B A b V r r 0 C t Z Y o l S z w s Z g h u B H 3 p L 1 u G E C h O D t H J s m d O m O U Y 3 c T H 6 L U B e n 9 B z v F n V M b N 1 O 6 2 + 2 2 1 t 2 M F m C O B H Z e D c 5 t v 8 1 0 i U U 5 w I Y u 7 M e P J h C i t w 6 a 2 R V 5 Y 2 B u I e k I 8 J P + S f s r Q q 3 8 t o G K G D Q 1 e C k 3 + y f H f 8 w + Q R 5 9 A + 4 O H 4 H R u k E J / 6 / C O L L F M 9 y 9 I p 1 z g S z y z u p 8 3 7 1 O s l s r e 6 3 C e S J g M p x p R V g R K l e 4 p G v n + i f 7 c 9 4 e O 7 o 6 k C H W b y W J k P x + 0 i P u T b V J o n W o y n v C y O 8 U f F H R k t j a Z 1 7 F 9 y B E h x t 5 i v G G 7 j 2 B k 2 2 V B 2 d w U M 4 g d 9 K O V v j Q B H T w D F v 7 H e b i h i T L 6 i u Y p y 9 8 o 7 1 8 f / Q u h N X 1 g i G u 3 g z b f Z 4 L Q J L F 0 j C w z f M h Y b 4 f G A w r w l i L 0 I H E 1 y K J 0 a s z d L y P b h + s P Q / V R s + L p p 2 a 0 v f d B f O 5 5 L i 3 g P R p s Y p D i V k m 1 2 0 f B G C q + s n v 8 e h h m W 1 V / 6 1 x 6 I B + / N R Y s C n 9 m g 5 h m b i H 9 M A Y c X d 3 D y r 4 0 c b J i x z V b 1 l H D 0 C 0 h m s + M U q g D T O S f g j 2 p 9 / Y b r L l 0 n y 4 J 9 J G L / F M Q E 3 C H c g 9 c d h T G j E W 5 n E A 1 B Z M M S t k H 9 s 8 U 7 W x s A o R 3 L V I R U c k Y T r c E O t f e b + N + u j / x j s 6 x V l M g Y 2 M w z o a 6 k F g J j + W 2 n Q d U q Z T c M Z S e Z k s x J W R d y n J M D o x A R 4 Q z f A B F a w p 4 v M J k L e E w M B T 4 K Q a 3 z l v a X i F E 5 F B f V y I 5 M I M x B V H 7 2 h w n o S y E 3 E x P v 7 w g a T M K Y / R / / M c p 2 F e x p u x Z p i P 7 U a D a w + j U r P z o 6 3 i O o o + y C 2 p 1 a x z J J P k e D E m e w z L Z B G e + D 2 9 m C X x j q N n y I 9 b F F 5 b 9 n 3 0 N 6 l 9 G 5 9 H o s C V J V J M z x c e E k B n F G L S g / P K j I J 5 o n T Q t N n h 9 W 3 a 7 w U p 5 m P q O N m j p h Y / c 9 3 g Z g h w x l y Z + o I P Z x X 3 l w 2 Q l s d 7 L 2 b K a C L F E H p P l c y c x 2 v M W g q S P O e C y Y A Z C W 5 v R A y z b j j Q 7 H L L / d q f E L X A M a x 5 7 f D C 3 3 g E e s N x M P w B 5 F j M X w a E H b G N 5 B E 4 R s N M i e 4 V f Z u H 1 1 t 6 Q r w e 6 3 f E f 0 F u R 4 j p P G P 4 I J S a g O w / 1 x 6 g h Q N A D h L l x g f 9 7 m 6 K t L E d 4 d L N Q J G 5 N F M X p e e r j 9 3 + G P D v 1 a M y 7 M R m 6 a + k e e m s T 3 w H 8 L q w G y k T F q w J u s L F P p z w M Q h g Q c Y j 1 5 e o 7 w q 9 7 2 Z e J 8 7 N p O j x 6 f M h m x q 5 v E C y 1 I U g d N e g f O / k X r W O Y r Q n 8 W r A 1 a k q D + 0 / J i R M B 1 P Y O + K g W 6 A j G q Y N 3 J 0 6 X P l S Y 6 I N i A W h L g T K x Q d b S M v U 0 Y x P Z w R H 6 3 c r J 1 L T v H / + K 4 3 d V Y 2 h 7 O t s 4 E D y u G F a 7 O q K b + 0 H h V I F u x N W l v g c 4 + O h X + V j Q / Y x Q 1 z H 1 r 4 8 E D J Q S w 0 W Z i A J h U G M T o / B / W u Y n 3 L U o q V 7 2 J N Z X y j 8 K G m 2 M w 9 I U o A j C L 9 s 8 L z 9 x x s 4 G S / u + 6 5 u 4 K v b g S Z 3 Z H c H J f s H H l p + 8 f 6 q f / w D y 6 m M x + 7 P u Z D k / 9 N 9 L T Y F + Q G o L T y 8 9 A 9 O Q f o r z F K J H q D u W x B o 5 x k w e 5 W t p b 6 H 3 0 P i k v c x x D Y c D A A X e y Q y I c 5 8 S y 3 G 7 z y C P t N B k p c D B / d a r x Y p L 9 E L K L V f d A i / S C D h s + H H L J o b S n m a k V / I 7 n n 7 S S H v R B t + G T 6 j O T B J L D 6 q 0 t O s U 0 2 w C 2 1 7 5 G E 6 f f A j x l w Y A o X z T 6 Z e A / N L B / y M f O 7 L H / 5 t G f a f o X 7 / 3 / 7 / / x 3 O 9 t 8 t d c G I x V I X 7 5 s / W S / x z 1 L X P S z 9 8 W z / j 7 f G v M B j a 0 z c v 7 t r u P u n s i p o 2 B r / i 6 h X U P 4 P 4 W z / h 7 3 U f 5 X 1 / l t l 9 a / N + r + O s k W G 4 P 9 W W f 2 3 I i s v / O + j b H / G r w L e 8 8 W c k b r j j f m w M Q x Z c R c c X p E B v X M Z E q T P o 1 J e 1 9 p 7 7 J j z d F y H u N l f r I m J C B / f Y R D 9 8 s / y 9 4 y W F 0 A t I a E r Z D k + s A x u 6 6 P p k s 7 n n i 7 x y 5 j / v A P K p Q w Q m j 4 / 5 0 j U C s m n M F f l p Q P J A L l + I t X X 1 V 5 I v L P G / k / 5 u W j P q 8 u a X H f d 1 4 k q V f d Q t 1 4 N p f k C D R u Z R G J M K 6 v h 4 t s X y s N I K N L 9 H / t 6 4 1 k R / e 6 f t Y v 7 6 H n n z o Q a 7 k 4 P z S J g 0 C C u G C n / 9 J 2 n N 0 o 9 c t s f R j x I V y Y 2 g m b a J O 9 q n F y 1 t t j d B P v 8 d N s x y N W N N u Z P j m a K + O 6 f n y R 2 / Z Y b E 9 n x S h h h 1 S / i e G j n B b P t A s Z b g A E 0 m q C g H M u O s F x 8 F 9 U c A x k v w 9 f t 5 L / G 4 2 G k d 5 W K n T 6 F v + b 6 9 p k A 0 9 K f W z c 6 9 c T 6 z B t 2 k x v v r u 3 r c t 6 z 2 u 7 n H q + f b I W d 2 j / t Y s y 6 X G T d Q H m 7 v k s H F 5 v N w Y u J W M 3 b e N 4 7 m D 0 H Y C 0 E 5 n s b L w Y Y E B U b H G R q x 8 R / e Y X w z n h Q Z X F A n l + p E s 1 2 9 f f d G b i p y 6 h w U t d x p B u b r j O 1 p Q X N g m v 4 d S K 8 6 4 G 4 H m + E Q n O I 5 0 h 4 t f d Z e z + A 4 3 Q b 0 7 t C t b c t + D X M 4 / p V k / S S j H O w / C R D a H O e 9 V s + + B X I w e g S 3 B z y r i h p F F E a 2 z x + k g X 5 0 a k b 9 m 9 4 5 X b r g C e g d n s Z l 2 u 5 g E s n H X X D Q L I M 0 c v K s j N s a H a n r 7 m D A L N U H 3 H z a r z 2 u q O b x + 6 J H 4 0 3 j J i A 4 A Z + T 6 Y L + K U / B c 5 C p F w j v 4 H O 8 X l b r Q o d Y T B O F Q V x 4 Y v / / i 0 q L 2 e 6 X c J z f e w E 3 i F O 4 x O e N 5 A L C 9 u o 8 + n M T 0 1 4 u X + 6 0 g 0 o N 9 T s R h m H 1 T B y p / / N m 9 O O P y r / E W d o w C X C 1 u D 6 w 5 v w E K K j z g F 6 N 7 I R a + o N Q M A w Z z n o U 8 q y K T p D c U k v j w / Y q L S x 9 g p / w 3 q + B K Y J w Z Q v t F a 7 Y B c R d 0 v 7 u u 0 d n a / g S 5 R w b O 4 S h R B b z o a 4 P p D L b Y n w y i 6 L u g H i J 0 a 9 6 Y B z W 3 S t n u J J 1 K 2 h T F C k M Q M 6 o h + o J L q 2 + N u d o g 3 K q o B 7 6 / O R 1 7 i d b y p o R V x R 6 h l V l I 9 2 2 h n v a i X C r z X J D R c 6 R K S B T z w y m i h F K b v L g X z L F a J 3 a m f 9 E u l M y L t L g v S u + 8 C 6 K x 2 k 6 t Y d p u o D 2 D k g D s 4 S / D 6 v R R k x + X n 9 3 S t N X j a v E y p 5 b T N y q I S S b / a 0 X v V i A 7 6 C Q 8 4 R 5 X R E y g N v C J / h 9 5 a E L 0 f n X 5 s b 8 5 v / e H 1 N 6 p U 8 A a b B c 8 T + b L u 9 s + 1 W F t 8 X r u o H 0 K P w b r i W 9 k n 6 x e 8 k X E Z G I Z O 5 O q n g s M D x + X r 2 X e q i P + 6 6 9 0 s k H r S c a o 9 I O x g m 7 C y C R C j 4 z h W o 7 c k 7 5 3 R E T E f 9 m x u e + h Y z S x Q W 7 w s U B D P / 2 F 1 e e I C N b k E H R / K V o R 6 A I 9 E F p 1 w h w I R i 2 v j q u t 4 r F S Q c 8 7 E m 1 J c + y l e K P 5 K E 9 E P 5 w r 6 + I L p E T 7 Z 5 n U O G z Y R f 9 f 3 U 7 4 4 4 2 d c r k J M j i g o v O R n w S X 3 p V k f g + h e 4 e v r A l Z U M o Q 4 w q v d 0 A P f g T c h X n A k l 0 y n 5 Y H f 6 L T + 7 F 4 + / X 5 2 H D s L V J L B A V f Q u o 5 9 + F 9 9 0 v H 6 2 X H P V C 5 9 7 b H 8 U f p S M X 2 v + V X c z T J F c g h 2 5 h 1 K U w W N + 2 s y x g 6 V N W w c E v F y + N 2 9 6 i 4 m O N e u a j y D f d c R t 7 X S t 4 X D J r h B L n X Y f 8 v A 9 f F g 4 U H y T q l 8 v G D y u y f t / c p b 6 O 2 3 9 r / I u 0 h / A h i o Y a P L u I e / / G I c y c J d O q B + e u 9 X H T m 1 H n Y 7 m 7 o j / K + p q / / F 5 7 n / n n + E v j / B f / / e + i 1 F j A Z Q s h t T g u m Z e V c S M Y V S d k T 0 8 B Z G J z n 0 1 H M P K H t z Y F V S z H E q B J O o 5 S A Q w Y / I y f 8 f P G D a N / L b H 9 x O R i R h U M j D 7 B s F F X f z i m K N + K 5 M 4 y D f P x L D x w H X 5 v t y j o 5 1 h 7 7 C j 8 M i I j A I x C X Q i j l O g a i C R z b a u E p h c v i S 6 o F j a B o G L b H V r H Q 4 0 n g Y T s X 2 3 K p 1 9 I w V c F y n 5 j b d 0 1 b z t L e 5 3 f 6 z v 4 5 u k t + 8 l 5 r w 3 4 N g e F 8 Z 3 N J n O h + G 6 u k D 4 X d C 7 + Y 4 Z e b n p 3 G 1 h y s m 0 B h 1 R 6 P W v C 9 6 Z A 6 y / j s J p j H 8 R N x D L x L O N W j W o u Z K 7 u z 0 2 x t r x N b O v d i O g I l Y 2 / J g Z W a H O O e B B e O y t N 8 4 K H w h R j b 1 n e I P f l b r a 0 J f n 1 e K T d 5 L m Z 7 S Z z J 6 Q X 9 d 3 E 2 8 4 t R d M 2 A w I Q y f 0 x D y r e S p F O W G 9 b B a Q Y 0 5 T R v 6 4 8 / L a W / M P 2 V 6 I 2 r Z k l 1 S m C t v O L + 1 T x N J p 4 6 7 c Z Q l N G + / c F Y J E j 6 1 I X r e + g e E q S r 9 b O M / k Z X l 2 I 5 D f 7 y 4 0 M C 5 2 h d 0 D V i 3 u u b f O v s x B s M K D L 4 R N y I k 2 n 8 3 3 W W h k b 5 + 6 a / v 4 5 B M 0 Y / C P u J X O t m + F E z r D j e Z 7 B a R A e t n y d E F 3 5 w Q 7 p z q M U b 7 / e d 4 z 4 s Y A d b I F 9 R r M 8 J G I z U W M N 3 i + x f h U A y + m J v d U F w L p L u v Q F N L X c p z W b Q 0 F / 1 O f F 5 Q E 8 + h s T v s 8 l 5 F e W n Z n S v m q S 9 7 o 6 f v d S p p X + b 0 9 s H 1 J N N e 1 w i b I f t v i E b w y K K i k O k z f Z 0 A J q O H s 3 n x A 7 w O 1 u 7 v P A I I Y K L U x G c t O 7 y d e / 4 D w S 3 7 Z o 4 B z O l 0 0 Q I b I K 0 X u j t P g J G r y 3 m j s z 9 g w 2 Y R p z 9 3 K H E C h x + o 6 6 B 4 D o U 6 / Y y J 6 f r V + c 0 O X f g 6 D Z 9 y p L f n Z d e Z 1 h / S l j 2 F 8 o + 7 k 6 i / c U U P 5 I d P 4 k V V U Z v + G n w 2 l 1 L L 4 S 6 c C I d q d t U + k O g 7 a M l Y D 6 + v d k j W n C 8 G Y b p H C z 6 6 e W B O z B E 6 W 7 u v e J 7 G 9 j / r U f + e + B 5 d e I 6 e Q g s E 0 1 w h D t u x W U G V E T T 3 / + f k K j + A b c t D e 4 A 1 7 w G 5 z B H u K z Q E D o 0 d w v s p 6 + K D r y S + p 9 v P 4 y H s Z u l S i 0 x v 4 v z M 5 J s o w a O / L 9 s a Q v Q a U 8 d Y K f n Z W 6 g N Y S y X D n E n k i d 2 A H / N j z / 4 a 7 u u 1 D 6 j Y Z w z n V V T T p n k 9 7 S 9 g I g p g X u v o j b r Y 9 W I G b o Q k G P j k + T N F D J J b 3 7 y / J Q 0 W u Y L 5 P e E s K L 1 + 8 s n D m r Z 3 y O i 9 e 5 I R m X 3 D 9 o i W Z U q H 9 R b a c D + j h z p N B / c u q F Q H t I A k 2 M H k j U 9 v B E f w a 3 L x Z / p l M i r Y k f 8 s J Z Q g J a o o 8 r w W r w H r s Y e c k X w z D t 6 Q b + f D j 3 u Q Z x R m E 2 z K f W Z f t O k s 4 4 s l C J u j N 6 u w A / x j d W / C f W 9 f w X T 4 2 I E z W / n u + n M B C g 5 6 x g t s D x 3 C s q n H 9 / R l E H 0 Y R Y k 2 3 P 6 C F 7 f j k I f z t P u a n 6 M W t C f X P b L 0 W Q P d m P 4 D M f X 6 u U 4 + c V B / B L 4 j r h O M 0 t z m c z g z u g 4 d l R W U S 0 i D l x g 9 n I L Z a 3 w S 6 N e U 8 9 L H m a + e 7 x 9 O 6 P v w + H k h T 0 W 3 W c h O 3 B o i N N V K t r G M d L Q r t l Y G F D T c n z G G l 9 0 H / K b g d u 6 5 L 9 Z g 1 0 a s h i D y V J Y S B t + T a + 0 q x 9 V y A t 4 t x 3 r C + m Y + C w 4 d e H y 2 B h Q b s b i U w U D U e W B 6 q Z W p 9 B m + S O P j I I k 3 V N P o k p J 1 v 0 v F v m E / S Y H d r 9 Q 6 U e K J E T S r o I H b Q D a s 1 h y P 7 m A h m t X d 4 k t P f i 0 S p 3 e 1 A Z 9 S M / a D 1 w n F m V Z v R S H R a 3 u i G A v J R j z M z L n O 3 0 8 P U 9 Y F C D 6 0 b y W 0 S q r T k j M I J J 2 Y 5 T O x s Q I F O B U Q K z 8 y 9 / K e i h t b 7 j Q Y L R E 1 A u T y k M p I 5 5 n R 8 / g X f w m s N n j u Q 9 d J J u t A B 0 b i O K N V S Y 9 h r Y C i R X L j h 4 e 6 B a Q H m e 5 f g X I M C E r 7 U F v Q r M d R e 5 P L q M w + w X c s / n T q h l 0 S o 1 / q g y n V t e 0 0 a H U D z q o w j J 5 s I 4 0 x E g O E C 2 o 6 2 R d P 2 E U Q Z t j + / P X i l 5 h r Y s e i v h 0 F D 2 u h s w I J W 9 8 W k h B l d i 3 8 G n H M g g f P y p B k D x q k N a B g t N z E Z a p s f G g k K x x O w B c X E E Z Q 4 i W V t x F C J u t m Y a N v o + 2 E l H x N N 5 U J p / o 1 B d 4 v n E 6 / R r h 9 c G J T P W 4 3 g R 6 n S G k t y p I V / + 3 + B n K D Q h A Y x i 4 W 8 J 3 K u p V G f 4 F 3 i W A 6 j b c T e 9 W w e 3 + d 8 4 5 6 g v m I c 6 p q C r z + / Q L t S / T 3 + H X F B z j D z R i I O d D g 0 / 5 x p u m 4 Q F d X t 4 1 T 8 8 w d P 1 S i F O x p N z D T 4 V A z H I I b K T m 8 b i h O F 3 8 Y F R g s / e 0 f j M q z 3 l 8 K Y F R w b 7 E u 6 x l G h w U n I J 3 h S r K / Y 9 6 n S / 5 o W x x n Z / B 7 D c 8 V 0 R W x u l n r J D + Y 8 K J 9 6 E h 4 V C e U M S j + A z 7 5 A Q E y h q 5 B K 2 L d e v J 9 H D Z b 3 L u M y w h w s c 6 P r f k U I w 1 6 z c / q Y Z F l 5 7 i L A C Q 8 I c P 7 T E K w n r N 4 n + z 4 l 1 I v / P A F z q Z j p H 0 0 T 8 J f 9 y e 5 v s m f y v I o Q L N z X T + s u d E 7 K W Q l L 8 U C p c 8 7 I 8 2 P a 8 z c f V s m e u d w 7 B A / w g z v m A T i / p n r l n s A M E n F h y T n E q a 8 e i z 1 c d e i l O Y Q g 8 W G 3 p U E x Y v Z O S m 5 d o g + X w 5 e 3 B K h v O H 0 s m u 4 w u A t 7 I u q E j t c w L R V h 6 D X E x 7 E v p A 4 4 x f f q r Q B c 9 u y x b C w k u X 5 D N 4 l 5 f 7 h i D v e Z 1 N V K d o Y b x p 4 C 9 0 6 1 W t 4 R 4 V n 1 j z R P m S A p C j i s F f H 9 x 5 y 4 T x w U k 6 u H U k b 1 t M g s + G f i S F 9 E I c Z g 2 B I a Q 4 m 7 9 j n m h h o k j T t O E 7 A i q I d R f Z r i b I h Z u Y + + w h U 0 U G 4 j z p X N B i Y j M D 4 u P u S 2 G d U C b 7 7 8 2 K e N 3 B 4 t / R 0 H k S u Z z N 8 O r p 8 n V 1 F L G Z R C T 9 x C X f g D 3 V e N e f W X 4 Z m E K 7 n l + F 4 q c k C L B g 1 w m U Z + 4 U C Z f g U y W Y c T V x U 2 Y y 0 r Q d X + P v g 6 8 X X G 9 n 7 C d / S 2 X u b q q x p 2 4 M 5 K f / N r T f s 3 C e w s K y y J J v 1 e C m B y r B n 6 v x 3 e n J u j i w Z p 6 E r B f F P H G Z u n I i p U W K 8 R t B J 2 Q E q u y + O S i Z W + h e F 0 d F 8 I p 5 F K w s 4 g a 5 D 0 j t X a 5 u O L o 8 m N V e e o f i 5 d c e j L u 1 L B b I y u Y l u x R z 4 0 3 n W s O t p l W 4 i O A B t 8 e M K / a t o T u N n R 2 V k I + C k I F a r + Y N k M o L z c c 4 + l 6 f B G s Q n F K c 3 s i N p a C I E U 3 w + y B m f D A + v K 6 e v 9 X p A E M p / v Z X w 1 Y y U h q V I f O B 6 k K 8 v u / P z s G B S A L z i e Z f d R A j G x f K r A I q S 6 U q e F E O z Z o Z / a W K 3 v L F x p z 4 n + w L D 6 K u g 7 0 d z e o z 2 L + I C / w E o Q o q n P 0 Q W n d 6 A G u M m U E w g z n R S M O V C h B F 1 P M 3 H b d y u A e q 2 m L L U i E S 9 q G y s K 8 C V I s O + O d f G G 9 J u + L 0 S e d w / s 2 H 0 E D D s + z u C f s 0 3 e Z t R M z 2 A r S F L C q O I x 3 5 + H Y E M C U C l q L E K u H 2 2 M d 6 f M Y D A i k c v i T H J A P Z C N Z 5 6 U w A f Q N 5 R M Y / w 9 J 5 B / U b r E u V 4 N 4 1 M l + k H d e H L t g M s b d S R P G v d q w h 1 t 3 t B 4 G n A r T B Z l q X w i G e 9 d o t g h S 9 W o K 6 V d W k h d g K v Y 9 7 g v a U Q L W u 3 8 P 3 B A w 9 1 O I w 8 j z X v l o J k P b B M 7 e 3 r R b 2 M 9 5 V W n g i 4 L + l k 9 X s Z L 1 c 0 Y + 4 f V C 5 J v Z Q s 4 s f A A Q G t p R y n y u 0 c O M r 6 0 i z 2 a q A y q C 4 N 6 A v s 3 y / r 8 I 6 t d W T U D 7 B l Z / 5 t 8 U S w R 8 b n j H c g m / v u m 0 0 L k 8 r y D s 0 9 6 q t U S F V 3 r q 2 M 9 / 1 E w W P A 9 e 8 8 g N P H p d b 4 J 9 b 9 9 d E X v Y p a P C z K x p s 7 7 u U M z x o V 1 C W I J J s q 4 S 9 4 4 F A u A 0 B y v 3 E 6 H M d j G y O t y V R T R x 0 W F 2 Z K E x F F b r 2 W f k 4 Y k n t L u 4 v 0 t L g 9 c Z l / / f S L J 5 S 3 N 2 w q 4 u W + H q I Y P Q u D R 6 z b h T g e J m d 7 4 L v B a F N s z f H K v C X M 9 E q O A Q g + v L X a / f 5 4 t N l q 0 + N 2 T Y C b f l c S e 7 s x m i F G m A Q i y Z l e b y u X + p I Y h Y i K B J X k s 9 x 7 + O F 0 V 2 E H q X e H 8 e i U + x U 7 t + H 7 7 Z u 8 w 5 v k 1 9 w n g h + U V j f U s 7 s O G 9 w W y T 3 / y 1 d e q B V w I Z O 2 m Q J i E x T W 7 z I S C q b V N n C v G G A 6 S J o B J u h L M d j 5 d n 3 w s p i 1 j I M d B G Z c m G i M y X 6 K j + N D p 6 + w i Y M X 1 0 4 D G v n R D V F D c A X u J 4 b J c 2 p a W G Q Z T A Z h / S V i 6 g G / M 9 z a Z P h Q X m K 4 l j 7 e z R l P q Y K K 5 c y X z R z d R + H 8 X e G p X 7 q W s 9 Y k A D x I T m 4 l a d 1 9 s D P k 4 B G W e x K y U O o K o R t r / q J V q 9 G g 9 g 3 u 8 d k r 7 0 R b J W + o I y Z 8 F J C Q 8 + Y H w e J D 8 U e j d 2 b 6 E g w Z G h C r j U z Z V q 0 P h B e 8 + c D Z a g q 4 5 A y A a p Z f T T 4 L n r 9 O B h M B X H / Y y 3 6 j 9 o v I 6 c M + 3 j G + V M B h G y j W R Z L i C Z r Q P d T U W B N 4 d U j P B m G J G c d T 5 k K y g i M y L s j j l u p S M 4 t 1 p d A W 6 4 B T J 5 z S j / 9 S J f x N L 2 x A k Y e L F 1 D 7 d I d d X / / + h O H x / Q d s + R 5 J O Q l D K v H s 8 X z / a a r D 4 / V h e C 1 q l X J h 6 2 e d f R z q p c H C j 2 n 2 N m c d t y x 5 + O N n f l o V t G D q r 4 a s R Z l 3 m Y v g x f m 8 w G n C K q e X 0 k / v h g o 6 v b s f 7 l f p Q C s D j E W 9 + W B f B t A d y 6 L c 5 8 r g n j d 4 g i n 6 x Z Z R 8 E L x l 9 L j C E 1 h w k l D j C e o Y c e Z G j D m x U N J r z l y S h 5 X f k 8 C P z b E A 5 q O 5 o r z e 1 d / W j v W m c e e B G K Q 2 Y 3 u A c S T w A 0 s k 7 q v A d o h z y j 6 n m Q V N L b o Z i n 5 J M b a X Y k W v s d g T k y v u 0 6 q 5 z Z J q S M e Y X r v m f j y Z e x P 4 h d 3 i F L R u I k + x h s a F 6 L d 6 z T W m 7 z M 3 C O 2 E D H 0 e z S S g R I z 2 f 0 w G D B R w a B Q O c 5 S I y D h N M t w Y z z j y n A 4 L p 4 H A A k 9 3 f m O u 9 X B Q w n t Y j b A z 7 n g V + d B p 1 + k V W 7 X G d D 2 v / C U q z 5 R r H Y d e 2 C o Y Z + B b A E 4 n w T A k 5 e c t 8 a Y R i c E o Q a Y H T G v z m + G 2 B R F f r h w e 7 k Y Y D g X K G p P 2 O S + o U S 2 M w T 0 0 Z b 6 D u P s J 4 a J F s D i l B p a 0 6 N q v G o v H 0 U D 2 i a A l P w z e b w E 4 8 9 k / J L 8 C 1 9 E S T z n B M r 2 + y F 9 / G g x J D C m N D I T L Y j L E J 5 O R Y X M G 9 L 4 O D D e P / 4 R j i Q z + X 6 z 9 z U 0 B 9 O a W o 0 6 P S N 7 9 F j l 3 C D o 8 X F W Q G T o E 9 8 D F l 1 1 j w y P R q J Y 0 U u D S O N 4 2 e b d x Y t h Y i g O W / y B W f X 3 u N N P X l / 3 B i / W p c Z J p 3 q + V X q + j D 8 t z a + v 9 i J k W Y z P Z s s k 7 X s P J y 6 B p O G q 6 3 q S d 6 8 3 v i 8 u C n Q P f 7 L u V U o Z E N V 9 E u 9 7 h A g e M 0 q i i E u O F n 3 4 7 W x U 1 b I C W J r Q U 3 p X N W s i v j p Q b g k Q q 7 p P a p c w F c P E G k o F J G Q C G Y O 9 a R 4 V L / r J q Y r 3 k 5 1 C v L 0 D W k I S t Z h o o R 5 o G H 2 c m c E j F R V Z H A u 9 D y i R 3 3 U A x 0 7 c 1 / 3 p h p x n q e z P G t x V o H E J 9 u M i f J s n 2 j a 3 a Y z f r n x L M D T l X V 0 8 L v E U K X w j s k o k w p i x v F j E r 6 T b + V k Z q U U M S X v X A X n C l K N H 9 m H 5 I U r 8 O b C C s l 4 A L 7 k Q Z h Z p 4 u c w 8 A c P e 6 s 6 F f 5 U 0 X d r n 6 q P E 1 1 5 x h z a C I H i C j T W L 8 9 b w Q 1 X r M + e o v c T U 0 E X F S O 2 j T Q W V 3 L I A 1 d 1 g x a C r 5 W P 9 S T e B h 5 B R G n / Q z t U M u k 0 g 6 h o h 7 m 5 2 m S Q Z k w F P T Y f 8 9 c h V N P R Q 1 F h L X M c 5 0 p O m t w v s Y H R l Q M K 0 F e q x 7 k g 4 W U c x N T 9 5 p v B x D 7 d o k a v S t H P t 6 J P H r y j X J b h S 0 S Y b y p z m i K 0 q v S U R M E F Z N H o L Z a u J J m 3 0 g H d w f + b O Q l W L v Q H / C D d g / d t p 7 2 h P 9 U N V A f M 5 H H P I q 4 P T C 1 6 j X w n 7 r d / 3 t M V q J e L / k z 0 G A R t h c I 2 y I h q N W S P 3 0 e C S / g X / 7 u 5 Q t X S x P r Q V a N D c X m F N N f j T f Y 7 7 7 U A t Z R k 8 6 L b x I b 8 x r n T 7 i I Q Q f t 4 y N 3 R K 8 D / w i u H Z 4 Y + v V O c a + M w 5 n I f q l a N w s O t V W x V O b T N 5 z 6 1 p V b j 7 3 h m V C c a 2 j x E Q 8 1 W U k X K H R v 2 K m 5 u E T w a E B U G s T u 7 O E X / V S y Z 6 7 t W u 1 8 W V / H h x d p U x 5 Y j p m C B p M P Z y 7 E X L O q O g X X J L + 8 J Y i 5 4 2 3 I g 3 F k l 1 I F w 1 w w g / w z B q V D 3 U O z p U m N o 8 Z b I k c N x x Y I 8 + W y 2 9 x e I K x b F G L d Z H 1 z 3 R j k 5 Y A g W p Q 2 h m N y d w n t n I t d g n H r 6 7 1 3 j 9 e e Q 4 4 l 8 c T F V M 4 X S 3 U 7 u Y 1 + D B W R W O X q L e c Q x F t p U u h / z R X Z f U W q i V 8 f V Z m 8 D 7 e f C 9 y J z w j f 2 r X g V U o b 3 H J J k U + L + E x G x m G F q Q E O N h h p X W 6 M g O 5 T r y + S h 0 j g h j J J U F K b 8 C t w i n U b n A b J D z N 9 m l j x r k a w P t 1 P V v F X V B t l j j 3 b 4 e D 3 z / b J 8 q s 3 8 1 Z E v 6 O N 4 Z u G Y 1 j 5 E L n D e H Q + M X p L f a M u c 1 4 / 0 z I X g U f i y n d b 5 h V Q F 8 O z 6 k s b s A K L 0 c 9 G 8 W D m 6 N 8 E J S h w k 7 p w 9 v p a Q t b w F x 9 T 2 9 f y v t I d 9 W j / g w w B + A W R N 2 z q p 1 O I A I C z h w q t K N a z 2 h w a E k K u u u P Y P G y S j o k / y 3 7 y g Y j 6 E 9 M I 9 9 j A 9 b 9 N R + S G u 0 U Y R k i n K 1 + R n T A u f b f O 2 D C O o j A q 6 F t e p j P I 8 o C P z E j t y j 4 H X A F U A M 3 3 7 L A 7 2 G V s E C h R v y u f I q Y Z R q v A S a K 6 y p h w a V T l 5 u P d 2 E W / k d M g n v Q s O 1 M I D 9 U t 7 5 X z v i 2 K o q x M 1 f P X I c j Y 4 E k P F f t N l f J 8 d V u X v t / v Y 7 d / v z V 2 3 G 3 X p y n r d z m C 6 U Z 0 w l N z w I f z n T v c Q z + O K 2 X / w 5 U u P Q s v 6 Q m n F J i g b S g 2 h 9 6 v u 6 K U N U o Y 7 f q T Y Y X X a 6 1 + c n 4 Z H r I K P J Z J A k u j B + 3 d 5 U I y 9 C S K A e 7 v z 2 K L Q M e k u 5 v 1 j v F 2 O 7 U + h s + D u J / G d e + E e G q 7 F Y A y 5 h k k Y E 1 3 X k y x T j z o 9 y v w D V h Z s f t G 0 c K n g 7 S 6 z E 9 T l W Q L q W Y F a C A 7 B l r 5 9 H r U W 2 l o z f k N E W x r y + L p j F m O n 4 Y V j g 6 V m z r l w E T w h P e E R D 2 E k / n 0 K m / s i P o K Y 3 C k 8 5 W e G b s a 7 + o W n / k s K 7 z h x v h f y g u U H t f 2 4 i U C + P k j T A W g w q D K v x s 6 a I t 8 T L J B x 3 M t 8 e 2 l H j A P A z z j 9 j u r 7 t f U U U e O J i B N a t Y l + p t R F l X 8 l D 3 G c o h Q u 4 j d M z 3 T D V 1 / U o Q 5 Y F n T L b U G J r A d K N 8 + V b b g M 0 3 F 4 X k 9 r f N B w / r + Q 2 Z + L A R C I a 4 I r q 5 r z X j N q v a 2 p 1 3 q 9 p q g 5 3 i 4 K 1 s 7 D R 0 M c c A b X v i e 1 3 8 / M Q o y J e l 9 7 9 2 F z Z G V 0 O f o z T 2 b Z / u + u e Q 7 x W 2 m U 2 y v W N b p 6 r T / N + T a r M + p T Z e d V K s q 3 p p h / y 3 f / V O z i 1 Z M L F E a F D n H 7 m S k v a 2 8 M l T a f G u H M e i e 7 w U O P R + g M q Y C D + C a u N 3 C M w g g D L k w T s W c o a 1 L 2 k 9 A L E J n 0 f S f H e 8 C 7 P 7 y H r v W g J A y 5 r m H N / 8 L O i w 9 E 8 n 7 H k h 1 0 n 2 z s 3 O D K X m G G g V + P R m K 6 a U t K A W x O 1 C V Z 8 N J u B X X t r K n e L x r T l Z a 1 Z j X T F c k 8 x j g Y U 0 l c N u S y e Q p H 8 j j I r v k n w / 1 Y 6 R 1 D 2 B 4 K B Y 7 Y Z T W 6 y x I + y e 2 F 8 Z e D z B Z q 0 h i m 0 t T X R X E A x Q y b 7 a x S z r 4 3 l M f n B F l i y S D 3 z Q v j o 3 W / r 6 i D B s n O 3 9 o w W I b / O D v 1 r 1 p 0 7 i 9 m B p u C / A + f n e l e / L / F z I 5 / e o P / 1 h 7 / n + x T b z R 5 P H 1 H W C f h 4 0 C 7 u Q K 4 b C / v y F 3 y 8 8 g 0 7 F D h 0 H b i 5 T b 0 b p x 8 C w 1 L v i J K 0 L A 8 W 9 X p Z i f 1 c Y 7 J 7 5 7 2 6 g 8 S M + T V y d l V c g / f 7 l U e 7 i b O z 7 H 5 V c 4 7 y z 9 v G z u n O f b y y r J X 7 N e v F f Z 4 V m b 7 P e 6 2 M N C L k i C 9 B P p X T V j w 3 I n X F X F a o v o w 2 f U a J + 3 6 R I t B 4 0 i K + / s J h U H 6 + D + 8 u v 3 / M 2 b / K a X l X 3 T p / 2 c y Z h 3 m x k t 0 e E k Y 2 c 4 j w q W B + D P O Z V N C u g 3 A 0 + l Q A a O U F U s A r X 2 M 0 p i O M 5 M j p y s X T g + + F m q B N z K M u J 4 8 a I K Z 5 s M X i r y R j r A Z z n 6 j H c q c t c O c 4 D 5 e X h H z A 0 r z 9 R 0 L Y 6 i H O 4 X T 9 J K G a b K g K l z x q + p J R 1 c G r 3 g S E + 2 F S h g f x H 5 M b R v y 7 B X o R G h q f E 4 W b W / i C U 6 m U 1 3 c r H u e R l v I / D K 0 + 4 b w z / U H 1 z R D 8 h m h H D 3 z y O g 8 x u 8 l 1 R a j W i H b G 2 x c 8 j x d j T B W I 9 9 n 6 W q B 6 C C B 2 i 9 N C a V f 5 q P l A x K 7 6 + j N j D 3 Z f 3 8 U 5 r 0 V 1 S 6 a + O v h 1 S E N j l 9 T G f a D U Y w P b v H s Y 4 W + 0 e + d h X W 7 w V N J C 6 8 F 2 N y q I 4 A I J M Q g z 0 5 P O V w 4 P u w P I C a 3 z 5 6 i 9 h K C z F v o H N r N S 9 h v G L W 3 x s j 1 h c V w 9 U y + i j d m b w L / + i f / x E x V D Y X C j b 6 y F 2 n I g d O d M J L S M E G M z m W X L 4 2 7 S b p 1 Y 0 8 N Y i 1 5 d 9 z F B a F Q f a b D B T L O b U F t 7 7 M e o 3 1 z T J F O D 8 z 5 K v j X O V R m e h O Y U 0 2 j z 3 r 1 W 7 f w 2 r B L s e E j s f P m q O / M B b 8 f f 6 S o j L 2 X X w s B w O O u Q B t F 3 G 7 J 8 d s v J P O u S Q 1 h u j Y / A P + X + K e E + l E v U K B Y F F / w m / U o z Z / u 7 T S 3 4 1 z c 3 N j 8 f M 9 2 z I o c j w m 2 k v F t X v d 3 D s A 2 X S Q O a G V P d V Q 4 + c 7 5 U O z k p X y u u l d a 4 1 + t + s + / u l 3 I 9 g F T z w P m P t f Z s 8 K f m W 6 v 9 n A 8 b v S H O X / V E E L j 1 7 q H K + k Q E a T D H H i R D t o b Y e 9 O P J j g W g 7 j 6 i t S M d e o t U b g P 5 e d w g o Y N 9 8 w u G c 9 f / 8 r X 0 y Q C S + q H k 8 o H j P O T w f g R j w V R t W f x f v x w O H T V b s 5 J k l i T l d g O U D F j v w t 2 R M 5 n O f f f c z t W 7 9 3 L Q K Z f 6 D x A P 2 f 5 w O O m H / I e 6 i 7 z + c z h j G v 0 m e 0 3 4 s K f y X a / i U 9 / / T U h m 5 D L f s A t + E h V G K X r C E s 7 g 6 s J r I J B s D i w l W Q t T P 0 m W 3 A W z r b J E 6 d x / q X t 8 m H H P E b w M p 6 q f l u I R 9 5 I m t J 7 s P Q T L I T 2 2 C X q 8 w X L n a a Q X n I Z f d u t J 0 6 q g y 1 j p n 9 O f p z J y G E 8 e K M k j l h T K I 3 G U r X 9 g y t D H K K L z T a r e + Y b A j q X U e r e Y Y R 9 Y j y 8 i n R d 3 U 6 c 3 d 6 t n + P y 8 i N x B 5 l v D 3 H 9 L u L f n + h u P g K M P U Z + 8 B k B c x d y Q / A h 4 G D W e p i L f p D O e c u V z 4 / S 7 0 b Y q T 6 N M D c y d d y 7 M x N G s Y 3 B l L y 8 e N f q 9 E T Y 6 T D r t R B j i n a l q 4 0 u 0 0 M 8 S v e z 7 M l d l H H m D 7 W X 6 f E i m P 3 H r 4 G A o A J t S k O V b f M 5 O 5 J 3 z k l n E d e s M / 0 j P k H e v v 8 n W U 4 I j P F 2 H a v E q u w x + U B e A 7 8 U T k G r H x O A I r m T L J 8 a M D v L 1 X e P w b h z R a a K o 2 v 3 1 + 9 3 O Z D + F l 7 2 K k D 7 7 R Z V w 9 H S q 1 S N O U 6 X 2 h 1 3 v 3 5 c Q g S G c 7 Y I N Q 9 v A i I G T k H H 4 2 g 1 G o P E R Y g n u K J O H Z 7 J y m 9 0 t F g + O i 4 K Z 5 P / s p m 9 F H h u t k 5 x + s M q y N w Z D + Z h G A r T G k n 1 v y 4 T D N h K W 9 h o F 1 4 Q k c J A g p M f v L Z x 3 X Q U Y / x 3 u P 7 8 O O v F s I a P Z F x w / E p z Y 2 m h + p t X 4 6 m y R q s v i w 4 E + g 1 I c F k H N o l t J I 9 R q y 0 / r Z E G f P f i 5 z m k S W 6 j x F P V B h G l D V z 2 v f z B s u Q e G F m b A z 0 9 4 R a x / 2 8 F n 4 N d o X J P r t v 4 2 g r b i k J y 0 s O 7 F 7 c y c w 2 M I s p + X g b R m n i 4 I C 9 n m N I h 9 2 E S b R g 5 f O 7 + J q J R x S c 6 8 o y k H w X 6 k u d F u j j l R v v j s 7 + v f L X T I D l D m F N L H B + K e V X Y r 3 v u u m 8 3 2 z i c E i u d H P b r t 4 J t C 2 T e i Q G O G K D d S A u z T n 9 J L / g H L b d G y a 8 7 E F q V 7 f 1 W O 1 n 1 M T 7 u K 2 I Y g g t 6 r Z b r D / j 3 0 f q 4 j A x m C q I + Q F U F l 0 U i 1 v g X a C l R 0 k y u r I Z M r T P L f T x w c K h b R t V 3 T S A h P + T 1 5 V o p e B f M c i b Y l v d m S M h o D L g w z D a J F B p y u g A B y S b B J i / g e r X p G 5 5 u Z z u c L 7 f z i 5 a j P N L t s s G E 2 s O r w W K 7 D E 1 p a X a z r j q F c P + Z e u j e h P V + L r M D 0 o 3 h E m 4 e f a 5 W z v 7 P l t G 9 y h p 6 z P C a 6 t i 5 e 8 c t G 0 n s P E R r r L s Q P 3 U b r P 3 9 e 4 B p L J m Y 9 i 5 M S / q h / j r l h k 2 / M f T B q e M f D 8 i Q k L h 5 k V 2 j P + g J r 1 4 r q U j 0 S c 2 e i G r 8 6 C i d 7 J J / f H 0 1 E l 3 J b e 7 f v d G m G e Q T z v w 4 N u M / Y R D Q q B l K n l R D t Z X i Q I P / B 9 w L 0 w k R I P k p m Y 3 8 + m s 9 2 B + 3 n X 5 o i h 0 Z P A F G l N X F R e U e 7 W 3 3 V 8 X M u f X e M Y 7 5 V g 2 j / G x t 6 z L 4 v D G T 0 z 3 A H P q I 8 K D 7 w c m t c q D T r D a I Y L e A S N p 8 i y / E d 0 6 + 2 p f 1 P e k + 0 C P b K t 8 o J r Y j 9 X x d 9 A Y n f F 2 s j 6 / k B E t u E 9 b 6 T f T w 7 y A D M R 1 W c I l O G d q E 9 V 1 V d / a o n k G H q N 6 T d p t 2 u 2 + v 2 7 M s u 8 k 1 n G 6 q d 5 F e + e r v 1 1 3 5 8 h l i J v 5 F U 9 y V 1 p d f 8 l h J D h I y d 6 k y g H X k e h D L h d Z m 7 o A + + c b t g d A 9 a A t 0 7 n n C y d G 1 3 S 5 8 P H r g j N 8 8 o x y v Q 7 w S Q Q 2 J F h 3 G u 4 / z 6 W h Q O H c T l v + L f L 7 + 9 t Y G O 3 f t f T B t Z n n b 0 S V 2 a O A 7 h q x p 4 g u W L 8 T I G R 3 z Q A B 8 Q Q 9 y 2 W Z v O a e M y r e / n O N 4 O f x F C w 7 / i z u l q 7 e k 8 + r + u 0 O p l Y O 9 K 7 A a 3 Y H p E y 1 Y 0 R 1 V 3 l m x f z 2 G Q G 8 E c b 9 C F j t r A q c l S 9 b B w 7 g S 2 T R 5 t X H O e y X 9 + I E o c x 0 + y B y 1 3 h 5 A C U 2 + V O N W U x e 9 e T p d M V + C b M J r C 1 J L I P f E d A 5 l s V W q C V a e L 9 K d 6 4 + 4 0 t x I 2 O N x + X 8 + I G 2 4 G s c Z r o Z O 1 H s l S H 3 i 8 u R L G p 5 F 7 z e 1 p / o 7 o Y U B p 6 n c Y i Y M 5 3 Q / O e 1 q 5 q 0 B 5 d S B w H Y 4 h 3 3 j j + C S J X d d 7 y p E + K L G z n C Q + b f S P s B 0 W D M f W x C M 1 U U F y k S h W q A W r 5 l 2 1 a B c z 4 7 8 J 5 b 1 k I U 1 / D 8 u 3 f W P k w 7 M 2 7 x e 7 l 9 Y w 0 H P k K n w F O j + d h U 3 p 8 g 7 Z b f l / u J K s B K A L v y e O M 1 A 1 b U w q n m R X E K m f E g m O C A q + 0 b S O 7 k y w W S 6 + l D o + X N 9 z o v 4 A k A K J x f 2 D z L H 3 0 4 K k f w v R y u B X h n H t F U h x S 5 h f M D b U 1 6 M n / x L t 6 / q 0 i u w I / 9 L u K N C k A 9 f 0 h k 6 Q r n m H z q h P I u D m 2 c v Y 7 T y N i t 7 0 h J d 4 6 g s I 2 l 3 d N i K G 6 A Z x N / e i o A C + J e n v X s u / o T l p t Y Y 3 u 8 n y P m j m a h K + 0 R h U h 0 r a 6 c L E h A p S 0 / K 6 B W E v P i b i t y 5 e h S X c 7 3 2 N n t r 4 m M 9 8 Y / n y Z m 9 Z q n 8 X W 9 8 R 3 7 1 4 f U Z Z i k Z e U y u y E 0 9 h g c 7 r u 5 o 1 v h L / W 5 O s d 9 K t e M w L 2 n J C c s T L m Z / e n o V 0 0 d i e 9 Y o X 7 v W w m U 7 M U 4 f C L 7 7 Z 0 K P B 0 h u 8 x F E l I X Z d o i s a v / / n C Q n b D 1 X g v D m 2 f k Y y b s m C 0 w m m I p 4 2 p H L s p n B n g y n f z w 1 g J p f / O e X 2 K P 8 9 v 7 H e l T z O 5 H X 9 d Z 6 G r N 7 9 M 1 v n x l P M H 4 o m U W L f + y 2 R m o z b S 0 7 c b a H P 3 k o J h p / w d y 4 Q g Y W k r B 9 N s h r u 7 t 3 2 l d a U w I g d B f G E i 0 C x r O M Z O B f t Q i X M Z d y t p e 1 e y O o Z N O J U L K n L h o a a W s w F U F F D c s E M L h q T r B P S F 0 S E 8 V / 4 0 K / / 3 L v A m w q p / O 8 G W X + R Y j s y Q h 8 3 L 8 q i l u O / 1 T l Q C S / l n V O F P S L N B q 2 C r S f U a u L / e 4 j l z o g B 2 R h w m Q / 8 f T D b W x i S T f C w i z D a 3 M 0 1 V y u L x V 7 O 6 y a v M x R c i y a O e d q T V L x j H M F 4 B e 9 e P 2 W N R o G z g h x t W / w U 3 D 0 D j + z y q e P s A T 3 N 4 e s / g U E g s a U z m 7 c o d W 3 L Z + L b 1 y P h 9 m Z 8 Q s G Y L q 8 f s J A P i 9 O h y 4 K P N 5 i g n D v P w e 1 3 d B Z m u m Q o w s P Z 1 p d o 1 K Z U / L n B U S J O L 5 3 m m l Y D s b z E p F P f k P P l L 4 l y g 5 8 J F + / + J V 8 y v v b v 6 A O 4 O g 3 H f S z x w t Q m + L F e v v e J f R 5 p 5 s I / N 7 / Y i T O h s m 6 9 P 4 j e M / 6 k M c t U n w T + g v C E a k u p X 8 r B o V C 8 4 D 7 Q T g b j G 8 F Z q L C p z F 7 p s O f P b k 3 X C I I m i 8 V o F y N r / C c w f h N c y 1 P h p l 7 / J b S 5 j e u x 1 M 0 3 7 s g Z O I U M w p A r o h n n / n p + z B I O P 9 X K p 0 O W h G W x N k N L 1 x K L g 9 7 y P 7 L Z 6 7 C L S Q o V 9 o S W y k m + u L 2 X M T k + x z O t n n p r w U 6 f p 7 h P i U W L A 1 N q P 5 J 1 E C B o T j 1 F N n 2 O 9 S / U b n f X l 6 5 D L V 9 a 2 9 T r R 6 l t l c e M 4 e 7 u J 7 e m E Z 5 F S R 1 u l A l 1 E f f T 4 o P 2 N 6 z B D C f U z a K 1 x 8 B y / w + 9 7 E 7 5 J t / / y H S Z S D R P B Z J h 9 N D D h b M q D p + 2 n N S 7 V G J G v A F Q p b D y S C W l m K Q R P 6 v 3 4 b s M f B b w P k o / 3 n n / f J 5 J I J i s T i 8 1 J T Y T Z R S M K 6 + + D g O + v K 6 A q 8 b Z 9 5 w T / x e 7 T v P w m A q P Y x 0 1 7 2 D T r n f n n J L E K 5 A + 7 S Z w q q W S d n b O X E C t Z N 9 Z j 1 W R 9 d 3 / p 7 a M W f X q / x 6 9 Q v E l + / h 0 C M l f O G Y V 4 O Q m b d m s a w k 6 Q C d o J L O h 9 + k X k x y l V Z W t / 1 / 9 5 M r c J g S e K T 2 e I f E w n 4 A 3 R 3 h X 9 + N Y L 4 z 0 P t 7 0 M F j P q / f y f e g c u 8 R u i v C H + v U l 7 4 r x / A w s Z z m h D f y M z / 2 4 d C k J p / / q L / / p 3 7 2 T F / n x 7 A 9 x 5 4 h v 7 z 6 f n v / s T 5 I u C v K P y 7 v / t 8 P p 1 f z F 7 4 5 2 + P n / W / / V W F v z 8 5 x p / / z z / q f P 7 7 K x P / 8 i f / f / P P i q c 0 t i S E 5 D A s N m 6 U 5 S g b 0 C q Z k x c n 8 l H Z d / o b 3 v o P p W l M 8 E K f 5 q T j L a P C x j s E 1 a O 7 S x V C i m l q X B X l O K P t e v q V L e N W e 9 N 8 J G F v Y u L P + Y i A G Q t 9 T U 9 G U i K K O O X q I S X f 3 W h y c I D 8 8 w e r + / R 1 b / 9 9 6 v R D J l 1 N B A D Z a P 2 U A U P f u O P 8 6 H w 6 j 0 6 g o q f R b H 0 F q / t V 9 r x T 4 R H Q k a M Y 0 4 + 5 3 U q + 0 j s L 8 S O 0 Q b D g / t 4 r P W o 0 u N A N / M N v r 3 / 5 X R a U v 1 O S 7 x 6 B 5 J B H K 8 B L O 8 D L x w L 6 E d C M 6 m F y i Q / I A X n Y 0 b f b P Z d N j 2 q 6 F c f Q I B m v 6 Q s b E P v k j c N w I N S / 3 I 6 E s c P 9 F M 6 F g E 4 e T g P Z d W m m 2 Q x G G f n q 4 h 5 + E E Q i i S U 1 O K e D N a C M 8 F Z 8 C z 6 P d d 5 p P X n a 9 3 R Q a / z n t E Z 7 8 k a f V f n N X n + 4 x l 6 l + a Z c + R l n Q M f F Q 6 / x D y h C S V k T / T 0 7 W 7 m A G f B Y 7 8 a d u 0 P S x 7 5 w i f z D m I S b t j 3 7 m W w x q O P i w Y w 7 j I c T 4 i G s o f l L b 5 i I y R o H 8 a d y r O a 4 O 8 R 7 b X q n R w g l / N h m D H w t D z o 7 W K 2 z 0 M a T x Q X g W L D g F g E d U k h F C D z b N K N P I 1 j Z x b v O I 9 m / J 4 k h b S x o Q N g B c A E P u Q / 7 j j 6 6 J Q 6 l P q 1 m d 2 F v l 2 W 0 j E l w A X 2 L M Y 5 7 3 Z 8 w h 6 8 8 W S 6 / 5 w 2 P Q x d 9 + 1 S 4 E Y + u L R U j e E T S / p m K V X o 9 R Q M 1 X n j r w M l x C w u Y C O E e M d z 4 T 8 R e y + v A + j 8 F A Q O j W 0 8 + u q 0 X y D q v Q E o M v R M O 6 t / B K L s 8 N b J 5 y c b 7 e + i / 7 b H p q B b Y 2 I V I V e h D u u E + e Y l / O J 5 v 6 E o U A 4 S b 8 U D D F d 5 r O N 2 g l / s a i o J a M u 8 r e C u S 0 z f I i 6 w 7 1 x u 3 z W 4 C K v F r T D l + z N E r J 1 b O k N Y u T P t M H m j 4 H U s 9 K l U H C X i / a h U M I q r 0 B L T Q L G h x / i v d k / 5 j w Y b J 8 7 c b l Q + d W b S r 8 Y J j P B d N R c 9 3 2 q 2 Q h c v p / b X C 2 / 1 1 C x b + h l t V h T u H / Q r l I 9 I 8 A E g + z e 9 + u C / b K V 8 R J n P y r t d k L y k F o F K 5 q k 2 w r Q k G 5 0 A + w y 6 u L v Z j F 6 2 1 1 I x n Z U F N / T K a 8 M / z V Z E K I n 7 O b b M 7 Q Y o W v 7 p 6 B w P E J / 4 o 7 O U L 5 5 S 5 K X l e v f 3 V L 3 a Y C 3 y p n z L f p R 1 6 H d f 3 j D N t S D Q B 8 b F l Y 9 U a F g 2 Q h H 5 U z j d J J + N a 6 3 A t 2 s l p W c + a l 6 z B 5 w P l b / M C o 5 k l k 7 t n z l 2 M A y 4 0 C C U 1 s m R r 6 C 9 t 1 w x L K L n f 0 J a d 6 b K P v 2 q b 7 y V E j g g o D F u X H r E g L 2 8 1 G x i G S y z O e E n r N v 5 g A T w L g H T E Y F z M j 0 a R K J q l E q c p p k r e I F E f v Z a F E A e / D Y s 3 U R e / v / x Z L i h y k f m 9 v 4 j O 5 B e o h e L w C O o z g P N B E c n J s v X Z N X x P c o U X Q c p U l H v F + 5 m / P B t h O u 1 P l 0 p 9 w A M a e s A S 8 T E J 4 n / M h t b h G p 5 Q i a h Z G c J N 5 U W c + k P 5 O b p V G a 7 6 m o F U l Q 9 U / G d l U q W V k 7 z y b v s 3 a N n 9 W 0 Y G O n L 4 c C W 0 j v J d P 3 A h s E 8 / k Z U L s r w g n 9 g f D d x q p A I k o p z 0 i R n J 4 O E G B J 2 F x d O z I P E m 8 Y k l i H 0 r 3 5 g O C / Y Y q z U w a x g 5 c j 8 N I J Q 1 n E 7 F B G k 5 l 1 d U 5 7 6 N 4 M 8 f f g p w g 8 J E C T 0 B w F g b J r Z Q j z v l N 1 8 9 D 1 + N F d b J q c E f M Z F x G P h a / 7 M 0 O O O m I e u b U 3 V y R w h Z B V 8 z 7 a w 0 O j U 9 R k L f 3 v Z U J z t U x z J v m 7 z C x b N R e r O u F 3 2 C s S K J b z B M f j 0 M g j f v D c 9 8 2 T y z k A E C M u N 2 A 0 W R 0 i 1 I i c 8 o s 2 U A j x 4 V P J 7 Y a p 1 t V R H 4 W b a v O o 8 9 G m Z x Q t 3 m 1 H 5 C k W W H K A O 8 1 d j 2 A x A i Y 2 7 6 m a 8 I S J w O R T N n r 2 a j A U 7 1 / q D D N 8 w Z C / V J y + + D G S O E f g j B n F 2 a p c B V Q X z 4 k D T c N 2 d C P 9 Z x g R f U j h h / I t G E L A T o m 0 B 5 A + C d x o X v g 1 Y i X D 6 C N m N y / m G f F w m o l C m 8 N a D x 9 x 9 z / m p a v 1 C v 5 l D Y z + x l 0 O / l C 8 e k S a D j F 2 I C S T 0 4 X j z O H d G A t V x 1 K B m G V / I i A v d M 4 b l t A E M j f i 3 X b q J G w B O 6 c Z 3 9 E c M K a w i y W m U b L t X j W + E u 7 Z s I 1 N u 5 2 w E D 6 o l N k Y s s 6 o x o x N j e T / L J r 0 j 0 7 9 f N v L V j 4 r q S R t X g g d r q 8 w 8 X 4 N + E x L + D U A c P C D o d G q Q t n o Z 0 g I e q 7 J 1 b T A j k q I l Z S g v z Y h + a e + Y h V I 3 r 2 2 F 3 d g 7 i / o V s 6 w 4 Z A v 1 y / B Y E R Y Q s T b 0 y 2 + B / l k n Q 2 B A v 7 f c 9 E I e f a t r k 2 X l E X z h O V V a 5 X g s + D 6 j q U Z s q T g L 6 G D i / V j 1 p C c x d Q r f g u D r q 5 J k o f n 1 / B y f o 9 3 j + m l A c z q P y h g 0 5 U F Y D m U 0 5 a / v 9 J Y S M Q M H R o 2 V C k L F W P i r P c 1 U W R f j U b e U 1 L U u / E x d w e n B J F k l J f w U X B m P s V 4 z L r 4 B l B r D c J 7 a l q l f 7 A k C I j p Y j h 5 8 9 y W L p w Q u E a Y t 0 x X n A 3 Y Z g a p n Y o h P e I b y 3 N v c R O K V 5 v B Z s Z v 0 D K 8 V c 6 + z O X l i A 0 K o k w Y G 0 C L M 3 9 W c T 6 f g l P q 3 1 1 w Q 6 8 t 4 6 W N g f W j A g U 7 N E Z F 1 U 2 s d 1 E 9 f s m u t W p 6 Y B N t 3 L c 8 T k k E y R m c T s 8 + 2 u a g 3 F Y 4 U G D q d a A T Z 1 t c 6 f c 3 e z A M / + W h a F 6 4 B 0 q A w E Z e 6 K h A t E g v f K F 6 V U C 5 9 U + 3 O L e V x p Q J f 8 o 5 O o 8 H Z h s p n C o M M 8 d P v O Q L h h 8 I Q q J / a 5 H 8 B f J r a 6 P m X Z Q k h 0 T i W z + r k c f D 0 z X 8 o A F y r 6 R 1 U 8 n 2 Z x l 0 t P e m U T d a V e 7 1 k t t C + H + O b v y S H y 6 h 0 / z B g / t 7 d 9 e l X F S 5 S X B 8 n d F T D 7 O S e J o v W 4 T T H I l p i x F e p F F v w g s G w t f 3 r I U R z v X + O y 7 3 V S Q r 7 m i E q G t j a B H c / v n 0 x r 6 G P j u e 6 x V v h 4 b J V E R o Z o X P v Y C E / x x P a Y h Z P 4 e 3 L A T s T U r y Q 4 M I C u q Z N j z S j E O K b k R Q 3 0 Q A Q K b n v S T v C 6 P c 7 X 5 0 8 3 0 d F p c 3 p R X + Y r 3 G d w 7 q W h l X B / R U S v b G N X W e w O a 4 n K q Z V H h W 7 / W j I Y v A z P 0 r M h g N k o w P 0 V 8 v R J Q C L 9 A r 4 Z k A V W P z Q Q 0 Y 6 2 c c X P x 3 3 O Y L 0 i s E 6 r x q M v X x w j z O X s + d K 7 h / s l d u J 4 6 u K 5 c 5 2 T 1 4 7 P 5 p g q A 2 L j Y 0 2 B 4 c 9 R 9 / O 3 0 v 1 G M / p g i l a v T 1 r F y U 5 J 6 9 e J t 3 X v b 4 B z E V I V 1 H r 4 x X o M 6 y V W Z l 6 k + u c 9 v n e K j P I z u N m v t 9 z L O H 4 e B j w c q 3 o 6 2 s 2 I t W R y 3 E 5 f L G 6 a 6 E E 6 N l 1 2 n G J + v A 9 9 L o I z I o 3 X a J / S Z c a R 1 + g J 0 6 j L 7 / t N z R F T F F s q T i V D B H f h r T k l s 3 s y k u A O S 2 Q 0 2 m a f 3 7 9 w o A v t F n + T X / c k u 4 v + m E 2 x v o f G 2 L P n L A j o 6 x 7 x 3 f 3 6 t u D l z f z J 9 8 o B s 8 8 9 G y L N 5 3 x / t 3 B x s r C F 6 L 3 B 1 1 o P X t 4 X F 3 w U a Z 4 3 F C K i D V l z F A Q y y B o T X 8 e t 7 6 S s W 9 r t 7 L 9 7 f E f C n M 4 r i B + Z G T p b n d + 8 g I 1 Y K W R L X C 6 i E 2 P D a y 5 9 + I J h 4 P v 0 t c z 8 m q F 1 e I n B A v L H I + a M X P L z K 9 t M T O x x 7 q E I s h 3 z g v / P D 1 e q B n 6 K h x d Q D P E C k 5 t w O R P g m n 9 f Z X c 9 A g u b + H 1 8 m G S d O g T c 9 y r h X C + C S T 9 k q 3 O l T x M A g p N x e U N 8 P 5 l M Y h / v 7 S J G k 5 6 a L f G t A 3 t x w b Z 8 f Z 8 s O A W g r l 4 3 B T 4 W S 9 v 4 5 m c 8 3 3 h N V o 5 h w a u j J w P z 0 l p 8 u 7 M j W k Y w N 0 P Z F I O Q B W s y k l T n Y Q v d T T 8 f u e e Q m q W 4 f J Z H 9 d g i Q d G L F P d 7 N p l p z D A H U 8 Y v 9 h c Q J O W T S l I C e G Y n 9 7 5 a 3 1 W p L c P B F a 6 Y j u B k p 4 l y z Q 0 0 E o X 8 w L 3 3 v 6 T n t D 1 a l K d Y j 2 4 K f 1 7 c G x F i 4 A 0 3 e F C V N + 0 y b W S Y 3 Q h q T O 1 7 7 5 F Z 8 O 2 d w s / 7 l b T 2 + + z Q / E x j Z J M C 4 8 7 z p C J x t Y i W J R G h D n x 8 i n 0 j b p d v 6 R y / m 4 P 5 o o j P P f T / a D e 4 V y M v r x S B + f g w T K t d v c c F E 5 N B g U z q M h 7 I / A U 2 l G H h 1 g W R K L L Y V + v r x C U S 9 J v y B Z 2 q 4 R d z h u e Z u l L o S / j n x + z S 9 x I z W P 7 2 M E 0 + u A F B v P s W 6 H r G 9 H u 6 T i K / k h P 4 o z q g d F q v V Z g 0 0 t o t 9 U E v Q z k 3 l i N c h N P x M k o H 6 d c W T w R u 4 9 c H l s r r U U O f z O E k 9 O J 7 l 4 Q V 8 X Y P C B j R K S R B 9 0 h X Y N d y f Z u r U M A B a 2 N 6 z 8 A A g P W Z 7 F G 7 D M k b 5 + j + l u M 7 h 2 v h L K s l d e K H 4 L / Q d m b L i m v d l X 4 g L h B q k L g E C f U I k F B 7 p x Z 1 g P r u 6 T 3 2 + e 0 q V z h c V R d V D k e c d P j E y d w 7 2 d J a c 4 7 x f V o Z v R O P Z E + 5 G E e d v D w O a b Y l k O p A u l J Y V G W / c l a l P u + q 0 P F 9 9 W / q e v v F t + d 5 e c X T W m F e W K M p 3 v u H x k y G S G 7 J k h Q Q N 0 q m a E V m + 9 Y y 9 c d S T N 5 9 c h N 4 1 W f 9 Z i 2 o B P Z P f I a 5 w L Q Y u 9 + + K R M z f o U 6 D G z Q E J X 4 i A x f 7 K R L M i A Q w 9 u 8 Y q u B G n a M P L 0 v B Z 5 d S p d B w b g G F h b Y D x a 2 e J k d v t 9 Q d 2 R 7 P + i 6 L X J 5 p I k f X 9 N g g k p 5 d T 3 5 m 8 E u 4 N 8 S o g q J W 5 g E X q u c H L 5 + b g V C g U g n L r X v F x I 1 a 6 r i F i / C j X y v U j J k F h W 9 l I M z R M X D N M Q c A D 0 4 r O b l l w + d p D K L T E j I T R k L q J W i D I 6 g 4 x O 7 w 2 4 m M T 2 4 a g h K + g R e D s M V f c z l O b 5 K n p b l y 1 K d k 4 t / a k O n 9 q + d t q z T Y h I S w 7 1 2 F w h k y L V M 3 e P H E W T p Q + l g a / Y X b t P O 9 z u E l s H M p w L T c J j b w N S x u 2 T F O 1 H Q 9 8 k R n 0 9 Q Y 5 O c X G k p M 3 G 1 3 B x U W x v Z M D Y G B q d R y h 2 j k r v D C k X X h 1 3 g V j B u 7 z b a 5 F d W Y b N z p f 8 V G x P m H W C B T w d / G U 9 0 6 1 v 7 Y B 8 / h l X B F r X 7 Z d z b c 3 7 G P X I h h s d v y K D A J R 2 T G 0 K 5 k m U q J Z M B F t 6 O h 7 J S 0 b A Y W i r z 3 A / + 6 k 6 7 4 X u a R h n d d G Q V l c c 9 k Y S H Z G 3 n T G s j B p E M 3 N n u z e x 8 C F p Y Y M K 1 D 4 P R X u 7 s G n w t I W j 2 q x + F q f q g v k + a S h 6 0 6 T Y X G G D 7 w J J U p d J v D P r F l 6 B w f S 5 B j v Z F q U a k 3 g 7 O B t D p I B G A h i s T Z C X k v H q A c 4 z P 1 V I A O 7 7 R D 4 w 1 X O Z x h l u b s p 3 W E 8 f h A J n j i E i z Z q s l B o 0 X 6 S 5 h A 7 m D Z t S O b z W B I + f 2 U 2 z K r L Z I R Z f s x c T a i M N q N m W 3 W H 7 H M Y J F j a g w x 8 i u C W 8 R 0 i z s C p + s D 7 L I X P E U W 7 / b u 9 q s 6 K a Z m 3 x t I M B q K / o S i 5 1 U m k M Y N i B L Y N b 9 a n p I i q F r C F K 6 w k Y 4 u v h c x 6 0 y k s p Q Z k I h U I F u / 1 C v X G X d O T 2 i y e B p l Z E 1 A r Q h 3 B 4 / 6 3 4 K U r z 8 r 3 u B w J 8 6 / Y U z c V 9 v w v a 4 j 6 q L 2 i 7 d s 2 c s C T H S O Q v E e b E R p j S g n G s Q i X e Y / 9 Z m W Q K K 6 B a E c a h z N P z 1 H Z w S X Y S + X k D / 3 k Q p h B K k f b V 4 j y 9 M R e + i C 1 N o M i L b A / M D y S 6 g H y z Y X N H v 9 b K u G Z l I 7 x A R s C Y L j 3 T p + Q 0 P K n R Q a S 1 A s 4 f L g b s u x z o x d Q x K 4 I s 0 q U v h e N M n V J 0 6 N Q u 0 W s A W D H C s 5 I 4 I J f c V + l C I q W D a v d X Q N 5 Y 9 o g G G x j 1 6 h X U p l 0 K I d Y z G k I X t / n z + 4 Z Y L o / S a H W / T 1 s 9 a x Q L z t K j M S q L V g j P 9 7 n Q o M v t L d L b i S l / S 7 l F M W 6 k m j Q f F K O d 2 6 5 8 i / 4 6 e W 6 M q M W 9 + b 9 d 0 u r C s m S j G F n v j 5 N X U q T v w R F 6 F j j 3 9 G l + U 0 R c y + l R R + / Z 8 b E Y K T / k + a E 8 N L l / f Z W g F w B I B r y I c z N B A 8 w z 0 k z 3 + g u a L t s 5 f 2 M m 2 f i L A j W j k q y p K 7 K p j V D G H F z I C F / m H I f Z m 5 9 7 P s L u 3 q I G o D / T Q G 6 P h O K K 6 N m X g U 6 O k Y T T o C 7 + P y f Q f R G Y g q x g S l G a B b q 0 x h 7 6 A 6 4 t r L o b p l H 3 E e t n S 4 h v A m g 3 v Z A 3 K j V / y / T 0 d 4 T N 3 X 0 o U 7 C / b y 3 i V Y 2 f i j / j h n o t 7 B H 2 7 L Q Y + r z R 0 T k i f 4 b G T J O I S E M 4 7 3 9 L h i b 4 R O 4 I D 1 v 2 b U s i L e b Z 6 M s q C 3 w w j o q 6 f 9 Z n 6 T f 5 K C x o H e C b q m K 5 / H j k Y 6 B / 8 b Z 9 X g 8 B f A 9 Z y c z Z q e p Q c 4 h h v g l N Z F J s o C / l T d A D b P P 8 B Y s / 8 h U T n R p j v A u 4 W s 0 d g x p V 5 s X O C l I V 0 W q B Q 3 c S f c E J 6 + 2 d 4 U p l 8 y f s T O q y 4 0 Y V Z Y n n D B 6 v s T g / w B R v T z d a 7 N 8 1 o t 5 U 7 p e D + u u 0 p d O 6 i B e I O U n X 2 z 2 x N J t D R i d 9 f p z k g s j l p b l h S g c 1 g E D c 6 h d B d W X S l Z Z 7 6 9 S V t t 2 N e t P k 2 + G e A g 6 1 M S e w D 6 o A F h 8 P b x 2 k + j r 1 P l k 7 6 O Q 7 f n l t s H r S f d L 4 f s m e 2 9 J O + i 2 x E V c Y Y e c j m N C 8 p + n 8 q 6 f A r 7 d p o x 8 J A t F 7 B p z u D H Q m N 0 J R 7 h c R v Y Q y z k N Q M h G N / q w G M 4 o 2 H T e Q i B d l 3 d u w s Y 9 D u y r S L t 4 2 3 X E J t M E S B 0 G 8 h M S a M K 9 7 X t L E X H y 8 g a g v u 9 p r 1 y H z A / q G P G o J Q G F E z z 2 t p o l B Z 0 B H Y V 8 F D l 6 b g B G M b 3 v J p R U k N Z T C C 7 M M l b L 2 i v m 2 c o v F K Y E N F K D 8 B b 5 g K f t g 7 0 / V 0 Q q S N e g 6 S W E e / z 1 f z 9 f C + F f 4 D d 5 i n Z V b s x 2 8 F Q E H 7 z B 3 C + 6 P m Z X z n Q x I V Q y O G l t w h h 5 K 9 3 g f X W t D a 8 X i X G U U B S f h s / P p w l O + c / i r H R x 3 + G P c M c P 6 V i 3 e a r r 8 + x M 0 V 3 L E / 7 v H J 6 + 3 k c D s G w y J f s + E 1 P o k w e u f M E 4 T U + c E p 3 b q Z e + F R t A d I T / E s L y M v 7 Z H u W M m h u X a v 9 d U r g Y z p E m D n b d e / d w A A N R o H d 9 e o w 2 8 D 5 G E B s r k z 0 X / + W O C 2 A K f D O y A E v h 5 F I 7 x K b j X 2 C e A Z 5 4 A 4 n b 3 w z M f n w / E x N A f / a P b b B E Z S I 1 t G M T U c / M 9 H D s 9 j K J G 7 x m G a n r C W 3 + S G g f q F I K a 0 h + F R z d R 5 h z 3 J R Y E R B r E P v 2 s X 6 / g d V L S L I m D v E K J n Q O k + o j O f b + s o k H j 1 y O + T y M l D s 0 d g Z + g 6 p 4 P v m u X F r u X Z 0 R X W 5 d K 4 0 v w V Y h T s L Z e s R 8 u A g 1 k 5 n d E z w 7 w G W p 9 G e w e V r g D j q I H s g t M 1 j 4 g / + p e 2 P 6 g c y U x W Q X w 3 K G v 7 d n 1 J J h H w p H 9 w e D w Q 5 M v 9 h b O a / J A v 5 w U F z K x E A M S B K Q E n g k Z 3 X V z E U d 7 A H b l 6 u 4 Y e u n b H S / b 4 h J G p 8 Z H O m z E P L Y s G Q / v d m l o X w b h z R L H k v r O V f w 4 x 0 z l f U B S C R X Z B F b c / u J / e h q s k Z L a + z j E D a d E 2 7 O + 2 q q h 8 B S q 1 A r P w g K g i v q r Q C h T m W o H F U B X t r J o 9 z k A E X v r 7 Z 3 l o I V 4 N t Q Z U g c 2 9 9 a d c + v w e 0 u J B a / 4 0 F m f o W o G g B A S w F A m L b 6 8 q J j o i l u F G L K a O Q f m V 2 6 Q U V e X 6 W v 3 A V 5 9 w f P 3 J r / A j Y t F j t 4 A 3 e w e D V w N T x T L 5 m u A b N b d X 0 S H L 9 1 d F q w e e 1 v f b p 9 c Y R G B s i X Q r t f j I G 4 z 8 U / q g J c G d 0 m k z U v x 8 y g t Y j L U u v K c W S O 1 W d 0 q U M c r L + / g 7 1 j F L H 6 K Q 7 Q E j j 8 7 n k g F M C q 7 4 0 W r E l K d w + 9 F / K D h L z U 6 + e i 7 m J g 7 W / J 8 D f 9 e C C Q 2 l 3 z r m Z w 3 i P t 7 o L l 7 w R p T T B u U F W o X X 3 z 4 7 3 B q c G 7 / L w W g n k F o j q F Q 7 Z J 7 n 5 R K h Q u 5 y q r 1 a G C X B 0 R D 6 j 8 9 7 w J w U e a 1 r / V w Z F I i V h Y R M r y p W 4 9 H j W b c D v O L o 6 t v c X T 4 B m Y C y d D g C K I k u p / a V C f U P S n h A / K 6 c j 0 1 s M A Z 5 G n 2 a j u B T U O V y + K y g 3 V N R d f Z f F 9 t + C z w 7 E A C k + / v i Z S f n 0 b A r Y u W p A t n e I U p Y A 4 Y 3 d 6 e 3 Z 5 F r 4 x d v n G Y P m h 1 K 4 8 + B K i n P R j O Z U 1 i y L t h u d b s V L Q Z 4 6 q s 6 g a 5 N i b X h k 4 T g T m S Y 6 p i W J a Y I r 7 e C y G S N m y U I W y v + U D h / R W 7 h G v m N u J 5 g 2 G E l t V E h 0 a I D O t d l 6 R r 5 / f s y E 2 8 s C 6 E C 9 P S z 0 x 8 H m t 8 t Y Q N l N 8 5 Y P U D P 0 M g 9 s G 6 / O L d q + r D G u 3 Q + t + w z v K P K Z x E z u q G E W r j 3 4 x g Y D w I Q q b t a j 6 5 F F 8 Y M 6 y N J X R / / R E 9 B F B f e / n r e z j s P U 4 H u Z T J f j V 7 B 5 G / F C d z u R T 3 d e 9 i 2 i d 1 G o R o 6 7 C I v 3 P F 2 b o M j U 6 o A F j D l X 8 r u n N 0 x / E s 5 L 5 T 9 9 H J 6 x c d e S e J v e K r K n P h t 7 C V y 3 / G I a f t t q o E Y A O E m + Q k 3 a 3 y 9 k 1 M D 5 O a 7 3 / M 3 G / T Q w / y B M q q o c M 9 u S G r 7 I 2 6 q n u 8 o r q 1 L 3 V 2 s A F l T r 1 L i 0 l K H Y T u f f k K G 1 t E X x 7 B r d A 8 W s 8 N D M P x K S E j 5 j P w c R k U Q S Q 9 g z f j y 9 d v f R f s e 9 g H o M e W L o h 7 O 6 c u n l b E R n 8 g G / 5 h A + Q 4 G u n Q 2 b U h / U x 8 k P / m 8 T L 5 e B f e z d f m W x V R H s F D M D x 9 x f I R B t A j e S g M N 6 s U L p B 3 w s 5 N a u q D h 1 8 n H b z i I 8 S Q G Y 3 L p m S 9 H 5 E s f x d J 8 8 7 1 J D w / C 9 0 z n N + s u 3 Y u O f j e d n b 3 w X o f g c c B 1 i G 2 f k 9 d X 3 m Q u y W R 7 X 7 p H z q D I z i V V 8 d A e n K n X P z f p I e T 1 u u N K F c c q s k 0 W s h q t C O P G C p G 1 Q + A q n U 2 x 5 S E 4 w f u G 3 / L E c y K O O i O x t c S X r O u n l t 2 F v m s z 1 A j A q 2 T z s 7 k U Y 9 u J + N c 4 Y 8 A 5 l 3 a 5 2 A Z G L f s q 6 J 0 q T + a P S H N d R i r q L y I u s O c z P 7 T T q 2 m J a 5 W c D P d d / f W Z Q u l / I 7 D 9 z / j s f 5 T H Z + 1 / 4 r N X a 7 / k 4 D a y 4 H k + T 8 n / i Q 2 J v t o X 4 y G c H W n Y 5 4 c P q 4 D 8 F S T r 5 X u W Y Q 1 F d v l h n I U 9 z A e C C W m P T t R P 4 h Z o 0 d v i G d q W Z d B K 9 l L / e m I 7 j 8 l u X l Y C n s 9 p c N 8 q j O W M d V F l m 6 G 3 4 9 m x y h I A Q C O b P b J Z 8 J N d j 9 i o s t d H B W Q Q B V d J k i + n + 8 g m H Q X g B q w y K 5 o V q Y 8 K g t l + L 0 c F X k z t 5 H P + 3 z / / s y D z / 8 v / / S 9 x M v z I q F Y g x H T 2 m + O A T s p / y J N N Z 8 / c E b H P T k W Q Z L v 6 U H p H H H B u G f e h M z H a 9 / b J 3 Z 8 U J t w / s L t X l B Y / g y q x B 2 y 7 h 7 5 x T / y v 4 m S h P n 5 Z m w A I n F H Z / 0 e g z + w t 4 G w O M z K + B k w d P v h n f I P W O A G V b + / s z n / z D A f 7 N S y 4 / 8 T J Z 2 P e s F v D / / t 5 2 d H / f Z / u v 7 D H n f U P 4 V 7 5 2 X m / / x M n z 8 I r S x 1 4 3 k G j 3 D N / 4 m T 8 t 1 G N 3 x M U B S u z / f c / / 5 c G b g c + L w u i M + m S y w g 9 e l f 7 f I n C H 4 V k g Y u m k Q T Q G Y W O S f 2 G 3 3 Q W T w D s 7 G V C Z H / u Z 1 k o m H A Z A i c N R 3 J c I Q j B g 0 M g O 0 z W U c Q D o v o O b t z A t d A X d o c U e Y l k G L H R F a i b l 1 i H G A 0 + m c p d A h a D x Y 0 i c K V 7 4 S Y T + + 6 N n c d D U 1 3 u k i q H 4 P S + F w Q p 9 D B 5 P N q r 9 L G 2 h R K o j O T c W 6 x a y v 6 G C 9 r d A 1 O E V S s f b h D m 4 r i S 8 h j 2 u d E J Z i Y k X b B T W H 6 p 8 E 4 d i D G 7 Q R m a f X 2 D L 7 L R S x 0 B s Z y v e w O g n T f B h l p R u b r h + 5 u r j 9 7 g u q P u k y z a W N i / A Q a s S u I q M A S v K j P k A G d h d f G V T R c d q v b K n z 6 A d P p M 8 C p F U H / J V M y G H R J + + j 5 Y 9 g E D T c U o 9 4 B m Z 0 V y + e 3 y A W C 1 J E 9 c x h e 7 z z F j H / f u w d j u w U m S t d F P 3 7 U R + t c O q S i W 2 O 9 W X P u m 4 t X V X Y x w J p t C K e v D r r Q 7 Z J p J p 5 f y y + R A B J M v W O C X w 8 Y a / 3 w m s + u n R d G L L C K Z j s n 4 t C R z y i c S m i I b F C 5 v G C 2 Y X 4 k J / y w Z N o X f c b e d + x W B + O t O x N 2 T x s / h l Q 3 U i T T 2 U g S n H 3 E f l h F A z / p y j 8 z s c 7 5 L o P U J g f T 3 v g D P D a y 9 H w E z 8 v c 1 H X Y o j s Y C O I n E h N R a + e B e Y f 3 3 9 4 g v 4 j L W J M r c K c s 9 c Z C j B o J A j Z L J B Y U I h D 3 + 3 J e U 4 d / + h q p U + c V + U c x y P + W n f K M T w o b n + J 4 e 4 B 4 b r i h R n H p W Q O e e t I S P + X 1 c l m 1 Z C n y P 6 P w 5 T r O 5 u 1 b L t w q N + m C a 5 + e 4 8 H q n + r L E A t Q h w P E D H k H M 7 J 8 8 u B P 6 E S / i K A z v 9 I B d g g U p 0 3 u 9 N x J 0 M z G 4 n Q p s F A Q 9 f e + S A M F b W 9 u t s U N Q f J q J n Z t j F x T C Y P P Z V f 6 + g h f 5 r 0 o X T 2 R 5 u u + u H B r P 8 0 D j U W q u i h t S 3 B b B O d N a J Z B s V Y W e O Q b p o 4 V k O J V 9 d u d 1 f w 3 Q E Z B n I l r 3 + h a w h x B T C P k L 9 f M j Q A 6 C b l M x p w 8 7 N C F 0 0 4 y y S M W 6 E 0 + c e R f 0 1 K s 1 u A f W F J K K U v J X B r c 0 3 G X 6 d v q V e C F k I U o Z G / f w 2 Z T M M S T c r O M j 1 Q o F 9 9 H l B u A I Z G a H 4 w l H 0 f L 0 k x e b c I H k v a X 5 M W + O 6 E i 4 z u H O K z 9 z v 0 J D i L H I G S K V y / C 4 0 F o 9 N Q H 3 Y O o a r h J S s 2 u x o 7 1 0 m 5 o U f b h O I m 7 P r 5 X W h 8 P j P p G P k z X A 3 T Y v w A 5 e B 1 P E B / H 5 Q q P R L i t z H 3 T F r W P C q 1 F n H 8 s H 3 n I C W P t V M g W B C 2 d Y N o / 3 w 3 v w M f r v p O x 0 C E x X l 0 z T F C R r n v l l d j G K d y + X f Q z H 9 0 M m j N 2 M 9 8 c Z l 8 5 I x 2 d p 1 H b 2 6 4 R n s j Q d 4 D i 1 5 c 8 H E y W v T C E a / 6 7 U d K T 6 T P e L e I J C 1 K J O T K Y x R 5 Z T o u S R 6 1 x q S I + i o E t i B a H L g 7 W w e a 8 7 S 4 0 u j W j W i h A t T N E 6 Z / S s p P T 2 9 8 O D J z G B A W V 4 4 y z q O n a 7 5 N L J 5 C g t k 9 5 k 4 L c n b C 2 / 0 I P S t r a 5 A z x V 4 e 3 6 1 D g a X B 8 4 n q 7 b 3 8 8 b Y I l o B / g o r B y Z h D e D o X x E K t M N i n v O w s V 8 L g q C T x H S C W K U L Q l n 7 O T B 5 m I E z K 4 7 + Z 5 7 1 1 0 T e h O x g 4 9 y 4 d b T V 7 g O 4 / b O F F M d q / s F 5 V S l + I x f y Q 4 l t d Z Q i G L a + k 5 8 O r c U v Y T K R n I 3 A n P D i J J 9 D G 3 s Y G 7 D n c 3 8 3 T K V Z + K Y 8 d / l D d 3 e 3 X 3 t 1 g j 7 T Z V / 8 z u b B E v v i w A C l h X K e U V I s P b Y 6 + l 7 / s 6 H Q 3 F 0 J Q P 2 P O d b p r 5 m s J D r m o 5 F 2 W + R V O Q o z u w D L X O Q Y f 5 9 K T o K m T e c T 0 g 8 h o 2 C s l e X K c f E F z d Z x d r 0 p / F O v 4 / V 1 S y 1 c i o G Y S 6 b / a L v z m C 1 e e V n 7 m m K k B 0 9 N B i a i l 9 P 0 a P S F 4 M s d / B a c Z 9 8 y M g t R v q t z l Q b 0 T N w + B s A 1 d R S P Q T p k T 0 a L T W y U w 8 q v z R i Y + T A Z A 2 f G 5 M G p w O V N B c s F A 8 D M H C U O N x K c 5 0 3 D b 0 N Y E J 9 G R 0 e 6 K y m D U M g Y U 9 2 c 9 e m Q 4 p n / k I N Q 5 j + j T 4 4 R q V w / O R 8 D m C e m B 3 J e / b S N / q b i a j m C t 4 X u U i G L a 9 / r D Y L 5 1 7 W i A q l F b G m K a h N i 3 E e 0 s 3 i N r 1 9 y o e b W q L m j o s w x 7 E Q a L 2 + i Z U m 2 F d E + l k y I r K S O m I U j d z w O f s a C 7 H W n d + h Z X L y 8 k n b s 4 K N M p P G Z a G j Y 6 Q y h L v D y c u I o 6 x / J G U 3 u l 9 e Y H z q c J e 7 o 7 g 7 T 0 v I 3 f A z w w v o l N y M S S q 9 q / s N v 7 e j e 9 o r 6 3 S J Y K o G F F s p y B X D 8 D d / 3 m r k 7 t 1 H A R h T 6 4 L M + z s p e L v A k q G n z M F g e p Z / w x c G 9 M l C v r P R P 9 j x t a e R q l s L f O b O + 3 e G L 8 w 6 Q f k 5 b 5 2 z Y Y T Z 4 R 1 R E Q X 6 j Z T S K V V T A b R 7 B d 1 3 W b 5 r g e 0 Y H R 1 L Q 0 u k J g + A w L T K L o l a i q y P 0 S 5 n P m J 9 F 5 1 0 O 5 5 2 U 5 U S 8 L R l M o W 7 7 W V f 4 q / 7 g h 7 C 8 b H k 3 A M N Y / k g v F B N x X m i v 0 C i + N j u 1 4 + d a S t D W p E g b Y G j K n t y 5 c 6 e N 3 M 7 z X t T o H p 8 c 4 s i X h 7 c H O 0 M A 9 7 U h X j X r f g B Q A 2 V x 4 d N 6 8 v z r d P W H i n y B z N m h U z f O Q x 8 E O S A a E c R q + v h 8 1 l J N Z 6 u h J p 8 h C f O c m f h t m F 2 u 4 n 9 2 x j F L P 7 L U 1 v 9 P g w O E B h i p n 2 v d s J U X K I k u X A + H m w W s q B 5 w X 0 d 9 e e 7 u f 6 q / + J F F / s V F O b + d t V + 7 + A r J C i 7 b j Y 0 S n b X J U n 2 Y L 4 P p 1 w 3 c B d X V j 7 u O v r F 3 R 7 x 4 z x C g U k c t W 6 Q d F c H r N E S V e m e a 8 N 7 z 8 I e W e 3 p 5 3 c + 7 c E P / T s T n e 8 4 z + 7 U l m 3 u X 7 1 J 4 A F k b 8 Y D W + A 3 g j O o Y J z c x 9 1 l m O V 7 P 1 / e A v 5 d E U X N w / d y 0 X 9 1 H V G L U x D I 4 X x I 8 7 D M B c q c 1 2 + 7 G d z v o j j b 4 r I J b q E i i G e 3 9 I D n g b j n v 7 n A O t 1 Q N t j j H J 3 w d m B b c C p m E z V z 5 7 6 j 8 R 7 N H a 3 1 1 G A 8 Z 5 9 l 8 x g 3 G / B T I x q Y c s Z G v O M f b + 8 n 5 r / x 4 y G 4 K R 7 o + a C t x R C h s O L 5 H W n q Z / e I K M Y u 0 U A L N Z C t h M j 0 9 P f + E L M H + V M B M M 6 s x 1 u m k 7 F T s E a q U J B v d t v T r G 3 H M 1 n r 8 G L I 2 4 U y d / E q P s k Z Y T v 0 X a U 9 C F w D a g b Q W 6 h w x P + A s V 5 Y I Q X z / u N q F 4 A V J 4 r o 7 s 8 i f 7 J C v E j o / T 4 2 X 4 t s Y G I K M 1 a o v k p g m 8 t k 5 3 A R u e e + v J 0 I H T S o J g D E Z D x N 2 u K l R Y X H k z A w 6 R 1 g u C W O 8 n f p c V r G b 1 Z j 2 N C / 0 E k m a V v J W R B 7 i z y B g X G 5 Z Z M Y 3 J 4 r a j 7 L N p C / e w l u 0 X m X Q J J C G 0 N G O R T d H n g a x / a T 2 q R l 4 V K P G D u p b x 5 z / j a W 3 h f t 0 8 v t 0 H E P N g M s n / D e L D y 8 8 Q T w 0 v 3 j J b 1 u n R I b + 2 7 z J / 9 B M S 8 o v d 7 y O 3 t N L 2 O 3 t T 0 U P F x I / H Y 9 7 j E A 4 + / P o H y T C + P 8 a H X / 8 L g 9 8 W h Y O t 1 D 8 C 1 O J 0 D A k e F a q O Z U 0 z / u E e b a J u 2 n 7 s 5 z E y r l U a Z H 1 K t M E F O 5 c G M 8 w A B 2 E U d B g D 6 B / D t 7 4 R 6 I h z B / d J q E x f S i s 4 h 8 U k 5 5 e j 8 4 z H X M B 2 p e A T Z 6 4 c z q 3 l 0 U r O X Y U T B T 0 / H M K 5 1 k 9 9 d 1 y K X H 9 S b v e U Q r o 2 8 i J 5 C O w Z I B v Y + X Z 2 + Q X 4 1 Z e u L Y B A k 3 h x f + G f a e M k S t V L I f Y G l i Q X q J 1 S Q T U J 1 E U n U f D Z c H N G S v T U R J E 3 B a J U f w Z 9 w y 7 Y o t u Q 1 y 5 d V G V m 4 7 1 c 6 w R Q h c W M d j 8 v f A a n d f 3 U P L 5 d Q 9 M b r Z e / S X 1 b N r R O N N m c k e 2 N l 3 d K a b Y / g u j J i s 8 E N 2 F c G f l k Q V x O E Z G V i V n o U v Z u h n v H C i o 4 c L l G m G D o j o G M s M q D D y 3 g E 5 d O o z S L J k 2 w x K Y r Z e w s 8 L U I r G X g 5 G i W h O h O n / Q U 6 O W e p C X S Q z m K R h 2 / u 5 X K 9 h Z W C R T K m T M O T u O R 5 G X h O G 7 i B D f N n u b s 1 f E 3 Z f D y + 6 e J e + a S j i l 9 i D V 6 + q C v H S a O 3 M j m 9 u 1 j o 4 1 a o 6 e L 3 7 5 y 5 C r k 7 O 1 3 f L M q M L f J e A s 4 G w E 0 5 + z 4 Y U 9 v t h B E 9 w r E c u u q 7 H w y 3 I I 9 Z 4 a F w e K 7 x p 5 C e 8 p 8 O H n o G 3 9 l f z x / P z g r / 7 C X a C K f p Q R I t c j U k 3 U X v E C W 3 o w q d X K U V 5 Z 1 w t K B x G A Y 8 T p b 7 4 f D F m H f Y R i e N 4 d M / k W j t i T 7 c 7 I j c / 4 k g 1 D 6 S u q W 6 d b D t G U N e y G X W l E B g O v s h p d 1 h 2 l M o 9 H m S C y e 3 p f k h 3 n J l d p x d W F s Q w y D 3 l q K W s j G 4 9 s f m P w S l Q 3 B h B Q 1 w e i 7 7 g o o w 1 Q u 2 D C K E k p B p u c T B P w o z O n M O Z K a K F L r y e 1 d P r E Z v A F P C D 2 2 J E G y u b P Z Q f O r c U K b 1 S E f 9 u l E w K e f r 6 I G q r H D 7 e / I H o z O j 0 U F 1 z r w 1 K o 5 A m i T f I 7 I X x x 4 B V d S d D H c T + 8 6 6 / m E B b N P D 4 4 L + U Y d A 5 H I L X j S k + H y L c T Z u x H m v q y 9 H X N U N I 3 0 S 1 W M w g L o c R 9 Y J z A v 7 K 6 N 1 O p o r P o d 8 X D n c b H v 1 J r 9 J t k R t j i L G Q J O t f C Y G F C f X A 5 6 v r o F S l T 2 0 p + A p 1 Q u f V A i Z 4 y N D X + p l Y G S 1 M Y z 4 O G o a r e P L a g x + K x p X Y w Y K z U c 6 r K X 6 f R b 7 d i J Q 2 3 / f p g 6 e p P 3 B b P n 6 w n s 7 e H s w Z b v l I j o C E 3 U 5 I V z S N o I a F 8 d F o 9 5 p f q W 5 y V R H w P B p o w X 7 L J / x J d z c w N T B 6 u p S m E e 2 w 0 g u d d C d 3 X w / / g h G B A h k L 7 U s j 7 P a j S c h s o P 2 0 t n A r V 5 + M + r w O U r l T D I 9 7 H L + N h u C 9 + 9 1 p z n R 7 U k T y f T B J g / A C e w / k C p J 0 R l V d U G a F C / / D A J R 1 j 0 W p 1 + H t n p j Q v G P m l T d A z 2 6 o j R + W h 1 B 3 z J j A b q k K f X i N S L P E U 0 + 6 E + + G W 4 S L u 7 P H 4 b k n d a C u 1 I c 6 7 M F c + H v 2 I G O 0 j 1 T 7 X Z Y J G k V 8 X q K L 0 G m O L T C e I A L p + R l r R K 2 a t i 5 O b c Q j I X x 9 q a d f j N 3 R 3 8 1 b K 1 h E 2 W L l Q B n c X y 8 l z l 2 S Y z n 7 U R g 6 X h D u e 2 C l I y R Q 5 a W a f q J J 9 A d 4 i N d b 8 8 B 9 2 m g x E + a u l 1 F A H 7 q 8 G K w E r 7 o W k X c d j H K h + 3 s e k u n n 2 P 3 u b 8 C 5 Y B 1 1 5 + r D P 8 R W F 9 1 L z j X 3 5 8 h f m E W J r 6 3 j u F k 4 P V J 5 y q k m y 2 U v U L o J h / 0 1 Z K M o I H w K e B b E g w J 9 Q r t Y 5 a 9 a p j y P m d a n y V w l z 8 z 8 c 2 r m n d 6 V Z P q j c H z H X 8 r N L r O o e 2 2 B + m N o M g Q T j L 1 h M X r l 1 S t i U 7 I P R 6 m j 3 I c I Z k A s K i 1 4 m s L P w V E Q 5 / O p H r C Z Z e 2 k G U x R f W N A X H n p 7 X q u 6 m e L p e u k s + p a o / P 5 N V g D v 0 A p u s w W l 7 s d M 9 k A P s r N w 8 h / D c F C 3 l u v O g y S c L l n W l x m 8 v u + A 8 G M i T G G 2 B n z 5 Z p J u / M J R 9 D d l e l / Z E 4 c 2 C L k U J q 8 r u Z 6 m Z f 7 0 X R 9 y V g b L P s r J v O f U t d h q z 1 H X 0 6 h 6 j z w 5 O J O W P P E 4 m / n 4 z 9 L / o L a y 4 1 E 1 r J q j v Q 8 G u T x q U X U e 6 N f D e a k F 3 7 q D L Z 8 / T W a q B W h s t V O L e g r V 2 0 Z Z s m H Y U f 5 o I T 4 m N A O F 7 b g 2 b 4 6 l R u G 1 7 v m G 6 3 9 r i T U x M y U s z C E s G A l T i C g 3 8 i i 4 5 u Q y G s n a N S z S O H 1 7 L / q u q T 8 l V E 2 r K 0 z 4 K R / R 5 k 2 E N r J 3 0 T 3 0 p E I L 4 W d G Z J 4 z r v j 4 e 2 q W F e u Y F T / 8 k i + A H o W t T L K Q T q 7 i M 1 Y f K 3 D g f f A U J J J P J 8 B 2 I U d 1 k m I V + r I j P + 8 I f L 3 r J + N A O P 1 4 Z i 3 h x I p i O f 4 Y J / 1 e 5 g q U / k p P L u M p p L H E G u C A b l x G E r u v K r c q Z k 3 t h A v f 9 j H m D a J o w w 2 F Z w 2 G v U T F o e P H / n 7 v r r w M H Z 0 F j 4 P Q M W Z 7 h P N a w V 7 L u q y z o J 2 z x U Z I I 8 l F f 6 A N R g h 6 v p i / s Q y 8 K 7 J J O 1 J Z r g 9 + b j / q Z v U V l 1 1 v V 7 j 2 x 1 U f h 3 d l A P n L E e z L X W Q B f b 4 C 7 E e q z R E / J 1 J L S p K T / P 0 W S / V t m O f 1 + s v X 9 2 L 8 o A 2 A c B 0 7 + V n U k V 2 x 8 f v R I g h o i g D + 3 H v F p W X 4 Z 2 8 v c p z I A F R A c s v e 3 k 2 a a Q L Y f N C K O 5 r Z u N r Y m C 2 N e t / / + X x T n t z D e q N R H N W i C 3 1 A O W q B 2 s c O F T E K G M u e e Z x R v Y Y 4 K v / L m H j D 7 t 0 7 U A v G L Z n g I I s k X k U r 1 S R s B 8 x + I z q Y K S k 1 j 6 B i y V + e N D x A I y j v W + S U p a e d C x r 6 o W 7 J S 7 U Q b p 1 I N w D x r E A 1 T 8 2 w G l / Z y g P i K R f v p F U 3 n L / d O v j + g 2 d q J G q i B n P Z k K l P S W y 7 R F P a B C Q C i I f o L O J V g b W w 9 B c x n i B I e d B R Y J v q p X x Q b b 1 Q Q 4 1 d F B 4 Q j 1 C 1 3 m C T 6 k i W 3 j 9 v v d u 1 7 E i / U Q u F + D Z z X h E l F O K m i B J y e W 9 T 3 E y U r D g 3 x F g G h W D 7 v 0 N I H P w n V E 3 4 n S S Q N O k B o l L C z 3 F t z j 9 3 c v r z B u 9 0 9 / R 0 Y X d C K j a g n o 0 E K 4 t e H y O O X E E w w F c R y J p R B 3 T Y m T y E E 2 K s o u G 8 C 5 C U W D V + 3 / j u H U o g L 1 H A 1 / A w T c x P 0 g B p z v M J n E k A p z k D 0 F r W / N D 4 U B O X G D B 6 G c E J f w x a Y V S K 8 Z g z v E j m g w 3 S G i M u 2 Z F I V Y n G o 5 Q r 8 M 2 v 5 o K i 8 c M 2 L K Y 5 I a x 3 F 7 k q Y x z N q C J n a 8 p 8 w x H d O Y z + P n Z c Q u 6 Q d w H 8 / Y v X e z U + i Q D t 2 S S 4 H 3 7 Y e Z T 1 + z 0 N W v P X 1 / s 7 Z J 8 r w S H Z q W 2 v v E e o C X t q J F T x M 4 H / b 4 v N D C o B n u c A + O J k t b n 8 x l / q u d g o f v x L p W 3 z u e J e u i 3 N 5 0 p d 2 R r W 5 w 0 S h e A I t h A h h q y e v P M 9 5 1 x l z + j m x d f U 3 h v B o a q W m / h a s 7 1 r 4 p k N N v A Y 3 u 0 a i h w k h d n J N j G u r r L b j + p A J T h C V K L e h C n M N 8 b t m T / O n h Z L I f i g x n N 5 g W P Y 6 f F n v I 4 0 f h k f m D c 8 y Q 4 e 2 8 c S P m u P / y Q o o C H x Z G O t / r U + + s T H o O f C 7 W O m 7 3 l S 4 Y G d Z v W i A d B W P G 4 h B h y i r + q g P e 8 0 h D R v b s V 1 i Z w t P M s e o a D O x S o 4 B h 4 N / G 7 6 Y k Y 6 A H h w q k n 0 z r M m h P G Q y 5 V C q K K F q E 4 F u i 9 u J g T W D y 2 z f w Z U w 7 K e o 3 r E c g A / O M 1 v 0 S f c n v 8 3 F D v F g 8 l w V a b z 3 5 I H + i a 8 2 x Q 8 9 B A / 1 w Y n f k 5 s e c t u v S 2 A k U y k B 7 j M i Q G F + r R 0 y S r t P a s j k E 3 / T B J i W F b W l N R V r P j B F 4 D i G 1 9 h y 9 B q + N G p n e c + w q H 1 j l A P 2 p A c + 8 P a e N T O f e h U L 3 2 b O 2 4 a k 8 X 3 3 u S e 0 P 7 p t h C c M Q c 8 w y + A u e R N 6 q Q 9 B c 6 X Y c 7 W 3 m s J X 6 u e c V j 3 I u a W + g f v D / + v + x 3 Z Y Z + w t c + t a P 5 s A 8 N 5 t a j 8 7 C 5 G l A 3 O c r m r D W I P g V l D 5 G 2 p m r 5 k w u o 7 h / 5 K / H x / P w Y U G M w K t p k 5 4 K K Y L 2 5 H R a p 1 2 U E B 6 F 5 D X Q d K O X h 4 0 S p 7 e L b s U Z 1 x V s B v j 9 m r + C F 5 2 j 5 A L g A v 3 / e d m / q k R d w D I Q E O p N f Q o u S N P w K o R J 9 g L t 3 8 t o r J Q l T R f P r K / P Z i u k z G Z c t N e N H e 2 v u w C h f L t O h Z b A n C 6 + z t v / i p n P e 7 l X / M u T x U b X r l 1 e Z 3 A a L 6 R 5 r B y 2 K e l Y y 3 P r h w k n C n S l s t U I x X D 0 8 w F 8 + F G A / 8 o i C q Q R U t G f e 4 l 8 Z 8 5 r r f E B s L 2 4 a N r j v S t O O B V h D M 4 P 6 h I b X l X g V Y c + w Z q C t w r A q A W e x T P 7 S K I 5 z A 3 X s 3 N a N 0 Q c z 6 i N t t 7 s 9 c H N u U v H X T R Y + E 8 c 9 k a 3 s P c U R S Q 3 g / M 7 i A p / l a X o 2 9 + 3 2 Y a p Z O X V 9 m x l v v L 7 T A e 3 M 7 Z C B G D I a 3 q T / Y / s C + + / F S v 5 n T + Q e l j H I T y E X f r 1 1 t + 3 c l S J f O 8 3 w p K 6 N o x h P 6 g 5 I L n c O d p z m G S d p B z G W n i I s c M F f O s w U t n l D g f C 8 p i 8 J a Y t r v 3 O C t z C e Z 6 i d T k 0 2 0 5 x + f P h P S F F + R s 5 c F Q x p f L H 2 h c c r J i 3 z G H N C 2 T j u a + 6 0 3 c e F r f A Y G O n q n a Z W P H A N O m 1 4 b A W B M r R I 5 I E B N M b f N F m 0 v e 4 y g r / x 9 x k a G Y 3 s y 0 x n C M w c S 3 4 s E N 2 / 9 k / H Z + d 5 x a d Y l h u b N s u 2 S n P + 6 h 8 b m U / v g 0 b w y N V J 6 C E L u c i 6 V u Y 0 + 5 7 7 Q H V Y X b 4 h Z F 1 M w V 2 T 2 1 s 8 w I H z J O m 3 i N M / K k x 0 i m w T M b D y z D Y v i b + a s 7 k 9 I c F x 5 l + w 4 r Z 9 X u P r a Y f 6 M F m T / X 1 0 d 0 0 h s 6 / W J k E j t 6 z Y X D p V F m P x d f x q 6 3 q m B W w + W W T c 5 S / 1 B t 5 t f T l 7 8 L U 6 E i v D q q V H J A Y X h q f 4 r T 9 3 y 3 5 C D f y K h g Z 5 r i R C S F + 1 8 6 o g / H H p r 1 7 X 7 b A 9 D / z D Q v t z T O 4 V 8 X j p l I v b Y 9 7 j J H b C 7 i 5 E E 8 k X r + F I t B n u y A U 2 d p p Q P 2 f 1 8 B A G P E 4 n w w A U h w 4 I 1 t R n L + i f N R s 8 5 4 K u Z O p 1 F b 6 K n 5 x 5 C q j s S K J P m 4 r S K m A O x D s Z u l v j X X 2 y Y k s Q 2 Z U z Y m J V 7 K / m t h v S q z O 9 b q d 2 m J C f C 0 r z d S U a Y d D f O I t r L 8 V R M t 9 7 g X K e f 9 e B r L 5 o e B B 1 + w H P a p r 3 d H B Y I g X Z 3 v r w C G Y k o B o C n H 5 P u E 7 i m M g F J C 7 c 7 b u 2 q L q h y + z O 1 L z j H h B k n b Y I H i 6 u P 8 2 E n 6 i V X O f A E i K G B Q P R G m u X E X g Z 6 h K 6 f p 8 8 h 8 6 z B 8 d K u a 9 d a F 5 a i U s a q W 7 l u I 5 o V 6 b + z r S k 4 y 1 U S g w c k 1 p r 7 p d 4 L T B 4 U X w H q d m z + q M K X M N U g 3 j U v T 8 r / X h m g 9 V 5 7 R T M 3 4 K U 4 5 O 6 f V S c c t S I 5 M B 4 e W n t j X J V c g T J t a o h 3 2 / G c e G U I S t Y Q e C Q v S 3 H g B a J l n o X 7 8 k A X 4 p N 7 3 j S j E u A s R 3 x + T s o 6 7 k 5 4 0 y 3 T 5 X 5 F j P A b + Y o 8 9 I V d t d s Z p 0 O m J O o H d Q Q t P K W 9 c 4 o H E s C x P s P r I f b Z b o p a / N z s 6 J 8 G c b U 0 c f 6 h G i 5 o 7 q O h 3 f m e / 0 k t Y 1 G L L y 0 i I T y r a D Y t z s t Q P l k H 8 a Z Q Z 6 r g 2 O H d u F 0 d K X I N G 6 W d a x u t r b 3 q z u D i K t 5 o k r G 9 r l d H Q c C r R L o d q n M 6 U D 7 v a G O H R v o a R p E m M X + 5 a x F v u i J s M w 0 m R J C J 4 A U 0 2 q A S r B x G w f P E l Y o L t j 7 3 V F z e m h q L g o m 9 e q z 5 c v 7 c 5 a y W g h 0 t r n h t A w 7 U A v 6 W W Y 9 j / t W 3 3 n Z r e / T n 4 d a z x 5 b G T m 3 / Y V v O + Q S Z b 8 u 2 L h / v u w 1 o R D N g 5 p u j x M 1 A h 3 B n t x w 1 m P l N d M 5 K t o H P 4 Q k b z Q 3 B S O V s f c b Q y + f B m + y E t y h L t U C 4 4 x D k / J L T N V X S l / Z s K T i / y G f / d 0 + j Y r 4 X F 0 Q x l K y r H F D u L 6 y 0 L 3 o 5 s c g V V U l 8 6 r S r + j A U s b T i 3 F o y n 8 T A o 8 x q 4 9 3 w 9 I n + y c 9 J + W h x 2 A Y L 1 m d W H N Q z 0 i I n l d e J J i C / Y Q H S G 6 G A W / D y e C J d R 7 V W + p A 5 / o 7 q 3 g 2 F I A H 0 M E w g g f k X u 6 3 2 u M X p P h U A v G E m F o I V 8 S h E p P + 5 J b 3 v q A i E 8 c Z 1 9 V P A v A E K G a X L w O I V a h k p v o H 8 2 8 T y f 2 f u N 0 4 2 6 4 i T 2 S j 4 c p d i a g u / F o Y f 9 W q B J C j 4 g G A E C d G 5 X x O N 5 W H D S 8 o 4 H R G p O E O w n Q 9 3 Z O e h J + l X 1 n 5 U S x W S 3 / + q N u 8 D m X y 1 g 7 + 2 P x Q A G S O N y q 5 7 8 R d H U b A D O y 8 i C r 0 e H p o B x b h j U n p N I r t R c h s f 8 l 7 p m m S N b n x L B I j y n z H T m V u O B n f 6 z X 6 p D g s g n R U m N / c z 2 f x + H 1 f J j T p K 3 p z 1 v X b K 9 E 1 Z I 3 z 5 + v i f 6 u e f 7 4 1 d 7 D N C U b D 9 R v w D 0 r z b U F j c X s 7 0 9 s r S U t O p c T t E e G Q h 3 f D 8 u g O O l i g A x U P c W M o g i C t 9 + S 4 j v B z 8 0 l l 9 e c b N + S j h 4 6 i g W p w U s Y 4 k j 5 o i H w W b I T Z F J Z F h l u 1 Q N V X a h A r l 0 K y / n J T L i u O 1 F 7 6 A + m h i N m 3 x k z Q w n / z Z n j o o X c J X A + C k C F g y W N P G 7 x Q c D m G G q J F R z x W F a x / h R O d 0 q y R k t F q + / X W U Z C b d 4 6 R + d s 2 3 e P S q 5 P m C L t j L B 4 A u N f K + E 2 j s Y 3 k C R C w d E j K O W U D F C i 8 T m K B Q C N / R 6 v H Y 1 8 9 j G 5 L i x / F z 6 v i N B E k c b e 6 E 3 L Y I L L I 6 r H 9 m y A 7 k L J Z R 6 a j o N 8 T z g M 5 M g U A W A x p S f 0 1 M 3 6 v C F 9 V E B z O H + E u + i P / 2 K U 6 i C b 8 2 8 Q m L e 9 o 2 Y P 0 L h W b 4 T 4 k G T Z q R H V i T 1 X 9 T o 0 3 k J u X + r L I e B H 0 y 5 x s F w G b u S w M B u 0 t t a T U H d + x R 3 6 X S Y 2 R Z W 6 4 g s q T A G a F l 3 S 9 8 2 d + 5 h 9 4 l G / + / d C e p t D d F R v y 9 a k U + C W E x B M z E 6 4 m S R C B f B J o f X x U R f 7 Q K c l 2 E v B S H j O S f 0 G r I Z D a l K 5 3 T E J 3 l 0 k g H g X P c I Z H 5 q G R W a T x q 6 C F 0 u V I j Z u r o t i z + N z F e f C B 3 A L v u t u V z c t W 2 e O L D H f f N J 0 x K J G s b O 2 G 9 f C u B n C m b R 6 C j Q V S O S 7 C 9 Q I M n 7 g 0 Z J N G m L o Q b E Z H V L o x V A y w v v C q / b k 5 I r u w y J 3 5 d M y p K i p V p Q W 2 V 4 t x y I k d R e w 4 + K 1 c b G Y 8 I I W G Q F u v 3 i U 5 b T 0 E b 7 6 w B j v 7 f e 7 P 6 Y 0 f P / A q l y n v D G W d 6 H + x Z a R s M 4 8 m 9 t b w S B n i J B N r q k n X J X 0 C X G l L 5 2 a d r k X 5 W P H k j 3 2 5 Y G k R + n W w M c W y I Q w k d S W U 8 a H Y G 1 z x m / Q R z p d s Z k T M D Q K h Y S 6 Y 4 + 5 D j d 9 J h B g c u q d c 6 k D G L M D Z g I p e A 2 l T O u 9 z 4 Y 7 2 D E i 6 r c Z N X R E e Q 3 J Q u / T W U r W 4 S R z j P p d x d z j Y H e O f u a a v p 4 8 Q Z b W u W Y x 9 w K u 5 a J 4 2 P A u P 6 / 4 C t 9 S U B 7 q k 2 4 N H r I d D O l d 9 f u 8 R n E B Z k R + N X s M J 8 b x e s M r f j + c v f 2 L o Y C f d 3 + R p k t h U i s 6 W Z 1 p p + q c W 4 G G l q s o C W l 5 / 5 9 X K K j m 3 5 i 0 3 / V 9 D 9 f 1 9 R m 5 6 h 4 e O T Y T r n B r n i R 2 N d 9 w 6 L 7 a t Z D T t A b l V Z i 8 y o G n a 9 1 i G 8 0 5 t H f v m k 4 M U a E L 6 4 u 9 V d a S m g X x j B O z J X L b i Z b o 1 h E + w r v l 9 / R b k 1 u k 7 k l 7 7 P 6 1 R F 4 W J Q b v v N z 6 f f 8 k m t I Y f D + O g S h B 7 3 H D 8 F Q X F I J / j 0 1 X X n 1 + G G E B / 6 f A g u P I B d c 3 H M R P T P w H F 1 g m o v b S z b / U i n h j K x 3 q v V 5 D 2 G n V 1 R H Y B P 1 s h 7 j 4 W o 0 1 q g m T K m Q O b D 1 8 I E 7 B p 0 d U R e h + o L i L m b Q H G 4 U z P x I Q o B E / S 4 Y p n 7 x s n E q R K H D 6 N p F 6 7 8 W h 8 K P v D x 5 h M Z 3 7 y K D 6 r J r I 5 g 4 r R Y y k S r 9 m j D Z c b h U Y q s Q o C D 3 P z 9 F 7 Q r + 9 K s M 4 L g w u v N a s O + g i Q 4 Z a h Q F a 3 W z I I M p 6 y v W 2 H O W o + 6 F f 9 B 2 u k S O W V B Y a 0 S 6 8 r 0 C 7 f j 8 9 6 3 P B c P B m k k 2 D M l T N 1 i 0 + l 3 4 H B 2 k k t g Y l b E O V Y 2 L A Y / / 8 K B V g A T P T w Y r + b X 9 g G 0 a j c v t K H O A 3 K N H g H E i O O i e R K U B S j 5 X z r Q / 2 7 z g A K 3 V z q C l Z X t I J k N e A l 9 D z E U o c 8 t 9 x 0 k Y 1 F G v q N 0 k + n Z q q 1 d E E 5 4 N Y y g j L Z v s 1 m 3 5 2 P d K C A K X v h E v z W 7 x N Q r 7 l + d 9 B U S G J U v G B e v b w h h L R R t W C c G P F 4 H r D 3 7 6 d R 6 Q + i 0 1 X 3 N E Z n Q I j 7 v + p z V q b p d D c J w 9 X d c a v 3 m g A u 7 k T b r N R I N 8 V 1 r f J a i 2 r U 9 6 F e v z q a p 1 n 1 + u t I B / 6 W R z T g p X Y S 0 d B h K l S / c e 1 J M C V a d i 7 V L n d C i E d W j Q S O C w z p l 6 r K Q 4 D I U v p R 8 N d d h y n G m z U L V q r W r w n x O V X 7 n B / f H p P R Q v 0 J c u d P p 0 e 9 u c e y K d 9 t X e K e f g K b 5 C T s z u + D W 6 G J 5 H k a F G + j t z y v H P o F n G W D d d Y R g N I + n L L n 9 k T r Y 4 t R t i D Q 5 Y O d Q Z c V Y s R u H 0 5 U w l r h G a b z x 0 h b 5 h g 2 r v O g f I w v r b Y F 7 4 R 6 A H x C 1 6 G Z d R 1 Y M g o 3 V q H f p l F 7 v d l V I a 6 e 0 P 5 4 5 C z O Z r E i e X u h z 5 s T T N I h j 0 O A k 4 9 l 7 N q 7 L 4 X 0 Y 1 n Z 2 u o F N f e D c d J i g r L H p n x w g M I w x l d 9 Y V 4 p h l T A M Y / U q F A H 3 S Z G 6 T v p 7 U L s 7 l R d Y C Y p Y p D R X d T 8 v S 6 t J N z n A H V k Y Q x e p J d 7 C 4 V Y Q p V / v k O A 0 5 h L 7 2 b Q E B 4 D 7 l D t B A 5 u T 3 3 w W P i Y b 1 S y L o 5 / C J 6 / 1 8 3 s 7 q + e f E k t c w c p F I y O K S T H i r T F W o I B S j 4 X W H Y g u d J e n u J F y G 7 8 p c z H D M u + B Z g c k q u 2 f K 3 C e l W I P 4 f R N 3 c u S M h e q s O K 4 I 2 u 0 / c d f p G j e H P z 8 7 P R J a 8 r B U C x c i x X 1 B x u c k z w n A a Q e b / o 5 7 L x a T 1 H V n S L v i d W / o v V v R 3 1 h S L N n C w 8 c 6 d R m I Q t e f s O G O n 4 x 9 / 0 7 I 4 R 2 m e U q 0 v r p F t c 8 R k 6 T F h j o 9 y E d 9 W e s f 7 h h w p A S 3 g X O r P 7 B p H 3 + o E p / d G E l 9 + t z N g F q P W V x / X 1 b n 2 A 8 W l S d K / x e 3 b P M C X t 4 k 9 f L B z W y 3 i J g F I A v W 4 T 4 m U P m A 7 M 0 K 5 L o t Y Z N A r l A B G E B S n C 3 q u K + 5 / 5 u X K n q U A 8 L 7 s m Z j p T w z c U d p t Y f O p r d y c c D N m F v L C e K i S y v r o + a t + X i D O 2 p f t X P R 2 q C Z 7 f a E X P 3 u h 9 c G w Y q L 3 w p e x v w i i Z 4 J b G A G v 3 b g N d F 0 Y 6 A X V 2 7 6 B 9 1 Z A w 8 A 8 d L 1 / 8 i 6 M F Q A Z G g j f / Y u D U v I 3 k A Q q Y C y x W A 1 h c X A 3 M Q o d H 8 I 2 k 5 1 z O s l H I Z k 7 4 t M B z M X V 1 X A K 9 N Q k O W L w 0 s r G h n 1 0 h R X 3 w i D R C P m N C 9 X J S S N J + Y 1 F H + A P b e F M H u B 3 + O r j b g l W p / P Y v c m P e / o R a l 4 r u v r h q / 6 6 H M s i i A J P T J a / t J s Q b y L h v L n H 2 2 f N x u h 3 Z 4 v 3 6 t a g 7 e 2 4 K q f Q v Q q 4 O 6 i y 6 G t / i E X Y c s / z G 2 T T i y 3 9 8 s H R 3 J K 5 O i j J p 2 X v G G W E N p M + X f a I V R B B L B 4 m 9 P K y / D 4 Q b P l O p l l 0 8 4 l K + B p S I X i 3 U E A m G V C U + A 9 g C 0 V 3 O Q O k j 4 6 C B b W G L k j i R b 3 W P t Q 2 O 2 v f m Y Y O v G I U q n u + H 8 v m y t P a h A H h f 2 x g 1 Z k / x g 2 G J j M 7 c 5 z f o c f g y M f N y X Z r 7 I u o T E t x o e t H 6 z r n F P J j D + m V e 1 P L m 4 q v z P X K 7 H z n m e C k e v v t I 5 K o W p e / n 9 i G o t / V + i + u L 8 C Q s N p D X F v z O b + / g i w E I A b 4 Y o n t 2 q / o z v 1 5 L F l 3 I E g R I k 7 U x f F k H b C s w o N T R i P O 9 5 I t L W 2 M h 4 e 3 L V w R p O U E H 0 h H b W B T C k X 6 Q z l o z o / N z m B r I W t 2 0 w 3 m X D L G c P C 3 Z 8 7 q s o l / i J 7 + 6 N P w S x H R 1 v n g s 6 S T e U Y R S f Z T z c 5 Y W L X q W u J t Y F 9 z 1 1 J 0 N 3 q i 5 f N s b v S / C 7 X M I s d 7 s v 6 N u u G 4 a B Q Z j A y h + X 3 V + H R v 3 a a n X u H e 8 y / E U Y 8 K 1 u m P z s b L r 9 u q y x f G P c u y 6 P 7 e k R u Q E m O S Z v i 6 a 9 c 5 C n h G i 6 c P T J C q 3 W C Q I X n f f H Q Q r o A 3 j I O x W v G i m m s q q D j N 3 6 f J Y D W h 7 r l n p R i l 2 K 2 Q V T j h E 7 X G + o q h x Y B L v G s c 6 J p D k B c J 3 I o O + k o o d Q b M v Y E u j 7 8 h 7 R R A 8 B I g U L J m 8 A 4 Y d A A u S G S l G 8 H e f O Q e U x M + B U I l F i v f 8 4 3 N r j m R 1 W u 1 d 9 Y k 4 D J g h + f s M e 9 W y l E H p s d F W q J 3 H 0 5 7 2 b U l L o h X p x q x Y W z 3 W c G h K t Z F J e M v g J O n J 3 X 5 S O 8 R m r k G V f G W 2 t p E 5 s Y y f r v E X N L m 7 m N j s P Y J 4 K X 0 n j 1 7 8 g 4 L a + 7 L G D x D E W + / y F 2 T c 2 O v 1 3 S 5 w T + f D k 8 y N G r M K a 7 H l d H m c b c C s w 3 P 8 7 r b J u 9 B K y 3 o H f c j s n s D 1 K / + G a N e 7 D O m u 5 o j j c H + h e i t 3 B s q O n r j P 7 J C V x m x 6 i n U 0 H G O s n K s i n 9 X r n 7 T v W 7 t n e H 3 N y s E r 1 L a T S c C 9 n 4 s t B X l 2 R n K e P O v / D 1 2 d 3 K C 8 Y A W D l y 7 i N 4 6 u b 9 e n P g d T q P r n 9 b J V A 4 f V s A T K 8 E P Z E j C 8 5 m 5 7 O h 5 u t 3 C e u W I F M x h F k i d V 8 y A u D B x R I r L 7 j Y 3 z 7 X 2 5 v K + 0 x k F e T k x O V D 7 Z 3 Z E Y Y X 6 L 3 u H Q w X z h J Q d D c q L d I W p 2 x v s u r m 1 U y 7 v + c v b f O M k 1 A E O H e / I r g o z v I l 4 4 G a X z x t n 8 r b G 4 G s L l w / c p / m A r b 2 7 Z 3 K B H c 3 m J 7 J 6 U k 2 B / u i c H m 2 s T w l x / 3 B G 7 w y u S h V c Q 9 O n y E K 7 7 3 r N P j 6 p C v O y v f D z E 7 3 5 S w 4 d y j r 8 1 x S T j 2 d 6 / L 8 Y N 2 F 8 q Y X 6 W a 7 t v S i x 9 B P I v e / y B q B 3 a E Q T 4 3 h 0 k q u X O v 8 o b m J H O n S g j j E s W 7 c C / 5 h P 3 M m C v R m q 4 3 R E / E + z w T p a q X / 1 V P z d + + c 0 y e 3 A p O R a q y / t + 2 x s 0 0 + 0 X C T t I + 2 Q i W X 3 G A c s I P / b K p 1 h x V M 0 I X w V U n X a H T 2 f L Q x / I h Z 3 t C J Q / U k f 8 z l r x 2 4 E 7 f P I O r 2 X v Q 8 G 1 B e l V F 1 6 w y 5 e 5 w b R j 6 z l j q + K d 8 N y l w A E w j c 2 S 9 z l x n W p 7 F 5 O T S I e M d e i g / 2 u 6 W D 6 6 M Z 4 w h O a 4 D v V 5 0 R Q T c y n f p 5 J L C W d b e p 4 Q a 1 X p 1 9 S h v e b V K F j b w f X + 0 1 N r r n + d c / U n E Q u a M z D / V V 4 F T 8 x i 2 i d J Z v k U H H s c I M O T t f W k T y Y M T K q 6 G i 2 i j B u E h F 8 + J G B 2 3 u I Z F P I H i y F a d a z H 4 P T q m x H K 8 c x e D Y U L d i p I U R C F f s q d B K s f 0 m o m j g l 3 6 Y i f D z z + c 8 d z M 1 1 b f A E C Y v L N y f G l S S V A S R 8 X j F P o / D s o g 1 b V h + Y l B O C 5 R l n 4 4 3 6 A G k a b E t + c p 8 C s b o Q e k E u x 4 Q g U F y Z a Y v j D j 1 1 U I o 4 6 i v 0 P 4 f l n b x P C 0 g 6 r U k v z 7 Q q 5 u m X g m 7 / j k S h v j c n H v r f A q Y N F 3 4 V t W T w V U s t 0 i g E D V l F A I 2 A E 2 O Z q A Z D O f n A o f H y C t r y 0 X A M 6 1 x A O e Z Z q E I b + T s n A t i a O m 4 9 P / q b M B f 6 c 5 o a m N 4 h N m M B M m i j h 3 F c + w k n 4 Z T w b B g E L 6 q 6 F y J b V N i o a m v 6 T p 4 3 i 2 I 9 H a A B k f o e P K i Z 9 f f G b u V l Z v D 9 u z R 5 H C s / 9 b S E + J Q a H j J d F Y e G K 2 I q p a 1 K w 3 B y v U Z a l L j E Z 9 c B s R N Q b u 2 G k p / e F 4 B o K Y V G F T 3 F x g Q q 7 P W Z 6 7 f K h d T E 1 z N 1 7 6 w 6 X F v m F S + u e X c M 1 3 5 I I G 7 P M W Z h x 8 k 8 Y 7 b k P d C W h B R 2 x F X o B R t N 8 f g y 0 A s a 9 h 0 u 1 D r 7 j z R K H R W t H a r O C V 7 / z G Z p W j 8 i Y 0 8 G E F 5 G X h n 8 U J i V X Q 3 e F u l 4 V p 9 G V P + z h a x n P D 2 M Q / g W 9 E z 1 f e b r 1 n h j H F j t 5 4 n H W R T k e / S t E 1 O w 3 h 6 E r E I V l 9 X 1 e r h L F C N e 2 x G z A T + t n O H A e p u 8 p h k a A H z p / b O y 9 r g N l b C 1 1 H b 8 1 H I B x F h n W / c 1 Z 7 e i v Q q L Z D j D 6 C c 8 4 L P F J F h d 5 s t y F U O G 0 X X F A j s o 4 k M r z L h 4 k H 8 u 7 i w t I j y D k O d d y M d 8 X 8 l I z 3 v t O H U b a F d n D o K H B R J i n z z 6 S Z F / / q j w T m F D 7 0 Q 6 d Z m i l 7 C V 9 k Y O j u E c 2 e n l 5 2 k b 2 b b S / 9 Z s k Z 5 v o 3 4 y N v Z V f 3 K 3 P N k c c R y X n V y o i + c Y t / 3 7 x a C z 4 w F J 7 v Z c / d 5 P E Z + t 4 I f i X X 3 W r 8 E 1 W s I T 9 1 g d E 4 4 8 7 5 Z q 0 4 2 6 F K O v F g j K l d V f q y k 8 o j D u B a v z O A R k J W l y Y d x S g d F y U M 3 k 3 R x K O h z T W D S 1 Y H W o w C a q y e + b x I i b r e d g I 3 L X B Y T 6 Q 1 o a c o X O C a p 1 w 0 J x 7 j + J j R S T g j i D g l x 1 l R Z 2 f B k n T I G s m x + Z G p o j x n a i Q 2 l 4 w i U W P z F w 3 P V q s M A z 8 d x X u Q p 7 F X i p 6 d 3 e J H L h Z u u C E F I L / I e a C H D X t t R 6 L 1 2 t p Y A l b c a W C B M l 7 O H 3 L n / E h V Y 7 O t 8 u O g 0 g X Y 4 l a s / O l U 9 P G s j G 1 d 5 l x W 1 6 X / Z h b y H 6 / O D x R e t O d + x d P p 8 + 1 h 5 u x V Q q R b J + v O l 8 A S P h 7 a D H m W 0 D y t z J S S O P m b X 2 R 5 Z N 6 V C b O b M 3 v 9 I 6 2 m o T j 5 n W i m K I L 5 B M l p 6 U t j j K w 2 O s w Q P e 1 C r E o o L g W W k 4 E d 0 l o n S 0 o e r 6 i z W 5 u F 2 6 I i c E 6 B j L A K F k X Z Y u G N 0 a 8 v L j 0 l B L v d Y 4 k z t O b o 5 e / j 5 2 I c C I d A G 1 w W 8 X K v 1 7 A 6 s k X O L o u J + i 5 U g C w r B p W m a P 3 O + W / Z C S k L x g h / t x D s 0 6 i 0 t 6 6 8 1 + 1 2 U O 7 2 V 7 q t R 9 q o N 7 5 b Y p k 2 7 h h i X j 4 5 J i G B M S i d Q 1 3 R K / M 4 k F w e M g P y g K G o d i I U V u n 7 g h F + x w t N V T Q 6 s V L 2 9 y g 6 Z W H e d n 8 y q v w h 8 c A a 5 p F / e H A U 3 3 z o / o / g E G n A y N 3 s 5 o 0 j S u j / 8 F 6 G u H 9 z u J s B J K 1 9 k f j t Q 9 o b w 3 Q N d k L 6 j 3 5 U O x I c G y H h l O s u 8 f 0 a d w h D B H U A Q v T A b 1 o B Q g m 1 e S l x 4 W f C n j Y Y w C N B 3 Z E v m o 2 2 I G x i Q h Q V e L + R A r z z 8 z x x M X 0 s n S Z j Q 7 a + U 5 y M Y C E p 0 N A O q Q O M f y o u N c S h i i 4 R K c N 2 C w J v U l d e 3 z 8 / v x + G D 7 a L I x k 1 2 0 o o 3 l / g n 5 K H o d 7 / 3 n X W u 6 m o W a i O S X G f X Y D Z y z w U o r 6 a O + b Z c + 3 y T n d C E h v S r 0 D C H M E H 8 p 6 z p B I R H d f U W i u T 8 Y Y R y M e Y + G z v z b S D H 8 X i A C 7 h W A m m Q U S y h 0 W S N b S H T E b s S t s y 9 r 0 Q p t D q p Y + 7 e c Z M d / y j C 3 9 m P v H K X O p 4 m + a i x i 5 i m W C b D W o f 7 y S g X F 3 t L + w 5 I w g 1 c X P N B C d q f h T d 1 g 0 D c F v m 5 B i 1 u k f Q b 1 A e U A K a I h M z z p M U b 3 J Q F Z A L 9 5 a O H J e 3 5 M E X j 7 j + 7 f t J r 1 q p J q v S K 8 F M 4 l + B G x R G I e e P u P n R c W 3 c m D 4 d R 5 g O Q f D L r s p x Y 5 n Y O u l q N 4 4 D o b / o o A G + I 3 4 O E T g a a z q G X 5 0 + 4 q x y E F 5 6 b f 5 v j G F 6 D H j 7 L n G s 0 f 7 h d V T i I Y s F K A / q 6 S S V + 7 n x B P j I / M x y 4 8 1 L p E P c z R U B o X m i H C r t M O N m o r m H L Q k t q 1 b r O j H v t I j C 3 L a e n 7 C S e r E V Y f N S n X O 0 6 L A 9 B N L 9 Q M x E t X Y 4 Y Y 6 6 O F D 2 o X J X K A 7 J K h / 8 w 6 Z P s j N v T W h D G q S u f 2 D 5 7 Q X B Z t U Y I f W 2 x 7 J U b a B J u / 2 1 y z C 2 C i g f 8 g f Y 5 p + M z i 6 M E 0 h X c g S K 9 5 r I F j o N z B f G y m i Z 4 v W c v 6 U g z x / e u W z a c k 5 Z c 1 3 F 8 l G d q W s C b 2 i l z 1 E h 5 + 3 e W c C N u T y 8 G A f v M 9 g m J 6 N + R W 2 Z u R O K u q 6 3 i i Y z M 5 A v 2 Y 3 f I 4 D X j C 7 4 3 F 8 E l U f c 8 k B U 1 b r O S q i Q 9 l 1 h V X 8 A j g n X g O A r m u n y 5 6 G E i u J 8 0 P 4 8 O i u Z U Z Q K 9 z w f h h Q h 0 q h p i G 5 8 b r o 6 n B n n l X g v o K R s f / p v r X c v k + 4 + g T C W d P u o 0 Y s 9 X U G J O X A 7 D i / 9 x 4 V j D N 6 c V O w 8 E G d 9 s 6 O D / i G + i Y m 0 o l i v + V h B G + n 6 0 4 7 5 v 2 a L R d n 7 R s R m S + z t 1 G c s f 4 F m h E I x U g Y 0 C P k x U E D J h 9 4 k F 7 F I a S J k S N z t X r b a W g L r X s O H N / y I 5 X k o j R 5 P w g V K z 3 0 e M y J j 7 H Y y a 6 F S 7 A a t 1 E W T + u 9 8 Q t O f 3 V y t l f 4 u / G L L m Q V y z 9 D J t K N k F / A d f R 6 o o f E 2 0 N e 6 f s U d g F y 3 C o S 4 m r X N o D j D X e 7 / D U 0 a r L k Y o i A F E G b j S H a q f T s m F c 1 H K E P O D x I 8 1 b 1 K D 7 r s s p y B 7 2 9 E l h Y I Y 7 t 4 i 7 X 1 d 7 l q s Q K J D z V + V s m 5 f 0 c n 7 + w x s T F B j D A y 1 x f e F a s G h v V z v t m l m e J 8 B G 3 4 N P 4 q 8 t f 6 f z A x d U / R e s l S v / m I s v 1 / a 0 c G 6 F 9 Y 9 M a 1 b 7 u 3 r o B S z 3 m I s j r 0 S V g E h j o A s d o z F X t z M K f O 8 B q j u 0 / W V s e O Q I V E 1 g P 9 a S X 8 o s l d c A F J / g z Q L y r 7 I Y f Z 0 C F E d 4 2 n Q c b J N b x o I a N w D g A 6 8 j a Y T 7 W u Y H 7 j H E p b Q 4 i T B N k S j q S L p V U X W J U D P N S m z R u 0 W 8 k M / + U i 6 p 4 E L 6 f a T k 7 S 9 a r O q i e v G T Y 6 + G / a i l P B D O P j o w J C s s r l F l 9 l B e j k D a I 3 z X s N C I l q 9 J F 2 t 0 + L / p 4 F M L N f a I R 6 C Q P u K L B 9 f S G L a j 9 z w W I p H f 9 W S q 9 f p p V + Z W N Y B z 4 O 3 u D P E Z O v p k 5 n M Y S R E 0 N + e Q b X Z G G 3 O s t Y G u J 6 8 U T I B 6 X i 3 2 G 1 k y E 4 x A v n j 3 7 L P E 0 O R 3 U Z D O H R 1 R c f z 6 D d r v w X H o 5 q O 2 I w 9 v k / G + c n U m z s l q a h X 8 Q A 2 k F h y q C t N I o 3 Q w E p R O R H n 5 9 r Z M V F T W o W 1 G R l Y P M j M i 8 X + N R 2 f t 9 1 3 o e J b L P i / b e X 6 z y v U M 6 k v y Q + 9 j l c 0 p K J D 5 b k g 2 v w j P C 1 Z G V F x k P L 0 g R G v k J a d e v C i i 5 X V 6 P f V G g o L W 7 0 J D l w O + e M F B N / C R y q c y x E p z 6 I 5 N J Z G h 4 t H 8 p 7 5 0 B m A I H t H g a J y C 7 e k A E c 7 R / l o S + H P 7 I p 2 e M v 8 y J w 5 4 N 6 7 t H 9 L o t 4 2 k A z B B S H t y w J I 1 H e 1 l j I h o p U b 9 p C H y O o + / r J m z b Z N B i y n 2 2 a N p 2 G f 3 S m 6 4 s 2 0 f W 3 + m 0 a 4 c l j a F p a B L 0 Y q u I Z H L n K h C 8 L K 7 n r 7 J s l X h F E z 3 W B a d N H y U d r w c M v 3 F h / B v r b W M k u x f Q Z J G G M r m q A l H h k c D 6 Y m T R 5 b i 8 8 b w T / N c l e J h y 3 p t 4 l 1 4 k 7 F U a e V 0 B u r i b r / t y 6 1 c X r f I / l 2 M Z m + P x B P G D V Y v e d l 8 e 0 D r g d S 0 U x 9 t g 7 / l B k I b d W F b D K B N 3 1 m Y B 2 1 r P T E P b 9 3 m Q a a W a n X p Y F 9 Y 7 + s o J i M r Z e n + m T L 4 j g a R R v e n 0 F d Z X i U E d z M v 1 Y s 4 4 p d q K 6 g W K K l C P 1 V v b 9 D k i j 3 g D B 8 t 8 7 i 6 F d U 9 N z P 8 f Z k g B J F B N V 4 L y U a u v y 1 E a g B f o W R D w H x U y o m c O C r / o i 8 Y k V F v r C O c K S K 6 v M H 8 t 6 2 K b P 8 g V D o 1 n z 6 H k n T y T / X y O A r x W 9 f O C f e q Q 4 n B B h g 1 s 6 g B B f j 9 A O S 9 q t y u y O F x o 6 a / T B j f F i O a U o 0 z K 6 c 5 x E r i 1 9 S n d B u 6 t W v y U Q R p E s M T 5 d S S K l 8 j M w f W V / R k T 2 Y 7 Y 6 u r T T O 0 D t K v C L s w K x + z o e I 9 P b 6 g R m A s l X s v 5 N u R s 2 l s X 3 G u p 0 1 l N d p 5 5 p 2 + H Q Z T R s L n N k i u l 7 V S L E 0 o F U M X R L H p C + p I b Y U h O p k v l 5 o l y u g 8 S B 1 K C G d b 9 Z a i g 3 3 3 A 1 z m E 2 G l 4 d s X C E 5 x F i F y L x M H y d p U n a T l P H g L C Y a Z l E B L 6 g B l q h 4 r R D 2 F E 7 t V j 5 / + n d I n + H D z 2 f O 5 P + f B 7 J / X t E J 0 f N 7 K x l L 2 I G p 2 1 v 7 f p h 0 G E r 8 0 Y j / 9 5 5 F I i + o r U s P D 6 t P I a I g J z 1 6 T Z M I A k p b d u 8 6 4 + p g 2 f z B h U P H 8 6 j Y r n I o 9 d Y e K x c P j C s m D O 3 n l Z 5 h M 6 h f 1 d F g f 1 j A S y i Y U 2 h f y a c H m J 2 v L h I b 6 i U J B 6 L g W b S 7 1 C P s d n 5 h d t 3 m P S A o I d B n m A O W j 6 I j l b G e 0 q 0 0 m z L 6 d t N 4 + Q p p n L L E B e X I b i d 0 U A N Y h 0 G P p v g r / F 3 V 7 H 1 Z F T l s J D S n E f V 0 y i 8 T R o B t M V H n t w S q Z 9 j d o m O A y H t h 3 a y E G b j g O g E / 9 Q d N y j W 7 B 2 3 5 N Y 9 7 k 9 P 5 4 e S X Q B S b 8 X J u X V F C N r 9 H p e b s G 4 R 9 4 9 W s a 5 Q a 2 r L q H M G J + w 9 T 6 u G w U F S 2 F h b 9 D 6 e M 1 u P Y X O J w b n D J K h 3 / j C O O F 6 X d 3 X 5 O S c e j R h Q 4 X x w 0 2 5 N c 9 D 3 x n M Z S Z N 8 X P 4 E 9 l c d 7 H c v e i 2 0 2 j S B F s M B V 8 T g Y + J S p C p S y c g F z Z 5 O Z 7 C 3 6 L A P X Y z i F t T r C t 1 Z 9 8 E b L b O 6 1 b 2 q Z k h 9 c 5 q j v 2 B L C J V b e g p E h c T Z I b c m n P v b 4 O Z Q l s N t u r h U x S U d v D Z b A 9 q e N 8 / w I X k q x y S C f B q l u V v o A J k y m H + k 4 i e q t u F 1 q g 9 q z i Q V F 7 e X A J v 3 2 l p j t z h H u Q E 2 Q M 5 0 M M a U X + F 3 g u J D Q L m L b j m u q P 6 5 7 z V 5 V O B Y o R e L c B / H I / H w 9 s 4 D 1 k f z O B x q N n 7 d X g T 6 J 9 a T k w N 3 i F C H e 9 K H g C D + B f X S s q x 9 L T / B 0 g I j / / H 8 T k J n k W 4 A Z L A c K S L T L P 7 5 v t 9 M Q a E B t / 0 + b / B V k f z Y g X 4 B / 6 Z V H Q H 4 i 8 v M Z i i y h K b k q h 8 H 8 W f + 3 I b b 4 M V G j l w B 5 N 7 9 G O j H V F K 3 2 M b w L Z z o A A 9 w R X q W K L 0 3 6 H S i U m v + m j O P 6 e q / h I d o / E k 4 4 h N g b x t + T 0 H b A x 1 s 6 s h d c U T x 8 6 / A z p J + I w 3 U t w / 4 3 n 5 F d r F c Q b P k 4 / H 2 / v Y U i / 3 g V 5 Y / T v 4 L 5 W F 5 U B j Q H c 9 4 Z U I c B n 8 5 7 / F / / 4 y / f / / / y d u I M h l t y Z w w E / E c q e S H V n W n f D H I n k D T 3 U 0 m j u h 4 X 8 B i 3 z n 7 p f u c L b o j 0 X c n 1 Y x 7 A B Q 7 l 7 E f 0 K w h C O 2 7 i / A k 3 d S s A s / A Z g M G i 4 s m f S 5 L o 7 1 F f B r K T h a 7 G K 8 K Y t J t e I z / v N 9 h D 0 F T p X / C + H l 1 u B K F H B U T e d p j g V 1 y 9 S X 7 P f O X v 3 2 R u G Y T x d D W 5 e / n j G n 6 I z F + n 6 t o 7 p H A k 7 W K 0 r W x p m m I q q W v I M 1 s e a j T z J h a I Q V 6 2 y q L l 8 n 2 E 5 w F b 5 W T / m z R + + w / n 4 + j P + N y 3 T 2 p T x e B v M J W 7 D S A 9 o W l z r O U L b 0 O F 5 A J Z e k B i m c P x f r r 5 g a z K X e X x E o D E i a y H o q 9 H h I 9 e c r K t U r T L d Y q a T D q i 4 S s E t 4 L 8 s y g C R b i c e u e a U + M x h D Q b y v 0 Q Q H M K K F b b W n p p R G G H + 5 w 0 0 E j o c q a g 6 p 3 D T 6 9 9 A Q N a E U U z 1 Q Q K G 5 l 2 b F 8 T u A g p U i d I Z 3 c N o n j n s a K O 5 M 6 w K b 6 + b d q K N 5 l B S I X r 0 a 4 a c G T 1 V o Z a F M m v J 2 L 0 Z M C 6 3 F g K h Z 6 u Y p I R Q E l w e f H v c W q l 9 P 4 L n X 4 X 3 5 7 q t T 9 T y W W n + c V w N l 8 c a 0 D 4 h O 1 f z h J A g Z g M a / 5 0 K Q D k H q b L y L P s S V F U I C p / Z H 1 7 j W U J n V u g / O V f 8 b 0 P F Y P M Z O n D c 3 P 4 m 3 C W N 1 L S A J 1 M w t v v 7 B I G s O g t 5 5 k 8 i b 8 R l P F k 8 N a p + r g R 5 O T X w 5 B s a v u f G I v E M 0 r O D + M P H 3 v 8 B O P r G X H m O / 2 7 4 H E Z P 7 o n h 7 + S G A 6 u A 7 v w 4 B 8 X E N T + B f 1 / t D R f x V O O 8 K V T g e o h G V k h M F 5 K s v K H 8 Z u 5 T v b K i X c g Q m h x V D q N 1 4 3 / U f D D z X N i N 4 i 4 i Z 9 U D v u P J D B F B p 4 h e s X q 0 T s E d 8 V k 4 P 9 B U R M y B U M D G u o r W 7 B 7 F H 7 L 6 d c J y I 8 3 e 3 U w / N Y u 7 4 v N m 1 3 a B F z r 8 L V S s 2 w H s b Q X J U Q f j F t f l E n 1 H X L 0 P 9 / J L 5 N b K F 3 q 3 H t 1 G I v 3 n 7 o 6 3 9 s B 8 6 e y I e y / g y f j 0 m j G h K + 0 T 9 G 9 8 U M G b i x 7 K 1 M D S i Y C V 8 y o H 3 p U U V 4 z 7 8 V k 4 I X i P / l A 7 f 0 O B P W P c a p z t 1 + l m B b k 4 X u Y v T r z f C k 4 x w B 4 / n c y m u H R z p N v R 1 2 G B L j 7 6 9 6 p i 5 d K h H o 9 e E I q t 1 b Z / D t 6 9 R w g g V F v l h B 0 c r A b / u G / U 8 G A Z Z l e N + f g f y e k A p K g x y Y U c s A / a R p A l o W Y 5 Y t 4 K Z 4 O 9 S q U r 4 o Z s v R K E B Z V 9 j + f Q d u 3 O G q L h k M k B A X Q n i g z 8 s K X 5 d e I Z w F s P 7 2 b r 4 u 8 L a B J Y A N d o l x 4 d + Z d 3 X t U O b l / p z q 0 s S W A 9 5 q g K S L S H l u m Z x R m M o q N 7 K 8 8 0 j X c d G f z p 7 J C c P 8 8 4 2 9 X F e f N G h / k B f E 8 A g k Z D H 3 n 1 F E Y A 5 K / o g V J x 8 B u 4 p a z h t v l 9 G C e c 3 V Z z P I z 4 P U K z v h p e u s j 4 c 3 2 3 8 N 6 m F P r y h f a y + z R r M R d b n / L v 7 x W q j v F k f i G H w 8 j 1 P G H i W 8 T O z X t J + o Y J D w 7 C s T V h o 8 n P q Q a Q 8 O m N L p u / v I B B z p N j L K u w i H 0 R q j z Q g + L I T L H T s 1 o / F 6 K c 3 j 3 6 a 8 X 2 x X z f p g b E F l I Z 7 s 1 r j l N 4 e o k M y d t D o x d f j 8 u c + g N H 7 x n 2 T j K E s J 7 2 / / E 1 S t V + / q x y w Z 5 0 f z Y v 9 L w / O H e X f I P K R T s R v A v + n 8 G L C s v 4 2 Y 8 h u e i k a i + B k K k 7 t 0 U c p D E 7 q L V 3 V b W u e k A F K T y A / h i N 4 p x 6 q m y m U 3 0 f Y 6 F 4 H K R 8 7 C D E 8 Z M I T q x o R 3 3 m A 1 R T c Y 4 C q + v O Z u 5 Z / y k U z I X c L 7 E a W d S w c + r D F m G r + 6 G I 5 2 f U k B 9 c P x K t 2 p D + q d 5 k I p G + Y s F N 1 g P R h 4 1 P c d f 8 7 O H X 2 l / X 9 J W i G 4 5 x h X I d X 2 3 p q K F 7 i f S d Q Z G y R o I h J I 0 r n C X H Z l T l g f H g 4 f s G o i o f T k 7 F J d I 9 P M z s g I H w K S x U b 1 w J i 7 y O Q N d 5 D + y M C k L r w x 5 D r k r l h v 3 3 i i g u + M + a j w n e I f G u 2 + 1 0 G c G p U m b v K a S E c m 8 3 8 B m m p H 6 W f I B G K 8 c o T N P H h L 0 n Q f Z 0 e a L N w v 6 F J g z t C B x R K l 2 T 8 d G / M e r n U 9 O 3 s H T G + O X 8 F M U / 0 p 1 N T L 7 h u Z N K H v H a P p Z C K V H A P G 4 L d z e 3 2 X Y G p j A E S C d h q F / 8 9 p 6 R S 6 v z a O W M c x B u H C Y b l 8 g I y w I 2 J M R T m n w A n Q + 7 M 3 Z 4 N a j M Q T 6 k Q X E j 0 S B / 4 B J 6 B X y + Y V I g 3 Z X 9 5 R G 5 m 1 u F J O f z 4 V y O 2 A 3 H X v v b 5 q O 3 c d a o a A I V p m 7 L m d w g O 0 i z G Q R 1 Y D S a q T e a N p T C l D O L x J g 1 u 6 L Q w X Z I z c O d u V / A M R T u X v V 3 u N e 0 P w z p 0 0 Q C 4 O 2 X r 9 z f w z t B N B O y I 1 G n 3 n g h Q / E W 0 n G m M C 6 9 V R u M a X L W i K f + M n c g p Q o 2 6 0 y v 9 c 7 S C j H X L L t Y J h I i E 9 Q i T J 8 g B g a L O 4 X / z 2 C T r S n 6 H d V j 7 t 4 1 V / / p I x / e C 3 P N Y D F M w g N G 7 G 5 A f K c 7 U 8 D W O C X J a 4 X M X H a z 3 a i L 2 Z B 0 Y K J v 7 9 H s k 2 P f B 3 U V H Y T f n o N d e r f d + X 5 a o n Z K b / p z X a 4 h p e n m x v 9 q 7 M q L C v p c y 0 2 4 L r o Y / z + h m D 5 O i D Q Q r x C g P t y j G z L Y L Q J B p F n c x 4 4 v V g 4 D G 0 b v t d t + F E 1 C U h d m V P v l 8 Q h N 4 + R i P Z 5 + X z k f Y X 4 9 A S k v 4 t V X A k u y D t p 8 O + Q f Z b a z c a p I 0 k s C I E V a 5 S z Y C 7 g Y Y d s z j W E v q F f Q S 2 4 M u R R H E f U l s A Z a H c O v A l u N a y B u T h U u B e D g f V 0 z N m 7 S + z f V d k d Q T m B B v g J X O 2 9 7 7 3 d 6 E / r W K q 3 C N A g q V d W 5 T Q Y a L 7 Y T j j 6 v 0 Q d J P z 7 B G u n x p E l D P O b z Z 6 D 2 H a y O a v e X X 9 q f G e 7 V c 0 Q P U E y 6 g J 2 w W u g d + K G z 8 9 M x 4 T s Z J P T y y Z j c M Z l y i C q 9 c G 5 q Z D u 1 7 8 X c N l h 8 C 8 J v w T o k J J r E M N P U T C t H c h j g n 8 R c S 7 p Y T e k y 6 c M G S O S i C v Y + w H J A I z O V b 0 P O v D Z c e o e u 7 K s P v s 4 M v V C y + O H x E 6 2 t w U D H P D g I 2 t E G C i 5 d e 8 z K p A y + I g Z d t f / 0 Q D p e t / s x P D p 4 s f 7 W 6 s 0 C I u 7 c P 7 U S H X N D r G y M / S i Y y 7 I I l D l o n r D n z G k 4 3 d G D N l 0 U Z 3 v t 2 R a N l x i P r 5 2 m v a Z 8 A q F G G f E j u 6 V v 9 6 N A Z M V B o b 7 k 7 s e g R r l 3 i 3 e O R 5 K O A q P Z h e M L J t P / N C 5 D I q X s M Q n T Y F t z r f k i B 9 a z O s w / C Q E 1 d v m U G 9 u P u K f J E 4 B b v R h l a m F I Z I q 2 c e A / 8 v r 9 o 2 + t Q M + w c A y 2 d / 3 Y E T T / 9 J X h P l Q p i e m a 4 i i o 9 S s S B G l H z b n b 2 R j I 5 F e 6 g H U 1 S 8 8 d s t F w w l W 4 L H F h o M u m n d r 0 h u W V I j u K n h Q 2 W 5 e k d c S B 9 s P R y F U d 1 E z G h b p 2 f T j 8 a G b p n u s e k 3 5 h b 9 i V a 4 h Z M G s j b u X B X I 4 i D S y e J Z + R A u 3 E v Q O u n u O C 5 9 V r + 0 g c h m i / i e 7 1 2 Y + g 0 5 b r 4 J e s I c r z 9 m H z y d 5 J c g M U V W 2 J / G H R U L o F M / d K X D u H x M y K M M W 6 v i C I P c F 3 E X B Z v I 4 w J D P o b F Y r S 9 m r 3 + 8 v Z A b x q f D Q / c + 1 H h 3 m U A 7 q x A k i g o s W m x D m l g N g a f U e 1 L m d 3 Y w w w D W 8 u 5 W d S u N O J 8 P U 6 d x W q c o X z Z t d X L + w 3 t 6 5 v V w 8 R 9 V b 1 + T 3 Q B S C O y O K M S / c j 3 q s v w c j Q I 3 F l a h d r x L F / l Q W N 2 w y D E c h 1 l F j F d o T q t b k L / 1 E I N N 8 3 k e e C G n j c s N k a H J N q p g v m D v G A E i X q C D c P f g Z 7 B V F u q j F V 8 d Z X 5 8 6 M k W v x b + T 3 q 0 s z 2 s h I P 5 1 K s j s U / v 7 l Q c B V 3 l G V d B i / 6 t T j j v Z j 0 7 c / n n q p m e i 6 n e r C B o i U 3 T 8 b a N r e M v k e r X c k + K o a h l y A q b t a F R E F D z S Q 7 p K u 3 c k b 9 Z E d O i y n o A o 1 d x 6 y I f c E U 2 7 F + q C N j b 5 H X 7 j v d L p X q F v P j r v u + n u R x 0 z a F W 1 E G F O O t s r r S n E x k 1 X O n m + 9 t h P 9 X i J K m / 4 x D 8 N / f B j J M h 1 5 v M D 3 O 3 s n I r i J D L S 2 V J 2 a f z K 1 y X y p x 2 2 I Z t S E b v u L y H 1 X d 5 J d C W G r 0 w i V G A 5 Z I P r W f D t 0 w H W + B E v h 8 H 5 g + Y 6 g L M u r T p c x d c b 6 x r 4 W K E E m K z x 6 B 8 e / v f 1 b v X 8 C d o L N q e 7 e H m s n Q S A p o Y s E + s c 1 T x d o p o 0 r K I s e 1 i D e T i F S 3 F k E f u I B Z E K w H X N o P r w u C W U 9 l A 5 a y L d g B 3 L 1 G / p O a 4 t + g 4 Q F A X C V Q b U H K m d W l w o A 7 N B I g + s F p 3 V W I S 4 m 8 F Y F Y / J s u 3 X + L 3 N 3 P L k c 9 U M N c 4 / I Z d d o 6 E 4 5 V / S e J S E r 8 i K O 0 Z T j 9 8 R j S 0 K / V 2 3 N C U 6 C E w u q R r H C I H O J 5 5 l + C E g S 2 c X S x M X n 7 C v 5 q Y z P k g K Y O j W V z t M m 9 N d 7 w w X y e B L b C T L n s a G 3 2 M y w A 3 y p D R K B 2 l T n q 6 S f b 0 7 / P g K d x x M X D 0 C 6 i v K / z m s G 5 m O P + Q r u f p a Q X L + P y + h + i W E C k N W x j i 9 e y u o N E a M s W Z L f 7 W v v K V 2 A L K / t e 7 t 8 Y 8 e X I 6 n C 5 Y y C I A e 6 L 6 P 1 a R b c f w + Q G A 0 2 u Q u G E 1 h x F R m 7 6 e U 9 q q o 9 U D G D 6 d q x t s c n L 8 N u L c p n / L i l K Z q K g a D S 9 v a B 8 s J C f u q w Q F G z / P Y 3 Y J u 1 + o B h r S j H u g o l G f Y 3 d A O 2 p I a F p 4 / p o 0 + Y U 1 G / g K l p H n + W u D t z A R c u a 7 4 C e E r h E f v C 8 3 R m H 8 O B s o 8 G O 2 u E u 3 o R F 3 T u k l m f L 8 k P z z K 4 H / Q s s R 7 L i 7 o 1 p 8 f P S F a S c u i / 6 3 z + d g K 4 R j F A 8 g 9 4 j Q Q 1 b R E m e Q J + i w N A e r 4 Z a + 0 t c 5 e F 5 b N H p p t T 9 9 7 m j 5 m m X 4 P p / b c v H P 0 d O O s v b H V H N u x O y n X T 4 y 1 X s V f L i U B D j J 5 3 V h t l w x V Q I F D f M 3 r K d y 7 Y e f d w z 5 x a 8 8 0 7 A C u A E P W t 1 F S 6 1 l + + I + m 5 y w 1 W J t k j B + y b T 8 w 7 O t d S g y D P a 4 J t a 5 r c l Q 8 6 y G q Q D + 1 q 0 h J e 8 u E H M c A e f E + P 1 z 7 t y j W n c Q s 2 d 4 f k d A n H E r O t s d f t o E X b 2 Z a g 7 e R d U b L v 1 4 m Z U Q z / Z p I u h U k H r Y f H f x Y k K k G R 6 H L 9 h 2 y I V + Q I y L p C 8 5 H e 9 3 c u M T v j P D + z + S V u j / o D w l G S o S h / j 1 X r X N i z 0 V k 6 b v 2 X V / X + Q Q a K S l o 2 r 2 Y e 9 n O i 4 V U i 1 p a g P b Y F r v X n T / N C K L 2 W q U C q d B X I 9 C X M F U P S R Y t s m w A i 3 q / h / b g 2 8 V z N 4 V y 8 s P 7 9 B j t c u E v h Y e r j F x 9 o V B V 5 E 9 0 Y U q D K a 0 Q L F P I Z h n c / s N P n + p R P G F k 1 x 4 h 6 V q e 5 g 7 8 M b i 5 E p j J H O 8 g t O H 7 i Y U I E o W H P u 5 7 A U O H q 5 V Y r Y B M 3 n 3 M a F 8 4 A C b Y 1 q J d D + 5 i 7 i 8 2 i L G W a h g f x I J w x 3 p n P I b S d d 0 N 6 F F A 3 T X i 2 f 1 3 y 1 p J u / X 5 5 M i c k G w a 7 u v C Q y f p W E 1 x a L K n V 5 y j H 9 k t / D / k n 1 d A t J 2 D H K F p + O z R I m 7 b 1 t w h u l c k u u r O p I M S w / a T 0 r Q J m 3 B u + V I u n 7 W a L l P b 8 s O r l 9 s F y c P s R F t 0 G 3 i I J t 0 6 z w R h q E 0 I y r R i H y F P 5 h G H U V b 4 h u w 1 o 9 B + r 5 W C c 3 O f T u 2 c K a C l B h G E 6 I v n 9 W B y C C T X q w / 0 s 9 F k 8 J M E 3 1 U U h e 5 X Q r t U j P n 0 W T d G p h V g z l 1 V 7 Q 2 W V z 7 k D u 0 L h I 4 T c p P L A 9 8 a 5 y / L d c I x L 6 1 f + 3 d b 0 L 5 m 1 e 0 / D a 7 n L D i S G n 2 h 4 k U d v L l A W k E K I 2 F V 0 j L 2 Q P T d g h J y O p H h H n q 7 0 P 9 X + D j 7 Q r a F / W S D C T S d d g 4 5 S 1 R U b 3 H / 9 i 2 J P B I 3 n / R 9 F x 2 n l 4 U O W u y G 2 H p e e G p d 5 V w 1 X j b O x N d D O x u H 2 D G H j w e e H e H K Y E 9 8 A G M u l 0 2 1 f q v 6 j T i L G 3 Q X 8 t o + n P K b O J R 9 R C Q 3 t i 3 a d c f u T G G I 5 E O T n U 8 N 9 G q P 2 r A n B b P s / l G u Z P U 6 M 8 z Z C L l a o R 6 Z u 9 e S G h C 4 Q I H J y r Y s g w 7 u S u E Z d n D g H u + o Z q F 9 M 6 h Y 7 f B f g u e F j I c w 8 J 4 U 4 / 0 Z h w 2 b 3 + A M 6 R w a s Y w v A v 5 T O w o i z I u A z Z 5 / 9 A O P m m X + T H Q M E I p X 0 p D W b P f t 7 D Y / n i c J 3 8 L B I v y u P T w 9 g Z D + T 6 o C K X m A v D e 5 t w u D s V t 6 H + D d G L J A f b U P v k O / Q c 3 L F c 0 7 b f Y d z e / O k e / O j N i f h h e 6 J M 6 M 4 P I n b Q o L C J 5 D p p 9 t l X f O 7 v g H f t H 4 W E A B Y f 3 M y m t t 7 W 3 A 3 Q y E b r 0 b n L N a k S o k W F G V K j R N d Z X T v 9 c h V Q u Q f F p x f Y 6 4 f Z C w r B X y O 3 q O p v z e u b g 2 k Y C / K h 0 Z m J V P v 0 0 t e v B X N g v L d A X 1 s C v I + Z y 0 8 m 1 A D P j M k b A l m x q S s q l r G D e V x P U z r 5 B J W E e V b + f N t w I R h C c 4 k X w 9 I 9 3 Z y j V t F p 7 I Z 1 X Y v z w j s 1 4 U 3 E R F 2 E T 9 Z f 9 w D 9 / 6 n 5 M / e H i S S 2 s 1 5 n r Y M z y H Z j N j 2 d s + i K + T D w x J t w J 4 d c C f N 2 2 v 0 8 C 6 q L F T s d Y 2 s H 3 2 H X U O g g D A H R V l / T F K W 0 1 4 t f v 1 G 5 5 4 P i u i N Z 7 l L o u a S q P r F 9 i r G c H N L I c B B m d c q H O v d x S U C 1 t 3 D 0 f O K z W B k q V o M E P y d l N e G S h d C D f L h S / i K u K A 7 n R q w n W Z 2 J n 7 G g y 0 k c b g 3 q s P O T H / 7 N X g Q 2 4 G 9 N 1 l w e 3 1 Q Z I j E K D w m A R Z T X v + o w C W h t B 9 b q / M j a w 8 K I J D u m L q k 9 d i B S + b 7 P J J M R I i x z 0 N Y T S o 2 E R B K + x v a P s t b 5 L b q d t W t H o g + 4 9 A d m l 2 / j w k H c Z Q 0 C v F 8 z u B x I v t y 9 G B C h C H m P g G e g s E P u v 8 Q D H M g k L s + 3 T P j x z y 1 d 0 f c k t T P Q 4 1 E l I e T I p r u 8 v f x i R m M S N Q g a r P 1 A C x m e a b J W E L y 2 t R G 3 U u g R U T c J l J C 2 I b 1 v C n m J 0 p R z x E T r O P j q n Z D o H y / e w q h t V Y w S l F l z 6 T r S i w c U 0 n h l C i L F C c a P Z I + z p 2 8 m J E 6 L J s G j G K W F M A u n t g M u E T f x G 3 g M V 7 8 E 2 f T p F S 0 t M g d c T E S d l q r q B t 5 m x I a M V L 5 g c a W a m J p 6 t i n M a w / 1 h W s / o Z S T U z Z S o J m d X D r J r f 9 N g P b y q j n q n V 4 Z s W 3 l j M d 1 A J D + G 6 Q O a i q 9 3 n w G 1 m q 4 n g p Q y I 7 x M I F B + u r y x D D t p e H G k N m G u 9 3 H T D o 2 V c f f M q B Q 3 r B e f F 3 m I 8 y E 0 / b E x E H z I l y q k s b K O 1 w R U o H N t 3 1 T o d e + 6 U S W Y f 9 U i c 7 u c s F 6 6 0 0 r + r J Z z 9 V i D J F o w r p U f w 2 x N I j v Q h D V G R p a Q x E h X F W A k Z T V u m K o U f 2 X L 7 e W d w w 5 Z I a O N B 2 L c y A 4 5 f A 6 V j b I a 2 n c K Y 9 J o 4 0 h M V a 7 / R c 0 / w a 4 S y 7 k s H v N H l A k 3 m t c V 8 W + h R E P i O f d H 8 h g M W N 9 D h h f 2 n N e g c y z P F Q E Q W D m V + 0 7 3 5 k x 8 D q c D Y V Z t 2 W Q v U Z 0 A b T o q v e V 9 P b n W 9 d / E o Y P 0 e O N l U l + L 3 X z 9 X 9 I y 9 6 7 / J d A p J J 0 Q b 0 Z J w K m g 1 9 + D x + B X u 6 Q m R w C f A k v E Z J j f y 6 6 X 8 o T T 0 c Z h U W 1 w h Q Z j x P U Z C / 5 a c z / z x q 8 7 k 8 h h D d 8 W 6 C 1 j e z O 5 t 3 v O O b w o J Y n T 7 Q S Y M a k 2 L O N i 4 U i p 8 k V w 6 Q X l s q I t c + U y o F m L N L I x J p N e h 0 l R B c Y g x c u n p G g 3 t 6 2 3 t O g u p C A D k B j 4 d 6 K f w c V Y L 1 v C I c t G c / 6 b A / 7 i Y v O C L / 0 u 8 u Q X G L l 7 z p w w Q r 7 l Y M G b n m Y b 4 L 7 o F z s V 3 + j T k F k t E 0 I l w K z e K E 7 B D g j l Y Q 2 m M n Z o 9 d + d i d e 4 r U 0 W / 7 U j V E f J 8 T d w E l R / g Y m c F V B H E O r j W f l h C u I Y E i D C i T J 9 6 A f 1 B j 8 j 4 N v H s I o S Q N N N T n 4 8 l 4 2 t k 4 6 Y 2 G N J S 3 0 w S S y s h R 6 g 3 U 6 m F f 3 y u + V e O s p W 4 l o e G X u d q Q a H y n / s / z v g J D s U S Z l 5 q W s X / X 3 6 g o 7 Z y T G 6 B y u j F 5 r g q g e 5 t e x A s 7 C w 5 x / G M j l i n w v Z O + J n a q o 8 U V y M o X n L / R 6 F t 6 y d c Z b c Q 3 E P H C B f D 1 6 Z o p O g / L W I D T I 4 V M C 0 L f G O Q l x f X + 6 s m O h X b i s Z w Q f O e 5 A t x A L 2 W w m C S V g z u a K q H 5 3 / t + 2 8 V S e a 7 b M 6 k H h 6 8 M C s a n G i v Y Q x f O M d 5 p w R u G 9 A Z Q 5 p L 3 0 B 9 8 h v v J a 6 L O u 4 6 H X E D 3 A t G E w J z p l h Y + H + g j x y J m X h v 3 x d q R 6 w 1 s E J G x g i a L A Y U V a E l W S a 5 C H H N m a 5 X u d W Z Q R W C O u O q l H f G C i n A 0 P 3 1 I n 1 L W R j 4 r r C + P Z 3 t X G G 1 k C N 1 0 k d c 7 2 k P 8 m Q b 8 C N q J D l z T K F H g N I v + P m j P 4 V K c T n j z V s W t d D p E 3 c D c + 2 h g 0 j V g 3 + F J 8 s L 0 a B z 4 T v o d A G 4 a X r O a Y H e C Z Y w X K b t b s L p u + F 3 X 3 3 1 0 j X f t P g / B O D w H y 9 5 b a Y y c 2 T q d m a W h D s 3 E d U u i P 3 S n H v U P X S A Q V P E O Z K / J 8 Q f X O H 1 7 A P s R n e X n S w f 2 B r H + a + H D a V 7 r q P e l V p + q t X q R d p w I 3 J B B 9 t W r P j + O O e m g a v y + H m 3 2 e D O y e l / j k S 1 m D U I H 4 s N s X n T v N / D Q N z n 8 2 1 4 o Z d c 0 c R c O a 6 I Z Z c K Q 8 O + i e N 7 p M W S c r y + D J m V y 5 v r k N N x x 8 l e I F b 1 L q c s 2 3 C C S r A u J h x I d J v q d P x j k 3 4 9 m H Y 2 X F g / / 5 H I z 8 J 9 N H 7 3 m B P P G R 2 R i U o 8 S c d m m B z y N 2 Y 4 K w 8 5 2 c e 3 N I q X o 5 d m 5 X s v w 3 C E + + P T 3 5 a C / M M p B z U u A y W W m q G R 4 F j M F a I U k j O y N X V g 3 e b I 2 7 2 z 9 M g T J u 0 w x B D O p 1 z 2 9 k / K G t U G u h u z X C 0 K U d j V J d 4 T C 4 p 4 J 3 h v g 1 q Y t z U m x B H I C V i n D F f c E o T T w M n A P p D N v 7 z 8 c S K C i Z U w 8 Q k V 2 l i C F u c y 4 f P g G v G x M j E d u 8 9 8 w f + Q k f d s I C g l F / O n c A s P Q u q k d t b P 1 R b s w o 2 i O 4 K C s 7 0 b U G x m a y p h r / R x C H Z H o C c 0 0 M O S 6 k d R Z l g 7 W m M j n R 2 A 4 t X g S j A X T C G 9 B Q B 7 r k f e P p r y E j K + L T H z 3 y c l s X Q B t G V 3 r X M c / C O f i N K w 8 g i i g V v 6 c 5 n i T n m + p p q / b n a 0 g d X p S / B 8 / k t k d 6 m Y r k s Y 5 Y 0 F y l r 4 7 h p x v d r f M 7 S A f X K w 7 2 n s M + G b k l O e 9 s a 9 r e Q 8 5 s Y S H 3 M t 9 n e s m i 5 k o S B f p F S h w w 2 P A f y T Q o b w Q W 7 I 1 s b k Q d p + i X O f O K 2 / 8 M T i x K 9 0 H c t 8 F t / E V h j x q 8 z y i c r / 3 0 g t 9 B D L y G z v z E k 7 o c z c 1 1 L U A U m b x Q i j o D e p + P 2 g Z J u i r G S l J T O H X 2 k r 8 p M T x a e a e v K R L 1 K Q + 0 q i X k 8 O 1 9 H c 6 4 / 4 J C O V v R I q H p 8 K I e o 9 Q C / C D w o F X 5 J w M 9 g O L q f z g Z a + Q 9 G N Y i Z h Q 1 f c O 2 W W / R e q F 8 F e M p B w Q H 6 4 X H I 3 s m T Z x n q V g 0 p j 7 v R X z 9 j F y F x E 2 B 0 E b z w 6 x R 4 F w z V d s E X V / o 9 h 9 C V 3 I Y K D h d 4 f E o p D V K J f k l K x + X B F q / g v b A p n V z o x R v C l g d M V r d 8 1 j Z g j 5 G 4 / R i F / h 7 2 q O p + n z e S m v C 0 R M r F o s 1 + n G f Z j v 6 y O f n U D E S R o W m h h g l G m I J p T R x u R 3 z m I q b 0 i h M y 9 f Q N + c 1 Y U H a z 2 Z X D I o i P 7 X x K M X V R y o c T 6 B / b x 7 f C h 5 j y c k C O F l g x D q 5 S / 7 y g h U / j O M M j n g D p 5 2 7 2 s M J E p T 6 6 a e 4 z s 5 O B 3 P x 3 e o W L j t T f n 1 H t p R J Z e + 2 e o q i r 2 z f u 9 Z Z N h y G p I g h + t u T 3 y J X 9 I 7 n F g z I 0 B N D 9 H q X k U i / 9 u r o o l A E p 2 s q J K D n 1 Q n + v G s K G R / 1 m T I i B C V 6 K r U / F 5 L T f T 0 g o G R g + C l l e L F J D C 3 G E F 8 p v + s + G 0 V i / l e C s 3 D I c t X H E k N u O O q N R C Y j K + n 9 m T W 7 s P o B N I d C G n x p v 5 j h O 4 B o F E O g Y 3 f R E u i 9 T c q y d f f T h e W C p i + O l d H o 1 A A z P D N w 2 9 s 4 6 W L S F o g 1 3 h 9 T 6 x S y A Z Z l m c k Y e 0 m H Z z 3 u Q V D 4 s m J 4 t M H Q F F 4 0 s Q n H r 4 4 j F X o n D 8 i + F s b P E Y v U b + 4 V R a N Q q 9 c G U C T r v F d m J D v I 8 v F i V 5 Y h 1 B v W M R n E L E Q p V d V X b 6 d f d I 1 U M y 7 K v t T / Q D Q X a M Z G X 3 S Z D Y + A w q n X E p l 1 D q x 4 X T I B n 3 y u c h U h o O T y g W a w 1 p R A A w m i 3 x 7 Q L d 8 T N 8 C F q a n 5 2 K u n T H / X t i U E F V i n i s Z d A 1 S l S 5 0 7 V N L S A v x y V x X K J J O 3 t O V E D U T 3 8 a S h K f c G X U W v R J k I z 9 5 z 9 Y F e M Z s h L 2 i N l / W m s O Z P I z N U q 2 f i n 8 S n 2 V j Z F B i 4 S M A f h S Z o k P O U T c M 2 9 n L o A O Z 5 1 T X l M s Q G x g 8 E A J Q N A e d t l p 9 P f p y m R c X H B 5 0 + 6 u v Y 5 w a w w 0 A N 1 d J n X k 4 4 t 0 b V z K / b Z H w G j x L 9 V H 7 8 1 l c K p i Y g m k 6 U 5 1 5 N b W h S 7 Y 9 0 C t 9 O + E o l G v l q b g 8 r + u K O 4 l h f 7 C a O V m 4 L d C f 4 Z T 5 x u M B n e l I K C r U Q W n b H V i F H p M M F 8 M H 8 c D X q b j X 1 i u o W s s a 7 2 m B o B C M i Q n 3 6 e r c z + X k v Y X e w 9 X J G 2 U 9 i y U W 1 j M Z T H G P f 0 O P t X 3 V g T k h 4 Z F m 9 + y F a x q r T t O q K 5 1 T K q 9 X w 5 U b o L g N f D 9 X b v E j L E M l D P Y t m 8 9 w V I M s M + M L G / A F S Y K K g Y N n l F H x 3 L t b F g J N c X c b 2 f R J T m t A B s 5 B R X X N S b q H B K p J p H E 7 6 o c r z a / n g F G 5 Y c L / v f r l Q 6 b e M C X g 2 1 k 0 C B g H e P q O Z K C N v 4 N T m y O 5 6 r 1 M / h G s r I / Q X 6 l Q h X 7 F / j D x C s / T p C + H e N R x l / B 0 N a w N N K 2 v f Q T x 1 1 k 9 M 0 / x Z I e 0 u T 7 B G m Q P D w P D 7 4 1 + 4 0 8 N i X A B h H 1 9 z 4 9 L U r 9 p q 8 E R y h r 1 R k F J 2 8 N o U Z w g D T M 9 6 v x g Q g o F K / X L n x 0 O M w l 3 d Y z p o w R R d Q 7 n D z w M 2 O z p V Q 6 C A y 1 I f 5 4 g 6 0 y V C E 0 M O E 9 R 9 U l W W A k q K V X + I g H H v 8 9 A V F u 4 W G R T P M a Z 1 p L c E x 1 k d z G 0 5 + g n 1 n e 6 7 8 S 0 R g w + S A 9 H + U K t S 5 S P M 7 S 4 7 v c B f v s c E e i j q d g m o V m g Q S W 0 t O y V u B A f n d 2 E Z H / 4 A q L h d p 5 f V C P 4 f F b 6 T L w 4 V b 4 v w i / X 9 y L h S 4 E x a K p X M M o g E A N o L H r t / u 5 W H + L y f B U a + Q d H b b M 2 Q H S u x r S s E E Y a Y G T 5 c e e 7 2 P g t F x B P t 0 o 7 V Q 7 n t f b 2 q j D w m / D K 8 s Q N N I Q D M m p + H + i W K h 0 6 M r H 5 1 6 6 c I Q a y l 1 9 v S B P 3 0 b G u d r 7 2 U + K O 1 d 2 c G C I C I / E R / b A o L R D U G 6 v X 7 w 7 / J a t R u 9 O E + I W Q D u Y 4 w D o S m w Y 3 t u h x g n E G 5 W u 4 X H 7 u D t J n 8 H F s R 9 n x g 2 / n 0 K 9 5 Y R N h R I 3 M V 7 h j J a A V a 1 x W n G G S m L y 7 t 7 W C Q V f b X u 4 z z W t d 7 + 4 Q w P l U S n K G F 9 u Z 7 1 V z U g P h N 5 2 t e S M U Y l g C e c j k 1 5 F u w J 1 m p r p W M P o f O G S f j j Y Z 0 C z g Y G + a f 7 Z K 2 H T C 9 x g s T k J o L 1 h p n N 0 F v h 8 Y 8 v a R b k q K G n Y w 6 S x l J s r 1 F i V H G Q v 7 d Q J K 2 R u m q y V d 4 T s B O v A O p 9 r E e e q T Q R e / 1 z V 0 D 1 o M q e M r L w A w B t P X r C L C 9 6 W W L n j r i w d P u X h n e x 0 o Z s 7 l h z s H k T V + e B f X w Y b X 0 U 7 k o / Y A g M J h 7 U X r u o 6 7 s 4 h 5 9 z J N n 2 f h S w X s u v W x K L A 0 I Y F d b U Y O P u T b a W f p 7 Q 1 1 Y v H q n Q R 3 e u f s b s S b m a 6 2 A q 6 i Y o c 8 7 Z 4 p H E h g Q Q K 3 O 4 D a y L h Z 1 y t Y 6 W 6 f i y F B 7 x B + O e J H b R F 2 h E b T i 4 1 f w g E 6 s 4 6 Q O m b 3 M p A Y f L C 7 P f e j 9 9 x u M m 6 r R 5 O / K i Z x W j p c v 9 Q u 2 I m y 5 H 7 Y 2 2 a R P 0 o d H h i O + y U N a a Y p g m Y O I p G b + d Q K L D 7 g x V W u 1 b n Q Q f y y u + F D 5 N l o U 4 4 e / I C y d f V 7 E B J a d 6 O p G W T V F R p b x x 6 0 X s 1 U v 9 T + s E s 3 3 y x R X s T S H o f b Q y v c / k w 1 J m E G + W e F w e Q 8 X d K a r c l n f x 6 2 F v g R V I w c j U F k 4 i y D x 6 O 1 x u M r a n 6 g Q U X O D D 4 F 4 e 5 O i z M X f T X u r 9 R s r w 7 2 9 G 8 0 Q X 7 9 C m D X y V 7 C K u Q e i F f 5 P B 4 B E j b m q E n B 7 G M J + 6 X J r c b h Y V z J o M I s I c 6 6 J P X + + i 4 V n r r + i I 7 O 8 N 1 o / e Q v B r R + d c Z 9 O t g f X x Q K f 0 c O W M 7 f X w 5 K x S i + 7 i T z l C 7 3 9 e 5 j 0 C c B G t z q u s y B / + K t o 7 k Z P 9 z O 0 a 9 D e V l q m 6 K z a 8 i + O 9 Q E m X q 1 G e D j B E b V t B J m t u g + a b V r d s l 7 F L c N m b 4 7 v s v b b 9 Q U w A Y 1 e S a v l I z p W / B o p p f u B + u h 9 + b + d v C C A 0 2 r V y W L g I e Z g 5 s 7 Z u n O 0 V c 0 Q 8 6 g 4 h 3 v 2 N Y l j q t V 5 T V 3 z 2 h r V z + Z e F V l 9 3 4 2 x w 4 7 o M d D v R 3 o 2 U 1 5 B r y e R y z + 6 I F H F y T g U m X 4 z M O M j Q H s K Q J 3 S Z o P K H f E Y X v / W t l A b Q o 4 Q Q e j k M O 1 x y w Y p 0 s 8 I 0 3 r I H t M 7 Y S v 5 o w M M j j Q s + s u J Z 1 e Z P P 9 u P Z I 1 6 3 6 B 9 Z T t A n D l k m b Z N 8 C m Z a B D X 4 5 6 6 P H k Q 4 Z 9 l e n P q r q N q g n k B U t X N 2 P 4 2 N w F u b y 2 N b 2 q l Q l y q P g 9 J 4 0 c x B D 6 w u w 3 b K / X C e v L h x E C r Y N r 8 c / / H + I / A R K A C E d n o C X g O K 8 8 x B n Z i T q 3 E 8 1 3 P W t w l 1 x Y 2 u + t H F B 6 l L p 7 I / v N Y W R f I t T D 1 q S j t t R A 1 3 l / O T v q M t j 4 f E s P 9 D 6 5 T 8 C c u h 9 a 1 n i D 0 5 x t t j j W u z e 9 a e l 3 u y v D W j A 9 5 k U s q Y Z U B f W A y M U a f J Z x K c d c 0 h C D 3 m 2 B N I P E V 6 u u i B W 6 Q z p + e i h 1 R d i H k Y E b X O S v Y 5 + D 6 r 0 k x g x 9 L E v Q Y m H P I E 9 G X 7 K A j I / U 7 k i w 2 y w r O c J S / l u 0 q k k d 3 Z N Q s s 1 O K Q P N o v H y L 8 g / Y V e + a n U m 9 c A V e Q a e y 5 5 d g N I Z B a T 5 y h 9 6 W d 2 8 n K h Y D 8 F M m w 9 E l L v U n w j e a c m M c b G P q q G 4 u l z W i o D k 7 D h 7 2 h B v L h J Z I p M l q / 3 1 h o w 8 j T R 1 s J w C V g P i F u 3 7 B 6 v i 6 n 8 r i m 2 G T / 0 Z a X W x 9 E l h b 5 B u B J q 6 k 6 A C k 4 h Q N z F S t j 7 E o x 7 H R o E K H 2 5 q k Z T r 6 2 t e j x u x l G 9 h C X i 0 I B d k p B p X e V h 0 w 9 9 D G B u M m j j / T w i n Q H D + 4 I / Z w 1 A e L G l R / v 7 p i Y 8 H G J J w f C 7 + 6 H I T Z M s h I b x 8 w S d A 6 L X o F Y B v L y 9 n 0 e I 3 L T e l I F F M b j a / n M A R 5 u V B 6 y B U X x W V i a Y N Z O 7 L o u C Q N + l s o 2 Y 9 7 S l C u U / 1 h f 7 Q 0 P z w u 3 3 A p A Y 0 w u s T e 2 C 8 7 I g 7 H + 5 7 3 B O D w z T b N t r / i e n O J 0 v l w T p 8 O G 5 4 M 5 z t U 5 K R R p F T l Z l a H S a A 8 M I 2 p S P I X 3 G T + V H e t / U C J 3 i T 1 1 8 B e 1 h H / 2 A J U R Q 6 L c H 5 1 y E M 3 I b Q u R J z Q g V M l z s j 3 C R x y e g 3 n C j 6 M J 6 V L 5 B 7 r r O J f O G K u 7 n U z q 0 G O v e c / 8 G c 9 V B w 8 w J L 4 o a 0 W D 5 0 B X U I a N h 2 0 h m P M G z p L 3 s N q l X 9 z c A c c U C Y 8 v S M C F e k 9 L 9 t s O l T y k e q r h z T W w O G / K G t I E Q P 2 x f + 9 h V v x 7 F + j G m g W g a 6 5 h D 1 L H H d r 0 A x 7 Z G r n a j 6 1 Z W 6 L t U D o S H s W c Z v u s + A k B H u A l u J q X I r r x 0 S v z L 5 g u 0 d n 6 s z Q Z I 0 O k L I w + L + z f m A b Y R P Y A 0 i r r 5 y u Y v c Z 8 4 a Q J B y 8 F y H b V t C z T h f 7 K J Z X y U F 6 E k 5 f 4 j l 2 V l d p + I V z w T 4 t b d U g 1 o l 7 L 6 u T U e Q d 2 X q F K A r L e B T W 4 P U w k h C E i q h g M r x X 5 i q i x A q 8 a A t n 3 d D B R c + m c Z f / T R 3 Y e t 3 C 0 Y d 2 b e H Z 2 6 R k d Z 3 j i X Y V I e Q T J 7 7 q 7 h b u i 8 A W o e P j u U U r / S 6 W J C Q R b h M 3 H H f c N z z d c H D l w N 1 r X j 5 q 8 + h d Q b f / 4 7 a n 3 J e p S Q O g Q Q V l W q s R C e m d K 6 u T r / 7 m 7 l G r P u 3 O Y T c n S B e b 0 G x B y C 6 2 V i U t + q p v 6 6 8 6 9 H O + g p D V G Z n x n o v U L Y p R q X T m h D X I 4 z + 3 2 F / d s 7 S B L z i p N 2 7 J i L u O y R b 7 K B E N i Q k X I c f u g Q 3 d y q U 7 3 S u P f M m H s 8 I R y 5 v y 5 y i + + 5 B x q H S y f D i H x z Q f 2 q / K 8 l n Q E Q 2 L Q f X m 3 S W n / r r 3 N P 4 C H 4 2 u 8 B J B 2 b U B p U Y G a w Y v 7 L E F u f p F + + x e c o w r c t G 7 2 5 g y s n j a I y g C A R j Q k Q w S f t V e 1 u w m e o d C 5 T N U 3 l y j K 2 2 s C z n j x Q Q L H T + R 5 v h x M W Q q x 7 F X n G a 0 5 n w 4 O 4 4 j m U 8 D G K R 3 X N n o g h I o 8 F 0 0 D 8 1 6 P R z E / 3 Y W M f B r z z P j 4 b 7 u Y g P L S c k g M t s y E + I 5 l 3 J F 7 4 M g A S s T 2 p P 2 m G G M 4 A r Z m + h I P X a K F 3 R t B 2 P s s Q Q P 7 e v U j f 2 8 X P v Z s I 7 l Z 7 1 o N I U 1 o 6 h 6 L I L Z e L d j + Q 3 e q m u f w 8 A r 9 6 K e X o 8 t h J k E P D o A W 2 6 y 7 x A t g a Y j b 8 x G q A F S z i g c 9 N k Y F r M d w j 7 a m S l d x p 6 o 9 t O v I Z Q 6 y r X 2 L I D O 9 M t 2 m B o v / I P / S s g n 7 F E U y M d J E 1 M v J r 3 7 0 4 3 1 L x F 8 V / v n + j u K K s e U t B r 8 R b X w i N G L L p z D R N E L J d y 3 h e 1 u a 5 q 3 t J j 1 i Z 0 X X y p N y o O y L J V P d E 1 x A p A y 7 J i K k F 4 Y E D l W T 8 L b a k m v N D W 9 L D w s D c e Y S S + C h + u s G b e t e h d 7 W / E E u 5 W S Z s G Y i M E Q f h / S 7 R v 1 X 3 O + N e X T 8 9 x q q G Y P t V P R 0 6 6 q M D M 0 9 x 7 T D 0 y l F / L o Z U 2 C / j X t x D G m 4 O G K T R Q Y x 9 M f k m 9 Z L 8 f U + q J 0 v + + 5 6 s r + B y / n 1 P w t h 6 s B 0 v Y 8 k V 9 3 O A X q R k o U c q L I + C E u v r e F y T o 2 1 I z x / u u T c A 2 h i N g 0 c Q b h C q e y R S q t z x W 7 S f 4 G G Y q g Q m / l F h w u Q B Y I x a y n y 5 y g / k m E + 0 f V u + d F b C v 5 j 0 I A B v 7 h k T F q + C n 3 5 E / T 4 D 3 P J 4 f k p v E f D h 4 5 G F H n y j Z M s H Y y 2 Z 0 l l p c G T 7 D E H O / N I 9 D 6 j e a Q / s e W i d G 7 5 7 m U F g D 8 C N 3 Y e b n b x 4 F f U V F M F H Y P t t K b q o M y a q j 9 u 0 R W I Y X h H X w 5 + g I l d Y C W P U o R r j s K X 2 r 6 f w N 4 v C L 6 0 a r 5 p b b a Q O i A e 7 r 9 4 X v l D p P k 9 i e X n 6 A E Z i U n p f W l N U W o f l J F H D W l t R E M D w O O w s T 8 1 s h r 5 f r Q F / k s f u F R x i 9 F h C q k T k l q n 6 k z D A I p 5 W 2 R G m J W 5 8 V p p 3 s E s c 2 l q 1 K m u H y Z N I + f X n B 3 6 z + W W z 0 b 3 E G i d m L Y R n r 4 f b r n / 5 6 F 9 d L 1 h v U o w n 3 r j A + s h / g p S l d 0 h G A / s v e M P 7 I d a S k a C z T c U Y y F 4 x s 2 c + A F D W l J 6 g t m n v n y S K Y Q + t J P y f B e I n H d y g f 7 s 9 r 7 m d N Z W V Z 9 d Z Y U A w O 7 3 A a O F G / q W D 1 J K s D v 3 o y 1 9 H s 1 4 4 7 / F 1 r 3 W / o 2 E N L N o 2 e / Q a T a l v c V 9 F o 9 V M 1 2 w d T O W C j P 3 1 Q 6 u H p 7 r H D o H M 6 t D T r B u J 9 / U N f j h 8 9 3 s v 4 A 8 R v L u 6 S M A T W w d Z S 0 / e s Z / + A J 2 r X k F f 9 S 6 a r r B q h D O v J f t A u p / z k U B w l k E m 5 w + e + 2 m Z Z 3 8 h y 6 D a 0 X t l x s m b F V b c 0 v d 5 Z f N C J X 2 w H 7 7 w b y q p G R T K X g F V Z n c a 4 Q F A 2 s x k b X g S 2 7 4 O h 1 0 7 Q w T i t H 9 7 U K N 2 e O + Q c A w l P 2 2 T u s Q N X q J r 4 v o B S 7 Z 9 A e V Q O J E z D D 9 S P r f Y b J c l f J A C j m K h D / Z p N + f s R X g E h 4 I E 9 x I Q m I S p w B i 4 W K q C k u e N e j V z 1 / M X T L G O 3 7 B 6 R 9 N y p L Q b p W V Y / s H w i o s t Y i O / u v m t t + B T 1 g K H I g 8 J 7 C t 1 O 9 r L b J I o p i d P i i 1 / Z 5 t Q 0 t D H x q m t S L Q 4 h D F 7 w o n d r N J 3 t Y O i I F L i e 7 T x 7 Z F 7 y v m g I u K J r l y Y P g h y J 6 i O l G Z A 5 4 f 2 P A f 6 W f n z M 3 O 1 o 7 A + r B h l 0 n O P + j z L y A Q H V L s + a j V O x e 3 V Y e w e 4 b + R 3 a z + h h 3 7 / o x y 3 7 b d b x 0 O H k E C X d x p / X k t n J N Q z L V 8 B z d g j M A u f N + C 2 1 V 5 8 N c C 5 4 t T N r T e d j 2 1 R G O h h M h t I E 9 Y d J 6 S P P Z 5 b t / K m E W 8 N E Q m Q V V W Z t m C R 1 J t q + n N + A n z w K p u J x v U h N m 1 R 5 1 0 I 8 m U W 7 d q X 4 E U k f M 1 B c R n 3 v 1 n 9 z Q i B 8 X L W J 0 u U 9 7 4 a g L L A / m E W g w M j e u t Q M 7 O m J H w t 4 1 N G 6 V z f h p f S V 6 f 4 F N c f j b 3 a C e v s d u 5 r 4 1 9 s y x s M O r r a r a w v s L s d i a f 9 x i X C s Z d J V o b o M p o i W e v g k H 0 0 y 4 0 8 P u n P C 3 n h b W n w R q n y 2 X s 4 w / d 0 W M L q x E v J 0 8 0 S 6 W p m t / M B R D + 9 Q 0 4 a b i s N w A c j k J K m 9 x f s 6 d l f 4 N e q + 1 5 H s x 7 r M E z N q J U / F 6 / j I K A Y z Q Q j r w 8 n l z X 8 l 7 q 9 7 3 j A r H x x u j o z K Z V n K X y K u u a V L p W C P m H S X s P A f S N v f K 7 N B u 8 K l 8 Y S 8 s F Y J 1 M 6 W 6 6 w 6 G / p Q 7 3 4 X A g L l W v f i e M c 1 N Q h 9 / Q P E f e O 4 y O X 1 3 8 0 h J M T b u I 6 / O Q u A G 6 2 t F k w C d i D G D c 7 R L B u u D 5 V 7 w g Q 3 E H Y T K c 8 X j e p e h H i t + x Z K 7 F T 5 5 d 1 r 0 R Q / L X F K f s u F M l N e p N U A x Z t H Q 0 N d 3 X R V s i B C p W l 2 O T X w g N 6 C z 8 R v g J c 5 I p q G h 9 Y z / a 3 W e g G 1 k 7 / z g B u C Q F l C + L Q O x U 7 q R n K W Y Q k R f h q R Q / Y u x 2 o 4 P 0 6 7 / j V b / l b + 0 n 2 Y o 9 J z h x D k 0 F r q C I R I r Q W P I V z M q O W K H e + 9 7 j 5 P D t J / T X B i J 7 9 e X J L k 4 e 1 o R C X t E n D 6 C 8 2 z G L V 0 t k y r 3 1 A N o l S u Q 4 W R x T z f C q d N C 8 M g M L Q L Y H / 3 b P e p c a Z R f 9 e D k c e b 3 O d P M R Z u Z 3 M K f k k F j 3 H C J M 7 N o g D W E f l 7 I b 7 H c i u T E 6 i 4 B W d e + a d A y R 5 B B y a x c L w + L n Q L r I P b M H f + J X d k w K n Z i p E m h h n W b y j P 2 D q g B I 3 n / 8 C 5 5 B v w 8 2 j k b Y I O O h K c Q b N M U / O 1 1 W + e k U 3 X 1 2 s g y p l c Q z A O O I + c p u c C N P D 8 2 U 5 l v p n m 5 Y / 2 l k M x 8 y c B 3 v g I j S q 9 U O Q l 9 / O R L W S E s C n p 9 O N v 9 2 1 z D r f 3 h w 4 0 3 6 E V v D 8 q t b j 8 7 f G H B M z R u S K V i D J N k J 1 c e z 2 Z 6 R p b 2 O p Y X c 0 D E U O M / G J y f 7 P h m v K L f U j / B 9 4 A 0 3 J D D c a 1 B l / I A l Q Q u / Q T k 0 F m j N 2 z U / j C I 6 x D c S X y O v + p L h 2 e p n G e a S d K k z d + h 5 N Q T 1 9 I x / P 5 Z A Y 0 p + A Z d y l h 8 g r K 9 v g G K U F X W 3 U k x T 9 o s s g W A x F 6 J Y Z L B / / R v 6 b v T m t c F H m F 2 T O 7 3 d + 3 b m d f U 6 R r a B g A l S P W r w u a L v 2 e 1 Y J C O l a I 9 h F d T 1 L l C J e j 1 0 f 5 R D x D g K j S J F B B g 0 Q L y R K G w s Z v h V R 6 H O W t O q 3 7 z Z m H 4 D n d a J T m 4 9 g Z Q X z l 2 w I E t P i F g Z 7 / e p 0 H / Y / G e I V l L g U I + 2 r E e U W f j L E + s 0 a c H a D 7 M w J R L O d P A u k Q N W 2 w P U O l I L q I 6 c 6 i V z V 5 + W v N W + Q b 5 V M b k y m T + K Q n e R 3 p 2 3 P y H M z W 7 l m c Q k y H F K z Q B v i n Z c X Q t y z F 1 + / z V 3 m T P c R E 4 b M O H Z E b R p Z T v Y 2 C / T f V h N j W 0 H 6 w + a 2 8 L I W y n F 2 I e M Z D h v P Q n 0 N E a 8 w d m 2 H A L B 9 G + t 3 0 C V 5 N w V y J D n j / O t F u N 5 B + a J w J B q 9 1 k a D k v X 5 G M m 4 8 5 m U u K 9 e w z u s B P h A 9 X q L 0 M / c E 9 G 7 v t 0 7 B W c 7 v P Z t e q T V n L P K t q H W 9 D 4 0 + t y d 6 f T q w A c 3 o 1 l t q m o M 5 l 6 R X b R w M x 3 N J O 0 a 8 / t 6 q 3 H 6 W Q a Y s m G r v H s v Q q w 6 w 4 O f N F K + 7 p 4 6 J P C h S p d 5 a W k n H 5 e T s f l K f y Q 9 4 K O 0 7 b h d 7 n d 8 r 2 Z y i P L v + Y D m 2 X I 8 e D G U A 8 6 L e / / q J a z s o o y v g 3 N P 4 r 4 c t X z E x A r b C g K T x Q 2 z V a j Y A K p t S c 4 0 N Q A I l 7 T B Y U I o c K h l n 5 m z R m H 5 d B H H X H z f U l x x 4 s n y l / g E s H L Q j v g T r D R v C i Q L 7 4 g j u k H t Z l Q Y M k n 8 0 H 4 Q g U U 8 w U + 4 2 v u 4 P y S 3 6 R o 4 9 5 M v 6 h 4 x C u P Y 3 g t u 0 C X W T I G Q 6 s M p t 5 A m q N / U 3 f w k L 7 b 0 W f L j 6 Y t O 0 R Z 1 z b 6 A K I t W n C p l m T i 6 R 9 A A T W w 1 P j N q 9 A g 2 Q P E m l y + D 6 m V a R Q w 6 h f z Z i C g Q f 7 g a b d U P q 0 D 0 8 c O 0 4 M z e / q d w S + I / G 1 k H n 5 i X l O a p 7 l j 2 P w N Z G X 5 9 A D D 6 v 1 l b 2 f s 6 u o Y W 0 I Y u I d T P K n p S C 3 Z o v R p J V S l a Q 4 n A 0 m t Q p X u K + c C R / i + q i c Z x i 4 2 7 g 9 O E q i c D q i A h E Q 4 r V M c x 2 + 8 Z x y w L 9 X S J g h / O o c 3 y L F M h q P s + A v M 4 K j 4 U t N X p Q g S J 2 6 N Q a p p D 4 j q u b 2 D H f P o B s C B m / t N 2 p p U o A K e R I i + U 2 P 5 9 f r 7 u q O I L W N G M 4 W 4 p w t D 5 9 X H i 8 2 I Q L Q E m Q 1 g x R I 8 w S W f Z W j a 0 C 8 5 s J c R a 5 W i X E R 2 L k Y l d S a I l F / Y C Q l n r 1 B t I 4 C / Q 6 E e u o I 9 l z n i y s l 4 A G z S e 5 q M n D N 3 i h o i X T k E a C 2 4 Z 9 b s R K L 4 9 D 7 C F f z 4 P S K Q G 2 v g 5 7 a l Y y N s S s A i 6 e 4 c 3 / g K h 9 Z G V z D C o C p 6 A / C U y u H k + K X v 7 w i N 6 2 e 1 e 5 1 Y 9 b T v 0 B 6 S d y L z p t m 6 K Y r X I / p E u N 1 R p 5 C T 8 w i Y E T x m a N w f i R k 9 z L 0 D Q f Q D T J D D J L X 7 D q e h 0 g L j d 5 s B T z 7 e x I Y b a N f A E G a k D M N C x C Z K 0 B Q l 2 d b H u q 2 O / / g s 1 U U h V z a 4 R 9 + I b o I D 6 R c p t D I L Y k M j X q Q t d Y R Z f L J z e j e f y w / x c N i D k 8 4 s 2 / u + l P 7 i z M u h v n j j D N 1 Z c 7 9 8 r H F n 5 o C S N L g 4 0 7 W m B Q B k V e S w / b T O X g M w W j n X M x Y x J h 9 v v O + V 2 b O 2 S / 2 2 7 8 2 5 F H + n 6 v 1 B M 4 Y y X Z K g R 3 b J V U T B H k m d 5 G + 0 5 9 X H I f u q 1 + 8 9 + B B o v L M F y J v Z w w m G V j f b 5 3 O u q 7 E t I / 9 4 r Z 1 p F N o g c + 2 O W y 8 9 d 9 Z u x + M i e g Y n / O 4 S X B + o t t k v e S o y g V C l 5 Y v O + D 3 y p a / u d T B / N 0 a V 2 8 Y F E N p 5 1 i E L + u V H y 7 q f B O R u 8 S W 2 W K w h e D H 2 9 v Q K x P J m D r H M D X c 1 W e n u B Z m 6 t d n H 4 4 8 9 v 3 f m 9 L w t W i l 3 7 I C w F 4 Z o g T u Y S F u b D c L + v j D 7 w v B e M s 3 P H j U o U L p d x q N a g w K g r v P j u L z M G i m V B f 8 Y F A 5 W j L 8 l 1 i G I O S G e 4 v f f G U 6 W B Z T K 4 K 4 S E T h E a o 1 v z h u P 8 f y 6 H x y h c + v f t O + z x P t l e x K v F d G d C d 2 6 f N q / x p k / r L S E U D l T 8 0 l c J x h H L 3 q 4 9 X g e V A K Q 4 E m x r U c 8 s s f k f B Q T A S E 5 w d j i n O 2 B q 9 / 4 u h 2 w 5 y 0 2 H C e M w h W E V s H f g z I y 6 j 6 U N n Y n 6 N b z y g K 4 A t f j P P a 9 5 i 8 P i j t e u + k Y Q O / r q 9 I c P t b N G i 7 Z w a O T S d / 6 e p c l T 6 C N z 7 O i H u 8 D J G D U h i 4 k + L 7 3 x y F B P P j 8 i S + 2 H z u J a c O 0 I y c h 7 W M Y S 1 2 Q / 3 3 y K L j g g R c Y 1 b 7 i 1 6 w w L s 0 t 5 S x H c l J J L v c c q 8 a 6 B y D d 8 F X 4 r 7 0 F E K w x l / x T h L + H 1 F W 1 + Q Z s m 3 / K 5 s d y H H S Y F 3 C i f f i C B m 3 X N 7 4 Z l j g k U I U A O l f U y t p 7 x V 4 g d K L z G y G K P M + v G M G B n v R C C S q T k f E Q K u E a X A 8 j / R v S H / J w w m H c H U P X r c k H T h w m m 9 o t r E 3 9 0 Y 6 F m h I 9 f n e U O j 6 0 m 4 o O P q + 4 6 f m b t f L x R V D k S 7 z T J s 8 D Z Z O T X R c p S p O k Y g w M L h Q 6 Z 5 3 K H 0 r 8 y s 0 C T d E K X c x t 2 O v S E / c 2 e Q B P R J 7 S Q B 8 V m A c f N P r u 5 x 7 i B P p 9 a V T w A c p g 2 A E Q q y C H y X h o 4 5 z 3 d N o T 6 P H P o n + Y P d W A E L T G 2 r w N Y W 4 u q + + z R O L f S z 7 U h C N F j B B Y + c k S / B k 1 x 2 O + a 1 t I 7 o Q T 0 m x + G A 3 4 j T t l p h Z 7 F 0 4 z z i 3 4 a A 3 3 y S O b u 4 7 4 2 5 W b f Z T i M c S p L / H t W O o 0 X T X P k L 7 C W Z h d F 8 n F a J 6 5 O t 3 W s z 4 Y r y P Y 2 I t w 3 1 / j + G X 9 i o V X k n c g 7 Z 7 7 m J t w M g i h Y o O b 2 X 3 z 5 5 H z j h 4 u 8 J 6 z Y C X u / 2 g D K y C i w P x B 6 p R u L T S X L s d P O a y R d M O g J 1 z e C R n N R v q B D s N h q B I 8 8 N Y 4 M F k b 0 8 9 7 o v e v u A A E p M V 1 b 7 q / P h 4 F o V l z A w A d o r 7 f H + Q y e H T y b m p B k o l O s I b e k S x Q F V F g f V l K G b Q j C h l c X s z V X Z C b 4 t R 9 c B o H S A U C r 3 e K Q R V 5 H Z N g J k h w w D g A T I a M i F K k H 9 o g h 4 D g Q s b s U L 2 N 5 m N h R 7 J F 8 L E M 1 t o T h + 7 K 2 w 2 w u f x P K I Z 6 S n 0 k V X p U 5 + T e M u J K w V 3 x u F G M B p 2 i 2 J + C Y q z 3 a C 3 d G n z Q 5 x g / P O T a s A i 0 N F H o N 3 d F 9 p 9 3 v 2 I T 9 z 9 g R 0 U n Q u V S 3 J s h 8 t v L C R j b D 9 M P g a D 7 N f F j z j Q C D W B 7 O Q r f + s f k J c 1 S m i s F l g 9 w I R C h q A Q k B h 4 V C 5 d A s w 9 u + 8 Z P y r W l X + 1 z P W R g l 4 3 d / g F d 7 b U V / m a 0 S j L e i N J Y U M c G k e z P v N m h k t i Z h 3 u Z K W Z E 4 R u i B U a Q x e v / u 7 n Q v g f 3 x N U y Y I x S q G K P e C n B 3 w T S g 4 g d / 3 H K l 4 k e N K g O B 3 b E + C + R u r G y T s d o 2 K D 7 l e l I j 0 L S e E Z N X m C o 3 S 5 D q H k C V D a y v / j D H z u j x H d T A L f C 5 n J + R g y f U X k n y v R k g H z u h m T 5 F q 0 G y s W E B C 0 6 6 R M k 5 M e N i y m X / y B T q n D x 4 P L V Q R S J s 8 f 9 0 f O 8 j a Y H + u 6 j d H 6 p t k D + u g D / W S n n 5 n 9 u u f x 5 0 Z A z g 6 l K P s r q Q Z v M m M S 3 x c B r 9 8 V 5 x d c n j D g v x 4 d 2 v D L A 5 O g 0 8 s 4 C Y B m 6 B S 5 b H H N Y l F d j v f 0 P 4 C T f J 6 Q b M D V C D r A P X o m D 6 K C 7 2 r X w X r 4 t H n c l v N V g v F 1 C 9 R h 0 M T j l y O C m M l 1 Q t + C B N K s f t d 7 k p H B a i 4 l L T o i 3 4 9 1 4 d M X + S P N l E 1 f k n v + S n a + 2 1 B Q 9 e F 8 L C q z u e M 8 M k T G n X g / T G 1 F d M r c M K 9 n f 2 V u a d Z P H n f L 3 6 B L f e H q L x O V h Y p J x H b g m 7 3 l 6 j 4 O T + 3 j F H + j v V n Q a k N i W + l L n 5 2 e T 4 2 f S g B 8 J 9 4 T 5 V 7 3 V J x K J 0 U R 3 d e v O o m V C Q a b B P B c 4 P P 9 0 b s f 5 + B C P 1 z O O U i j L 9 p n E D i r l C u Q M u 1 G d A P 0 / L l M Z e 7 7 n X 6 a 6 B y w v 7 y s n f y / w p 6 F o f 2 F b p 1 a f h 2 G r k F m t N x o b q a j u k 7 e 8 I m k h 4 r F V 2 Z C b Z E Y W 4 t g S V V b 4 x i o e u b 0 8 H A T f V M s R 3 P f z M g z X m P d l d V K q 4 p N B x Y f i x j s 7 W v y s s c R + U a 4 9 X R A X 6 / I f 3 L 1 Z s 6 r q m q b 9 g z h A O o F D F Q X p F a U 7 A + l R k b 7 5 9 X W P m R G Z V R E Z 9 d X B d 1 B R e 0 f u P X P t N d c Y 0 6 H w 8 j z 3 f V 1 J 1 T y J n o 4 f N y B C Q N y H M u e M g 5 k U F 4 v c h M n i h l / p z B 5 w 2 2 Q k L s / Q E 1 9 j 1 6 6 C w / C O G a v x U 0 Q b 6 f Z 3 U S 5 y j f d 4 A m 2 A h s 4 E m r 7 3 n O + / E M B W V b R n s I + X K W r M I F n c Z 8 p P f t N J d d p M K Z p / h 8 o 5 X 8 q 2 R U X w S M 3 a 8 H y 6 Y q H c V Y X S d m 4 O h t q v + t / w 1 L i N f X u 9 K C K A c n G H G M e 2 y 2 b + X E o B g P 0 X M m C h H 9 r 8 r 0 B 0 O H Q Q Z 7 c n Y g j i D / 2 p g D s I L 3 h t y s C o A L 4 z f g D D 4 l 8 X h 1 r J u S M 5 N W P B m b J m O 8 R 8 G S H D g / X H c / t v g G 5 c t X B k m / y x 9 u a f R K o t b U b U f o W R O k q F j 2 c E q m e j b x M s c 8 N / 6 + x h W x q H + N D f F Q R m j H o Y 4 T O I o 0 2 3 a q D m d W P t X + e K U C p b Q e 5 5 Q W v F U B + f 0 V V s v 7 2 j d m 7 w M v m H 0 q N C 4 f l H v D L + D z F z / 1 8 Y u v + T / 9 0 2 p / 8 e k I f 8 z H 8 B 8 n D R e F P k H o C 8 r A E 2 7 Y 8 z 9 W G z S 0 z 2 T 9 H D a + l Y 3 r Q x J O w 4 p P B f B D 7 h s M P g U o B h F A 8 R d w 5 B p v f + y z 9 3 e D d w K n / 7 + 6 + / L r + U D U f k k + g X j i M Y S E P p 4 8 h s 6 C F F b c B K I Y r g O s q 5 a N R Y V W h S D V Q / G D q O U x 3 9 G O l X r I 5 O 5 X S 2 a Y u s s g 4 i q + / 8 6 G 3 Z L u X d D n 4 E j Q W A 6 d I k Z p V c Q S A o 3 N e R e X G z B b F k t + P Z P L X N M 7 5 2 z s D q b Z e a 4 M 2 7 2 I F d 0 z d 4 6 U + q c 3 k m d F B r F 0 V V D 4 r X 4 d l q 1 1 Y / x 5 / 0 W / l 9 V m 7 5 W 2 i r A D e N G R x k 9 K w M p + 0 6 + i X M N O c E R H 3 w s C M T R q O X 2 6 B B M y W P D w I 3 N x 8 r + D M e 8 p o M U I 3 K Z u j j B e j e P s s G h s Y f A U v / V J r O R K W z P h r u f Y w B t f k h N u Y z Z x M q D 6 Q p 7 7 9 W 8 N H P M C o p 0 j E l f u + P + g O t 5 U 4 z L p W k L b Z P 6 x v P G V + B K M R o 5 6 K 3 u r s I i e k R i o U 0 N Z K E + X T X A Z M U b u S l 7 n f e m 3 6 L R t D h r F I 9 E g T u J I m r 5 B y b R + B 2 p Q P C 5 c K E T K U 1 o b A p k 5 f p N h W 8 E J k X w a Q p i v 3 C z b Z D g f / 0 7 L n + F 1 7 f k u P t y g d p 9 R A P 5 s w B / P H D A 6 e 5 q m h x q 1 7 3 D G D 9 t F g h M 2 w o + C T i 7 E 4 C H 6 9 v 0 P L g E 4 + H o c x E c 6 a D 0 / P D 5 m + 6 G O r y b g D s l + f s F Z / o S 2 Z N / I n h H b / M 2 J X E r r q f l B 0 N c t D P / U r t W Y D u / a Q T y 9 h s Z g T U Y N l + 8 F x s F P f c h J z u z H Y M w 2 6 k U B d C h L 1 S g G Q e e T j f x E w e q m b A t z D R H g k O C J R M 8 A F B X 4 c D 5 Z U e 3 m z Z 8 0 m p o K w V B n d u R Y F 0 J 9 X + K Z x t m D E + 4 w l 8 D J N w R L g e J j a C 7 4 R 7 T j b H R x n Q E D 9 f R A O 8 S K 8 2 s A 2 b z c q C S 2 g x P j f D w x c d 4 F / 1 k R c + l r L J Z 6 E E f o N y 7 w K u c I d E E 5 u O 2 5 G s y v Y y G W y E / J B q e f 2 A J S g d P t H U j G P b g i Y H z r X 1 4 e f H 3 z W 1 L + d / 1 z S B I a M D Y c k 1 2 Q t / 6 Q B b T n u s B l r 3 B 6 X X a R i C w j a A G B 3 a w / s D p H p p f O v 8 B a 2 q D 0 j 8 k K O s W E F j N C G f m Z 3 J h f r p x M W G J i Q r V z x + H z V e g 3 l 5 u q p o B l 2 E H x I Y r J + M q H H 8 Z p t 2 q M c 9 s S l 4 f 3 A / l Z m J Z e G u + 2 B 7 o o Z H x L K P d f 0 8 K 5 I 2 H y V M 6 s M L K C 3 k 4 e D S + B T i 8 o w h k + G Q R L 0 T w V I 2 o 4 u G I Y m K L D a / 1 1 c / 2 y w F u u 0 H w j p 9 / R U 2 3 i Q U c F p X j K k z M T 3 j 1 5 r u g X A k o v 1 q n 2 3 + x v D 3 K U f z t p r J 9 g i r r n I H 4 L h 1 n X u N w L A w k 8 i Y O z H l N 3 4 t p / m V 4 O z D H 4 f w O u a 4 L v n F k d z j H 7 e u h M F U K B H / O a w O T 0 t I A F v A T H L C C 4 q t x v j B E u Z o N q r u M Y x T X S E x v W R c J e 7 O 3 8 H 7 e L s p C u g G j 2 a u 2 h I U 8 S Y d c T s N N p 1 K F U f 7 R M a C a g O 0 2 u N K H A R E H o n V 3 e l P + P W E / J 7 h + N I 9 P j y T S + A C 6 O l j t F + I C 3 H s 0 0 W V + J w d J 7 Y F f o w B w W + O 2 a X 3 4 x m b W Y 7 I 9 5 X Y 5 7 X z 4 B j v 1 s m I r s n q B X X F 7 v D H 8 n / 4 5 Q e Q f e m o Z W C T X U a m L E X C 0 M C 7 N W 6 K G / 9 + C D F 8 X / I e r J F 4 t 3 7 8 w 1 V W b Y 1 5 H f i 7 3 y m Y J u H 3 A t / p / 3 X s h G d 2 e r D v F W j d y p 8 / 3 s l 3 a X r P f g o E P 2 t Y S 1 j 6 X n 7 5 T d U x j 4 U R 1 B I 9 1 0 n l V r t k N L x b n + + v G 7 v P y w X S 3 X L t m t p l e 5 v S s 0 J a Y j Y g L t B n 2 E s 8 2 W X W e l 8 s r Z + o T a B w J q V 9 x B n 1 W d q n f e j B G x 0 9 Q L l V B 0 a F V w 7 p y h 8 + 9 L x K L Y g D o 6 B Y s d x f A n m v T T O i N + 1 a 5 K M e I k y e R t A a Z g j T 4 m R 3 H 1 X G s m T 9 2 H + v i 6 i j S H e w i 4 o t g N p 7 s 4 j B R g + 2 7 t n Q t s p B 9 P u g a 0 0 E d 2 L K u y M S c r r X w D 1 2 c O H d 4 T C z / 7 i o i O y / 4 3 3 y o / B 8 h F 1 J d N c v l 1 M u X 9 z z 8 6 A 1 y u 2 A N h r + 2 h 2 W 2 m j E j B p S z E G Y p n E b x R I B d E c k b W L a 7 a w D Y S t z S L I + S O 8 F 8 5 h 4 w O Z i A g B I + b v n u S / 2 K O A M Z H 0 / 1 0 I n i 8 k I j R P 9 Q H A U G E j e w 0 t g 1 d n w Q E g u L r 8 U L m Y o L 2 P i i k R U W y e d 2 N h v 7 r n O 1 k c 0 G m L B G 6 y o n w J 7 t S c U X + F Y A j 4 B X I 9 f 6 g M c G p I K z n Y i q K t 9 U m H v U Z h S r G 3 n 0 p T U H 9 r r T w W S n 5 6 G k B d m A A 7 I U W o U y e + P r J O Y Y m C T c o r d f 2 J F D y f 4 W R 4 Z J t X k P u K d i f 6 R 7 J M B K 2 k + l X x 2 l n C u O I B 3 j v d i 2 5 L 4 f w 9 X z U Y 9 I V V I e p t K J f C J E U C D z 8 h m K B p j e F w n 4 3 u x Q W V z C y x E L 5 e z 2 V y f 2 H G z a B O 8 0 I D m 4 W F b c Z 2 d C 6 L L R G n 5 C 1 x X D 1 x v V D T l 5 t M Z c n R c M / D m x b l s w j s G X 7 / c H R K c x c A H s k / K f i B 3 t j x l I v g k e N / X X g V F N k 4 8 + 7 / f Q p D y F / / s V f 8 H K n 1 N o O P 9 L 1 9 l l j h 8 F f Z G u q h y s 0 C E / 3 0 F M H H + 8 y s I h 3 9 f A R f C v 2 / s o L A 7 f A 3 i H t k 4 x O M b a 1 I z J X G b x b W I v A 4 H B e e l v z 9 L S F Y + 2 Q T m E b 8 + X n B N s t W 3 I n 4 J E 3 / f v 7 + M z / Y F M 1 9 S f f 9 f / n v c l W i A 1 L k J f 6 9 t o F B 4 z U 0 F b o d / f x i i y H c K f h 7 I Z + E 1 + 7 h b I g a E j p 9 T E d B F S 4 8 R J j L A 8 x 2 d G 4 o Q 5 x O R h H z u E h S n w u R h 3 a s j a 9 1 u h / T z / 9 p r 9 r / 7 8 z T / 8 R 7 w Y Y b B e 4 D / e w 9 c k / 9 8 D 0 T 2 3 / v m 7 3 / E + 4 b / e 9 9 c E w W A j H / v m / 9 f f o + 7 2 s u Z I i T c / Y d Q n s i + 3 5 m b Y m K j d q z p 7 r p H z h J S 1 Q m Y B q N F H w s E n e B D D s o C 1 r Z 5 I h t 8 v y y e z M j a 6 j V 2 B / 4 w S w o P 7 9 3 Z r C d Y j L a / m A o O A n F n j L t x V h 1 b 7 b c Z y W 3 z d 6 S r + n x q P l / V u 5 9 3 + E o 8 z x r E R U 3 M n Z m k F E z D J c W 7 1 2 a 7 6 u y B M a d T q 1 1 Z / w U o N h b b 6 A 1 + Y G D N 0 9 J d S L F N / 9 6 L j Y c x O F n c f Y V c U W I A a g q v 2 f 7 y n f G I 8 8 T f J u T U 0 w 0 9 z e k 7 J X h R C n L O u 9 B Y V R l K H G i M Z 5 q z d v A O q e h 6 0 u p 1 f Y W 2 s v p 4 L 9 9 + 6 t X z Z x I Y 9 p M 5 h q 5 w 2 4 J a 3 g G I S x / Z 9 Q b W p 1 Z B c x X a / F P I 8 H 3 c e k I m y V M 5 2 m Q t f w z S w l 9 j d S M 7 p S w g J 8 d p i Q V r d m R S s C x T p l Z i k E d J j + + r z V E l p + X L 0 s J Q e s y 0 Y R y 7 l 5 K M D w X i R c C O S R 5 t + h h O D W K d 9 7 9 D L z z X R p V 7 v p B y P l k R L p r 3 5 y o e 0 V H O z c + 0 Y / + Q a c o i C b F d d G w h S C A 8 n b K C / o v 3 g s I T b l C 0 f Y T 1 y h 0 d z x h + v K Z e m d P 4 u 1 4 x 7 5 x f Q S d k A Z 5 s e P C F Z e r L h o R V t U U V J Q i U u A O Y c 3 T t r m d P z D 9 e + K n z 5 M n B h X g q / K h q 9 6 6 Q L Q r C 0 s t b R t I f 5 7 t j + 5 g U p I R 8 0 R A z v X + c K s 2 1 B u D T t g o R H V g 9 E a W A I d B J j 6 Q s g J e l r M R e A 1 T h x G D i 8 S 0 s Y 4 K k F x y 1 q 8 X m U M c P u 2 n R y N A j B / + J q + 5 A y P T P E z G p H q Z A l x E 9 Y k U a R L b h 9 7 Y g s g l c v 7 g 5 j u L e D n Z o l 5 J g i i e c D Y u V y i l N 1 t i B R M v / 7 8 z L K R 9 k R q 2 A o c 8 X H 7 I g B C 6 P + w J l w V i f X X Y m Q 8 j f R y B 5 v k 8 g T G x c 0 7 B E u 3 t j u T D Y P x 6 V Y 0 i Z a P u n l C t d K L q b 8 7 C q L h l u 5 L j F u X Z n X d p 7 w / 7 2 j 5 x G P c 7 n 8 L l R f h z w Q 1 r 0 6 + j E 0 d + P P d h R c 7 c c Y l R 3 O 5 c J C B s P Z z X d P t B i o P Z h q H v i C 6 S W X V w l S P o 2 6 w O F L b 0 e k 0 V l p D p J x z 9 + z A K v 0 j L 9 u c 9 z 6 c 4 M 9 L B y W A 3 d 1 g U i P V R 6 l A Z L N o m H h C p i g W g s w f o 6 1 v u t E T k F 2 h m y Q 2 5 6 5 0 R / p C s s n H + v L / e W D S 1 9 K V W r 0 T 8 8 X t C Z D d p R z / H + r X G R Q i i 6 F I 4 V p J r u K B + X 0 K o v 3 x P C 5 2 h q g 9 h J o S J q Y I 0 s h v N z R + K u / i a i Y a 9 8 Y H K V M 8 H q p 0 9 n E F l y A B O V u H 5 B j I 0 f z m A J d + R f z f b 7 n p e V 3 q F m d 9 z 5 r / 2 l l 5 r j 9 y 8 y h T 0 Z u C 4 4 a C 5 H w v Z w V t o L s F M z 1 Z s b I s r 4 a M c K x k L m s M 7 H R w h 2 / Q U o P c y x D r j P n l g 8 I T Y k 8 Q V e a 3 + m + I i c 2 G M U X f c P + Z 5 9 4 L f J n 8 c + D 9 T g o K A F T D 0 p S e y g 4 / L m y p l O 3 h v d j v 3 2 w h x j D 3 F S 5 h x i W T V e z t a 9 i 5 l + j P L F c q / 7 1 6 u / 4 z O I y a P 2 W 9 + T 5 b 4 F J n Y / 7 W + X X K B w d v y 7 j 5 P J R S k k F 2 D L r B w a q 1 k Y R e y 8 X a p / T n t P W e + v u / A z T 8 k c Q N / R S 3 l / U + 7 j C a c V Z T G o S J o 7 V s R B T 8 7 m C r 6 / 5 t O P Y d h 8 y n N K J y 9 0 e R 7 Z 1 b 2 t + g Q A z 7 l X P R j T k C M K i V O s s J 9 U F 7 H R v q U W C M G x u C m B J 3 L h C j g d f g R 7 D I x R 6 7 6 e g F 5 i 6 e B Y H h C 9 0 Q Q c 1 F b Y U M n i O h 1 B B l i O v + T v z U L w F F Y A U L 7 1 9 T z v X s I z H 7 x T f 2 p N Q J 7 G R k Z x v 0 5 7 g P G q f N 8 9 9 2 2 1 b n v t h b O X x T j A p G e P j 3 u / P z g 3 u v D d G q I m U 9 P 5 n x p A k X T 1 q M D 0 G S 1 R u 9 0 e Z y U X 3 p 5 W 8 z 6 m s n j a C F O p d o U d j v r 0 H 0 q y U L w v l b E p 0 g V a r W n B l R n J X i Q 6 U 6 i K 8 H C 5 4 Q X a 3 u n J n V 9 h j E H 4 J D j 6 g 7 U I V S 9 l Z R l + s I V j w A o G e A S G z b 7 + M N b R K I m b 6 8 D L 8 0 4 W 6 R C j P x F m 7 T Y / B I 8 8 k c v l 3 O A x u v w 0 z h I y 8 + u + Y d H 5 h k a 2 G O B W i / s A t 4 z N 5 z g X m k F 4 s b n p Q K A x 1 H X D H s h + 7 E X s p P L m M b j 5 A z j v w 5 j J 6 J 8 U r I h L H 6 K c U z d O U X x F A Q g P u T N W o / 0 8 N f R L f q a v X y z x e R c C u E b X O b x N E A 1 l Q 5 9 K T 4 R F s J S j x o g 7 G U H D B U 2 w C 3 t s k w O Y C I 6 W U R 9 Y E X H N M U O O V A N 8 V 8 l J / t C H v e g N v i F W i a P B b H 4 E J o / T E b 3 Y Y M f 9 z T R z h B D 4 C L P w f E E A K s U v z / g 2 1 X Y q Z W y N p n j B n T h Z 0 Z K H X 1 u O r G t 3 r Y x b U o C q g B n 3 l c i g 3 J q 2 7 a Q r w D F s b p T W 7 6 O o 8 z z v C Q S 3 k l O v u G J 1 / 4 I j 3 H V t a i z 7 4 s c s q R D u q W 6 q q i U G v Y + L q 4 g F f P E X V 9 v p g O c v x 2 7 a p p H R K W a y 6 Y y S J O v P 7 u 9 M f a P 0 0 m W w C T G l v n 3 L a v y T M 1 g w L e k 8 S l z D T U n 9 K 7 j O / c E 7 g V J 8 a f Y E W N 0 o H B S A 4 X z p D p I G f V t t V e h 4 S R y z F U E W m I O F L R t h r Q G 6 G K j T z 0 g L O v Z O 2 M B p x K b c w d 7 4 h Q + a 5 t e u Q y R z v D A h v q V P M K Y y Q h r N K 7 E 0 P L J e w E H H x S / 7 R M 6 u S s 9 B i 8 t Y g n P E 7 i 7 p b f / l x c n b Y g w 6 c q C t U X S k 8 J i a g b P S P l b + b e t j Z z s 7 M l n v q 0 6 2 k + n e j n j 0 b u P g D b 5 e e 2 u e T d Z M S 9 h 9 S Q z L L m J A f V c b z U s w H r F T J g B B T k M u u o g j D 6 0 O n t B N f x r O X x L e N i L K y I s r 7 D P s 0 O 3 G V n a g e V h / 6 m H l o T v E C O C N / 0 S c r v y E P 4 Q y 0 w f c I 4 C z 2 F 9 C X N H 0 P l 6 J w B X u e H 3 Z z 9 + 8 C 4 y o F 6 R j 2 G 5 T M A q c x W R F D O Y W F S l P i H 2 D A X O U k C E 2 Z U v B F i P / Y Q b R R C i l 0 P H N C t N 6 T j j l 9 c 3 1 4 e N / 7 b B n l 4 3 l B Y s k H D w 7 H j N i r E n i D b R 0 h f d Q T + a V c I w V o G g y 7 A p A h z j r y 4 M Z 1 m p S t I X + 7 A N Z u 6 y M V C J 1 3 t 4 K a N 9 / / p f B b I X + z n v i Z M F Z r 2 / L M c R D h 9 c x V b R l 4 A L r 9 Z E V j l d g u k E r e u b 3 / q 5 d r u m V P S 7 C t F d w r T u 7 e 1 p 9 7 D r 3 i m E w w F b 4 0 3 z B b k o 8 5 z d X E u H o 0 3 7 d K 3 s 2 E 8 4 j 9 c Y z q S w D o r q u 1 + t h b I u d d u 5 x O H H 2 d G 3 i l h U j U 7 r V q D H Z k 8 u z 4 x u v x S 7 e 9 M W + U s 6 F y / h 4 4 I N l u X V C p W V 6 U u U f 8 4 M 9 J s 2 f e A 0 3 L n A 8 e Z N + M / 5 8 I k 5 2 / m D j j j 1 S q f J M l N 0 q a z z 2 8 v c d 4 a o d f b P 1 1 3 r / O I L 0 D l W E H k s 0 e g / X E 7 o 3 p p m V S Z v l s + 9 C M n K K Q T 5 G s 6 5 0 s F K G y 6 o Z s e g 6 Y M U O k W 7 x 9 b O 8 g W g e m S o h i 7 d k / K F L S 9 s b E t + a k P U / n B W m S r N Z b u 9 L K T 6 9 n 7 G T 4 E V E j c / z J E f / a D K C 4 / M f k e S J R d K 6 w k 1 l e Z s p 5 3 9 C N v g P V P I w / F q v w m 8 V s l K f f 2 1 5 Q d s 1 x t m h Q o 8 5 P L 8 O H 1 D H p u 3 w 4 u + M 6 / l E A c t Z 4 i n L R z i C 7 o Q K P X D W P j 4 + R e w F H u Z C D v f e s e C F j m h L i L 1 0 K N 7 S D 8 C e 4 2 m s D o X X w e 1 E T x O t M i R Q N 2 4 E x e m 4 R j F a V J C G E O 9 M U M 1 T M x 2 5 J 1 C t p l h G 7 F 3 E 6 x K i J B k j 4 3 B v L 0 3 7 b F z 2 V V N J R o m b s K X f 5 x u p H i 8 9 E r q P 0 d G D x c q S m e + t 1 8 I v X / r n c E K w i U G B i 5 N 3 Y 0 H X p N Y V 7 / 1 x t t r P 1 O p i i S e J 3 y 7 L k R O J L z + o u n a f x g 6 H p A 6 z 1 a 3 K 1 9 W + Y e Z q W Z O M F 6 C a Y 6 B Z Z B 6 o 1 B S E 4 u S B R 6 v K f y E P p U X 0 b m T G X 4 f G K q h p h W s c g N B d Q 6 3 4 S 4 r 8 1 r v / + J t 7 C h n z n f N 6 U g H b N V G x S 3 H K d V E i S N F X q b z w j f y R 9 + C v d 5 k 7 K T 0 + x C k C m D 6 3 2 Y b q L o R P G W o R 4 m x u u / T Y 8 T 5 k N N w X l 8 J O r n z X a 5 F Q 5 x 2 K v J k W y O B m s n + 0 1 A / o / i x R u d f u n L N B k k 6 Y G R + P 8 u k E S + v d 5 2 I T v N s h 8 / y q E 1 v A B b 7 F y u 1 g w g 5 3 j 5 l L G G U 1 2 9 P G C L v y e k v m S q H V p F M q r k f a b c E S Q T h h 5 H A 4 b D 4 u f + 7 v Z 9 W E K i q T e A c K + g 4 g K U N 7 9 v O r D j 3 U Y P A m H d B 1 P l y A v f 8 i J L t W E p V 1 G 5 a i P 1 B D K H 4 a O q L Y h b 8 y 8 j T I o J N Y a S E Y f r B Z p U I W 2 B o m 8 + K R b M j 9 D U P C O w P M n / m W 3 g p K d X h 2 v L Z 5 Q B O u D J L R n z I C Y 2 C R U E 3 M w 4 h j + v 3 g 3 r V S y k M F F / g k + s 8 J 2 L d B a J 1 T k t e A P f S P 7 r y S 1 o O 7 J 5 / n i F i X z 2 v Q F u E z t W K 0 G i 9 S E O G U S Q U O / d t B J j I 6 N d 8 V w t j 3 2 v V 2 p T 6 K S p Y A 2 l R + N 2 G m 6 8 m g a Z s s l 8 J Q N 1 1 O B v E d o I E 6 u Z e b F l e c L 7 C 3 r x T a z O k x p y g 1 0 u + T C 7 y 3 5 m O a j o g t T b K / i f u W Y R H 9 C t b N B j j J 8 U y T G 8 Q A K m + B + 5 W R W I T + 5 S 8 u B a y M F g L A e S c k H v y r C C E 1 q M s g g I s A G k x + 9 o f 5 y e 1 q Y k v 3 5 E G 0 h Y P W m T i b U F h R E 1 J Q 6 M U z p E + 2 M 5 0 / b / W a a C M O f d h a 7 Y d 1 c 8 w I 1 N o r I w 3 X v W O g u i H f S 7 u + k g h c s 6 X 3 z b G 7 j H a t D o n J 2 S w y e v c 0 S a B V 2 v P z s T z U 7 7 V C v B P Q Y B m Z K G V g c D w k 4 g m X D b w 2 X w 9 R y E r y z R A z 6 L d 6 Z C F / Y M 4 W o C E N v h c I J s N L h b C 5 N + I 0 e A k e M v M N 2 G N g P H q j S r u T 8 7 3 c 4 w G Z V Z I 8 W r 4 E q x d w S f 2 2 V g 5 Z c Y J D 5 l l w T 8 + i h 4 9 g 2 N n X X O 5 v j n n t b + p T w / N v w c 5 u o M 2 M p B y s 3 U E q b Z m p p s U U X k N a I i W G K G f f n e j l g N r a B U Y S z e D 2 P D p g d 4 u 2 P 8 l f S 4 K + P J 3 V 7 P y C 3 s Z J e n 4 X 7 f G I v c N K 9 0 Q 9 E h i b Q 3 d 9 c k x 2 6 k H H 1 u P 3 d V 9 z b b Q T T u l 1 K s V 2 x 9 D + 4 j A V U q M O L a y P N f b d e B / J j F Q k W z B 4 G G e / n 6 E t 7 2 / o 1 g e 7 1 4 T n s V a 4 y + / L I + F X h 6 L I T X z s 9 h / t r S l X z n 7 z i r Y X M x N R v g 6 b s p 0 D 3 w P v 0 W W 5 g 7 v 6 H o i 4 j e r n m k f s L N N N e H t 7 6 J d C M 1 e x 4 W V G 4 U x K 6 Y z 1 4 2 G a j 9 y n + m G 1 s d e b y + 8 3 / u 7 T W Z x s l d P u i 5 n M 9 + a l b b x t h J 9 Y r e 5 3 N A 6 B / 8 k g N 7 B 5 O V k E A P m l 1 s f r 6 D c p n k Q z 2 S o h U 4 C E l c 2 w 1 q X N u u / j Z X 1 M q v q 6 f 6 I 7 D t B R e 3 i 6 r + F N h 5 I i r o A y X 7 7 l B H O K 3 H j J J l j i r e w d O D 2 e x a g f H u X l I Q c N J f m 3 Y 3 V z L G S f 3 + D C t P w N D M / x G a x l 0 w U C 3 Z A R U d m G T P E e e W Z y k F 7 j F R V 1 / k R 9 o E n 2 I n L s u u 1 Q d v B K 6 e V T R b t P 5 n r n e 5 W f u I z + 0 a 5 j h C S y 0 3 p C r o d e Y e i k c A y / L V 2 9 p C B s 6 u / s Q + v v 3 M i R v y V Y v p K / O r N M 9 i m G w Y x 5 Z B B 2 L A C s I I x 9 r i f x e 8 O + 9 v e t 3 G Y Q k j U 0 C 3 9 r N t m d f 4 h 8 1 O c S W H b s E c G W F 9 K e I e E r O j b G f n 2 z L I W 6 S h B + 0 U j P k 6 4 6 c 5 j O L e 7 0 Q U 8 z S u D 3 2 f Y J q I B R S 3 x F Q y D O F 9 l t q 3 2 2 2 3 D G L O 9 d i V u w v f O o i Z Q E M N y f g a o + j q d 3 L U 7 n E g 6 o t o H H w l p C c Z Z d r X C k b / p i W I + W 8 R j 4 8 i 9 d S 7 T 6 7 5 y H 8 c f i A x 2 n y M p e C d c K j 0 P w F t 4 O 7 t c G 1 s V n w P U a w H 6 X b q A C x u R Y F 4 e Z H a F s D R 9 v n C 4 7 H E z U V R y q R 7 F R 7 z l G Z N T T u b 6 O u b H P y o 2 N G b o b g s c + Y 4 / C j a Z 2 c s i L n 0 k / 4 6 h Y 4 R G S 3 9 8 a Z 1 6 2 c V Z U i + 0 K t N 3 C F d g 0 N 6 U q c x d a L X e n + u S h s A / K d s R s j P V 7 v N d d 8 Y r 8 F N R E y b 7 o 6 u 1 h a z 8 P K D u j e G z G v d s d N 2 H 9 X n 3 1 7 N X Y 0 n t A L l W a z O 2 g O s U n d m E M i X m P 3 i f H 9 l t G w B R t y 3 l Z 3 l X 1 w h L 4 q L K 4 + Q k 2 w L N i g 3 N e i m D D G S q u X y 0 E F W Q M g Q N n L f 1 4 V S u T 4 2 M P n 3 q n y X q 6 B 4 4 C g e 8 D + u Z q F P l t z E A G 4 g / + 0 H Q F M 2 A q 2 D 3 i Y j c 4 5 X C u z n 7 K M X Q N O s S H O e A m D G X O d / M 4 l u a j r / v A A W 9 Z B h o 4 L P 4 Z U 9 2 a z n 1 s w t V 1 c r q U O e F s W 2 k e m B Y s S H g H f L I P R 2 S d k v k v 1 X 1 W Y L A U X A a k d v m z 7 s + 9 t d + p 3 1 B x y c + N R Q C b / Z 2 q 3 l l b r I e e s E S 1 d U 8 q F p I o i R S R o H N T w n i f z K o E F F u m w a m 3 2 J M A 9 g F + N n g W S 8 X X h I Q e Z I j d c 2 D Q F c Q r h M n v A K x J B x Q l o s H U C V v p T 1 V / L z v 3 9 G 6 o g A X u 3 N r J 0 P 3 F W C a O y Y v 6 p d x + m R 5 P l J a 8 g c I / h i 1 s Y E C W / u R a R l 6 9 O k h w Y D 4 5 W V S q E y i Z s R G u 3 T 1 l o S W A A C Q L V F 9 R M f e 5 v 2 O t V t 4 6 U / 4 r b J 8 O x n G M k + / B / a O G D T G p I I Y i i f B B O n s 3 2 Q f j Z / N x 2 X 0 O e d y X K C H X 9 G 3 N Q k 7 F 8 h P T F Z c u 7 Z d X H 2 O Y k D E X L v H E i 3 b z T C C 7 v r k d 4 7 L 0 C K U 1 O h 3 j v j R 0 x y Y b d u 2 1 n k P c B x j C E 4 b c K v S 5 b f s y L + m y u l H 7 V e 5 + n w 4 b o u I Z f E p 0 V l p M D 4 v r 7 z s w 4 F 2 H V D V w X D N v K J Q t + r U F A X W 9 X L f z h 3 r d 2 6 i i N k R R W U C 6 P 6 T T t S z g o 2 U 5 I v Q 8 X B u q L u r x 7 L / f k n l y E J n D J X m + n F p P K u C S O i m V s 4 M z G A 1 8 P H 7 s O Q 9 J S R a u o 9 6 U J v k z F 2 c 0 V Z 6 P M 6 n r 9 v U 0 L 1 w n q T B N Z v 6 E W 6 G O 7 r 3 Z 9 2 a F z k b i 9 O W H f W N U 9 F N e T m l S H + + o e I y E w a y x B O d 3 8 r s + v 2 8 k O t s l x q x M E n + X k S 5 q 5 l N G S c o A h 5 R 2 + u + D T i J 2 3 Q D u / 1 6 3 6 S r g K Y Q C 3 t Z h / e v x L h v e b U n B X 4 P Z b A U Z T P e k 9 s 2 8 9 u 9 2 / L R C P 3 s Q P B z w 2 L x 3 u E j d u E I 6 h W i 3 n R + H 8 W Q C 3 T p U f D F G I H X v e N C z w a V 1 B 9 T J b k T 4 u t F I 0 K U 7 E I 2 K u P R f 4 / p E 3 m / O 1 y P e X 5 7 R j k 5 x A J e C j b 1 f T X V L 0 i X M D w C U B U 9 N Q S / A B J C Y E y e f R 3 g Z k g 0 L / X h V T 9 1 L 4 B + + 6 j 4 p Q a P G l + g 6 / t x 1 3 G d p G Q z h 6 Y X S h I 8 e 3 e j W f 6 0 M J k w x D t U S o s m 3 + v r i U c g G T h U 2 e V x B h 5 E 5 v X c Z + / H N L 8 J 2 j z 0 f z W g D / i L / J y Q Q I g c N g F 5 6 i m B B / l r 4 d 8 y d 1 E P O v L 7 Y 6 R z q w P 8 7 C o t h P Z 1 H Y J 0 / K + j 1 m + 9 9 n T s G 1 M f H N b z n M f C 3 u 5 S + n U E a o x u T Z Y B i T V N o T M 4 I J p x 2 g 3 3 i E S r A D 8 l X Z H e 3 A r 4 F q M H w + q Y B q T J v R 2 W 3 V T 1 f n 9 l + G 7 4 P N 9 r 9 T K L A E 7 + 3 1 c x e c f 5 i V F Z L A M O J T d d 9 p v c e N 3 b e K c U z q 0 1 H i y T / j e 1 z 6 d y o L l 0 A X K I E x s j H w L D + t c W A L C s 1 z C C S c y H c G e G C / K X 4 6 H n 8 a N 3 2 I I 3 4 A N W S x o N 7 p 8 5 G Q R 2 t S 7 z h S e p n S 9 a P Q V Q 8 V c w 7 s K d 0 U Q 6 4 1 c S z C A w j X d 5 / 8 I p d 4 q c O k i B g 9 9 X H r B + I o E M K l y 0 U L u B U C 8 h I a A a 9 a F E W 4 w F w / i V k t X G Z 0 / X 0 e E 1 1 q z g a H r / W D 2 f w M E 4 D 4 p z v 6 3 M D k F y v W F B R C N t r x 6 N q R B i / A / X + U e 8 I a 3 L J a a C h y Q c K H v b y X C 6 O c z 6 0 6 2 r Z e p z 1 C o N A Y 9 H w i W j Y l 8 u O L C g T W Q H v 7 b D n B C i m y 6 b d 6 v V w G w P 1 A x b / 8 7 E W Y o f u m s F p 7 X F b U R Q X k I a G L S U 3 n 3 K H 9 M 3 + O B m f M y T M I q Y B 3 z M Q f o A O C x E q u I + z U R y F 0 W C J Z y 0 M J t v 4 M 5 N h c h z t 9 T / v n D k + H W s P / Y 1 Y Y Z e g P h v u j C f x 8 3 i m B + U v J y E 2 H C P H 2 / O i O Y w 6 q b f n B 9 T 3 h 6 A z H W 2 h t B + m k R 2 A O A J w 5 g U E W Q C 9 Y E u 5 v Q M K T w l H 9 I Q P c 9 C y 8 g E 4 z S I z d n g G 7 + b k F 9 Q 7 P D 7 f + 9 p h / K 3 u f a 3 i r f L e T u + 2 P S h H d x o V 5 J u T 2 w l h z d J C j / I o U w + P x G m L u u D E O 1 3 O 7 b u z 4 j u / 3 3 t u w x f h N 3 + V t O o 2 9 O c q n W z O u B 6 Q 0 9 0 x g n f H 0 M c s o d u h i S k K E U n 6 A 1 H 4 G n B e 5 y b 1 T / 1 u w Q p z A c + p u L V L g i 6 b E N 9 + T 2 C U q l d 8 9 5 k v E t 2 M v H u m U 3 p + D o C O U t b z 4 S N R / K P Q q p X g S 9 h B Q H v i h O G a L + e y Q V / r 6 N 4 k L s p 1 o f y M G m F 4 I x Z / x B c 8 r e i b 2 K 1 S b + C x V Y b L 9 q W p w D Q z r b s Q 8 b H 1 f M K E 9 d d z w f n 1 b s h q A 3 X 7 z f 2 K q a u g q G Q s T O d X a D 6 3 y M 7 u y 8 N / W E L 5 / n g 2 0 D e 7 v s R Q z 9 x Z j n N K n Y 3 N y f M G N s 2 3 Q o y e w U j V f v D 2 u S A Y k I r A g p D 1 e 7 s 5 O L k B 2 H Q v L i F q + g F C J c 6 x / K l r / P M c 6 v T 6 7 B N I U 3 L h 8 k i B V u N d / e J R q J l x X c r t N g f p c A h r f k b 8 r m s o S H I A I a 6 3 7 6 v R 3 q X L n M U O h F p C I 4 G e i B / w 8 9 4 X z 6 Q 3 O 4 p + 7 d F T + U 6 1 6 w e y H y o H K i y Q u C + N W c P k 8 T 5 + U 8 h 8 f m S Q l l v k w t X x X Y y w a 3 m U d W 8 e U U d l m 3 r X p b e E 5 Y h 6 2 4 s t b v G t u F Z + r r y z C / 2 j 4 d n 8 Z S 6 b m F A F y p / R c 8 A d b r z 2 9 n g Y + 8 e Q P 2 A L E z h O P i x 9 o M n V A n Y 9 W g V f 3 v T z Q d x g K f 5 M y Z 1 / / D 5 T J L b f S s X w C U O 6 5 L Q E j I N P L b h f 9 X J Z C 6 Q D O z y V w E W A Y W B c t C O c T l J a p v o 1 G H T K 4 h A V B V M M k A D u t f 6 M t W A 5 5 a S 9 i j G o V d Y 6 W H Q k k F T F t p E k y V + x h 5 U w U q U X o z H a H b f D f X e x 1 i J j a p B h r 5 Q v o 9 / i v x o 6 R i + D u L 8 + + F K F t Q C v L O v 4 6 Z p k I 0 R L Y 3 r Z n U d x 4 v F u Z t a o f f U Q z n z O b + M z w 8 C P R 1 2 t A h t W 1 C 0 D b A o D Y J h E p V I H 7 k Q T y 4 W l b 4 I f j 1 e p 7 1 / Q t F 2 5 a 6 5 U V Y z G / U G c u w v I V E W b Y d j F g C 0 e e b 3 X Y E O L e 6 A R e L 1 p 1 E Z 9 H 5 l 3 e U w D t c c b 5 B n i r g C R l a G o a C R 1 / t J D r p J c p j i 5 m o / v x G c i Y y a I 7 O 6 L r / P J t j / + 1 u 6 g E c 8 P 1 B + S B Q p l Y 7 B c 9 i D l M 7 j Z e o k c g q v U K G s 3 H M 8 N B w q X B F Y f 3 P v X e C X o 3 + Z Z T 9 w w A l n s I e b E j V v f f V M 7 + I 9 v k 3 y T C D v S G o F 6 J M K G R Q l A x e X b + F F c w B c 7 o Q k 0 g J j i H P r g L W H t n 5 j G w Q f Z 1 x B Q e t 8 l I F 6 t a P q e + L E B 7 u + 2 R Z B y j J e q d O n 3 W H A f j L N M + U O e u B c 0 e q 8 P D l c s s N b t 5 5 f G 7 K S U 0 j 2 Q P + l + U J v E o m Q 1 4 I B V N / l E d m + O i 4 7 C h k q P r g 9 a c M w A j s J 8 x o / V 7 H J + d v 6 3 V J 6 8 / d R P m o t j 5 U x l a R a 1 b X V m + F G J 9 u P y M l a J X 6 r D 2 s B 2 4 b Z z s x + U V q 7 g x w E c b l D N m B H R P m O k Z Q 1 K F 7 M s 9 1 a k J V D + R 9 z i D g G 3 U i + m / R Q 6 O m s T x u z G E I a 0 8 I 5 T n J z e w M Q M 3 3 O E S v j t R n 4 K k 9 h p h 3 1 x O 9 a 9 2 0 n I j F 0 2 J 1 G H o A H 1 k D w b X r M Z m 0 d 8 F 0 L G q A v T n k v q z i D K M L W U L o f w V d D c U e s n O R K F y I b d c P N F t / A f 5 m P S w d p 0 6 r G L j h a w P q 4 T e W r 5 k F V v D q 8 N G O 1 / 5 g y z q v c Q J U W O / l X 1 O 2 K c S M I h 0 h 3 T z 6 4 V F 0 0 f L 0 H Q z M 9 v 9 Q k g G c c u / w q b 2 f 5 7 F K Y M g d Z j v 8 8 y H + 8 4 l K D a X p z k 9 2 R e b / s 7 d r X K 6 S A / + w 3 t C 7 R k g u C p X M n C T B P i C G 7 + j + 4 j P 5 Z B m N n v R / U K c M E N P B u K 1 J 5 m / 7 T A C z n S 4 b u e 9 0 f X W i Z w 8 G K P 6 5 R F 2 + 2 J H c 3 m P U m c v z t 6 n 2 Q M l i k F T u u S z A S 8 N 5 Q n + 5 k W 1 k l a z e v 0 8 Y 3 K 0 8 c R 5 x z v Z Q I s B p l F / L B N g B y 6 2 e l e B l s / m 9 v J w y r q c H t x w V e d 0 + b Y W n v 0 R 2 P A C 5 T f T u S k S 7 r e i a j X I V u D R T g H 9 S d x 5 f T H y i 9 5 j A t C + 7 w 1 w F C H 7 K x f v U 1 G A t 5 8 H t 2 k A c r z D 3 u 1 b M t 8 Q y / K l r N L h k y 0 x P O g E w 1 u P 4 F j I V 2 f V Q F I 7 p 5 x N 0 C R S h t X / 3 6 E 8 K L 7 o s J 2 D i 0 f i O + 4 U U 3 s 1 S 4 6 K 6 T S F 0 k X P K B F / B C H s W X c N A o V E 0 v Q K j R z y / d J V d Q A l a Y 8 A X / o i R Z j d v r U E X I k h n p v 4 C e 7 r 1 1 k o 8 n E Y D 3 v / I 6 c 3 n 6 g g N j 3 I K z j F H z P W 1 A d u p 3 + m E r 0 2 U t C u 1 5 F L a d G + 8 b p H l 1 7 U F p o w K v Z q t b E W h e B B b y f 2 w Y w r 4 V F a f u d s W 9 E v o s / A P F 3 U b v I g 5 7 G 3 Q J v R / T M L h d s f 0 5 2 p 0 E X 4 K O 7 g k i C A L N I z K V M E U 8 u y Y A B Q p e L j F T l + 5 j 3 r S M 2 7 z a r N 4 L m Y W z z C I v k M c 2 T H 5 4 + m L Z w J a W R m z p U J s 6 j n D q 0 g m D 6 7 M R u 4 U r T C E z x N j q y G y L m f V I 1 o S Q U A i k g w U 4 u X w L k 7 L 2 v t N b o D 5 S q s K / e y 4 W W F r i T Z L 5 6 N H j i 6 7 r X 8 h u Z S o e j 0 4 T G B t e E y P 2 + u Y Q t w J 6 h c 7 X F c d d 9 K / l + g V s d r P Y E r 8 Y L p j n b 9 G h c z V W 6 a g 8 A / g P E i U 3 T D Z F h y a I p Z 7 f D z r I z W T g h 9 k u 4 l U R h k u Z 1 0 2 X 1 5 M s 4 v d C t v D 6 v + + + B X s 7 + s 9 A M E s P r d k i Z L a 2 E a n 8 q K Z z H J 3 h / d j o O 6 l + o B 6 v T U m K s 2 B S w N Y u f l I E s Z i m f 9 / q L j J L P i a N V x C r g o F / r g V 2 N G R E G N x h / G d A A D P K h a P 3 y + A P 3 Y I / E 6 x U q b 4 3 w d j o 9 X 7 f r x m 1 5 / n o n M G q d C f p O M m F G k D r J I p u U D a / 0 j M M 6 o f 6 Z F F L T G B 7 6 r / a / 8 n 7 C a w 5 I 5 r l u e V j D G x h v z k h T V a c 8 J P w D a R n v 5 Y J g X K h V p S H B T 4 a b G p 1 + E x H Q C G k v o U V d R A 5 S r e b U 4 j l K h W m z z 6 Q H e o v i Q J 3 8 O W y J j + f w H O O j D 5 3 f a C F A k g u 9 k n 9 l l S / 4 t 3 t q A z P n 0 o X R E D 4 Y i K c O 6 O 3 f H 4 0 g f r l f K R C G A f X h s u J 0 L d 9 X g + s w 2 r O z o 8 R S O H e X N J g E 1 W t / B Q U I N b 8 1 6 p J 8 v k 5 r O 1 7 f 4 c E 4 B K c a h q A H c N g M I N e g y i Q Y j v l P b 1 x p G M a 2 w Y h L g s I / J O W O S c H N 5 7 4 c b 1 A k 6 A c F n 2 H U h w h l S a x J c + 1 v y X A I 7 S B t f g S L Q d i Q v 4 A r V l p 0 Y o W f Q l D Q O 2 B f W I c E l D S b r b i v R R H Z r M 7 V a W S x 3 E 4 T Z I r 9 x C v z u a v O T x t Q 2 W r N J i B H V T D t U m 3 w l l B y V G j P d I k H S G j W w Y j B k J 9 K N e M U P O 7 K d u X U J 2 R r Z T C c 9 / c R 3 + H l 2 p 1 R z D g z s 9 I / P c W b D t 9 y R E Y E 9 0 G 2 v F / c 2 P Z 4 z / N k H k S j T 3 V X y 1 d / O 8 7 V 5 e N d z / E t I m h M Z e 9 2 9 Z f R L S p J g A y T Z G v q 4 p 5 A y c M 4 t E F 9 k h F b 3 5 n Q s Z 1 C 2 d t h M Z 6 e 3 j n G Z t z t X t x O m 1 x J W / s S 9 p f Y X e g M 5 B C u C 0 l V f F i D b D Q L V j B 8 B w j 0 F 3 n t W y y v w 5 t y T a U 4 C 0 k X 0 U K 1 r K D y r s f r G 6 Z J 3 V T k G c C 5 d Y L Z / W X s 7 I f 4 H H 4 D + v + v V M M N g 6 i 3 G B a E l 2 y n I G h c 4 J e Q 1 h x l 7 S A 5 X W w X L + 6 H u K J B 7 T w Y E 1 X k 8 b Y v r t 0 R C Z W T 9 T P Q H 7 y / e 4 / V / 0 z k 1 X W F K 5 2 V d f S + D 0 N 8 x x z x C 7 l 8 B k x N i 1 8 L F c W 8 x t + K / 9 t 9 e u A J 6 Z r p 0 y 8 u t a 1 0 G 4 d J v x q I K K L o C V z H c a E B u A Z U E N X Q Z Z k M g W 8 b 9 x d i T V f j z E H n k i r m 8 D o v L 5 j D d y r o 2 d t P Q V T s U r 5 O + 7 / P s U c p C O s 9 V 1 g 3 m M z M l T w g H l 9 F f j z I M v u 9 c c T F u S t V 9 T F 8 5 V s m X H + o 8 i 4 1 q x 4 G 4 S 9 w c 8 / P 3 P V U 5 T 6 l 7 W E G w z h y A S f n I o / E n a V B 7 u U a 5 M l Z G T v C B 4 i j 1 3 3 Z 8 N N j M 7 H 5 N 7 r F D / x z D A L 9 7 h Z o y I E Z x m G G J 1 G R X z o e 8 q 8 c X p u r N z T Y i W 0 s o d r k y a c w A y f u + 2 4 D r f 6 G g u / O A 8 Z V 0 u F 6 A C B n Q X 3 L B W L 9 a g 7 f 6 L T / a i x H C + C g H J I F A v e + X e q H V V d w J o d n D U M a / p 7 X Q h 4 c 7 R c s a V u e W h E H C T z 7 g l J i w A n g 8 W R Z V A A u H D n I F R O d u I G 7 b n i y Y 9 S Y A 5 B 9 v T D H 7 K 1 u 2 / b X m 2 k 0 n J c g 1 y 5 k 8 K y m R 0 M J q 7 M M m A f o P X 8 J D W x G J G v B r e l 1 P D Q g g N h S Y A 0 X + + 1 1 x t c t v 3 G b 3 X Q A 1 l C C v M 6 r o x e / X f S Q l q V G 7 l f P u X V l 0 b z 7 s 3 b L D g O b y w p x C W o q k X y / 7 f F k I 7 t v G B l O V n P t a s w z Y a M v S Y H w 0 S O b 3 + K D x M s 1 8 z 6 7 o a 8 L g i 8 q F w i k K u 3 n a x A r X Y P K x D t H 5 6 J 8 4 U G r 8 r N x k I N j D s 2 A p F g U L w + 8 0 p x o 1 B c I / n b H T O U M 5 7 c J 0 X v 9 i S M X M t 7 g i i e s 4 N 3 n F 2 C 9 T F 9 j W 5 u d U o X 7 q f B j 4 7 T 5 H z x r 3 L h + 0 L w f a G R L N H t + G d J G A 6 n 4 J t m / H y 6 6 G F y q 4 u f 6 7 7 t F V y D 9 5 E g 1 I y v 4 G h t c g x M H j 3 Q Y 3 8 b v r g g C k H m w r 3 G v 5 U v L m Q a 2 G B y 1 t l D d X H s Z g M y P x e 6 P 4 0 o G X X I O 1 V 8 H C B / F v H 1 J K 2 P p q 6 x n v B l O X X 4 Q X 3 j E m R b 3 0 s l L L y q C E + 3 i U i y 1 G 6 7 j e f Q O S 6 q E s B u g z v M 4 i i f H O N c W s q i B W T 0 n D K L Q s F f i v X L H d g a e d Z v r l p M 0 T 6 2 E H X H 3 / r x O z s W 1 5 N e Q 9 8 c l T w r v 4 S S 7 c P D H q u O t D Y g h Z 4 i t x a 7 3 P h R / R T 2 s X c C M + 4 8 e L L L Z 4 m 7 T S 8 i P 3 Y I F v O k d 8 9 R H Y Y Y + g T O M D 8 f + L i 9 y P 3 F / w q 1 9 u 1 r I h r 7 O U v Q a A D x f H n M i e M m 9 o C L Z N W W c + 4 U r j w 7 i g C K X h G o U b C t 6 X N d 4 5 Z D 7 Q T b 0 f D h J W X 5 x n y 6 D b p U M t R 3 a h Q k v + b a a D N S k R o Q y P N 6 e d 8 0 v / i a + 5 R N M I q v 9 A u x p 0 / s z i o 5 Q + z 2 T 6 a U n n v B a j z O A S b N 6 1 o z D H c v + w 9 X u 7 7 U 7 E 0 1 2 A W U P W M 2 / i S 0 w H V r L v X O l q J 7 U O w B R Y f 4 c 4 M i g 2 f h A x B Y b v 8 y F L O G e 8 J + A c H x O N g h 2 A B Z t 5 d p 3 l i D o f n w 8 r S + L E x p I Y 9 l Y X n 7 H n i Z H w L 2 0 t / 7 e X 0 B g / 7 Y J B b f j c b x H 3 5 C e 6 s U 3 Y T N Z E M j J h f 3 V A Y c n n 5 / G z z r s / 1 o O 8 0 Z z w o c C s j P J L t L 9 O f E f v u 8 + M K 4 m s e 1 u Y H L g / Y U d E Y x 7 R n c A P O T A W J y N J 3 P h M B I a o Z L L Z 7 Q v Q / e z K v N H A K v O A o 3 N W x S 6 + L c V g d Z d W V 7 T w 2 W T 1 9 y s i i 9 z C L S 8 O v c i 3 p I z t o X O j p k 7 P N X 5 e V 0 U l U Y o / P r g a R G U H c E o J N z / B W t 8 5 W C 0 1 n 8 4 G E E Y X Q A Q Z 1 f 7 m v q b 8 3 b Z S e H B W f X k D g n B 8 t h m 8 9 / 9 k + r c C W F K b T r + V T 1 0 o 2 / R P g o l W A / 0 M S i e C F b y 3 x i 4 F m h 2 u D B 6 c M j 0 g O t 8 A q j m t I e P j E X 7 D J v A r k E g P C r k 9 4 g U c b 1 9 T + w J s 0 O F u e / d P R A T 5 B F Y o C / / g C X e m y 5 w W t j i b 2 H e Z P Z Z 3 e Y C V 8 + O u W 3 Y j P 9 C 6 Q Q 7 i g y x Y h U f t v G E + I 3 C h w q Z v N H P m c j C B 1 W D E 3 V 1 L 7 z s 2 0 z a 2 C X D O c m J 9 z f h P i N K + b z G Z 0 4 G F 4 Q R h C e p K A u X p G d s A M V L p 5 R r i p W e 7 v G f 8 q 5 Q 9 3 O A a 0 Q w 5 0 r t g G K z e C X d t M u b P g g d R + 6 0 A i 4 y F t 6 o M p s f l 5 + 7 o I Q o I D j h S f B a w M 1 a 5 e H u F u f t x y 1 p z r n 4 L 8 e c U W C U i K O f i / a R 4 T O i 9 O U C + 1 M 2 2 U 1 b X A R U z 1 3 g / 8 v s H X 3 3 w R m V v e / q 1 X H U N s Y x h w Y p L k R + 3 7 G 7 H o y v 5 V u N o l d Q 2 N W D 3 r T E j l 6 j 2 Y x c 2 H u n g x V a L g O X r 7 f z E 1 D V E + 6 4 / r N 9 a b v r o D n P y f S p P r M D c E W i h v 3 5 u H 7 u F V o C 9 2 i J i p i 3 B 8 e / A E 5 t q n 1 g N N 4 t h p P y 4 m d K / n Z f 0 j d 4 o Y 7 Y 3 U A t 1 E D W V z n u X O T V c w T 7 6 7 + Y 0 x o R w S Q q K g H e P C p Q x Q a t F / W F 1 G H N R c a T x / P 3 K M p 1 R B 1 q 9 0 O E b 6 M J + r 3 W Q R 0 3 7 a n G X k Z A D o 8 / 4 0 J K Q Q q / 5 I c J F J g z f W G 6 I 3 j Q s B 6 A B / 2 D F w R 3 7 1 o / r L U f 3 v f J D V K v A w 0 e Z 8 9 j s 1 + z i c U e + e l 5 L / s q p M 7 4 g t w c z 7 n 9 P D s z p 2 6 l 4 1 4 q y r o 0 c M j 9 X D J z 5 O N H X 2 A q w 6 T q 6 M g Y s L 8 4 J B v 2 9 W v S h c e A p 1 R I D v X F k s 4 0 p G Q g C I K k s K v q E 0 P g 3 s F a 9 y 8 I s 3 J L U c A F H b B b M z 6 I M P G N 0 + d x w o a U 2 r B D E e 6 y a C c f b r T l H m N s 8 s Z 7 H w G h V q F E 4 + B t 1 Q N u S 6 T y 6 F 1 X D i B 1 u s P o Q s d I E 3 f b H l G r d q b G z j 8 9 z t N 0 9 2 4 H 6 4 b g + O O N q i O B T b 1 8 3 y q c U / 8 c G 7 q 3 8 8 k v s E X / c e Q j V / t O z o N / z 4 h M X 9 S / c x k O g v j 7 q t 3 y D V y M f o V / O t j K U U / / d L A H 7 3 / S w a p d S W O 1 j L f V q 0 8 6 h A H P G A 6 t z g P x V P d 9 + k e r C 2 5 O o x L 7 k y H l A R Z y u I b 9 O y j M k v 1 m a / z w s y f O D p z S H C j 0 J A u a 7 n 3 i Y 7 / 2 3 8 w L q u h + H j q s I h i g U N 4 b b O + S 4 Z 4 u e D c 1 T G x C Q a i k J M C 3 O C c v 8 c 3 P x B E M i p V e T 1 Y 8 c 6 1 m a j T 8 p Z D 4 4 Z y 9 E + 9 P 6 O 2 9 Q f l U u g 1 v S H r m P 3 6 E H c 7 T c Q 7 O g T k f W a g q k O W r D 9 x F x b O R G / H 4 E 3 k K S 1 N 7 H + u / J 2 W 7 V z 3 p P i l d 6 I g 8 X c j P / t A f 7 k K j r o x 9 y j / A f x C Y E G + e U E c e W Q J z 9 t Z K z 5 6 H F v i n u 4 j s Z l B d x f n O u w i c L a 5 g w i O n p L Q 3 g Y O x n P Y b X j K H t q f r 8 w q K 9 R H I q V c i s M 0 7 3 Z D 6 t p Y b I f s 0 6 Q 0 p L A y K 2 u L u G f l 9 5 U 0 0 W G J e G N g q 0 F v G l V q l s Q 5 f c f Y O n Y T L N K K A U f E S N f 9 s v v / N j 8 9 8 u Q p w J c a 3 A u 8 P 9 V u H 2 g o Y U i Z 0 g Q z 2 + C T 1 d 4 B s B Y Y W w o w i / / P s Z a A j R D q 5 / R 2 c 8 P z w d 8 w T D j W W r w v n B h / M Z k E L m 0 T D 9 w K m G B d T O t V 5 p O I m + i 6 S Y s A D 2 + m H 8 U 7 8 q l 8 H M T 1 u 5 P z D + + 0 e T B k x 8 5 1 N / r a x r X y 2 i a x h F g q c 4 / j r 2 j Y l 4 p 5 P 8 D X P X J D t z a + K 5 1 8 L + b u D 9 R I 6 J A P w r O B 9 M F Q c H j + m 1 N h k e F H 3 Y Z j Y Z O I O A I N p r O X c J R w 4 Y l 3 / v g w D n O E 4 6 h u A V e F U A m X i j I X w D E Q f E 0 T h 3 L D P P n 3 g Q n M m 1 l p s g d s B Y W J g w Q Q 7 f 1 C 3 t V E Q m 0 E o R m f 8 u s 9 R 8 g I a K 0 S e K c a A D L n S E n f T J / Q Y W e F D X H R B T / m A G t b B f f R k W T X y F 6 6 / c Q B t Q q G r 5 N W o A 9 g k 3 v 2 z l Y + o Q i S o G S F l e u Q X I f A r j T p A v E p Q e q F / o f 2 B 1 z y C X x i z O H L F 8 T g t l O 0 s 1 E k P 9 H u 5 n e S j T s G X R E c G y I o 1 a M P W V W R A 4 m d e A I 5 J a J j A Q n M 4 U c M f G + X f R 5 x 1 C L z u 0 m p 7 n l 1 9 8 Y p l 1 5 J y a A o b m p b D d W z g 0 / h m 3 p j H w X K f v 7 8 U g n e 8 D w 0 n C 1 J 3 I w 2 p 1 c m 5 C p 3 o k k a w Z 6 j N 9 r g R r v L y M J T f 3 Y / h + 0 p f H r k B z t 2 W 8 x 9 y k k e / z 4 o Y z z f 1 2 f o Y b J y o C M E c a 7 i 4 j a 0 5 b V 3 O 1 x H e X l t B M g 5 r P d X 2 Q R Y h g x g i + b N h N G d T w T E v E t n y 2 i J o j J C 5 / T e S c x e + x c d q k e k g k U U 0 / j 1 6 2 H + P H o e / K 8 r f D K Z V H p W 6 b 6 q 6 Z N p q g 7 5 U u M b o B v I x I j 6 g M 1 L Z 2 u i W A 1 i R w y Q J t h Z B Q S l E f z h x s v 1 F 2 u p 0 L A v 7 n O I f n m C x c y I o 8 6 R j l L C D m A C w o r I p k v r q 1 l i L 5 n v u h L L U k 4 f K J 1 A + U / w m j M u X o 3 9 E 2 O A 7 W q 8 G g D s 4 U + 3 L 3 Z s S w P 2 G C + 7 w 3 R Q U I V Y I 2 a W j / U G + 7 T k c c Q p K I v 2 I G n q H b C a k Y a R V n J V i g n 6 P z Y 3 q C E u I V w U N P s 0 v v s y Y m + L L t g 3 2 u P x + N 9 1 X s q V 5 1 w / d Z x N g k Z b r O w a 1 1 t 0 E R I s 8 9 + 8 u X j y A n V 7 r A 1 0 2 K L P X n I g j / B B c h H 5 1 g + C x U 5 Y H 3 F i z c f A p c l G a Z v h U V P I w x j d t r J o r L X f W i F e N P n m h F y s 3 N P V e l Y T S J d D e G 6 j 3 A 0 4 q Z x I / X + w v D 3 t U E 9 R G / j E a + K 7 V A C 5 F F c 3 X g + U Y A h 4 D t w c U V Z a p U f a S s G j m H N y l 3 T 7 C n f N 3 6 7 a L i G / 5 N S p z C q F 5 w 0 o J 6 / 7 X G R C V p / t s 1 u p Z s t F r e b 4 1 g 0 U / a f s g V t p k t I 3 O / / 2 + N 9 P 7 a R k 5 t T G p a p F 3 k i U L w y N / v Q 5 K P N 9 O B + f H z Z O e s s V 2 i V 8 e L F X h F c B u n W W m 9 W Z 5 Y L B J / P T i 7 F F u U s g 2 S d X + C f Q 3 u o M i g s f R 1 k q f I C G A 6 + u l J p Z m Z b d A O V / h r p 5 Y 0 R 6 B n j q V b c m g i 5 m M k A W A p K X 6 u k G 3 4 a C t f J 3 5 a B A e 7 H p H F 9 a u j 3 V y r h S j t C B D Y l R C g 0 / H K X j Y j l 8 0 C i p 4 S Q h l h I S o + N v f 9 O k P c J m T E x G M x 1 r i O x R y c h T p G 2 b z c Q S t w G 2 M 9 p 9 5 Z / k + q i e Y C N M 9 N V 2 B Y 9 6 1 y j N + O R 7 / 7 l c T g r P R f h N B 4 w a 4 U h l G 9 j n M A 0 h f s J P z i Z n O h G y + q M 6 / v o G T W 1 M 5 F t b 7 W V v K e Z v D 6 j n I N 7 N Z R h W c 4 c r F K / 1 F s I J A C P m e q i Z m 9 m i b D h i t 3 h / P c D I g J 7 0 I D G 8 v P b R + Z N p R s O Q 9 m + l H 2 0 4 l v Z 2 S + A Y V c O c W X u C w Y E F 2 J 3 7 0 0 H a O v P v m I 5 C t H v B C 7 9 D D w / 2 P C 5 d e m m 8 A R v l h j O w + B + A d c V 4 g h T L R S q V 3 J T 6 0 E 5 y y 0 D O l Z q i y b w Z q q E 9 k H L 2 r V o D l d m K j L c 0 u 1 W 1 i j P s D O b n V W T W c 8 2 T z z j j n z H o e I t p 6 t V 2 4 b J U q G 6 F i R 0 u b F V g S F F H 8 M N F + h Y e 8 5 z p 7 h p 4 V m o G g D C 9 P I w 7 I J E T Z D i N V d R F G h 7 t F 0 4 o / m J g + b c n 7 7 r t g o S W J d 1 8 e 1 c G x 5 C K F p 1 8 z I A 7 P 2 K T v + z N x Z 1 7 m + R w 0 g H l 2 7 1 M i z Q 8 9 9 a k l R O 1 R B G l a X B R E u 8 x W n 1 7 4 M B S 2 h q c B 9 m b t n K V 1 n 9 + Y o 6 G z 7 A F 2 O 4 E o 4 C T P q S v J C Z Y f X L h X 5 A u i 1 J K l u U r L S A H w 7 L A t i 3 X y Q S R H i k m t o b m 5 Y s t 0 J 4 x J q m 1 E w b 2 A j 5 c A C R O J O 2 P y d 0 U F r E x u N 9 c C x / 3 o S w H N E g Q 0 j Z S h A X 9 o B M g I l m i C W B g r 8 a 2 J a Z D r z t S u D 9 9 3 s X j W v P 2 W g j B 3 J k V d 5 m i k 0 L v G H c e 2 m k x I v a k L d Q X P Q k Q r 3 3 + n j J i y U 3 u w X z V g 0 A M R A U 3 1 N 4 b 8 j 9 P n v 1 s T e R U R L M P h 0 8 9 4 V + U a f w 2 S v u Q V K z R 3 G R a 2 F Y d u A A Z T M E E B 1 9 y h g 4 P Z 0 7 8 b w P 8 8 e 7 K J S 7 v H n e r w b y K F / R F u C 8 I B X d c 8 U Y + x Q 4 v s s 6 g G 1 r T p H t x 1 S + S 8 V 7 / w B 4 Q Q U m d 5 k Q l N G j 5 R e 5 i F 4 p x w 3 b V N 1 + A A N 5 e J / 2 f 5 P P C + b G 0 H l n e 3 7 O + P C u e 3 g O g E H q 7 + b q 5 g T N g u / o 3 U S b c 7 t d l B A c V 6 S J D b E a m L G d I 1 I J v Y l f K j F V 3 f u K y 4 y i F o Z + X 6 w 4 g 5 l n / p A X G E G O j I 3 b i K 8 7 N w 6 M / 4 e 1 Z p y h X + N 0 Q / v W b 1 g + G M O z B A z p B 3 P U R 7 E P X h y k c 0 C t D 1 l s M D X N d 1 / / c n Q S j 7 3 7 8 4 8 4 9 3 8 b W G T D w L f 4 f / o / z B u W A N c f r / e v / L X w W H Q r 0 7 y a J p j z E p H G r B D / O 1 p 8 j d A z N P k j 1 H Q E D h g T V 6 C 0 j c K w W F y 4 x w I b C M 3 S 3 N b j q o g x V C n n P R w i f U P E d G O h 6 u e 6 L A z 6 t q l 6 G 1 u H 1 4 9 + u s 5 F n y k U r x X x c b X k i 2 y M 9 7 / u 8 O 9 s 5 z q 7 F 2 v 5 d x u v 0 w r Z H q q 4 X M B J g 6 j Q T 2 8 p r j 6 V f y c 4 y o b h 5 v i R S 0 W y b u p V M c z K o B 5 M v p w W + x F x / o x J O d 8 d n u z o R H T A G A / z j + Z C h w 4 + 7 A N V 6 + M D w j I h / s L e B c f c L m u 0 z J b W 1 + N G n R u 7 z W Q S N R F 7 A x G 3 I 4 Y 5 w j x X O q 8 J a q R z Z U K Q x 2 i k x U b F w A q l 9 D F 2 Z D 8 9 m b J t O s A 2 7 w i l n n G 1 d Y L n l 8 B S M S s z W q R M T N s Y D u O U 4 N b T A q b + f 7 a r U B g X w D 5 b p / O k 0 + p + H z P p 2 r 3 V 9 U / V n 7 s D j h l / z H s a x I d o h C 8 / Y l T s R V 8 R O X j G M / k q J s V V h x a y G s n d e t a J P 9 M K d B G p 0 G 4 z Y f O S G A i z v l q Y s Y j l l P 1 j g x 3 R p x w 5 U b r Z T H H + 9 W a 9 / 0 c 2 4 x K k Z t t l k 7 G f s T m 0 U Q m d 8 / X D n a Z a 4 O 7 k s + 8 h C D N 9 5 0 B u J L s M / u o a x C 2 A j Z 5 I 2 n H H A c / e 9 Q E b s C O h g t 1 h D 8 Y I G 0 / + l h + I u 5 G O m C j 4 A 5 H u q F e e 0 B e W 6 / s Y f o 8 1 o B d x u p A r a k W k p g M 6 l b z P D W z 7 C Y 2 7 / 9 2 l / q W M M z w 0 t z M T b g Q y L p l c K z H / f q U d d j / A k n G N K d I e W t G r B 3 Q 8 9 u o k r Q s L O M z X 3 1 t o f H 0 7 O + r M N 4 D 9 h 5 B V z 5 u i v 5 P z l d I L Y C 2 L j s 2 5 y y S F c i W i x F W K b R C Q c R 8 j h 8 c H R w R z 2 4 g F W c F 3 F y d u d d B f 7 z s D n B h E W G A 8 b F H 4 G f D Y X 7 P t H o v b U r 8 M b p F c f h 6 u C s n Y j m r P 0 w u L q 3 J 2 u 6 H v B M y n f Y / r D 9 L 3 k K 1 z 3 Z D R g u 1 y k 5 6 S X X 4 4 e b Z N e Q i l + f 5 h J M T B C + m U P d Y l a v 8 S 0 K J d b D K / 3 W a r j R H Y u G O K G D w e A 7 b 9 s b W o 3 n V / 3 u R 8 Z V k i D T 6 6 p 0 b N 7 q 8 f z x B m + P f r Z X A c W M M w 6 b V U 7 h P v Y i p e w G / Z Q y F / H q W 7 R 2 h M E C F 5 b T 7 A 5 4 i n U / U v Z i 6 b c h / j 1 p U x n Y 8 x r T M s V l C H f b r C P 2 N x 2 v A U / z Y 7 x u k c X M L j B e 4 S 5 y y w 5 k A v t z P a g d 8 r e E j e c a L B Q b z O s s M a R G j j o 9 F O K r P N 7 C 6 k L 9 w + k h 8 G W H 5 Y 0 P o D k f s h E O G v F 7 h H P N z 5 4 r d 4 1 U + y k A p s T m w 2 C P L M c T z G W w 2 v V B h / U Y M B + a C I 6 y W b 7 N G d Q L / / h U Q h r E B J x X J h M M J U l C N u L e N C + Y G C 4 x H I W Y h v t a 8 V E + x h E v 1 j l / S S X 2 s G g f V m y n q a y L h u c X 1 r k X j Y 3 u b V k / z M 1 S 4 s 3 9 c L G 4 2 3 I W y e X T G Q 3 z 1 P l S q z C q n I r V D y 8 5 h n f F O v z a q F Z 6 O e c H p T / m L i s 0 T h U a w u f p X 1 S D h 1 i 7 3 S Y 8 O a J Z k t w o 8 P P o N k E + A a 6 4 1 f U i d 9 g L Z z H o 4 1 4 4 v 7 7 Q H p G + I n k I J h d D 7 G Y W s d y N 2 / N 2 k F 3 s v C w j / s j H 7 7 d 9 A I A q L W 7 q g / v / Y 9 F Q c L Y K 4 w a L A q o O 7 v M W G r Y o / F i Z 7 r f L / h W 0 F R l R f z v i Q 0 S Q P J + T B O T g q t m X X o e p j 9 R / c x K g C I R 0 k H P U W 0 P H l I j X A n a H t / G + D o G 4 3 + Y b 7 R z k o 2 8 d u 1 T H l r b V C E m 0 d 8 6 W D y x C n o G X 3 t G 7 H x F j p l + L t A o 4 q E j L l 2 / t 8 R A U M N 6 l g K I V 2 Z b p 0 u 9 Z P x K M 7 / f X j x 0 0 v p X N C 8 V B I P u Z M Q j b A 4 l y 6 A E g 3 p U 3 m n u P C B f h X m r C D 6 I G q b s e a N D d D R E D D w M E 7 2 C f F h 0 q k p a R 2 L f + j o Z p 3 + b a / Y r 7 Y S 2 d 4 Q s + X j F l x + K E X S 2 s Q d P 4 0 X Q Z s R O N h 8 v + e M + y e Y e / l X a M N P 1 4 0 2 R M x S W O u W o X z P t / N L e 2 Q m Z n E f V 6 O M 4 Q R K l c B / 1 d S V C p h a P 0 e c s P 6 Y z X I 0 z P 2 c H q U j W 4 Z B s p o U j 1 v W k 7 g x 6 c x S x v x l 2 W x D p 8 A F p T R Y 4 7 3 1 a O P T / 3 z 5 + 1 U g S w 0 l / t 0 Q / Z R 2 3 G n I G w S X D m 3 c 5 B C h 4 c j e L 0 x t W n 1 K 6 X t 4 w M B B v T q h o E 6 B s c n D O k 1 k 1 6 H c J s U f V X 9 G 4 7 O P C i o z 8 p 7 s X b 1 e M T d Y V 4 n v s Z j Y N L T s f q z D 5 f Q o G + F 1 n a b E V c y Z N d T D f x A h o P 2 q v Q W v W S C m v q X o Q G 1 0 D I 6 1 o n 7 U X F + Q + P K j T 5 y o M K + e U S 3 s E G u O S v Y r 6 8 S 9 W + s W P d d W S k i + K u f 0 X D l R Z J X T I h E H v x 6 F 8 q + W m k U S b l L w w S c W t D 4 B e h a E f Y d c X Z 8 u 1 Q 2 1 Z D x v 0 L I X Y v Z 2 j P t / f 7 S / + O 1 9 E s 3 M t 7 3 Y 2 v e P g V W 5 5 o A w B w O c g e 4 w D n C H r 0 X Q t X G H 0 3 N r 0 U E h S B D o H h + P W 9 0 r C P z k / u l U Y R j X B / 0 8 U v Z e j d R w 4 4 o f V / M P c u 6 8 q i 3 Z r m A d m Q r W A T R J A 9 C g L S Y y O y E 9 k j H n 0 + M / 5 c t d b 6 K z P r q m p V t C L i + 5 w T U e B 9 x 3 j G f T M L c 6 T f Y Y b 0 Y m j 8 W E V k y + 1 r d l T 1 e q A 3 2 w n W k 4 x 9 p t / p z / l 5 P h O 2 s T a f G l a 4 h w F h D 8 Z y P r V H r f c / Q y j 8 R / L L 6 o R V 5 k m z u F 4 9 6 h 7 / e t B S U k B B E q p B 8 Q Q K 1 L / 9 r I X y h H f Q u n N N E N 8 i d D k r A F 2 4 R U o r U 8 P 7 q M R W B P v F v W f M 1 I Y d D h u d P Z P U E D b b H y y J Y W r u i b l N G O 0 y r s Q 9 b R H f 4 M n X K R s a B R P a F o Z M N q H 3 D z c G 6 z c o 4 G e a l w 5 Z H 3 x i 5 z N N y Y r 1 q p x j J K R 8 0 w B 8 m P I V I 2 e k a t / h X G 4 d S X p u v J 9 i A Q g x g c V c Y C R d M C 4 J O i h 3 Q 8 0 + 4 H 8 H D I g f S b 4 c 2 a v 2 Q H E P B F d 1 Z q S P 1 R n P S 6 X p 9 y 7 O P 9 I H Q E b W J a C X + V N t P V 0 d X S C R M W c j C b k i b C C f G 2 v B P y J u p E L M o f J u 4 6 + f 0 N D L l + 6 9 L j O 2 y P l p X / b 2 l + S + s o i a h J n W j 9 L z i X L a 4 D V v w d h n t z l E N Q h 9 k x o 6 w J B P 5 6 H F B J 1 8 2 v E U U C j J F 6 k L 1 3 t M C N D C z Z c W K T y C J 6 h b x w F 6 i J 9 + k p p Z X F A y W y v + k m E p L T M J d 3 V O 1 E T 7 y 3 M w M T d q L V 5 X n f N t n T E k P j s t D e z B O G B k T 0 L Y p f l 8 6 J C W r y x w f / O C B F k S g p b 5 7 u M R n C l n D K b Y S 6 m h Q j 7 m O k 1 C E G i P F q x E 0 x S X W 1 H Z b q l b 5 F M D C g 4 j j N w + x j Q 2 G N h s f 4 D N R 5 t k 2 u R 5 u H y R O e D R T a y V q / w G l e h 6 k t f U 5 y C O a 6 v t b 1 Y P H o X d x a 3 j A o S p M 0 7 M G Z H M a D j X L a 1 h Q v L O g Q b B d D P u 7 5 3 x R b G c s q o o z O j e f p + O x O F 5 V A v t V Y U b J s m u Y j m I w r q + N F o Q r P o 0 H T C R 7 K b H I C b V b 1 m z h 5 b U / h B 6 V I V I 0 U H e X / P 9 H 3 G M F / 6 D O L Y r 8 j + 4 G 4 A P 2 D N c w j i L S F n G j k J Q / v M V g o A / R l 3 x A g D X H 7 p M 0 P 9 + E P r r + N 9 g f l 7 + g 7 r 3 / + E 1 R 0 j d 6 J C j d 4 Q l E g v K o I f 8 E X H 0 t q N 3 M 3 + A O X v Y 9 + S 3 v d h Y O w K j F u + P k v h x 9 q / y j / d X b y + p 1 3 U 2 3 + E 4 x D 9 2 2 d 8 f g l 2 m g h 9 Y b 3 i O 7 8 E + u 6 6 x B B 4 y / p e g m R / h g G G o E L D O V f h j z v 7 z h 4 J 9 0 v M 9 a 4 J x s Q c C j T A V P F D / / t d 6 8 v 4 h U 2 M r + s d w U 3 A P + O c P V + n v A H a e / r 8 7 J j Z n f H B t 8 f f / G G / U 3 y l f x b N 2 2 / + D D B R 0 R f r n / N 0 w z + / A F 2 / t p e D L h w 6 g u 6 c h Q J s V + q f W H e 7 f 2 3 a w L P U w s D o j m c Z 0 / a I v J U R H k f g I R / P z r 8 P 6 9 3 P y 7 2 8 b e + P / 8 r b / b + / v 3 9 8 C 8 h L / O q 0 8 j / 2 U j J l 6 D 5 j k s B y u + a R r C / 9 2 r k Y B y b L A L K b Q 0 s j f j O x y z r 8 S C j 2 G G o e a 8 l H Y Y b l 1 S c r a T 0 F 6 X h y M 0 j B r Y z B + W v q u a U U 2 y j 2 h H q L u x G 2 H + E e c R G P n 4 / s U 0 G a h F i B v I h Y 6 m 0 e J q x w U s P L n Z V H C 8 q W g k I 3 s N t J 5 K T D S 8 q i 4 S M z V l 1 z n X i n 3 P A 3 C K x N S Y O k J / g w l J A p i w b 6 S A u b z + B Z + o P z 1 s u t 4 3 j U o y G X s c O W 3 q W J u f g 8 7 9 A 1 t 8 4 P K v c K 5 8 y z c b m F Q r m n k H 9 M G 3 K e L I D o 7 Q F e G e H i j E u q R 3 h 4 M 6 x T d Z u q P i V j d c d w n 7 Y C 6 u y h 1 I L g I F 3 Y E I y 5 e 4 k K + k 7 H p r X r d + s 3 P q z G C G 5 p 7 X m 3 7 d n + F v W J P / / 1 N A e f r b 2 / 4 9 4 P B v / T w J R C W 3 y P f q 2 S c / j g l 1 2 e W I O U U F 2 D 5 7 E H O / P s l + X v F d 7 e O w c A 8 H + 9 g Y O J l O 8 h 2 8 B 5 V 8 m L u 1 r T n W u / u / / 5 6 O X 8 v 4 4 V / f u M q 7 h J p z + I 3 M j d U M Y B L I H / 7 v 9 + G a 9 + 6 / Z z x 8 n / 9 N j S d / v u B / q 9 + W 3 X H I Y r b M P + / f m / / / S B P K s 1 D I L A z j i D I J K V r J F C 8 k B z w Q S + f 3 O y D i R G S k / R D R W O g g S T G V t z Z i / s / L t / 3 0 D z D m x j r d P S v s y S Y + p H A d c f u J j R Q J f w t s B d X 4 Y m 3 7 H M d + p / S E a e e c T i c q 5 1 z 3 z 8 5 E d K F Q 1 z O 4 L v + 8 z c c E m f 4 t c f P w O e C c A Y + 3 y V D v e n 0 z 6 8 F F Z X G z + W f H 5 C A 8 T 3 8 d b 3 O t g g e z M 2 e 3 w d z v p N 2 + H P U i 4 4 4 X O H v Y P A Z / x 3 M 3 7 0 A v 9 / 5 H i p 6 X o O C t t + f v + + U / D y E G M 7 / n 0 c l 4 P O v S F w A w t 9 b R Y Y P C V L 8 n M s R / 7 6 / 9 M 7 / j 4 / 3 s m Y o B j 4 L 3 D v / r o 2 T 9 m + n K H B e e D b r s n P F e 1 m D d b 8 / E z m P 3 s / l 7 / v Z H f 5 e 8 / d K F H / / 6 w l C X / m f V 3 7 u R 2 n P y 3 / X j O n 9 c 2 7 / X n k 8 t Z 9 8 / 5 r + v v s l K j j / 7 e O s G H A a T 4 V H / L 3 m 7 5 V f C 3 G C E V 1 Y c M b / j h R s D L x y 9 2 9 H K q j + 3 y s P f 0 e 6 F 3 H F r B C y / H 0 P / n n l P 0 f K G L h E B f W / H + l O f u w k f G / + O V J 8 9 / B K / u 9 I h 7 8 z s 4 r / H K m g / r 3 y 3 4 5 0 P f 3 z S t x q c a R / Z w Z u A h w p v g P / h 3 P K H g 5 / h D 3 3 O 0 f J k + G 9 2 E n o s w H M k I I u t U 8 8 M D T 3 C r Y T Z k l J d A j / V 8 d w U E j o G q A E Q W N Q t + k J A s s 0 N d 3 i f r u a I g K 1 A u J m 9 y d / m Z 8 d l A K n 3 / L P e b P e / 5 y 3 D e d N x 1 U V Z H + n S v n h V A l C h L w b t r G 4 H d w 4 O j V W 7 o I 7 n v C v V 1 4 p x P 0 Z E 5 + W o G L / i k 4 g v g 6 f x M K 1 4 o g N T h W 4 Y L i G L 5 j G W 6 Q R X M I J w W N v 7 f I c 2 H T 5 R K N t T C F K j c V t Q K J w p u v o 0 d I P q v 6 c X u K I f h 0 2 b C 1 q z q 7 + F 5 g N m X g / a U 8 N d J 3 w q U 0 X X j 8 k F u P N S Y x B 8 H l f j k z Y W G w 0 q i s I T a e v f 7 F p O 9 U 9 y s q 7 f 6 w K G 6 B 6 / r L 7 e q D / E l U z 8 H / X 3 6 v E G s P 8 T 6 v C H k M X w 9 f M I Q f 6 H S 5 G 8 v w 1 y Z z 3 e B Y I k O i I 0 v 4 z t n + f 5 f 7 0 G f M 9 w C S T t o / j n Y Q p r y 4 6 R F 0 L e 6 R 0 q H q f M 5 s p p r K O q U Y 2 6 t j w o d e x O h a G + T s L O i j t r 9 P i H n T + c 3 x 9 Y o z 1 7 E f n 7 o B V z p 5 A L / c 4 6 0 j v A y A Z d 8 c v + S W Z g c f g E c 3 J Y X X x n c J H t d 9 w v i w f h n + s P w T R x S w E K t F L f u 1 m y G Q Z k Z I 5 k 3 m d l b l e C p U k t E Z R 6 n t 3 W 7 S c Q q 7 f e 6 D J v a e M C d e u j f o C M n Z a / 3 j m 3 H K b q S V k s 0 r p 3 M o f u 8 T Y T d 6 G a / E N V m t c / e U w 5 T 2 9 7 D 9 s / + f 6 U P X 2 C d W d b 8 m A I a y Y i N r r a K I G G 7 + K q 6 s e a y D y A S z / H X 2 A 7 y E G P a 9 Y X 9 3 / 8 X 4 s u + P + e M F g H r 5 b q 7 + N 3 H e R n f X d T u + Y j p a J S P 3 1 Q i W R d R y v G f 2 o X u x A 6 6 l / / y 2 Y L h D M / T Y / I 8 U D L + 8 9 / / b m E Y E 2 k N S Y 0 3 7 8 B s 8 3 d k h X n 3 R g v 7 0 y + e h p T D I 9 2 E 8 S 1 e v p 0 j R 1 F a A Z 7 Q b X p Z k w 2 s O i n K n D U o G c n L 9 8 3 y j Y M U 8 J 4 Z a B c i r v B g o H e j Y V B L + P y 0 Z d F b Y 0 E 3 N 3 z 7 e N T 4 t r c Y W 0 3 s o 4 / r J Q a l 5 c e C s X j l V n k Y x G O F + n B 1 o T f k h y X s s l i t j p I 5 l d I 0 E A e l v L h 3 B E f Z d v 0 f V i n o d s h y + 5 h D q e d P E X 4 Y x s 0 T W X a z 6 b s t i H z l N G 1 x e z E / r J z T B + o c o H f d s b Q G x G x I d 5 o l D t f d y 6 r 7 w j t 0 v m 4 f l w j 4 P X 6 S m a 3 w H B G X u A g h a q c g q D m c n k 2 y B j p N G 4 Q k Z w g h 5 P 6 Z d i 3 U W e H u s 3 7 m J P m x p E U b u L 8 e U r q w C T B T t v B 9 u a H D Y y d 2 e H 3 5 6 H p y I v P W Q v 9 s X 3 c 0 H B z j g k T I 5 E K S g 2 P T + z 9 U l B t F A V x X O / z 0 K O Y r 3 6 j M Z j r + V z 2 a A R y / S p C t s m v E a 5 r + H 7 p 4 1 H B Y z 6 9 n k c u F 0 k P g O M Z f g t Z K v p O S P j 3 4 e 4 j + d N J G p 4 3 v W t B X a k P l + G N 6 L J O + W o E d X 1 Y U l j h g C 1 c X u o I n i U C S y O N 4 p P V Y W A Q k u c T g + G e j 2 + Q Y X e C O Q S L Y i J i L a j l p a E t 0 k k + o 3 w X O P m N s s D z N w O z e f e d a / 4 5 u q f D Z x b 2 o L k x / A E H f 8 I / 5 L q D I w L x t r f W k M 7 O 3 8 s a O p / K h X y b E K h a Y K b + G + d I f n h K 0 f d D j f Z v 2 f + C f u 1 v F e X P e w E E h e y b 7 W t q C S 3 q u 9 x j 4 x u B y v V m r n W 5 X z t v W c Z N U H J 3 t l b w H k O h t f x e r 6 0 P p f 9 f 1 g T f i S Q q h 2 1 c B b 4 U m 6 y c v w 1 S 1 + Y U z D i Y / J B a J G N o v M v U Y g m s e 3 + D K d 5 h L L j o V z g p X I O P g Z w C 8 R B 6 D c a G s 2 r e v G / B N A N X / h B Z p A + p 9 T n 0 + V 1 w R U e K 7 y y M C k f U g Y W v W i J g W V g n u f B 9 k C Z L N M X Y y N Q r r e z F O z g u 9 b h s b G D E d r C o w J x K 2 a s s v v x P e T P C g P B i v 1 a d z K W 2 z U w C 2 B q S D T 1 Q A x s s L J b S f D 1 6 + z u k j Y Z V d V G r V B Z X s k R t T Y P 8 P p p y R W J e R + U A U F x F n d V 2 R n 1 0 2 P b v q U 1 5 p x L c c u L 5 y t b L 0 M w C J f u R T K Q j I P z e T C O H a 3 8 l L J H M M e i c o P n f r j R J t + F h 1 0 C i r h m 4 J L d a Q E 2 V M f z a r X A q c x P f p 0 E a + G 8 3 Z 9 n L e 3 c l Y L y b n K E e i l Y Q P H P X U R e r 2 3 X + d x 5 6 K a m L E Z f h i A M 9 u m W x m T 2 r e 4 V M u U c R 9 k 8 T C H D W h F / R q a P g F 9 x 2 b 9 6 Z 4 8 E 6 n + F 9 N M 7 8 P u B T / r g W f v f + f 1 o o q 3 / 5 X v 3 r 5 / y n 9 / D f / / v o c H q l N U L 5 m + P u z r 9 3 5 7 e G e M D t s Z / a 0 / t 7 0 + w P v 7 n T y A l + G f X X J a v / y c b k m R j P P E D i O H s x t b f 2 N p N T t b e + r n u m O o o D X s / 6 m I L M Y f 2 O B M n g K E + w D H x 2 6 X r Q p j + I u E 6 4 G b t i h R O H Y M v m C 2 + 5 x u M L 5 i Z X 8 4 8 r m O w C 1 X i f b 1 R m z H F 9 p O h 2 B h l n N 3 V n D E 0 h R z m 7 k 0 I f 9 o m Q b z d b l c B V e E d m e 2 2 C u T / m N x d p N 3 F O c f 5 I / O n j K d g m l N V K B q 6 m h V E C O z A C p z u 7 u 3 8 w l y 2 n 9 0 z J z 7 o + K S v 5 H P b G S G H S H S / / c 1 C Y S N s 8 S Z d / 3 U 0 0 9 U t n 8 p T B r z L d X 9 v U V D c e 2 2 a L z y R r u N 4 a 7 Y 8 y a E z q H l w L 1 y F 3 o 9 5 M G T o 5 7 3 i L A V n 9 Q O 3 6 L g 0 N Z v E J h u l A 9 + t 3 o v c T S 3 C N 1 j W V t U 1 G W 5 w d V Z x D l x b c K B 2 e U f 1 w Z j 9 E n R C J e y P U j l Y t 3 6 F K P 2 D J A 1 / z p U E X 2 w 8 X R z 5 N i f I H a G s H P A C T d S l O R X Z B f M o j m s 9 S s A h O c M e T M b f O M / F m K 6 I e u L y n R P e e F y w Q 5 8 w 6 j / P S z 8 v j P N z H u s c + 6 M 5 + z v 0 m B 3 + g a Q 4 P C f I Q 4 a h I 5 H t M 8 S k Q k W 7 + i O i 9 W F S D o H Z o + F e i b Y t I p e S e g M c G M 7 K k C 4 Z o N 5 L c c T z a i v o R z 1 d k 5 M Q Y C j v 8 2 x f n 2 B B p 0 d g o b H h 8 c p 9 f M O i 7 Z J t C 6 Y s J c y X E x u F k R p g L 0 n N h H B t j L u z k a d I + + P O g f m A x 7 l q D O d Y X 4 7 9 x Z 9 g T T b 8 5 f x 7 X t 7 T V p / R c W J e G a t e + 0 8 / 6 V P H l t 9 z y + Z 0 4 V N R q I m 2 m 7 d 9 K L 3 j h w u r M t b L m Z V v y + N w e C d w B d L 3 T t 9 v F h B Q 1 H P / Y r F E A O U v I P o f M V P R 3 g j i I 1 x k 8 u k r q n A t X 5 G v t J 0 H i T 0 m w G I 3 g v N Y I w e Z Q 8 k l A p A 7 + 0 O r R f X c i F 8 8 E k T Z g 3 7 E Z V e l f h s y s G L P X k h C U X G u i 9 T u R c s B F F H + G g g O a X T 5 R s 8 5 d U Q z C d N I O 4 6 e e D X e y K c 9 O w w T Y H m y v k L V E C Q O S E w k w T p w w D m 7 L Z r s X v H y l V J G Y E Q x u 0 7 2 B 9 z I t v N E N O Y L 1 J 7 o K a B p B D 8 l i y U C r D K M o z 1 0 F 0 3 1 E s m 5 T l u a H R f s 2 e e N n U J b d Z O i + O h O m x w 9 f o 8 A i P D C A u u e u T t F m W G F r q k f 0 2 9 x c S I H 9 J m p 9 T d g p j L 9 3 X 4 Y U + i B J x 3 v P R f q H 4 y s n x N s B V i e x 5 e T a 3 3 D c s D P D w m s V q W 8 G m 5 1 o E t B d p 0 i S C I t 5 e Q g O b P a n z / z F x R d 5 g z W k w p / I u 5 b z A 4 i 8 M Q 7 4 m r E u / I L 4 C q H F E P + G D D L P I q m f P Y 1 L Z O C y f 4 O G m D D m E F t l e / D E g K H H O Q r u Y 9 7 3 m 6 v w M c z O j G E x + u O 2 I V d B h B 7 F j H q 9 g i z D 7 f J j l n Q l t y U 0 C v d T w u y Q X m v u R 9 f + 9 5 p h H P C Z h 8 m / d P z v m W l f d P p x w s A y S M n W 6 L Y Y E 7 c 7 r u 7 g m d s r u 9 C z X P 2 8 Q B m 5 n 1 O 6 t s m h t B Y 3 n F m r r l 0 i o + x S c D d G s W H Y t G / h / z 5 s x L 0 m A V 3 b b I b 0 M M t x 5 c 1 B N Y n 9 + M c s H A A a / 3 c 4 m J U a f K 9 r A w f x 6 U y P x r 0 H H I Z w w m R 1 r w z L Y y 5 m 0 p W V 4 N 9 E i e N Z w w Z o B v r q W C U R x D N P T M j p o H g M X 3 r j h L v 0 j b c T L F m n Y l 3 c K i X j l l v L d L S N G g d K 5 q i N C L c 8 N C 9 s Y Z 5 E i W 9 p R R k w v d d 3 g Q s m w E 7 i c F s J g T N h w S T 7 + T 4 c i Y Q 5 I R A 9 v j z / i Q M Y u D B X m 4 H 3 x 0 s S k k A G K r 3 a 9 f j 7 i L v + c c U t y W 2 d / P 7 e t i n j m Y m u R 9 1 X y d 9 r D 8 X y r l t 9 u p W 4 T J + u C C s P 4 J z H / / T p c c M Y e g 5 0 J S F S h l M X 0 s R 8 2 8 R V P f I Z i + / 4 y + r H 8 1 2 R a Z W v 7 p b 7 g b T H h F 0 5 X g n R K M F c b 1 c x H R T t e E Z 8 0 / 7 S b X 3 j / s R K 5 i E v t i p W J T Y s t 5 7 E b 7 z g w l 1 D m m T n Y v B z f T d / q Y O j U 1 L K e 5 Y s n 9 9 Y k Z Y + n 2 0 d / b l W + 0 U u 3 1 f I I a O Z s s D S p F t Y E L E P u i 0 N f 5 i i L 7 1 m e 8 7 o E N S F 1 Q M I 8 I 2 Q S f 2 O + W Q 7 7 o L G C h Y y / z V / P s p w R y l N G H j W E a G z R J U / k 2 i f H l 8 l K e A a Y O V c d 6 K q 5 a P 6 M c v 7 x p G w w Q A 5 i / M c h M P 9 F d Q d a h o 7 i c g j 4 9 M H R X V f s Q M y j O g v Z 9 7 Y 5 / c k x G N 8 / k C m w L o a g i Z P A P G U 7 C h w J 2 x I z 3 U 9 O 5 7 X 8 v z + V k o C 9 j C Y O r e c + 0 7 X + k W 0 R 5 q f w m + B R G T h L d b s 8 v y S X 9 0 6 k O 9 v n q r f d 9 h q Q X o y 5 p y j 6 p p o l m 5 y A k w 6 d g T L J w G R k Q 8 D B m 5 T 5 a K g p L x i l l q V T o 3 H h u C J k X a W Q c 2 1 6 v i b t t 2 w R Q r 9 r B X 5 3 u i / x a f x Z y v i O F 6 v 7 A Y K 7 g I h s R n Q N 8 D 8 5 D h o c q s 2 w k V 1 w L n L F o x q y f R T o n 7 g 5 6 X g X Q 3 i u g N l E x w f d M N / N L 2 F U A t r n g D 8 4 6 r y 3 + c b e n u d / f e c g 5 L A L f F X 7 3 e A E p I z 2 t q r n Y + C Z 2 4 r 9 / n 5 y n J e W I 6 L 7 f L Z S e C f / m B f O 8 r p n s 5 A W q N y C r G I 8 i v D j 3 4 k b T P u N L V D y X u M 3 F p H N E Y 3 Q 9 t / 0 w H f m h j f 5 q H / M I d + x O F Z U 2 J a 6 C X d s J y s n 7 H P n B R 0 I I 8 k 7 l L Q T P X P 1 e 1 k E J J O e E i m c K p 5 V j f E Z 9 n 0 A i r 5 D j T z M v B c l u l e q h J C p o B 8 I E I f d p R / B G Z s c Z / w U d V i f T P / K O 5 6 B E j C Q 8 / i v T 9 l c a z + 4 6 V j F g x M A i A e W H Z G I / G o g I p 4 s P y v H 2 S e d f 6 p x F j W k m d V K / h 1 9 y a p 5 w 8 4 G V V s L l c B j n T z S G o 5 O R a U U f c M r l M / k x 5 a 6 7 f W r / n 0 Z r B v p T t 2 c s 8 F / s z G q 8 S f z V c l t D x u m J + P B i N b I r X y E X n 0 8 y N P y 5 4 T E 0 d x k D R 1 Q q Y P m E K S y x M n 3 C G e D 3 M 4 L r k N S c j N v T j M U W q h / K 5 9 v R d l 7 l U 7 9 D H 7 5 3 5 8 J L Y k v D u i e e x X Y X x / / m D R V H 5 t l r q L K A + R i m C J m K P F i G c x + 4 K P D a U 8 7 O H K R V 8 M R h C Z w s X 9 n C n x U g N 6 3 k D 9 j V q / b R o S j f i k W e k H w J L 4 U B P Z O s X x t u R 1 6 N P P m b 2 x k v b F V I v i c j v B L F x 8 4 L x K V a V E T p T 6 7 b K 4 5 8 j n c u 9 e a l v p n J V K d p A 6 D f B U p Q x D C q o n y b M j 1 C / w t a 2 q 0 j j l q W o S D z e + k n 2 l y Q O g h h R 1 n P 5 t I b T 5 Y 8 6 7 V 5 U m 5 F z M N 2 j / j l g K M E h S i R p j m 5 N s N q A J l j x 1 t x 9 U 0 Q o 4 G 0 u w F 8 G S G 8 E g E v + i B T + r P D J T n o 4 l Q g + / B m o 2 6 + Y B U 7 h r H l P F m o 3 W f f S R V w Z r V 9 x x h r R z u o e U 2 A f V j z h n i A a + s m m L A / M p a x s t + n m r M c k s D C 5 4 l T V 2 v F 3 1 b s M Y P + n 4 F W + P V T V m v n U N j Q R g Y d X B A E m B K 9 d K F 6 r 7 F W i i / 1 j 3 v m x p b 9 F a j f L h a n x 5 S 0 z a Y S W S D c o Q n x g V e F f 3 t + C 8 p k 3 l t O r q v g Q + / C Z U 3 T M e x / t + O g J V k s B F Y y b c w 7 c w F T D W q f t m Z + s A 0 I P k S Z U r f f 4 P T Y X Z B g P H 9 d j v 3 5 5 T D A B e y f t N j S O l t 2 5 m o w f w C d S Q y b W M 5 g I F G e Y V e q 3 X T A g k F g 9 7 D S S 0 y w 5 6 Z 3 X / D p 3 H p D Q 0 J M 0 e 1 Y V w o U I H 3 G y D X h L O r e w I 3 A I g e z q n T y R m F N 3 G B f x 7 8 f h j d F + 0 D V k z B R c C 2 1 7 6 c s S o s 6 p 5 d w s k f T p h 6 V 6 O W A h r X h f C V A 0 D s m q 3 f M H h C 7 x 9 G V s m Y o 2 T t p s R S 7 F I D F 9 A P 1 G O U 7 i v F Q 3 P k T G x + F U h L e S P D Q m M a W O T Y w Z s u t b C 2 J k 5 w L 7 c v r c J o W Q X y a j A V E x 4 n k P v i J K o l R 4 h I U y R r I F + 0 d 9 R + d J t N h 0 k j 6 j K h v p C A 6 Q C a G X C h r X X 2 L h m b K 1 0 g m w o O Y 3 J B n F 0 1 k M 5 v x b W U G U 8 b K g i g K n d t Y v N i p / G z q U M j A 0 Y 9 w Q 4 p Z / R r y P P x j 5 P v b f u / Z H t c O w s 4 s t C T h M 1 i Y v I 3 Y p 7 y O i B 4 + n k J / h k 5 P A N 2 B 7 D D y S i 0 5 z 9 X e 9 6 Q f Q n E y Q 9 u x T R l 8 N Q D 2 1 3 X N f Q H 7 a 8 p f 9 x Q n 2 R d L 7 P w B T a l R y N i q j N v 2 q h J y d l E p 0 B g T G f M s w M l H 1 V D n B g t G T V 7 1 H 9 a y n c d e c 4 w Q Q t f B s l x v 1 7 g 7 + 4 0 E t B g L o C J f V X X k j v k n w V e m H t y F y I b n J E h w / I 0 K T L 4 L r z R r p 6 m w X o M Z L 4 B n z f l r V w V w e Q f C e p 9 1 h S n c o T 2 J c F a U i n S e + 3 O s A Z j h G s s e a 0 V c g 1 e p E v V P j I P S R I B F b S x e t M w A e T 4 Z 3 T N z + 4 X F n B A B d + M K 9 9 9 g s 3 e I U 9 t E d e 5 s T S s u X h D H w p P 5 6 Q n A / b J y S A 0 + d Q d c y e R p 3 J v P q a d H L + Q 0 G q i b b a / o 2 L a i d 5 h 8 S o Y j / 7 X V K l + n n 4 Y u S Y x a M P z p 4 u w t q T / Z 0 V a Z v e d W D O 2 h S w g O O E c T 0 j y + d i Z H V x u U 2 2 R h + P X 0 O 5 v 4 Z F E c p P 5 8 Y A i f 0 N M + 7 M 5 O f 4 I O 0 g Y 8 a s s t 8 t J Z P v X A R + 0 u l R z 0 a Y o W p r U u T p O b r i 4 w V Q n s I U q + / y Z E R r H C X w d 7 2 0 2 a 9 2 A i I x j E 7 n J / R d 3 5 D H k a L V P E K d u w s e q v y 3 c E 8 H t 6 y Z / G u S Z u Z V S M 4 x D f O D K O m B G Y Z I I U x p A 1 k f v A 5 c y t r g 7 s D 3 Y j 0 o J X 3 L Z x a m c k R 0 O 7 u 0 3 Q u 2 5 K f Z Z h E 3 L P o A k l N I o T f U W L A K g x 7 L K u g K o 2 u 7 Y l + j I 9 E i t 4 w O L V + t 8 O k Z k f w G A E I m W S B H g S l Q L 8 n z N m b y t S T L v X 3 A / 6 J L b 3 q z 0 J j 1 H f a 3 4 4 Z Y U A r Y V j Y U h 7 f n 2 l L N s n z e R j B q N 0 O K 7 C 5 / S W R Y 7 H X O m m A 6 k J 5 l q V 5 t z N w f e 6 A A q s J C h m d x B / S w o P e s 9 q F y u l V 4 L s 0 h x t C H + y 2 Q 6 a 8 u I 1 f a A 6 e j s 9 j B f + 8 H O / O 8 Q W 4 L E j q q A M i Y D l e 0 5 r L q t p 8 k 2 c A 7 x W F h O 3 K 2 j C P F k F Q Q s j K s G 2 s l u F W B I H T + g 3 k 4 t L d L V R Q 6 V 1 J n 3 p b V b e Z F N R X J 6 k e u l K n F + t g 7 D 5 t h s v r / b V 7 d J g Q 9 A 8 p z D v w 7 C v e Q Z y 7 G L u I O h V y + L b N t 1 8 r 1 s 9 i 3 U H F Y D e x A N D K O O K x E 1 N R r a d L n e e n M Y L p y B z H + f b l x / i 3 Y d o a M L 4 r T F r H G 4 l w 4 s x h 9 I Y M D m h p x d f f B 9 e F q 9 f f + 3 g 1 u 7 Y + V 7 V w f s H k A o g 3 b W 9 u Z a R 8 g g 7 Y M + n h o q g x Z 3 o G 5 g i B / E P x j G v G e z + + N 1 l t g v D E s e X L r 2 Z K z H 5 C f 3 I C R 3 o a i N k L 8 / G + C 8 N f h 7 6 / t u P q 3 e O m J E f 6 u z + r P J 9 e B C A E 7 L h i a K K J P l k 6 Z 8 4 T q o 0 F F 7 I e E 1 d v C + H w A f / m V i f i n W O Z d f n l J v M b 1 Y f U G R d M k C x V b x k l O R u h L 8 r K 1 b + t b u 8 O r 0 5 t w 3 i 9 6 L Y Z 3 a O / w n Y P A 6 s 3 I u I E R Q C G y 3 C x P m u K m T q N n l 6 V J 7 L c T F u o t H w s + G 3 K 8 u O m 4 w 4 w W q A H c X G / i + e J z S W L T b E / 6 b e h Q 1 J D J 6 h A k 0 T x j e C g 9 b r r t 9 r 2 w 7 a q b F 6 8 W j M R H w I a C 2 e r O w 2 K H b h s 5 t e Y y x L q 9 U X V 4 7 W D O E X K S m v y j S p j o C R x Z i S y J M 6 s M / A T x g d M D r 4 W u G o f h P G X v R d g e I q 7 u y n 4 9 E R G S 9 L H k K M W 8 W G A g x u g O y m j i H c 2 E l J B J O K a n t N L f c 4 L e M c R I L W W l E 6 S S g n O 9 W D p A g Z u / Q A z M Y L v 3 5 N S r D 7 f 1 Q U c 8 G i U k 3 G A n y R i f s D M a c x 6 9 e s 8 L u F h i U Q A O w X h h W o Q M J J g m Q X q 6 s a p Y R 1 B 3 l L 4 + U l Z x J l a z 8 b F U K 1 f d O o 7 5 Q p F H b i x h u 8 t j + c 0 e U i s e r m U N m T / n N a Y 6 4 M X b V g 2 2 e n a F 5 D s G 6 u 8 r / Y J C O 0 b A v g / 2 z O q J / s D a / U P M / l 3 Y 0 r W v Z H g 4 4 o X a K b C u m x n l Q k U T b u U z e P D A D 5 V K E o k z V F G / 9 K j x R B E e 9 + D o r s D E K O P o y 5 7 T b 2 R J X j K L 5 e L h S p l X W O n / 2 b l 3 7 F 9 6 J S i Z S I Y h V 7 J A l l u H x y M D 0 8 d V 8 J Q w 0 d g p 2 + 7 7 Y d o P C L I G G w R h 8 a h b y o 9 Y p b w g + w 2 n R C 8 f Q + V g G p p o A y q D e Y i W F + Z w + y c z t Z f J / L 6 R d F k v Z V m / v j c L r G 7 C + 3 D 3 i m j d h c J G D M x T O m 8 R s / r s y a A S c v j o r P 2 g 9 L t r E c S k x g G q M u v t T e O z f y q n u 6 J H 5 z Z j J J H B x Q b n v e i + i 1 g X a I 2 4 M 2 A p k 5 3 y s B h q g U O X z G m y A l A p M Q z + 1 d / f Z + 2 1 7 e H 7 G x E 7 J c 7 G 3 U B Q q m M V X r T p X e y u G R 5 c q 5 w U h P J l 3 1 N U o a b s d Y z Y Y D b 7 k b 3 U d b u C f Y M h Z 6 b u A B I 9 q y 5 b G s 0 8 6 J S C 5 y 5 G 8 T B H l C / y 9 c B Z f 3 C k j O F E U M 1 g p 4 t S Q w T w 5 y 9 G 5 w + D K 5 o H k 0 x + V t Z 0 l d m X p i Y t D q G N z c O 0 J g d x n 8 5 C + b i K I L N G P n 4 Q h q F X y J N f r Z + d S x F q s e E L g 6 2 F l g a i 1 1 9 9 9 p Q B G X v k D g o b l + i D 9 o 4 G R F o 7 q V C 4 F y 9 1 X K A Z 9 F 4 V S i K L X o Z D v E u J P L i 5 z + O A O W a B 5 R d V 9 o m 1 a h S x 6 T F S C n / P H 6 + j R u A r / 8 A Z v i W 1 J 1 + W B K 2 m X i q 3 9 9 Z y c 3 Q B p R n L s q u m F S u p + h z R j Q + S U 6 l S r z a G 5 G V S G o i s 8 2 / f h b I K q k l X a y T o w Q T y o X i / f 0 J m 6 m H D a t X e K a z 1 M 0 N 3 d r G R M h W V q b b c U l g S A h h + 7 m Y r z v s e s P t w D J l M x n l F 9 q r r 9 G Z K e A Z V H e d 3 u d C C b c j T n R G M W O h 4 F 5 S / s 3 q H a Q u h w Y A u N r 4 F v d J u 0 6 S T j J u 7 d 5 M / k h V z R p W Y n y d y 2 R a k 4 / 5 M l 2 9 I y K + S r K G 4 K o C 5 S i L J v Z n B j l P W X k f O M x m J r f 3 H x t r e C J R m R X m G L X J 9 s b o 7 7 3 a Z z C u o w J 0 Z R 4 T G q D O G 9 k s p Q f M X J g H H Z 9 z S Z N U f u d y j 5 Y B 6 D 7 R z 7 O r V h T 3 b Z + R + m W f T H 9 C r b H n g h M J f Z p 8 M L B w V M B 2 V V o K + f 6 p h S W S c 6 K T i z a r 3 p / 8 j h W V e y o 9 U + w x v 1 R R K M L z M n + Q i w N t d T h s L X B 4 x p u p o u z m K v K n e y Q Y / N 6 G T D F A c N k E 5 o S x 7 4 e u K 2 I f 3 V r J P 0 z H w r 1 / D t i 8 1 b O D w h q K / 0 f y S R E s p m t P X M z I + 2 f 4 r o I O S / R G d + G M V n z g 7 m Z k Z 1 v x I a O A w K M Z x r k j 9 w k t 8 t j D q D S b v 1 O c p M N P U x G y 8 b b 1 I R f t B 8 B S B N Q v A V d y 7 3 E C J c A D b + G n Q Z 0 G o Z A G / G t 1 G w d X / 0 X Z 6 4 F H U K K F h t h c n Z o G v G F J M H r t p N 8 p i l u 5 S 9 W J j Z K O 6 Y g d Q F V 2 i e b G q 4 X N j n 2 d 5 N p 8 Z M I N Z g S 2 u z U + 4 u N P N 0 M n r L 0 E S H t j T 9 E f u Q x T K L 0 x x C v 4 4 + 8 r f 9 r r v Y e K 7 + 1 2 7 q P N j m S R T k r p K C P 1 h U w V j d 2 W E n 3 7 M S U x e r 3 C P q p y Z R g J g N Y C + D W m c C 3 9 J s 0 n T t G v K X P l 6 F R Y X x u J a 0 l U M H W A z u b N t u m 1 T B p G H A W R H 8 h n A w c W d U / 3 U t t e P Z 6 F Y 7 8 g 1 f j Z n T k X m V f 4 K 2 k g 1 1 7 B 3 Y j f G p u V s s + G M Q j p l f Z b H E F Y X 5 y p Y a X 7 5 u b N H q Q b G 7 A 2 X H p f 7 g t g C 8 G 5 o F l + c d + G P o 0 w n 5 8 t t A Z 7 4 T Y K U y 9 Q m Y H J / Y 2 t x t C v n f C d N k G 2 s + 1 0 Q I d p L g 9 i T 6 C O i W / 6 a P Y U 0 T S Y 6 a T f o w Z 2 f 5 + 8 i L e c 6 s u v y q d b + p D g y g a L P g m t C 4 p R C Y L U W D 2 k k H B b 4 q w 5 E 1 a 9 U 2 r s u 7 I e 7 5 W R Y J Y f O 3 L x D c Z r f P B Q D J W 9 b w Z T x e H L D G M y J w G H M p y c t o / p f e j T j 2 N S J 4 t S N l M X M h o u I Y X m O g X O L I P k J + T V i t W 3 0 + 6 5 0 J h s v l 3 k H g / + f H g D o F x v c S q / J q P n c u j c x P C 6 R T S Q i w + D b y W r z b 4 h 9 B X T 9 U 2 W G Z C o a P f m s 8 H v / I j O M D 5 A 1 P e E q 6 s 6 M y J s C R M M C R 1 M i t B O + H S Z X y 7 O L / S m w r m l 3 5 3 B I A g e n N 5 b B T + b Z k 3 T 0 7 A m L P J 3 w c N Q f b o X F F q 8 E X c p J H 5 e d u K v b j w l o H 1 z c T 7 A 4 Y f A d s 3 y F P i n d n B / Y R a O G i 7 L W 9 3 E o o Y 8 H o D f S / 6 z 7 / c J 0 Z x W 0 x L l x r y n o 1 Y Q 8 L n 2 Z + u X H I 6 D g b S n C y U n D K 5 t n u k s P y t X 0 T 9 x d e Z L o v r X M I 5 R L U x 3 P Y 3 g z R E o 6 + F m + c Q v O F M U S R r 9 G R v E r 6 b w B Q Z v z t V L H y L t J K E M s a q Q R U E h e V a a n Z h U W J 6 8 C w q J B 7 u n T Q r M / B H b p O Z P P c H / X u J d A q V 8 h X r e u Q i D Q V z W m W o 2 t e G G 4 G P 1 G b b W Y W 0 V m X v T 0 Q z 0 b H + f l T e c G m 1 z 3 6 t T R f w c y F e G B 0 + f 3 6 v N l / 3 z C U I C N d B 0 U a K T 5 V 5 u y W h F r n a B l a Q n B 5 U 1 w H W M N A o 5 t s f b H g v x 3 s s X c Z 1 b C G r U + H D B I L E l G f 0 R d J T x c b t E e X I p 4 5 j 4 o y p Y G 5 B Y 8 8 k w x r v A J z O w D A O F M h A q t I s B e F 9 q d + E 0 q c C Q T o n + s D Q 2 r 1 3 9 U v g / f h A a Y G g V 3 l w f t l Q u e i b w I o 6 P e l I T J I j D J T p Y X d 0 e O 7 S g Y h j p r b + m f u H K j 9 G P c C v a e v h j O W z 1 G B R 7 c c + 8 5 8 g n m S C D e q 1 X N x f u R + Q e x s Q f h y b / h b s h 9 r q p z L Z O j o P 0 V A i l i 7 m p / Y p V 8 W H M 5 g D P M y X b w I G r M g p F P T p o K N 6 p F 1 F p i B 1 5 P T v v B T C T / C v X a V s h f W V 7 Y R W W l m b d C Q g 2 / M P R k j + A b I X Z O k S h 6 b p o i + / f 9 Q d E i x g P e + n 8 U H L z j n k Q q Q G C l J F J 7 j q U G S b C n l t + j 7 i b 0 S I X / O N L m 5 k I + 6 t A I S W 8 c 4 M a K U Z W d n d A g S u v k d 2 x Q Z 8 O Q 8 5 u V g / g g g 7 7 G 7 M H D i T 0 h v J w j n c Z u x Y e B 3 5 n L 8 m a Y Z S G B F s o S m V I g O 2 C G E 5 f g U Q f 0 J H f B V 3 / Q m W i 9 R A x m / I K B m F m j Y / o X s M x e r o J r 0 g V n A f X 7 0 A 4 7 F c + j C U 7 c V m X G Y c O 9 B r 7 5 m f e a 6 z O m K J 7 R O j Q 9 3 m q L N Y e o k A V 1 7 t K S n f M 5 L H O 9 A r Y q p x E S Z 4 R + O 1 c / 4 U 6 s 7 l u 3 c 7 3 L p j 1 6 M 0 F o + 3 m Y X K N a n y Q h 3 t f M 7 O N U V w Y N C e J K c N v y N x I n 9 v f k 2 A v s 7 g D Y V V y k 7 M t 9 O I y I W w L j A s 9 g J J M V D E m g u Q 3 y n N 7 / n q 9 H j i A 9 9 A b H o N Y P 5 E z l n B u e X + B Q 7 y Z n w h o t 6 F I L 1 o U h K q M Q t U 0 A h / w l B 0 K X W + L 7 S a I n o d h j 0 7 y / P h w 4 c p 1 I 5 G 3 1 P 1 J 6 T f W W B F 3 8 8 2 E 9 d I 3 u z e 9 u D s t K u 4 Z Q 7 g X H 3 u G o j L g A K Y G E 0 A a b A B 2 H 6 L t 1 u Z U E 4 c 8 a 8 Z n I P F o q j n X U N 5 K 8 v n m U t 5 0 n 8 o Z b Q r Q D F G S r F w 2 2 N 3 3 j x R U E B M T X 3 / L 9 K m J b 4 B 1 1 p j Q A b B z + 5 3 H b / T G 8 n P 3 G r 5 7 5 h f M n 5 0 5 O c E P R v g 5 8 4 h o s e C U H j / d 5 V Y Z E y W m a V P 7 D Z h c d 1 N J h w o 7 N 9 T b V h r l a i Q o g w V 4 a l R u p e r P 7 B c f o J S B h o / G 0 P Q W 8 K J 2 Z s 0 7 5 x m p i W G t D l p Z E J V y 5 L b w b I h V B K D U n Q h r L f r k O X O N h + Q w A L 5 0 i q / o / E a e J X c Q h E H f 6 g e H y Q 9 u z U m K M P v 8 e / C v X a h q M g a j W + x b i M i K D c R B Q A F f w D N H d R h 5 e e V x l M t p O T + H W 7 D G r M V T b 4 p 4 w B k L 3 t u p t N R p a 4 S b r J W 3 8 o x 5 V 5 S x U 5 D t J o x e y E 9 H a s F e u j h I W h i w Y E o 7 V T W w 5 P + M V I t l b W 9 h t Q t a 4 6 J f b o Q 8 q 0 O j q W U h a P z 3 o m Z r V z 0 M L d z + c t k 6 d x u 4 O z Z L f H Y E k f Z A 3 i 7 L m Q h z 1 m e z 7 c x Q w N n / H r J Y U c C s + I K P R F 8 v x 9 / m z x A J U u a 9 Q E R O R H 2 g Q B 3 y d n M U 9 f T D r G I i G r c n d t L W e p K q t m 0 R 6 G p K l s q c 0 z V z a Z i S F O g b g / 3 m h e 9 n d V 3 d z 9 W F B 5 H F 0 H 6 1 + s n G A P q U 3 J F U S 9 w Z w V j 1 U S j R d f V L 1 P d F W n C S N I c F u 5 U z V E y W 0 s l z 2 f i q V k L C 9 W 7 g 7 q q v W 0 7 l J x B D O D e 1 d + w b d P E i Z Q / 6 h / M 3 / 3 n 0 0 u 7 q v Q e n n / Y Y t w s q n Q h R + 2 v / c m f J m U 8 P l 8 / U d X x t N 4 f + C H n O H r F Q H c t j w X 4 f m / p u X k 3 J N l v E Z d K a 1 4 D R 2 Q 7 v n U 4 X N A a e W v L C X Q m o G 4 4 I A 0 a p O 4 6 x h 7 v g z W z M k 8 k A W k Q Y L 7 y l p 0 v k k J 3 H c L R C + Y t p F / T c O P 9 Y U 7 i n B U x y f H M w / f 6 T T o u G w 0 I Y x x q p U Q a T d 7 m P H L C P k t A h z K / 9 r v k h 8 5 f r m P K u D P 6 D Z 9 + u f 9 2 a V P Y g E G 5 R k U E A 9 n 5 o X E f j v N t 0 y 9 k u z n 4 E B n F t c / z M e 4 N I n A 4 / l D E O Z I F Y c Y y 7 c V c H r h 7 L r 8 1 G f W F D X / b v H x / B z a m P u y Q + M i V K d h d Y c 3 f 0 g U y U / J f o 9 H 1 R u z d f 3 4 y X B L q B V z z n U / c t i o b P O T S U M 9 5 6 e t 3 8 2 k E Q Q 2 R R i 8 e Z h R B z 9 P j 8 l t Q m H o o M 3 A z K G u k + j R 7 p j 9 k w b O S s y F 9 x J B 4 / w / h c 9 m d 0 p 6 A v O K n z g U p G T u S + 3 W m b f 0 X a X F R F s 6 8 X i m t 2 y u b g G n j B W X x G n J b z D / x 4 n 7 L M 2 D j N y J P j h X u a A x m T I s F C S 5 s F e w I Y m A K 5 e K E J / j L 4 x R v X g g S W I / A F / B n A B M 7 H n 8 k i B A h D l j 9 Y B z K r R J O V k F b Y a 6 6 h E J e a 3 P K G b d O B r w N s k A t c Q P P r a f 3 J K P i G B + E J w V 4 m B E 5 y r F W z T k P B p u F q f g A r L N M o f I j h 4 b z n z w u C t L 3 d 7 C X j + + W v P + w y S c w U 4 R 6 w X 8 l U R Z i X Z R 5 B v a O 2 A I Y v 7 z a G 1 Q 3 h K P F V 0 7 A L c A t p d z I i O Q M V H r C 1 d H N I r F j a I W t i S 9 D b 1 u A b C h f m l v 1 c D P j V I 7 0 b m 6 x c c S + 2 f t k L 7 + 7 L 9 6 r 5 F 0 P H 2 r k D 2 / o s V w 6 A h M c 9 3 i 4 c Y d U u R p 9 e X x r 1 V z 2 C B y D 2 9 V m c K P / y k 2 r r R K R W 5 7 z i l S S T + U A q M W t 3 d k L f 0 0 0 z L u e f 0 e B x g p s M K L m P + 4 s r 0 / N C P + c D u l C 9 d t r B y Y I x 8 P H s B 6 X 5 s k E c j q 5 S k + J y r e I T N k U w S E 3 K v b s R 4 P u 2 u l 0 g I j v 1 N P X c T Y b O l F Q o k + y 3 4 r v p U N x V Y G h E 3 K 0 1 2 / p o F I c 3 S F 8 O Q B k C / 9 E + 6 X P 6 f b 9 x U Z 6 0 6 K O F x U R R 5 5 f e 3 w p W A W a b w + S x V a C W V g 8 j U M r i E W h u c u 8 a 3 A 6 5 T 4 U g 9 j 8 4 v y Z S z b r g 2 i M c P y 1 / B d 6 7 a g f i p q g d A v U F i c m 3 n P E 8 4 r 1 b Z E J O W v + D q d f a x 7 q q A s Z K 0 L 7 F + R l q C I g r j / b A n x a m r k t C 8 h L a 5 0 I v m L O r n z e 7 L X i 9 2 6 i l N C C a O / A S F N d a G Y i Z h e G t Z n f 0 a G T v g E o 9 U 5 H F 0 Q V v W J b 7 8 4 E W U c H 7 Q U d w u o q N X / r 2 N U S D X f A y G H L I N 1 1 W H r g 5 X 6 h 2 P K O N W e x g l L u r v X h D v U u K 7 Q e w D 3 E a M F E x f U W S m b 6 H V h Y c A J v H I 5 L X c 5 l D e Y V 8 Y k Y L v 2 X l z 9 k e 5 F f 9 4 L x v u f 5 V w x 3 T N 2 U n g I D / s E U K m V / t k M h 5 n g z u h Z P z I c L t V 3 a S 9 t J c 2 U 3 2 p Q b d h U p v u 6 r 7 h m + n r N Y K y K Q / x B Z Q 7 X P o D o r C S A G 5 K i 1 5 9 j b h p k N 3 t O F h g L n c S v 8 y 5 S E 6 c V D s z Q u G Q D i E 4 p C N a q c j W i j g U S e 9 6 o 1 X v t X o o n l p l V A V J 3 2 o d Q / 6 T + x w P 6 T t U 7 0 R z i k f 8 c N k x c c f e a A i L v G M M I p p 5 T r G T 0 / T h + 0 j v S 7 P 7 w P 1 R h t 0 G W 2 F s Q z h Y H j J s B / 9 J h n Q 9 / S u O D x n g N M 0 d l u i p 2 d f V 2 D e Y a R a 0 P A G 9 V t q L q J y v N r x 4 l Q Y q E K j k 0 h 2 P w Z u K T 9 B r 1 L d q V f i z z p 4 4 m B 2 h o Z V v I / O I k / r 6 Z G P f / V 7 e 0 w U J 5 j S 3 N M e g 5 8 U B n W Y j 3 a O W 8 Y 7 T W A O 4 M y e j V 7 y L j W V 9 S O o g 0 f V M V z i 2 M Q 6 S j e N 1 W a T C P d W C 9 Z w K f n r g s / u B v n A t g V Z 8 0 Q g q u y p 8 8 O q 9 R Q T I + b t 9 e D q 3 h 5 5 e Y 9 d s 5 j C 7 z f j S c W e D w d 0 R I n x h O z B 4 2 s r m C K G h y a u s G V 8 P T T U + P P U L n j o d w 0 b / Z 5 g V 8 R O N 7 + D Z r L + h E 2 H J / A I 1 R m L x e 4 D 8 8 Q J w N J T D T f e P j Y b D 9 x 8 M F U / W I k b n U V L G Q R B 5 2 y u L F n n z b H I 2 c / 6 I K P X 9 2 5 h Y + s / W l T d y B f 4 F b b s 0 B 9 v r E 5 / / x a Y g 1 x e m D E 4 g W Y V y F w 3 f + L I e L q 3 9 f s + n J H g n C H N 9 O v o R e u o Z f l 0 B y f f y 6 M y 4 B R D m E 4 V X 7 t L Y M k o o s I i N p N m 6 / W a X 1 / k i r T f o Q E x J Y z k 4 z l S r R u 8 N v b h O k k g l o j q t X 5 Z r y 3 5 6 3 c 8 X H O + n r N g q B d Y 7 7 0 d J j o W W F z q G d H O H v 1 + N A v o e 5 2 s w d d w R T Q 7 N F c t 3 p U + T Z V R w u 1 0 g r C S w N 4 Y g O P s M k F c c / 9 R M T M x A 5 x D L 6 i t 4 t P N B X l f V 3 x S x b E 9 P 2 o P 8 c s D F U 2 f f g 5 O C j v V g z T N u o u 1 0 5 y / b / i S g 7 P 6 X b H 4 N l l t P W K t y h n 8 8 2 A 9 r P Q K S Q 2 Q 9 h k S 4 2 P z T a s j q 4 y F p E 2 7 R E y T r B N 0 V g B v n e 3 f 9 R o v y S D Z x 7 X U K U a h 5 k h V f q + q + V D 3 O j 2 a z F 6 f E Q 8 H t 3 L p S 6 Q D 9 W l R H 2 c 3 Q M a y d O 2 7 / / 4 i f S 2 u 5 p G / H J Q P w z j T P R s 0 d N r V G V j 4 1 6 n 9 i b I K P v P j K z i 3 t 5 I K 9 Z m X b B 0 m A c 9 D 4 e U W R 8 A Y w H b M D u 7 t Q 5 6 r D R h h X c J j + + 9 j 5 Y 6 u g r v U m l H v 6 c a 1 F 3 c n 5 d x 5 P F c j N B n r 1 0 j X 6 T x h L G C y P v x s O 5 i p s 7 T 2 S L U o g W 4 y 3 J 4 k e 2 M 4 X t y h 5 i 4 z z C L 1 t E V n 1 7 V L a X Q S 1 K d V y B D C B e r t c 7 9 w 8 K Q 2 b i i s v 5 M T I W e x 7 S s N B B T 4 S s H i x P r v R 7 g b v y U + K q S 5 d h a 6 X X i k W E b I V e X 0 f K m O i s E a a B U o + z m 4 l W 5 V I D N T j f O i G R o + n u + T R K I f l l 3 7 b 9 P G v Z u W t I m y q G u U E 7 4 L 6 D l 3 9 B G N c d j k W S g 2 p 9 a R t p 6 y f A J G P / 5 p y V O S i 9 m t Q J v G k l g t M V E 6 f s r 7 K K S R o P 4 O F Z L J W V w g u G h 8 U a t 0 n 2 f S f h + a U 7 T n 8 s I 9 a c e f P n w O / C 6 q W d v 1 D y 8 B I y X V e v n + e B t 3 d g c D 2 M k b z V 3 o h 6 D u N M n R 2 G J R V A m g B M 6 d n 2 6 P + 1 5 b o u k D k C x u G k a q l X b Q l Q d n u l w w f 4 t b f g 7 3 e / N W t B X o / h c 3 7 J b D n C s t J y F K 5 F Q K z T / i g k c u U C 3 c F s y S 2 v p 2 u 4 r a D S 8 t t e x D Y r y f s V j w o 0 7 9 3 K + h 3 L X H T 5 v u g t Z y 1 / B r Z e 4 a 8 E p z W O d 3 9 5 e 7 y h w M N J m X t 6 6 p p G e + m W f w Q P C 6 o J B 2 / K A W D f I X 0 m Q O h Z m u + x j T h j p i J 7 D h 3 p Q t 5 7 P x G b u n 3 9 q r M A v d a Q 4 2 p 7 m g u r z 7 R c Y v W E a 5 l e e m m R 0 M b / N / U t R p u j 8 f J q p 2 b P G 6 D M S n 9 1 G H i P 1 m r B f C O Q 2 I n / + B c D o S C o k Y K 6 x 5 c D H q c k Y p D w 2 z 4 9 Q S 3 7 2 Z a a 6 o 3 y A 2 0 q q 3 e 9 X d n z h V E i 5 s J 8 s L j a l q 7 N X v U U K A B p q R E J 2 w r 3 M H 3 r J 8 W p v L 9 d a r N 0 i t I C s y V / o C S S n J H 0 B Y s v Y Y 4 l o g K i P L 0 G W M 0 v J Y 8 0 H v Y / a m 9 t 9 v c j q 8 p j n H U g j r Q 0 Z x 7 R d W s l B P I O o 9 Y R T D s i 5 g q v w a t G K / 8 W v T Z j A n F B 0 k e N 0 K T O K h R Z r 7 0 r Y u z C U / u t V d p s S P Z 6 e b N d T S P f U B 8 6 G Z L 2 2 A q P m h r 1 z x N k e + p r 9 a a H c x l v J F Z J j E J C X i F N S o d Q 5 s r 7 / 4 + i 2 k g R z 3 b 9 h h r I 1 9 W v I + G 3 8 3 9 4 U I i l l g 7 X 5 Y r h M m 4 5 H h A G s Q w K 7 a G F r s m h P t R t W e h B a x x B Y 8 n k P K M y U 5 Q q + j e T t c x i / A 4 q U x Y U g i f r 8 a w 4 9 j a F J 3 B D K X + c H Q F J g P k w 9 A y X R S L V J 0 E U P F x B 6 G t W / l 9 y r c p 5 u B Y H b q C N o d I 2 Y D O E F w 0 m F l 6 z r X J v h C m O N r V 2 G 6 Q b k l Q x y g f Y j m a g 7 o m p 3 F R o 2 8 H w 1 g 3 P E k x D j c g K m M z 0 W Q z P b 3 u d s + X O 7 q R b m t i J y e o I s m j a v Y G l j o 5 v H f S T + R y U + 9 S U p 1 B f X e d W k a s y 7 L l L k f B G F t g Y z l G z R u 7 u a p n 4 e i T R B x 6 J U t P E 8 3 f l 2 B C K j s G y n K M u h f x M P X 2 s J m A 1 o V E B 0 R d U D 8 z 5 L I M d p 6 T Z V a V b X g j y J 9 4 j U a I 5 E b q P 4 A S I u O K G z 2 D o d 1 U Y F l L I r 8 R u 2 w X / 8 Z Z m R U Y Z Z Q s h r C d k 3 q r E b b 4 o T k + T k 6 S F b W p U g v + I s G N Z y m d t c 3 0 h f C + c F E 7 k n i X q z 8 x B y s k N Q L Z i z P Z r b d d 9 9 h C L o 3 c X 4 k B W K P 9 E y f P + J M C 0 f F 2 U B h D P t t F g / i J f l e N 8 + 5 n E v U 5 H e 3 5 g 6 P t D B 7 h / b U O x / B J l 3 w e g 0 d n C e g r H e s 6 x 7 k A h m b d T 2 B 0 f q 6 j K 7 0 Y t Y o / k T B M l 1 f x M F 0 H G 2 i I 0 r t m z b F K L E v Q 0 e d + A / u e n p K 3 3 s G o r f n a O h N x p 1 k P X U 0 j 9 + X j U V R a h f m t T i + L o r C X r x y O H 1 N l L D V K E S M w T / f T h y 2 F N v K / G p W S W H J q I S L D c l 6 C C d r 7 E W Q Z f b H x n J O N R y / 7 4 z w z I 9 2 Z Q U W 4 y K v g + + E 9 9 t j V p r A V O R z n a c f N d s + 1 F 9 I R 3 B U x R X x 2 Q E U r e T A x C D A H Q O D a S R 0 b H 6 s F h A V / 8 4 m b M g 8 W H D J G U 3 k 1 B n r G i 9 s m 8 1 S a p M g y l 3 g 9 g P y 5 4 + h N i n Z h o c D 4 D g g z K 6 u c z e e s U 3 W Z f 5 j B i y + 3 e t r r g S o k Z N m E z q B e f C 4 5 l I U 5 A w 5 b R j M x t X 4 l j 7 q u S Z 2 P + D q V Y K m O M 6 O c L I t 0 O Z o u f S R J j X l 9 P y 5 d s 6 d x q D C r b i / g S d H I O o l Q q l + H j Y J X P r L 8 m p F c Y 2 3 I 4 a h j M G 3 b P 8 I i a 3 y r W g P d i X l q a S o C 9 F h i m T f h O 0 D / H 0 M C x 3 8 B I D j T U t D k r z k c S R p S X h C i d 0 P 6 i m D Q 7 X v 5 z t P j M J W v I S 8 u U i C M a 8 5 C p E h E v M g I x 0 M m K 8 5 / c R N P o w H S I g h y z 5 9 x g + m P e X b C h y 8 U b c f q J i S b x i g b h g c W S u 7 f p 0 Z L W V R N s 1 z E u g 6 c 3 F C N r z z z 8 l 1 w z P O p O 6 6 6 G L 8 E h V r U e w 5 M E g E 7 c D 3 e x B 2 j f Z l a 6 1 n P d 6 B C c A 8 h 7 u m 5 R A n 2 Z v L c s w 0 N s G U x e N 4 p O h U 4 Y r X 8 3 i j n y 2 1 L y 8 c 1 j J P 8 / j p x 0 M e U V 6 i X 7 C V D K 7 I 6 Z 3 G 1 F K 2 l q 2 2 G 5 J z J w 4 2 e l h n S 2 P g I I X H A K 3 2 0 J K P b u F y U o f I v 1 6 H y w W q T 0 Y z T i 2 j o X b 5 a x c E u e 7 k x e O K x j 3 p d H n O J p H F I / 9 7 m t 1 r F y k w g z 2 h t D d D 8 n 4 9 8 B 3 G j Z A 1 I u d + D Q 0 q P U x N V G / Z f P U T N o X f 3 E 2 T 1 w a M v d 4 q + h j w C W i F a b K h R F M W Q V M L M C k 6 y y X G 7 P i w C k 7 c 6 V X A + E P B X C / 0 B 1 L p O 5 p x m r B i v G K v p 7 j N M D 9 S S X Q T i w C U c 8 i c G / q N P H 1 3 U H w U N W K i 4 c X 5 Q R z t 4 u x t V X n N l E N a + 5 8 b 3 b Y 3 a k S J 7 f f 9 M X Y Q P r A W b F 4 h 5 r b s F 0 C 4 I l p a 2 8 2 b s k e T + + 2 Y 9 H R A m C W 8 L N X v x N c 9 8 J O g f M 2 k 2 B C r B Q M S 7 g Y n s f k G d K m s N U l 2 x p z 4 8 i 5 g i e M d T p 8 d z + 5 + E t Z L 5 a e r k x 4 w / c b 1 Z O 5 M 2 x 0 + r J 6 W F z D X E Y F m G 0 o n a k 4 8 M Z s A M P Z s U S b I v 6 K D W w L G f A g A q l n p F 2 P 2 w b v h q d F o F y A v P w g y B x a J B / F p u f e 3 u l / 1 S O G g o I c 3 y h p Q 3 a b e w I G c 7 6 f e I O + S i P h N n i i a K b D K a i L e a 1 T 1 M Z 4 j 9 O i I v V k v 8 I w t F w T 3 v 7 o H W e j 2 s 7 / b U 9 z c P C W b 3 T k D J A C u a t 1 d 8 P P 0 0 k D z p j f k p z 3 7 d S Y D z W b B / y L Y 6 B Y j / D U 8 W n h 1 Y v 1 6 N A E k w q y B E M Y d M / I 2 H N V d l 3 0 / q E O e 1 u o t Y O R D f d d A N s W n n V X Q Y t l L N s H q S R m w m g 1 Y q j d m e R r C 8 J F s K D V q M L 9 2 a I M r p 7 5 / R Z r m Y G w x h N n Y c G 5 J F n E H w A 6 m D c N U L t T u 6 U V h 5 / L F f O t a 0 v 5 I Q D X w z t C z Z C u e W b U a D c / A Z i f q F j L r u s K Q 5 U q k 4 j t 9 P N D + F / J S s B M + z U + L Q u L Q X 9 7 E 7 t 6 p a 4 g 2 + O c H v + 2 d R Q + 9 W E a H U I c q a K c I c j c 3 I J 7 H a n r P K o R t G W S S / e 9 l p 8 I I 3 L R Y P A C T X D E U u Z i Z x D 9 + B w e M h C k G c c H B z N X I o G 6 2 0 R O n m W 6 E C o q G P D 2 I 9 s Z G P u C / 8 V m T l 9 R h c k q R C d 9 8 4 A b m E 9 M Z i L 2 3 k e l C r m N f N d j i s S Y x K 3 n d C v L E Y k + J q M V n 2 A Y G 4 y T H D H 7 B H T 2 I Q + n 4 i Z + 4 N j 9 h J M 5 m + d X A 4 H x 1 P 0 V h U + 0 O u P v 5 I Y s 1 6 y K F r e 2 g h 3 G 5 B A 2 m n A M M y z g Q z i V 4 L o I 5 H X A Y O G I N M F X f D b 8 j X 7 d y w C L u L f B F G C L J S C b c T y 5 G C O 7 e Q 8 x Q w 1 P P I O E 2 3 i D 5 6 k f a P Y D d 8 P z c M B I C a q q v B p Z 2 8 m 1 f o L m J c g P 8 y g T z L 1 L W f i B w u 4 f V E H C Y z p k r 9 M r V I U 8 + g n w T x u S L G 4 C i b 1 A 7 / i Z g q J 3 b i B s k R g P x 7 Y 0 p X P r j t G 6 h / E 0 H h a n L K x P 4 J z D r f i K l V u t n / U j p 5 1 I z M b Q q I Y g S V X / r y Q y 1 W A S o 8 m J 4 h A G E 0 w k 9 A k c 9 i S Z c l p h V p e s q Z g S R n 2 Q x f f h t c W 9 W / z H 7 N j i + F r m 8 D A 8 8 N b T B r A 4 6 T l Q s N u B A C 2 U k B / 1 R K b 5 E n 7 G P i I S s C d H f 5 9 U F 7 d 4 A 8 9 C v 3 4 c u 3 n t S w B r o O G D + W w V I M F u R + q c 2 G D O R y j + P E F 1 J 9 e V 1 B t e U g 8 l 5 w b K + e 2 g j I m L v w w 3 6 N f 0 L g H N v m P Q b z 5 m U A e 4 0 E m j T j / b v D Q i X u W + K 9 o Q O V u t 5 H 2 i q M E 6 3 w A v h r b s D C u v K f v x L C L P a H 5 + X 0 l h v P F i z G S M P 8 w D y c T N x 9 8 Q o A a t h O y m B P X H X 0 A c L y O G W x E 9 m C X a / d d I P c A N G b W w p S O r R s + + 1 3 K 9 9 s a i 9 h u 3 X I K R r l M z K E e X a W / K 8 k f W M P m W p r x F 0 X G b M J 4 5 V h t q F j y v D V L 7 N T s V 4 I j W H h B d b c J 6 x E e Y B r W D h i H 4 a K e p m c Q F l F u V Y M U B K I h K 4 d X 4 W j z p y R Q m G b T G p q v + y n 8 2 r 3 4 P U p 2 n H g y a N w e r 3 v p 3 b q s R i 6 m v k W 1 2 0 9 U 2 r / W M X f S f w s C D Z E 5 s W c 0 C Y 5 g N W / Y + D t L Y Z H a 9 0 g P n m E o Q R 7 e K H t M 4 / k J j z 1 5 / + R P H z X o m 7 B 2 E M q 9 y 9 X y D A H h m e 7 G H r 4 g 5 E s 6 P 0 s c 7 W S 2 J G x V 1 Y 5 J e 8 N K E o i e X p r A T r o u w B l 3 l i p m / D e B B i Q s Q p t l 1 6 w r N F 4 P c Q l 6 A 6 3 N N c c 0 U c a n s V + V u x K Q O g v e M e s 3 F m C 9 w F t 2 v Z d z j s X j s l 0 3 k / H O m y D R H N l 1 J 9 b d p 2 Z G u / R W w / n 5 V S 0 A Q k b F x 0 b H O z U m R U 0 a v k 9 w X N c 6 d M a H h A l v F 8 f i M a U L f B c y 2 Y L h u M 7 c G F 9 C n 3 O q 3 6 N 0 y G P 7 I j Z k S 7 N H x 2 o R B H b F T y / O 4 H 8 Q 8 b z d D N a e s X S I 6 q w 3 a K e H J r r f E b E w M y j O m m q N N O V D 6 / J J E V F J P d 1 l X 6 V d + I 7 F B V k G O I k A 6 / m r v 6 Q / v Y S 5 j 4 h a j u P Y u G d L c C s n y a T 2 w w C y 5 1 5 U o N 5 t O v l + p v B V s U W m A 9 J S D o B O q 1 H 6 A h S k 2 q U c L A H D w 8 + v g V H g n G 0 Z M 9 D K F 1 A 9 6 1 K l k T 6 0 B f e P G y B 2 k w 6 Q H g 9 z 7 F 2 u u c I L B P 8 L f i U T 5 I P L U I p M m i J H 3 s r q f h k j W t e g C H v d I 6 + h V y o d S d w m C i z n T z e 5 D g v 8 y O k z + J o S F L s J K k 1 7 3 5 t e o u T B f 1 o H 4 7 W / d 9 K r a Y f / 7 t R s E k O 7 Q 3 F H T O 1 D i 1 r D X E o a S E 9 / c U + f 7 1 V 6 o y R X E v i G F G Y W h t P B R A 0 v j j C E j H I o 3 d K u T J 5 p Q c 4 v M 1 x M b f U c a r t J 0 C Q y + m s R A q m 6 3 x U 1 b X N z D X 3 I f f K 8 n 5 G a a 3 W Q T R O D s w v 7 + A g N p a w N Q C 7 Q p / s b R k e U c T d Y c g w N 9 x 4 c W y T m Q j n 0 e F Y o I b 9 c y f 3 n I v r j 3 3 R J r Z T I / H / a i z n d 2 i P j g c 3 l K K g P u U 3 + n 9 O S g O R g e N 6 0 I 5 S E d y p C 6 G 5 a K q 5 1 b f b C 1 A f P R v Y s M q B A e d q z o Z y Q J R G u + Q y 0 n 5 h U G m T l K S G t x n j G S J a n B m W n 0 + j s A e W M q y X b C 7 s A z L p W f F T Y B 6 x 9 t N y / A u V e p 5 e 3 u i + M A 7 E H z 3 + y 0 n 5 7 4 g 1 / y Z n N N 2 I N N r Z z y o w 1 6 7 y K l h b m u L w e e Z a H J j + z o i V + P 5 T 7 T y b 9 H P 2 Q m 2 L r Q g r 0 y P 5 G l 2 e Z H 9 Z V P Z o C S F n 4 4 J w l O N T L Z Y S Y 6 m e v U l v Q v M s Z g N 5 K r / h O Y E 6 U J 3 l j z D e 6 J Z g 3 t F n Q l 2 E Z v W w h T T r z M Y u 6 6 4 P 2 G Y C a 0 5 x B f Y u 7 4 l h m 5 b G J 7 6 M J D m X q q U g s U S t e Z O M + 2 v c T Z d r 3 6 P H 7 4 n 6 w j a o E E 9 W J N M S C 6 n e K B B + V z A 4 8 b J + P V 8 1 M r z 9 n 2 c i i u 2 K H W c n C 6 5 G s J 2 j W T q N A j g p Y b G U + Z y i F 6 x o 2 e 7 K K w r 3 4 / 9 k E e U V P 0 z 2 i P k w O 6 8 H T O b / e 2 D g b 3 q 1 j x Q J B 5 X N R r b W h J W 8 w G 5 5 d V D 6 5 z I 0 K C + G w B i k z Z V l N C P 5 A u m / J Q K 8 0 / g D 4 / F V 3 u N L / 2 F 2 9 2 r Y o v W e 6 e T q t M d Z S D u R Z X D 5 b o 7 7 Y t q o E u X A V S T j i O 9 R 7 b I + 4 n N h m S 4 s g s N t f N D f X t Q T U 2 9 W O v 5 g i + l K C J U 9 7 M V n u v u 3 c W 2 K u Z x 3 d P n n v Y 7 0 H n B K 7 + Z I H b X n k F p N j f g e j m B 3 K o k 9 8 Q x b a i q s Q R 7 R O 8 m u N L + u 1 n Y 9 M m L w v A / O D u v r l X V N k v / I A + U J H K o K C B J B Y l n g C A Z y e H X 9 3 z 3 1 9 W j R 3 V V d V f v M b 6 w w 1 p 7 h V d 4 n v u e 8 7 q w s q E E 6 I 7 O O S o z s 4 B V F z M 1 G N f F 2 a C o M T P e G 8 T 6 y j Q r y J / y u q L w U g g Y v Z z a G Y M N G F A J o v 3 w 2 Q H r u m P 5 y I F 5 L a N d B t K W + 8 1 N 9 h h a x r W x x M q 1 M N 5 9 d 6 O j 4 S O m 9 H 5 4 N Y f 6 w e y E 3 A 2 q + V v o s y r A M T Z c e w b m k k N A m / u D c 5 t 4 4 n S y + u X 9 W K 3 X 2 K 0 a e 7 G S y J i v 4 v z 5 g 8 I 7 9 c F 5 2 r p M P B 6 q 0 2 0 2 Y D Q I L a Y N c z 7 G V t c j I J o C Y H q R T v M o 3 r N r j y 5 K r b s v D s L K t 0 3 I L B m o q A I E C O m Z x 3 I g q j L i 7 U V l X l U W I S D w J V 3 N 3 / L u + + V c 4 r f 0 n X y H 9 l l S f c c 0 j u G 1 2 W f h I m H 5 b h w n + X c 8 h u F P V 6 5 c P e Y g v y 5 i e 8 d K w H f v 9 s 1 e R E 1 h E e C M f + c O J L / b P X O O / W A R f C w y B P w n F / w R i T q d 6 j e M X x b T N A a M + J D h x t D E 8 T j b 6 p j p t w d 7 M m y N w 0 6 d N z m K z b V H h p / i S X D X x U z U 4 S V w H k B V P 8 V z r q 4 U u A / v p 3 r l E b W q k R U e z P 5 z 7 n W j + I 6 c 6 U G K Q 4 G D I E F p U 8 M S + i l P m 4 h m g 0 2 m t u s P 1 h 3 Q p u B w b x F 5 q L J 2 z j o S m Q T R t b u Y 6 u m u R H R Y L d y 4 7 U J T o 8 V 5 W r 9 u 9 J s x c 7 j W P G f i K S f l C E I 5 V e s i x / c l + y P 0 A 1 V R t F u A X 6 C 1 y M d b d b / j 0 Z m F + h F m v O v j W T 0 o 9 H p O Z e s A k P 0 U l 3 0 f n w g n R M a r J t P u Q a n w b / 7 G T Z D 5 F f c h + C p V T V 9 e h k a 9 b E q a m d 3 1 U w 0 n F 4 w Y C y 2 5 t j j I u W M j 3 E 3 C 1 p O 9 v m U 2 J 8 h d h E l N X a 9 G V i u D t U j j g W h u u P 9 T f / / H f 3 S J q L r Q z u 6 S f S o 9 o b q K R S R G P v q P 1 e N M y C e L B q H g j 2 J c K 8 V e / 4 Z D c y J 3 1 x H Z b 3 3 A N 1 0 + m D y F 5 K 4 F F 4 R 4 U B m W a d e n d M G 0 k u z z R 6 + 9 v b M j k 2 R Y W z V T K A i a c / i t T 2 6 7 I i E Z 5 D Y n 4 8 7 G J L H / K I i W P J a i T J / l p j W 3 T S g / j J 6 C h T a o G g q 4 k T S j + g X J w 7 r D u U 0 v H R P Z + c p 1 w p U b P n 6 h Y n J / e 9 x B 8 a 7 F N y S a u 3 d m z C Y i t E b y l K o S i G 3 / d I g D m + 1 3 W Q C I D x d x r / 8 r 3 O d f y N m z D J c m 3 u P / I G f P + k 1 2 L X v F X V X B X y t K Y C 3 3 / Z V M 9 k 3 6 D 9 f 2 j z X U g T d u T z / 4 1 z 5 U V C P P E e s b 5 h m I 9 Q H B Q y D 5 N M S n 0 H F + g c U N D b f f Q 1 G h Y g r Z C z 5 f o X w P X S K w / f h 6 L W y i 5 L w 5 Q B X V I X D Q P 9 z w J Z V / / r h + L r c j k E 8 J 3 D C Q 6 G r U H 4 4 g W Q Y P B h z G h 3 Q h K z 2 + p 2 / Y 0 2 c W o 2 Y k K H A Z f l v O V i + C g a B z V Q Q w R s r + E c U 3 x O j 9 E T 6 P H K c a U S v 2 h 2 N U d Z w g J L a R N e 1 q n H x w r M d T 9 U c B s s y / / / 6 f L C A L f / z v b K D / 5 M + j X 7 t f T K g 9 r h / 3 L 2 r 7 E 7 d q 6 H d R j w X + u Y I b G J 8 A D W k o j + k e h 4 1 m k + v e Z h c 8 m E 9 O E M j l G 0 O R 0 1 S 0 O I l f H + f f s 7 / W E 5 h K x + 3 F 4 A Z h 7 y 2 h a / J J U R p c l 0 e Y v V W / y 0 3 u h V n 2 Q C B J r / q A p n y 9 8 6 0 1 f 3 e 4 7 m l u s Y 9 j q e N R i C X e j N + u X / Y v s N i / B z r 9 P / 3 5 i d w H 3 p 7 R Z y S u 9 t 7 v O O y P B r j 1 S P l d Z 8 P e M 4 / 6 Z C d c 5 n 9 w Z v v h j L l L J f Y t 7 e V R W t B 3 5 f + B I Z 7 1 O x P s n 8 D 8 A Y Y 4 n / 8 d D B G M + p 0 i c x L A M A + 3 T Q a M d a C E q Y e L i 2 K o Q + 3 l P l l g a h M Q 8 U J e S L W P m / 2 2 O a k H R K 9 E I / X 4 8 6 G O C j 4 f m M c j p 0 Q Z q E d B C K W T o 8 a L V o 5 K h m 3 5 U V + q / e X U I / / z f z A C 7 f 3 + 2 z x 3 W 9 d O y 3 5 3 R S F D u i e Y M y Q z F 1 X 7 Q b U S s A F W O F M F 3 O w W E Z i z S g O f 4 4 K P s w b F x U 3 n A W Q 0 8 R G U d O G w f 3 0 0 o / q o 6 l u 1 1 U B w P M Z L b 2 f r V h c n z F 1 s y t Z c m f 7 R b d 2 w 1 M M p D Q Y I r V 9 Q M 1 T C / 8 M 7 7 P D V 7 p 0 E s s q S G z u D 2 y 5 l 1 P v J o Q W G Q k r 6 8 T l M S R m h L P P g 8 b 7 f f e 3 m i 1 H + w I 2 G R u 6 M z v c h 8 O L 0 w Y X 3 J 7 i o T T I z p x t 4 5 u G W 4 w A M w 2 s R C D N 4 Y w H e 5 D 4 o g c r Z x N k Z 4 D C K 7 n f Q 6 F w X r s 3 w / V T I N q J Q 5 j S d e D d A y E H b 7 v P m M a 6 V J 4 B u G l k G X V v u f h i X V c t B e o f u e 9 B 7 2 J O Q Z M 4 c U D f B a v E A U S b O f J O 1 Z 8 H 6 4 5 p 5 Z + F T E + w V n O F S L I O o O 1 I H m 2 P h V 2 8 H Y w E u g 5 0 5 3 W W E J j r z w K 1 3 8 3 b 4 + + I F 2 O w / R 5 L 9 + 7 / / b 6 Q z c M f / F w Q N f e v x 0 H H 7 9 j / m o / 3 / Q 9 D Y M 3 Z N u 5 w V R 0 C 1 u X 9 D o 5 0 f / x 0 A G o Y 4 M t z S D w o W B i o h f 4 g 4 G C F t 9 / K B W j H r P 7 f 1 w z g c g R l A l h a v 1 X A 1 H 9 A s n L G k j M 7 n j / k + W i w d H K F 0 t 4 k 4 l t m W N y n 9 k M E u I i m a N v T P i o q k n T 7 G R g G A x q U 5 s 5 L x k Q e w w C v i s D u 4 Y B m e v N z 9 n m v J z r 9 n H 9 H + K A I / 7 / M f / b o j L 4 A m F m U P E T k e q Y d X I Z K w v h V s G 7 S a i c 0 f 2 i T X J b / A x v J T g N B 8 h / n n 4 0 J 0 h D m n A Y f S E r k X S t a 2 P E 5 U G Q F 7 9 5 M 3 5 + f Y c d T 5 F 9 + B 6 a V N m X U u X 2 I s O 6 2 c 1 e / j W P b p w b e C h y 3 a A 7 q B 6 y g d 9 S 3 / H O 3 V z d p l x I 0 Z f b X p i T D / J G k k 7 L D g B 2 p s K 2 u d Y m e q K p U C r B B n X M p F 8 0 Y B n A P 9 j x p a J 6 B o p v d f z v h 2 4 w 4 f S A o Y T g c u 7 c L i G G n a 9 P W K B Y z S j w w w F A b f G + g 9 F Y 4 w S 6 o F 4 9 0 r g O 7 0 Z 2 L z 8 m u L D W 2 3 z 9 w + 0 V 8 t 7 G F 7 l W g B l l S T 3 x Q M 2 t r u 1 J 7 M i I X m t 7 P m g R P 6 A e e W H 8 w 0 A c r p W n 8 Z G c r w u 8 r d K u t + b L u 1 0 M x 6 N Q E X H n c h n 5 7 8 o E M V m e f S m E I i 3 4 U 5 e w i z 1 7 q 4 r 1 1 w 6 1 T e L e D o a H + z y W u F o o V i t 8 i 2 E r m B + b y X V i q Q A T r w L I r l x Y S w M T y L H 8 9 c T k e j q A m e 8 P X s e U e 9 F g 5 C 2 Q f 5 4 x t W j w c U t O n O Z O D h p n Z w I / q U 9 q w 2 k C 7 y 0 i e y W w y l 2 a P Z 2 U K E Q E M t A 0 G R w 7 E z T T c q y 2 Z y a 7 g S C a j X Q k 7 k h E w B D a J J X m u 9 t e 0 w J j E w 3 u 9 G h L e E a G S l g J j m i 4 A V K P P L A l X f h 7 B 2 D V N E y i k h 0 x Y s b K v k 3 b l R x r p u e o 2 b v / T e 9 9 w T 0 d T b S o P Q w L L t V q b N g g m 6 a E n E N R o S h a 5 b B O G D r d N M g u q Q f l R + d b j 1 o O o M V k a o L f t Q p r R 5 4 J x D E Z b x S / w 7 T r Q 9 d l e r Y 8 3 h Z W 4 m h v T E R L M 3 7 W Q Z a B S L z / j c + V f M h F D K O D P g 6 S a H / S K f B D z Y U Q i p e x + z 3 f A C o M V B O B z H b N U W j R 2 l G U W + D v H d m i + W / X N 2 5 C O o F 0 S p 0 8 G A X o X 6 y 0 N Y p h s V 5 D O s r S y l 8 T Y M Z 2 9 / b s Z r O G T t r R R f Z 0 2 n j B n B 4 6 p i N V Z I m W i v y 6 S / S 6 S F 3 v v e S d w P 1 y P 4 9 k h f D 2 E + s 3 R L 6 N W Y d m Q t 2 H Z h m V + W 9 n m h P o d n a W u Z U 2 O k a L a X 7 K L u 1 v r 0 2 Z M f d b O d E x 8 g I N M e e P 0 n B q H B e A x M y v Z H L A Z G X + P 4 K O c h 7 7 8 r H Z h f T Z i A Q w S c 4 v h r U f Y H d L Y C 3 M V z X w P 4 j 6 r q m c N A a Z 4 b Q H L r m x W l o H l z q v Q v Z T P p j 1 g a g N 6 4 l 0 B d I 7 X d E Z D 9 o o p v W k K 2 f D h c 9 J X S F i 0 Q 6 F I 4 o 8 i n b p X r 7 6 A M v 2 U / w V I c v e 2 5 Z w 1 c X 0 4 E Z p L 4 5 Q b F G T n m 3 N w L 1 P e 9 6 n 4 a C f R F V r 1 B 7 G A D F 7 M C j M f X h 4 z y O 6 J m Q A C e Z 8 r e E z L o T E B k n f V f x 0 m Y M o K 3 C 0 v I i K H P O d G B t J H F N k + w M y 5 B g x j O 7 5 H P 4 Z S W Z D 3 Y o f O 5 w x q B u A X C T / i 1 A w X F W o y z q h M s r n 0 8 e v z m o u 0 X B O + A H 3 1 + P v v 9 + c Z 0 s + y / i 0 P F v G e i Z s x i W u P 0 2 N L Z Y t k + y M c J I z G I q o D F J l z p 0 b 0 e c e j Z A 0 V 9 9 Z H f H u 9 3 Z 3 I H R o p Y K K F K R w H K r v A L F y 9 P N i X c b n 9 J E P P J n z Q e G r h L Z Q x d V g P v k H g D o w o D 8 J i o / X j A k m i M M 7 Q L R g Z 0 E u B h K y S f R / t a E W q v g + u K Q A J l / C H F I r X S h l M j a o O 4 t 3 z O X H Y e 4 c k M 2 I Q Q z B n N r y G v P 1 l c 7 N K T / h T H N 3 E 8 p t L V w 2 f 4 1 s B j O u 6 n + M e M y p b f 6 J Q s O A y s 0 C A r 0 d F J w X H + o 7 R h H + s g J g 5 8 s 4 V h k L Z U N f I 3 l y X q f U l d s S E H P C q 4 3 L 5 z b z J w j n y N S l h d 7 x 2 W f C N c r O 6 L z V f M X 4 d Z k x 7 v F c O 4 d 8 M h q t 3 0 R X t U I / f R G 8 d S 4 v G g i n T k V u 9 P M l K S S u s e N p r H n / 5 y x P b E s X 5 0 l m g b y k F l h k y I l r y 7 h 7 i r z I N 5 J B d g N X y X V d x R D D 3 S E I W t Z j J s Y N R R v b / z i 5 I Y x N J a d b Y t v c y K s I I B Z j D I V u 8 P z y o t R s p P b 9 v W y E Z / m q D m i D T a 6 x H A L J O n G s 5 5 k 3 y h V q P a u J 8 p m K w 2 2 K P X A 0 j D G m o E F E J G L Y u s A k L n + 7 u p a W K J u z n 6 L d 4 f S Z o L p m 7 / Q t 6 f f 8 c + V w 7 u W M X G p K J 2 5 z W U 5 R m E e t 1 8 S S R g e P b W a F e n b f j b 0 e T w P g D 0 e N h j Z y P s H u J E o k b 3 g e Z m j 7 6 O O r J Y Q L + d o d d + w c J a n y 9 6 C 3 5 d i M R 8 7 i 5 f + D D U K K X 9 A 2 m C D E O O P 0 e s F p d j n j G 2 1 3 + L / C C 2 H 1 f g q L p 7 1 j J u f F 9 2 p 4 L 0 7 X L h D n a y u 4 u D K 3 a x 2 L W s u s 7 P E C K 3 l s s f X l c Z 6 A w 1 e X S h 1 h f A Z p p i 0 O e C s U d B f G P i E b c B g / I o h e R s F D d B e N E l H g L 5 D e 8 a 8 p I 1 f v 6 l V V N B 9 l Y E p w t Z 2 H M 2 2 W a n T / 3 b a R H w n f q I T L 5 v + r V 7 H h 6 / 4 E L P B 5 1 z e u G w M t i A K r z e 7 Y i H c I + J I m Q a R j 8 u e M q m a 2 M Q g V 4 L S H L S 0 0 m f k 7 5 I g G 9 F S b Z u S 6 K p q n f P 9 Q N m e p D n / h r s G A b b l 3 J 1 T L 3 L a 1 s 0 T S 7 S h L g e K L t j D Y a s k N y j e 7 9 y P V 8 N 7 I Z U m M t S S L / i e m p 3 y U T i 2 J 3 4 z 3 y h / 5 6 T 7 8 P 4 o J J l + r G i I x 5 H 3 p D j R Y r c g S z k 8 + q g Y v 0 s L i i S v C C H E s T h X b 5 j q d 1 f l W O y C d / e Z 3 n L T l r A Q J 9 Z Q O 1 u T 9 b U t 6 5 c r j I 6 a y / 3 x M 1 1 Q b 3 q 2 C H G m 7 e s 3 d 0 J N 9 7 7 l W i 9 r t S r u B U 4 o + 5 p 1 / 7 j l 3 e 7 A 2 Z U I 9 o w T + Z Z s w m 2 r 5 8 B I X 4 E 9 Z J x 2 V 8 Q 7 K G X O p u 2 7 W S S u x H x r m s j T k 4 J T B V i b a 8 S d T M m q 7 9 A C r H v 8 R w p E Q v 1 3 O V T n e E j A h v S 1 a v 6 6 g h b e o B j 4 2 0 1 O P w Q 7 j b t E T Y i Y x G 7 I 9 E q 4 X X i 3 h Q W Q F g j 7 0 8 R 8 E d K G y S y 9 M O X X f E L Q G / 0 Z Q o / z w 1 p t l 5 4 s d E q x J E s K c Z E R v s / V 8 B s E j 6 n Q b e u x y Y K o v P k 9 q q 5 j V 2 K Y H d T W m + 0 u x / Z h 7 e p 5 U Y r 5 Y t C 6 F 5 P 7 l D M 7 c Q k T 2 j m O P 2 F z G f i N y z Q + W p z d j V w w i P a A 2 b S x d Z O V A X 6 c z T O u Q 1 t m e 1 M x H s n T H M 3 7 E G B s g / T v P y I d l c h b t J J c v T O B N A g 4 y M Q u 9 g n y Z 6 2 n O / r G y C t M 2 3 Z R 9 u B 7 / n z L H 7 t N o i Y s z 0 o p t 8 l 2 x U x d M b h H H a f j M l L Y E 6 6 p 7 K m X c B g j 6 J B p E W f O l 5 I D L r 7 W 0 m D U N + V 5 j e M 2 5 8 q p 0 k x r / T Z G / q A Q E 4 1 R P o c / e l n F 4 A 3 D 2 l i E S Q W 1 t E t v o b z Y u f Q 1 1 W F I U 5 T i x L p E v P V E U r 4 S W A 7 X N F 2 O c v k S W D P S E b Q / l W k S m z 3 F V 0 F r U b K v / r a 6 S P S M q B g Z G m f j u f m c c x p C F 3 f w k k i a R A G 1 B 0 9 l e U b 4 u E U I U I J e 7 b T u L 6 K d F j y q P W o I 1 u f 1 U F E m 3 m 1 D p B N k A + p T E N g C u N P 8 P v 9 5 W X B 0 g S k e 1 c F H Q Y a Y w 6 C m k J d R a z 8 B U o e z 6 + L i 6 C B y q N p X Z a 7 6 t 7 h P H d 4 s I S u w h 9 H O E s 1 y t j w b J v m / 7 l w 9 f O R N n 4 v U C m P 7 e d 3 P 0 2 1 e H W 3 l B Z O / i t Q 8 b P d H N 0 Q 7 z D j 7 q E G P M j a 9 + a / L 1 5 R f w Z c Z e + r g C T + b O 1 A e o J g I c e / 0 b C A 7 S s / 3 Y 1 Z G 2 Y r Q L g y M O j / 1 r V Y X c z i Z 7 6 V G S c e Z B i f i f h M N 4 g p 9 g j P y 3 g x E O t G h R 5 w C y t 2 o C P v U R Y G O k W i v E D j n B 6 i B 4 N b k l I n n d G 1 k f v 0 P + a z D U g U U A N K n + Q h b l 4 9 T v a F R T 9 o W b n v y 4 1 5 A w T z / g 7 U B G H z o K M C e H q l X R y a b m h h s x y 8 z F G K H W S 6 m d l 5 J U d k + A X 1 f m 6 5 Z 9 U Q 5 H b Y u x P / 2 X f 7 9 J Q E 3 R r o 3 c r H F O R C v w q c O v A u x j y P 7 o X V 8 M / K w g R p V I 4 + m K Z B + 3 k 3 H z C Z 2 t o 6 8 p h J 1 j s M q / e g N Y X 7 4 H X 3 5 S 8 7 S b p 8 9 7 h R R N 5 3 L O C J J B k F 4 Y A z j Q 4 Z z q T x 0 / q B 5 5 b h I Q k b o S n A 9 l p O 1 6 g / + N d 1 d d F F F P j X T j j 7 z H m H U l L X P 5 3 4 w g U 6 1 3 z q E F 3 u E E L T X p m u A F S o V + 7 g r c K D M A 7 u 1 e g f D b / K K 4 R 7 q 7 T A 4 / Z h R e U 0 P v G X X Q E n N B k b N g W 8 T g f L 0 n 0 p E + v l q 7 D 6 9 / Y 4 X 8 a 7 w S l 5 I m + I r A + n W r / N 3 b S k a P Q T r U A N p 7 9 G 3 n 3 Q Q G U m I Z D z + K U 1 M U e q z u P q s q b W 2 / L t C F d a s 3 o E j b X O N p H E 7 j q T Y 3 U E 7 w i E w i D x f z q D 2 6 j Y e z Y 4 q z A X u K 3 / r N D 5 D W j e E 3 x Q B 2 y 0 q p g G r 0 o A p E o Y y y F e f d U 9 W A Z Z E D s y K h z f E s k A 4 e E a 3 g q + P b 1 G s N A L t J o P 2 A b C J x 5 T w e s I s s E 9 f w q P 7 9 C w z u t 7 a d J T Z o y N 9 + X x G v p + b 7 X H x w / h u F E P U / m 4 r T M h b l N b e + G Z 4 v A V T i Z c H G O j 7 4 H r F e / q 5 z F y Y m 4 9 S F D z J m N I L 4 h x i W a A w a 3 b E l y I t S I d Z 6 M u E T C o v 1 n 0 d 8 J 6 w 7 P i 3 O 6 c 3 6 c R A F m w P 4 y d D k l 0 X f B F + d 2 H 9 l 9 O G i T k 4 X E 4 q p v s q W 5 E j 5 C M t q W f a j K P T A 9 b R W h 2 u x b 0 5 F j T h n K H g G g 5 1 y z 5 D D q z B S T 5 P V z U + 8 j g r I F R 7 y N G H o l P X r l U Y U f 1 6 b 3 T A e 1 Y C Q x j M J B S D 0 3 l U s W u i d 1 o c R D h 7 L q / O h Q 6 G T K M a q b H w f J C C m 8 R U F c s w n C g 3 7 N 4 s Y d x a I P M j g W S z n 5 6 J B i 7 S V x j 7 7 u d I C P u G w S l f h S P 1 4 s z x O 7 M o a w P x g 2 X + 8 H n i c x 2 U Q N K y V G l d 2 L I b 9 G y 4 f r S 8 K C T Q 5 y m s W z p p O b D g b f B l e S 2 r A P Y k t o 9 F 0 Z K Y M 6 U 4 a w m y R J M 2 8 l d q S D v H + M A k I e A r V v F g e t 2 f n I r J / X u 3 X U H y L N D a V e 1 Q 4 L J O 9 H V f H A Y w o O e + a u d L + 2 2 u + v 4 m p v + e u v E 0 0 y E G + Y f S s 2 B o B E + n 6 p 6 a 2 z J Q R y F X 3 p 0 Q R h U 6 X y X J h V S d 8 H Y h o L + R k 5 q Q K G 3 j Q K a d k 3 8 K x P V 5 I g d 9 q 1 C n r 7 o O 8 1 1 W b T i F F r t 7 T X u T m 9 F l w + T x X Z m 9 / a 7 D y d 6 z a + L C W q S t R u g Z 6 / U P D d P k d m X U v S 1 N 0 U p p e q t C Y L p a l X 8 3 v F w B n c L Y m + H e I e Q W k l I d q h 7 l C k m 7 x l 7 4 + W s Z c I N o O w y m s Y w M n r 5 b N g + R e 4 v c Y f 3 r i S l m 6 X a A 1 / l g 9 x D n h N v 2 8 v Y T w i w T 6 B m 2 e u 4 / 6 T f x s W Y 8 X y / Y S J 3 J Z m e 1 T 8 x 4 c 3 H s h 1 L F 0 G J j n E L b D R J 5 f H W X v 0 r w V W Y f L f f p H 5 Q o M o b 0 1 5 0 C u M o / J D v z Q y c 5 X Y / t 6 V M 1 x 5 5 D j w U s T F f K 4 n 8 M 9 / O + S b i c 6 M 4 I D w m V P 3 8 H P b 5 H n G F j W d / e 9 G z O X q E f 1 r 0 w s T E A B 4 S B J T 8 Y 3 m 5 X n H z D I v n 1 9 y 0 I w v o 3 y L A x + 6 Y q P z a F / V A Q L j r U + x G I Z 5 1 N N q 4 a s P W N U / L p u X r D T m 1 I g V F z 6 8 + 1 7 K 8 p Y b G A A r q 7 O 4 g q q A C b b f 2 A I n w m I q d W 1 y Q z i b R O / t m a H m 8 N 1 w T p c c + v O N j s 6 N / 5 D g r w 0 p 9 M f 0 d g h t C O 2 5 b 2 H g I k V z 1 M X l D + B 4 8 K o 7 O n 9 3 6 k J I 6 m V 6 8 X r w Y p R o f 9 s 4 H u 7 d W l b 0 O D k f 1 A 8 7 / v B D e 7 s z i v a p P 9 P 0 a U N o 9 g v A H r v P I 9 t d L p G v X E v R f r D M 2 9 f S j f J W C U G j w d o 8 p M 9 p D O c X u W D h / R 8 p 8 d b H X 7 x D T 8 n 5 d Z b 0 a / 1 o U N W M b 9 9 V F G + V i 6 R O Q E a r r q u A 9 6 5 d g P u w 5 K n I P 5 a B t K Z n j J 2 r / x c t O D f N C B 2 k Z J R Z a 0 t O X u 5 z E U D U n I V k w b O G G T l k H V B E Q x n T Y 9 k z O c t x s R g O + X B w c 3 u z L v O 1 A A C c i 1 p I 3 0 F Z 3 K a B D 8 o 6 u G 1 9 a e G x 2 i J / z g 8 J 5 s / U n 0 V 9 X B u X d f h / D 2 c 6 k f g l P e Y W n i + D G 5 9 a j 8 c X 6 5 1 B i 6 W + A 5 U x 2 n Q k A e K L g 9 e 6 C V Y y N n 8 k D p A Y I k r g Y x f q D t I I W a X 6 E l g v L T s i h h w A T l P g I V X Z F / X 5 k 8 3 a L e z Z X H I P m w y u Z D M C R 7 B f C f p 6 h K f T b G i 6 n d 0 8 f H i a R a 0 W 1 e g 5 e W t a h T 7 H R z 1 f x q r G h I S g 6 D g X P s + V j r U f 8 D Q S o j J X w f o Y i 9 0 d q k 5 P w d a Y s a W h 9 L H z K 7 w 0 z U X 2 5 R a + J U M t o X K S r M L E k H 3 2 5 p X a n n E 5 P b 1 T x j s s F q B b p v J F X A G J E W M 2 Q K c L a N 2 J T Y A N 7 R s X T / r J e 6 y 7 h / 7 5 M 9 1 j W + e p k d d T 7 M N h B T E x h i h e i 1 g T n J V H m u 4 z h r A y p F B 8 l 0 3 X i 1 J O 0 u y J 5 O D 4 5 f X R Q 0 2 a 9 J f p m D w t w M 8 / 5 U E U R x u + v A U e l d b m j Z T g N 8 u H n 2 R t h H 2 p K V 2 I p A m B N r n U A O C 5 1 9 t y n Z x B j D m T g 0 r + q R m M S p 3 V w 2 9 P 0 v R Z 8 X g e f N A q z y h Q 9 b 3 6 B q g 8 s y u M b P 2 G R x z T v P R t s t 1 k e 9 t 3 k K I 3 J B E L H 2 f C p 4 k T A H t / 5 N / f V x x 8 J L I K i n 9 J c x x y g y 7 A i n w M k Q s P K U t q G B l I T q W h 1 x 7 3 9 W 4 v H u L G 2 3 3 O E K U x N k m 2 M V J 9 Q g c i 6 m X s F m Y V n 7 0 1 k W Z X W W K B H q B b m q x W A g r 6 T 5 0 K i 9 N T D g f E 9 8 O I u J Q O L f e F E n T u P C e k o T G J R B m H A 0 F e o v O B B X m n s 4 n p Z 2 8 2 s I W s o c Y X e e b 5 S 3 F C K 2 g t 1 J j x 3 t x Y m q H t X c d + p S 3 H V x 8 P K Q S M j l 8 q 5 2 G 7 6 H e T m k 2 9 H N 2 1 G i / E 8 P 6 / D F I I l L o A F S 5 7 4 e X Z W L K i 7 z O G C F 6 x x Y G F j 6 S N Y f u 5 G 5 7 y M U o w V 8 U r d T K w O 5 x N q x M A Q 6 B D B Y 5 M / / q i r s W B + V i C W q n + N Q 4 V 6 2 u V 6 G h e E M 0 4 N i Y H v Q p a P 4 D d 0 d o X z t i U S 7 S o Z 3 e Z O A t k / 6 Y C o 0 T c X e 4 F 6 A 0 D o L 2 J G f v c f X v X B r O 6 B y D p H A i K A V y Q D G v v E A J t x l L k W l 0 W R P l z Y h 0 j j B K D 9 u M Z S 8 t 8 Z C z h P w 6 H 7 T 2 q 2 k B o f 7 R V 0 + Z C w d p 7 Z 8 Z N z x f R 5 Q M r t q P e q w x 6 g 1 x R 8 g + H j X q W r g q M M k I / j V f 9 e c G i 1 G Z q L E / B B g X 7 9 g a C O 3 1 6 k d 8 6 E Q v h F O t 1 v J 7 Q w Z P v T r 4 + r o H T g Y p 7 U 0 R O c E 7 P m V l b t j / s 7 K M O 6 q Y T 7 7 o Q H x 9 V f g r I 5 Y U L u A B 5 3 r 5 p K H 5 w J I Q I A i + + 0 G A h F h u b i x J j 7 W F U L d V Q + C Z W M b l a 9 k Z o 5 U J Z u H s Y n 6 0 a d x O O E A C Q q D a C 9 8 a 0 r B R O v Z W 7 I o k R D F v S f L 4 b U h y o 9 X p u x 3 4 l h p Z z e t p r S W A 4 5 g g c O G e i / Z I H t 0 6 s V c 7 L / L G T / u 0 C 6 C 4 h 6 9 + I 8 M F X u a H O A X e P k I U 7 7 + R h i r 4 H 4 t h a F 6 X l n F Q p u n 6 L F P 5 7 h c P w o 7 F G x 9 a h 2 x 0 8 p K z x j V O U O i L w a v f N h Q J h X B Z Z k Z c g e n Z x G G J v D 2 c f E f D Z R a S g S + b 6 c 0 l W z m S 7 C / P s v 7 A e W S 3 r S n V 3 n W I 8 O v y d a 5 g R X 9 s O L m S 2 j L m o H R q p I G K 0 C K v v e s e q Z + 3 j k o z J i T c d s + 6 3 f C b k b j e 3 6 B 1 H w R 5 V / E O j A r Q N i P U G P O + 0 r F + c Q z a G n 3 i Q 3 B J B u 3 Z E e t s A 5 w t V e q f e S C Y e 7 Q 4 E A m T l 0 x h f P s 1 H k C J E R v l a K F / 4 N W z d / q r n 5 R + E f 3 E f B p + 4 I j s 5 P G l n h 6 y N g O V 8 A 3 K p X Z 1 W K G Z w 6 R N C e j a c 0 K O G M w N q 8 3 3 j d Q T d 5 d K r v T u D M A / X C D b I e w V 2 V O d U R X + Q J H x 6 6 k f L X M o n S h 3 Q g p q l w t 7 r / T X 9 / O H d 5 I 7 4 V N y S j b g 6 w 5 o 7 Y l h 3 G W 1 Y 6 9 z B 5 F O R r j q 1 8 S 1 / C z G / A c 4 J 4 n A 6 n R 7 9 7 c v J O + n B B o D b o i 3 9 w Q b I O u A s E Y Q P x + a N t M o 1 0 7 f f 3 3 h h J y e f 5 G Y P d s L B + G r j E 7 d v P k u t z r i 9 t E S N J f Y k D w t 9 J 8 p 3 F t G M b B W h s a M d / j 5 R 5 5 4 H t g Q l X W T n H y u / 6 G 0 S 6 R M I b m 7 S e 5 I e L T 0 7 7 N + W t n Y x 8 p M c E g 0 B h i 0 c d d q 4 h M M T C f m M I y Q / T q V X s t O h c b J r + q A Z p b h r c y t i U g k Z f C O I v 3 j p 3 n E q v 9 w 3 X b m k / W 9 U + F M Y 9 W U x Z A z Z a 5 v Z 9 8 r 3 O w 5 3 o r i E q S 9 L T P + b J f f u p S X P A C f I m + T e k p s f Z P b + 2 B 6 L 6 j z / p d 9 7 8 Z g v 6 z Q / b g c g k A e a h x j v l 4 w w d 9 D v 0 d r K O q R 6 n j h v b o + w D p F s N T Q k I C d B w d 3 I d h R D D K T R / W Z 8 + 7 z 1 2 e u L F S X b J 7 W r j M D a x P 0 a K g S K 0 I P Y u v 4 l W 1 A 8 O z f + o O E s Y A P n r 4 N U A b X x B 3 P B j b b B O r + N M c c 0 W S C h e 4 c O 5 X u X + A 1 x x d E N + S f Z / 1 w G 1 7 K s C U i Q / 9 e O 0 s k B a m 9 M 3 M j h z D g f 1 X S V d X y b v M N p N C J b R N g I Y 6 I G N 2 R M z Y h l I l E O w 7 e T C / d b z V c A 4 + 4 8 j V L w n d F G s p q j u F 0 X u j V f z 8 q l + o e / g l N / N u P t z k G f T g o k B d E X 2 v i k J W U w / H t 4 z 1 v P + 0 l J b N S 5 R 3 W j F t S 6 y g a U l m G x 2 0 p 5 s J l F 7 9 B S H I i h 1 I j j f M M H 2 k v R I P N p D + y 2 H k f X I s / N 8 C C t S 6 0 f 8 n M G I l h j D a g 6 K 8 r c 7 G t / v R M N c 6 0 K / 1 a O o W M x 2 I E j 3 t V c x k o i D A Y e q z 9 Q V G G y 3 6 8 T Y O N F r 7 B v x f j f A V q b P w Q + N K w 3 p E v p 5 A m t 6 o u N A S b 8 n G e z j x K 0 / J T J I G E 7 h h o 2 Z h f n 8 a M 2 d 7 I i L x 9 Y 7 7 8 r g e 3 9 w 4 e F v z X Z 4 0 j 1 B v e 9 4 F R x G b N m Z 8 r Y 6 L g l 3 T 3 4 4 o e + 4 C q L V 9 P S b W f n a 6 N k 4 Q A X B G 0 6 X I 5 4 y c b P D M C z c O D + f A O n l n f f F 4 T V j 6 b H W Q 7 v h J o z j 5 e t d Q k z A f G + H Y 8 T i d b e 5 K A O V s S g B A Q K H 8 F v K P e V b 9 H y V Y G W U e v c 5 T r A N R d 1 v W l a c U b P W A 5 Y c 5 g E i R W 2 B E o l 3 f I x b / Z 6 H x G x 6 N O J r L 6 3 A 8 u H r k b X c p f u 8 P l 2 f O w F s n g u i N r / 4 h w E w H R J u R A y x U u + 6 f W Y 4 n w h l S x 4 2 b U C U o K 2 8 b B x y w e o L 8 3 l j L 9 b z S o y h 1 Y X J 5 6 / H K X B Y L M c X W b g j b n 5 + c g S 0 l e r h P s e 8 c N / Z z 3 O y t J D Q p G 8 I r K Q p y 6 4 b p 5 T 9 D / k I O r 9 c X 9 R 5 U y V x B y u L 1 l w A m o 5 0 e E L q n E G p N l e s y C 2 R 5 V I Q L p F k T D i r j O p Q t T 1 M A / m Y R M t + F 0 f 7 0 7 J O P o Q o E w V d M 1 1 q n O 7 h U C R 3 A X t 6 B k M U h A q y Z x 1 C 9 8 j X n L 1 r I q I 1 j M y y P j / 4 K L 9 0 E U g t F 2 l 5 0 / R J c J P M f X X O 0 / p D G t f D T 3 3 I + L Z m A i J H + r H u Z 8 / z j R R l H m S 6 f t R s 7 8 5 J j p 1 k c E d l I Y G S I A k A V 4 F j p L M 7 / 9 n e Y B j t / h j s / I r f 7 h 1 w 9 c J D L H P x j P X v Y b 7 m I B 8 1 X l c 3 I F M M 6 C 6 c q n y O n Z 8 5 P O 1 P F d j U 7 s C d 3 i F J I P r + v L G d p O R G f 9 B / 4 T K e j S / r O h p O O z z P P x o 9 9 q m S R Q X 2 s 7 l w m M o R p e F Z o + p Q y V F e L f t Z D L Q g E i C c i x / v j n c S F i 2 A l j 4 U G 4 b N y d y B A D J n E R B 6 X w L W E f X z R p T / / T J 6 D l q B 9 J N m l L J 5 H m S w z 6 7 j 6 i u 0 c s k P f 7 0 D 2 y n 3 Q Q B W W W A u 9 x 6 O + G n G l b D A N 3 v F w x 7 t U W g / T N y V N s 3 t t 8 h v o 6 S 0 r S h A 6 P j m U j B n u K L c v d o y + F m 7 x 9 v f x U 8 W M N R H k i N f 0 u G C 0 o j f z J w P S v B 5 x 0 C H h 2 V / K N 5 8 2 x z x E + B 2 A s R J T / b Q L y Z A z v t J P z 2 T 9 C m d N H g v f 3 W K g 0 s E J G Q 3 c w 1 H 6 W H g h 8 t y 3 5 Z l K P V T G 1 t v s M d 8 Q O e N E n N 0 v / 9 6 B C Z q 6 Q 5 E f Y R J 8 a X j p g p P H b 4 k U O n 5 g a f 6 M O C V O 4 7 m T k Q e B x G V C M m N + v Q 1 3 M U V l 0 5 c f Z l u V + 1 v F U c 4 g H y 9 A U 1 T 3 3 E Y D k H / V l p n F X 7 Z I Q o V k G V J S G 5 6 x Z I e 9 m 8 r 2 6 4 W F E Q k f z R u l u G 8 u 1 / h H m v c f 7 6 e a p + o b + y t E j J H H 9 f R s R a 2 e p z b 9 n W G H 8 / R s + W k S W A S 6 s b p 5 Z S l 2 m b v T r 6 p K A d E q M 2 9 M T N / S L 6 h M F h 1 M O H v 1 O i 4 Q G z q I + O F N V c 2 0 b q F 9 v 0 + / z A F Z x 7 a V V p r 5 M J j Z P K y w Y / l M H H w N Z 9 K n b k j 7 s f P W Q a C A q 3 2 H p H G V x 8 + 8 t F I E e g A 1 f 6 y 2 l u z M 6 + 9 s z P V x 1 B W / W 9 4 Z w M q + F S h 7 A M L A U z t 9 b B w 5 D 3 9 7 u r 3 w 7 + k B W X x K G 2 l R T 8 c x Q d w i 5 z V 0 9 B m 4 c z j D Q 6 2 3 F 7 n N d b b B 2 L l Y 0 b l n F + T e X 5 s o n B g l T 2 B 9 C x 6 d 5 P 6 8 D + o 6 5 1 A Y x J I 6 w 3 l 6 u u z k T 9 r k r 4 l j j 2 3 R i g o 7 3 L 5 + T C t p i h S B 6 O T G H 8 H + b 5 K t k F / I b B E h w m T G / v H D E O V 8 9 A X K q L n 3 8 M q 2 e b B 7 m 7 D 0 e 2 s s v u V 2 Z T x g F e B h w / E A X O w z c L C 9 Q W I u G x D e V W z b i U o d I 9 H l X v H m K g j 1 8 K X Q u S G m 1 7 w f j p k 1 q 2 4 t y 1 6 r s W p E P L l T 4 z b u Z / a N 5 b Z 6 U i V Y k 5 f k j 4 t T 8 A c y 8 J 5 g X 8 C 4 s 4 B A y u H v 3 0 1 w w T i l 1 + Q H S b O g r q j U r + X w z 4 T B J d f L z U W E b a H L q Q 9 X 3 L R 2 I I D p Z C U j O v f 9 z D A q T y 8 d y C q 7 7 Y E m 6 m t P G E U S 7 G 7 K I n p I x c j z w z u F 0 Z U J I F L 1 B u y k b 2 n Z 4 d v l V W T D 4 p 1 + W n h 1 o 1 E V F V f 0 n 5 M X y 9 c w + O T F t / R E h h w s n 2 B Y 3 H L H Y W t s 8 O K 5 u R t U N 7 i n R E z l D U v f E H f a Q s j o 6 t N C G V i b s a s f h z Y e R Y F u Z 7 3 S h u v G U X o y 3 D 1 f D R q 4 w / J 4 w T X B D k w O G j I G Y 5 P q 3 B K k d X 3 C O b 6 j m S L K R z J H J E W e t C N B l G p U M O A V U B z 8 a o 1 6 0 n 2 b 1 g A c A f Z m E A w x 1 0 H X 1 I N t t Y 9 B G h E n g L k + h H R A r 2 Z v T D i B L 4 D 7 F x W R X t h K v Z z g J 2 L 2 1 B Q S g J V B A u k A U 1 i Q f m Q D D W D r a p s v i U X r f C w M s v l l Z b F F 6 D Q f / 1 b U A m e q e m 6 n A s S 6 M B e f a M n W + O x 2 L 5 H k W p o V H Z d p U n 0 6 R 6 C 9 S 0 r 2 V 4 W p C H V P C m h 4 q j N K E k R X A 4 l n D B h t M d c C P c e J P E p w o g o 8 5 j I I / E y D a N N t M u D C n 5 Z n v v 1 I 8 L R l W R w l k 5 j f X g T t n M 4 z o c O P Y G A I k y e w k C d G h P 1 q 3 e C C K n V 9 U b n B m R f 2 F u n r + x W 3 x / S 0 Y Y q S X 3 w s P Y R 2 2 7 h H s X p e F + B D H T Y k U U e A o q C N A 8 E 9 A t u n z O A B 2 h 0 P y l z n G j 4 M B L M y w q k 3 5 2 x d z + c h M e 3 I 8 L p q l Y 2 W w h 3 Q E N + H x D / o v G K l I 1 V p n l Z 7 A J x t 2 z D 6 a C j y C 0 s L R R s R 0 y h H S D U K m i E r l w 3 q Q p Z x G g k y 3 K w b C s r X u F M V b a T n n L T F p I K c e j r T D z C C w x A q Q u a g Y A 2 I u 2 A E l q B P z 2 b C x Q m B 8 h M W C Q A h 3 Y V L c 0 u o u U b v i T m j y G D w 2 o N G S K V j v j 8 P k B p E B Z Z 8 l 3 I i e + n w x 0 t 7 9 c p 8 J N 4 u Z 9 V X d n R F 2 7 A G O K E S k B 3 X J C w A Q n H e Y T x n m A t x o l p V M O g 3 s L q H C s M R F 0 t D O E b S O W 0 C M X q h s o / O f C X Y c t i J v J D y I 9 p p d y Z h f I X g A T W X S V v M 7 O r F 5 r U U t y h B B d e g P m A b 3 f e h W r 4 m Q 4 f N 5 V m G Y H j 3 4 V G V + N m 7 + / s b M 4 Y n l b A k m M d l t + m T T m v v R C B Z I i P f a u h O 7 k N B P I m m X 9 A z m m 5 w A 1 J s v k g 8 m + s x 2 7 c y k f 4 i J G 0 b n J 1 n F j H k / K L t w m 5 3 J m j j U E X 4 L S h W u R r M m 7 S s Q q W P f h d g M m R f K b T b O X 7 P S t f N 2 h R 4 T j 9 O g 8 J h 3 a H H f I g j K r x + y V q o M Q e 4 p d L + X W 8 i 6 l T q w 8 g D x 9 F d P f q n j 3 7 U F / h g y 0 1 g o r a Q 1 G u T O k z l G g 6 5 L 1 Z X w 2 c V A 0 L T 0 5 R 9 5 Y t O A a h K E 6 m 8 y 3 m 8 / + s O y I K t T r 3 W f x x m P R x P J p v L L U h P g K 3 4 e n 8 1 P i D v F c O C c e t s B 6 X e 3 4 n s U 9 u 5 8 u F y 7 S s F Y h O e 2 R H N c F D z S b C I + j N A 8 D 9 T z 3 G P t M B h S I F v + T u K m c V 7 b 1 V O O 8 q + q A N x z B O S J R e h k / 8 1 s P 4 I 6 I 8 R v H Q 0 q 3 n T 3 f t Z 5 C 8 i K 7 e Z z Z X 7 m l D P A X c q e y M D / p c 4 f m W M 1 I J K A J j 7 + O d e 9 r S Y r 6 O I m 8 + + U k E 4 t d A / 4 O a N 7 p A o w p s U 7 z j h m f h G F t D / D 7 o R q t j 9 h B O e L Z j 7 G P x r 1 v q P i S 0 8 5 T C z p d k Q J j l k A i u q b 8 O D r V T t a R 2 + m j 3 y / 7 e z 8 / D + P r 2 M 2 o h Y L Q j H Z X 1 S + 4 A / / u q c 7 7 I H 0 G Y H Q x l r x y s f S b T z + l 5 K Z k A J N u g E 8 J V O Q 2 D n m v g n U q 3 q F P O u S l T J L P b X U a F f W n Z A j / v H w z E d e 5 Q H z I a Q j J 2 L N x C Q 1 3 b H g o U 5 T H h z Z Y X E g M P V C z t s z 9 6 s U k e j 2 + u R H a S 0 a X z 3 2 Y 0 4 + G 3 u v c + r o f V J U V C a O k l Q A 0 2 K s / R u a L S 4 Y 6 s I y X o 0 T j M 2 0 b i b S / E p p x N q z F S a z e A H v g F R X B 9 f 8 + 7 q z V 3 H w a A 2 U + O p Z M / U c f 3 O C 4 M 7 k s i G 7 p Q 0 y Z v o d T A 2 N H v P j 4 Q l + 8 X z q m n t m K + y F y 0 T 8 P X m J f 3 Z i t 5 p 5 c L O t y A x + Q v 0 U O q 3 X R d R r v j j h a m 9 n v g T K L T U C B o T 7 7 Z W d q I V + l 5 t u u D F n B N 1 W B B D U l E 6 r 0 R v 5 N 0 e B T 8 R Q J G b f n 2 x 9 f W o U d I Y Z a n K c e y V H r D I q o V U i q 7 D l z e e I b H z 5 Q a s r r D 5 5 O a s T L o r G 3 E 7 / P q v + P b B 0 b Q M 2 O f d m A V N J 2 2 M a F x M A i B a 8 s B 6 / 3 L 5 5 i 3 N p I 3 7 m 3 O 0 w G Y u x q d / Y e W C h 9 8 n g 6 Y y u 8 C Q Z + P D P V A R P O W 4 Q O + 0 2 z i F z e y B 8 o H 2 i u h A T 2 D o y + A / 5 r O I b J i Q 7 j 2 O J i 6 1 z K j s a S b U c 5 e 6 0 e P V U H o D P y N W w L M h 5 K U N V h k G O q B T R f w s u n P B n W u v w r R p e H a O x 2 h 4 b t 7 1 T d + h 0 1 N y L P j 8 2 r X H x 1 G X k x S Y W R 7 P 2 H 5 6 Z a 1 J A u r B a c l U a M e M A z h g x W W T 0 S H A w h 1 x F 4 7 o t 9 0 o H u O O c k 7 D e R l Y B 9 d u 3 K y q J V w p M K A X n a 2 X m 3 5 6 I I A S z 3 y V 4 e C m I K + g h Z x v D T e b j G d P n A 0 e B i Z D v b C u g w / X 0 T K v D i 8 Z R v 7 m V Z t K + 3 8 u Z Y L S 9 H 4 g e I 1 O A y e C / S 8 A m o e x x o L c C d f G j S L t m A x g / j e L s h v X b v 6 0 A o f + 1 Z w 2 9 Q Q p W V O 4 + f 6 V 2 J x P v L p l E j b n H b F 3 3 b 4 i H 3 b 8 2 c F C 2 n / + u T z 0 Z Y l d d X k q S w Q Z Z x B p j R h n n z + k v k E i C j u w p H T H D d k W o Y H D H u B s N 2 Q a s f + T T P j U J y t i 0 e f w p T k s c e e / v o o + B r Y E I b E K O j T 3 o Y 0 W h Z F Z s + G w P g O a u l 9 H M w A 7 m P f P B K z F Q F x + G X b J 9 T 0 j 6 A D w + 2 x M 1 p Y S j 6 4 f L x A z x D S z M 4 O q W 1 f q M v s P k 7 j Z c M M z d X j R J R U N w Q G 9 a F o D 6 c n O 9 I H t + E X T s D c J A P e E H g 8 h r 9 Q r t F Q q G + / 0 D / N P j C x w I X j Q U M y l + h f Y E j j 3 8 C Q Z / 9 / A 0 O i 9 X S Y F j m a d 7 I 6 v c N q R i f R G Z e A L J Z R q I r Y W t Z t F U 4 P M 2 N t g F S Y M 1 T U 1 z T u u w G b j S M 9 M j A 7 Z M 7 4 M 6 n X F D o A G g d 0 n u e x 4 l A I X O X g u t 2 Y q 8 L D D v m 4 j o 9 3 n S 3 e H 0 Q E 0 1 v c w X S x i s T Y Z 2 p G f q q j u R y 5 j b X l c F C A a V h l c L G + W G m k A 3 Q V U X E t 8 s u d B W j 9 g Z 3 b 6 H U f M G Y L A 6 Q B X + y 0 s + s p z v x E q T D P D x d O 6 d 5 R X D F l 1 9 V k B 6 3 L Y R C z 3 Y G M d x o 5 z B 8 I 6 h D 3 + v r O R e b P Z i s + D r V 6 P e z C a v / d W q 5 u q T S x N p / i X W U J 9 u 1 x P C U K m l R 1 4 V 7 Q b u p a R J 2 Z z j s p Q Y H j b D o l F N 9 w e Y I f c u + f C 9 B + 8 d a x z 8 c 6 R A F i f E U R I 2 / f 1 K b 3 N A Y G o E p N f D H g T d a n V r D v h P E U P S A w n b B M A f 0 M Z / b r a l n m O N J A N 9 H n R 1 A S x x v e t 0 3 c E r d 2 z e g P 9 t F n 2 1 K + r / R L v k f o B 7 F g p 8 V L f m G Q 2 1 V Q f D Z t 4 Q o y D 4 m 2 b X l 5 H K R v k e D 7 w o 9 5 K z 4 v w 3 4 u F 0 m S m 4 F h N v j q e l Q c k 6 A e X v q 0 R e v v t K r L a p D b H J e B m C L Q E F I 8 G G k + C o Z + s f v w 6 f q 7 A 7 K G w v k V w y N Q k s W f o n h i H A a 4 4 O s A f o z 7 X j 8 c c j b M V j D D 8 P p R I l P 5 e 4 U 0 I T x 1 7 3 y w L N T j f t x 0 v T Z c B 9 g I D o L w 0 S n A A F v K 9 c v r 3 4 V s W g / 7 K / q q f s W O b I L k T 0 z 2 R L t 2 E L A 4 r v 4 U 4 h e I y V b t e 5 K K 8 x 6 z H q E D + o b M F 1 5 b T T M Z v b 3 q M r U / G q i V b m v M r D h o K d W i f 0 c Q A g c h e i E c X I Q D L 1 / G I 6 Z 6 H g + f V T 9 G t 8 9 L y 3 X / f Y x V W P L 8 8 u p w q d c X N 7 3 m S t N 8 4 s q 1 G i F 8 v n e K 5 c G 3 s d 2 d d W a P J W A Q D B y A S M X 1 + m s U 8 u F 7 Z y v e E S j K 5 + l L l c h I 2 f d 4 K O Z Y O o i L D n I E 8 X w G r W p M j 0 V O H H Z J q y r 3 x V e Y 1 h M g Y M h L v D r 0 e b k X p R 0 f A B w f x 1 s x w k 9 A L g M / z H c 7 + t 3 T E 3 2 x f c Q D i / t r v Q m v r N d G k m o C Z W M f 5 h M G a I I / v F d D P W F C L z S n a F u 6 i e / w Y l J h n h V f x n f 4 J k i M 9 k 8 v J 1 p l j 9 h t G F O D K r K H n V + Z e x O C o 9 t y 8 + Y s N c X n w w S s 6 S q d H H u E 3 p n r f n Z T d o D n 2 j 8 0 G L D M u N 8 M d J f o M y 3 J 8 l 7 E A x 5 b 2 6 p n j w s c 3 u W i l Y c N l 1 T 5 5 d G m o F 6 T r T j T d 7 A F N / D o j O L g d M L Q I u f F T T 6 E r n t y p H e f Z n n M L 1 j V 2 p / S z c 0 q b N / 6 D P P 1 E O z 0 H b Y 6 / Q Q b X c l O D 3 L 3 v n f m d d O 8 X R K 3 C v n I m E K M 9 v M J Q 0 x U P K 8 d D C 5 T Q r o Z h o w t 8 O g P R 1 x Q N / B 9 f l + 1 L e v z 4 + G B v E 4 6 w t M q K d + 8 S K 7 F t g c p P f E d j u u k P 0 2 s m 3 u 5 P T y R c R q 7 m P b O 9 M 7 / b P e 1 o Z 2 3 5 x y T z 9 k i t r V D 0 x Q M E 9 v 8 j J g S + e q T 8 W M m 5 G C e y W / d p c g e B 5 R g Q l u G I m G d 8 Q X 5 n S 8 r B m W g 6 m r E G i L f Y 7 n A q 4 0 o D i / I i 9 9 I + i 2 V 7 W 5 5 I i O p N N 3 5 2 8 0 M r D T T d Q 8 B w p s e C f X d o E m B o i 9 3 o O 5 9 s 1 f / c t g e a X V i d 4 m 6 / r J e U E S Q 4 Z Y Z W u J t E R 8 N v m X 8 9 8 r J R K A u R g O W R M M t f g a A N m i 5 t + o L 8 N 2 s 9 D y u L / z j Z R S f x c Z D G O 8 2 M e X q 3 f q O 3 w x 6 p 6 g v v V e O j H C 1 R 3 J 5 4 i j x s c O c 4 v 1 n 0 t t H u H P y Y 0 c C v 2 B 0 e v q A 6 Y c / Q H d s a i a K 6 T g m N q Z R K c z 1 y t M P + e L + 5 Q w v B E / J s Y x U R n V q b T G H g O d 7 / e A c M X J R n c 6 a m G n d u P H 4 r 0 X + g K I + W t W z Q r x r E t R g b A d J E R e O v v n P 8 x 2 c T P H x i r V E c V l P w o F + m 4 X d m r T p S Q N R S c r f C 8 U o 7 6 n B y x k I L 7 / d 7 r Z A P F 5 L 5 t O k T x g W H F F W f 3 M M 6 V k m + w u m n u O 6 2 / F x M e + v V 6 B b c N M F J 8 D 2 H J y 8 j E G u d s R R D v q 2 Q p R R M 7 Z N w c Z + p J Y G r O u r K t w n e s Y l W C J + J 3 f a 8 Q 3 E 6 N I S g h b 4 U B c 9 h F t D r 9 I c I r a E F 8 Z Q r 3 z 5 q Z 1 m 9 / r P I J e x 7 6 Z t K x 0 U 8 V s 4 3 t B Z 7 p L h 8 Q 7 C Y P p R + Z v u U Z 0 3 7 u G n c 9 H i P y E x d w 0 s E n 7 x H D V n r 1 s y k O Z O h 9 q + Q w a b m W + j G w X B k D s e v i P i s X m g s i 6 e M F V g f i f a 6 3 z 5 X t G P B m Q M F m R i 7 a I d c q J 7 1 n J Z G 0 F l C H J j F 0 K s P S C x 9 S r / J h g 8 C Z H 4 W z l I f g z 2 a I f f 0 e v 3 M p r n S H s l P S z R u O / Q 6 t s I 8 n Y 9 + i c / 4 T / T z x I W 7 S I h B e s 8 Y C r 3 8 W F 7 y Z 1 j 4 8 7 Z a B 0 a 5 Y i I K u 1 c M H p S I V 9 + T Z Y n v a + A z z t g 4 k 1 n O E e Y E H h 3 3 h q 0 5 X T e x J d n W O X H o w D l p j T p U 5 y k a t z c x a Y / 6 E I H G G 4 v 1 u G 6 T 0 X I w E 5 H K 1 b U Y I G u E m i y 0 B d g f z I a Q G j 2 E 2 B o 6 V f B a 3 I U 4 3 t r o U I V h / v r W F J M P K 1 h 4 m v H + 6 G x h V g d g C + K k 8 M d m k D o U 1 o i / / V o G 8 u 6 A n u 4 l 1 + P Y T S / f x F 2 I 5 4 O l F 9 D S q / S P P / B 0 l F j E g A i s 5 v h A w Z + R h C i + + 4 q q K Y C J a D y a P s x o Q x m b y Z o R n I / e P v 4 k + i z z e q 7 e 8 1 q e / Z F Z X s O q o U q i K r J 6 U G 4 o c P j a i C V R a q Q j J f A 3 a F X C I T e r c Z e p Z 9 W 1 G f a 4 R v b + O a V I T d u H h r s 0 / L S 3 2 4 K 3 J h c N w f g S e a z A I 8 q D w V G M G C H h 7 z G 8 y 9 0 d 8 y x u h F O u s 1 B 4 C 9 b + l C h x Q t j s h r n T t M 1 R z y k P T q g f a d 7 x a m i M w 3 5 5 a R W l O L n 7 e 8 v n H g v j g z y D e 7 7 / s S b 5 I Z X h D M C F U 7 A 5 6 X G n E D E r 0 5 h s k W q T H g p M T R t f 3 c t y z E r S 0 w O X 3 h I H 8 h T y F p O d d j D c Y T n 3 1 o 2 w 2 7 5 R u 3 5 s 1 i 9 3 l y k j a a v O E N E L h B + d i y y K k J T L t I I 5 G + e / G 7 A 1 h Y W a q c r I S K t X C A S e Q m 7 F d E b U p F u c 8 M 6 O H m P G p M R Q M C E i y 0 2 x z b j k 0 I O P P u P W I t q x z 5 a Q 0 3 3 1 J q M d P 2 W g / u l e q 2 d u D u j j g B u b M O p O f G 0 p W w C G a c e 6 l H A r m E 7 k H e t b H b k e x O K R G 1 Y Z T 5 j p H 6 G n v x M 9 Q i K 4 7 k T X N + 4 v i A 9 b p 5 s M 1 A v 4 d 6 3 g H Y + k O J j U V J s p o 3 7 S D g i w E + B N n B U 0 A C e e 6 i d w R 6 S S z y 4 Q S x 0 m b p 6 L n a b L V I o p 9 j f / y 0 t M o H M a S 0 K u P g l W U 1 q 5 4 4 W t F P L o m s X G 7 X Y d M d x z 8 U G R R Z k k h 7 B g + T i o d s t o 4 p i h e + O J K Q N 9 b k w b o 7 + J Q / K D x D u S 9 S / p Y J N T 1 R J L e e d 5 m b X 9 / 7 m / J w H C P M b G b Y 9 U e P o + I M g g 9 f f y l o j 0 3 I 1 V l S 9 e C R C I 9 r 6 z Y 8 B 9 1 E + V v R X d e C o r + q e m h K 8 M 1 W + j e 5 p 1 V 1 V l 0 e r f A F K O P P l 7 5 K H 4 w b T u 5 H 6 x j 3 X o P f 2 7 S + a n 5 I s X g s P r b O o k J 4 I K h M J q h v q x X k + O + 9 H M t 4 R D I r m Z L 8 x X z V R g y U c 1 G x J R 8 d X G p L D P L R m o p M o o J + f Q x l i T g J l Y x X 9 Z M Z z y z 3 A G V E S g K G M p X t A Q V 5 S A A U X q E K q H 3 s M 9 3 B n Z k m y U N I o + l w 0 Y t I l p b E G c f b g z T o W X 4 a x v t + c v M 9 B j X E 6 P a p L A u X N u r 1 a Y s F H y n F D k C G z F 6 j J N o g i j w h w j d M R v + / d a p N b C o n v 3 / / 5 3 P q 4 P D L x g 4 C U S A I t t d 1 c Y Y / H 1 I p q n l V + s c o 6 X + y 1 w v x Q p D w k w i G o f g Z H K M 7 F 3 f T B Z 8 E M N P 0 X R Q 2 c r a + / U W N q V M Z e o w T Y H R A s Z E Q W P A / g o e J D 7 z f 2 I b G Y S j 9 y e 5 g h P z 6 h T e W y l A 6 / G O z Q D j P o z P B I S V / t d A s 4 n 4 x b 6 s k N Y O m X 3 d N f Z x E P b K F O p Q K 4 J Q 0 + I O g V U o 1 + 2 L R s G 7 g X b 2 p 1 r N Z h U / Y W q e t 5 d o K t v H A 9 4 p c + B R 6 H P d U U g b H 5 5 E w B r A G 2 l O L X a n n Q 1 H j t A s N Y / K x H l j K 4 o I g l y w m O G M j w + P e C 9 t n m H o I t d T i I l z 2 o O A 0 n n x 6 U m 4 V w p a L R 5 l + j e a r w s 5 L F 6 U 7 b n + 9 h f Q j n w i 1 x P H q Y N f U h q a f m j j m l l 3 c 8 u p / G f V E O h 7 t q s B 9 y L v T 8 c k 6 U E A T Z m Z b B l e 0 2 x y 6 b t 8 U g o n p Q b C E M h p 8 N W G k f R X U d Y y N 3 / g Y 2 j v G z + w 0 s J Y q 8 R T s n L z w R T g u y 7 5 h A h o Z 7 0 8 F b b f r o h n 8 Y F 5 A w c E 7 z r X 2 i u c k z H l 6 5 6 i 1 P F d C v N n B J T 9 u 9 J X 4 R X B w Y U g 3 8 g a 7 C F U J n g V q p 9 d s 2 O F a e g U m J b t / z y T K V k Q z O L u 6 G c M L r E g Z 0 l w r y j t M P j T F P x C T v f N Y P 8 u w P d 5 A f p t p y 7 Q P R 5 2 9 Z K I X c 2 2 s S M 5 + y 6 N w 2 8 v E M Z d 3 j v A h P g N m N N 1 M U n 2 c Y X 5 D F L H s 1 R w W 7 5 7 A p N O m i c k w 0 d B r S F j 3 q 4 h e O x P 8 0 o J x F S H F 4 A + l l D b 8 6 x V A / F d u h i o G u b j K A f 1 e V 3 8 5 9 E 3 4 K W q 1 0 8 v z Q k P x R s 5 F O R + Q b D P T l R p Y J 9 2 A 2 H t + b a l t n k J J k / u c g 9 3 k z 7 n p D 6 j h J 7 B j I b d 7 j l f j t V M y z Y s A Q W 5 b Y b 8 z 7 i X a E a Q Q / s b e 3 p 4 C a I p j d f 1 2 Y y Q a M A H C B 2 c I V 2 q b M p r X C G R 3 k v / 9 d j H W f T g D V 7 Z b Q J L k C / 7 i H 4 C F Z H k B J 9 Q + 8 E P V 4 j C 7 K p t f R F + O 9 b T b A K 6 J R b W 3 H J p Y H D V 9 T C j U B 3 Z n i 6 W 3 j A G s D C m Q 5 1 u U q Z 9 q l m X + i m S l m J M x L d 0 f 0 8 N D N 4 c + K O 2 f i K v y y V O m l 9 7 g n l v m P G W r 0 D x 2 y h 0 q q t g l 6 w p v H s 3 F 9 h b R Q x 0 B i y 4 i e v R v 4 g U i h c v + + D r / w e 9 t r L / / c n B l I 3 d f i Y F a N t T O d z n s E 6 b W I c a y e L k Q f u m a R w e 8 0 6 e b Y L S H a h z 2 g + E e F I X 9 f K e g 0 0 c R 2 h Z s A E Z 5 n D w F 5 F B 7 e Y K y P B A Y p l / c I 8 / f 2 x V F N l p A V v U O q 4 B D h u 3 v O 7 I V x f p s 7 9 k C B S p p Q 3 b 4 5 j 2 l k / L 5 r W v O 5 X r E f l s j o l P N 8 T + g 6 G P g l f q v 6 M N t / b 9 q 7 / N 0 v w V P i L 2 K i P / j 1 z q P 3 z R + w b J K g s W Y 6 1 L c e t e K 9 c 8 C 7 Z Q I d E r F 2 6 N G H 1 v 7 v a E O T r H O B J K U I l h T j S 4 A + W Y 7 8 v W v m / T f o 8 U A 8 L 4 5 / / W 9 Z k j 2 n 5 k C y H 4 p y u C O s d K Z u n m / P C w j F q j r r x z z i I / t 4 Q a V W n J H P O l X T 6 t p Y 2 L g Z Q E f l j q p U b L 2 p F n 3 r U 5 5 W O A D h w o Z 7 D X v Y 8 m H K y p M z 4 c i E W S L c G T u d w w M U W S Q / V n 5 p N c g Y 8 x F Y Q / U f F E W w l X u h D y 1 H K C u B y X B V B 4 q g r F 5 E f m t 9 r H U K V j V p b P X M n u 7 w V V R F e d g 7 4 d X 9 i C V E g Y f g m 6 + v 6 + N G n c Z c + E l F n k Z f k A 5 l U M L m f Y 9 w x D w g u y F g D X h 7 Z Z 6 R H Q Z G t n I H Q 0 T g j O D f H o r 2 B J 4 W X n C P e n 7 S 6 5 5 W U C B 9 I w d q B B B 8 J B m 7 U D B a A 1 N w 3 P Q w B P v 2 s 4 l H z S 6 r 7 E P k c i G x 6 / 2 m i + P 8 T V B i 4 a n 9 F x c l S f 8 Q u v + E D / u I y i r B i 0 w 1 b b A B I U P d Q 3 S 6 N I f 7 b t O f m m 9 n 1 M 5 h 8 W 4 8 N w 5 J 2 5 O D n b 7 v 2 N 0 0 x u U b v 3 p 9 5 / p g h u 5 4 u G x 1 5 0 s 8 3 L f 6 6 Y 6 X 7 8 n 6 u W x 3 q c O 7 9 H 4 c D V J e V h x I l W + G L m A 5 I r c Y I f u O 4 a 2 1 4 j 7 + r q O W f + g O n F F S + S 2 d 3 d F M K v X y f Z + m y s m P b D M t x 4 M j w S S m P T G Z 6 F / m 0 l 2 E p 0 + Z z x B S u m W r 0 A U z E P s 1 E 5 l a 1 t C 1 n h A M P N U n w v c L N R Q H v D z U l d S 7 c 4 + V L h G F D E P x 3 W m x 1 J X X G A / 8 R W S i N S R 6 P j j 2 f 8 L B e b z 3 w 2 W 4 I H 0 y X 7 p / L I 5 B A O v W k 8 3 f n G 2 n 0 f u t q 2 j j r 3 D w k W m 9 A h k e 1 V / c s 1 x W w n A f P z b 1 E i 2 9 e N h 5 2 f X K E l t 0 + j K u J B 4 + G 8 f F 0 + Z x 1 T 5 Q d g p 2 7 D K t Y n j x e l 5 L 4 h r g O B 0 5 P + L B X m 4 G Z U w 1 o v l X / y 1 L 2 / k L O d N a 2 E y y W y e u e O I D c a C J 1 9 G p E V 6 Z M H j b s R S O I e V A a u i N n e N 3 n X 9 r R e 1 e 2 Q g D s C w T n o E t f d a C 8 c N Z H M x o i n L + r 2 h V / y K W F d N J w j 3 P k / r 9 3 u C R H Y g m G H N 3 p r v D 1 O T 6 D 6 3 s r N z N 7 / X v + 8 V 3 O B r E d V 8 0 / N + 3 U f d c W 4 1 j V + 0 l Y Y T 2 + N L 2 f M 9 t v 7 6 u L j Z U G 3 q v 3 q c e v C 4 s l Q K y W c H 4 L j Y e T z z F a r r W a Z U Q 7 8 F D M O a X g x e W Y D 3 c p O Y V f F w C F 6 v 3 0 P z h w 7 T z v w c T / R d / j u 8 U x 2 u y z M z A J D 8 H p d N v k C s W O V C u X 3 t 9 g C r K v R A D / 2 l X G v y q 1 G 2 c d i e i k j f Z O H 7 t 3 X B h f 5 + 3 Q D x 1 p t c J K T I v R Q G K C D k v m g 0 P n 1 5 + z y t D o L V 7 / M v n G f r j c l l 5 1 X z u A U r n H i f 8 e l 3 6 W J + y K + 1 9 p Y L a 4 j e N J / 5 B P S F J d Z G S h 4 N f h t 8 t P 9 u r d j t 3 6 Q c 1 7 h F R B K I u I F o K x E D P / g R K N i b Y M w R K K b 4 o f x s e 8 3 k m f 3 I i O L n Y i w x g + r N X 2 s g B 1 Z S I 5 0 z 9 v V t z u 1 d 7 H N G / v e r F G l 2 k o P L c X + C f N / J d h Q D 4 2 c b Z H k G Y J 6 0 c J p P N 6 f J 4 D 6 8 G y 2 q f H 1 3 2 p U / 7 q L B i 6 W J + Y b M C H p r / g u I 7 X L z I B T L u e n q F J F T j c X z j r F F 9 Y A i x K q b + G y x Q N h J F K j 1 D A L u 3 8 e 0 l f Q 8 Y i 9 O L M 7 p M b s 1 9 9 3 B q r 6 r X N 0 d 2 p 5 z I 3 z j w c n 7 f s N u b H f n d I G u s m p G w N u r 9 7 U t 7 + M / 9 v k P R 3 c 3 E F B i 9 R W 8 6 P G w z b F Q U V Z r b o 1 u 8 3 j O r k H t w O 2 2 a r k O v c N h L r I E A c Q f 9 d M A U F F c 7 F N J P k Q o l Y a x C 7 I r O Y Y a R F u Y J Z a 3 9 H A X d 3 q t + X p 7 b l W e R 7 n 1 / R 0 G 1 O S r F o N z L D n 7 M y h y a N l 6 M Y P 1 K 7 m / c E 1 9 v H b E V / 9 U n 6 T / 9 p F 2 3 k E M 1 u K C u G P t w G Z Y Q + x + W P g z u d c + L 4 O 6 L Y 7 L Y e 1 I u C b y z S i K H V j E Z t A S X c v B t k f s U n j Z y a Y e 8 B N x 9 v + O V v 3 f w 5 0 m 3 e / a 2 H v e c 2 o k T v 1 3 p p j 7 E S J W C p r Q j d H x o Y l w X / j 4 8 / z 3 2 3 n / 0 z 7 u I V Z 8 E Y 7 9 7 s 8 8 s 3 F P X 5 / 7 t B v Z u T y D q j c w l / t b p X O w 2 u s L / R t q e g 3 f l d d n R / 4 1 / u 7 3 u m v 2 p f M F N M V 8 9 i c C M U p d I H d o z 9 Q h m p / b 3 d 0 4 I d / / 9 n U P i H S B a x x + w 4 f w n R E F 7 M A l e Q p y z n l S g j S 1 F g L 3 k f 7 B 3 J s u q g m k W f S A G 0 g o O V a S R R h R p Z z Q i A i J 9 9 / S 5 T 1 Z l R Q 2 q B h l R w x p k Z O Q g 4 9 5 7 j s L / f 9 / e a z 3 3 x 5 A v B Z E x j z K e / 1 O C m Y + H L n D 6 S 9 / j R S A O X 7 G S P 8 N 7 F u P X z V 5 W 7 H 9 w a 3 2 1 9 3 m h S Y A N j G h B M u h i m 0 e g g Y 7 z 8 X h 7 L 7 6 2 E 7 F J v z Y y P O v 5 q 5 2 p z D 3 r n 7 1 o M K t Y N r I U Y 7 0 w Y I e D t U Z 5 d C m j 7 x 7 r v Q X q Q o P d N r S N R 3 G 6 w S U C N w O U r L p Y y P b x F M M 0 j e P 4 N 7 k 5 h T M + E P b + H A 1 B A y f u 8 D a + N e V j l k Y N P N I 1 I e r Z N 2 5 E g W s e A S c A 3 m f 4 7 T F V v 9 0 q v G t O + B k 9 j 0 C 2 w s a n 2 g q D 7 + I Z N M o j 0 o O 0 c d w Z x r G + c g t 5 u 0 Z 2 9 c e F s 1 v i R 2 C Y A W W e V b 9 S L o 6 t n t g 2 k w b m e 4 I q e x + P B i J s O C 5 J V w 9 F y S 4 1 X 6 9 X x 1 w O v / I a 0 I n R L h U I 6 t 4 z x u q V P j e b C j r e u R E v + d F B e n v Y X Q B E a n q 8 A M W 4 U 5 B 6 W U b m W y T k O 9 s u q x T K T o A W M 8 5 b j D b L u F 4 R Y z X x I 2 1 T J M 2 b d U P t K + y V s B N 5 S p g + K H E W V 8 x J B A Y b t 3 h c F C T x 9 H 1 O 8 Y f B P Z Z T f b 0 t P x V w A R r K Z U V e q a o 1 i i U + Z g U h c d m 5 h 6 6 S W r 4 g t 4 J J p n u O J L 3 x G b l L B 4 b o i o 8 P K O G 6 h G u C E j 5 2 o 3 s E z E d u r n H r 1 B S b R Y S X K h Y p i v x s e w x A o u H l 6 3 E I j w d N G K r v q 5 i f L v b R / K x a P t + P y C R h 6 t m m d o m 0 o u K Y j y E 4 r D F / p t m 6 E n E u q j 7 n p M l 7 3 l 6 L q x G e S 6 x 9 l Q g c I k K T O / 2 K 4 s R F d Q r 3 e z 3 r n G 2 + X 2 8 A j y 0 H 4 8 O M T j r Y L d k 7 D T X m j 7 b 3 U T A z I U 7 N f A v a r X j g 5 f V x w o J F q 4 9 g O r 2 u K y i 7 a n q j s P 7 w P B U j Z C S t t U w c D o 1 D w 0 u B n 2 2 L y Y C R m W N s g 6 x f 0 o L 7 e 5 2 X B J 1 x X E 9 p b Y n j y b V / D 8 A P m H f m q M N 1 4 A 7 K q G v k W O 4 G L 3 y 0 2 s j D 7 d E l 2 p N b M B K + O S A P x T R y s c E x r u Q 4 F p y X + E V 3 a 0 z 1 o f H I 6 a l / p a A c D q Y b P C 3 1 g k 5 / L T S H 8 g X i 9 / 2 B U F c N x + e P A 4 T H P E T Q L k w U K M j o l G 0 O M l N l 8 f 3 2 T L B e R i g e L + t X P d C s E p R 2 / J 6 l 9 H A r t H I b G h L / t D R s v 8 0 S Z f F T a j o M h 9 7 l 1 9 V x + m 7 d u w h M L N 5 y V T K 8 2 V U j k l T b D S + K K h z Y F B i f L h w T T r l 3 S V Z d 4 g E f f P m b x y 6 y + y k q t 0 r w g u S q m 7 F e x F T w / W + P V 1 Q z m s e q 5 1 v 3 Y A 8 s L s 4 e 1 u S I K l f 3 J Q h / S 1 6 l x w b L 9 g o V t o o L T x z o W + / e w i / q 5 z J s 1 l 8 B T 9 N 1 e G t N f K c y D p j L 6 l 7 h K p 3 f z k f J 2 o w G W z W B v n b X I d V R m f 7 n f 0 u i + 6 U i L F D T b G w s j W B e I S b j E n 7 P C L 2 j C 4 3 8 6 7 h F 8 7 M o O O / U f g I H s + s G C c 1 f p 2 n R g / 7 k 3 9 F 1 U b t S n d W + i O 8 E Z l C i 6 d o 4 c 7 C U o r o E d b n Q G w i 9 v c n c R V 8 f / D E U 8 d 2 D o U c 3 d F N U P + H J E Y P l F L R v / w X B B g 3 n m H A Z K B 0 p l K 9 A y w y M w r Q R 0 d g 3 R v 7 m G u S N G j A 3 C T f u 6 9 6 B v u Z 3 t 8 M X V j p u O G z b L m y T s u N r 1 M v z D G O j o c Z R x g N 4 Q k 1 M X Y w 3 C W S O 5 X d Y q / r 0 m N i U Y y D 0 c Z p D / s c w 2 2 w O N b 4 r P w C i e P 0 h f Z Y O w q f j 4 I F 8 J d X 3 d l 9 b q 9 T 4 g Z u t 5 8 H 5 C E p U s + l L Z g b k 6 A G g c 1 1 d W X U A 0 J T x 6 l z u u W c k 7 6 m 3 M 9 X Z m d x 4 P 3 c L / A f n n v n O 9 A s J e b j T x 5 A N R C R t z g x I V y 9 e P p l q U G v v n t F q j D b g x / Y I / 0 G q S 9 m N 3 A 9 X N N 1 l x k i G u R 1 q 7 o C 4 H p 6 C c / f l L 1 1 1 E d S I U b 8 H Y 6 V Q V n Z n E o E h h c G G e p S u e t b a D 6 + I 3 h P Z h / Z u + h a C 8 r G u V g + 1 e n F V H d i 6 r n E z / C m x / s S / w j P K J T w Q U Y v 9 1 C A 3 T n z 9 5 P h G L k r 3 K O W l A c P U f Z V O Z 8 + P w G H J 3 t q I 3 j I 6 p T p J b w 9 6 q H a N e G p + z A v v N / t U g K O P V I Q K o d r J 0 h P M o j k c K m I Z Y j 3 S e e V d J j I u D x q / B N S T x J 2 A W 9 j 4 7 5 + d + K R g L 1 g w N w 4 5 1 i A f d p A a 3 2 7 s Q c X 5 z e g y f / p Q U i v / a O t Q P x g n / A 4 I R 4 9 P l P k j 8 + q f a r r s o B B + x 0 i H B D i X i r p v R h n k h N M n 7 E J K Q e s V 3 C 5 U L w W J b N x L l m q X o K V B X b G h h v C S i k P X P V x K 4 o r + W X z P z k M e M m A R u s X h h 2 T x i A 4 R N c i N 3 u V X G w v p s B d m l C 4 w p p i X j E v b u H 4 U f 3 B I 5 v D E 2 N U u s h / C v j j f O E / P W m Q U R b 0 Q s O 1 6 D z 6 r W k x l 2 E i G O P f K e D H 0 O h X 2 7 e / R n y o v y I w Z s 6 n 6 T X M k A 4 X Q c s o A 9 8 M X O l A Z 6 t R F O y y K A D u w x H g 8 y S o S 1 y x z g f S 4 m h j M T V U C Z S S f E Y j 4 r l d s A 3 / c d t P 9 A A 7 M H 1 O 1 5 8 X n P C K o o + d w C Z N 3 L J n p A Y P w c k T f 8 w M j h U G d N e w Z b A B Q W + + 2 X l Y i 8 j 7 Y M L V p K 0 b 3 3 z G t R T b T K Y w q m O F 6 H e G a O F 8 p s v 3 7 H 0 N c d c v 2 M w + 4 p a J F C n e U 5 5 Z t 3 8 2 L 3 1 O T Q d G h b y Q t Z n O f p C P 4 5 N K e H 8 o B h w i 1 1 g h 9 U u A 7 Y c g E e U S R q M 2 E x u z U p s f 2 y Y h 1 m i 8 a g V w H / A / c D W t j 0 I P Z + X O M p o X p X Z A k N G o 3 P J Z X H M R 4 r q E D y A U Y m a F C 7 j Z w A / K b D O T I q s D G 5 4 O y M a O 1 6 u D 5 1 n q A r 3 F H a i 7 P V 8 V A P O 5 1 X 6 7 6 E J / O p o r N b P C 3 M z 5 + x + x i 1 + h I m r I U O U S 6 N D / u 8 w K 7 / l t + Q b P 2 U C f n V 9 v w w i 8 o r f a r u T a V N a r X 2 H v Z u I X 9 Q g D I L A V a A Q x 9 Q Z w H r u / r c v L k C J 3 f J k / h Y b 0 7 V i V 0 p a z / 9 p S o K X x z + n P j V t J g n b i / c n 3 o H o A y A 3 M y q W + G Q C 1 S A e G r o M T 8 A i / 1 x I Z j d p 0 m E L r N / I 8 2 C 9 C O r X 1 + w F i L X P c K C F / r / f m Z H 0 + L j 2 k k C E d u Y 5 6 / + b Q d c J o U u Q 2 d / U j 7 Y N Y b Y N Z p N E x z I A E H O X J W k s P P 4 7 W P A w M u B U n u e 4 q f D D L X r c N X Q H f / w Y F 5 V D x i 6 z 4 c h 2 + y 2 P O S O 8 i b v M C I W U H S K H K V 2 r Q / h M W j G m 2 J N H + p P V a 2 U H x G j i p z 9 I H 8 5 n 2 B K 0 A b j g q M p V U 6 y g G k 1 X B q H Y F U Y 8 t I o 6 e X Q q H R 0 2 S Y g v J 8 F o i g V c u P i z B 8 i p M s L O w 2 z c e f i A 8 9 p u f 5 d J C w R G s y n P s v N e p W y g d i e + 4 R 2 7 9 z H 6 7 Q w O G O v I m g m l z X T b n u B f f h y v B l Z s m + f 9 i u F k X 7 + r l A / b Q v G i C a l Q 6 a x C 4 z I w Y Y y d B D l r g N s + v j B E T R y U G f f q P w 0 U 0 X p p T G c s i O G A 0 r 0 w X k 9 X Z v h t H W 1 A d w n C j E o 2 1 q g r I J I d b t e a + T 0 4 B C I W 0 / Z A v v 5 I e 7 K n M c + M y M 3 M 9 j 8 3 0 a x o g v E 2 / A p q q N W r l 1 c d f w Z a N R W x o K + S l 7 q m v v W 2 3 N j h H z w o d S p s Z u t + C R 6 d v d V 6 O L q s C / M H 0 a u c M a g L 8 4 O Q i L N b B r W H 2 1 Z j A 7 4 W P E z p B p h M 1 9 c L 4 M W C k H H E 3 e l D x x 5 n V H n 2 a m 8 f M X j i 5 Q + 4 w / j j w N X z g a r u B m X s 5 S I F H P f E 2 0 L + d t Q z Q 9 d 3 2 0 E H j F W O J j i A E T C b d g Q u H g 5 I e 2 A w Y y 9 n d q / F Z u L 2 x x Q M Q 7 k x A K q s X T 7 H E G B Z d n + E + h I P G + I s 3 n 9 0 v T X v c 9 s v 4 J k A V 7 O g U I 2 X u o K F b x R o n d B W Y m K F B U w K b Q j y J W 5 / D x z n R 0 6 E J o Q Z w + Y D u w U d 8 E Z S V Y I 3 L C B 7 T e / t P b 0 t F J t P G i y k e D t 5 / V s O i m F f l O e r G f i E / A + P T b V G D F H i F r E t 4 Z n 0 B 8 9 O / G R U F 0 i C 8 r 8 w Y 9 c V n 6 / A M P 5 r J P S O f 3 a N y g l w v u j u V S j o w S I 3 l w Y n P b D 9 2 w Z / a S U O W 6 7 S 4 y c m F S z 4 8 C u d p m D m w V p q q p u t n T d L e 0 t h Z v S T u f i 8 0 A F N q e X E T f D g i 4 I M 7 W y A C p v d J S V 0 l 3 F q L G c I N s u Y 5 a e 3 9 s g 6 6 0 b v u 8 0 7 t + i n 8 A 8 / a I q i + P n K 3 i D w u U 8 u 9 1 l z 5 + r H L 4 0 Z e H k 9 e c L i R m s Z z / R c + Z u R 3 P U C G c c a k + K k e e P Y I m / f 0 B p X k Y G y N o Y h D e P 8 z s B x k d h / v 4 x K a f A f r u E 3 7 P P / c T R L D F c v 7 m B Z I x L w N c g L J 4 O n e G I / M X c p 2 F Y N 3 H z Q E t n 2 3 b p 4 j 2 Z 6 d o X d S f M x P p 4 J 3 N S i D z E s B U r 4 J u 9 N 5 L c K Y i 0 s b P 2 Y 8 6 Y M s K h 4 f g 4 A c 0 C Y c u k R E 7 5 5 w 1 D A 1 T o J e U s R D J A C r E 8 8 s K K L y x Q 4 8 k i L U b 9 a b S a m y S j T n L r B F I I 0 W h v m y C C 0 Y W r B 7 L Q g 8 y J b b 9 r U N 4 P j 5 w I B 9 W m f H K / 1 p F k / m a B k 9 Y u h G 2 x f J z / m V 6 K m k l T z 4 W Z Y h / U s Y x 2 g S A E 2 I T j P 1 g L g 4 Y p S h t T m d 6 f b j B 5 U e T 5 p v I 5 7 V W f g + Q y f D F 8 X 3 1 o H k s M u n + F w u G 7 H Y A O V j 4 0 k T 4 u d y x Y Z s b 9 K i A E 5 5 f X I / t d / g m v + R Q w j i H g x w x B v x l i s L T x 2 j o n A 4 u 0 q l 8 x + / k X U J J 0 I E S P W 7 N B 6 e S j Z s J q 0 w F S y k 3 X 2 O e 3 n 7 p E L y U c B 5 W f J 7 z j P b z b h t c t X j M / F 6 J 2 F j v T L h j 9 I k W Z F O t A k w 3 N F 3 J 2 p l 6 F 4 g + y D Q 0 2 3 O L C H W D g y q 2 M p / n + 4 8 7 m L 3 E 9 D q Z A c X D n b U i A 2 7 w 9 4 r / a h 4 o S 1 1 + q Q J t Q / P F s 5 U c n d t M v 7 z P y A F 9 C Y n A U e b n o N 0 V 7 K / Z I 9 r O v d C b h 9 Y w q j a m g G w o e 3 t 0 C x 3 W Q z a O L q J h 0 g b x O N e O p 2 K l / r S M A v x + c I H D c x S z o L i e z Q I g Q 8 p / 8 v o D q a V y P J N k R j M w q z y w b a 5 X Q 9 6 u R U A b w / t n i N E N S 6 b V Y 0 h Z c Q 8 P C l 8 G 4 O Y W K 1 H 4 Y x y i / L E c o y t l f H J M R S 5 S H 9 5 4 + N L 7 C L S j w l E 7 Y v 0 D M f B + b P 5 U f W R 6 v Q I 7 z T I J Y a 6 g Z J O / I U A x i Z X n G y n t E F R c 2 h 9 l Q x 8 V 2 W c b W O a y e D P 4 a Z W N / g U + 5 k 4 W t w 5 X f / a o 5 U u J v k M h I x W D 4 N H K K z d f + W S w 1 q Q C x N m R T 5 Y 9 X e i 5 D i f W 3 b 4 x u a h d U 0 7 X G t f N N v V c q 9 x d f Y 7 G 1 / h y Z P b U u 4 V r b + h / A G n l I q A H d v T e E 9 6 Q f A i X / u Z 9 B Q Y B V T b y j 2 f + R O A N + H o W T 4 r m B b D C c m b m J M z U U Y K k j r N Z y + s H F 8 G Z j D 4 R A s D n 7 7 m 7 j V s A 3 n M E h S M K 0 i A i s T C f / G 4 N T R T 7 R 6 h f 0 3 1 9 x b N g n V T G 0 I i 7 L R / D j C n f M k q X 4 3 2 S j 7 d X v D c Z y r h a P y b 5 v d Q r f 4 6 R Q 4 J m S S / m h k V D L k T i T B q b t 0 b 4 q m J h L S x L G m p e T G h 3 O 7 N f h 5 f C S 4 2 T M k h k n p h z D Z U x + W F u X z i J k N r + j M H 7 H e S U 8 b v / F d Q e m o R + u j z g Y 1 J i f Z f D c / z r 3 X m s 9 u 9 5 R P D b L 2 2 a + 1 a P M J C d W z C s P f + 9 B 4 F 4 4 E g g A T C m e B M b J t 2 D O S B X R H W 6 h + E 8 K C y I R A v E 2 Y 7 i p I / m R u v 4 x r m + g 3 7 F H N h P v J u r z p y P p P p m v N y 1 Q m + 0 0 R X W Q 6 c m y u V U J W 8 a P h B O Y c g / B O I Q c + 0 v I i B o K l I Q R y 6 8 y M J t w f P + 2 N 4 s 6 2 o p s J X 5 E O 9 a Y g s Q 0 c R / K E z Q U z 8 M X B r 9 E h u L f o 9 B v x q V Q f G o 3 Y 8 L 4 U v p y R Q C G U 9 / 9 x d H E L n i p y l A Z Y J K i 2 A W Q / i b B c 5 9 a k p g r y f i s X Y p g E x e y l p Y E s g 7 y V + C P 1 w V W r q x X 5 G v W a N h j W x E c B v y 7 5 Q Z Z z D y O l b o l I 0 7 H t e s v N 3 y 2 2 V K m 3 H p 6 x P B n 7 A Z u s P K p 3 R e 7 n n Y J k g o w K C R A o 1 V J y b + + b S 0 J t j J e R C W d / t o K E e m U E + z N Q 2 D 8 k t 2 b x k u k I x s k A w 0 R 4 V c I 8 6 J 7 G E Q 0 X B 2 P z 8 B Q S h s x V H f G 0 Y x Y N 5 F a w h Z u J M g l 2 j x N A + V m Y r u U R g C s I z j y q D E V l z m Z 9 p Q t G F i z D G / Z n m i 2 t p h H t K g 5 1 F J 8 B 2 V z 0 8 h o y 2 D p O 3 W U 3 5 9 X 6 l l t d e 3 2 J V v x 1 H n b 5 d Q u 2 l / g n n Z Z k b b w 2 4 0 C o + k O d Y V W m p X D Q B + r k 7 Q Q D l 4 Q S 1 E H J 6 H a N C 8 P H T K S c p 6 l F g 6 n / D j 7 / Q G A R D u + 0 Z U G b 3 j S g P K N u E 0 J D O e b u b B x v w S a m q H F G i k i S 4 7 X Y n l u d 3 t l 9 3 a q u 2 F Q y O z 8 i 0 + A Q D I R b U e V 6 0 + V x 0 I r Z + 9 J W b 0 q 1 l 8 Q Q d b U z D J o D L I X + H W O C / Q o S Q v 6 z n H A g Y t h 1 C B e 5 Z A n y g p d + m d W R Y W q J 0 U 3 L v 9 Y R j 2 n u M U V o M e z G r H B / S A 9 0 + 1 H c 3 c v 4 b V S r / o i B W x R p b J z d m a X Q 6 D k U u O w g h 9 K 4 7 z G K R 4 O J P 6 6 3 M A O m y T v i L 7 d q F / 0 o C U k Z X 2 9 i V i s 5 H y N I o B g O k P X a S f S 3 e X V A F f v P r n K x A + 7 X 4 1 J E V s R l / H V a V W v j 3 C N m T 1 i z s n k + Q S 6 G b w A G V 5 E T g f M Q o m x 0 + 9 5 Y p z V Q W q p f v h 5 J l C j a C O 5 X 4 G c v A p A x W 6 s W o 3 6 U M B + F 4 s b u f V G O D F + 6 4 d D u l K C 3 S J k k j x R k 4 4 F z Z c D 4 B z W P W + x M 7 O W 0 n r 6 k j t v l u o x h w a 4 r M f r C A S D w P y r 6 g O o 4 E e 6 B B 5 e l s u T L C h m P v 2 C F x 3 F 7 i I L v 8 5 X I Q 7 z M L T E h i A g 0 o o I V b X c e T Y 7 m o B n Q I a 3 k j 1 Q v m V m V 5 o Z k + e r y q S x 2 + T H L p D K 0 C V R s g 5 a 1 X C F V l E P j k w 2 j A G n F y B c j f / z r F D Y J B Z 4 3 1 l n 3 J E 7 n H G J n 8 r M / 0 S N F c r 2 a Z u K D C 8 x A N i g F C 6 g Y B 0 M A G p x l M O k m v U + g 8 z 3 S z L O r p n b M 6 D p H X 0 T O s y v X K 1 S / 0 S H j 7 V N c B A + 3 w G 9 A m j f M C f o y 6 Q p a e T J L 9 L h F o l W e c / 6 2 S C Y a 0 t f + k d B b 9 F Z + p e N B g Y M z p c 0 S b O S 7 B e p Y b 5 P j 4 H X H A 1 R 0 Y m F G R p S / N x D u f c A J p U 5 H O t C G H 4 o / G k R 6 B / U u R W d m b z K t m J 9 z C + L t N v 8 y l d P n R x 5 H g 5 X z Y M j r 0 C e T T m l h B r 7 1 L e 0 B I H e o l w 8 9 4 7 N N E n h U F R / 4 Z k 7 6 E h Z U i 5 c X y M 3 + i B 6 C o s s C c 8 + w P j j v w R 9 j c u c t m Q c u R w J 8 S d N z x r 6 g 9 F 2 f G Y W e s z T Y Z F k U v T E S U H I 0 9 Y 4 W d g D v / h 7 p K l a 2 a R U u O b k e q m p a t G + d U H x H L p 8 k 6 T e J u C h y P J 5 M R / c T w q m 5 j N 7 / w 8 n 1 4 4 t A P 6 8 N L Q t 8 1 w Q a K p K d X Q G n U Q S o X j W e c d f U 8 V Q w 4 A g A 3 s D W w s s i Y 1 q o 3 Y 7 8 2 c k Y 0 q i 8 e C w 1 d 1 Z f R B 0 5 4 x 5 t a I A t L t n p e i / f J n 9 F 2 f n g P d u c M G 3 r A o e E w X l 6 B + 3 c T D i n d s Z 4 e y / c 3 q X L A g S 3 b 9 e y Y e G D T D 7 n / B B L w u 9 v k l R n n 1 F G K y y 3 E K J C N K d J 7 p H Q J M Z 5 z f Q 4 2 N 5 / q n 3 V 8 a d J 9 p T J 6 2 I K r O p F l z l 8 v a n c A y b o U e S X s x P K r h l 8 a L z 8 A N J z q g e 7 Y X A + Q / 7 v z I A k P X 0 Q K O E h + 4 m + G 0 Y e t w P f d O q D q D u l 9 w n S S u 8 4 v W U v 3 A t V S Q W s z B K 1 p + b + s I K J Y e g + A u T w T r y 4 0 s 4 1 e q 0 b 2 H 3 a u + n q 7 c K a h l 3 M t v F m h N c M 9 Z J M V / s w d v U 1 + C / N x u m k B d 1 T d 5 2 1 5 4 0 W h 3 l G D W F a V o G f + / Y 8 j y 9 w y R y q L D k + F y j p x i n w V 3 q Y v 2 0 S q t p F h E t B 9 e n 6 M C t l p b 3 q 9 Z 1 J x k B v w n T A L R a n R N L C 3 8 o e s 2 0 H a v K N Z 9 h W E Z 0 + Y B C m 6 h E s k 7 K Z g 9 R I s o D / y m N C S X b 9 M x X q b j 8 z c 7 P 8 L A G t X I 6 F s m V 3 l j g J g p / 8 D A V P B l V g 7 f X q 2 9 p O Y f F 9 j s v l R n a 3 v / N T 0 1 3 j 6 7 Z l a a 3 f j e i + x 1 F 1 Z k 3 k 1 P / g 2 i k + S y O k R Z l l o D C E i + P d d d h r 9 D E 7 I Z H k H y b 9 x m l b 2 Y C d J r h 9 3 m G U E q e f g N j 5 R F h h W 6 y i a l h 9 2 E a 5 E s f x n s a 9 z l 5 i B 1 u q 0 M / 5 P v 4 w g E T J w R L / y d 8 H 3 x l X y H H t h 9 f X x o F A 0 O X f q b T 0 z V O O f + D I j G C Y C S G 7 c X A j a x G 3 j n z x c / T C j k r E g 7 r V B 8 q X 9 s 2 o D i 9 E L 3 m d + 6 i Q a 6 F u H 3 3 U d Z l F 8 p 1 B V m n / d 5 Q / y n l b I 1 M 5 i f U V / j y 5 c 9 H g W V Y x e f F n 0 u f i k Z R F b E 5 R A N p k 9 + + b J P 4 S 5 B z 3 o 5 u N a 9 O G F 9 f / 3 L R J z v 9 3 u E s k u + I + g H A I O o u Q G W J G N 3 n 6 k Q H h Y P j o + c t y Y O N O p b V / 2 i 3 e / H i V m f P t c t 6 c x j z f f J O u J S b I w N D j T f P R 9 p e l s O V + A f m r k h l n a k h k 9 H 0 C f B S K U R K 7 2 p s M 2 r / v R 4 M N x C Z W A 9 7 J n k Q D t p Y A a 7 i n 0 / A I h Y V s Y r f Z 2 z v E a L 4 z M g Q 0 F p y t I l G I b c 8 7 8 w a r Q k p d 0 h T 4 n G 9 F v M m F s i X G 7 T 9 c a K 5 J P l M q V j X y 9 z l 7 s d 3 k w p i 3 k i 7 o I s + P N S 8 E T s u H r M x t h q R 9 y P r y w 2 u Q u Q B B t x Y X i X Z G Z S g P U P 1 f e Z / L Y N q N N B / L k J x o k e u U w 8 / o j n i G L b H / 0 N 8 + u 8 w l k l L 9 f 8 2 f j d v Q q 1 a I j M s e L T p 3 6 x 5 2 J J O f u A F w Z D P A 6 n n Y j q v n K 3 j l a u o C D 7 g i Y A S A s E Y H p + g y 9 c 5 V B U k 9 I y q p P L 8 X T i u Q B x 1 H O e 4 W c A h a g Z 7 U I s 5 s A f e g h + F O M + Q G 5 f 7 t R T z o Q + O p z k 4 f A r H / P b w d W W 3 i H M A Z Q q Q D / D G F n t r V 1 o Y o B L v H 5 0 V 0 E H b g m N 1 d v y Q c j 4 G e Q 0 p o R V u r C z d I v 2 f 1 w d i T g L 2 Q L 8 I n 3 r I 9 G K V 5 D s Z q h D y v s v 4 P f S W z 4 j B s 8 K + T a s G 4 Y V j L g m l g P + 7 H L p 9 U W S D 7 e J e q 0 R 3 V O / C W N N x X V c r X m 6 T 3 x m f q k F U e x 3 W v w d U H J C S i i y Y L 7 O g 0 Y d / W 8 X d 7 e X L b z v q 2 w u g z B e L 1 h v W 2 V X C u / 0 a N 9 d g S G M e s Z b 4 w 8 o d U R / 5 7 4 0 H S U c D o n P o 5 P X Z s z R 1 l 9 H U N b 4 U B U N 7 q S a 7 h / n a q Q U 1 p 1 p o q b 9 P J u b B P P H D t x d A I l + w F F / v D g l d k U 5 z / P i S M 9 3 V 5 S f y c l O E w r C 8 F e c U A 4 d 2 I G 4 A u x R 7 + E G 0 c 9 P w y i x k D v P V 6 V O R f l 8 t p / 5 R 1 6 N a m W J 6 V D f 2 a y Q l s G e B U A f m c q k + 3 L a C D 5 2 6 y o h e 3 w z h G Z c h f L 1 y / o K G + 4 d T r l p z 3 U F S g y U x 5 X U 8 Y H 3 m 7 G 0 S J S j Y o Q F x c z G 2 K x l D v H K p J Y A 2 0 6 O M / p r H f F T J M 0 Q T 8 h c a R 2 q C J k H 8 D t I I J y S m S e f H A Q u W b D c d i l X j u x F O R H N n r C R e R o A Q / 8 j 1 c N X 8 1 J S D T + O r j x 9 L 1 U e A U P x w 2 7 6 c z W O y U i T r J M I L Q J 0 x u 6 c m F z x M V B f u e G j P T w R I l t R I E X S E M / J k J c D R 0 u V Y y s y B S a W / F B 3 P T T H l d U M Z B v 5 w P e A P n 4 H Z P b e C 8 W v x V 2 g E M 9 h O l V l c n y L M U 4 P 2 c f 2 b S T N 7 Q g O C K J 4 + m P j X / J e f w k D C y O b y W z w c r 8 x P b y l 8 4 l + W y S j o L + Z g 9 T i e t y E u y a M Q 2 b n V j K 0 S 6 T h r p I R l m 9 W H E l 0 J 2 h B v E n o B I z G W 9 f Z K 3 F 9 E r j w 7 3 q a I H J v J s g B d b T u A h P Y 4 b v U B q + B 7 J F W 9 z e 0 B T Z z 2 g i 4 4 l z C 5 R H z v I E p w 5 G H w 6 m 9 d Y + F g U p w L v F + B 3 8 k c B 7 l 2 Z I A q 1 5 l Y U b l z e x U x D e 3 g m v Q P 7 h H D 4 y 3 q c O L g R R I f w r r y t P o H R i T f F 4 T q Q r y 9 3 i / L 0 e N u 4 n + m Y B 6 + Z G d B v x g 8 + f U G Q f 0 P k A n c E i u R M E + M i o E E c X P E 1 j r 9 o z U v G r m y l G I n / O z 4 z 2 Y H l H u 7 5 r e a / h r c 8 o Y z O i E X Y Z h E L v T 9 U E V 8 P f d a X s M j d 7 a D C + T a 9 J A G n K y a U 9 4 t s N U i 6 l U I y Q A q O 4 8 X Q c R r y M f R C p C d P q 4 V O 1 h / J V u D z 5 F M m s F V 8 1 G S x / x g I 2 A b / 7 m 3 g t 8 5 I 9 u N y S l 8 Z O c I 7 T a t d C F d d o o t L / o c Z e c o A 4 M h v m K + r g e f 4 K N J n Y c n v c 9 C x b T Q n o h 3 7 L v g b S p M k p X X 9 l 2 2 u 9 m m O j H H e m k b M i O 2 e 6 7 8 y 0 n k M m l B H N F g c g E h A 9 8 n v v n k 9 q X e D u d c e 5 m I e N 7 u O q V L a 2 7 W y M 5 s C + b G w p g m r O n 7 C f X X a X J D n G T z R u B a D 0 D z g n / c v f o Y p o V O N o Q a j Y K X L k h n A X l y s D S f L 3 T l M R t t v V x U Z d O 7 O + L 8 x + 8 + K T r H j o b / p K O f V j c X K E C j M Y M / 1 5 M 4 R F h w B o g e I z 7 e Q B 8 i X X 2 L m m j J F h c y f e N C I R o L l T x V D l i V v 1 o + o L / 8 T b x 7 I T 4 N J 5 l w f p j 9 c Y h c 6 G m A z b S M f F g 8 2 t a h W Q O z j B o L q q G G i f t y f I Z c Y t 9 W 5 v A G q Y G I O X C I z v / H Q / Y o Y t o a I H c B E a 6 d j n b g o 1 c d 5 / b j 9 J 4 w U k V r P H p 6 7 + h e r q c 7 O t p a 0 B T / 4 w L + d y y i 5 R L 3 Z m + / X Z h 9 5 H l h x Q 2 K k W Q p w / p s T H 8 x I B L u M c T s M p 2 s M c W m a z a w k u L + E + R e U 3 v w O A A / j z e f 7 X r 4 i B 4 l M 4 G b R Q d e q B X t d u w S o M a Q w S 0 E Y / Q 6 I H P y 6 D O 5 t R g l a B 5 n N Z n p g Z Q b 4 K c k H G q T 8 6 l G 0 / d p n 3 V 9 6 8 r S 3 r b 2 q / 6 + R H c d a h / Z s 3 O 9 d M z v d w E 1 C i N R r U e D w 5 J n o E 8 G C C N s x / L A q r p R 0 k 4 x 5 p 0 1 E W k Q p Y P R 6 y 1 V f N B q Q 2 K 8 i g z h g / L l H U A 0 o B n i F h t z M / m D U t L Q 9 c E U O a 8 o h Y z N H 9 n f 5 6 a Y c O T h o + f h + v 3 g y N U y Y D u + R u f G I M / y 9 5 9 m R f G V l + 3 B 1 7 D v s 4 + w / 7 g E e d b t c + x L L n U n 5 O J O C j O p x I v 0 7 / H e p b v Z + m X T T d r C s o b 6 v t 5 I M A N P B i W C 6 u K D y j w u d G e 9 t 4 4 4 O p q 9 R N S p 8 z F Q K 1 E D h Y s / 4 y A z o / N a W 7 f p 7 x Q k q R Q L P N B S A 7 p + + b 1 V t P U T P 2 K 2 A 5 g 6 r j R B U S 7 v b Y s X P n L Y m m 2 0 S F R 1 D N o q l h p f A D g t F 9 o L A Y B p U O x O b u u I 1 6 v 6 K u c g Y O y K Q R j H H R p q f N 7 v f n B G w p D 9 F i y B G R M i p G M g 9 k Y A g Z n r + N K 4 V e 7 I g U t r s s + l V 6 b P e M M E Y Z h V 7 1 3 3 8 f J 6 I M 6 k U 5 1 k k h 9 U K K O s 9 a 7 / G Z d 6 A b Q g E H E x e + q m q T Z K e F u R C c u t F E N 6 I 8 V + q n n w + n 9 p 0 9 1 e R 5 H Q F 6 k G N R c d / U e H y / f S Z y h u 1 7 B 9 k 6 q Q 4 8 4 9 u U s t M h i a U j n v Z Y T 3 s z + j D 2 l J M F H l h M x e E X I 9 f s D i r 4 r i J D l 0 5 L / + K N t K 5 T 1 O m u Z d s X z d 5 f x x R u R 4 K v f d P B E 4 E a + r R p p M b U u 0 Y 8 e x + g r p Q D 5 z Z S h D q s 1 Q e X F + B 3 i 7 Y k I I o s C I O + g p o N M M n U t j g g s f T e g Z d Y v 4 L 8 k O K B o p c u D a Q 2 L Q f L r E 9 x o O a + Q V h Z y U V 2 X Y r N V J t l Z J f 8 G f g P 1 g C r J C h 7 F g r v w u D O v b 6 Q J B 3 R n 9 H j A F a T N D S P X f p 8 O q q D E 6 K F x / O r G f S c G u H p H y w 5 W K N u m g A t H s + g 9 P u t U g W L v n q C e r W s Q V / Y W 2 o h O O 2 h 1 o 3 k N T m e V h q l R V P e p 7 u N K Z l V L 5 j + I N b q B X k W D h 9 O 1 a K G c M C c g Q M j Z K m 9 F K q a 1 p f d M l 3 V X Q P Z N F 6 Y 7 c g 0 b 7 2 x e e 4 W V Q m N f E E V m o 2 z F O h / 7 L w f c g c E / Z t h / 3 O m Q / J r G N 7 P O v d 6 o j S H K b l a c i Q Z Q s Q c v 9 k m s u m x e I Q B k N 4 3 / 2 p f + n K O T + L u Z 6 w V Q 7 D L + 6 2 V 7 C 5 u C m t g j 8 O G d K S T N Z H J / D q t C W j G O / v y W Q N Q 5 N / n T + 9 J o u 9 h 5 s H 4 w 9 k X w q W Q i b p + j u 4 g 8 A Z L V H z S 4 0 w k t f n J U d j 5 D L R i R S f y k 7 Z i A B F F a d d J V 2 1 3 w G Y r k X b Q j r h O f 1 U X t T q B d 3 M A R e W R s U M T I X e m J U c Z P 3 C b S E k r f d 8 i E O B R y m o S 6 x o c N f z D v N f z u 3 T + E 1 2 8 A 2 X 9 C z V d i o z H W 2 G E n V 7 t r G i 0 Q N 5 J O b m B e I F 7 P e 9 j E J 1 U Q P / B F H o c U S D P U Q R O L f m S i W f w w M 1 X + X i 0 v 3 J F J J A 0 a a F T d 9 8 j y 4 N I 9 j n e s k 0 D j Q j e K s T L p Z d Z E b G m G q F 9 m l 8 P L n h 5 3 h I z j / E 7 E h 7 s 6 T c / E E i 1 e n W Y E d W 3 I u R 1 e Y 6 n 9 g Y 1 s Y d S / t q L H e F T Z 8 P F 1 5 e W t J I 9 x 9 i w p 3 B X b o c D f Q 4 2 Q H X k L J t x T C m Y R m P o y 9 M f 2 z j h p n Z 2 b F 4 j v A p k f J l T j o / Q 6 O C 4 h L n 9 u Z j O m G b g 2 D x 3 Q D X 2 W T M c g n L n b I 6 M 4 3 G r x l 4 F i 7 4 G O x 2 d o a t 7 C 7 A u f l v C g Y y S p 4 2 Z 6 j S V 9 j Z b x W y q 0 B y D u U E V U Z S f Y K i I C m 4 W z p R W 4 K B C j 9 4 6 a 1 s y x X K j 8 i q g / Z / v R T C a l 3 c g y d 4 + N e r 7 8 O m g / 1 r E 5 p W d D f N c d c b X 4 u M 6 / y 1 e 4 7 h V o H e P U f k 8 Z P M K a J B N X M h W M B J q M 3 6 7 i Z p O H 0 Z q o w a L 3 F 1 h T o V Y Q h V O E t M T o j n q 8 u L 9 v F V V m K 7 J h 0 3 3 g O G Z s H p 6 R 3 / b G q 8 i Z w S f t d J 9 f q h s c P u K J F C K W T o Z r C m y s K P A b e l 7 z T U 3 c g c h 5 k C Y I + V U R B j L G 4 8 E k 1 s c V E + o W B S g K F / t 3 i T n m p 0 h k 6 2 5 j B G 9 b c 7 o A d m q j I B J g M r l P A S 2 c P n L 6 T L w R F U 0 m e a G t h / t w V Y 1 3 4 Q U o V V S v N 2 T z k w v x V 9 l 6 C P C Y w 1 6 K 6 A G L b p L k s Z V 7 5 U I o m k z A y e P 0 p 7 + D 2 2 F O R / T K F n X d 0 P 1 l S V K 3 0 V K u v j M l i 9 v z l e 1 N t B f d a 1 7 h u Y y 0 C T 9 V n 3 u 3 l Y 9 U X j 5 T U D 1 z x z d l a s N i W X o k Z O x b t 8 H E Y v e F d N 0 F 1 b 8 J I q D q F F 1 N q R k g W d v 8 o 1 B i 5 4 z l 2 l g 9 N v m N A R t m q 4 W h 0 r H 8 B n J 8 B r f X t / J W Q O 2 v b 6 S p q 2 2 u I W 0 X L 2 r w + 0 M b 7 D N 8 K P m y V I 9 0 2 5 z o 3 M H k L M 1 O o 4 + h V k l a z g F D u 4 j d E o + r 7 c s j p l 2 / z g H g e 1 D P 9 C 3 K A A d 1 g N 2 I M 3 Z 8 A 4 T r d + J p X V K w c m j L 9 R 0 b P q V o M 1 Q m r 4 r z J f b e O C Q y I o a C n 9 E J s E I H p i D C r E 1 / j t U 1 K m F T w X t x L j q i Q U O b 8 r C Z 8 n 7 x G m 7 p s o e l / b H c g l y 8 I d / O X 5 r x F A R 0 t 7 Z 5 j x Y a N J N j p M Q F r 0 u I d c d Z Z F k 9 4 o f A m g n A 3 c p L 2 k 7 o Q t v s f D n t V a n U 6 h D x X Y m n e F C s x i H t A U 9 e d 2 U + N m L 6 0 N a e 8 + x g b f E 5 W b H 9 r H Y 5 A 9 Y g I u n M W b C 8 5 D B B k I W H N z b + f H r f R W q j t 2 R k o x s C W + n 9 A q F l 5 Q f C 6 z n d T 1 O J L j I Y B G P T / B L X d h j r e T / 0 B K w z e Q 8 + y G P / e G 2 M c g C o 7 W X j M 8 7 V / i k p N M y Y 7 8 c O 6 a T Z M d / S B z J B P V n M x E K a R A 4 l l y 5 E M W m R K 7 k q P 7 s L d s x z 7 + I L 9 m w N O o / y y 1 + 4 5 U b R x u M y z n 1 + X t v j j A z j 9 e x y J 3 e 6 I 1 i a Q p t U 7 G w z I b 2 F Z C P m M F K h u o z F i D w 9 9 F t n E P G / P b J N K f I e j C K D S q N A E e Z f z X 0 N p + 6 D f y T o Q 0 1 t x 1 S d n h A P z m X 0 6 O X / L W / u d y L 4 7 Q H 7 f g o N z 8 6 v 2 1 l b M q U u J E C x c 3 p P 6 b x G s Q J Q G v n q u G 8 s q 7 k s u j c E J j l C f V p I h B 6 J a n 6 + b i A A 5 B G + K A q 6 s G Z q G w g 3 Z 9 x 3 N Z P M B G m 9 3 t 4 B T m E M n z 2 S K q s 8 j h H Q M f u u s a T y e L T S F q 1 v J n c p z 9 q 5 6 2 2 b P Z 1 k P r E Z 9 W a / E k p p p Y M e f b U / G t 3 Y c L L P g a V 8 j k m X 1 t n 5 3 P b e u e R g z b s B M c Y 4 E N c H g L o w h t v n T B C F 8 5 t 1 + t d z r 3 U X Y i 0 P 7 c Z n d 8 f H J B M G w x e U Q / y E 3 Y S M F T X e w 6 9 s u m h G O 9 J m d Y X 2 0 e O O 9 N v Z q d k v w g Z l 8 d I J M T y 5 R A k j v x R A S r X t 3 z k u P Z 6 8 T J T w u j s Z I M J 9 v F K B t G g X T s j 1 x V 9 R V C 3 j 5 L 8 N c a T f H O t c d i + v q 6 u m G W t e R 0 h J O S k f j R r m V t B u F w c q K P I o 4 8 q u m b f J 4 u + 9 H u 0 F S G r Q 9 w + t 6 y g h S o I + O o W 8 R z g / 9 q S I D b K E y d A T 6 7 W T m n i r / b D b E Y e y D 5 Z D d Y D + F o 7 h h / s R a C s h F O S d S N X R X m r N A y K G w h f C n 1 1 L 9 g c S P 0 D h A 2 u r D D J 0 2 Z r j / V S / D c a H j V H E i T M b o I y l K 8 m h t E e y T I Z 8 i V o Z n U c C V K I B W Z J S K U O 6 P 1 J J L a g H H K q w J Y v 3 D 6 7 7 R v 4 i t q A j W a p v M x p z o B R i 7 w j X U u r L p H 7 h E H N E d n l s s F d 1 U o z 1 H u / 7 W M Z 8 d d V / n s w k 5 j w D L W y 8 l d 4 W 3 + z 8 + N U R a 9 + f t x Z e 6 O A N Y 4 y N d j l E j 3 M S 3 C z k q 1 + G 5 8 A l G O f X k 7 H / t X 3 z O W J 1 g 7 D n y + B k s T g t w r K K y 8 f 7 d R / w Y n C d V v 1 R e d j z B x f V 2 9 0 a C 3 j d a k Z V J o D 0 u M 9 t b z g G K V Q T C H U t / 1 R R v j n m 8 b m + 3 Q 0 O f y h Q E v n R i 7 Y B u 5 Q I T e x e n s z n p H Y a 7 V v b O h R J c u G h j P p C b G q U b M u S 8 Z B c 1 W v t S m 4 F P s 7 / 8 J d / M F D D I Q v 4 R L j y F 9 d r K H 0 / A j 5 / s F 8 r v v X I Q V X m f i k f n f E f x f g j S Z 1 V m 7 A s 3 t O g f w o X 4 O w D t 8 J E R u V y E O E o w h k W H J i O s p M X 3 8 4 d 2 E 9 F a e A 4 H K z K O 6 B 0 X 4 J Y P c U S B Z 5 x j D n 7 5 U t h S u 9 f j U D U 4 M t 6 U 7 8 o / 2 F b B f G a M 9 B D W X o h N S E F X H h C 8 X 6 P + b 5 T M y P J 0 b 2 S S k H Y v x c v c T W q g e u w i r Z w Q 0 b C G S s t F p / p c e R 2 w I s K s C + W j s y p J / X D f 7 L q v t v 3 Z g F U o F g U u n k c Q c D y / p I n T 6 s 1 l 6 Y C 5 t 5 P D k u f x u V f 2 R Y C b O 5 G 9 e g S 4 9 N 2 w Y X F t V z Y v h G t Y n h I / B K z / 3 w / 9 C v w j h j i K + 7 7 O e C w p g C E 2 5 O 8 9 W J 5 K y l 8 z / E 3 u n 5 / e 1 b P N u s G Z E l U R i c D G Y M r 5 1 Y 3 1 j D e R 0 P W e h M 2 j g J V E 4 R u H l U f d O 7 B L y C F m D R p 5 L X c W Z e 3 j Q t W f 5 S Y n L g n u Y 0 n I d U t h A I w O S 5 O + g f r Y d S K 8 w r k Q x E e 5 M D V T R V 9 3 x 1 i G U f J u a G z N S N k 7 v V / z s j 0 k O L c y A x V I 5 B A p i v 9 Z J 7 1 C / o R d l s i w + t A A V T I 6 a J s o Q Z e v E 0 j c e d l j p A I 5 9 2 Z 8 U w N D o b I w / 4 X 3 O L e 6 + O q g A c u p t t 1 R F w m h y r O v j y B i V T i S U 5 K 6 f k D m t 6 L Z z M k n q 8 Z 2 q / n / S o j E b T 0 p K H f Q a 5 9 A B B Q M k Z a r A I S 2 t 3 I z i u x 7 E E 8 g 8 H 6 U Q + X l / O A I 6 K 2 c p R n h T C 4 9 C a D L C r y p T m F m K A N a E B 0 g 1 R d 6 x M M 2 5 6 w 7 V j P x z 7 H e x 1 b Q z A y D a A M X s T + + c w t 9 A e V u r L V P q g I 9 7 4 w r H 4 B y / s F c N + d o I B V 2 + E + c I K Q e 8 C F V A A v r N 5 w q z W / 5 l K l U F c w 2 N p e 2 R Z 1 D e E M 2 f o x + J H C h 7 5 k Z V u N T 6 n 3 5 a O k s R q r P G U j b b v 9 i / T + Z s u Z j W I R / / U Q Y d t F + s e k m d b Q s f w a y T F B K r e e w C a 1 3 a I d A g Q 4 Y p Y o h P t j p g 8 s 1 S j t C V Q A 2 j v B v 6 R f s N M / P z W E 7 b g V o D 5 o C q u e W u t F I g z I i L 8 l Z j H O k B 4 J O r r + X p X v f 7 T 9 q I d C A z / Z 3 c J q I o Q m S u W v J l h C U h x S K 6 v y u I s N 8 a M x T R e z 9 L q P l 5 D x Y p t t r t L N x K / Q v r 9 5 7 6 o H n C j 1 7 E p l O r j C T o g r v 7 V D Q + R y 1 m w C m 6 p W O a D F G X i X E j U r v A j 2 q P n 3 b 2 i B d 1 W n L m f u t i o 3 Q 4 X A C K C p 9 h E 9 b c p a L o Q 2 L Q a 1 s W u G H r 7 C w i f 8 x C k J f y s Y s q 6 H D n 1 B D y N W S Z n C 7 8 W B m 5 N 0 + r R V W 2 7 W 9 j z r Z s f t z x P F 3 + M J i p y a g p N N n k 4 V c C T M 1 l S o 0 R y N / o 4 D H S 0 T U I h 0 t Y p h 4 H t 3 t + A o w 1 3 V / E 0 1 3 p L 8 f Q r i 5 z Z 8 d + v O S P Q R J c k k 3 A q 1 2 1 9 2 0 f n y H V / G J C p z I i g z H l x N C p g n j n F H P P / 2 o y I q q U q c F x e x m + U r Z 9 O I w M f N 0 r A M e x Z O n k f G 6 K 7 T F T + C A v K j b t z b e 6 V l o 0 p a U i 8 a q 1 / F x D c X w 7 t f J n 1 b D 0 d G 9 k a c d 7 x c 5 P Q g A e o T c 1 R c f V C U v X G F p I z l G X n n 9 + x j e y 2 b 6 L 6 a g I K V J o e 2 F f u q R 6 6 Y 8 C T J B v I i k E X S L / P 1 v P X P + n 0 s A Z H 1 a W W 3 2 A o U F z O 7 4 w R k w a 0 f t b y e M B h N Z a z 0 x 9 P u / B F e q o d / F 6 U I T w s a q Q P P e s I J 9 2 i 7 I + A F W c d 4 / s 2 u D Q W p 7 D p 1 j V b L L C t + m 5 W G U s v W g h A a T K e u r A + b K / M r k R 5 2 k + V 3 g V 2 c 1 + X C b F Y j x c o K 9 i x q C L i n R o y D P X Q y w x n R G 2 u l Y J A h e e i I n u Q z j I U 7 9 A Q e U S p E v x D n w G L l i 1 v 7 v O 4 A l b x Q m 0 D x E p 6 a H t y 1 w q o u 6 S q l + V b d k 6 8 V u 4 R W L x Y 2 x E h L e 8 g h Z K K R 5 R u o v n u p s / 4 8 h I G h 5 7 4 0 m O c 5 B L N 9 d G N L x G v X D e l u G f G r w o o N 9 0 A 0 0 R F u O e N l 1 v w 8 z Z J n 1 K f K B J A k V e 3 4 u I S L W t x N 0 v r c m 7 d D T U a Z m 3 0 H G c / s Z U Y m 0 3 9 d e Y z S e R c s Y h O w i L p A h O x 6 G 9 a 4 t u M W D 8 g D 3 j V z f / d v S 5 n c N s 1 4 g 6 I Q 2 e T n k i X Y i x 0 f I 3 Y V v 3 3 W 1 Q X P a s i p J G Y W g Z z Y e p f C l t 3 Y u 9 2 y t W t p V E X a 9 h O l V 8 C u D K m J 8 2 / A O S 5 S 3 A h x y 3 + Z W J R / M r Z S e F T l K y 4 A f D v N w q 9 n 8 l 9 + + D 7 w K 3 D T n 7 W h r d X 1 m B j / p N d I i N 2 a s T c U n V V 0 x 7 t X s W B H 8 B 3 3 Q 3 h f P a E / e T d T p 2 B f z q c q C B O M + N 4 x Q c x X M b j x 7 9 l 9 0 d D S 7 o T p w s Q / 1 A 2 d L k 1 j f K R h 7 L g 4 P E n v O A 8 c j Y W A N F Z A D H l r w t l / t e i 0 l C U B z m 4 + u N 8 E a G t F U 4 / M 0 c V 9 1 j o F b z N B l t Y B D x y T s S + g T V 9 o O R 7 f 2 8 N X 7 k W t C Q m L L 6 q 6 g r C 0 h F f o b U k s H e w d 7 n H 1 E 2 i r n N J P K + K x f l a f M L x M T n k t 1 r j 0 o Q / B f y 2 n s 5 9 P j H t O K C n + o Q 7 N U Q N g 5 3 u / T s f H x 7 V C 8 u + o R b z j z y C / b n T 1 2 0 T I s W T + T 8 b x t P U P E r e 1 3 1 S e M M p v a J X v y x L D i 5 u M A a L f N 2 5 2 w G O b u w p / w r h R t w U N a 7 r c Z v C e P q H p i n B D 0 3 v 6 g d 9 a B a T + y T 2 v g b K p m U 4 L 5 o A 1 u D V 9 o K 5 H W K v C C g X v l 7 O 9 P y A f a C H / 9 N i Q g s c w + Y L d p f 7 7 v G s 4 z a 9 w q Y D k h E h C s 6 N r 9 k H J 2 8 T b o C k h 5 U s r b u o I e 5 6 g d E n j 4 I o 6 L h / 3 3 S E k v v S w D Q P 9 S y e m 3 Z z F d N r v 7 t z 1 m U s j c 8 h + a Q W b p T e 9 a Q a 7 Q 6 x B 0 Z 4 9 P E t Q f g q S k 4 s v D d B J D N c L X 3 0 0 l Q Z Q 7 m I D t 8 p 1 s 7 E H 6 t u Q P j q x 9 0 i S d y S C b E l n 3 e L q m R y B 5 m S g A a U A T R e W 4 N L l H 4 X O P o C A 0 R t y c A 4 N D x 5 6 y 0 n F R A Q 6 7 R I i v J 3 w 8 2 P S O i s y R Q C F w 8 v 5 / o G w 4 A n 1 u f 3 W D i M Z e R P 0 Z k p U P d K 1 f 1 c P t Z S x Y 8 A o t 9 T O b d N f 5 e N 5 K l 3 t s 4 g Y W 1 p 6 7 b g p X m u t 9 U g f E O Q 2 U p c 8 1 x X i b 5 C K 6 I h G 1 C x B c D 4 5 E t t q n O C L e B v v K n 7 h q H Q N C v B U D 2 w 8 W m f j w 5 g Y 9 G / l A L d 2 V D T Y I M G W I N s a m E D 0 o q v u 8 f w u u Q j h N 5 R l U w 5 k t g Y h / i 4 o w F M 5 A A j I O e d D g m P n G 5 J h U I A o d N / e l m f J 1 T z + v N f 3 E W V S Z s s v 4 / l 8 W h q e S T I 6 3 S v 5 l g + h X D p x c v t L / p 0 u X v v J Q L V V P 5 R p w e w T b D 5 V d 8 7 + G h C K N H S 2 T O m o 3 C 2 A d 4 O O v O m g v s i w m O V K 8 L t l 2 B m l Y a f M X V k J j j 6 8 D u O g C 3 v t x n 4 H P f L w a f e 5 m T z b A Q K 3 M q o y + T t H j o O e i 9 N e 1 l l n H / 6 I D n j G n Y 7 f b 4 I k c k R r e i p L a H 4 f W 6 l 2 + A t 4 W z f D l u w l f U I T 4 S M l g F 5 S D F B 4 c / a I l h E R D r 7 q k p 5 4 B x Y G J b y w l M r s E 4 W j 8 k p 8 C / 1 W / u B 8 p u C 5 O E / + r X I o y e 8 U e 9 + w 9 w l r J t s + / B n u Z e p L Q 9 V 3 f C K K H L I r m a x r v 4 I z t X K h f B 6 E I g 4 V 4 4 t 7 l 0 Y g C q t b 0 T N q l O Z Q 6 G 1 C Y 4 G U X h N g n T 8 v 9 d H m D x y Z r 3 c i V D E e n 7 f + 3 r g 9 h O k a j 6 w N T t 8 3 u P W o v 3 j X s y b o + c F I 3 Q s 0 c Z z 2 j P d b O G x j + p J c g X 1 c g o o 7 A Q I 4 n D l B w 0 b j N O q W O 7 z i t Q O e R 6 9 N h C L 4 D 0 Z + w 8 x 8 J / n z N p H Z z 6 n E R F b + P q P 4 s b 8 u D s W P O f n 8 I K q V A m P g Q a T 3 M A E j Q X 6 A U L y B 5 d w w r F 7 4 O u 4 9 G U D A 1 t b u 0 q Z + z / T d 5 A 0 l O S X J L v T 2 + + r 1 u P 8 l T Q G B 1 D B z k Q v / e k H C Z u B v 8 y 2 g Z B w N 0 O C x 1 G j Q v U m S e P Z D Y l K J Q C a e G I / P k S 7 T s T P r 7 e w c A + 2 W b r e L e 8 o v E P 2 l 2 6 e / c d I u Y M w u 8 R O n X Q d F 0 c / 4 P i R K c T z e 3 z f D + C L n 5 U B W i b + C A 1 / 3 g Q m E 8 c c K 9 B d h 7 u I R H F B T M d G v d q n H Y U d P W B v j 0 D Y k l 9 i o p i m u b n z R u I 8 Y R e u I u w T j B Z T q 0 N J g + P i M y U + J 4 x z x m A s y B 0 w R z / f d A / o E 5 x c E 2 S F O 4 i 7 I 9 t s O Q J v n T d 1 9 L W Z 8 n z Y S 4 i a R z A 7 F m S 5 y C t V B H Y 4 I j T n B + 9 G d w s C f 9 y u O s w V a a q q i K o 8 k R A e W + x h w r d 7 w D x a g P T y Z c p + 6 o L X w L U L q e x / o 0 P C H x R T 2 c R l 0 0 I / f n Q x O 5 a Y J 2 u l Z u a L S Q C g u E 1 / E + y c k N h R 6 j X j K J o o L q k / t O C w Y 8 7 + r A J I Q 6 J M 8 B 1 T U + / G C s j Q 6 F o e C g d d u k V A e u g / M 0 H A / H s m Y G 3 h l r + P e P K O s 2 H F o K B Y V 8 m Q 5 r t K i V I U d l b f + + 3 W D K 4 3 V D 2 C F 3 F 5 b H 3 8 9 t q i e 6 w 8 G C N I 7 m I J H + 8 H + c l S w 4 V S t T W k 4 0 P 8 Z k r k V V V R 0 2 T N Z a 1 J 0 M S i G R 3 J J m g O k o O S j V T k d q e C j V 3 p A u E L R V b 6 f t 7 v 4 v Q Q n c B 6 K v f W T 4 M D j o v m O 7 T L 9 x R T r h n T 4 R 1 r 3 + l s h 1 P e q 2 h I g Y A j K 8 n a 0 U L i + R Y 3 Z H D g T P n K p 5 v K J u w a S i W v 6 r 1 / S w 7 6 + 3 J N f H i v i b R t 2 5 5 + F m 9 e e 9 A E + i / Z + F v n y k s O k 9 6 b s P R a 6 a V c F h 6 0 d A x c f Z V o 8 G Y U 6 m k 2 h u w C T I H U U B + M N 0 W R 7 6 B M p 2 U H 7 J z V W D p x z 2 G n o C A 4 s K S A v F 9 q h a r F M c j h y R z + E T 6 h c Q 4 V 5 1 N 9 M 9 t / h T n y 1 8 P J S l P T 6 g Y Q T / x B g n O f K S 7 H Z W V s 3 B t 8 C F S 3 M F A v A O X 6 p j h E 7 8 d M O S + z t o 6 b Z 9 M M P e P N H F 4 J 6 f k Q 7 L B q f X I H S s / G U f 8 w x v c 8 Q c h N 0 h V A k a t R 7 Y F O 8 a 4 e 8 N / F X G u X U b 7 V 3 x u 5 x b R O q D U A t B 0 i u E T c J u K u L X l / L q v K T 3 N M e E R 9 9 x W b / w K 2 3 f U k N 4 B L p 8 2 0 h D U l P w B z D Q A b D R P g S q w J h k I v O B 1 e K 0 j g K G o h 7 n G m l U W 1 x L J W n A C u O S 3 E N a X 2 8 H G P E W U 7 W v A l R h i u v N j g U s Z v W u a r d b u d 1 r A I n 5 a M v H F E 0 g K 9 / 0 y 2 e m t X d b Q d B z P L u t Z M 3 t r B A G y E H K p j t L D 4 A k 1 u u N 6 z + h K 8 x i v V 2 P X u c f m T F 3 q h Q b / K E J A N 2 e B J U 8 4 g b l T e q B w s R j 7 z v M D F b h e 8 C F T H p Y 7 S p j c + / P 8 g 2 P t O 3 5 7 b v y 9 u K t 4 F N H 8 W 9 P G b d g a G 9 n 3 S j b 1 Z Y r E I a z i W o b p H r l l U Q b a b o N n Z / t 2 F A A F 5 2 X 3 3 L t H / 7 x / n c n e 8 l t 2 0 1 k q L G V / c n W g H e e 1 J 3 u P h e W x l 9 L g Z C 1 5 8 z D r s n a O C E P y w b / F e c 8 l R u p o L t N E s I g e 8 U L / x B H 9 9 E 9 e 5 X F 8 L n t U v l a 3 w C k f P 4 U 5 W j u s s t K 7 h e E f 5 n D 4 K M u T A Y 3 s e P R w 2 J O r 8 L 4 f u a U 9 r B w L 6 B 3 f s I 1 n + 2 i H W f n U H m W H c m j z O s c F y Z I u N R / g m m C j e l A i S + G 0 r k T + w 3 e x 9 d T W v 5 2 9 z Z L C k 6 j 3 P s W d 5 g F Z d D n Y A 1 C t j W x z 0 X Q l O v n A Q P j A v n w K P d R f H h g x 6 B e N / R o 5 U v p 9 Q / k T v o g a k C T A J / P k j p U t F C / 4 i 7 9 a y O Y d Z v c n g 8 s 4 S 7 k i / u 8 E u n V R F e g M X B x F a k e g Y y G m b 0 B e 8 3 6 U 5 U Z G 7 s H I z M i T Q l c y K A K k T W u j F G V 2 J Y a 5 m p 4 D i c M 8 J k Z u D y E G M m B S N K 0 7 3 e 0 Z 8 R g r U p P g t / M E D V 4 d / q z E P w 5 P Q N 3 m C K + 2 n c 9 4 J S D 1 5 f z x z O I b I 6 1 2 4 G Z 9 + 0 7 p 6 O g P R Y y Q 1 s e H O y + y 7 Z D r 3 L o Q 3 6 2 k l J O 8 m 9 j X w m J 9 / 5 D 0 O P 6 P / T r x O 4 6 s E t K V B T Z H X 2 m A l P 3 5 s u 3 8 7 3 e c a R h c l A W e 9 r 8 N Z 8 g x K k b p b i M + X E A R z C 0 B R i 6 y S 3 L x G N 0 9 8 R u h h T z x z W I z P X P B X l u 0 c y 7 V i B K v b 9 4 r X m R z O k y D i f e I F a u H 6 4 I y t C Q V X m + t v l E R n P h 5 f e e p X f f g 7 5 9 O O o r 8 1 5 j 7 t b u h S B s A q f S C g + K / X t u S / b p K F + G 7 E W y x X A z u 4 6 h Y q N w 7 F L 1 w D 2 / H d S 1 R q 9 Q O o 3 w d 6 2 q w p X l 6 P M A f 2 e O e V b R D f g K O 7 / A 8 4 1 u o S K I h e u i W d 8 v G G S u u M L E O H o 5 2 n a D W o 6 l c E 4 + q J c 3 W O 6 K b 2 B t D C e G j l o h I 1 V P O c B v Z r + e v j W t h q e q d l 9 / C g 0 B O X n Q P h i g s + W I 6 x P L t 6 X A o k C K 9 F M p L u 9 8 u x S A 3 l e T Z c e b 6 T H / v l i O t A + U O v 8 3 Z / 2 K K 1 J 7 i T Y M 9 l M V 2 C h 8 U 6 v T 6 f S A + l q B d p / o f k w n x C O 9 A m L 6 / k E f J P j r i C z 4 V l n / + H 5 o F t H r F g 4 7 l X 7 6 / y L i k U j C Q 0 1 G o a K K n M C w S A E w A D L g Y b C I U V + y Y d D p S T 7 5 2 1 5 s c h H r C j W A 8 6 x M w F E q f 5 W A x J O K s x H s 0 A g v H x r Z i + G 4 o s b 9 P f h g z G b c u Q A P Q h R j k u x x M P 6 K X 3 S 1 f X 1 E K q i 9 f t 2 G / r D / Y + W N l r W v 0 t L u / 3 h 5 R F c 5 Y V / k u e n f X q Y i I X f q b s M 7 B m T Y C C 6 y + s b 9 Z o a X 2 L q X O Y I S H 5 2 h c J C M a n L d H 6 l Y B 1 F l 3 w Q M 2 / l g h H o O W 3 9 n Z c T x 0 J L g V D 3 I f p 1 3 x Y D I / c 5 D s 8 G s L f G j v q D R E I D q W R v 7 7 n 4 I K t N 0 H k o f o a 3 4 W 9 g S 6 A Q u E u B / G a a 3 w R 0 M 2 x 0 M c v K P g 3 g 9 E R V Y x 7 A p I c x u s b V b 9 O n S 7 p d y F h K y n C + 3 4 z 3 r v I b B X O N H 2 / H o t O N A q y 4 F D q T S h Y b M j f A l P v D 9 N H u 5 S D / j I B / C e C e O O L v t N V a S d n o I y k Y q T 1 x J W 6 9 4 a V m J 4 g A U q Y Z p / 1 v g X D L G v H + x v I t t 3 k 8 9 z 4 C n j v o d / K d 4 H 6 E s p I P t m 4 h P r g Y E x P 3 d J J B j c u J I E k 3 9 b f s O R V 6 C T o C 0 e h + 3 v Q K u f 8 h / W B s C 5 P c D R L r O 6 Y X F i v U m I W a L y X n F + k H o E Q V M 6 Q Q X I x I H c 9 y i W Y B t l d 9 4 0 N U / k T 7 E D Q X + l U i x i b u r 3 9 H 6 + W K g v k Z T E 6 g t D r u A z H B U H 1 W 7 x P T 8 W m H c / k D D R j j o f G A p X / O E C C C Y Q v 3 Q X J h T 1 Z w q U 9 7 h W u N h n 2 1 i O P 9 u E O U 8 I D 3 L w j b / D m 2 i s y L 6 P o D 1 P J R e M z P L O z a N Y R M b m i r E H G v + a K j 7 T 0 + B 3 X L v 0 d G I b 2 p + J u T S r 4 H X c q T p P c l u X l V Q X e m n D H J 9 D x W / m m 1 q u N 2 M D A a c J F Y v 2 Z F r b / Q y 2 K f Q u i B 5 Y K C n R Q x a 8 v Q 9 u G c H 3 / 4 U N i h d 7 0 u 5 F 5 U A z 4 i O K h I 3 M / 1 t b Y 4 J y a V b Q G N j q h X D E + c R r T / F s T y 8 / m 8 / 5 8 b + L / z / f 5 F N f y / 5 Q a G i D o a S h E v u R J C y U Y 1 X i l u S K Y j V Q c Y W V G o r C X L w e G e S L a W s R + q I J b U N F p I H V O 7 V + N I u i D g 5 P Y 8 T h w Z 4 S u 4 R 8 d Y Z q Q K C g K 7 2 H s a 1 7 g + V W P Y c 0 a / J e M S H / V E O N b 1 U Y 6 O 5 t j z y 6 l l D m g Y w Y n 3 c r k d f Q P Z x 9 I Y N A k W m w a l 3 W D 3 b A d Y / 5 M m L 4 f i J J w J L S M u l K B h o f X F j A j b g x 1 f b 3 h Q R r x + 4 P F Z R n x i 8 n a 2 g / 5 a 5 H 7 P K G X + v T e d f 2 F h 2 3 U X g R s W T t d 8 U e k D + H m Z A m n J C Q r 3 B U m e N 6 p U d d 5 e e Z g p R 6 a E u 0 Q U x w A M h l P 4 M Y 5 l / j 7 / T h l n 4 z X 5 R B T s j j E + z D B 7 R r h o N I 0 V j E m / W O Y d y y c H p K k 2 n f X a i k P + 8 4 M p 5 f N C k p R m A K d 4 g 3 m 6 N 3 6 V 5 2 I Z K U o f j P h O u o I / A j w E P z p d 3 O U 4 U C g 8 j z A b Y z l a J L / 5 J A M S C P 8 d e 4 P z y k s t A C a o k p j / D J Y M U w 2 K l B i A w V u J i w w k a B i 4 T J x f N X k 9 9 X a E F R 2 o U w V K 8 Q u N 8 w k o w 9 v 7 r J / x 6 L E E a y 3 N j V b N 5 I A g M l p t 5 y f U F W P 2 p A s s B h E X K m 2 n 9 D 9 I m 9 O q z x 2 n i j t j X I P t i i M 1 J d U D o K T U W c G w j x V X C H t q f t n l O J p Y k 6 d V z 6 H h F 3 / d g F y 3 o 3 T 5 B O + 5 m U f z V w S 1 7 j Y 7 c b v z z 3 l h X 5 i Y k 8 C 8 e q P u y a G + 5 / s u U + g p v J b L 0 j P 6 O 2 Y Q B F h U 0 j 6 O b / 8 k o E i C L n 3 z n a I Z 8 z z 6 6 a L b 5 C 6 Z h z 7 v Z V J / r E b A S b F + Y u u Z j Y y o n h g g o H G u V k T b R C L 8 s / U H w y M p O 0 Q e Z U K N P L x A D A Y t Z T W j H l i G f S u v E D U O 3 Y V i D 7 f G P n T a 0 / 2 + 3 G f r T J F d U m H d w a z S + t 8 m q o Z R / 5 M B t M Q z o R s 8 u d R V 5 J 6 y m b L Q p K E j 2 B S w Q m 1 E R 4 i D K D w B 8 F 8 Z B y N W 6 n D 5 v a s B o p z v + w P z E z q Y C B 1 e 0 p L m T w K f n p f X 9 B 0 J A h F E x b m a d w B g k N N 8 9 Q S B 3 r v 8 e S h Q o V F Q D / G J x Z z A C X g X 0 + E C D c 9 1 x 6 K P c p b 6 d G q F g U m W f a O o P F D V F X v f l E j F j O z T C g Y m m l f C I d 7 K 0 1 4 u C L t I e r D X 3 N d N j S E D 5 W v 2 P m B H 4 / J N x a 6 + o D E l 6 V J w u m c b k 3 6 H G f 5 r w p s Q o J n P J g e U b K h 2 i 7 X k r A y L i Q I N 4 w F + R G 8 D u / U y h v Q o 1 3 k 5 y u H d u 5 E X l b g e G 3 2 H j 0 h e l O e p 3 Y V W E m W Q l v F K M k n g k d M i 4 S z K 1 e l H 8 X 1 A B G n B T d L G R U t 6 e U J 5 w Y r w v m o O Y u H Q R D Q o C Y k U C L L u X A I F N Z z 3 X x k i 5 w q f P P x 0 l 0 b b 1 r 5 4 G O 7 n i M / g M U 7 c 8 j 5 d Z u v 7 K K + 1 b I T o H f / E k T j y H 9 i p n K b b X / M G 3 A 3 a R E a L u W O F j s 9 7 p t 1 s l n B 6 1 0 X R I V j T k f O Q m G y Q y i Y Q f L / p q 0 B + l u + A x W x G 7 5 E 9 V Z u n E i P g B 5 C z w 8 v M z z Y S T f a r B 1 k O i v + M u 3 l i S / R 0 I Z n E l 6 J K u / e 6 A S v 2 A a L + m 6 9 K Y V X t e g x v J P I 6 5 8 v N Q T 1 N c 9 E 6 8 O / C x 8 S X n 8 7 u 3 M c m p w 4 v 8 f r + A 6 U t + w d j Z 9 K u K p Z t 0 R 9 E Q 6 Q Q b A I C U l c K S I 9 a A V E Q R P j 1 b 5 5 4 2 X t F Z j b i R n w Z x b n n K O 6 9 1 p x j g E o X h L A e F H e 0 d N S z x B Q d D c d L Y C G 8 G o q s r j n s z X b 3 G E x C m O H 8 5 Z C V q d K l 4 z 2 X Q q X F N g D D r I n n F j 4 Y B O C M N 5 Q R T z g 4 H O b R S A r z Y 8 J c f i t M t p 7 V d A 8 g y S m 4 U 1 1 p x 0 n i g m C T 6 S D W A m D T H q Y f A 4 s 0 C U X v p M I T E E 3 H a l q n r z a N 3 2 Z a / 9 B + + + Q J c c 4 A q 0 f w M 4 Q v b F e D a c 9 8 e b e f x x t g w + b 2 A w b s q J 5 y i J a U X 2 5 3 6 C i j E n 7 S J 2 O Y T 9 t y 7 s 5 X V r 6 r O B r m W H A 1 7 + m 4 u 6 V U u J l j P h 2 1 T 4 i p Z z Y q M E r 3 t 8 3 Q e q D E d b b n N m d z k N / 9 b h Y f B A f 9 h B Q p r a I c i F c 2 t c X y B a i j H f o u i Y G k e i n X X N V l 0 l 2 9 r U I F W R g i p u P 1 q 4 C 0 C Q J m f J q Y a v p n X 3 7 C M r F 7 9 g h T 0 k 3 3 U 0 m v u k l n I F a 1 K w N C u o i L I 0 e b 7 v V 6 I 4 7 r B g j D C A z Q 8 4 B v z + V 1 d G f O X D F m 2 X 8 T S C 7 W h e a 4 1 / O h 4 / 5 b 9 Z e S O n i / V b u w / W Z i 1 i G X t l k C 9 Q b Y Q V I A / + G W k X D B D L a M / V k X 2 s t F n p A / Z 3 9 a 5 F y d B z 9 o z H 6 b q e E L x e w L l q 8 D Y E X v A S O O 6 A V I E l C 5 6 a Z s x / f J x 0 V S U p b G 1 Z 9 X K J L D 0 + d S y + + m k g H l u a A j a G c o G R t I / t / j j f l L M G c 3 A Y v 2 J Y 2 0 q b 6 T f l x E 1 7 5 2 p B k w v c M x a M 5 d M b n a M X g H D 4 i M R t 5 O M W K 1 q F f 0 e I K O O n k E 5 f m p W Q Q Q R d 0 0 P 3 s T / O X h q y a g Z h f n 6 C E a d + t S l C N Q 4 1 P w R s Q g Z i Q P 8 Y B Y w i F O o 1 P g J n G G S I p p L S 0 a a l 1 / p K D 6 4 8 T u y F 7 P J c n 5 4 x e M b P f e 7 U 5 W u H / F l O G z D W v 4 3 B J O L 9 7 V Z g 8 U S m S R 8 l / 7 1 v v b V b + F S F s w K b 5 L u M e r n M T O 2 S O Q q D S n Y c y 5 u B L Z B L 9 7 k q w v l W w d L l m 2 R F d j 3 e y f x 3 7 1 W C 4 D H w d J O C 4 7 y w f 2 r D M V i d + E d J z v w 8 m P / 6 Q 2 G r 9 / 3 z y 6 C 2 q 0 p G r U O 5 z I Y Z N T F 0 j j u N 8 d v w F N P 4 C m A U C W m d L 7 d H R q 4 D w 1 H P L b u V e W S 3 d 8 O M H F e k i e 6 J 2 m R S V 4 7 8 1 + F + 4 F 2 w y h 9 r y H p N b h b h Y x + r 2 P K T O s t 4 Z T l x z 4 H T b W R H j K s K v u N c 0 Q j s 5 G r g d 0 6 9 R 9 d A i I e f d B 7 I 8 L 2 G 9 2 h m B v + n x l t r t D q v 1 N y 5 s i / Y B N R g K + J U l i v t u 2 O 7 7 C I s f Y o k 5 d Z m q / X / m 4 z / 1 x U N / w 8 6 S w 2 C S B / w B B q 0 N + o n b e K 8 p 2 1 y 5 4 t F 8 W 1 7 v p K J D z r 0 V s h s S 3 J b t 1 Q R n B K k 9 c m Q d 8 l / 5 n 6 4 p N f D x a 8 f j 2 + p O Z z V O F R 8 s x B V i d U g 7 4 X J X u 3 N e 7 l 2 v w d B T v X S o 0 V Q 8 + J N y B 2 C F W 3 b S W w R r E 7 E 4 d l 1 / Y L t s S t S p c n U V V M N 9 Z l D h n G J Y h b s l i Q q Y O j f z 3 q / J 8 v Y I s s V n y Q I S I W x I R d S l z A A P X l m V i 4 Q x x S l u U w a k 4 Z f R 8 s C u E u N p n G B V B / z R O C 9 Z K L V R G 4 m z x Z 5 w o X + A Z M t m U J B f M 8 a z y t T z V 8 D b e s d 8 w 8 y E q X Z D W H m a l z f E V o S 5 m g X k K 0 A P x h Q n / O L 3 M M l 8 w a 2 h X / 7 T 2 0 m 0 B 9 n m V x I 1 2 g u B v 4 + 7 / g i l n I x g u a R e z a E D Z g j b D m 8 O k V B b 3 t l P a 5 P j x S 6 F D y K + 4 T 8 i k G K I D z u V S l 9 h L X l t e U w b p s G S h u d y V R n z m H B i t 3 X k 7 1 4 o g a 0 d 0 g k l B w f m j + m H y V k + v o 0 S u K 2 9 Z 4 H J v a 3 r r O 7 y X 6 4 w D 2 / K 3 s 4 + / G n h S Q P d G W 8 z T d x l Q y y 0 i A R e W d T l U K e X h d 1 f h e j 4 D b F f M a E H 6 1 8 Y 2 S A A b 4 s E H y p R 2 B t 4 k L J W c s v U c Z Q Y 9 j + B P R J Z H K 3 Q G H f V F a n 4 o 5 r 5 C Y / a E 9 e Y I g R N d s y a y U S j R 6 e r + I K D 6 D q I I q W O D L U U G Z Z R Y Q s N V b G + Q a g L 1 V e i q X / d n e T M l 3 p O 6 C P d R Q 5 h a o b 5 l q u d c 4 O R 0 1 b L + c S Y v H y 9 k i t o e S U Z K l x 2 + e r W 0 E 1 y O T B c 4 h g / y W x m z u h D C B e v X C k n E f f 3 a f a k h 7 w 9 i s K u i 9 5 o c d q 8 S L I V z T S w f 3 v f / b K p 0 u e E z j 9 6 w c n z 1 E o w A s 4 B n K b K 7 e o h 3 b k T p T 9 C K q w B j / e p z z Y L S F 7 P l V 2 s E p a 8 a i l n p K w w W f F j U a v m b o + N X A X U q l + X U W / 4 w 6 4 7 t D c N L F Q Q R P 7 B g f 4 S J z z 9 q X a I W e f p k v 7 t P + G y v x + 3 M X r u l x U m H i C U 2 F / e a X 2 9 J g 4 l q 4 Q S O R Z l 6 9 k D x + T K x 3 4 4 L g + Q p l l f R 7 3 o h 9 H C 8 p Q W G E T E c y n f M Z / 8 4 f K D h 7 s z y 8 J z G I n t q 9 O N H 3 b P t i p y m N u D A 5 V X w y u d f B M A D C a T s 2 x f 9 a 2 2 n q m h B A P B L T g w 6 K J l 3 / 2 i U W s H K e P 3 T n p 9 y V r i K w L Z 7 t 9 g e U M R 1 6 q F / F 3 s T O D 0 s q 3 g N l e U a S Y L A v w k n A z g P L K u J p M K n 6 Q 9 6 3 2 x S o s i P T 8 G Y r b Y A + a M Y X A N / f X w o R 4 g E R 0 S m i z m e w v R y Y Y r r x I W T j 4 d O U O p d D y W X 8 b m + z n R 7 G x w v y O 3 6 f A i L s d k p X e f e a P U e z Q / V v F y q w x 7 G M l X x z + x h a N Y 1 e 2 D 3 D 0 C r z h 2 l X N 5 b P Y K p L a c d A t C S X W 9 U H Z D n w y k L V U k / p c v O e C f z O j h i 9 2 k Z M E B L 6 z l U 6 J z S I v O s P y F Y Y H p C f x T u p K / F 6 M + S D 1 l x V 6 z 8 0 a b y P A R B W V 1 I Y B 4 x e w a u d q O t L Y C P F 3 v o 1 Q m 2 y t Y 8 m K 6 m u k i h d J k o k l C z M N F w o 8 l y u z j h D v d 5 E c n f J i F W G V n B w B 9 p E H 3 F + s X C J j / p U w A X 8 Z T i 7 Q i N p k 9 u a V P V l 2 Q o m j O o S q 8 X t a k 2 d U H B B Z s a f E q l p o N 7 T h p l 5 O M c I 6 Q E 5 o 6 h r q k R O M K r d v a J a t z 5 4 N e f z u L J c R S p b U 7 3 T 0 j + O U P L 7 T 6 f y u i k f a 7 p q k Y R 8 G m 3 m P 9 R 7 W n 2 o g g O 3 F o 3 f p w H q K z w f d D N A Y R 3 y W k A i 1 H y K S f S V 0 T v L w Q J O v b 0 J E t y I a 4 4 E X g b D H B l 8 D q h j R c p m C W N n I r F y N m + D u U W 4 k 9 I c 1 A H O G U y g v w F C N W 9 0 X T j r n r I L 6 6 L j G B C U d O c d N S v K 9 H q Z G K V v L H l p o z V Y b K z Q 6 P Y T M k P 9 r j y u H 3 L p 9 h 6 g I W X k 2 h V X O S + H 7 W r m S T v i U 4 Q 3 q P r 3 W 8 3 R s g O a c d 4 r 5 j D T q K u A A m f C / o Q r c r y K i D 6 5 v w a 4 A g t E X 5 Y E 9 y A N c / O e 8 C P O z t f 4 u g Z p L v b a K a X D A 9 X j 9 Z q I G B v f I V q a 6 h q V y v X / C Z H i s M Z 1 c 8 4 e t D D D L i o S l B R K Q t 2 L S o x / K K O B M S v 5 d A X R C + y k D 4 M X M l M M 5 + l w b t C / F T c 3 X W W L E O t 3 q 7 0 B X P j e o B S x c L J W L 8 t M e K W I 1 p n q 5 E c y Y f E P O Q 6 S 4 e f E r F x G V G 1 u a j + 7 g E G c n H b P 3 4 X z D s P 3 6 w J o Y g / 9 1 j g Q C w l B W u A Z E 4 4 x 4 v M r t b A i W 3 4 C G / c 2 8 f U Y / g + 3 M U t q a W f z 9 8 X o y D e d 9 S S R k I c g K a 2 a V p n V d D U G 4 W r 9 R 0 T 4 8 K w D C A X A k c K 7 p c O h L Q R Q U O A 3 f H h 1 q P w p v K e D a 7 S s N F f Y J R l p G x c V b v 9 J K D a 7 j g M R N d X J D L X O W f t P Q / 9 J s E b K 9 q S i F f R y l B 9 p l 9 2 O W T n J I B 9 8 P P t 0 d D V V H x i Z + s M p g 0 h R N u R 2 + g f W 1 E r 9 b 3 / E F 6 n i R + t A C z 3 T S 3 O N g A U 0 k J 5 e 6 H t K 8 o L 1 s N Q 1 7 G 4 + D 2 5 D F e 9 g e 0 / 9 / I H I c 8 r + u V w 1 1 Y A e Q 2 L d b u o 1 y Z 5 Z m k N B b N g K M m Z M m Z p m c P C u D w m B K W D l h m 9 F r f y A 3 r 4 X 5 A p N j + 9 i z k t r X h f D q 8 A O A Y 2 A N o 8 v C n P I t H t 9 Q b m T Y g U K L / A m i K d I O s d 1 a n U R y 5 4 v 8 a d o B z o z 5 Z 4 h 6 T 0 n 5 Z Q 4 n 0 F U y 2 Z 7 e x 8 U j V 6 k c R Z V / M T 7 O N Y J J A D Q A 3 U 8 3 v Y l C G C 4 r w A K v 6 C u g Y I + m n S Q f O V m 7 I q X F K q m P f X 8 9 b W 0 9 Z 9 t T 9 E M 8 O Q v Y 8 X A T B c z h H w p H 0 N Z T Q / x 5 x 4 + t z 7 q / w b w h P c S + 3 F z 5 6 4 c U h X 3 S / Y n c k + g O s t 2 O f 0 6 r j 0 c H / 9 e U x q T O O Y o u 2 J L S K p j r I f 6 q w n B d M 0 + v x M 7 Y C 7 0 a 0 R q h g k V L 1 + b H k 9 b h X 6 5 b R p B T X 8 Q u v k d + W w q v q d z h B y R 9 6 d i V R W 1 e N a x s j D i Q R j 4 r + H O F v x V l E U X B n 6 Y s r j k C C v M K 8 1 K k M g / P P 4 b O K S v 0 a Q 0 f m X o h 0 Y Y n A R t w 1 h I / 3 e p 8 K F x x Q E C D 1 R d R w t w M c 8 r 6 t R n + k Q v s 0 V B C 8 z c Y D w z 9 + X D N e c w w E l P p Q L s m k X v 0 L A y U Y / M t M X O b 8 w r + S R 0 v 8 d R v e M N A F 2 V W G n X R P Y B i 8 f c 8 d d h q H t H 6 5 F u l g 0 U 1 M p Z 6 c f K E P 2 + + b v n L 6 L S M 2 L H o O u S 9 p m U d 4 P k 3 m 9 n u 6 f A S y P A W i + 4 A 8 V y v B + / J 6 1 N 7 d C y B j x 8 E A w U d 3 2 y g b W p U P y y 4 e y 5 j y o 7 z n 3 w 9 H O 3 s 8 d 2 O S E / O A R H f z r k + q P 5 x P 7 Y x 6 Q U z z Q w k R E o V 2 f F h w 7 E m V X f m c i 9 F k f Q W 0 2 D u F E v 1 x I O w y / 6 M V W y 5 3 B R P D w + 0 7 B 5 / a d 6 D a d o B y B y P 2 T B r 6 s A U e B N q X 2 t j o L j w / l v n o p r E H R 2 8 b C k 1 z j 5 z P + i 2 b L 4 S a + j / P Y / U F h + P c T L J U G C W e E M 2 v k e p k / h b f O S O B W x 9 Q 0 3 k x R d I d g N p V 9 F / m + d V i b / C 6 6 g p R c W w s R M Z B 9 v x E X g 7 i S f L L N L 8 R u f x / V 3 f P D u R d u u w K y Y U n I V B i + 2 O A 2 n 7 + e 1 s 3 5 d d u 8 v K g u z D W a t v X w r L r 5 J w 7 3 u L R 6 y O 1 y a F J t Z o o r W b r M W S q d k S 0 v m L 0 o I 1 F q y K K Z H a l N E r Q 3 Q G O v T A R l j G W m n i 8 9 C k G q F l Q R s 1 p P m U O m r j Y 6 5 K W T 8 6 c O m m T 2 E R H w D Y A m H r j z Y r 9 h Z r A m d 9 8 E 3 F 5 r 9 0 Z E B S U 6 u m i e M g X a X d f E 2 y 3 a W N 4 C x u F F l F u R U g o m Z u T z y H 1 8 o x u n M p / J b e 8 f V s 9 a L N S i V K d x S s 4 f + i Z D b y j X 3 c l H w 0 u h A e / 4 z c 6 j N 8 K e c r K O v L 6 D D / E b 6 X Z P 8 9 7 t G H 7 s g n e 2 S 4 Q r 4 b U p 9 F P D p W D I o Z g 8 N l q v B s l F F W a P c H t 7 C 7 9 S B 2 T G a V / D q z J m U C r 4 9 6 H s c e K S E 2 r 5 / S y 9 p + 8 X 8 X x u v 6 t q l d 4 z E u P u i H F Q m k U 4 7 s H s c q x T 8 / p L 6 R m r Y B V a 5 N Q D K f y D p K U D 6 u n 9 7 g G d c c q K + o Y h C F Z l m J O 0 K Z B Y F N 7 I i N U 8 P 1 t Z 4 W 7 M Q S 7 y V j W M R K i Q N 0 I q R x O C 1 x A D z f M j G B w h t y s z k M e O q 7 t k 4 / G H I 9 7 V 6 d c t / Z 6 R 6 d u P i r R / m S 6 q i C D l 7 j V K v H X Q F j 6 M / L y L k l P m 7 c 8 P w C 8 U L M T l 8 E X 0 f j o O y M q Y C a y z D g l 5 G 9 O 0 d 0 z z r R u 6 j 2 q z V l + k K Q F 4 + k w + o V e K M h M P O i G b a 3 Z A o y 9 a 2 l n n H j i 1 1 6 V q P / G v T H 5 s Z r H r V R I + V 3 R 8 M K s E f / Z Y R F U z b E / + B h g B H Q 1 U A T / s G x e x 7 E P 2 z x f g C w D 9 a H U o Q b k C A O N 7 c f L W u A z 5 A D a u z P I D G w 5 F h 4 c Y B / A Y f 9 G x Y e / 2 e d T d X / B E 0 + T K 3 I l E 4 l V d C N 7 U s C S f N k n u t V j P A s x h A H 9 h Q x r 6 k R z S Y 4 c 1 T + 9 x P W Y z W l x k r 4 x Z h v y s 7 o p a g 7 m o + 3 Z X x i 7 O g L w V P m J x D 2 S g g c + n Q N k M / A t k 7 K v Q 5 y p k B c l q 2 Q 1 L 5 E N + y u o e f Y 7 j o X r v a d z 4 e e W X A h D B P 7 z 4 j k m 3 v R S r F o b d 7 2 O K B X r 4 R b G s 2 E W s 4 M e H J g 4 u G c g U j 6 G a o Z k A I Q g M h o y 5 b p G 3 x w S b L N F D E D X T 4 a g f h 2 t N e E 5 9 X W n y r l Y T 9 4 n C + U 0 Y u d K A 4 R I f q n 8 r K b M P g j Z 8 k u S 7 9 T k Y D Z J 6 e 3 j Z Z T I m 9 h k E H v L X j b 4 6 G a H S V B y 5 4 v 6 p V z b P / z Y i Z C l t H J x 9 9 6 z W D 1 b V d v A w m + R e t S p 9 9 x 9 0 u m x A 7 h N I M x 3 Q v Z P J g A h w Y k T B g F 1 b k d 5 W d 5 I b Q 1 p Q W H n R H C h A 3 m V E V a k X c 1 h v 0 2 s o G W z R L N l x 3 j E X u g c N k N P p x + Z z Z l B N 1 Y P 4 T d 0 e p v O S a T C Y P 1 H b L 7 j A / n j A O c 1 q 7 z y l K P j 0 T K t b M U M E y u 6 G 3 V A B C l s l + p h o O + 3 R 0 d 1 d u K g 5 W L E 3 J Z f B F y n w 0 k G I a Y + 0 B L r S o U q c w A A 0 d t T b z j B 2 G a X D d I S e T 5 m i d j 5 H H s X R Z F M m + R s o H v Z W J v j A 5 J r J W j R J W z X c E F T i x 4 Q M R X a 2 S 5 z i Z Z t v v j r E / P O 9 r Y O C V u v S o 1 T X P X 6 q 1 O b G 3 X v 9 P i C K c M 0 e 2 S P j v E A w M K S n G 1 4 b U U / N U y w + v y P F T h x m g d b 4 E d 5 J t 4 C 9 E X l 9 M d 8 U Z + C a m Y G J V o c 7 N G Y 8 O q 6 b b S x c O b 7 j c z 2 0 l a Y 0 C 7 t Y l H N a g v g 2 4 h / a l b f 1 l z M q 4 p U m m 4 z x w 7 x + 5 e v x r Q 8 h r R d T G p F h L 3 4 P v v c b F C j 7 g P Y 7 Z 8 P f 4 A U Y X Q L L v i 6 W l + E C 9 v C l f 9 N X u n S H F k S w t p w M u M z 0 t x k E M Z P 1 5 J n P v / e K d 1 x 8 z p 9 O J Q 0 b C 2 Z k 5 3 B t k 3 r e c D C t A 9 D q v / K Z 0 u 5 C o Y D t 1 t O P 0 X K v f 8 g J Y U a Q k o f 2 7 6 e L O E g k + 2 w L 0 S 1 2 o l B + F q L a n 9 e R r 2 H J K t / Q Q P M G b x H n 2 x e n u A f L U L M + Y i 7 b P j / j g y d / P e V n k Y 8 Z b a L X C O S 9 / A 7 q t k u D e + g F w L 0 G 5 B G O l x i O X v D 3 k A 8 e D o + Z p u B W s 0 + u g N J D I q H t f b B n c 2 D c q s l H Y M O + z + f p N 2 W m D m F 1 l B + O e y P 9 D i S B P A W X Z m m l H U 3 c t q + 5 N 5 B Q M 3 3 w v q 2 J h A P P 6 M z I Z A X Q l T V l z 7 1 B 0 X T U U n / b O A S J a h S D d T V a k N U 5 4 8 J h f f + B J F 4 b R O l k q J H P c T M G R w U 4 9 v u h A 4 L y n b z r x 2 v X Z g y N A U c U / l Y y b Q B l x F f w s O y 7 4 I b f x 4 / Y F w p z 4 B 2 b w e M l D Q f h a 0 d 0 l P M d K 8 D 0 k z U Z i E U a j D y V H u u s c I C g e W Q 5 Y o 3 f N j 2 c f z P 5 Y O s H v 6 q / + q 8 z m e X i p 7 E u f s 3 3 P c v K W D F s W A 3 5 L S X / I i A + I L R A a u a + B Q / k l t I I w 4 v d E 8 e S t N R + u U b G L 0 6 n D r 1 f n S / H v v e / 9 x N 4 j M Z e w k Q Y g f X 3 d E E 6 k L t J S J T Z D H 0 T f N a h M / a G W 3 s Q V f B / S M R K S F 9 q d A V M F H 3 y f i z 3 R 4 j x d j C C 0 g O 2 3 m / 9 K Y A Y O Z P G L a k j 9 U R q m N e c l W p q s a s r b p W P w O M T b 8 b d w M 6 3 k Q K w d M m H X 0 g 2 d w l v Q g 5 n l l N T v x u 8 A R e D I G R 1 h s p H I r n l G g G d X M 1 f X f 5 Y 5 6 c z v c j H / f i B i 6 9 4 y N a m z 9 e T q y 9 5 f P + I Z 5 c f X 1 + b t S / H A 8 J C f c b 1 7 4 k Q k D N B c T I g h v H i V 9 i r b u 5 g M v f d B J r Y d C L f 6 N l d 4 Q T 1 D 5 0 9 X 8 v k b I o n 7 A M l v J a P S M 3 e A O P 9 t e L n 8 1 U r V P K k D O + i C 9 M T k H s R F v 2 T n p 9 j i P 6 0 W p r L + J 6 n C P f 2 u K o H M G d U z x Q O E K / f G + w 9 v q d W s h b j w u C 5 x s s 0 u p v 2 e Z d a h B E / J O Q 0 0 1 N e a q 7 Q 3 z O c c w r v w y E 8 K 3 I P t j u N m V f 7 n w 8 G Y O 3 W 3 O A G 9 1 Q o l 8 b d x 2 d m / n p e X P C N a H 8 n g q U V 3 / v L C x g T 9 / m p 9 A d C Z M v n L Q e q X n W N V z m M g c E 0 9 p C h u 1 U + p l a g z w V P V B m G I 3 X E g H I n 8 J d z c g 9 B q b i W j 4 P G E m 5 k h 3 x c o R 9 x J + f A j L h g a 5 u C W 7 n 7 J 9 G / e o O H 4 m H + 3 A y z b Q d U 5 y X 1 T N + b D J l o b g T b n o V B F Q U D D d w s + H b 4 N Q 7 M / R j g j n 6 1 j / S R b a 1 P 9 e T u s j i L G e L s + + 6 Q 8 Z 4 r + x R m Q s D O y 6 t X h u V 3 j J q o B R t H Q v v r R Z A g i Q E l y P I V D N W U Q G B r Q s g F F l 1 w c F d p N a Y 0 1 X 6 H i z n Y e M C E 9 Z 8 2 D U 4 m 5 W S R n 4 t F c T e l c v a e s l g c Q Z 1 N / T 3 N x 2 1 h 8 r H g 8 C c m Q J k s r x B 6 N j s G 1 G N 5 6 t h j p z E j V D 0 r N E S B + D V b q q Z N e Z a T x 5 J s 6 n K D R L 7 0 / r I J i O M O d I d H T 1 p / 7 6 g p P F P H I K f J j j z x 7 S 2 X t U t u + 9 Z g E h b z E u + k W U 1 5 L G g e h X I I 2 k + v j 0 L C 2 n K Z u Q d X b R x m G p e c a Q G H q j J R t Z u n V 6 W K n o R h / W k r G o 7 R l Z + q 0 r G D f R b o R 5 F E 6 b 7 Q o L K L D B h l h N H Q O P v 1 l m l M X y g i W 6 9 X 9 n Z m l e R H + v c + J C t 9 A w 6 m 6 u Y b 9 S R O b K E / 5 3 h e s a Q B W + h v R j i / n 3 / 5 u S Z / 0 g 3 4 1 O b 9 V S v Z y j v k D S f R M D r 0 A X q Y Y I R C 5 H Y 0 y R 3 C K r M d P K n x b J + G 9 v n T r V f 8 9 7 v d 3 x x 0 n u o b c 2 N g a / s Q c b L H Q 6 c 9 P j b Q S 2 8 T 1 0 F + O T P m Y 5 l R J + x z / d y o h 2 v b 2 p O m Y h b l A y H d p O H R v P y A t Z U t 7 Q u k 8 n M / A z F E P x T + L t A G V g i Q A 4 F a m 5 8 0 z X H S / Z s 0 y q F E 7 O 1 6 s N 0 Q 7 3 H 4 Q X i 0 V Y a q R h 4 O Y I z 9 + 6 r 2 P m B 5 E 8 N E s j y t 7 K x M r x f b m Y 6 v f p / G D x s J 5 0 a B 8 P z r E d c A 9 1 P E C X u e E S p D 0 h 8 M K P S d w r O u D 5 g w I 8 S / v H A r w o U I s s n e 8 2 c r u F E t I 2 p Y B 8 a R x j C T p 9 D 6 S 3 b e F / t h q A E t f X N L M Q J D w m 3 V 9 5 b i + 8 y R L v l 1 T 4 i Z e K S z F z E l d D v d + w z K t 1 S c p z 4 O 9 9 8 C u i z d x 1 Y b e 2 T f I M X Q E 1 6 i Z 6 k A O a o T H X S q a 4 r P 7 T 3 j T n F y e / f n A B L x H r q d 6 2 L j h l O 5 + n z h D B B R d v 0 Z f g i f h l S Y c 0 y 3 A C V R i o 1 A 3 n b C 8 4 2 m k 1 n o C e K R x a v 9 N T U s d 2 z + x O Q + + J T b T b 3 Z i v a H 9 A x z 1 g n p I j k P z z F 1 3 2 V N n M H / M R g y P S P H 0 O 0 L Z L H x 7 X f K O A V b e e x T 9 S R D 0 p l I n + b z H o 5 l B F 1 Z O d v y / u G A M e X 8 e H s 8 J R i D l f Y N S r B v / R k / o K 8 m 5 r U 3 B T F Q j F p E L 2 C k 5 I j W 6 d 3 I X 7 Y O I G X W 2 R 2 r R 1 n R 9 E / m r 0 G K 7 9 2 t 4 m 7 f 5 K h b P 0 T V S x s a K + 2 w C k S y L j f 5 l Y v o X a r 5 b Y x A H I 6 H Z + 9 R 3 p 0 8 r C 3 k V S z M l u P 9 3 d P x 6 b 4 v P e M s 4 K t V 1 x p I j U g T t v p C 2 D t 5 j 3 p t S x d / M n i 2 Y V K S r T 5 I 2 c J W b L Q q C 6 t 8 s n p o M H s C p A k P j / t 0 K E 1 v + 8 A h n x h 3 M G r 9 L C Z S h / 3 s 2 9 4 w R n o n 0 U 1 2 t G 0 + i d P w Q Y i 3 B Y f n g i C D m t w N X E Y m v Z + j d g d l B h q k c C i p I K h y 1 r 7 h F H m a + V e x m 1 D 0 E y P M z j E P g X y 2 B k U y 5 5 V 8 / 5 w Y A o v 3 o 4 7 b R J p x Z n I Y z H W N Q K J 3 9 L 6 H P 8 1 h 6 D I 6 F 2 C g B p b h S L X h 5 J + v Q 6 i o X G L 5 2 y g m 4 m i Y N U 6 b B Q f T P F D M f M s i p E i b t l 8 o T h r i F n f 5 x 0 f W t D z D 1 3 N a u P z A V m X F 3 F G t w 9 F W f W V c F M W X a p I 3 w 5 8 r K 3 x r o d i J F l T e f 1 M p 4 6 5 n G + A c 1 9 4 2 4 5 j E O p B F r 3 7 v W n D 1 f A v o g s 7 8 7 v L O H h H T N k 3 T B 3 S 0 W u S p 1 T N 8 8 L r m t Y M a 9 i N h F K M G M u 4 H O E + y s 3 k U T k V s / 3 Q V O s J b c m K b 5 L K S X i 6 3 N y 3 O 6 J g t r T 2 X v O G Q N d F 1 / l 6 5 q f t 7 X t 2 6 B g y r b r D 2 U J 5 d s u Y 0 a 6 o G K b o 2 h F A t E t 5 7 p U j 1 a 9 j X v R n C 0 v M 4 z E / g W P Z 4 b f / y J g Q k X 5 a N s f v o X + R i 5 1 w 4 p e 5 T u p f z C Z n X f q V a 7 t A r 0 Z s f Q T a 4 k D u w p 9 G h k X E S N 1 C x E j m C b U q K 2 F 4 g t Y Z E Q W 6 S / f a / O K o o D 8 / n S E e c U X 3 K 4 h M Y c c I H h u J 3 B H 7 9 2 9 p j 5 9 s 3 3 f M 5 m 2 D 3 P H 6 j + j M d M k s u K R 6 B O Z T g g u i u + x 6 0 8 / u M I c s e N z x 5 H t J K z K s 5 U 7 V 3 7 j 9 u q 5 H f c 5 h u u 8 A e P j P j L C f B o a r Y l U 7 I C D 1 4 h d t e + 0 4 E f v l T 3 N 8 L j b t y Y g 3 3 v n u K g d f 1 P f 9 x s J F b s Q h 9 F F / / 0 g T j F M E o f C q l 9 / 4 5 Q h N 7 X / i q d n 1 M Y 8 U C E 0 7 E s X 7 D m Z v p v p 7 C k q 5 J w g P Y j 8 d I k b U w s l a o s 1 h t 9 w n y 8 F j p M V D P H f R G o o 7 L t g g e K t G t N n j C P v t B G p Q O 7 j C J 1 d u b u T 7 w v X / f 0 L Q j 5 v S Y R e C l 4 S M W R 1 t z C I 5 3 f u Y / r z G S 6 F l / 3 9 4 o M H b 5 x V V f D s a T R E H r Q p O 3 X A 4 U O I J t + 8 b L M O D u 9 8 / z d d y / X g n z g h J Q h s 9 O + j 0 U o J q M k + E I w j Z E P J g D k c n t w h d W Y i q 9 L 6 0 e l L c 3 k u 8 l + C C 7 C u 2 A A w c 1 U o H d 5 8 u j f t b n 1 S z N W f I B c t S V V q C V 0 O 3 E I w W 2 f G m 5 g j 2 9 B g c P v 7 V 5 B o l w / K J L V j / q z k T I 7 / u U P 5 + n d V o 9 C f c F e g O T E + G g Q z Y i V 4 d h a A q a l Q 8 Y U W D A k I n b 9 r 1 B N Z 6 9 J j + J C Z u p s U o s T Y k b g u P i H 2 W H U P K y T 0 n q B Z D 4 L g M t i i B N l N J u e v Z i z T j z g d 1 a e 4 c U c Q a k c y s R / N 2 V m X T f q 0 J t i g I X M X 7 G K N O L i b U S j y D d J I 8 U r D a Q E k 3 s + P D w g X A R E K / h n 7 a C 2 Z t v S L o O G p g f A l O C i v O 3 M Y D I Y a L G I + O V o z 0 W r 9 0 Y n E 4 9 L v 3 z Q T j p 1 o M R d U C p Y W 4 Y u R j 5 P + n T c z a L k z D Q 1 F / F v W O 6 E K F l y O D S d 7 z 0 T 3 q S c W Z O 7 k D K f b 3 Z p T N 7 D p z s y N Y 7 M M v k r / 5 p Q Z 5 i E v i f c A L H 7 V v Q M / y j u y l k 3 7 m 5 H s a b L F g A b Q r d 6 0 g l L 0 n C v Z 3 1 6 v Z u a V y u F s n l b H 3 m U s 7 H I O y B z z q a x M R V F t G s 8 8 A r 0 I k O B + J O w I R a 2 S D R H 6 f R e 2 N b s r t r h b S X q L 2 e G 7 v j 8 6 7 f Y u K a 3 P D C H 7 s J h S + 7 v h G 3 P c L o O F U C / / t A / 6 0 4 4 T 6 8 / 7 D P f W 2 0 e f n H g o N j w W R V p i p j c a m e h 5 A w c a / a i n 2 V 4 K Z V 7 L M 9 7 U 7 0 s 1 S u J f h Y x 2 n 7 4 d V 3 8 H H e 9 x X 0 0 1 v 6 + F 6 n t l m Z f c i Q 5 4 u I / Z B z X 8 F X P 2 / S d x + T P a P j 1 S o S I i p e k P 7 Q j x N 3 P r + c e 2 T f E d m U 9 3 Q W h 9 s J Y y m N Q + 6 l j T R X 5 M c g 4 8 1 p 0 X j R 2 I G f U v d f I O R l 9 / c F c d P 9 u f t h x f Q R t w 2 Z j 6 Z 0 1 P O 4 p w p q p u S a 5 C F y X Z R n E 1 3 Z n 4 w K G + Z V a b P 7 s I C 7 p C d m 5 c M / v n u G g O j k f I / H / W 0 L P M e 1 Z Q n i j v p e a Z 7 4 + G 5 J u G E a + a V 2 5 m e 6 d 7 P 4 Z h S H i 3 Z P e q 6 E p I m J O Y y g Y F h d v J e + 4 N b d j i D n j o P N 7 t L 5 C X H S C k b 1 9 M m C q L i C 1 C + X b B S 2 q W z k x w C T 6 7 J A d A l 2 O K + B 5 A P f 6 P 4 7 N m B B + x k k X H O E s Z f 5 F W F Y Q d k / w L n l 9 / D q X a X u p c + u a Z g q T d 4 F l / 2 1 O s p + B H E A j / U Q g I l i 0 0 X 1 Y P C N 0 l 1 r p A 7 k p b 6 d n H 3 x d U 4 B f 6 1 O Y M W 8 3 a U i D 9 s f O + O d m n Z 5 Q I d k F s g f C r 4 6 l D + G 2 W v A h P t I R a Z 0 I x X 6 w U x 3 m y t f E / I I w D 0 W e f T d j T Q 7 J V U S S l F e I E g q s u V 2 v k i 3 q M 3 S 0 4 z 3 r 5 H V 3 q I 6 U H v W 9 b 4 n L B e X w f H 5 T F / 7 u 5 h G m F x h / I b G / 2 u V m E S 6 R 9 7 g R X F 2 Y A U t / J x T M b Y P C R M / w E K 0 5 R m e D g V q n D P 7 u i 3 o r O g s W k U z w K 0 7 s / W m e p q u g 2 X P 2 A T R L 7 s r o V H c 4 t P v C U n e M E p X P C t 1 f X 2 x W 3 t T g S U G 2 t K F / 7 z h g C f 3 D 1 Z V N m n g C j u Z X v C 5 F E N 8 8 D W 7 u C c N k K 3 / r j u z e v 1 a u + 0 S D E i 1 3 a 5 C 3 p 9 u 4 W V 6 G m 2 Q w z f S p 1 s K l x I G x J u d x I i w y t j O x f c 0 k v 0 v a y W n 4 X Y k x w 8 r v f p 1 M n J B H o Y d N k S M X W J J w u t M o e D z E w r 1 L v E l h 7 w u G m S Z s R H L + b u 9 g g L E 1 S C R r 8 p T x C 1 x t e r b G Z j O q S / 7 3 X I B R a X c v g I f 8 H E p F t e m 3 5 / D 5 I 4 y J / H C 8 u U i 4 1 t A 7 p 5 O + 9 x f W c T M P g u y z y o y j x L H X x a Q D v q 7 C y N Y + Y 6 O P / k i a k g y 3 m s 8 A 0 Q s Z + 4 4 y C H W a A A q 7 o o I 9 f 5 l o c 0 D C A / N 5 d A P I Q 5 Z j f O R k U 5 E T 7 5 d E a M M R f + 4 f t R s 3 U u O q i q e k L A O h m c M W c H S U x o n P D h / s 5 j 7 9 O V B t k Y W 0 2 c k i S l Q S x N d + A r a a g O 5 L 3 b s d 7 D m r G / e e 6 c 6 9 C Y g k C 9 g M J G d a 4 m z i R q q T L q Y 7 g n h W Q 4 x 3 b c z B I J r F v W Z e 5 c A S O 3 V v S o Z M w Y h k K B D f p 0 C 1 v s K 0 j j U G H 5 7 e i 0 Q z t n 6 B L l I W e Q r i 2 y R F j Z 1 q 0 7 O A r 5 k i V y n X v y m 3 E L q e A J g L J v r S Q 5 R x R F i / P x E 4 d I y e l g S I v Z l o 3 8 f I Y R 2 L 8 0 p B n f 9 c e i + s x 1 N / i 7 B v n J U e u i E 2 7 p N Y F 7 5 Y O w t h J I 9 i W y M u I P M Q P V + s O w 9 H O 0 9 R g I k c t Q d 6 g Y u f a l M v r n d d v Z a z e x 5 7 f v 3 s 0 s O n Y m o M Y / H x m 9 m N J 2 c F r w k T A 3 P Q H q D f k 8 V X L l 0 G b D V v k T E 5 V Q F x q 3 j J + + X r h E C m f E w A 9 1 q r D p y L s f S V p h Q Y 3 p O c u Q f p p P i p q 8 P t U P 0 I 1 L R N s d F V z F 4 J V q s O g F h q D E T h G E i X e m s V m 8 K x b O f 2 B m 3 S J M v p / b m F L B 9 L p K F P u 8 J J K J h 6 p j H 9 8 X 9 5 d S x f u S b Z 8 l N 3 O C s d 6 l K P p / 2 K u e / w g o M H X s 3 I l c 9 o P q Q G v g B b + w 1 5 s + 0 X q q j v + K H a 9 z v 8 C 1 B A U D c 1 9 M q C a + V R X M 5 R y S 5 W m h I y q L q F 7 + k V d f d t z P R p 8 9 y E / s I U N 4 O 1 g R Z o C 9 + 0 w K R b I J C 0 H h 8 U W p P 0 g 2 i Q F 0 R v B 2 Y c N E 0 7 h V R l I 3 n u E F C l D 6 F Z 0 j n n j i W 1 / u t W r o v 6 J c w u G b 0 Q M f P Z S M 0 3 x k 3 T 4 x a R I Y O p I V E C T 4 8 j R s v I 9 / G X q 3 L V O G V i k A g i P Y M H l D w N 5 l K / B 1 x 7 / s Q x 1 h 4 T j X b h p K n C i f O O z P a G q 6 A G F 4 e o 3 K E J L N S z 0 j Z d U 6 p 3 e L O l b p m Q U T J y M v 3 I q L 3 D 0 F j Q q N c 0 c T m I c V 9 A v g E t l U m i W D 0 r I S H F u w g A P x + t y a d S c z F 6 U 2 a y t M V S d w d + J G e F d a 3 F 7 8 U E p y B j S C L 0 6 L L v Q o 8 Y s s L A C D R N 9 C F r h / T + H f P R z 1 9 1 N i Z R h Y Q J i 2 C n z k 0 o w g b m 1 a J E 5 O O r f I F h s T D 0 T 0 z 3 V T o m M M d n s D V W y R M 3 B I o Z K h k Z 8 2 R P S 7 X z K c y N w U u k o G l 3 X 4 C 6 f 2 Y z S J 7 Y E O O X H + 4 a w v g W m H 5 E s + q v z p 3 k G 3 r N v Q Q h c H l 2 H J t P G U V t H E 5 Q U A A I T y 7 + X / X c f M Y N 8 s z 2 R A b A P s H F T m J G G k a j O U d K m X S q y S + 0 C C 2 u I L 0 K I H 5 z a D 0 s O Z p B O Z 8 F I E z / d z Q E K Y Q j t e U m H 1 G / g p h y v V O t a v L b T a t D w F m 4 6 W H 7 M 1 a O S j k Z q y D g B 2 3 s W W + + + G U B 6 0 v w 4 x O w H a 3 x 9 8 f N h j L p 4 i a V 1 z 7 T t n h n g F v Z K N i U K b 4 A f T U Z 5 i F L / L O X w c / F F U Q 4 R A M + 8 P x N F h E u 8 F R 8 I M K 7 G G P 3 h e W P a u 1 p P B W F C P S i l g L U v 5 q N F D W 7 7 I U m / n 2 0 G s P 9 U C y 2 C l y 2 e c e e 8 O i q u j d d C g o L J K A h 5 Q b p i d g a O c D n 1 N g P W + D / R 7 k H q T + P X G b e f n R Z y y u v 7 F w w 5 c I I j 0 V L t j G k n 0 L m u z J P 5 p 7 8 z p F I F x F z D c 0 6 W J v g V s e 1 s T F V L 4 d h g k 1 n 9 2 7 e 3 u y / R S a H B e p J f o N F N u 6 U M q m s / a W V z f d t c I F X r k X g z E l q A v c Y o C b 7 H g A e W B J R E x Z t H 3 s c k Y p M k b A s N e m M F s f j / V 0 x 6 l L k d u U 5 3 u a t b 1 x O r T E + w b r X X w p t A n v r + y N U M d Q I z n 0 S C O w 6 N L 2 k l R 5 f k b p p 5 g v 0 d 3 N c S u / 0 7 Q S r G + C 8 + b 8 4 4 m L g I t R e 8 Q x m x E g 1 N n J F D S 9 V b z g 5 z / 8 v u b l q u L i f e i A 1 z h n v 9 / w A 3 b l p J G 1 d a / P u k P C 6 J B L p l 9 Y C A G 9 P / t O R / J i f D i Q p e A C s z 1 K v v S / C I 5 h 8 v X 5 B I C F r 8 7 5 l N 0 x Z O C o z / n v D 0 U 6 B k 8 m V 2 R Z C I P m v k Z I w T B K j t t 5 V r N Y J 9 Y 3 F p u T f + k O / P 9 F d / B C C g P f g H / h c C c 1 Z / 4 n D n c Z L z 8 U z t r 5 S h L H i c N L G H g 7 T L O i A m i B C G E o o X m p k C H D i / f 6 d c F h C v n V v 6 S + W Q a 4 Y e / T v z 5 4 8 r r c / I i J i I n V E l + 3 / l 6 x c s X C S d s B c B a v x U J 4 Y w t i 5 U 5 M d 4 D G Q B Y N U n V v d U s G t 2 1 2 c p o R F V 9 J a T 7 c G 2 W D e / G w L g a W / D d r O a H d 0 n T V H C 0 4 H 2 4 f 1 s a 5 4 J r d o f u K f I B 6 r q a 1 S u z 6 J D N K 8 I I W R H N W p Y X X z P T t m T n 8 3 c F W 9 1 5 d d x B z a 8 e + o p T p + J o K V M C i C I B T n X 2 M L E y l t P I 5 L 4 F E c w f 2 j g C v u 7 G / G i R e f n l U 7 Q 8 N d N y 9 O g b 3 h e C w O 2 K i e M T X w G F d Q l s 7 a s e 5 7 O 6 5 c t W H 4 j I 2 p s S v s f V 9 g a B j Q a H x j B E d S / O n 0 n i D 1 N D g L V J O P 2 2 j l B U T y a a z w N Y 4 s 8 x x 2 W q A C l 0 R k c T z O 5 5 o 7 n I 1 I v r B I a J z r S T A N K n + 0 L a g G L 8 x d x f A C 9 k Z 8 U k Y c G a s p X M P 7 k 8 o i h v f P Z E C v i L f c 0 D 5 r 7 t c u O C L T r 7 i 7 P r b 8 X s K I d e k d 2 3 7 r j T I n u b L d X z 7 j P c R z I e z g r m 1 n U t X 7 / I S V r W r 3 X 5 q M + / y W 8 f o 6 3 I m 9 y + 1 x v U 7 I l O S B E I v c H 4 k s b + s z E 3 7 L a / D s X z r / 8 T m W / z v + e 1 P T A 9 0 L M J W 3 6 W f s H p z T g U z k 1 m R 9 7 6 o o c t w p 0 z n 8 Z 7 V Y 3 m j 8 L a 9 f K R a f B p N u x O + X I K G H i j F 3 R c L p w N y a 5 Z + L r H C M Y d T / M X T V b U y X 4 d w K g f E J Q O D 1 2 K d y F 3 2 l c 4 X z e f 1 u l 2 w N n U a I + j V 4 z j N h 3 J u U D T I P u U e x 1 5 s L v p w c C F R 7 o k 7 F v 5 Z j I X G G 0 C J N q W y w C X 2 L + 5 o 2 t k r d 1 n T X + c r M L R r 3 b i X H s o u Y F l C r H H S q o E 7 G 7 j 3 l 9 I 9 I F P 3 s + w E 0 + w Z i T s i a U T c D b G F 1 r H P v p 6 F M x 5 5 1 r A D 8 J 9 X H t Z 3 P c D B G H B r i E t 4 f K j A 6 P h h s B a P c + E i C M S n s Z R O v L 6 7 K + g 0 6 S a E T / E V u l D Q x i x O i n g U a X J 4 y T d c s M Q W m X K / P w g 8 r D x / O A J e e p E I 2 N I Y / u z l z 0 1 M p O L q b q d c s l A 8 P U 9 x i x m E u 7 D f 7 + N v / 0 z H 5 h u A E 9 w U 1 Z 2 R K i / 8 O x H v X O d P 8 I T 3 L W f x f J g 9 6 S d I 2 f 7 H 9 c Q 6 v q A g 8 8 A b D f 7 s d P U n + c o A z i w / g x q C 2 1 f x s 8 Q M L L i F / T Z o C t X c M 7 o w y F z N 6 v h 7 D T Y N a q A w / T d q L 3 v n + t X 3 u v 6 u n j v g m O x R m n P Y 1 I M d V 0 Q s M c g O r O O C 9 F d d 9 J 7 z T g 5 o o k 7 T j 6 m j b j U t 5 K g B 2 a v v E C c P u j h 5 v W u B O 7 H y b x E M N g b f t 9 S / 5 z Y t 1 f M H l y 9 4 B f 0 C 6 r A i Q h + o T d 5 f g 0 e e 2 R 4 z t 2 u v s / 1 z W F w 9 h j 3 n S o c 0 f v 9 5 M J b W T J 0 n e k A n I 0 G Z 5 e n s Z 1 8 d c 6 Z y h Q Z q d S x A h K 0 1 X m L a e x l B X 5 Z j k q 7 b h m M w U D q n n E t A k H 8 s 3 o 0 3 5 d H 8 M B 6 0 q I i 7 B + l x D p V g G i p 7 f R v h d G n N 0 b N L S J 2 p b k N i F 2 i x p G v J W S X 3 J 5 + a J T 6 T V a / 1 U J W 7 n M W Z y E A / t C c d L N O v 9 L 2 D A n g p T d v v 9 l M 2 H J p u Y o 9 + s S 9 V C t 9 4 x 7 c Y 8 + Y / f t 7 9 9 O M Z 2 K j c J 1 5 S + L y s T s / 6 k J m D A s o i 0 8 3 2 9 R l w A H t K e F i S V 2 v F R y n u 3 n s f w f X U / Y j E J R V w 2 4 D e S g 7 S v T E 1 z G U 6 e n N m a 1 Q 4 Q o 2 1 p w 5 c e 5 u M G z Y E N k E a a v J R L F y f p d m U o 8 e + i P m R d p x v a o Z 7 H q M y 7 U c p t J l 9 R S V f x z O Q h Y H C q C D R / 3 0 e S X / u D 8 z P a R u h D G m x D Q L B Z I 5 i o M b A e G t u G / P s f o w S q D w B 4 P J G Y x e o Y r i 6 k p p 4 V M 9 e N s C K V t A p J D b Z Q 4 4 1 4 o b 0 p d 9 J 9 1 f V n U 2 5 P e V W d 8 H h Z d y Y E H t P k O o Q v z Z J 2 r L W n y s q Q i K s n 3 s S + + 2 q g r d m o 8 B y R f b k t C X X 9 L k z y s r o r r v O w C Z I y v q f i A W s m A L K Y d B W m 6 6 7 x E s A u F c 1 v N 0 d S Q E s p 1 y o u q 2 d x s a g + o 9 H f D m / I O 7 z a X C 8 j y 6 Q Z X u k 8 I z S k K h Z K z Z A C u M 8 L L C o a 4 h U V b f U 7 R Y 2 + L p I I w 5 H X k o / y r 1 5 q C 8 q b 0 x D B 5 4 W Z E d j Z s M W i 3 J J W 9 7 s 7 8 4 K I i i S 2 z j i K 6 M B x n P S E N I r 3 / K 0 9 i T / f C I 8 d z X g i y j 0 5 3 l 7 x D G 7 N T o H + 5 v D s 9 X J A w j M 7 8 M 0 9 L / 8 D r / J d r i 8 w 2 0 I Y s m c n 1 9 d C Y K Q e / l Z M N q 2 q i Z h o Y j Y S D q I a p k q h l G B n X 2 R e C n Z u b h 8 L w C N W M n O S t i T 8 W h 9 K 4 j O m r 6 o o M B e G h e r 4 U P n A m a T a Z x H m Q h C R f A 5 q c o Z f R I j K D 0 H T s 8 f P S C + c T b / t u 5 v 7 9 v 5 d I v f u v V w b O L s S 1 c C N i 1 + Y 5 A x e x L h Z z z 8 r m N o b E d J 3 y f 7 G K o e i C 9 b c s 3 g G 0 J G N f / 5 a K y W r z Q 0 9 Z x u p w 8 Z d 5 u t y 8 O P 0 x b y B o r 1 T U c m O y F F A + 2 F m H S X 3 W u / T 7 E y A L 0 d q R D 8 q w 5 S 6 b N n V T U i f p P c I 2 1 / l + Y m q K T c 3 z C 5 P u t v 4 r N F Y 4 p 5 H J G D p / y E O H R D 6 Q g 1 0 T J p 4 3 y p C v 6 7 y X a X J 8 w Y k j u v I 9 Y N Y U v z + A H D s M T w n m s 4 4 8 O 3 p n H b n L p p j X s 9 2 v N t U J d v B + P i / B v D A K 0 f f X g H 3 b F d O G w H 0 G k 9 b O L J e P Y q n 5 J 4 v a m U D a 0 U n H p R l v U 6 J e S n / Q K O 8 F R N S g c p m o 8 Y L d 7 I f d d O R I I g 7 O J a x Q v k J k 8 K a z X L 0 I 1 Z d 8 7 7 s A v t i H d K 2 V X Q 6 B Z P S a k x L 6 Q R D r P 7 u e r 3 t n F Y t j L D y P j 8 0 k v N x D c t v L D 3 e V v x g C Q p K A P e u w Q J I b U H K Q U g H n l X D N f A p v 0 K r 9 F j 5 J k 8 u T W O S u 1 7 Q 9 a K o v z h 1 9 u x C C r v q E j r p O Q X A E T X 1 X K 1 L + L 8 Q a j 1 Q R h q S Z j D u F u O G q O p H o D x v 0 P M T N l y B r s B J w 5 b 3 E f M B 0 D 8 1 m 0 p 5 7 l d j F B r W + f g C r c 7 t h j F j L W z f f e k w L n x 1 g F 6 C 5 M b A R R u 0 P d D 5 1 3 T 5 H k c 2 E d D s s / i k U T F Y y t v 5 H s Z M o z H 5 u A t I O S d f I U 9 O N / u s B m N 9 S 4 z b 9 U 4 7 B B 8 I l E 5 Z 1 g N U Y 0 I b 2 d + B Z E N F + e B D Z B D z x + 6 I Z D K 4 0 Z 7 / x V 3 F P f T T a S z y j d o k Q j f v 8 2 B x 1 N d 6 Y v d A Q d d n w 0 Y q h e e L d X V k D a K F z Y n 7 m N C K O 6 p B D 3 h T e p c 6 i y p Q f T 2 a 3 N u X 3 q h 5 r + N C 3 t + P v W e u m s M F V r c 8 l W w O t n 3 T E 4 S g M 2 p 9 g e 5 / x n A + l T d v 2 c E l S s 6 X W V X e 4 u J 0 o S I 8 3 a X 1 r 4 / 8 3 E f 3 + n l Y j I 8 c F s l 3 k 1 J e k d w G C E S m u o T O X v v H z V M K 5 h 4 X r S 6 N F t W S o j D 9 7 q n S P L 7 G c M + v g T E O k U J o g h O y 6 v j Q N + x / F y / o 8 S k J Y C J Y x M 9 u 8 i W 6 q s f n L r X c u J r 0 R A q e l Z b s 5 L 6 3 4 M c j M N U G O q z 9 M E 0 y P R 8 o 8 i W 7 9 B 2 h B z U P / 9 Y n P H t / B N 4 w S 9 / k 1 f 3 g F J L 7 X p F R A 7 m 5 V 1 Y E y 5 a C F j f u E J k 0 8 9 i 3 t 2 O u B R N O 9 Y 8 i N W L D 9 3 6 Q O 5 C 3 R U s A h 6 1 F O y q 3 0 J k B S 3 z r P X w f x b M Z f k f k z s y 5 a O c D R h 6 o I Q 6 O T x 5 V N i q z o L 7 9 Y 7 O G t 0 R 4 q q + K 8 T 1 U U h m w T O g t o O d m Z 8 E n 0 4 E + k w / l Y e 1 0 a K O v i N p + / Z W W x S g 7 F R v V 0 1 I 7 G 2 G u w B A e H x d f k f 4 Q a N K i l F U n L O T / y I B 2 O 1 / 6 B a O P r Q W D J D C K I a 5 7 E t F T z q / + + c W 9 a z v H p v S h 1 a 4 q J s H c 3 H t Q F U x K C 7 W L k H i f v a 9 d D D m G G c Y Y c j k v 5 1 Y z S O i O P L v i k L Z C z w 5 n 0 f + G e T s p 9 r 5 0 7 e R W t h U s J 5 i a x + Y l D c a h v 3 f t 2 o J f s 2 L T M I j 5 x j Y P w l v v R o K J x o P 2 x U 7 9 p 1 g 9 K 8 v h 6 k y 5 T S 7 0 w 4 t l L q f X Y 2 n j v y T a Z 9 F i K d 0 / T j d V + y B 9 x u r O 5 Z Q W G d X w t / r J S h r f h s R p 5 s T m E u t W l M S H g r d y Y q k s Y d n Q d V P h k q t 1 m a I C N F m E q O 5 V L V T L A 7 s Q 2 Y g z s w P G B j x d o l J 6 9 q + m 6 5 I N L X p s 2 + r f X J w 8 J A r F T 7 2 o h 2 F X a L v d 5 e v h F D l n g u n C K S F 8 4 W L 0 b H T 3 + x p e f F P o Z i D I B A E 3 E w E I U i J A E v p T L z 8 C O c 1 H N N L I 5 k H E E k z 8 O s V / 1 h 5 u U G m t n o 5 7 v V p p x H 3 w i S f K w l Y / 2 d y P l x 1 4 Q z T 7 a j j K K N e h 7 E P H I U C f i H e N l j 8 3 D X 6 p m / e d x / x q 1 p W M g o c M K L U K H X X a I U 5 F 9 d b S i o e 3 g d E j Z t Q P H J m w c W V u 7 o N 7 s / p T n 9 9 8 Q 8 5 / r V F y T 6 / R E s 3 t y i z Y 8 r x e z Q X E 3 F l S T i 1 H 6 v J t v M y o c L U 7 O 7 j 5 Y J s H 7 5 2 W B Z / 5 n H 4 6 7 n g j o r n n o u T X 0 / b S P q U + R 4 T Q x Z B 9 3 E I c 9 B b X v N b l W F o 4 t Z v V g A Q c N z e v 8 h 4 M w 8 L M S y 3 y 4 J v 5 h E T b m F 1 7 O / u e 1 S r J 4 S q K R 6 y J S L p M z T o P I Y O A g T M n 4 6 I e d r f / 0 4 V K G v 8 a w w P C B o E w z 6 J 2 2 N E V f 5 y V 1 F N N k i f F W H T 5 M 9 j z L S l B J C D G c C N p 0 / W 3 e r e p n z 6 P v 3 L X A p 3 L y D 8 m U L t I W 9 E I f k c + h 0 + q Y 9 v 7 j r J f F b x x m 3 f c f g L b T 9 u W e M 1 7 G M 6 v 1 s e b + j j 8 g R Q V 2 P D 6 8 R j X K Q 9 v Z 7 b 0 + d 3 U f U 2 g e P D W 4 f m E + 1 L J D m b + Y h V a n W 5 J E i a C E h + c v E Z z 5 I A V e O P w D c j N q H T V 3 j a 4 E R L e 2 i f i z 1 Q S N v 3 j Z d l / 0 O q 4 b Y M f n 8 u d q + K 9 O k C 1 n R V w i w 1 0 x 7 3 s D u h k G 9 m a H w I v d R / K f 0 g z Q p h Y q M Y j i q K q A z u N i f q 7 R 3 C 0 Z l j a g H H y F i l / Y f 5 g 4 E 6 N i t X q 6 G g d a u L W t y 3 f n n e U d l O c V 4 G a P t 0 Q z E k 5 t G p l 1 4 Y / R F f m F u i 5 q i A U H R h v H z P c p 5 M Q q C y P M F t E h + f + I + B 9 c Y C 2 1 7 E Z O W z y v 6 5 N A Z s E H Z 5 c T j 5 9 7 T p p K A x 8 b O o 3 B C 3 R f w 1 R 2 d / 6 D f n e + V J P E X w 2 y V U A u B y 4 A Z d 5 r n v f 5 t D B r Q z Q l Z F b p Y d Q p s m J J r y m w P 0 J H G + Y 6 e X h A 0 a F R Q N c y I g K N v J c A R H v x S R I Z X s I O g 6 6 n t R R L R g g 0 b n E b j Y D + I 4 q G 1 L 6 X n O H 6 O R + e B z E 5 l B / B e o J / z 0 H K J d P 4 D m P 4 j D x c j 3 f i J Q T V + n Y Z P x a Q a M B C L H J C E 4 X S U P q F z 5 s U n H d / N 3 y E K B + K S m d a O D e H 1 e U u Z 0 K 7 w I g 5 2 z 8 R o w S E Q a 0 / R l / / n G l Q D m Y a V J t 9 j e / s j j p A F r u 2 0 s o Q x H V f I o 8 d J G G 5 d n y Y z Z l e q U Q W f C V P c S 7 P / I o y Y o t E 7 K u 6 S D m 9 X K 2 V H y z s 2 S M 7 d v X V z N g 7 0 n t g b R k + s a T X j m I v 3 2 Y x r e 0 Z 3 P f o N P 9 m 2 F 9 + N A s c a L / G S w v H I i L k r M g g D 7 p 5 L j Z e K N 0 k E C 8 b v 8 k D d B R t 9 + v 6 N d x 7 u L N 4 q I 8 6 H j x 5 M 6 M t O 7 5 / l I U S e e y r k 6 n c D x S t g d D y n e G 8 8 B L W P c / e U 6 K R Q 9 D 4 c U d a q S b K / i 7 d o n M M I W q j E L w e k e L g R j t i L M e m c + q n B 0 k M 3 f 7 n X 8 Q m d L a N a r N B K W w k k Z m j H s m t t h + K F S o U Z o u 1 Z 0 v T W 5 c 1 m z l u a M 7 9 J h g V i 9 j + 9 X O Z Z q 8 C E z 7 9 C I 1 W e l G S u z X v i u Q X R Q D N w 2 C b f b G W f J e A 6 f b 9 K N x m i f O t z 8 t r F 7 a f t 5 h 1 F r D X h y W r z 8 Z 3 E L s 5 I V V p G v 4 / 7 x 0 U 0 K / A U q e e A A 8 / c r j 9 e 4 2 o N u q 7 s q Q m 6 4 Q v 8 y Z u A d 0 H O b / c 7 n D n x 8 f U 7 a i h y c 7 + C o 4 N 1 j T X r l 2 G R 7 i j 5 6 h E H / a j 6 O K 9 i M U E D E l a j K U E f F 6 h / b L N d B D c V F s l / 4 N q l 2 v P + g 7 u q 6 2 7 m 1 z 0 e l U s y F f Y c 9 I + 6 D N I 0 5 G + m W a W + z l n W z V x K s S j 4 T N J 8 / B E + 3 B D Z 3 + J k 3 5 8 9 4 G s P V w p 2 e X / G 9 H R o k 4 h a t P q z 9 F r x E S o M U 6 C a a w 3 d v 1 P h W p W / z 5 B c 2 o C f s P s 0 / r g K K / / R s m J k w 9 j 1 / O Z b E G W 9 F s 6 j T b p c U h y L 5 M G y k f Z Y l c v E c X 9 6 4 k 8 V 4 R H v j j B J 3 d H q 5 P w V d A E J V f g g y Y P P 5 L c Y i P r 7 R z / y p w B S l t 0 2 s W V H d 0 6 2 1 D d J s G e I C h E V J l t I O v Q r p j P M p P l 8 H d P N o / 6 h 3 3 x s Y y / 0 9 c o L o 8 M C e P u C H + h 7 e g P S u g z x 7 i m g H x / Q D N f n d n d h D I 7 M x Z Q 2 S Q Y e u E v r z n 6 x U a u G O Q m A p e c J P F G N k X Q M v D u 7 x Y E N L Y A / L l Q m H J q c 4 9 0 Z o J s c U W N 1 y / v a m j y 2 I c x U y u I w G G n Q w f F 7 u 8 0 a f c e o W 9 Z M s f C T P A o L M z K q r e z e Z 9 n N M 1 d c F n M t g R v o 7 n Y r 4 Z V 5 S 5 H U 4 T C t a P f S V + d G A r 4 9 P T V r l R P c L j u M R 4 s u w D L Y U D L G D y m J 7 3 y q L 9 P D k 7 3 y P d P k s C A T G L B C O 3 X N G 4 G u + K m W 2 Q l K M W / q S R j l k j y 1 N l K p 0 J s M K l m 1 y w t t z U 0 S h J O 7 Z r E + r J 3 s j D 0 + 5 3 / Z K c b b V 3 j 1 d 2 M N j b i j 6 V / A B j l C 1 o 9 D 7 X W z i A B g q H Q / U Q m G t S P M m t 2 7 l 4 J H T w K M k 7 R L C 8 O / x D X / z L X I e p Y z I G D Y M O R X 1 U S 7 R K o C i D S S i p f X w W k a C 1 y 9 4 r / n g / a T m O R t o W d X 0 w o F I k B y U / E d d Z T m H Z + I z X m L z 6 f m i H m o 3 Z S 2 e z u w 3 L z d 4 f R X i C R A L V E b N g R a h q v I P p / c D h G H O 0 5 Z 9 k 9 V M j v E J g z P 4 9 p j X 0 s m H y h W L y 9 C j 9 o s I 5 9 4 d D U B Q D B A 7 Y x J c i h + l h 7 G y 8 s P D T S m E L Z J f z a p u r A 3 A 4 z k H i M r u b R S p v n f 4 k 3 q P B u R 1 c u H 5 M T u k 7 H i F j 6 M / 2 E y 4 v 8 R v 7 l K u l N P b r n b o M E j C V s X 3 Z 5 X p H Y v N X B c A e m T / Q M U G S M l N 4 F O O o Q w w l i J 6 I s X 8 K g a z Y Y 8 D p m 3 G m F H b / U V B O M 6 M i J 7 H 9 r q h W X e j j L a z I 5 e 0 g K o Q t L F S u K X i Z Y g n 8 C L 5 / U Z A g F K j B W V q 1 k H a f + u x u 7 7 P 6 u O D F f z J v o e 6 N G y g A g R u S / 8 w n 7 A U / U u g l C W j 0 W / j L A N T V + x 3 / E B h O M 2 W + 8 h / z K F 3 3 7 e / 4 3 6 N t x q n a e Z U 9 S H z 4 4 t 4 x 3 n 9 Y w v d x 8 j f 7 A o 3 d I t k P x l 2 I X 3 C b p m n K m P q O 4 H 2 u o X t y d q O w U 6 H 1 + 4 5 T l 1 U g w i 7 P 5 7 2 R s X R T F R F 8 e + M 8 N s B + W 9 t x U X J P e 3 q L x M D p c D N I f r B x N 6 9 R j 3 I h B Z m M f h l K L j B y h S M Q p / n z R F 5 S F V w h h F 9 7 v h 2 A + i Q 2 a 9 7 7 1 8 o F G p l i u + D L Y A B 1 3 j J r e 0 3 a G C b u V x Y L P R K i Q C s W c E S A z H 1 I 1 o p 9 D 3 d Q E E 7 o 5 8 L c c W o f C q h u U p p y a y f 9 h X j 0 + l k t / g Q e G M W y 5 D I F / x p R a M i + / i D + l y y x g b 3 A 2 M X r m j k S T / 2 y w H L s 6 x o B f m k o 7 m u 9 E / K e C F k R v a X x i T C P a p 8 6 z X G K J V l o F t u t h D P f k z i z 3 i O g p 0 t T T S w y j 7 z a U j u N z L + 7 K I T t v q O P 8 o F Q b z N s y Z 2 Y a k D 8 i R 9 4 A S 6 W h 5 F G 4 y e V P M O p Q Y 8 X 0 g K n z v w y 0 i 7 j z n r M N I g p f q P s Q h i p e Z 1 a O 9 / N D L N A S A v x i n i X C l 0 f T 6 i q s P Y M i j M 1 S 4 5 N 5 K j R F B F 3 N H 2 B s d n m d j L b J p 1 h z e P I 7 A a 8 D x / q H F q B 4 c E V l e 7 5 u l K 1 e M b 0 j i g l Z + J 3 b P s V X + G w g L 2 H + U g v 9 T k 1 m P U o L 7 Q x h t 2 n D L 6 i y H v V 5 H B L a V Z M y F 6 E t n c f 8 h S b / i 2 u b w J e t m + Z + I 7 J 8 T 3 q C T A S I D i h c e + P z Y h S l D I Z l 6 C r M r Y 4 2 4 I 1 w 6 j 3 P l m z A d / V W L T G h o d W Q Z u z 7 g D T u v e e O w 3 / x j M n A o o K c V t 1 G d c V j s 9 Z O X 2 U z r 9 2 u k a E / n 7 F d j M L r B k u W b B U g g D u X o U D R K T x t t F f 6 I n Q z / e E I P h 0 1 1 C 7 w 6 G C k + y E B w a 3 F O 1 Y 8 k R c n U + 3 7 8 Q G m Q 6 8 A H V T 3 x X j 2 D B I u 1 E l 2 0 M W q r 8 q T G 6 U h h K g 3 v s / e s d V e R g V P C 6 t 0 J L o f p G L R r x b 7 B w D d K q g Y h + C X 9 / D j E 8 W L f C / / n X 3 r m G f H U 5 v q q 6 Y m p p N 0 9 a j z p Q V 2 D Y m / b X A v q u 4 z d B 9 2 m 6 s B 8 + t b 7 n 7 h O u X g B p 6 0 m + A Y 5 o 2 x 1 v 0 / t J z w 5 d Q q / W a z a R g 9 c B + T p p A n j P Z 1 R B 8 F D g Z O U S 4 z x c R B / 7 i H P O E Q 2 P P E J H z o F 3 C j w a X D n e I q N p z J I S p S v L w R 8 C X 7 z j f K k v H m r H M N f z z n Q A N 0 X p l j N g d E x p 1 2 6 L a V Z t Z X J V X G 6 z k B L W N g o e 6 G t P h z 1 c o U A k z S D + m i N t n y 5 w p n y B + 0 y L d 5 v / 6 Y V T 2 4 x O 2 1 N 6 K 4 r 6 F Y 5 d 6 F 0 W H N P 4 l j / Q v y c h d i N T k M o t m 3 c o H D p M r i X y 5 O o y s i z 4 + X d b t + u y W m D O 9 E e o 7 d 9 U o m W j P M 5 4 + D g D Y P P F 9 + G w E 4 V F u P d 0 H A Z 2 K w z V M a e Z 2 K R D 5 7 U 1 F g J l 5 W G n k / E l T 3 K i n c G 1 u r x n k 9 0 9 u F 4 i B L c B c a T u o / G y 7 B h q D z j o p H 9 R g s f J 4 f 1 C u R o f a I P 6 m P 8 M o P d P I G M T B t s q J O G v 4 P t E F f p y t c / f A t v U C H m i E N x / r a 6 + i r i K 8 6 F O F k o o h 6 E c 6 u Z j i x 8 X c E A J K b t 7 c d i l 8 f f R L 1 d S f m p c J L j V w X u I P e b 0 v 6 d 7 s + Q W + x + h M h c Z N X T D Q k G 3 / I 0 p u o k u J + 7 H W d q 7 6 W B s 7 o l + 4 L 6 N I c t 7 U B u a x 8 C / u Z 2 f n t u n A X I 3 e K 5 R q h p q o l r 6 U Q + Y H s b O z S P N 4 + T u + / 5 F / u P n 4 l n s + / 8 f m / j 8 x B r 5 v N P n 8 y / C O e 5 3 2 a P 7 Z 2 t s u n O r X f 0 A u 1 3 o L 9 D / E T 9 r / m K z / R u P k k s 9 X Q B U 3 c e 0 o 4 x y r I g 2 B 6 8 I r k Z L D i v i 8 t 4 p + P w A o W O / O 8 S R X S p P P D / d F z / u 7 u s R 3 t I / x j T f H l / / y V v q 3 7 3 l o I 1 a R H z d 0 g v v f Z B h + Q s + f 2 a 1 I p 4 z O e J 5 h B 7 r r h 6 Q l + J 7 C p f k H f 4 v X n i P k y G 4 2 P / / p 2 9 s Q f o v u s 5 j y 1 F s 2 6 I f p I a w A p p y e B A C h O t h 5 H D C u 6 + / K 7 J 6 b 4 x X 4 4 6 s 7 N y s j A h J n L P 3 W n O i B w U 2 u q p 9 / u 7 o u 9 l q o Z 4 E o 6 E F + f 7 x 2 j k / 3 M W R y b o c S v x d c k 5 6 X 9 r / 7 6 v r o T t J g 2 K i A i c z Y E g w n e g X + h m W y A / N 4 S t 7 j w I / j 7 v u c j 8 9 + a u f 7 I A L 4 K t x u q 5 A + I H 3 Q 1 2 G / E r k 1 0 7 V m h P 7 O C Z 2 r c C T c D q J z 8 K D 1 Q 6 f x P c M 5 U w L 9 z p w y i S F R C h l I U M G v u C 0 q P 8 q X K 4 L q / L m u F v U 2 C p C d 9 B i D H M n p 6 L G 3 e 3 3 9 Y I X F G I j 6 u / Y E 1 A Y H P / v 6 w j A f e A s A l s Q J 5 T x p h e H S i p g m i N y n Z Z 1 V E 6 n U 6 J K u C 3 c T m 9 B m 8 3 r T p k + u I S l L k V 2 L 3 8 g L x f W e F / n C J w h e L e v B T 4 Y + e l 0 U m n j h n F c C o a h E 9 e Z n + 0 h c Y R c 8 S q w l 5 O M k b n B f O J D V J X Y B B R h U z C x 2 p 9 y Y T 6 V 8 3 5 L z R 8 a 4 T M 6 q + h V B Q S f x q i + F e t P D j b l R 1 E g 5 v V i s B 3 b j 6 i F R x S q P + 6 A V w 6 p E Q y 6 w g O g i J 7 W 4 7 c O c a i n M y U g U X 2 v Y t 7 l J D E D Y O I C c s s q d D A J r g j r w w c E A D R K Y g s + d D 1 S u l a 5 4 x 3 X U c z u d 2 h 0 S 8 u C 6 j U n l F N b g 5 M 6 6 3 b X n u d q U n J Z 4 h + P 6 J r C x p a + G 7 U / M x L B D 8 g u g Q R U L Y 1 A g g T 1 d b G K I 3 O F S o G X P B / 4 A h r 5 6 P m c T p Y / L v 7 t t w o Y l + F n y z 7 h t b z E S I m 6 d z 9 E G S V J j 9 z G / 2 a K Z a W s p t N a 8 T 5 v c D K D H v M 0 D l l V T U q 4 s 9 p h 4 E 0 X y X W 1 x z n E n W H J E 7 7 B e k f d i K X A f x j Y 4 O T v h v S l f L S g c d w 9 3 f E i 4 4 g i E u b I t w Q C C K y O b p d w n i 7 4 m s c l 1 x X K u s U B s o K n l c Z m Z h f 8 J t q e T 8 5 A i M k P a G w Z C X D L D R s c Q j u I 3 B 9 7 y B F w j U u R M R 8 m 9 Z 5 8 R z R 5 O y y J Z s l w u K / L 9 x U U o / u I g 9 S M x P O l g O Q 5 l 9 P w m p U i D t Q P 1 b f a 5 Z K f + 1 X w H g W 6 6 D h B U g / v o 1 8 e T b v Z u X 4 h W G 2 z 2 Y b R d + d n d T g L + f O Q K + T + N V M N J M U r G J N u e p a p H + X c w Y 0 6 3 Y i S u p H p + 0 L E F M K I M F d B I e l I Z / O O l U A r e j g 6 Y U L 8 P r Z O 2 c V w r Z r + N / e v C k H G 2 r U 1 / Z L f 3 c E A P W q N N 7 P I C E G 8 M N 6 O i E S C 5 I D n Y M o + g d w x J e I W 3 / R H d v / 2 c l E Y j s S q u U e d E c X c w t P j m L N j 5 Q 4 b E A q l J d K L j z c y Y w I s S R B O N 9 b 7 / u C A Q k i f f N 0 A h U R / 7 0 A j T 1 5 D g J S X V I J 3 c O P E v 1 + 7 a K K z s q n z 7 V 5 M i d r p D w V B 4 + f Z 2 b 1 N j E R j n + V / / S i h D e H O d L j P l q D y E A / n L n 9 u l W b o q P o e q 6 F v E I Z x z d p 8 7 m B k D z k B 2 4 F E w Z h U Q 7 J J q T x q b 1 3 C / X C M o 9 9 h v l O Y E q g R l f 3 I 4 d L w 5 x N T Z 8 5 J 2 m P x 9 0 r 6 x + W U n 3 Z h 8 W e C r e e a 9 z r 9 7 1 g G p R x p 7 k N y e 6 7 S P P w V q 2 O f u 4 h n 1 5 A e 0 S O 0 L q g g a N c y r 4 / M F D + 0 z U n G r W Q h N w c U I I o I n T n v x O w 6 / f T f 7 M Z v A p s i N u N X v K Z B 0 O D 0 4 a g f 5 f h G H S + 5 Z W Y J 8 5 4 W x u e t o G S j O N B f l l g S f a d Z + j p y a X 2 U s 0 o 3 U j A n 3 y S 4 z j r M C 1 9 e 2 q m C / P b x 8 8 J M U m P 4 S s w r k a h C x r 9 5 c 6 7 3 E q d x M I l F q z s k r z 9 C B A L 3 B 9 6 Y q a v U v S J f 3 C c f J s H Q O g K 4 + C a 4 m t F J O 9 T S g T h G C D t N 7 l Z l x p q n 1 U 8 D Y E G n w c 3 i 2 8 n 1 w D V I + K N 0 4 n W H 3 f A b b m 8 e g Q S k A H T F J P u Q A k T u N z 1 a 7 A i T W T y K 8 4 W Q L t t Y U W M P n + / H f V D E B X l L 2 Z g q r L r B K W C f D p o E H x B 8 4 L N C 2 n A + H j 6 x 0 P P O g Z + + u x t i v 7 w U w B B G e Q B C D g p B Y G s S S b 4 Z 6 R n x f a w 2 o I j W W r P B + Q M b T W j w w L f 5 N K 8 D C P r j v S k 5 U B m B F k 2 G R l L i 3 I d S y G E u z E t P D 8 M E t 4 x F c c t w d / Z l t m n s 5 2 d x 5 r 2 p Q i X w f V 4 g N X T 0 y + y F h 7 X v c X y g q c r W A S f B V t K 5 9 X V l g 9 v r P h X v P A 0 3 Y L R / 5 8 h 0 G e g E f v 2 u P a C i 3 E 9 W m 2 H + G I V 2 l I t D a M 8 j d + e v 9 s c e V v H c 7 s j q R J + 2 i m R 4 3 3 2 I I y O c S U 3 3 O x o S Q t x f + 5 9 Y X A Z Z 1 6 I r / 1 H e 4 i 5 4 f u L o H E n 8 0 o / v u U u 5 h p p s T P 8 6 F C Y 9 f M V 2 J x E i H F 9 r E F C 2 V 7 t x e 7 Z D 6 D X V u 4 p 7 v E 2 / Y g e 0 8 c 1 z y 7 W j c I l T W r e f o v 0 X h B 7 c O y w m O Y j o n m 2 G U G b 3 J Q A f s N N P k V 6 6 F y k b + i s s v f k 3 M 3 P U R 2 I g 3 c 8 m t c R A 7 O 2 s C g x + j A / x 3 4 8 V + J 6 D x 2 O S k T x N 8 8 o O T 2 c 1 W 0 v l S w P o j j l e e p V 0 n E w d + e 7 x 3 p 2 u B h + x H x q N f n O Q S m R j 1 E c n X 8 7 1 u b u + T P W x t u i 9 9 U 2 I 0 8 v S 3 Q 6 I s G e 2 i G R B U X 9 o L / T z w e o B N A M b p n 5 U G h Z j i 9 1 y N 6 V 0 0 e H 9 G Z / 1 e E a v j Q X o a c z j v f 4 T H i D S A N 2 P f q a D m y 6 A l A v x l O Y C q b 4 b h v p i 8 W R K A 4 j l V X + P g A l u v Z O t Q 2 m z + H B k V O d A n j G k 5 6 c a A T A T s z 2 y H H T H S v Q 3 Y l m u r h h H z p W I 9 x 7 + G o o F 4 P E a Y R Z / I B E y H M k e P 5 + i R 6 X K l c g b 7 O T C f U f n q y Q d 3 P D w U / z o R 3 p 2 g T r T 8 7 P V M v I v D C Z R d / I d u O C L H O / D u M d 2 M z c + W / E M 7 x Y N F e H b Q n B O k U 9 K B 5 h g K Q G h e 4 P H t 4 S V z L p b s i j 8 U C v 0 e w F h 5 C k 8 z G V 3 K 8 S P n C a / S a l o S b O d c m L 1 j 6 t w x 3 b e H e D N g F q u 7 q Y O R g 2 Y i v G s l p o D K T Z / k t i x p h A + h D 2 W R 2 H 0 d n v 4 j 8 9 U q y H j Y Q f r H 8 n p 8 u w D a y 4 J D L Q w / n e F + x N y 8 C z h r g Z R l / N q S w 7 A j h / E C 6 c K r c R 9 K s t m 5 L 4 P B H S m M J S f 0 H d Z s V Q D o C t 5 O q i S x H G G j 5 E J q d 3 N 0 t P l 8 5 F 8 a 9 P x V l 1 3 h g A J o F 2 1 3 s v z R z / j u m d 5 k E 8 / H 1 c O p F 8 v X z 0 w 3 e K r Y G D h v B F V S G 4 Q w h p w s x X c 3 X 3 3 J 5 b k w / 1 n 3 / C 3 c n s C x P C U D q P C v Z c D 7 r C Y u g 7 q l 9 7 A 6 E N M J E i P H e 6 s K O 2 X N 8 f 2 g t N 4 D T R 9 g h P v f D P + / Y 6 P O 5 u 3 q J C 0 P E U X u 4 p G h 6 4 p 8 x J d n V D 8 u q m k s 3 9 7 v 6 C / u w K 9 0 0 8 Q y / o 9 2 3 s + A w 9 C c O M E y o v I 8 h 0 B k 2 Q 7 B m Y 9 I E Y j C p k 1 H U C R U 5 t e M 8 H 9 0 0 u C n 0 3 z T r M / 8 y Z F D s g 0 M W 9 E e z C G F 3 O 6 u L 4 h R P p Y S R e 0 m O I x J h I m H m 9 t t F T 7 A E m r 4 X p 5 1 G M n K C x R + r e b N y l Q S y q w 2 4 9 z s 0 0 B O C A 1 7 I c d s A K m g F M J q k v e 9 H S T y Q A K E A 0 A v s Y p 9 1 K w l r r R 3 e H 2 5 8 R S + t E S Q b q / 1 Y c y D H q h M w A l T A P j M s S D P N g B 2 D c 2 H W 0 T 7 N f f F J k p V K 6 9 + d U 3 w z K 0 G 8 H r n A a x J i D D T L B T H 8 + G 2 t V 4 f A A N 2 m 2 e a v h / W u W S X 6 2 V o e k T e b p A N e Q s a G z f b f 6 j H n A a D 9 0 7 q u s c g A D 1 o I Q U a t Y 5 V d h a E 4 B P e 7 q J u o n c Y 5 4 J P 6 v e 5 1 9 7 E N 8 f m A Z c J C x G e m B R R m K c s y R + x N g 1 2 C J t n b 4 S A e 6 6 f Z K 9 V 6 N T r 2 H O 2 0 y 5 A b X Y m x K I G 5 N X k F 9 q W 3 o P Y H K r z D S U w G 0 E 6 M r X b Z H v 3 X W m t Z E L h y e 2 v l r J 9 X T 7 / G g j C G M A L H E b D v V / g 5 y Y J N E b k h + / M l c H 1 B P y 8 w j L 4 w n Q g 8 D m r 9 f S E c H 2 B 1 G F m r 4 A t H T j j S T + c I j 2 d 1 D / + O t 8 9 f F O 6 T O Q 5 h T 0 L o 9 + 4 g m Y Y h y r c 0 8 R M e y F 1 7 K 0 / 7 M s 5 i O s o i e 2 q y j c 8 Q y + c 3 F n W v q L 9 P P 4 K 8 j M c E n P X m S D 4 o + r p S 3 g g + F J U D R G f S w B G C v k e m m b n a 3 D V Y a A 9 o 1 i Y u d W L c h 1 + b P 5 7 3 d U Q u p X 1 x l U Q 7 2 i E B D m 2 u h j q p e i P X i p U w O 6 H d m 6 n d T N B i l A v o u h H i O + E X x Z / e B k 9 I Q P O I Q h m y K I K 0 N k w 2 H l e q b 0 A M g b b m D Q P 0 I y K k d l P 1 x 7 / Z k p 4 R + n 0 H 7 j k z j J 6 1 T U 0 Y 4 6 w 7 M N E H h K a Q j 9 Q f x 3 S i g f 3 z k R H 2 N 0 w V k 8 x 8 Y x W s J 8 w Y Y f j 5 G j x 1 E 6 / o 7 M f j m O X b w A 1 q N b v n 5 m + v 0 l p q 7 f L w v k 3 M e L w D C T J A h w J Y o 9 4 f X x W j G Z l 1 W O a t f t F e 2 1 f O y + V 1 Q c j d 4 / 9 W C 5 y N X 5 f a 3 1 0 z F l D p y T H t O T k 2 / Y v p Q S 6 l k 7 J I z U L C S O M Q 0 t K d k g e 5 l e b h X S W D Z a W + H Z v M 5 + + J u B h p l N B s o Y f / 2 r X l j L 6 S K V n Z n F S X j I f 3 + V 6 I T 2 a P M o D G Z q v A o 3 p r d j e Z y v b d F O l V g 9 2 k Y 5 u I E p E u 4 j c / o f I A V l D p G N X A 1 h Q U q + S I X 2 J z B i J C N V c k E 4 9 M V U 2 7 x f r g P n + v r i A o t o b z R d 4 E q s v o w I r 9 u j + P t l 3 Q n z / o g 9 D d + d I M 1 A g R Q b / O L R P R 7 D j S 0 l c p 1 a R I a f N Q 4 Z l s c B d Y 6 5 w b b T f l W u T M p D f V f m u M M 7 4 9 0 t l 8 0 B r e A j L K o C a p 5 s 7 h B E k q Q u f l 1 + B P 1 Z D 3 0 1 D j Z N V 9 3 O D + G y d Z 4 x x J x v k S d d m U e X r p 9 b 6 E I M w W W G i U Q i L M O 8 z t 1 8 T V 6 T j M s E M 7 9 F v 2 m I b P u S R H R I N V f x l u W m c p S o H K N G X W 6 0 w y d C W G 7 A U j r C W h 5 o b W y K J x Q 5 m / T 2 C y / K G d 2 l o 4 d u Y M 3 R W C n n F w r v p x u 0 f 8 c N m E n d p o J d R J 4 P 9 k A 4 s u v q Q m e H B F 6 J u 2 D L T c k 4 C X t Y V 1 d W e l Z u 8 R Y u C 6 S N 9 w Q a d t 7 D S m z I 2 y L d 1 E h N 4 1 r X D e V p 6 e + M l M 4 E 4 o d e b J s 5 E o E g Z W 2 B H 3 w + G B r H e L a v 2 D r 0 + 9 v n b k + S f U k T B H z g i 8 9 x Z C N u R y 7 y x h N a u q w / P p X B 9 s G 6 s T F g K N a 7 m V o I j V Y D S J / n S 3 o q H b W k P + c O v h l V o U r w J F w v b 3 B B D v l 4 p 9 V v O Z g u 4 6 f L D n V n Y J 4 / j 8 c C j t 3 Q M d 4 U Q 5 9 q J T R Y h G V A h D + z U d 6 f O o U / P 0 8 c O z z 7 a R D r K 5 8 H Z + C 8 G D 8 + 3 z E l j 6 S l S M 5 H h 9 F / / j 2 6 1 8 / u Q k + B R I Y H D j X k R p j a 2 K E K s j 3 g d h l y z 3 t h D 8 p S P p x S T C T C 7 n 8 X 0 V + X u U r z p W n H b w D k n s O Q p S C P Z k T s i M I G C U V z F P p 4 r k B P l 9 X 9 E 5 z w U 3 Y Z 6 G a m / M f u Z Z 3 R l H j u l n m d + R s m e b 0 H 9 4 l g k R Q F z B H e 2 c P e J E 2 8 H g y c f 9 y l C r + c j y d / Y h B R H t q M J j r y S T e 8 i 5 l / p v N + h u 9 W X j Z m y o n a 1 9 s Z V u d P Y X I n U e 7 d L L z f T O I e m f k p o j 3 / D i g O 4 1 u y B V K / z + C 5 2 j o x C y 2 N 3 j A h 9 a S M b Z 1 k 0 H i C 8 h w 1 d / V M v W 5 L L 2 2 4 R 3 2 D 1 Q 3 4 U z z g k P H d L 4 t 8 P q B X G / f l I m I h 8 / E K C X 3 4 F R R O + Y m P O p S w U a b R 6 v O v Y O F N g c r 9 a T N l e 0 W y R J 2 0 c X / G b h M 4 T w T W L S P h P K U z p K 9 X w k t / L 0 v 3 9 I a T w z E w M O q I f C m b 3 Y C V 9 8 c f P r + v 1 e D 4 0 I A g y n b I X m O E 1 u A R 1 g 2 6 Z H / / Q n S z H 8 T n 9 T e 9 A v k T 2 O Y F n r F J b F y U m a U e Z Y X H 7 W A 3 s v 6 N v j 0 8 Q i s + g E 5 L j V m L c n 5 f 1 g t T v h C 3 k s Z q p n a 5 D + T o s I X 4 j K j H g v x 2 n 9 9 a m V v h X M / G s p q 1 1 k u X o 3 x U t 9 V p 2 o 8 U m L p X 6 9 o Z P a z N 8 g C Q A A I q O u F 8 Q O 9 e W J A 3 C 5 2 G H 8 M o F s B w g C i d T / X z E R E 4 e g 6 X g c R + d u C V m M P 7 V z 2 h X w v s F M K y S T j P t L l F F P w F u J Z / 9 y R 3 X I 7 I v 1 5 A i O 3 Z U P m h T 9 2 j 2 / 6 x V u 4 R v D 6 H f Z / B 2 Y J J T 1 I d K u Q i s 6 O y q G P 8 9 5 p F h u l 4 b z 8 0 m x z P 4 J v z M I 9 w w R 1 V L X S l 2 B b 7 u O 4 4 X s R k H s J W p g Z J p E M a 1 w a R e m g G j I f S X W O k h s k W N 8 M O n K 7 F O D t h K h A I r + f z b 8 t 9 f U O 7 U n / P P A q N j x 9 S O x 6 L z 6 z q Z q s / h C x b F A u h P H e k u / M x W x w g R q o / v a 8 H q F P d p A o R 4 w L d S W x 3 H Y 1 G f q M i v A N T + g P 3 + 5 b I W V T K m 8 d b 3 4 F j d s T T w / Z E / E i 4 n W k 2 P 7 S t 0 5 g 9 8 w J / W G Y L c 0 H / w I z k w + z j e / k e H x L r L O u W E P v x W g P E D x 7 P d N q V k I s 9 e 4 o 3 N w M U 9 D 0 K M S s E B b 2 x I I V O V 2 f z 3 S I V H U l X a x U f Z 3 n 8 8 Q X T P o J D n T h s B H / P m r + e C H o P K K 0 V 8 p K 0 T 4 h 6 p D M 9 M K C 0 L W 5 7 p t R F N 2 V F 8 o Y d v R k Q V h W I B 0 q o 0 5 g h 9 o o k j 5 M H G d N I 2 w I 9 v a 2 L b 6 Q i L 2 w i K O z F q + 6 V q a L K z 3 v q K U Y D p P B T J l U O K a / c Z 3 e C F K C T e F K T T i F e v x + R i U q f 6 K t 6 E X q B u v L j m w u / e P 7 u s D m g 5 F M E k k 3 P n T Q 0 7 Y k H 6 h Z o M 0 k 9 P U U + b b 6 3 s + Q H x w j m u f z p 4 X W k g u g y r G v d m Z T d / f 1 b p W w 4 u 6 j x + z x n c g A C z E g C T L Q H F B a Q U M 5 K w I S f U H 6 p q w f L L z 6 t S x l 7 E Y + H A S s d L K V c 3 J w H o C t l 5 + D + + h u a 4 c 7 t T 4 C g A g 1 W x L j 6 8 b v w w 9 X p N b 1 q b 1 S i T I p 7 I 8 R l Y l v F u 3 H d V r / g 2 i 2 H n / C R z f Y q 0 I k N J s / 8 L Q Y 2 r D O C U u y B F h E V n 1 1 + l e N R Z E C T e 5 2 f X 5 3 5 D R 2 J N I z K P G 5 4 c A D c u R O 2 v k d y c x 2 Q N e L D 0 3 F 5 N + P j 5 C I 0 M + G J Q C n 8 m B s D 6 K f 7 H K z U y 5 t g l q f S w c E N f T W l l P n z l a i i x O m l v 9 s 6 Q O N J 8 Y w g C 8 V S G h k h C i Y D q y 2 A T j r 4 J t k 8 D 2 z y U I f L 3 R L D Q r 3 d w d Y 5 f h T y c / 7 t y G E O d Z i g 2 f d 5 v j B t D O Q v u b 7 c 6 b Q G Q L w + I 5 X B G x l P x w a A 9 Y s R f b n y 4 W 7 y i 3 2 j Q i 3 d E V 5 x / a x p u y b t T J a P V 8 x E Q 8 c 2 C N d 8 i 2 6 h r W v K g g 7 9 I 8 F j Y p p H a L f D O j 1 p + t z Y + e N l P o V p V F j T 2 R F D C 1 S B l t N e Q S S 4 5 b H F M + 2 G y w d y u O P n d d G M u l k l / B m 7 8 1 6 8 P G i S e 0 R 4 C u 2 R S Q L P Z U O w j p S x + U R U B Q f F l 6 4 r + y o 5 n y M n F Z E 1 a d + j q M g t y b b l d J G Z C p 8 F t 2 b 3 Q j k i K o a Q V Y K n G p I Z I w O I c P J S U 2 H o D 8 + R 8 M Y 0 / J e 3 8 N N 7 e e p w I 6 m s e w X 6 j Y / t B l 1 E d W N p b d m F E c N 8 P d 2 5 Y W t 5 X F u r O l j 4 k a E Q + 7 O x 7 z o u v p I 2 q v 3 9 W l B T E l i P Y 0 n O Y E q m + 4 L V J x Y E R I 7 / + x q G L j 4 f j 8 t r g s J Q Q z O v c m 8 O R J h c H u 8 U d k h 7 0 5 m g 9 / g Q l E Y U T 3 O B M E I B r + m e J / X F U f n G T X f P m 3 r d 3 t A G F S / 8 B A 5 I H l h f 3 d Y P D N 4 X z j 5 H V b x P m s h D Q C J 2 H i B s e J N x W y p Y J b 7 m j g d 4 i 1 m I I E f X h A P 8 5 R D M B 3 h B i 4 u 1 j 8 X 6 h R 0 e I o 5 S y M q Z F N x I H 4 A 2 V q X Y 9 b w s 3 i P c m j l J x m 8 L 8 v m X o n 8 J y P w L Q C r C 7 4 F p w f W 8 D I q M a l Y 5 V g / N f b / G 7 6 y L W Z d 4 6 6 t a t q C c u F D m j C q H r u l 1 S r z X O T t 8 7 Z g 9 5 j Q c k Z x r n r H r F n G e M D i t i 7 7 h 0 O N u Q z 1 C V F 8 9 K a i x P E f U t d p d V X U Q R 4 9 8 b n 6 y N b o I b Y W w S B 3 W T y R x h 2 / s o P 3 O x 1 X / I k j W D U d r B F a L h r o O 7 G N y Q t 4 r H 0 S v A 2 3 l W 1 a + + U b 2 9 x R b K V c n + Z G O j q f F F 6 T 2 8 C X t w W 0 B V b T 3 B g 1 y j w R 3 6 Z t m B P I y C y C + 7 X j e h B T x M r 4 L Y V K y o r + 2 T C R 7 J B I c 5 6 5 R P l r f e C h x n 9 r P 3 z N U N J 8 7 b I K e 7 Y V 7 8 t N K 2 5 T 9 Y S E l k B M g N q 6 4 Z v N E u y X b d P P Z b v e + L P V u 2 x h p D y f Q V X Y x Q m S y 1 w O u z b L 7 b g N M V 1 x x D 4 p r d 2 y 3 h U M e G g t g j I Q i u D 7 7 j i d 3 6 Q v x g w u D j 1 d r O u 8 g M P E L J F O S R 0 P R k w k I 5 D f x b 5 J 2 g + 6 K A + j X h U p I + 9 3 A v q 7 f z I P e 5 h h v N m g E C P c g r z O e C v i y 9 c 7 H k P p 1 I T m 5 v W F 0 V u q 6 r 7 / Y L t 7 j w z t s f j x X I F M A 5 v k c m 0 O z V o j x 7 c B x O X U 0 9 t Y e s J M X J o 6 T 1 t y u + Z c s S O d P r S F W R 5 Y a z p d c C b C 7 T j O b 7 F p u E w p d a O B F P W B 6 S x D d v O l A 6 V s z 8 M i W + N u w S P u 0 F f P r v z i 0 L 0 i K S c t c h A X 2 P 9 s A N Q u r H Q i X + S G 4 j S o K O m E V p V p X s 7 k I T U 4 M 1 m n Y y 1 r Y / L 3 e u P T 6 D B u + C s A s u F + k H X 1 6 k E y W 6 A d 8 3 N r I p 8 e 1 d i O g K N n l P b l L / N 2 X s r y G a e w 3 Q 7 C U e z A D q 9 b w 4 I N J M v b p C k 8 C y W Z W w h U d X B 6 7 r s g q 7 9 v I 6 T W f A h d N h / m s 3 t r X 5 R Y 8 E v p e 7 U C 4 z + Y O a i 5 D z M J w w F P G 7 h v g 7 a 9 H l T n C R V u I 7 o J a k D K c + M C C x z 2 3 8 b B 1 + E E l y h H G 2 / 6 D O z B U l k b R n d j Q F + v c N 7 g J B C 3 y K 3 G C a y B t E D u 0 A V V D c 0 X 7 v u W z C s T 2 D i U i t E c 5 / H T u z 6 O d 1 4 q A h d v 6 W b 0 w X Y F j y l 4 G G 2 c c 4 s J + H 8 s f z p s u W N T g x s a j V v a k g H / C u I z b b Q P 3 f K A x E G 2 9 + N q 6 7 w s S j m M A v s Z 4 X E 1 + D t v V 0 / 3 d N B 3 H g q b z z q / 2 D I g B M l 4 p d / h h L u Z F v P W g a W 2 y d M K W i 1 o i 7 V 1 W q X b / N d P n T w o o d N 3 V w x h x f / Q E o L o w A C s q F M T b x w Y w T v s 1 e 6 P s r t + F I 4 / 8 L H 7 A 2 r K C o 7 L 7 T T i O z Y A 9 Y c O m g 9 e F y j L V P B V / n F T 5 0 8 J C y l l G p 2 N 0 2 1 R 6 Y R y R S Q 7 w r q N x l 5 E D h A A x N m k B 5 x w E Q D U c w t l b H S 3 7 y 0 O 7 e l 1 H O N w e c h t X + L y E C t t J / j o d z S q 7 Q x u 4 M e + d p g N X r n e z I B r C g P I x L q o 0 G j 8 L v O b O 1 2 x k q j j f / 4 o 4 P y 2 0 y L o F p I i 3 a i + k p 2 5 7 q M x g g 9 / + z f u 3 X O R j W e a f A h s I W I k 6 Z w C 3 z X w j y e P g U Y m L A 2 Y M 2 e / Z H L h 2 + A o s 0 5 b 1 + 1 o O I h 5 y g 7 g a O B e 0 M O v c z 5 U H 4 Q G u W h m 1 w / 2 S t 5 8 X u I v L 3 m 0 E O L b o A t a h c 7 c s t 2 h o B + 3 M F 0 4 f V F d 0 m / J p Y 9 u 3 R l 1 T W r M M W o u J i H G D / 3 7 j g B 8 b t M X z Q 4 k T 4 r X M J w S a i b 4 c K v M + i l / / E L Y 8 7 K e t 4 1 E d u w L 8 I q / X Q S D e n 6 F j v k / 9 9 N y h 5 z p Y t t L V n o 9 l o Y / p s P 6 7 q 8 n t 4 P Z e 9 n V A k o P z R 7 p / s S N m c w S 9 B 4 t 3 n q I K u G D X Y e s O 9 7 r z 5 0 O q L H F 7 g s K T l V q H k J t p z r N 2 E e h J O Z 8 I u b b y D v j h x w 3 8 Z B C y h D Q Y 2 I w C j H h + z I a e a n 4 s 5 s i 5 H Y / 1 q n + k x y / 7 l u n Y b J 4 G G p 5 + 3 a o 2 s + y D L N u H O f o b l f H Y F P e J H d g J 9 u D H X V r 0 s M q c z f X 2 p q A X 8 p L a e l E 8 V R w W J i O n x 8 V o Y f j T Y w i j / O K R w 9 P S B 9 F F 4 Q v E 0 p h 9 e X / p 1 r A L 8 o / n T / q h 7 j s q c T n U 6 u l X p I 2 p f E T q b / Y A n X u 8 i 7 8 h Y S G / / / z F P c M d f n w L Z P F z x O c m W i E g b s 2 C g G O / 4 I 2 / I C / E V S i I D 5 6 0 s H r 2 0 v 5 5 y c p H D k s u t L n c J e u 2 v 6 g v 7 8 c 8 W E M K h V J 3 O 9 X T N A u D g h 6 y q + x p q U A 0 j V B t 3 / i e n K P 5 m x X u M J O X K F m X J f Y n t M T c T D + x G 6 x 2 1 X m v n C 9 a z f 6 A N F R P / F w U J d u Y Q + Y b F a w f k E W o Z u q c L d d O j 6 t / Q K t O 0 m G Q P P 4 e r Q Q J k H o J H w e 7 z P x n K / x V q 4 f x S 6 P 8 D G d g Q L b 0 N C g a Z e z Y n x + z O A N 8 M S u I 7 + 0 L 7 8 v 2 j z K j S Q / Q p b K A + e 4 w v U S z n z v h P n b d 1 V Q 8 d + B n 6 z T e a M e G P 9 x H 4 l 4 C U P c t n C W x y a D Y m w c V B Q e O l 5 4 a g t 7 C + U 2 c d y h c k b H E g k i h 9 1 W G c 6 p v 1 z q I y 3 e c p D B w R d E 2 f V 4 P A v M q 0 A / g h 7 w Z W 3 / X D 0 b j S 7 h w n d k s 0 N V e C X 7 b 5 d 2 e n x j Y s F D e S t 0 9 j w V i + + F 3 m C 8 n T R 0 j Q q l m R 1 4 + x H k g l U 8 k o r H T E w A k L 0 x 8 u 6 5 m L u z Q v y / X s K + P d 2 g F V Z p s Q e V E u R u j a 9 Z 6 u o g e U y l d + U Z J j k 9 t H d k G q u R d 3 P b Y E 7 K / r y 3 A H I p I i 8 6 q i I d D 9 a P j V F K j K B S L z x j i R z W y q b 6 c i T 7 7 8 r 1 Z 7 U 9 5 l R t a 6 e c h 5 j Z 3 8 T 7 n i X X x 1 h T z b f / A W 2 h 5 e 5 9 O n J i G X 5 e A w 0 u i q H 3 z 3 t h Y F h T m + I k V m 5 H u G O q 6 U C P z P Y C P 3 d j J 8 E + 6 g c b 9 s n h 3 F J J e O I 2 d c y C e 5 D T g w e q g Y e u b f 2 s V j 8 a B i 3 r s l T 7 m j f O + c s r 7 9 6 W 1 3 T u i 3 l j g X / g 4 p p F S y L j o K a O T V w 8 h / m g m n e l L y G 9 4 x o N 5 Q k V 3 c 3 T f J + + I i 7 9 w 5 G O g 1 p h q J / 0 g d Z a s q 9 h l L t X H v 6 G e f O f J O S A R n 2 A Y Z 7 j j r O W X x M 6 x l w 2 + 1 3 K f d k y R 7 a / F d T u 8 X 4 r d 6 I w o f 5 B j u 4 w N r n E c v v + b B p Q j 7 q f k 2 q W l u e A R w F 9 u w w o P V n z Y H z k O x g R w C u Y g d T e q 6 g 8 R l J I p X X c x X Z L C p y i P e k v c P U y K O n z 3 l 9 O D U c + f O 9 z I + S J G / j j G a k o B S v u L l w W H Y Y 9 t i 0 s w L P g u g W d W N J M u R v c 7 4 x t G B v i Z 9 p F r H d j H Z w h Z O / R / P 8 y r N j m P 6 v h S n 4 D J h f D o O a I f m n r t A X t s F I v V l i R q o W q e 9 g B u 7 F x 8 H K 5 6 H J 2 d 7 w F / Z o 2 J j G I l 7 J v Y 9 6 E O d j O n A 1 e b X J L N X k 6 8 g p e M 5 T Z k G m J L u P r z e S e w 7 h k H 6 3 J J 3 H U w 1 R J b 6 / s 2 R l U E L n Q Q 4 u U v / X o O A 6 0 H + c S O p M N 6 B T U P P h + S G w Q j 8 o S v V v x 8 a T W 9 R S Z d N q B b 5 B c d i 5 3 W z M + T w n x M N d 4 a W Z y + w d 8 R O E c B W I 7 P / l L a 5 X w b z 8 4 I F j U V W b L f u 5 N u p s G Z z g 7 r o k A f u 3 S q d e 7 D U F P o U A 5 T q N z 1 z z B D M q 2 a u p h S C K v 1 D k Y H M t T o n T U H c o f 8 q f R D 0 2 G P L e q F s 9 K 2 v b d g h z j 2 X g 2 L 8 j M f p e j d I J G Q A l W 5 v 4 f J d h f u y d p 9 N d 8 n / U T H I g J S F 8 W J i t K h n i a h P F o e x t O b O y V A h Z H z d d c G G Q L r X b h u M C X 5 H R r o V 1 p B X 5 M O h a P z u 9 2 q t B 7 T w 1 9 + H M j 6 M 9 T F D H G A y Y 4 Y V 3 l r 0 I Y R H 7 W W X i P v n V 5 l C z t L o y 1 s a T i R z 6 i 7 f 8 1 Y b 9 P N / x y S H / 3 x C Y J 2 o O w 2 C t c x U d C K l F C I 8 g G F J + 1 g E 5 d 7 C 8 f r 2 8 m 1 9 b J T y r N 7 v W C l j t V l m / P y 0 O 7 K / j v v g P 7 E Z w k b g Q 8 i m 6 p y 0 h j P V v o W L R k v z 7 d P d Z 1 D G w N 1 f l v y d l i 6 o U o w i s h 2 K y W y Y G 7 p Y J m 8 3 V l U Q h y P N f S 3 x Y L u V 3 X U J 3 n w r h E 4 5 / K 7 w y M 8 c I s R g Q f p v B A x D / e J q Y 4 D Y o 3 s i L j 1 3 f F L T y H m t a c v b L L 1 o T d 8 B N V 5 R P 7 n 9 3 w 3 m l E A x E 9 S l p P I y 4 K c 5 R d J Y 9 e D I A n + I W 0 e W f e 1 4 q t P H e p r z 9 c J 8 z u j r x y c W N b b z y M T m I + a 2 9 4 D r m 0 n E A c w + X p 5 + J g h t S + M u j z 9 y m u Y 6 o o Y 4 T 3 g H d I m P 7 m A 0 O 5 E q D w C / n E Q u j 6 r o V G 7 U 7 u Q U R r F 8 M M 3 a j / 8 N 0 W l p y w l + Q b a x X B u f R u b + E 6 j i G o Z k + e e D B 4 c d Y t s 6 M S z P L 3 E C E b k / M f W 3 / 0 B e I 3 2 p x x x 7 A p e T s H a L L A n V K 2 u + R a M D 0 H k Y 9 D / 9 A 4 f D h t O W d I H 5 W x 4 T n 3 7 y H O f N 6 P D Y B P K p z x J 8 i f E e O W r 7 l C T w n 3 y 2 u P 2 y / 2 d x v a n y V d e x 1 7 Y 2 u P I w d z 1 M E B b g N D w p z n U 7 / O J 4 + P 3 c R H I I T x u l 4 T V I F z c v b E w 0 n T w E t z P Q P S C S 9 7 2 c W a n p y S U n k h p z B z q Z F S I n l M K 3 y W d A P U B F J 0 Y M C s 0 n K c u + D T D u S R I R K 3 O Q d E 3 + + e d g 6 f w A T g J 5 M n H + x P C 5 W 9 T + 0 L p T u a h W L v n C h P L s 0 G S B S 5 E 3 Q g 4 h x o O M f 7 C 8 v u J Z A t d e Q l q P 4 0 i K K N 6 2 o N n M F X B E + Y y h R F G o b 6 c N q l 6 G Z m Y t A A e / X 3 t 7 A s Z X M O z p C 9 d 5 y t P 6 H P T 9 L f f f Q 5 2 5 e H 1 x G X 3 F 2 C N U 3 P n Q q t I X U b K J Z D O G U X y b 2 v 3 3 b 8 1 F E 1 p M B j 3 T g Y 0 V 4 C h t O e u X b G K X 1 W J Y J y X x 7 s j x / 0 X C T l 1 4 X / K G j 9 R S 0 l k 1 1 b 3 0 U O L q 6 J w b P V i Z v a s n r / K M f 0 y q O K I F 0 r e d S d V h T z g 8 y 0 l L Y Y S R w H 2 u V m / t U n d 1 p 1 s c f q u Q o Z v f y 5 f F / p t N g E B / x q G 4 z / q p 8 v P / N E V W q P 3 + / L Y s 1 q u w j 0 m 2 h 7 f a y P t / h 2 J I 7 9 n T K / n c D Q m r t u p G E 1 t 2 C 5 W w / 2 K + X U L Q 5 9 v 7 f s b h K W 3 V 6 0 u E v U n 5 v D X y h g t R N f L K V P z Q f e l 6 1 c 6 0 o + L D T F c a m l v r Q X w 9 T R l / D N k 8 p u o J J Q 8 k 2 Y I N + N w q / 0 H 7 r q X S y h J P N H f N V Q 7 P f p s t D c s D F S N k n J J i H 7 r z B x l W 0 I 6 L 7 b T y O 5 u 2 L 8 R F b 9 T 8 Z H l Y Y 9 I S 4 N g q r f V s b e K B l D Y v K 8 o Q b G U f P 2 2 j C 4 6 B w Z h X 9 3 L U W o L B w f o h 7 P w p 6 P H t n Z g s f 2 G H 0 i z z C + t c W C N p 4 a 8 D c F r l D z t 8 z U Q H r V 4 7 + 8 D d d n 3 I 3 b v d x I F z U E p + J E b k n M q H a K A d u l T N h x G b q 0 B L j y B A e a 5 x b n / / D K F w M U + m X C t 8 u j W 7 y m r Q E e X H G 7 B B 7 1 Z e z 2 d 5 M r 0 q f b I u u G 9 X a K w b p 3 A E t M W q b 0 a H a z b E k P I J S c z J u C 3 H + Z e J Q 2 x Q w R h R B D 7 j r D j r c k u 2 h m W P d o c i T R E w B O b c h k f j a g + n D h n h 5 R f R E Z M 9 S m 9 j 9 I C 6 B C c 2 K N 6 v N 0 + S j e L p k l 0 v t o 1 z G C g x y X i n G W m T 5 l L A 1 0 f P z s f M g 3 o W d b Z H m 2 G L d V d h C B y l c Y U A g u l I s i Q E h n v i t j 7 u s b g B p k P M 2 Y Q Q u x n V 9 o G B + C S X O / K p s 8 b o u P h 6 Z u O i I q o S G 5 h 6 o e q Z E l b E b e 7 2 4 5 N o 0 O N / F W 3 Y b Y 7 B v Q J U Q H p b V V H B C k P n / R Y n y Q d h V E D a W t N h 3 m N o L 1 f w 1 X u C 7 g k P 8 8 G t K 2 O 4 V G Q N h Q I p a w L d + k f D g z Z U / n w G 7 9 O k H E N 2 U I i 6 y O K A W 3 L w Q v h N t E G n t V A 6 T O G 2 T 9 0 L H h G Y i t 8 q f J w S d T 6 8 f s l b d S A T g V Z 6 v W x H t F b c p I 1 U B 7 d G 7 4 D y G i Q c 1 r L P A L G l U s q q C J v O k C Q 6 W 4 1 r Y k R 7 s O 1 D s 4 c f v r Y l z / C 6 6 d Q Q W s u Q 9 F 9 1 4 X U C o h 2 T w n 3 i P 8 Y Q 9 I I e o g / 4 r K p L W i i u m q Q L o / i 2 L p v l r k R X x R 8 H k I 8 o D o 8 6 t W e G O m n M E o l / j c k J V A 9 R m e c A f w z f t v v f k J E B 9 4 G t 8 g u T E J u A R w z J a 5 M Q b J L 8 N X T U A O M 6 B 9 p a P N / Q U 9 d v 3 Y / u m p / u 0 v 3 6 w + w 9 B S k 1 h v 5 A T A y G c L d V 3 l 9 3 Z + 4 y G 3 R e y w r T A 1 t 8 A L 8 r n d 9 s M G + n w G O t f J a p v G O M + w W L 5 k 9 q O Y L B 2 I 9 U + O h x v d C r W L F b 8 x w i N r I M t / F m 3 / m k J e d w 5 0 x 7 6 B G R N o e e o W d Y i Y + i 6 q f J 0 0 g Y O u O p I U / 6 m r A g W G s o 7 M T U m w Q 3 s f 7 T F + b i Q 6 W a + J m Y l 8 R b w r J y h j A h j q O U 3 X J q P i k k M s 1 t / E Y T F f N 6 A 2 u W v b t j M n K s p z p 8 p d d Y x q Y 4 D r c n p E U 1 v U H 3 1 D 5 i r + O P R w L 6 v M F 5 t 7 D H u A I j s b M W n 5 n P s 3 Y 5 F N o z z s P t N q X u H u v S K A W a b 9 O 0 W J k 6 w 9 G 5 S v K E A v m j 4 x E C b f 3 K X w W q B Z C N o u E u U W N P 4 r I Y V H 7 B C g 3 / + 7 B U e K O I X b 5 C h N 9 0 N D P v 8 M h i 0 V c V M 3 Q C 0 k T u Y K Y t r s P a A r 0 r 8 M x V Q l g u I G h G F x F 4 w r c 2 E L e n m D I Y 8 7 l d h 5 0 L q h s k 5 / U l y B k o H f L e k d D Y / 1 d a / Q E 2 h R C B b s + K e w D N Y 0 n Y 0 f E R 3 l h 1 s A g O 5 Y e 3 7 I e A o a D H k B a 1 / K d A Z v E 4 u / D m T w s v q R F u r b z H m U 9 R I z V b 2 L j M 6 n m 3 G 1 l + 3 w + F b 7 W c H T L M S 7 V w B k 9 t T 1 4 W 2 F 9 b U b A C V 5 o s Q 4 K x K n d / S o u H x H f 2 H 8 X N a E 4 9 f M 7 q e d z x Z X T d G V t 6 g R 1 t g l v w r R c 8 f E D F 9 7 3 4 J / 0 a R U c + G o c S h n + 7 G w u J 6 o i k O s 9 Z X i n q N f x 9 1 3 w P Z D A F Z d t 0 0 F K 7 v C K g K E X a o N I 0 D I w h p + a J x 8 6 q s C g y U t a e 1 9 P z v M E F s 2 a g 2 B g 6 q h o 0 o s X I s g h 9 O T F G U J g N 1 j I w o 3 5 i / D / i r 9 K l K t u r N 4 P 3 X R z E R w M s V x I B O G c P A + G R f e R y f 0 E G Q i 7 2 4 T Z I T M O g k Q k M y p y 5 Q i H 5 q j v 7 L N C 5 c u Y h e g T m 2 g X G N s x e a O x H H O o H M B A / H S i m f V N h z u b Z w 7 n J K y P i p o 6 r v E 8 Y J o t m D O J h Q n b 4 r Z O x I H B X r V V 2 5 G U L 2 Y b o l Z 4 c 6 R J f v a t x + R 3 n f n G 9 c 5 + U r G j X o X l y N + L 4 n t t W / + B l D B v n G q u Y S x n r E x w T 5 I F 4 Z + t F k 5 Q W v t j P C U 0 1 e q v e N z u 6 3 Z w i H E n E d r J v 8 + / G W R 8 Z o 2 M E H H 2 c 8 3 a b V B / K v w N d r K n J v u H C A P F w 8 f C n s 6 H d U 5 S G f 5 H G g c O v D Z m 2 4 f O 8 n t e i V J H 9 7 T i R p a e L A M N + w P 8 g 6 f 0 0 7 j b l O 8 8 D / 3 A p I D B Q i H l m y f X N H b 0 O o r f r z i B / h V T N F 0 U X E C 9 E x / + l 7 P o l b 7 x i s M 6 Z 2 Z A c o v 3 2 7 W w u m r E y K l + 9 k h E a / F b x m 0 i d w q k 3 s v x h W / j k R x 0 V l v v r s N N g h K 2 P k w H j v l D V h p X E q g p Z C k + Y B e F 1 w S d 1 + / C i f + r d W P Y U S r r + X z 7 K R 2 r D F m M O j D e y + D S O K O Z 1 W F g 4 m a q y P F S 2 X V o o O a 3 g a o S 3 R 7 H c / 9 0 Z l a g e d i L 4 O l B D + 3 y O u Q J P Z Q / 8 l c Q q o E o c v k j r s b z S t n M L m y k + Y G 8 D i w p 1 6 X L 7 4 s 1 6 K 1 r l / Z y r l 8 V n B / Y N 4 t P n 9 D 8 o i f S k X s h W K R e 3 p H E i O 9 l g 5 R A R l c D N 8 3 n C F W r j t e z e w c z B Q f 3 A M 2 J d W 1 v y C L Q I n 9 t e j x / n N S A m 0 q S p u W E y / I e o W V E H w T v S Y 4 q v s x x G + 4 w h s 3 h D H a F f P z O M z L j 6 M 5 o O u s B v N a 7 D + s 6 Q 9 5 Y S / v x M X A 7 P 3 M j s L i C W E F g x d F Z A g f O 1 O 7 P R u Y 8 R i l s 2 / Z K Y z C Y p B R + D Q V 5 g q N 3 G 3 + k 2 L I 9 A T F H y W n z 9 z s U v o V 4 J W U y q o Y U 5 X G H 7 h a 0 L d y X R r z t e 8 f r Q F i i F c z i T H c A J a w t 8 A Z s m U K 9 b / n g J X b i 2 V v 8 J Q G w O V s 2 A D F f / r s j N 5 s Z d V 9 2 K R R E I / + L t M l 8 Y q t H x M u Y U q K I t g L N F P r j b 5 v v T e p / c W 6 V 6 i D / f X 0 + v t u s O b Z H r j w 9 T e m Y g J I Q W s L f o e n L H S h Y c m 5 D Y k L b C 1 e c j 4 0 2 0 M j p E 9 A S E D l / W d Y E 1 5 i 1 r f J R G H b x l q Y b f i J 8 Y q q E D 5 e R M k h V R T p W d h r z x y B h L a m u 6 6 r M O 3 5 l H 1 w Z I c x 7 q m R b e O S 4 V v j s V w S 9 d f 8 r u 4 s m t E f 5 q t Y Y f C n 8 J 1 o k L n G I + 6 J d p H v z M p 7 p l N i 4 L c W U s c d v O p W T f y Q 6 k o V Q o Y H M P W m o Q y 8 x L c 4 W / e h B S M 6 p S N v F 5 7 M 1 m h u c 6 H c E Y H P c z B H K U M e g 7 D l c w 4 Z k d 8 b N g 8 q h p V 6 M V k V Z 2 z A + 4 d + 1 i b 5 e l 9 4 5 n r 5 A B M D P w d g Z 9 S Z a m g w c 2 L z y W 2 Z r + N T o D C J 3 b u 3 S 3 6 / F b R k O p 1 L r c f a T H T I L E e v Q b 2 J C Y e s N J p f 8 B S N S L B 6 f z 7 u 4 A P S v 3 I 7 P Y 3 o e z M h K C b I Q J I / 0 Z 9 6 J Q T P R c R V K B u x t 6 K F f 8 d c p E g 0 2 N 6 M F z p G 9 y H 3 M A t E u V Y i n W g B C E 0 i X C 3 A l Q J S K O U U Z m 4 1 3 b v q w J O m b V W D i b 1 x O Y c h Q A g w Y G M v y 2 K j 9 Z Q s P l Q 3 u K y V X r U K p d B 2 f r k e K Z q d 6 9 5 D f 2 W R M Z x w h k / k T 0 q 9 c T B b T I z U O G Y u q 4 o t G f o L 3 D M m w k b z n s M + P c m h U G X L m d P R w S 9 X U N M F R V 4 y h d 6 B Z M L a J 7 / K F 8 / Q C i P y s M p m P 8 B n o t 3 M 9 l g / K 3 v Q i f O j z y j C H a 9 h 9 s f 7 i j 6 a 6 u 9 G A L A d P h L I R 3 c f G + x C n A 0 9 X I u R J M K s D V Q G K Z u x I t x A X i C M w o 5 G T d c U F e X c s b w c u e H Q 3 A z p L P v u c 8 W 5 F C V H b + X S f 3 0 b m a J v r 0 Y c J C A o U / 2 k + e n x i x j e R H B H g i m P Z S Z 7 q 3 G e t 5 K t g v h i R f I G H c b 1 1 S s s w m w / N U 0 o Q X l f z J F 7 r c 4 c 5 A v 3 n q 5 + u l w V S E / A L Y L i J 4 I P Z r E k K G / k q j P 2 v M O 6 a o y t r + 1 u Q D Z 8 5 I y Q T 7 H f 2 S y F 9 I a x E j 2 a n c j 5 D d n P 2 4 u 5 h G O 3 1 u q / 4 + R Y p / h + n A E O 9 g W / C S x G 9 s l 0 7 7 U 9 u J 3 z 2 3 u u L I t F r A a p w h x I r r x 8 J 8 7 w D p 6 n + H Z C X u C t X v n W U l p J H 5 f i h W h G p 9 j N a 7 4 u N w 6 t t U Z Z r S X s O Y 5 U B D / T 7 h M z n J m l U n 7 x z O L P X f u 3 O y 2 l j 3 a P K d w m G 0 S g h B j 8 Y E 5 5 + 2 7 U C Q A Q R S O 7 A D 9 Z o F F x e / J p 4 e J / v j 7 u f H U / I 7 z v 2 o Y v b o i A Q x z F 1 9 Y L g 0 N d d U b z d v s 6 x h h 0 6 Y V 1 k Y n o y z Z 9 B s c M U g S Q z 1 w m Q z O I c X M E M H w q t 1 Q 9 r o K t Z 1 Q Q q G m S b M n 7 v q q f 2 J + H B W U R i o Y u v + r 5 W o C s O 8 d b S g P 7 X x a 0 w K i Q u Y f 6 Q X p 8 N O K B u J a b X 9 4 P g h W X B A f 8 B e g t Q 2 j 5 B f h 4 F P h Q S 5 w s E U d u k s G 3 k / R 4 K T 3 D T 9 v B p 3 O O c J h d q 7 c f Z x O 6 F D N o n w J Q T e I g N 6 A Z I K j t 2 A k S K e S b b a R + n 6 0 m A s 3 j I c / o 4 8 Q v E H g 8 c 6 u G t E U x c w l j + + P r g X o k 5 L P W j 6 W / + K P h + t o O y I o r C v r y 5 3 8 A / Y m 2 + S f S V P Q a s Y x T I H W s B F 0 m / W I j p W / W 8 6 p p r c 4 i b S 1 S D S t 0 h e H / S n S / e K G X / C m 7 + X x b i I 7 6 s M P + D 6 a Z T y I K d l + y T q l M B Y G j 3 B z j w Q L q 2 b E R X V J o v 9 3 i 7 8 k c p X 9 g / 2 S R / n j G Q n V V w / o W 4 m E k a j w K C M B J A Q / P 1 m F + 5 v Z 7 n W k e c L + t h 7 7 j C G / / f 8 F X j W Z + 9 3 k O b N c z 6 V P c i / V 0 d 7 U C 2 x B B A y I Q 4 E C o I v + 3 a o 1 9 R p Z W j J z w 5 M x e L T R / l S w O c A u C m 7 w 7 t 7 L Y U + N D 6 u g 0 J f Q 2 P j G D 2 / M M b t a 7 M Z X h V J H 7 w a I 4 + g K b 3 1 D Y V S Z c e 7 i V C 5 3 9 P X g g d D + n X N 1 5 6 D t 6 P T O u 7 b U 3 m q y u x x d U + X + f P S 8 / P 3 K f W y 1 r R 5 e N B f D 0 g n g V 4 t j g k L + v m 9 w 0 W Q A d 6 b 8 s 1 0 4 k v H 2 9 E h w p g f p A f Y v N X R L k N w 0 m o B 2 g Q c o Q o M S O p b n f E o L x l K M K 7 x r 8 N F G U P + g g l A V 3 t h r h h g r 7 6 k L m N z i O e u a Y B j a f 9 J c c j v 0 d R x l O d 4 9 f w t A v 3 8 R x q n 4 y z T Y 4 / M J n O A z C r w 9 Q 9 B K E V a 4 y f e I P H w Q G e R e V R e M q i X b U w r F T v r E z b L Y / o H r k P K / B z O t t + Y 1 4 x h E T j z V l V B u H 9 B f / R 7 t u U x Y 5 o a c Y Q O L E 1 / 1 W I 2 K Y e n w r e s I R j X b q 1 F A + K E B K b g 0 O E t i B 8 j D F U v O B P I d M g z a b W 2 2 S c 9 o 4 m v s Z v B P A P N I Q f 5 j O g 4 Z U a f 4 N 3 J o W 7 C V d + L A o h C h l F W L d b G C Y q b m L 2 a p 4 X 2 V F C 7 h C i j s K I y 3 u v r s d p S 8 D y L a O d C c F N G 0 8 x B Z r 8 v c A t 1 F b 1 N n D U + s m h Q l H h Z C 5 h 8 + w 7 7 l k T j y p i Y M F X C H F I 5 x 9 + s g T U s N K 3 1 q X 2 F N m o C a L W m n s + m 4 g Y W j X G V Q z p P e 4 t t s M N w E 9 9 i Z D P 7 Z o 9 o n b Y 4 t l v T d B O Y R E 9 3 F C Z y 3 E P g V p p M 8 / + w 9 7 m y n l K m u G C C 1 v k 5 6 U E s X Y F Q o d 6 C 1 V S C 4 i X x r + q u M P M y R S k T 0 N W l 1 2 i l c b r A k z Y y g P I G g 6 + E 7 M z 3 x v P H W v w C w F 3 E I b X e T f 9 h W P x C T B t e h Z R g 6 7 K J a 6 + n S a 9 0 r Y 4 / a r 7 b W Z P j + s b r 4 D n o 8 o J B C C c t 9 m 9 V j p N M 2 S R M T B C r C T Y 2 a R d I 1 f H l 8 F 5 9 9 n I r o C J H a C T v z B J 0 S A 2 b l V e F P 2 s G 3 U 1 Q Y P C k s J o 9 T N 3 0 U X / d U z U 9 Y 4 l I e b l 0 v G o U P B d 1 y / c Y + u h h W 0 r 6 A u d w v z v W k 7 H 7 w f r a R 0 X e 9 U 3 4 G 2 U b 2 c I j v b P D g t x m U e L 6 F D K S J o E r i + W t 6 b C U G Y Z r 5 W P Y 3 K y E t d v w k v G 1 0 o h Z s 7 L i + a F p 3 E F j e X 1 I 1 n U V 5 s L F j f 6 7 9 k n k H S c Z z Q 9 g H 5 8 y u n j i Z W d 5 C f h L 6 t w n 0 D x Z 9 k l c f 1 u A D + R Y N G 5 O Q L D K z i G v + I G x m A a b c A A S V l S H k F X h i m H J 7 + H H + K o 6 W 8 D X C p 5 C W F D I y r Y N R 2 O 8 n r 7 I J s 4 h r F F 1 l q w M M l 8 + A J J a Z 1 H M E x k F t B 6 R 7 v Z C B L V l 8 t l z N 5 Y E 7 i I D 2 E S J 7 9 A e A E A o o k y O J d d + k K n 5 z 8 I e H R M V z E 8 c d P 0 E H 2 w n U j i W e 0 v D P K u H V W W 2 K F Q E n u N 7 S U Q m 0 t / / p i c 0 m n + D e 3 G I t v 9 9 A u 4 F r t w I B + 8 v I 5 / 9 e 0 P M H z U A J g / A 7 K p 7 L 6 u 2 o s i I + o + Q m Q M z 8 b m v u 8 + 4 X s G R n / Q T O y U 9 s T a g f Y R B 1 J P O Y M B 0 P U B Z 7 Z j L 4 f 8 d V 9 i O r K e W O K o 3 C 1 L A M 3 V d Y l I 3 b t z y b S i + L n b M V A f y + 0 0 U H L G m f i Q F S 4 o 1 T w e O A Z j 7 E B a w p a N 3 6 + C 8 W O Z Y m z l L H p x q W 8 + w 5 q J d M q b A D g D / u m z 5 G 4 h w E 1 b u 1 a u w A O G n h d s Z J I Y u g w G b R H 0 3 f z j a N 6 d s 2 5 E B t D w 5 2 J j g A k z 1 7 c J C z T 2 X t 9 u P m E B C r g 6 7 o i P s T K g z h S b c N I x C x h V J 6 R 9 9 3 S K y o c x s 5 Q j Q u s 1 6 d l L Z S z i C f a U 7 2 E E + H F 3 J F a 1 S d M 9 k / h n w 3 o j g s v i 2 9 m M F b D R v Z m / I p L r d k i u 4 b P 7 F x p 2 c 7 b 0 O + w 9 B n d l 9 h + J Y e R 7 Z H V + Z l 1 8 O I x p 5 f P h A n Z I 6 v L x g p Y k 5 L Z 7 A m x N 9 9 d e H o B w z H S e V R W i A r B Y W L R 3 c A N h / O v s m E E B B / H 5 Z o 0 A X x T K + T t T k J H n T / r M m A Q A L f w n y F j X / J l W y g + v F t U 4 0 f Q R 8 5 E c Q 3 X c Z 1 + k d K g G n B k 7 G 6 z w B p d m s s y K t 1 z j Y o V h a L N e + C b J C O W o p 5 c M x R x k I 5 E 9 3 n / R V M H V P B q Z x o R x h w P F I q S D 7 c T e E w C z X 7 G v F R 3 7 Z T n s o M H g j O J + 9 M x 0 K N u t 4 r o 5 r D 4 7 4 5 q C f I Z H J 1 6 A 7 o 7 I M H v D W 7 7 K o L W g t / V 4 f G X 6 0 J / C z 7 Y t g X 3 Q m 6 q P h Y Y A j a 4 j E K 3 q K 1 L 6 Q h E Y L d 8 b 7 M b 8 u 8 5 4 D E G 2 8 + M K w g G / 4 J s 2 6 Q B Q R N Y Z T c c + z q M 9 d v c a i T z w S c H H 4 t m P 7 q h h h + e d 3 w 1 s l / h X i A Q T c I d O E E b o 1 g x G F s 7 x c 3 H r / I c J o w X h n F 6 q j 1 i / h e f I M p s r e 3 N O 5 O 1 E t I a C B 1 e B W N m S K A M 2 N x v + K 9 h 9 X 4 Q e 5 0 a z U w g j h R v O f X r T 4 / 5 D B M n 9 9 D 3 x 9 g x Z l 0 8 L q B 0 e y c 3 d f t F e 1 9 u I N w 8 T k n 8 c N i C h i O S t q n 3 F w h g 6 f v T P N b z W 6 e M E 7 Q d A F e b O q J c j q K C Q 1 i f n k k 3 9 H j x J c C 2 L B d O K G v 3 E Y A s Q H T n e T 6 U U w D 5 a / M y f i T 7 1 B a f R J 4 a 3 D j l 6 + K J o F F r L q w B A 0 Y 1 v u X d r 1 8 d T 6 C i i p S i w V v H e 7 B 0 4 H P E q I M S 0 w c f 7 b f a 2 x k L H / e A B 7 o R H s I x 0 E 3 p a m f + e 4 B O 6 9 o v E F B q o x 6 b N P p f 0 t 5 b + P T x d Q p 0 F C X i i t A j 0 a O T U T O E 0 E W U v h M s R W m D e V Z W 6 m J T i F 1 5 f G i p e R + 9 2 K Y T b J R d M M 4 W r X Z c 2 l N r x / I a 8 8 q U g s U V j U P H M L h / 2 p N H V 9 Y 1 T E R U y 2 6 D B / b G v u B 2 h / v g 9 Z 0 I z g 0 b 9 D b X 7 E / M E Q x H 4 / y t Q V 1 w F L 6 D C S 6 7 + V y 8 b u f g d 2 / f T B 0 J L + W F x 9 x k P z J k o 1 f j Z Z 4 9 p Q g 3 X + / 6 w 0 m m s a M 8 b L y u b S Q F Q h K + H a 8 6 6 j 5 H s G p o m O c N U O g 4 T d + + p m 2 y P I x n B 5 y b X k h d h k k a 6 v D n D S j q S Z 3 n W f 3 A c B n 6 J u X G 8 I W O x i B 7 9 N v D 6 F e n K u i b X a V A l k d W T I 5 R Z + + E v Y 1 4 N L 3 H 6 j F D U / q A / I 3 G I + D r 8 k 3 y M C U U p Q a R J A c b f z 4 y 6 P T C 1 v T 4 8 u H C 3 C + C 2 A d w 0 h p W 6 9 q z g T f Q B I O z d k 5 P S d o W w L s c j V 7 y 9 6 Y O 5 Q W 7 0 d R 6 n L 7 o I x 8 M e D R f u 9 c L F a i L T 2 8 F X P X G i E W a 3 a 9 p m R C g s L P 4 2 X b D u q b 4 + X f i F h d t S i g 2 9 L I H L 2 O P B O V v h P / z z 8 Q l m c o h w / Q E Z 2 P 1 V n / k B e 4 y x 5 q z h 1 5 P n U S F W n K H Y F E G f M x Y y 3 L 3 Z P e y i P j w A j Z Z m K Q u B A c H C h d 7 M v f h q 6 z H n n O E T w t L T Z y W 8 H 2 v A a P v h A g w g I q h E r 1 c O E v i i b U 8 m w W C y 0 T x g Z f I t 7 P U g T W H C p B V p m W x R V P t 6 u 9 V F H A 2 e S O q P Z Y f 3 m u 3 z S d w X W Z N g 7 L O C N n C 9 a 5 x v r f y n f 2 m v c g U h 3 M i e h D i Y 5 O Z z t 3 m 8 t E L Z F M R X 2 q M 6 J f E O M v b R i E 5 f W B q y K g W P 6 G Y H V A X H 7 T p 9 z 2 l L B Q A B t A A h c i Z Q 0 Z O b 8 l W T 9 / b 7 g e F k S k c 0 b T V 4 Z s f u P n b R E R p O 4 9 / U 4 8 a B P X r Y x N e h P G / a V 5 H m 8 L c a i U D R p z C 6 / / B Z P O 6 C + 5 5 R P / D n H B o + s 6 g c R n E n 4 v N 5 Y i 5 T E v i D O x a j m J e 8 4 G P B / s E R Q x R 4 Q v K Z 4 z V N 6 6 1 F m e q x D 1 P 8 G T v Q m h B w / m C i T r b Z 9 J P n A 0 E / y B 4 u D / C r A 3 K e 8 2 t f e J 2 M T 8 9 3 N 7 9 X h / F e N 2 y x n F w N O J h x X c b d n V 5 U v D / t P v t L D s j H K + r A J 1 3 3 R l / S O K 1 c J q h g P + 9 + q w x 9 m s U T P w D Z 0 b b T Y S l H n 3 l p 6 a 2 3 P m R D P 7 l X V q + V t u D D x 6 p b u T V V h / A O 7 F p X 1 v f C 6 I h N / O H R u i W p P C h 8 M T 0 E e e A L f + 6 N e W z n + x K p Z 7 C A + u M I F e R N m p e O k H 1 p I o m R 2 f c D t G R 7 h L 1 E g t P F U f C 1 d 3 0 8 M H I g G f k N U z y d e K 5 j i D + K K c Y k 5 0 w c j b / + 3 1 S n 8 2 B X A 5 Q 2 f Z c f f n R E i n l w 6 T F s a 0 l / Y S c P u S 4 M d j 6 7 B H M w Y W Z t g + b J C q 9 8 P A m / K v p x l e N 7 a l R k 9 2 z N 8 / B 3 k s B c u n T v Y 6 4 / C + L h 4 b Z f e M C V M D Y b N s A f I w w K b 1 i v x y T / x 2 q p z H B / G y X a s d 7 H p L K y P F e t D r L Q 4 d X f J 8 H p O Y v z c B H B D + h V 4 b R D / X l U V S Z g 6 6 S W E S j H z 5 x s x S n C F v 6 2 L 5 + R Q F I P r O t K O M Q O p y 9 S J M 3 N x T L s 1 F l 8 5 B u 7 9 n l F o Z L z L B g o v 2 v 1 / b p K k G 6 Y 3 h c 8 P p E P 6 X A F c 4 M v 6 f 1 n e 1 i A 4 P l F N R y S H e / b l U 9 W q J D g h 7 o W w / t 3 i M J j 2 1 2 Z y 5 F L 3 y R 3 Y S 6 w l 8 F C s Q 9 f u + v z e d u R z j y G j y l Z b 9 E R X N z j I F u D 9 H j g v t P W 7 K v 8 7 g L 1 l W 6 v T 8 C g I o Q i P r q 3 H 3 S J x d 0 G T s Z r i j C 9 G C Y j 1 f s Q 3 k + B o f U b H A A 4 s n n W M J 6 C K k w u c 8 Y 2 a A g G 1 m 0 G v W 5 R w T l 5 X 5 g H 8 s V Q B H f k l r q I h Y Q a E u e 6 r P V W 6 U Q w L t 7 Z e + E Y F P q 1 G A x n A m i i J J r 4 G k / s c B i a M n S G 7 z 6 4 5 0 6 4 c 4 B 0 r T D O e u g D n U A W G W A e s Z L y D 0 O L G s f N Z t A m w X y 5 D O 6 k B / D C 2 V y x O M q m a I O 1 4 G t F + F S Z E d 4 2 Y i E j b 0 U b 9 / n Q E B i p F 5 B g k H z G c p a N r Z g 1 C 5 m P a b Z 5 A o 3 1 7 K h S 1 7 D V c T l f A d 3 + U U e W f o Z n 7 / y p e N w Z 4 q G F Z u C R 1 J 6 + Z u A m r G y B H X n + 0 b n 6 q m E n o v + w 8 N M J G H M i G d T e H f E s U 7 X D 3 q f k / Z 2 u q m Z W D I K D D d 2 l I n u h + Y I O M Z W n + f A 2 P O V y Z Z P W R p X l T S 5 h f f G 0 1 m G 7 W v 0 a 1 q N t U Y / X v D x y 4 z z D m v H w T C y 1 j u T i C C 8 D l V t I G x 7 B n w O I 7 q 4 d d M / 6 m I y 8 U / a A 5 t 5 o U W A I 5 F p A r e l N s + B 3 D u 0 w b 9 + D 6 g a K 4 T d Q w o P 9 b j w f h F A H u J O D O O z f o H P g z g a T q y 7 e v F O m w M t J e n 3 6 N o A G r q f 3 6 + 4 x J W P v z k D j B q C A M g H 8 r t U 6 6 v B X y B k 1 j O S m T + f V V n a z N g N t Z V P L u q y O E b L A P D V 3 d P D w g C 1 9 q b b / + + 3 m 3 i c 0 v i k U A X L d e 4 k m A N m o D j l k L + L + E e L G G F I e e Y 0 Q N v d v V n z F I 7 Z B R P d G 5 o x B d n c 6 C A b D 3 L J 5 + f F I G 1 g 7 4 D 7 M P t k s k H + o N Q G K f l q v M q S 8 i u U H s J W B 0 E T 3 q J x x W A 9 F k Z F 0 v s Y c Y T s 3 6 t S f J 9 n 9 5 O v T A K v Z 5 0 N 4 m T 0 e 9 q G S r L 1 f + R 2 q j 7 E v 7 G K C U / d r w N 0 n V 7 c Z / p u v B n U V H 8 7 u 6 u b + t D k Q p + I X z + / e r 6 L b U S J U p 3 v Q 0 k d y R a L D D U 2 F e M F e T 6 w 0 1 h L K 8 p P z 9 O s h j t w X a / K W D u U 1 p / F + h r f u d e L 3 C 8 M / Y y / B F G V p Q H S 2 D i / 5 Y i L D X o H G A J 1 O U p 5 2 T 9 + r U d l 5 D 9 X j n R + P P I r 8 e 9 h L y D O L i T a S H R x + i e O Y q d N J 1 b h r W U X 5 6 u A f d 0 1 J A d k S D e 6 k 5 O W v e 2 H U y I 2 a L J 1 v W 7 K 1 F g A M S y x / 9 t c d N j q 5 5 I F v z r 1 Y G Q x N v w C 8 f w b k 5 f I P 3 o 8 i y O X 8 8 w D v P 3 p 3 L O T x D 3 o A v 2 4 X q U 6 p o f b Q v h r w j v q c v e 9 j Y i f G O 4 l r E d O z P q u E z y h r A F B D 5 O z q 0 R g O r G 4 g s R Q q a D i U X W J Q Q R v L z Q M 6 D C L C h f / n a H Z K 8 n a 7 B c v E h J l e J / G S b 9 H P / H M L D x Q g 6 2 E 5 f 2 Y U z f P h 5 M U C B P N / 7 E g H Z o R 9 k 7 x 2 5 Q M N O Y j r l 7 I N 3 o c A b C / 2 J 4 y N f 9 1 V g Y E w 0 p s 3 W i Z 8 / p Q b + b b p R w R r 9 3 7 c X w I L r w i i J Q G D s e v Y G C H 8 p h L O v N G 0 v I z h 7 S Y t 1 5 / O 4 D k m b Y 1 D 0 4 t W v U v + s T N x o j E I h x g 4 6 c a S F Y d O u / 4 k L 1 z I 6 L G s 3 9 a f F H 6 u R 9 u u 1 e D m 5 k 8 N k + d 9 I x D 6 X 2 0 b f W K I n a 4 o y 4 q j H q m Y O 7 1 w E j Z m M F T T D d P 1 U x + A X v B h m J 1 s C j w U Z o R x W F S h I v M H 4 4 8 0 M S B d U g 6 n Q g f V E q 8 x 9 l q v m X e + Z H g k B 0 w S y x 0 N C F H Z Y w 7 y p X b d A Z u 0 g w m N 1 Y Z C b I s s W 1 n + j 7 c z a V Z V T b P w D 3 I g 0 g g O k U 5 A Q E H p Z n R K K 0 g j z a + v t W 9 G V E R m V U T N a p B x z o 3 M m 2 e f v R W / 7 3 3 X e p 4 N z J N T 5 j 8 / + L Y 4 A m R 7 L D n 4 M l 2 S A A r g 7 4 R x q n f q L 3 m C a u 0 V T F K J Q X K 7 f a 0 9 H n B Y v Y W o u R z i 4 9 I q v U / m 0 N M j 9 o j Z 4 4 Q i C b g o t U d O u S j q A w g p z F l l D y e 8 8 v F h W q b c h f 3 i I b + M w U K B Y H b d P Z g n k f 4 G 7 S x K A v I f N P z N M h V e s J y P 4 w X 1 1 Q c e d t K + O H D W k 0 t e 4 h H Z t f W U y X 0 X W 8 K 5 8 o 7 u e c w u q 7 t K 1 f n + z h A F h 7 M B D E F M s u O i f X Q / y X a 6 L a 0 t Y 4 r Q W 0 z r m H v N F j Q B W / c V T 0 z c f b f h d b + x K u b g / P P 4 P n x Y D U c x 4 3 B g r B 7 I N g Y J i R F h H g X 2 F U o S O D f 9 L r F H t p r k x / n b F 2 K l i k + y v v / g 8 T T b O y u 9 w V d t f Z q I y F J + 6 g C f r o o K I i a v l / M V S a V B S a 7 X U r m Z l f n q w G J + 4 P w M c s N v A S K 1 2 c m X M r i T O K f N H + A z O w 7 J k 5 C B Y 0 / 2 b K J + v v X L e I I u 4 s 0 2 7 u z 8 o N e 6 Q 9 o D 7 B H x s b 8 3 9 7 L s b h i d X M i D F q U P t m + / y v Z D k S N O r 8 X h U 0 4 t w o B 1 n l h 9 Y I n v E n S d f Y 0 s O r i D 4 P 9 w f 7 R S 4 / 9 E u / b o 1 V S Z d e 3 p a K 9 4 0 F 3 d j 2 E c Y d T l 5 9 r z B / p F + N N 3 x N 2 h 5 p z U c T j Y G G x G V J V X n 9 y p Z G 0 t 6 y 9 f j O S 5 6 e g p C D B r V I D X P T 7 F Y V Y 8 V p c O M x P A T x b s 0 / Z A w W / 9 4 Z R E 2 L f 8 K Q b y l s i Q o D 6 + u b b i H V b e a n T L 0 4 B G o Y S + J q n o f + h V 7 J 8 f u F F I 2 g L I B x / h O N K O q Q u M g i r t h M N 2 1 j c 5 T 5 b d t Y W G 6 4 o u h S x M / K 1 m n p / L 6 2 Y m L B Q + 2 a V N n 9 m C 5 S 1 k r e e b h G L w 8 d b t J h J T 1 t A J L 5 6 x j 9 y d 3 e 5 r 5 W g T L t 7 U C Z D P x Z f 5 0 A 2 k y / E N 7 R m H D G C N I 4 Y G A G A 3 L m 6 b E u F a t r D u n A y K U A X M i m 4 J 7 K W A n n X 2 V H / L y N J K y 3 n S V y a 6 f H b I s f T f w 8 h G h 2 w p I w 4 z l D W 8 C s f h U m Q E 1 E J q 0 U Z I 2 S 4 p 4 M 9 8 z G z q r d 7 G r f 1 j K c q X J + A j x Q Z N d F z H n 2 c s z A A V f C g x N n p 1 6 0 9 t 9 U i I H M U B N Y E 1 E 2 f S J b r N K a f f p F u 5 z S k d / v r 4 e c X S 1 T 4 p A 7 4 C p o f h 6 v w s h F t U y y L y t n y J E 9 e X f D U I e Z N 9 h n K H E 4 S g 4 7 y g 7 2 P b 9 n o F x M 1 s d m S i C m 5 1 x 0 r w X B 9 R e Q N Z 7 Q b 0 u S N 7 4 E Y I k X 1 4 l M 8 O H 4 Z Q k r 8 G q r g D T 1 O 6 W P N B z u 1 m x 1 z / j r D B g I L a J W r P 4 8 b E 4 4 R / N w S a P 1 Y 1 n G a X w z a 7 n H 8 V w d e T G g A J Q h x T f o t 2 U S H M Q I Y M O r h k 3 k W e U N + d i d / f W l k T 2 I O c a J 2 R T C C d s M 1 a j + 7 I L m e s S I z n G 0 U S m 6 A K s + Q K A 3 v M b a Z B 6 P + I k k v 6 J V B h e x r A o f w Y 9 n D n H G / f 0 0 F B U i W D q / x h b 2 Q m E K u 4 K Y X / Q l T S i A a J w o n p a h E d i 2 J y + W y / B 8 9 d 5 U f p F x B y U x N z v N p + Y 6 C i C t Z H 2 Y u R z N 3 p j u l 1 h z U w a L n S 7 G 2 9 6 p i x 7 g 7 h x K u f 8 7 3 k V + N l n m b B 3 m O D d s x / f a T T A C k g a N L c E R G 2 D c U + q M j 7 X f 4 u 6 r Z P I e M s D P 0 S M n V U W g X 7 s K 8 g W X v M + z 9 p x P / 5 z x m w q M Y L E j I s R f f D 8 + T t A W v 7 o 1 m D q a x + 9 9 w / N G u w m h / X H j u H a 6 / 8 C H U f / b F V / k W 0 n s 8 F 6 p p I x N r r Y Z f t 9 2 f A r K v j a 3 H 3 5 P 8 j 0 Z r W A b P / b 2 T 1 f 9 C s k Y X / t / + q 5 f f J / 4 G m / z e O 9 v / O r J 7 a v j 7 Z f 2 e Q P 5 o 1 f x v + a N b H 2 x D x 1 h 8 o u / 0 f C P x Y U y s D d k R r S C J + 2 I y E 5 1 P n c X Q 1 z j h d g N b b 6 H Z C Y p 4 5 w M R 0 K J P h p o 9 3 e 1 S I k 7 C A W w u 0 P 1 L Z z a D v R g J h b v V 6 n e l S 5 y w 7 j Q o + c / P 7 O w c G p y b 1 U r X s O Q n M r M D P q z + + O v L r Z Q W y 0 p R U a Z m A m M B r z Z U P K L N X 4 G b f w W q E / k F 5 A t q k g C a F T W D V 2 H f a e M Q K p a 4 4 V N z O M M E G K p r b H / X 4 L j r d Q t r L / l 0 0 Y 3 N + K k L D 3 w G E H r N V i I C n V 3 D S P t o N 9 j p D + H U p 9 Z c t X C Z W Z o E L J W W l c g 8 v / r K p 8 0 2 v m G U S x m W F Q s q 2 n X + + W c E Z L 9 l / 4 O v 5 8 c l n H g r 1 K H o 6 j y V P K H A G w H Q 2 w 7 m P q Q w q t i m k B T k c u 2 e c Y H W A 7 J u 5 C A 1 2 p e t f 8 4 t y R p n T + n M L L X X X Y 1 w o r D 5 w a M / n s a D j G / u l y q K o j b d o S b M S 2 O + + 4 q v A z x B d O W e i d 5 C v 0 f E 9 a B C C 4 X O t / z 0 6 r U y 8 d a D D V 6 3 s N Y X T Y b K 6 u C 6 m p n 5 G s D 7 Q a R i i 7 b Y p f i 3 X z p 3 R M M E t D I y 5 5 / m i 2 2 3 B p H f F l Y H O S + o P B q 1 v k w G S M 3 X G 1 3 q w Q G 3 E G X W K c H b i h h S 7 u P W n N M A l h i o b 9 C H J G m H o v L N H q A g b + 0 Q x d G o R F J c b u k c e 7 e 9 A d I G u E i 4 H S 4 t P D X K O 6 Q C O Y J x C m V 7 e q C w J g M n x 9 k X v h L 8 r q D k R j 6 4 Q f H X s d 3 l C M C n F 3 I C M S R A W z r O 6 I E 4 6 a a E c 8 9 Y P E 9 9 k j U 5 M d T k 1 J t R z l V R v 4 P Y 5 0 u J L z v Q U F d v V 3 w w p s S l N I h F 2 D e k j N h C x b x X G K f Z N y k n T M Q 0 5 i j V 2 9 u V N Q + b o Q q j X f R L s d w k 1 4 H N 0 z C y 9 O + Y 9 Y s 0 o n k d R 0 4 A + c r 6 k i M B u s W T K 8 X S Z q Y 2 9 l y + V Q m d t o p g a z b Z T w 7 l j d H R g X C J x y F 1 6 B W G W + E 7 W L a C 7 C o 7 f R q l 3 q o r 0 l q S K X D 6 3 h I n D 9 v V Q L s g 1 S 2 1 q c c O D 9 M C r u m Z h 4 I 9 x K i 2 y q D 6 3 O i U + 1 B P f L Q r G L F R M R h s O U S I r b t 9 6 S e 7 b 6 p u / 5 O g R Z 1 e T G q l / B H p j B T I 4 e 1 h 6 U z z o y 4 / 4 E I 2 E W 7 0 4 5 4 W u E H w A C H Q 0 k R 0 s u 5 2 s v L a w e I B g n j F m s q M W X D r R J P 1 a / f H W o p 0 s w q Y p 8 7 9 a 0 z U N o w G h t T d M O Z d d K N i g j 2 T n Z h f a b n N y 8 A u R M W S 6 p X c y / W k 3 v H 8 M L O a p q g r 0 7 / e M f c m J h 4 T j h 2 X E C 5 E T E G 6 K I 2 J t P f h I L Q T E z B Q f D T u m S R K D f V v X 5 G 1 C Q N a c q U u t 3 G m u P q A U 3 m M J t r g 9 9 o A e 2 P y 4 B F 2 u 0 U L O e X Q + k B Z 4 t P b y y q j W 0 8 h P Q s 4 r z 8 W F u T 6 e 1 6 u 9 l 5 7 Z e K T E C / Y y W u p j P 0 m c s I / q v 8 a 9 Q U M h v s / h Y D / k / d V O Q G s K 0 t r f O r o n i 6 h s J 2 Z e l w u E i C M a r M Y e 2 2 L i Y J 8 y z p 9 3 j x b J M a b Z Q Z N X I s C t a Y K K g q x k Y b w i K S K x Y m o c 7 h U f 5 l A 5 U 9 W T P V 6 p x 3 h 3 f E b D H + 1 5 Z K X g X B W E N 6 q 3 p x 3 5 i D F U 4 X m c O M 4 e h W G 8 9 1 k 0 7 m 5 a n 9 9 L M n / p 5 k v G U H n 1 2 a 8 8 6 G h 8 W 1 L t p 1 T Y 9 Z v o w O 6 E 9 M 4 I L e C 2 e P 0 7 / R S Q f t 1 4 2 E e j P K j X D 4 u p 9 y S i 5 d r K i Y X A j c M S l C r D c c x 4 7 q 3 W G W y 3 q C t i 7 K w 6 s v V X / 6 W f S v 4 N 0 2 j C 3 G X t 9 B W j p m u h 2 E E T m c 2 N H a p 3 j t a b C 8 w I / w K u T 9 m I k k Y Q L z m e r l 9 U r F G v 9 U 5 j W I C R I S a r V x n 7 x h D Y h 1 N J o 7 5 u h e 0 o f i 0 t K H k Q e 3 j v W O K H V + S I t + P D b a Y l G O o 9 h m S 9 a n L 5 1 Z p J B 4 j Z O l g m 9 6 E I w e r F Z / 4 m 7 s w x Q W m k p y i y X P v f o u J B E 8 O w W Z n D Y a j s t b i 8 u N 3 l L B j z 1 W h x j 7 4 j J t v 9 o J y s p y l f v 2 J r c e N G r R w X Y p j b g B D z T m 3 t y 2 r D 1 L I 3 q W z M h m + 0 6 n G W s A 3 w Y v W u C z Y i p c z m / c S p x H R L O P X J 7 h I i n M W G z p 1 y e 5 z 1 G k V 3 a x v V x f T 5 P h s Z h n h z c 2 h K h F m 4 y / L z Q T o p j 0 y 7 Q 9 i q q x d 8 7 W c C X z G 4 U y e l 6 i + n 0 3 R 9 o U t L W x h 5 Q q F 3 I 0 L u C n x 7 4 T d v V L M 8 Y Y 8 w N Y H H O 0 7 b j 0 u j I x U o M s + z T 8 X v J U g p h d Y f x e / e u a 9 e + s A k j p l j x 4 a T h I h J 9 w O z Z Y 9 u Y Y z 9 i d f 7 S Q A 9 c U L N n 4 + H W q s H S a S B y R 1 q N s C r 6 J + N h + 5 A Y B v / T l B L D Q q K x + J c R x w P n 6 d f R A + z G 5 y l V g f h F i v D 4 J y D g 9 t 5 b g r 5 F Q e f f O 0 F O 7 r H W 6 J / I S K w j k t m I Y G w M M 4 O o j n n j Z s i i p f h / X W v 0 u P G v m a 3 P X V 9 l f W z h 0 k a k a h j h Y g I H p n S + W 0 X h j k I Z T 8 u 5 e 3 m Y 0 P 2 P c F N b t 6 C h w d m W 3 l 4 L L b 4 f R q 7 G n O K Y / g C U + Q 6 f m E J 6 8 T X C 6 z b E r 1 L u H e w 0 Y 3 d E O l 6 T 5 m B S z H x P 7 E + p G G y E U Q H c d 1 U n 0 J y V q T 0 b n V x V 4 W E / x r r J 8 I S b / b x E z D h V I R g 8 H h o n 2 x 2 U T k f q O B 9 V 2 n V U 2 H v E w K L n + M A v i t 1 5 a F p t + e 7 z j h w 3 + m 7 y 0 8 c r O m I 9 E R 0 e W l / V Q D 5 0 w 0 P Y N s Q f m 1 w E p n 1 Y Q i N H I + 5 S b E r o L g O D 9 G 1 0 u 6 4 C + e D c b t 9 h v 3 v p q s v x f s d b x c w Q p p u w m I E X E S P q T 5 S w S T V G V I B D R 5 s 9 6 Y F n 1 s 2 b v e X I m 8 d j u m q K + 9 Y y t 3 N H s A f j X e G U 8 2 6 i 2 e s g H W T i 9 X 2 G e N z F k 8 Z 0 N J / 5 w x m u v 5 p H D 7 d p y h h e b 4 T v x X K t K M W 1 C Z R W k I X X Z V 7 f m 1 / 9 S 6 4 + x Z D i M M d Q / s T 7 Y 9 7 Q D c i i B S g f D n e z s k X y z I w N t n H a n n S N D / 0 Y 0 C d y + k R r Y m o 4 R E 8 t 7 B N 1 X X S A E V 6 i O w i 0 6 / W Y 5 E 7 O E f v J y s 6 T j 1 J U 8 f P F w k F Z D S R 1 8 x W o / x k 9 / P b W u Z N V G i 2 s e i J f L S A L j 0 v x A M k n q a x k U 3 m f S l d l 2 p E W / d W 2 3 a F 7 J 5 c b q g O v I 8 h Z S I S l W S s / 5 l z A t T E g 9 a T F O r f T q 5 M q v a 7 Z k 8 k h p 1 J c l 1 K P p x J x D o x R e R h V 3 4 5 z 8 u c A z 5 O / N z 0 d Y 9 s t c O r 7 9 u O O L / R m G F O I C L o o a t e 8 M d 0 Z I c R 3 e M q r g A 6 P I a J I Z w W Y X 3 8 t j j g e F j v r J c I z k 3 H 4 f z N V 5 z j D / X A z R N w J G E u A K 2 n 1 F d 2 R O D B 8 4 G d C v k u L h B y R 9 P y O 6 E I h P U 1 U R x e 8 6 k D w q d D / O e Q r g 5 J P I l X D W y l u o 2 e P c 7 p n f + e 5 E o v 9 e H A / C B G 8 o u S z r 0 D M j 8 P 8 l R 5 0 Z n B A r 7 O v D M o r m 7 Q 7 J 6 G t E v E w F 9 b / 8 p D T f m S + 7 n s r R 6 U o i e y k D q L t B 6 x c 0 w M G / H A N j h J i F 9 o 8 b J 0 6 T Z q u F O e n y g l n d F E f Q 5 3 s Q n E 5 O / z o o O W M b c 7 9 V N Y y g 4 R c B x / 0 q p Y s 1 C O 5 o d 1 z d R w l T x g j o Y L L 1 R S o O h v 1 G A N 8 w 4 r + W F J E K A I u x v E e o f q U 9 u G 8 / e 2 Z X b g E 2 D r W j j O l 0 M 9 K z h g n 0 R h 0 G Y Y 8 Q P A Y Q k w E 2 f D i J b n z w c k e M E y T M P x l I 2 j M r F h f H k C r R c p 1 r F y z + r d f / I X y 0 A 9 1 t 1 m x 2 X m e 8 Q h u Q p t l I e Z e 9 Q j s T c E s g x R y 5 7 0 N 7 p b r m K 6 O L G I N J I R r A o V W v f 7 / Y w g 5 s n A B A 9 z D 3 H v d X R s U m + M 5 n / h 5 Q 3 M R Z O q 6 M I + X w E B 3 a o a S B e W P F d 8 u K 5 v 5 i t 1 k G 0 8 N Y e 0 n 5 + J e U n c r i I x J q z r m I r A / 1 E O b V 5 G d I D K c L W S x A B 3 4 D k J N 5 R R E K J + l + c U s U f t B D e T e c C p o f I 4 F O X v X I L 1 W 0 u m z T 2 L / J G e v x X t b 4 j p v w y J V r B a o i u I x x 4 z n m a S u 0 / N 5 J h q 4 d z 6 d W o r p c N / + T u M m r K q b g Q l t q L v A q b f F D U h U f g / W + L 1 K n y j + i u T 8 0 + J n P t D D / b X C q V 4 3 1 P k + / s M r x F y J 9 C d v X K E Z h P i t I 1 t B h t G P Y F r t L R H 4 B r 8 x e / S A w K i B R S r V z 6 g R i q y t 0 R W J s 1 E 8 F f 2 V O M L P h v 1 + S R Y u u 4 C z G A 1 F z v A v p y Z 5 J j j n M a M 6 H 2 5 h P y m q p s s r A t W 2 t G G i t C v X o 0 O + F I l E 6 j + l e P 4 c V n K S 9 f A u 3 6 V i k j T t H P 8 6 z C O p 8 c N m o f O e G C o x z J 4 y / z q 5 J P i B Y t N 1 V 6 8 R h 8 Q 1 4 P + a y 6 X 2 J d 2 u w i d t X c m / 0 4 x Z G S J H M i D d N H r f F S f 5 + h U u I I Z J p u 7 H T Q M 8 N z 0 g 9 Y e K P l w 7 R w Z z C F y E q t l g Z v k 9 8 C S 8 O k Z i z T 7 g U / W J R P 1 b z m f v 1 A n m K Q I o Q G w F Z h V U E D L u s j g B b 5 H 3 t e r e G a E L A D E H H p M f K Z I i L N d P p U w h S A E / L p T K W Y 7 Y 3 w Q h Y 4 9 k m N s 5 X r h T m p a w C 4 g Y q d J v u N 9 s 4 u H j n 7 8 s X M t D h 6 0 M Q E q 8 4 P H k 5 d g P T O e i i i V u O R X 6 b Z s Y P f Y + G f p n i A V 0 7 + l S 1 O u t G b + v N 3 y 7 g P 7 n 9 + c t E x h Z P 8 h j + B V 3 l h p G e 0 p N 4 J A m 3 t e l p 7 v / r 1 X p 0 1 D e F g 0 o / F l + v D j Q b U N v x N m x n E c J T U T e 6 d v y + 2 C F d f O o A B R l + U T W z + v 3 6 9 Y w j Z U N 6 c T g W 2 p x U F e Z W 4 B E h L P g R G j X S o C U p M M V Z K r 5 O D G C m N X p a o G 4 j c 5 n S 7 S v f 8 7 R S N c c X D x / H o 8 y D E + 7 i Y x p a T V f + g Q K X r n M l e f + u t K r 3 z C V 1 K F 9 X i p b d p X P j b w p N Y Y S w L S K q r A P w n X K o a j A S g a 2 B N u 9 4 v y W D C S j X b 4 O 1 j S m z P h s V i z A H f K J O F i D 1 d J Z 5 F y 3 M u L a f k 8 9 H z 4 u t d w F f S j O Z a v Y I r 8 L 8 w y V I T G m T B D N E 1 U y N n z u P g d n o x e J + V l H S d f 0 x v k E 2 9 4 b 5 y J q z v a y m e l b q R i d m f l Y r / M p 6 5 c e Y Z G y A R i g B W T D S V A v v 8 + R 6 D o f l M A W a c e + 4 A Q d J n q r h g / J r 6 z 9 G r S V 9 1 X j y K P 8 l G p 4 N U 8 z + s D 5 Z 3 i Z p A 7 u 3 7 y E 8 l P j + N H + B q 7 N 8 8 + f 4 V X y t O I R u o 8 g m G G Z l t P 4 p E P x j D D s B l b A U K P 4 k A a g J K i I I 9 c P H F f F J 1 F K 9 f w b U + B Z L F + d / 0 s K X 0 g n B O W + a j q p 6 w s B t S u d m Y w q T Z M j h a 9 + s k S / D k P 4 y 7 q v e E d 6 7 + z c / 1 p y 0 w 1 b w e 8 V 6 S D l o Y 4 n 6 D t k u m e c i g L r U Z 9 B 0 S k o U 5 p q q 8 v l e X w E 1 W 9 C j N G / F Q h P 1 H 9 Q p H z d O 4 w p Q k 8 8 L z q o o H G F v t o G 7 4 y Z X 8 A F j d l S B w F u A J q 5 l 1 k e J 1 1 w p I u I Q A k S N m L d + z 6 3 w l 5 W g r 8 P t c 0 R u Y U F m P Q 9 l + L z r N I r r x g H 4 5 E Q r y T P F c 9 6 q O d 3 R O 1 a U j 9 9 z Q 6 f O C g G a Z n / S g S b K y R p u p p H p x 6 r Q Y 0 P Z A G U + 5 b 5 o N 3 6 3 x x f J r j r T j + + m b H f d g H z h 2 X a u n F C 9 P X Y y G 2 X + b I p 2 9 L P / U 7 M Y M q I o 9 8 F T X y G W + z 0 T b r x J e 5 x c 4 R I D Y B t n 0 Y f F h s z L 1 W e G V v Z X L c o M h Q 6 H h z g P s i f I 8 n + 9 q W I K x n 3 x d 5 4 + x + 7 / Q l i A P N a n 0 8 Z v T q 6 W X a j f N g L a a C m j 5 Y 9 9 f c + K O S T D 1 A j d 7 J s M b o E x x v 8 R b V A N 2 + t I l J z T c W R H e H T V v R 2 E s x o L D J m w F g 9 b y N i t n b o W n n A z t 5 b I 1 O b u q 6 4 C D G n Q A Q p L n Z 7 Z 1 c s L k Q m W a + z 0 b 5 m r m c 1 g 8 S B W c X G n 4 A E V 3 r B l q f B I O U g q t z M F l k D Z w Y M f D Q A U q O 0 j g F r X B r b j 1 E B L f k 5 L s e B M 0 M 1 o R k B k Z p o W o R N u v L 7 L u T C t n 6 u O j 5 8 / 5 K Q u 8 J e j a d o B j 8 U V 9 N 3 t 7 e t / v + p J Q j U g J I 1 1 a K R x W K a T U 1 a Q c 1 a T g h U l M Q J B / B Z N Y o R u u j G g A x E m T i z x G a n V g D 6 u 4 x q d e j 1 j O X O s J d O 8 F t k o T A r S 3 a 7 n p e h W J w M U 4 v F 1 c O 0 U M H g + 3 Y T P j X j 6 u z E p N D o V u B e t K n b o W 5 3 K B w s G s o K Z 5 c / s Y I b i L e U 4 8 i 8 h j k C L 5 / m K b B / B P c c x W X / F 9 9 z E H r 0 V K 9 k N U 6 V f g y B I / U j 2 5 v c 5 z z q 6 R O P j o + I M J n 8 X L q t y M E W N O 0 H J f I I 1 i P C K + / i d g / k C c r y w R p y z c v Z I A g i 8 C 2 w h H P d F Z H H S A s b f C p b O 7 n i r t V v s T V Q z 8 B d H I F J R 5 I 7 p 3 m 9 L E R N 3 N H c u L l / M N B / 0 J 7 h x 3 S J 0 f 6 4 Q H D m Y B T w F 5 4 z l 1 i z G G k Z u w u A l 7 / u / B 5 L n d Q 1 6 4 e u c 9 8 C 8 u r x q e U Z 2 d d q 2 L r d j 8 8 x Z T R k 8 t k p 6 b B + 4 9 U l o 6 y l t m X B B c 0 x X X 0 x I 7 v b b V c d q w F 5 i d Q d + 5 b X / p t Z r + / 9 9 4 3 p c N r 6 V L / C S 3 Y M K 0 R 4 7 j F H C 7 M F b U O R f r e / R A 7 r X s / a i a C l b v K n / L d 7 R q W S f S K o 1 s 7 4 O U + o Q U H N w N S V T L X l S F I M c Y b 8 u I / v d V 0 B 5 q Z y / Y y g i C K U j k e 3 j v 1 r 2 t y / w 8 G t h 8 d e n K 6 C g N m m 3 v p + P N V h l / 0 w T g j U P L w P 0 f n z T z i a S w L I s m i O D 0 M y F K f 4 4 c H 0 B 0 w h 2 a M k e W v H 1 t v R F Z H Z B 7 X C b t S w V h 5 Y K a / b 4 O 2 D t 2 Z 6 y w C Q e d n p i D 3 M E U n N B l e n M q G E d i 6 5 P t c T I f S B A B N T 2 e p f Z 2 f 3 z 8 o L f k u k Z B 4 s T c N 8 7 R q h / c 8 U E v Y s b 1 s t m E Q G g H u E L a j y r H s 9 q 1 d 0 k 1 R S W F G B y 3 o V e N d B T 3 p 2 6 l / i B c 5 I K G 2 / q X U 0 + p B T f + h R u I J 9 F v y N P p 3 h c 1 c a T y g G W j E a / U 3 H w q y D L M u 4 + 8 u j N h 2 r g o P K O r x X E S e T n R a 7 o e H G 1 w F y K 0 w 8 2 s m V 1 8 h D d 7 y u k I S V 8 x r n C C q k c P V C f N f i h B p y R 5 N 2 k O w L t Y p E q d L x j s u c l S X 1 a Z u E l T g z 7 I Q D X d t 0 w G H a c o 8 j t 2 u v S / U 7 X P P Q r q c V D q 4 E B y y u o j i O d p B y + 5 y k 5 7 m E g N l X Z A Q 4 K H k + q l 0 U f f y D K p o W I e z O 1 N F R i L w T + 0 a a + 1 K J O F j 9 U I 5 V K x F X R + K G 3 w U C T j V 7 O M y U 1 4 r J 6 v f b s G p q x p i t 3 C C V 5 9 C Y Y f i 4 Z 8 q 5 m a U a K 3 L l 5 h F x i g A 4 O J O l 0 E W v B / A m Z c t 8 8 a 3 F j K O 8 j f v R R 1 u l V + s H z 1 n n a R 8 8 N B K o s T C H I 8 / f P I 7 U 0 D p H 2 T 1 W C 6 8 0 x f A S M H v c B k x 2 P o Q D 6 a O b D Q A y + u S P 3 0 l 0 C 7 L t / E I P N s 1 Y t x F I D J A C d e v c C f Y i 0 h x 0 A + A + g 9 4 M h 0 E n f l U x T u i R + 4 6 R F 4 o l K N o P f L n K + I 7 0 Q A a S V j z w 8 l 2 P q Z f x v X N f n a O S 5 N D w i S o K i G A Z M E s Q j U / S s K H L u C w q o m D m c l Q j X H E 8 d 9 1 H T u X J X N O T f K J 1 h J j X t 6 o 4 M 2 n r 7 N l F 1 O P v R v r N Q 3 Q d q 9 n G C B G c n g j q y o J u r E M N 8 O 2 6 1 c j 3 r g h e l f e 6 T 4 h X I + u V 4 o W y g t 2 r I d G o p d s n h L v a g H 1 p O a R B b 2 J J 5 G E Y v L O n R W M S y S p w X a M 6 f j z W l 7 n 7 9 R Q p / 4 F Z E Y 7 / + S p j + 0 F / j S n X S c 6 n L v 6 4 + P c T q l 3 P q u D p E 8 q Y n T 3 f r I 6 L + M T u 5 f b U b z 0 l + K x Q I K j 7 0 W r 8 t H l A l d + I j G 2 i H d J q 7 4 i T a 7 m h V K J u 3 + 2 X e + W i F U F e I E u F + M r z 5 l L D o I P i Z 9 F k F r F i H 8 M 4 d D U h O f s A s n 2 e V 0 Q 3 2 A U A k S L n f L i d 3 U m X s E D O z G J T U m c F F R F 0 0 j Q h 9 y / T / G S C P c z U 4 Q k z Z M t z x t v R n n v b h u C a 5 / n 6 e L g R O p l k L y y L n r 9 1 1 G q 8 A l 5 r J + B f h F C C D A d o b P 4 2 e J U / X O p q 1 O o D E F S M C G G H z m V U 9 5 P z n A a Q F 3 p I o x j B C c k 0 B Y 4 D Q T o h B x c V 9 r 0 I 1 s w + W 2 T G O r 2 v j C 1 n N F o b f K G c c T k q z r A w b P D f W J 4 2 M 6 6 j 8 c D e q 3 n S l D s u e M x + z w t o n g 9 2 3 k V N t A c G 1 5 x f H y 9 M j q 0 v Q e p + M + S N y 0 g 2 7 c D C 6 f l I 5 7 H S i t b 7 O t Q C q y X f l a B K 0 N X G E M m 7 8 F e 9 P G w h / j r g s 1 x Y l Q a m E n j O y j B u p R L 3 k 3 o J z Z C d p 4 e 7 P z o X 3 u N e t H S 3 4 E f v w u D u i K + D A T w f W H t 8 w J Z 3 x N z Z o z 1 T Q 3 R 8 s t f n i 1 L H b R E P G 0 G t 0 V C v R D f R i 0 T H / 2 2 A 5 I 6 O n n H D z Y a P + N S Z 3 e a v l 3 Y g Z 5 R V j g v k / Y 9 x a 8 I q q z Q v B 8 i t n Z w p E 2 8 y m s 9 4 l q s e N Z F u g r + p 7 Z q g A B m u D S v E 8 w g 2 R X p z U z s 7 Z q z F n J q n G O X z R 7 s N O q w 1 B / D Y p i 6 q V W F K T 5 1 Z Q G p F 0 / K 6 9 N 9 z a R k / o A 6 5 O R S X o 5 X z P 5 9 o g + c Q S W S e o A j g I D L H L l / y I y O k w N J v X J U v 9 l P r 4 I 4 4 r O 3 e r r l X O K B / Q 7 u T n 9 E 0 e y E E T 8 m z O N B A Y l l S W b Z X Y + 8 q K H L n 7 Y r F i c V w 6 P b l / + g x D m g R Y k l C T K l i R P z E C z 1 U i N X C V Y L o U t w g 1 G i s i 5 e d V L f 9 g V D Y 1 Z h S T 1 n 2 E u B l N 7 V o z 2 6 z D + 0 w w D N V d z r 8 c i m L H 7 2 n 5 t p C 8 3 R t B C b 1 a r l f X z e E p 9 q k K H j X j L y 2 h S N u 2 l A J h v U 5 z G y Y V w 0 0 U L V p r N L B I j D 5 5 C d o q p x f q O 2 0 a B T c 8 o u u D m + 5 h 1 x x S p O o T P L U 5 f 3 m d w l 7 y 8 R q 2 l / 4 Z H b o V X s M c l E e l J v h L z n g v P w 1 v 5 k H z b V R P 6 I + N L b 2 N 7 3 t 6 U 1 4 F I M m e e z Q M p X 3 s + 5 0 Z A T F h T G B B A 1 m Q G O + S i e 6 b F F c 0 F k D P t 8 w q T q o J s d k m H J p n O e q P j c i l E U 9 0 x A 3 g Z L 1 U 2 4 j 0 V Z r + u + O N P c p J h 4 i x 8 / i e 1 D 0 f l 4 q o q 4 D O O M S l 6 7 i v D A v 3 2 G Q v z 2 I F Q y z + 7 y n b w / 3 / L d E W v B B 4 j X D p p + 4 b H h R H I 8 p d O p 5 3 C X r r i 8 e v 6 p 7 b c L M 3 y F h b e M m w 9 n S D C y e G B m x + 4 S k F / S n P r 8 j L A W 4 9 f 1 X Y b C g Z 9 J K h O M 9 x e z V u f M W H p t m b f G q 7 f N e O h P 0 M O P H x N n M w c B w s g z j Y N x z a L w V H t b t D b n K q 8 K F / e 0 Q w A d r q a h x c N b L o / s C 0 e / a D j S g U o r p p I W O E v w d B P q s h S 9 p l C U H e e J m t Y N f 1 N J 6 u u 3 w G / h i T e i Q t b O e o c Z 3 0 M x 2 J r n 5 8 d S n t c E T 4 P a u m N W 1 y + / 6 O F j w / O K H u y n Q 2 w L 6 0 W c F 8 K C 4 r R j 2 E 4 1 C c e e q I V H / 9 J x R v J c U K m o u f G p A A 2 u 2 x y v G 7 o g e A q T f k A D O n L X I 4 V P Y i R z X g O J p P d C I v Y Z O W w l 0 c J 7 W X N O d o Z 3 1 e i l t b S A a J D U r S H f x 4 H K d w f 5 s O + k w V w M 9 A d w u 1 E 1 + o 2 W k e Y 4 L m K + w M h N 0 B 7 R M T N c i M 8 c c 6 5 K p 9 J k W m N w z X x A F z y a Y F k 3 Q t l N H Y L S n J q l Y A 3 1 o C O P N L 0 S 2 b J M 6 o v D X P j V m 9 M z K x 9 f u 6 o 6 J O a e m T E + P w S w i u Y J B r H 0 O s A G A U 4 z t l 5 Z 6 K A S E 1 j F + l K J 4 v v F 2 L 0 C T / 0 6 3 H C M 9 9 D r 3 t O F e i o 7 G I 2 G 5 y C l e O F R 0 D U Q s n F Y 0 q / g f Y K X y e G O v i r h k j + X c b 4 n 1 N K B q 5 m T D u 7 0 R O 2 k d B s w P S 5 H a S k n W G Q e j d 8 m O x C r 4 U Q u a y u g 7 Z s Z B K W 0 / Y F S F D O W n N / a 3 w E b P G x u v 0 8 j r G S k E S c J r C A a D t m Q 0 M f 8 W U 1 R u U F a n H x D b c R 3 + E y 6 9 5 8 F k F 0 L O K n Y o Z 7 r j 0 l g E h 7 W d u P D s O Y v F 2 2 b M Y D m F G R Y B N i 8 U O V h c P n P W h A p T Z 2 U v d A P P 0 9 + A D K n U + 6 Y g A b 9 B w E 2 J 7 3 s Q + 7 g Y L 5 7 Q Q Z U d C I 8 s i S O Q K x 5 L L a b x h t O o o s V f q 5 F d c a W u T C + q d J 5 E b D A x h G / c / 9 + Z 9 m / X 2 4 n x 2 g s z 1 + v i y C + b j f 4 3 M G f / d K 3 K 3 x Z 9 0 t k q A n 7 Q 8 p t X q 6 y t I 4 4 v h x l S O k w 1 / Z J 8 M P G 9 T L 2 F t M E Y 5 X E 6 K s p B s f s B U T F L / 4 M 5 h M W M H 5 W p O 0 o / 3 D O v 0 i D 0 e N Z f J 3 g 6 7 1 B 1 c g 4 J P 8 o q w r 9 R z O 7 i u 5 V z 4 7 E b i V E + 1 e V o M y H L x a J 4 O c 2 v c O G I 0 L v u i J g Y L D 3 F F y M 8 i q M x 4 N i K s 7 D 2 c t 7 G A W 8 W q l B Y 3 k V q Y 2 9 y 2 / O E 5 9 w 6 7 9 H v Y n b r q v V z Q + R A 2 2 + A E y m / 9 T 8 X j u t r t 8 f O 6 5 C f f z 2 M O / o d o x X w 6 b T M R i h d s J U J v + H Y d a p t G / X 5 d V y b k 1 s 5 D u 4 T d z n l 6 2 T f p 7 a q D T h P w D j C S s X w D Y m d d M q J 6 4 r U a W 0 k G P c E q m U / p N k Y / R 6 7 9 b f X 7 j k h T l p 5 1 v f T Y g 8 e k q 3 o W 8 v y R q e o V t 6 q J h u W / v P R x R k C 7 F i y / p V T n e v d r i l c W X 3 k 3 2 8 w 8 0 2 + 9 3 J 5 g v K t x o D B / o + x u H m e H 8 Q K P V p G G G Z H g Q x I A W B v 1 E 5 H b D 2 4 c D S 9 U 4 a l 2 / V f H 8 S s O l I L d S 6 Q l Z p T E w 9 w t k 0 g O m d + A a R E q 8 b / e z L u / N J 5 M L o 8 i X 7 r n 3 4 a a l F p L M i q i e C k Y i L 1 x A p E k S L g 9 C q C o 3 L p V F H J G p m 2 Q F 7 N z b 6 f T / 5 T n R / E q C Y + J 6 0 O s e 5 H 0 2 4 v C R G F y y 8 u O 7 y 8 3 J l i R h t m 9 N T w 5 z B / f 0 w H p o W w q 6 t L f 3 9 9 v 1 J V H 2 6 x j 7 p l I I c 0 B t p O L D d Z z w P B S C A 0 P S w s 1 P Z i 1 y O e f m H O N i r s u 0 Y U B L 3 y 6 0 3 + z 7 7 U n x T E z v c 7 3 I G r x x f X 4 Y l L F C W H / L 6 D N R P c g G / / u c 7 6 H M m O f B f c 5 y b J v 4 F h t h Z + i J h V n S 5 x b 8 d p 7 p e l V x r v B z H H e i F Q h J Q 1 i T L 7 d R 4 R I S e a k u 7 4 2 k c q 7 F J / 6 i T 9 Z u L g S 7 3 E 5 T o l 7 j b H d X b T Y N q A 0 I U 5 H C b r 5 V 8 2 v 1 n M H A h v I J H f Y P v I s L 9 j v S + W L Z V x P G Z u 3 q r 7 q v A y A T o T 1 X r Q Z p x W m a P H Q Q u l 1 O H 1 I 3 d Y 9 N L R t w E F x + c w e g e E p 8 N P C l 9 x p J F 4 f E a + t 4 m b s u y y 3 V 7 M M A 8 I h d 5 g B a I X r p p 2 Z K X 9 Y Z 5 9 z o y F B 8 n 7 P B R y J 7 M b x j 9 7 A E l D 3 3 3 C p l t Z 8 y + X H 1 7 L V q 1 m X d D 8 D + k q m T A c / G R W q O 3 N 5 N s z 1 M T z s k U f r 0 N y Z W n t h e 8 f m d f t a 9 S f W E k o C p M j N 5 y 5 k Q 4 c P t 4 u 2 / M b L x Z v N z a e S 2 m l v C B r g J D T / t J y n T 8 w Z 2 X i J d n 7 z x J K D R x e a j W m y G A + b f e h 5 A 0 l k d y T 4 v x A A q 7 h C t G u 4 / Q u k m c 3 S E 6 g j T d I J C d E s i w 4 0 E z 7 U w M S q s q 1 7 Q y L O 4 p h d n 0 p T t d d 0 J a t 0 2 O U 2 L o b 4 5 D Q T y u / Z W K 1 9 2 d e T a G h u j M G y 8 o t t k 4 k s B S i r + 0 s I u b u + j 0 + H V 0 5 n 9 / T + 7 A 6 R D g i s n p o 6 y P R 1 S d F p V w l 4 D k W C V K k K 8 r y n d 8 I s p + 0 G + 6 t 2 I n t y 4 f 9 q f u r u p e x G v S h c 5 e g T Q X L Y + H D n t p 5 l 6 a + p l b a N u 2 d y x H D D E v / z C + H t C e J Z K D K F I e I Y M R a + Z l d v j E 6 H d z X j / b h 3 K U N H 7 o G Q i A Q 2 E 2 G g N W 9 x l D 5 k x / n T H r f M T w o H w z s E 3 6 g J I y u c D l y v w V p v z I l j O p T e H 9 a 6 W k h P y f Q j N 0 0 d B 3 u G C y K Z e z h p 6 d J z L 6 E K 9 6 S o S h S t 2 4 O P x Z D 9 W F u t 0 S x P d u O Z + O p P k 4 U D t K D W v A 1 T o E T 9 6 i i e m E S 2 G D W g U a x 9 Z / 1 J G 7 1 E 0 7 z r n 4 + 1 w 8 Z U i C d 9 h 9 s d 9 z I R V 8 d 4 s w Q 6 4 G H n 8 R v K C q 6 3 x H r y 6 a j t A d n z r z I M t 4 g i j s j 8 U X E W q Y 0 o Z B G J q 0 k T g 1 Y t D m D s H N u J w T L A J v p Z B t b r V X a R X e N S s v F 8 p q j z R h V q i L F q x r A z 6 N x s C 3 h R 7 0 C n y 5 r g Q i c g T v N A L b o m Y w z D o H D 8 R n h m W a b I l J c k 1 + o B 3 J Z I + h t N 3 j F 8 J Q f W + W 3 5 e A l R Z u O i b G P 6 / A H c x r m D e 7 O n e u Q i z v A t 0 w V Q G a A C R F t V X w z O y H B v E 7 x p V D P / y 0 U 1 K N i P o n T k F P K t p h 7 j M v p 0 1 1 y b 0 u o i l M 8 d W b 7 r s u 8 H r 3 Q K J g 9 3 j M J 6 8 7 Z i F W G C l x g y A W o 2 V k y m T W D f o 4 T j 7 o 7 W n P B j 2 v m Z z r j y B D z H I G 3 f 3 o W Y m C B q z X g d o z H n Y E l X 6 J 4 V P r p y 7 e R e m m z + e Y U Y S v c C f p N y / b F Q w Z G K M c f z c W Z U x r i 3 C R m O s 6 Y r D V u p c q 1 l k K t P Q l R F k K I d x f 2 U 3 2 Y 2 t X / H 5 I G I U 1 1 9 h t w 4 F P x g 1 W 5 y f n y S e C 8 M w q v 1 f 7 r O 1 8 h R 3 h G U W d z T z n Y t i r l V s B f T Z k w U P a Y t A Y 5 1 i 7 h k H A A K j C i 8 E y T 5 Z 3 8 N k z t o F f 9 N X E H c Z + i s d E D n C R K c G m S l A 1 j y + z k q Q p 7 5 5 i J M x H l G G a A Q m W P b h M b b a z A i P s v 4 w n h + I 5 V o 3 V m r h c g H 1 e h 6 d 1 B L C + Z E 7 Z o S Q m 7 m C i 6 h B 2 o / O n V s y e g h 8 s n h A u 1 k O i D D t c W Y 2 D D P 1 1 v Q B 3 C I / H l v Z K C n 6 u S Q 6 A 7 o z 0 u p O x i 4 0 v 4 T W d v c g 2 + q W h i G V Q 7 d / C l b Y s 3 K j q I 0 J w w 6 g z z L b 0 I U a + n + f Q x 1 o 5 G E Q / 8 W r j / U H h W d + 9 m O Y c e k J r h O f L n f t m 2 Y y q 0 C e H m m C U p v 0 A Q v y K i M M B 4 l r j C k n i r C 6 X Q Y Q x k E J Z u L 4 I + O k 9 r 8 7 O o E 9 K T u z t J 1 E H W O 0 k X 1 / s d T C A d y A O D z T J A H y z N K Y D L p j j 6 h 0 c P c O x Q u H X + / T w N Y Q w B H A e Y 3 v 5 4 Z P v 6 R j J F S S x b n 9 U G 6 h + t Q B D K D E m O Y K b x e U 9 Y l s H o g d z r o c v L u V V o F r i o f J n B q d i U 8 5 r 7 u 5 E 3 1 2 3 Y K 8 E B p k f P W b 4 z 9 8 k W s t P y + c W y Q b U d N / Y Y r 5 C 4 W p m M s A s F u S Q H s h U O + 9 1 d f s Q C x x e Q j P H H h S L b x l 1 F + N M e T j i G K e O D g H O L M u N r 2 v i H V p 1 f E U Y p V I O q P y 5 e 6 l n t y o 5 2 s F H n y L + U B N N + i 5 n n p T C w r 1 R C 0 + l J / f S y S W 8 / S G 2 X / B Q b B n y l q w m h B T 6 g s 8 V A 7 8 4 I g M i h q I p e r w x S r i O z / h d I F o p e q N J k M R 1 B T n A P / y U 0 C O W / o N W S p E 8 q r k + e M j k r l X 8 v g u / C 2 S 5 t g o q B o Y J N 6 9 C 0 B Q t r p W a V B c P T t K Q j I h k e E d 9 6 0 F 5 h W 8 g + d 4 d 2 U 6 X M O P N n / M T o J 3 E B X i q f b e L U U x G 3 A g i F m A M 1 4 N y u y L 3 y v F o / J g T a A B v j j l h c q + s 5 O 1 5 S O J r w B E H A e y U b q r t W 3 / E U s c w c y 1 8 e D F + I B 9 c V P 4 W f 4 b Q C X K S k z f K k T f F f Q 5 y N F L 3 W x H t 3 u b r K G Z H 6 A + 3 7 1 9 N i R 7 d s F / p j K y C n 5 K u 9 d u 7 3 5 R O t M 5 l Z T y 4 M T 7 k 7 T T Y f v S C p N 4 A d 7 a y A k V K i D l i q 0 T R I R b d 5 J b T A 1 y l N I A X L Q F F 5 P e W 8 a l 2 i H G K P y q f L Z r M O 8 F g W / b B m F I t 2 E N Z v W s 1 k q n 0 p Q v s x 5 2 / 5 w Y o E / + 2 H t T j g l 7 l h r n c 8 l l 6 e u b w M y n g j P r 1 1 x M T L e / F O 3 z i y R C e X c 7 h Q z y d S p 6 Z k 7 7 s N w o C 0 C u y J h c g E 4 w e e F j b V w a K q I Q X C V s d o C O 2 G n x C j U F 6 N u h 0 4 Y V / b Z A T d B 3 z L 4 u U j y J j F j 8 6 v m P 7 S f M R g L s + j I l A N x P a S e v 5 8 n w j X t t 2 F 3 Z U 5 z v y 2 I N 7 t C i I 1 L H v i s g O h 7 o b G f O 7 h x K y O 6 B 7 9 Z h / P 3 G v R u M 0 0 a Y N 2 + 8 y / Q i f / F h h F 9 5 F w 4 w x K 6 Z U T v 3 N s O v Y 8 2 Z J 0 7 7 L Z g + H 7 Z 2 9 l P a a l T s H c C v W y N + y d a z f 6 t 5 A 1 G n l i + / r Z / E E m e + U k g 4 / 2 F k P 3 Y 1 9 j g e E o h z O Y U a N z Y R A 5 d r H + r G k R B O F b d L s W R E w z 0 3 N l w 1 X 1 m O J g r j Z j 8 S 7 s Y F b 0 I m Q f f P i j X p V o p E E t M A g 5 2 Y m f 5 V E z B 4 d 7 n P A F u b U 6 8 f K X / E j H B F g d f T d / F B D 6 c q f R c N 8 7 9 x F x b A 2 m M B B w 9 g r o s z X l / j 7 1 b o c C r f T 2 p 9 i u E y 2 o W Z 8 T h C t P / D e c F X 0 y w Z J g L R U g d R 6 C H n T k p X k W X j B O 8 8 9 0 D G q Y T e s M L s o 6 D e v I g 4 k L h W m i N x Q G F C Z 3 R J G h R 9 S 2 6 6 t V q g Y / 1 M B e z 2 K 3 1 v e p A g j / B 7 9 x J D e u K j t Q f s 0 8 t r W e h m D i g H M q 9 G 6 9 8 a A P f e s K C I e H P K n z T 7 H W P t O M D 2 W K N h N f 0 O V u H y c q g N T I F W q y p C h + W r K V + F V r j V 3 O J u j 1 A I o / a 7 l L / C Q l x d f H r 3 L H x B D h n k K w Z F J I 7 E V g G w B 5 K D q K + E 1 H p K 5 4 2 n q 1 b j P N K k x v w e p 4 L k 4 H o L N I V O Y y o e K Q K h Y 5 m H O e q / r P Q 7 + 2 P / X M C x 6 m D 3 Q v X x y R n Y z t Q O S o + t 7 R 9 g T q 4 C R i h n / F 8 E P U r w p R B G P G B m E p z 0 I / P d H g r H i a i a E 8 n J a 5 s Z q R U l C H B y N 9 b 1 9 8 p j x 8 b 1 2 Y h 5 K 8 n X 5 o 7 S / E k s p 6 9 y j L R W 9 R K M d h N w X W t o b i Z x v G m + r R W x n 0 x O b 7 d r Q L i T U J Y Y m 1 5 h E 4 5 1 f Z s i X M t 1 / t O Y T + 2 u h 4 r w W 6 3 P S x m M Q i p E d I n 6 w s Z 1 t U F j V B r t v R j T W + p M M G I N q E c G C H n 9 5 4 / l p z 5 H c S z c S r Q r r 9 M T q T r z P r J v g + h i p 7 v X x O n b 5 L 1 T 3 m P n d p e D Y P 2 5 Q n Z x O 4 v d E 1 g u w L b 0 N s o Z 4 g S C h O b P V A v 3 2 W y n n O z / R 1 8 / 3 M S r x + C R 3 o V I / A g 7 J L B D 1 F O r t L 8 8 f u K D q t f S b C f U 2 7 G z J D A X y k x x e A l C 3 m 4 d 2 F f m n / M Y l j v j R 0 b G a 8 G 6 9 F f J V P i f 2 b P b o l 2 q J r a j V H x s O r 2 D 2 M t M I 4 j B P H s D a z 0 d Z I A 2 M I u w N B h + T D f a H 4 m 1 8 a L F E V 5 M s 2 B 1 4 / 8 X P Q I B D 7 Z U f q K u v 7 R T 6 F D z o N 6 h m x / F k Q 8 f 4 Q O 8 X p w J v G W w r 5 K I 4 Y g 9 3 + P R g X s Y A Z v 0 G W 1 2 b z 8 D p 9 C 1 d C H p q e p O 6 3 d M M W H a M b l w T g 5 7 H K 2 S t S / y r S I M E B / Y C f s 3 X J h G 4 S E q 3 t 5 Z f A L d N U c G M X I w K n W L y B 8 D r r D L n N T 9 + L c d g N s b M 4 M u V c o L d z W z O i u A R N I D N N w c K z P n r u M 3 8 B X u K 9 y c g Y f T Y m i N 4 h Z d U I 7 5 / X N 5 9 Z / b d Q H 5 I z u G z p / b 7 G 0 p H B Y J T r A 9 R z w U Z R g C D / k x S d 2 Q 9 J w u 7 v b 3 / E A i 0 l H G t P D R S B D Z n P D l f f C 4 m 4 l s e f / h s a X d H S / 1 n V q E M n n s y T l s 8 p h 2 s V T a J o Z f u e D 0 G p 6 5 U F d T 0 9 B x 0 4 X U w s f I a H s C V Z h 9 3 X E 1 u k o u t V s f t P y T 2 n L p R i r B 8 u g F f Q k K m 2 P 9 q + H 0 f T 1 z U 9 4 6 6 n k 4 Z e W o m 4 j d 9 a j S g z 6 6 T P Q j 4 Z o 7 D m Z I l K M w v 7 v G s 6 c 7 h d g M q l M Z L G i u 7 F j 1 w t N i J E 6 j h P 1 d 0 u u i l / f 0 Z S K B + j 1 e u c x 3 E x 4 G K 8 X s P J R b M r 5 K O O b H t Y F I p L q n J r p 3 1 A H F r d f + 7 C O o T N t 1 a r d 3 q i e J j / W v W 5 a g 8 6 D k S Q 8 8 8 m R d 8 q 3 o t h o 7 y X o 3 I c g 8 d z y 0 o H Z + F L 7 g p 1 S V W H h w l m i 4 y 8 C l C C 7 5 w B D f t Q K o h N r x g z S B / 9 C N J R j D I / S Y U g D e w v 0 A B n X B P p D O 1 M n I y t E S H s Q m z r e W j T j W 2 s e k b d 8 F 4 4 j J d A 8 8 r j 2 7 r 9 q d P O T K g 0 R j P 8 Y i o z 4 n x H M y r U V c X 8 3 n 9 C B J j 7 b 4 y A z 2 F s w H + Q Z 7 I H 6 b a W 9 m g r 1 v T K q t T 0 m M a k t K u v S d i r V A a h K 8 q B 5 s p 9 G 6 H H k t c 7 A F o I 2 t G K E N n E h 1 r o 9 V C o S F y t 7 K 2 C 5 i L e n k O u E / + P X w g B C 0 i x 0 N c 3 B G y g + d s n z A g s I x r A h v l O y b E + X 3 i R X 4 4 b 1 x 3 / p H G s 5 Z 6 8 g m m + J l + c S 6 y j w J U b / 2 R G 0 0 U R / j J H G Q S 0 v E Q I 2 k W p p Q P s i W P E i 1 x t K F l + / 1 G o v k w x P 1 8 w A / g Q I G v h j A 3 7 D Q S k T y 1 Q h g n + 7 2 2 k z 3 A P + X 6 S P 5 R y e C Y T u S h v o A H 8 i d + 9 u O h u H t c v + C L A 8 v a e + U A g z v n h q d 3 7 h 3 x 6 U 9 1 U z i 8 V s G W c c E 7 s e s r d o c x 5 8 t j R I J y d F X U 2 H 0 / p x 7 w S A c V A Y v 7 u 1 / 6 M d B L J g W V I f t F q B G g e e E 2 r 2 Q D V H q O B z P i 4 e A g U 1 o e f b f X 5 O T z R w 1 J N y k T t I 2 r S w p x q b z r c Z 0 V h 0 / R P 4 E C O j 1 w Q u 0 z Y P i 0 u k S s l L s r p 5 Z 7 S 0 j P l f n U 3 I 0 b N y / v H f 8 q Q q R 0 g 4 h 6 e W M X 9 d 2 U z 5 7 0 V a 8 K K R U k B l U S Z L Z 4 s / F P u 3 + b i M w p w 8 W 9 C T 9 s q t 2 v 1 + L 0 F h k n J v A r w m s x Y 6 + e 7 l A v G G 7 1 I M h W y m 3 v g / X Y 4 G 3 Q C a T 9 y V P n p n 7 s c o d N Z p I 5 J / 1 G X 7 6 v N 0 7 / 3 q U o 6 D p H F y t F q r p a k s Y G T M + 6 a v 4 m n J n 3 l T f I E 4 A 5 5 4 r Z c W 3 / G N G B G p D D 2 l 2 8 R / 8 h G 5 P R g E G i I s n O e x z g F J U H a l R h 0 J 8 X J Y u 6 K Q J 2 l 2 I 9 c h Y r n 6 A z w T 5 k Y K 5 1 Q E u T J B 3 h X t T C 1 / W h q 4 4 j + J i k a f Q G 1 c P I Z u D s 6 X e 0 Q f I Q g O Q W r i k H r c k J 7 J A j N t E U Q Q M v m + w Y c i 6 o v 1 8 f o 2 l + y m o M 2 e 8 e k Y M C z E 0 8 u O 0 F 0 W J 3 Y M 9 7 F A 7 d 1 b l 3 F m K M Y C 7 l s c 3 i 8 x d 4 3 B q b l X t e / 8 K 4 I P L o a Q 3 P J G 7 P A J / f K k + e U f y s 9 D s Y i d Y h q 6 r x 0 F Q F Q r e R h q 2 m D 8 D U + a J i O B N o t A U R y P G t d D p M W n H z 0 Y N d h T M O q + K t G K 8 6 W 2 f k D z G a W C t 3 7 L t S 2 G w V W 5 P B B N O o s Q 9 P Y M 8 M i E Z 8 t n e W r H A 5 m O k M x W 3 9 h S O 5 2 l J v 6 T v B E I w s K I W 6 i K I T k f 7 S e + 8 C h i / a 0 8 Q T 9 y 5 E B O P N / F W h y 1 / H U W B u 3 0 R v t y P S D i + U v 7 w L 1 o k + j R 6 4 5 c O c r p 2 e D j 4 Q d 6 Y / 4 m 7 1 I q D c Q O C O k U t u R 8 1 2 I q L n S S / 6 O s M k V / D B j X h B S H n 3 T h Q G 3 G Z 9 7 e V N B C 1 B D L f 7 m X 2 p K y Q s a q f Q o b r L + z K 9 7 b R P 8 X q O S U P U t 7 O j p R 6 r j 8 D P u M I A z s J 7 u u e 0 m k j B C k w i X 3 v 8 B o 3 B x a 6 c L w Q e G / f Z Y x R 2 1 m P c e b D 0 e e L h x B J X G v X 2 L o X J 5 K + 6 w J Z i Q V V u Y 6 6 H M X s D k x O D r V e l f 7 V j W t x 0 m C + k P S v 7 y 8 R J K N y 9 R A W Z S C h 9 M b K d h U w 4 U a D 5 n l 1 3 X R F U v J P z h u 9 X Q / E 5 b 8 S D u W P J H 6 K d P g d Y 6 v 6 G a 2 Y z p g Z x + u k T j X T V p P x C p N / d T L v z B o + D V R 1 C E 5 c u q N L d 9 F N w A N B n d A + F j F W K h m D P 1 1 v e U / z 1 0 v 6 b I g C 8 Q k t 9 x 5 h g v D T f r Q 1 b 6 0 X B j / p t 1 P K c I d b a F Z k b X Z j b T n 7 t h O Q F m N D d h k 8 I / l u f 9 t 6 v E D n W 4 f h R h i f M C 0 C Z F N z y B J M 0 l v J n Z e V P Q 2 x + 4 + d U f 0 7 v 3 2 x z C n Y z P 5 n s I U s s s Z Y 4 Q 1 j A F Z B 0 f 4 o h z o g 0 5 A l p S K Q B F x B I / / g 1 L 3 9 F Y c R 2 N Z b H 2 V + w M u x 7 s o 2 u W l u j v k L V c 7 E S O + p d 5 T 8 V f U 4 7 0 e e n M 2 z 2 f X k w Y f 6 2 v 0 1 m H A p A y i 8 A / n D T S b R Q d Y n W + Y 1 R H f f 7 x O w R j 7 L N + S I a 8 Q 4 W m A 7 1 V q g 7 f o Y 5 3 d A O z O o S + 8 n C 3 / 5 x e N z u p o j S u M J c m x 0 G g s / 9 e A K 2 u X W r a L 0 L F u 4 H l 3 i F x j 6 e q 3 v e J G z x R f D / v Y e 2 O 9 h d e 3 F H h u x l 0 c 5 R l A a K k z k r 1 o A h v M T I 9 y 5 2 x / e K R l b C w 3 g Z K r O M 5 y s O U j s B p j 0 c p B + t B o g V 5 a U v u K K 8 1 1 Y U + N S u F 0 Y q N R 1 C R P 4 t q X 8 h Q h U 7 f Y g k l A 1 5 H Y J 1 R + O H O 6 S d w 3 K X 2 I 7 / f L E o T e c V H 2 F z 1 8 T A c 1 m J q n A z P t J b U F l e o 2 Y / o m H z P q z d + d R N f 4 F k / L y G L 9 l l w g g W i 5 2 d z M v i K 3 0 Q D u v l D C q p Q m 2 K c T Z 7 2 V m N P n 6 9 m t 8 Z Z / 4 r C 8 l Z d 5 X / 6 E o l V 1 H m d / g j z r s n L l q / f u V K R v 6 U e J 0 U n r s Q n x c 7 r G p + u Y i 2 9 M O v y N H n k W c 9 u E b V 5 d Q K U e 7 z f C e C H e L v d 3 M I 3 b L i m D n i w v F 1 / q B N y O J e r u 5 e r b l N 9 Q h K 5 5 + S p s + T e N E 5 q Z c u J y K P o / n s 8 x b y I X j w M 1 8 o m N 0 N I g O r F 6 K v / 9 W P 8 I e e r O k l f G Y G y 5 z H u Z s 6 P / s e r Q G N 6 t P 3 U 6 S b Q C Q 1 o L Y 1 V E n f 9 j W x Y h E w 5 4 C G d P I l I T 9 0 o A s C i s w d 2 p H 6 y f 3 8 T R u K O h c v A t A q F 0 W j 8 S Q o w 7 u W j / r 3 P O 8 p G V 5 G O 5 W R v Q W c B M F r 7 4 X Y t c d d D V i 2 D t 0 k D m C a n g N i d Q U g D A K F q c 8 k b R 5 R 2 H r Z c R f / U M 9 F D H d G A e l T I 4 + 1 P u 5 f 9 Y 7 I h L + p T l V A l N F P T l K e B b Y 0 I g 5 Y 3 a I X S g 9 6 S 8 2 7 O a j O g f 3 J W N / 4 l D R g n L S j h V n u X 2 g U 1 T m W E P Z w 4 L g v U A i l T y 0 x y j k 3 l z V z 4 8 d P V O B B L h X 4 C c B m F / 3 7 Q T g d h H V g y / S M i i / e z M Q y n W E g c 6 s w Q f B j b + B k 4 f 3 m B X b g o x S 2 2 M w d y A 0 s N x l g s u B e Z Z 9 h h W O 4 Z c D K N V 2 V k g A O S N 4 D 3 E F E r + L + f D w B l j p A E T W e W k C V X 5 S 7 6 L 3 W E W 0 O w R 4 Z m W I i Y P f T S 2 P F M / 7 K i T F h X c y 4 K a p 4 u u F X x y Z Q + A E n a k I k h D R Z 1 N u P H + 1 r V M m N x E N 2 2 8 B h C g O y E f I K Y 8 T 8 h a f r y b 1 j 5 p 8 + 5 k 2 d 4 D 2 9 B B v C J C C 3 Y 0 r 9 5 v I P k p D K 8 v j N G 8 O n 2 y q 4 r v K w j M t F z W S S 8 I 4 c Y w p W Q 2 V f c i 3 m k T 3 + K U T 8 R k A 2 B 6 p h 9 L w 7 N S V J 9 Y + f e G l D 0 Q W 4 8 I l B P u h Q k c z i / Y x o E L U F 5 g 1 9 B n O I b h f m a l / E q h b O w P O R Z 6 Q 1 4 c v g 2 W A k H + / y W 2 Y r j q B p x K B k f r N 7 G + C 6 z 4 N d G S j 3 o F T v i O c 6 W x b I b k 6 K z 4 F V a 3 G H F 6 Y D u R q S d s g G X / l e I 8 a / s y 9 X 9 i L z p 8 K c n X w 1 I U V 9 V k C 6 B S y e w U r n j W u v f 8 f S a y F Y I M C S d w W e i x e q N x e 9 i p a / D y F w f q G 1 A P 7 g 8 t b J W W f j b w 3 c F a 5 I 4 D a g S 2 q 1 D 0 w R T s N w n 3 r m h E h b O 7 v 8 x g u m t 8 / O m F k F / C s j u Q h 1 u L r D f z a A j S G e 2 H X k 8 U 7 J 0 F E t q 4 e u r k 7 f c 8 T z t 5 2 E T 8 7 D C F 0 h H 7 w Z y w d 5 X j 8 S k y J c 7 m V 3 A h 3 t i w P 4 Y c 4 z S + 5 8 n 0 m r + P w z 0 6 4 K Q s Q x n E W 5 P / 4 s 9 k 8 P 1 1 W i I t s u m D s I V y 3 3 b h r f r 7 z p m A P k f A Y V B s 5 4 L Q l w 5 Y S r 8 c O 9 S Z F / j P L u g O O Q s 0 Z H e Q q l s M Y 5 L 5 b 1 2 q X s d 1 z s d a 7 6 J D y D B 3 9 t 7 t E 2 G I P p Z I 3 s i s t W g 3 J 7 p E D A G X j V U K E c I V O V u V 9 J 2 L P Y + h 4 I f 4 / E d 1 Q R N Q F 2 I y Y P U H W T 7 I Y Q v z 5 9 L i v r 4 o x V n Q A g z / b O 9 3 g E 0 w w u W p f p s S l G m A o V h o + m f 9 t 0 J O / s W w W A Q 7 k p 8 D i a S 1 9 o I G Y p 1 f 0 x 9 d Y Q Y h 7 o O v z C n 3 j P v 0 E R 6 Y 1 y 0 j / R 0 f z A I A A 4 l B Z 0 a J V t + j B C 2 2 M m q B j h 4 p J U o v a M Q a b G p P h 8 u 3 Y Q j M B V 6 1 L o T 4 z J L Y t G Y 4 / S Y t 3 2 I D O 9 q f D 1 7 i d t D B G l l n P m t / H M u R 8 x m v / Y 3 d c m J s w v o 8 u O a O k T M T y v c a C F Z n 5 G q n W Y H 0 n y f s f T + c C c m + d T a 2 k 9 p i k b J W K Z D Y 5 j 6 4 I X B k g l B I d 0 F z C M s J Q 2 p 4 M K L e w i Y K 6 F b 8 H M y F 0 t P v h 7 F f o W 9 S m A k U A X j h T 2 s d m 6 Q r W y f n C G 0 + 3 5 V l U U 0 N R I H T J 8 i 2 H n / v 7 D I c h X m q 7 z 2 m 1 B A Y 3 + 7 D Z g 6 2 / 8 d / 5 7 3 e l r T I f B U t U a X B L 0 U 2 y 0 B J y 7 z D 0 u 3 0 M X 4 0 X u e I e f q Y R t j / Z r 7 4 7 l Y 3 1 b n o 3 M B u y p h + p s O + K I x J w q Z 5 c i q n 5 5 t a 2 G / a x H r R n b X U m S q D k t 3 1 8 x a S e A O 7 F D h F 1 y u 4 / m T X 0 M 5 P u 7 g 4 G s S u p n r G w q + T U 7 Y l / k 2 D + h q Z h 9 u k v k e 8 1 y f E m H z v p 9 T O N h b D a 0 p d 0 r o m e V Y 5 s z Z Z V 8 C H v l k u I + i f i D r N H J g B c l f T K z Y 1 2 D G t k G m 3 q Y G e 1 5 n m H 1 Q Z z c w c P r v S w A M C P s g 1 I w G s F V J m F N X f z Y G 2 C e M D S w 6 G Z c G 9 A z U S 8 Q A d R 5 5 o 4 9 P n j K V N d S M L C Z 1 K 8 U q u G l 4 q T H K N v 7 G 1 4 6 h 6 + n 0 H X l C J Q d x j 4 L 8 M R X s q d f j Y 8 V J f P W s / b Z 7 f h D 0 o F q 9 + 5 a a g E N o d 5 o G + 1 j j s p J U k Y W 1 A U D 2 8 6 7 5 0 + U 1 s U X N e 2 q X E p S P p H M q Z U Y E j B j I I X + + A z M I Q W J o F 3 g w k j Z F 5 V 8 Q Y U 5 d 6 F 4 N V R X / L 2 v v + g + H m j V L Z Q w A d s d + q d 6 B 9 b S T f D p 7 A i X z W 8 e c 3 9 J + + a 4 g 0 9 T C 2 Q T w q X 0 2 K v x O G I L j 2 H y I P 9 m A q f U 1 A u k K b / 3 y e l A C K X 9 5 Q 4 H 4 o b N d 8 r B d X J h 9 V t x P H F i Z r E 6 v I B K S T n z K y w u 0 E o 6 w D 5 s M q r E F R 6 j a E j 8 p g F V D g p t x 3 z f 7 W p U 2 L g 7 m L a g h d B B n W E 4 H D s M Z v v V x Y f L 6 q X z S n 7 G 1 Y r n 2 m X J j X Y M 9 g v w U c V O v y 0 H d F R u 9 I N L d m Z n 2 p z l w V l i x j O O G v J F j K 0 2 l e t b t c T l 6 H n 3 F E 0 2 m k c b G b c o g E I k C R u + z / u 2 U B 0 g v W w 4 A r h 8 P V j R + u v z V x 0 e 7 P B Z X H X e X K z k p W a d g o + b 9 9 e S F 3 E h w q R 8 L f t 1 5 S j i w e 1 / 0 y t 4 R g e v d 1 w F Y + J 4 + t 1 3 K D f t d 6 B u p D t N z k O y a S n 3 B z k g I C a r Z 2 w y V M X r 9 z 0 P F A Z u e W 6 w c 4 I h Q l w e 9 z 5 o J b f f + V L E s 9 8 / c X B P 1 b + 4 N A r t t j M 4 0 J Y + 8 k a y y 3 1 a 4 f s s 0 b 6 q n I m e Y O n 7 f r B f y o c + Z W K A j N X 7 O n / O O J x p T H d F g g K 4 g x c 0 E N 8 L g 4 0 k 0 H E o E 5 z d s Y e Y P c W E O H R e Z f K Y b e R + b u R O 6 p M h R F T q W X M f R A y y b B E B n 5 e T G k n m X 5 X 9 9 p f y 1 L G 2 e S a E E + H P k P H i y M j A 8 C v 6 E O x Q e D o O 7 w 2 O 8 4 + I G W A N w g + k l h L K T Z n 5 G j 5 Q B + / M P T n 8 L i W M W V D U R 6 / W e C y + N x 0 3 o z e j C C Q V 2 r E P Z 7 5 q M C d Z 7 H f e a K / 6 K Z X 9 C d S n f 3 h i M 4 k M z A Z K b 3 x T 5 P 5 F m h + N Q R Z n 3 q 5 q j S d T X r 7 S G 8 S k 5 T f n c T 0 h b I 8 H z w G I 1 8 t R 2 Y s e 9 A k v y K M f + / x H 6 w T 6 L e W 8 b 9 O 3 L Y o x S q I l 0 t j 4 g A M H Z X l h 8 K E 6 j 9 / 2 C 6 a l Z 2 N 9 6 O Y J P s D g a U 3 o Y I Z 0 d l 0 q U L L R F l U / O + E 3 I + K K r x A e 9 g t n 7 Y U X n r B W 7 u E U d f 3 S 3 J F + b W j 3 I K G 2 x 5 j C Q P j Z T e r 3 9 9 u i 8 O G O b T 1 d P p I j h A d X q Y Q y W b + O e 7 6 1 w h b s u l O 0 9 N h t 4 K m 0 D S y j d m y W b J S A G / u M v V x 4 l 8 X B 0 B 0 s f f s 3 y / c 6 U M B z j Z M n k 2 T q S R 5 G p x p + f 2 M 4 8 B A 1 h U B Y 2 w M 6 D K b E M r o n j M X C D L / 4 o w 4 j J + U t L Z y H u G G / O X r 1 l f A x U c O b z N 1 Z e N W P E e 8 8 h D D 5 V 2 P K J 4 F d C k d + G Z O a b k g P o U 6 4 s Q 5 E r e e d / 5 n E 8 k 2 v Z / + c X X 8 l S r D v f t G A Y P w C Z f R G o K P M L F C t 1 B p x E V o 0 b v W F 3 y g 1 C B S q o W h 3 d 5 U 7 m p h Y / e q c N N g o w q 5 D 4 K a J x F i O o e K j r 9 b E Y N j 4 f Y f / x d d 5 b D u L Z V n 3 g d Q Q V q C m D N 4 J k A D R w 0 j C C y v M 0 9 e 6 k S P / f 5 T t V E Z W j o y M 7 1 4 J z t l 7 r T m 3 1 U 0 S w H P i B 6 2 X v y 7 c k R 9 6 p U n Z D H c 6 N M L t C N a 8 f m d H 4 Z d a q V 4 f c a / Q F 3 e 6 t M 5 p s 4 L 5 S m o I s Y H 2 Y 6 F C i D I n i Y 0 N / L n x C w p 7 P E + 6 e O J x l G X d w z M Q C N V R q h J V w Y d G w N i x 7 H j b / l 4 + a f N + S V z N T 2 f W Z P f h s R G T B Z e l I k M e o 1 k U N U j x w G S D c K Q 1 Z H f 7 Y 5 L 3 C C f M N O A M 3 I s p 8 H X 6 J Z s J I c J Q h F E U I j v f D N g H Z P b 5 c P J u A 8 U q 6 N Y R g A O p f / N b o h 1 t 5 G t 9 j X K X H V u + 7 I Z H Z / g F t i f a E T w C B B W A v G g P k E x K n n X J V G P e H o 4 A W 7 U n g B w x u M H U + 5 q 5 B n / 6 e P w E K i r Q M R 1 v R 0 B O v E Z 5 t + E W Q x Y I R G c V a J K D d Z E o g 7 2 O V Y W h G e i b j B T t x g N z Z a i X 5 D B g X f c n 4 L a T F m P p E j S b m C 4 F B a U H L n F L P u G v B 2 9 + T h V k 1 5 M + A K T a r p 0 d o x q 7 8 A h K Y J z Z L O e U r r K X g 4 F V C 9 h m O b H n 5 O R q h c N J p y e L S k 9 5 + m j 3 2 e u J n 3 + j q v j H X V u 8 C 0 K v E v Q N I G J r R z n y e k Q E H 6 i F O y L 8 H E d b x u v 4 i q n 9 B 8 k Y a O i k o Z e o 1 + u y 8 7 J z O r f j j s i k e A s e + O j D a n O 6 I K / 5 U C 9 V d 9 S J 5 t h M u x K n r i g D P J s P s 0 I w j 1 e R b T g G 2 e W t m m d J L k F O P j 3 V C d S x l M Y M N x c a C S 3 p 9 a D 1 L d L 5 T 6 6 x 9 4 X T C s 3 n t Z A / D 1 y q F w s G B A 0 v C 4 n C t L p u J 8 O D f M h z m v k F J g Q t S / G x A L 3 m X I / 0 I 3 K i I 2 L U 1 / o h g c W 0 y i j u V 4 A R H D m u 3 Y i t K B S 8 J 5 3 9 c K T H b r t H + N 1 u b i 2 F h c j 6 l G w p J F Q f C j d I T w k G 9 + d H 0 I / b h 2 Q X R H z A L G I 8 H q d p O H h g M v c T j 2 P z / U 9 9 0 B r m F H j 2 8 u s N z 3 x Q G p 7 P 5 3 H g n T z S j g d r I d G j z u v f q x g g l c M w z 8 T G q 0 r m Q A 9 K g 9 B c N X E 1 M f L c r / L 8 4 I e C f d e 1 J 8 R A w / 7 x d C t e B / 5 8 2 F 8 7 A T 3 y c W m 2 3 l Q 3 A b t E L K I m D r s F 8 D V K x L u C + 5 + O D w w K H w Z V F I F g U h A S 8 H 6 O u P X a 5 6 t C P G F 6 w i P o E Z 5 u K 6 u V w + S g K X 1 l V j G M Q E e M i c S T u j G V X k W q 8 f u d U H f + H a n t W X x i R t u / j r H T n 3 S 0 W 1 7 R 4 l J 5 G Z o t Z J x O U y g e X 0 g 2 A p f q 6 B C 7 I 6 m 5 h 5 i L Q b S 5 c u e I I m 7 c Y i s 2 k N m W i O F D D F P 1 W U H c 7 H P e 3 n M a a b u d 8 J v R h 3 Z p O K e I m j h X + q c W q 3 E s A L / d G 9 f q Y h S o 5 M B j l w K z F l g j y Q U w U G 2 t s W u j C k y J / 2 l t 2 T N 7 P n m Z f 1 y w 5 M D e 3 n R s y h d f / Y z g F H 4 Z c T 5 n y f F i f 1 X l t O K z 0 w a k i q / g 7 Y C j Y o / g O E f G r M J Z 7 9 e d F U o M n 2 R b 9 F N k 9 2 l x 6 M s Q q Q f k H X 3 6 x x l D D p G A H R H w V 7 K O 8 K O e p n b a s B q p S E k M o q Q o 9 2 Z m 2 6 e 3 v l T W 6 A 3 d a 2 E p P f M 7 6 m E W O / x / W S b c M / Z v W R g k 1 f b R + 2 + g G c G 7 D e 3 F e k Q f y 1 P W + D j d R + B k E Q B t u o i 7 z T e w L X m V 4 2 a O 2 R M a u p W m W t K + / 7 X X a V 3 A p d s d R y q 1 D a 6 k 7 m r l n v z T D u 7 V a L f 8 d p f v n r u i t 3 T q 0 Z i J e V V B y 6 P m Y N 4 0 w x F W L I M X S R V z N s B i + M G Z Z k 9 6 c j e 6 w C M G G 4 J f h k E P R N 4 O f w 5 S j K H P U I Q / A 1 z n e Y Q Z m D d c w 1 8 t + Y b K 6 p Q d v W n Y e B 1 5 4 Q M j c H 0 g A Z V 3 f q k f v b 0 / k G / G 8 s U D W W f y R i i g R q E 8 Z O 3 F q 0 v / x t P v N 8 o l 5 2 B 4 l V d q n 9 a B 4 p E 3 p k i M z u 1 B 4 M A 6 8 E 3 u 7 7 / L r g h e f T S m C w W w V f c K z Z v 2 E m U b j 2 7 1 B C S / a 5 8 u d 1 S L / j D k S I S o c M s O e / C b E e l g W x N u u p y 8 W O r I C R c r b L + + x s G o q L m X a 4 V / 1 g U j U J T 0 2 L y u S v y q w + p l a E K c z K e / Z K Z E R 0 m p r 6 6 R h D e 2 3 J 1 4 8 y 8 l p x H o X v J 6 0 R 8 Q p X h b 2 y 4 8 m n i J M s v A A E P 2 P l 4 p / d j q z A F S F w y p j x b x c R 1 s v s 0 U + k e x M m k l O a 1 D x g D n c / m b l 2 w C Q 8 c e C 0 E m N + O o g j f + m Y m J 7 f H d Y / 2 E Y B 6 T i 2 F 4 Q / j i o c x P Q X Q f J 2 V Z L 8 5 C 9 h s 6 / D v p h 0 w q 8 n p G r y 9 i 7 A 8 p m 1 B w 6 G k S H r D 6 7 c I / 9 S e r n M E s f W 7 F H z d 0 b 3 u f J 3 M H k O 9 2 1 q t R 7 G 4 d c X z / y N v p O B 2 Q z P B x o O 2 b b 8 A F c u 5 e l z P + B r W E 5 B q H V P z 4 5 I R R + p 6 8 G V 1 v + k z R g q n Y 9 y z B w f S 3 c v X x j 4 m i 7 A d 8 R 2 G F D W 4 a l D n z u X 1 T 9 f t G 4 S f F 9 2 v J I 8 B B c T + T Y m E K X e i e f e I L c Y U O C o V q Q G Y W H J q a B U 8 W J H k W I 6 c U V / 1 S e J 9 l G / b t x q k 7 N / r H + 7 6 v t + A t y h m 1 Q 1 L u z j v g T w U 9 V 5 h g k H F i 7 A z d 5 4 w J N w i H 9 R s L l c l / i r 5 1 / g g 7 r x g Q n V k z 4 E Q 6 H + 7 M 9 M h Q N B d Y a 5 E H 7 v I e 2 Y X e B 8 M 7 / S 3 d b t 7 z W s k H e w q / m H / + H P W d w 2 a J j l k Y 7 7 w i x f J l C 0 e O G y c r 8 d h 2 t 9 z x 7 C k 7 8 o Y + 4 d X 4 7 b / 5 5 V f r y 8 I / 3 3 J Q F C 7 n E z g h n Y 7 0 E z Y S C N x r D c S L v a Q + 8 t O K 8 b Q i f F Z 4 j G H O 3 k 2 3 M / b 2 P O b g 5 w b 5 q m a R w L I H j j p U w Y 2 R I p M N 2 6 C s i p E X 0 / n N f v q 3 B j m c y j z q X 8 Y H l Q g N D S h b c I m 6 / c M r f 8 T v E H F x M x C D d x W f L V n 2 T o G F q P I u u B n N G k j A L / G d G D l 3 g 8 9 4 C r f T l 9 K G g F q e o m v + 6 Y 6 r e / E 5 n X Y f v J D m i w x s 8 j 0 O G B Z g b v m W T + 4 5 l Z D K + f u c g I Z p E A Z 0 v z c K q R v b e R / W F N C f w 8 7 G I b f C o H 9 e i y i Y 7 4 M C V C R u D R s u Z U 9 8 L B 7 3 L 7 / d W H T 9 4 p + m h j X E W 8 k 5 U y G W K U 7 n b S E W B l R D 9 p Z E 5 z C y V i d H Y 7 9 D Q n G + / t B 9 F f p T g 6 i I D U 3 m 9 P p J N 1 I G Y u 6 F 5 C v V p S V 9 + O d 3 U r D w G 2 o 3 k / h z C h r 7 V G N + P x k C p 8 F q b P R 9 k 1 + O o H s 3 P I 8 h k R O U O z u C O Y r L Z e 0 e 5 Q o 1 H V R Q R n m O M N x 7 O 7 f z G 4 8 v A 7 e r 8 M 6 8 y J f + u A r T k a B u E h O o E r Z g 1 w K N 1 D s p p k / 1 h 5 9 P x 3 t s a k 2 m M M K R b j F F s B F n w E n X 5 m + n Y A z B r U k y N D / L s x L K 8 h X E R e p + h I z 0 + x Z A k 2 o w d i H x a 0 e P q z e z 6 y + C R 2 c e F r P O M z d z W p H q q H s l I m N 1 3 W 0 Z / / b b 1 R 1 f t 2 a X 8 a 0 / a 9 2 v b r u F Q r U Z y 7 a 9 2 O A P Q u Y E r y M b a q H e 8 2 i w 6 w C e p t s a h 7 t 5 D B H j r i E 7 Y + Y c v y x 8 h b 7 x F F 8 f 7 + i g p t d B b d v k p P b o D H y V H g + s 3 8 P / h w d + n P 4 r x f q t B Y u x U + h c h g 4 X 8 i y y s 5 C S M a 8 E 7 x 9 b R F F d d 7 X n / E U / u E X q E d 8 n H z D w y W c g Y l Q e 2 z A l Q l X 5 z A X B 7 3 p c 5 B c t Y q Y C + K l A X B G 8 W C Q 3 1 9 q T / h E l h X 5 r 0 s m S Q k g l w X t H c A L R l 2 z D g V y 4 H N K f x z 6 8 V f r M Z l d m D b s 1 E V h M i b c E q O w m 6 P / R y / k V t R g B H d Y b t t d R f x G K c Q R O L c b 5 4 O y t I E I X B N 6 u T G F 0 F O C 0 U S O H w 6 G r z O D O l y 9 y D 1 P z K X L 4 2 8 s I l V E n P + A I v I X 8 e z O H 0 b a X B b m B x C 2 a Q r I S j P / 5 8 E A e 0 E l H X m T B U B F W 6 P s c v 8 0 c j 9 G C v m p c R i J c Z B y j n f c W 6 A w o N H G s R w R q 5 T o 2 l 7 x 6 c E G h S k b 3 X h m A j 6 6 K p c 3 v H S g O U C d E U C w I y G 2 q P G H Q F G 0 t y 9 o n J 5 B + b 2 e Z F K P n O 5 f a i 1 b 4 x X s z c F q 0 d 7 m O R M 6 b g d F y 0 2 / 4 g B U e G + i D 0 n c v 8 A a S J u o m 8 f G a o V X z C u p d X F h 8 Y I R + Y 5 I g P R w Q s B f p I x w A 7 P Q l 0 7 6 5 u / 0 o g c o B M 0 q + P o 9 E V E R e 4 R j 4 + Q S H g A 9 + + d K a M L 6 M Z N s d + l t W u e i c j 4 S 0 3 y D 4 P f t 3 6 z I x 8 f 1 z T e f z 5 5 S e g Q o 6 g E D M T F i O w n V x X W 6 p o 8 d v 6 t 7 u a m N 4 1 R S L o v q S 2 0 M H j O 1 6 T J r E i K m A P W B x 9 G R i 4 S F 1 2 q h z x e / r Y c K q / u 4 b P C o R W P R U c 7 h e g T F N Q w I 5 P X d X a p W K 2 9 D N f K o I i 7 H 0 0 v 1 5 y + A C m Z 6 c c X 7 j c i w H v H i 4 t r d C R u 1 s 3 m O o 7 q 6 Y r P X f 4 1 K 7 N r w 0 8 4 A u D 6 O 9 / D S j s H R S T 4 + 3 X v o m B A e 7 e k N x / t A D 7 N Y B i Q z p 4 O B l r T j 9 m i 9 R k 8 w f 6 a N r O J h N R u p k 0 j h r T c e I P 0 F 5 S m d q M 1 x f j t k T 0 w r R 2 l r e w N i z I 8 v E R R m / + F a A F E p 6 t U B f 3 d Q v E a 4 J U A 2 q c t Q q i E 3 + s P h B Y l a t V e G j v S 3 J m f k Q 6 7 F 2 k Y 4 q H r G j P t l a Z / O s C n S R P Y 8 b m z m e R Q i I Y O C A 9 z f B a f A H P n Y G h i / 6 4 c g 8 P r 7 x + y K a 2 K w V X J Y J O v / W 6 X M x G y P D N / d 9 P E h 2 c 3 g X v x O R d q j j P E M 8 q f m 2 o l F v d p d r l X T G U 9 k a K T l h A / i G Y 9 N k D t M v 6 5 m d u J 1 x C s L i p w f M w X 3 4 q n x f 4 X b S G K e Y r g r C 3 c i M Q M K i L 4 e t h 0 6 0 b s D e j t b P 9 / 2 7 Z V b E i 3 v x j + 7 q M X C W j G P y h 4 8 h L D I c r y R W S x N C C q j 6 R u N n m m h 1 + 8 i n 1 T s p G 0 W + r m 8 J F j l x Z / p d F O J L / 7 1 R H o c T J L 9 e A B L M a z f R N W W e d 8 j C x e W a c K / p 9 Q Y Q 8 5 3 r j E z U D H l 3 8 b 9 Z M c 0 A o Y g S 3 Z i 8 i l z e O + a D K q S J 0 K V g i H 2 + 6 l I g E v r 7 s k c 3 m f z v D w c P M j L N F c O 6 7 / t u i i 8 b b m q c h e 4 2 3 F J j L A N E 8 1 f w 2 D e 6 g v G O N N a J h T C D Z n 1 n 2 1 0 e 2 r l h h 6 d 6 D M e 4 k 3 b j t 8 9 p 9 A 7 B y j 6 D j i L M o f w o A F 5 M B C F h x b f 7 6 L B + n q J G Y 1 d w n r I p 9 / M 8 H 9 f / W S T C U 3 / G A P C m d x q 9 f 7 a H c X / 4 l y 0 A Z z b H 2 7 N W 8 0 / W 7 V l j K 9 J C Z 7 r L Z O 6 O G P o l z n j v h 1 M O i T v W + V 9 a g v 0 n 7 / d r e m O 6 P S A X O B 9 c 3 c P S z w P + 3 u p R x u v W g q M W j g b H C U o U N v 9 N l P / v r 4 z / + g r 5 P / 6 9 t z v d 9 u f H e 1 / u N q b e H 2 d c S U 3 s 6 g L w h l C 0 g n v d k / f s b d i p v 3 1 i 7 I / 4 j + z z j v k / / o 5 4 o f 2 n f y J v R a u Q r 2 x c 0 M A 5 k U k d f 1 6 Z M l M I Y A 8 F z n j / / C e n 2 z / / C Q E K 5 i n F H + x f r P x / / 3 0 8 F L I f H y K 4 t x z F 6 h d J C C 0 i V N f k d K V V R c Y m p j f R d 4 + X m F k + D 8 d A K N Y H i D u c z H I k T m Z + + r B r 7 S 4 I F i B 4 t Z 4 A 9 b L S c 0 3 0 f 9 C 1 N U a r R N 2 P 3 j a d 1 / o 9 O T y u E B 0 D x P X s U t o h s s g 8 Q 9 7 f M o V X O P K F 9 j 3 D c h m o x z u 6 M c Q J z 4 t / b A j r G P G u 7 2 e 1 q V I p l 3 s u Y Q g R G z 0 4 h p m / 6 u 4 h / H T p t w l X d m B x e R + A z x W b b q M j q p q r O X Z R d N x t p a q I Z 4 3 l y n P W y D Y r P 4 T H F A a D d s C k l 8 D P d M n + / W O p T h e y P C A y D 4 d f Z 4 4 h w O G 6 1 O U a D I S + U Q N L u S 1 I 6 Z / t e J Z 3 / D x f x g i y M c d P f / r / A l c H 0 V h e 2 p 6 g O g e V 9 7 e P b g 1 o u y y B 0 B 1 3 h R j I y T a Q B s O k r Z 7 k O x Z L M Q Q / W i j S 4 t F p G m m 0 2 8 P r s J 2 l B p r G n F e l z X 1 C k 9 X X y g 8 3 C x c o s 3 j q u d A t k S c 1 e m g k t 5 J L f u N j c b N x V S D 2 3 H 5 5 i s / Z h 9 z u b 5 l E S + x 2 u 1 o Z T Z X L o D S / Y z S G z N I V z t q j h D L G w K p D A / g D E a / G 9 N u A p r o / T H 8 9 / w L 7 A 8 9 U s f X l k Z P 9 Y u v t x 1 j / 6 4 j Z p N c J H Q O M Q a c 4 D U P 1 W t m O K u G n 9 D h Z 1 L 4 o t J u 0 W T 8 W n 0 8 O n / m 7 w 4 5 n 6 J x i M 9 6 B c 5 w e j s V Z V z / 9 W V K w j L Z T 5 H Q u F z o 4 z c Z p b B Y E p 0 l d 4 / W b 5 K G E b a 0 8 l U q X u S G n 7 q s 2 8 Q G w N O + 4 0 y 7 R G p o R r 7 / k d l S m G C X 4 P X i z J T 4 W b O 0 5 + 4 5 o A G N d Y U 7 S 4 w t F n E 8 2 9 u B 7 9 3 7 E C L V i g p 0 u z + S 0 l 9 9 Z H t E k + R a u r r P C s V Z 9 G V 3 M B n 4 l p + d q D o 8 c h H S s B u T s O x 7 G 6 p c H C 8 m I x J v J M d 9 t H D M e f 7 d R h R S e Z M D k k N K h j J 8 Y R p b o n i p Q + 5 7 X / e 7 i g B 7 d y E y 0 0 6 c 6 3 7 1 3 K x e 9 X R y 2 U W e v Q 9 0 L p e i 9 p e 2 e f A j D 9 5 M / 7 m P 2 e e L 6 b k n 3 j a + 2 q W g q K 4 3 M W w n 2 1 G u 3 w 4 W 6 I S w U 4 X + 7 7 2 T U X E O z j M T D F n 6 0 K / g T M U f Q + A w a a / q 1 + 5 G N k W g c p m 5 C K a D D Q V E 9 4 O k e r K v G Y L e c z r z 2 w u s a h H H j j A + f v j 8 Q S 0 B O 4 l K U 0 c V 7 m y i 4 w b 3 2 N T 5 P X L a y K n W T r A C c V T g C a y 4 D 4 K J + k 3 4 N R M g c c v o D x v 0 L i 8 H C v Y 3 Q B c w g R E L m + X 4 y S t w x q s R 9 3 4 V 0 4 A 3 I 6 s G x A p K e w S S D o Y e w n z C 2 d n d I n 4 e o Z W z f O T J P R L n h o M e H x 6 4 w l 4 F G 8 q l d I 3 f a p p u A 3 x k O t P p X i d 1 D B u U q c Q y f 6 C l Y t V x d 8 P N k C t y W H V B s Z 1 1 E l K S R F W w O i 6 U N M i p a B l P 2 R j v L a k f l s F p b f 3 F f B Z T J 1 s w a y u d 3 f w R / B L Q l T A i E 8 0 8 w S C 4 G 3 3 e H X v i Q 9 g B n d Q 9 u t X V Q i F N y k Z b w 4 z k X + M R U l O m m i w f + 9 v T B I B Z u R U C z i z 8 F 4 u E e L R A K X a I N I D p E p z C 2 8 d p C x v H 7 o X U D N 1 w / I U D X u 7 D x g f r a Z x 1 w u m 6 l w + p k f A i a m Y F A U I v 8 7 u q v 4 4 e U + L D V c 7 Y c v 6 e w r f W P x D y n r 0 K b 2 C 0 O X 1 R S A Z x G Q 4 t 3 X f x x r + j Q 2 a S I z 8 p 3 3 u w t S F A e S 8 n 3 4 I D P b x u d 5 s q b d F e l 2 v Y U 1 j r 8 F r j s f t w d q o l 9 Z P G v K / L 8 + I o B x U D 4 d G Z T f + Q S A v m K G N 0 2 H K r j I j H b Z H j T z 6 f T 7 7 j H u Z a O P H I E n / 2 I V 5 7 F D H v J h N i N v y 9 t O / t U g U O y V 5 E R 7 E 0 s P p Z C A V r J i b p M R 7 O b B B x o H m T e E c r d u 4 z w x d 8 i k 6 j 3 1 Z R C j P m s H 7 L Z 3 1 d n x 8 g z z 1 + i N 6 P 4 6 B Y n r k s V Y K D 5 i T j w 6 D Y u 6 / p V F s 2 I C w M z s 6 K 5 4 P N 6 8 p z g e 2 y i n O K h H b n h D i A 5 N B p E M b 5 4 0 7 3 6 f B x 8 u L j X R 8 L E e c A I g x f N 3 4 U u r n M a 0 1 h W Q v g K z p Z S g b H P x W u U 3 l 7 2 u p 5 P V 1 O a K P d 2 T Z 1 J r t U N 0 P + o b z h 6 J 9 0 W q L j e C 7 W T D e K X x R g Q w Y Q N N 6 6 I p t z d 9 Y 8 M c F 0 V U j b C v V L 1 Z J V M E v J 2 t N / m z 8 X o S A p t o Z / o Q J V w f + s v r Y g W P C V P y A v + + v v D h J 3 8 R k v f 6 G 6 1 e c Q M F X 8 I X c G 3 9 x N 9 u V p 0 O q R + c i Y f T / 2 t + 7 d W / g D X j D u A h e c a 5 h o D s D o g r + J D X F x X 4 q n 5 n h e K J T V M n q J l K S Y o m B 5 w 2 R u D S x C K E j P B P Y 9 / E A s I K K 5 R r h p S F G v u l t l 5 p S 7 4 i C k I l v T N D b W t g J P / G J v L T k N 1 g G 7 r Z l n V 5 H L N w P l n P F j 0 B K 8 6 a 4 q d x Z X V P h 6 s n e 7 w 3 R W + B x 7 A Z p u 8 M r j n / E Q J G x + 8 X I f x O A / v b b k 7 J 9 W 6 1 C J P w f w 8 P W Q Q W w 0 w D U 4 S 7 V G 3 i / W N P o T f w + 8 W 5 X T + u j p c F 3 D G C F T H w u 2 N l S K v R / q E i + C F w V Q g + s F 9 P b m 3 n s z r Z t 5 J 8 B L x + E S G 9 Q U L Y / o M y h m X / c D r Q h c X H E f v K X Q u n Q c f 2 t E L v B a q C v N B 3 Z t M p H D Z F v Y s v A p b 2 B m 8 E / K u S J 2 1 1 t N z M l i v V / E C w 2 K n X d 1 M 9 u q E 7 f 7 5 i 4 Y w f s u J R 7 J 9 4 F + D P 3 y F L H s 4 a 7 w B P e d r y y d Z z Y x k 7 u B E W D / I c 0 g E y I k c g O W 5 p m r q F Z j s h 7 r 9 l M v z Z n M 5 F o Q s H A a P v k M P n N I S R I Z I b h 9 W s J J j i K M j 9 F 1 D z / o I 7 R V 1 J i m y a 8 c 7 6 5 p N u a w u L i h I H 6 C G q k m g l t 4 x x f l N f g Y q W X m D F N f N N Z 0 5 H 7 1 6 U L j h P 9 8 T q e N q L + R w Q i 6 1 h P u s R t x l k F 8 3 B 2 + I m c A A + u r G Z N H V L T U I 7 q g p q e g 9 J l X 0 P G s 2 7 E 0 c 1 x G 3 6 l W a k + M d o 2 l p S n E u / Y k h Y t 8 p m v 0 J W u F d i u V v + G x T I g o V i X y j 6 4 r r w U m N g B + b 5 y 7 S m X L s Q Y n v A x N Q A Q Y x O / 7 j m V o x g V m l X s U z O x D 7 S o O 3 J t s m 7 c Q 8 4 n t G n u e b J P B y X u w z 6 Z t G E F 4 6 P Z A v i e 3 v j g q 6 B z b y j C i s c 7 f b + S I s T P D U C 4 s 5 + 6 C c m 5 Y e w q X G + o 8 3 B v / G M c U E Q T V v O X a P n H N G x n l C j Y N i q Z Y t D S a V 6 r n D y 8 / X M p / G d 2 p 3 O G e 3 5 / u K a z S c P G M T B i Z U K y g 4 P h 1 k 9 0 8 3 z a G t G 9 Y 7 n Z u U P O o r b x G s P q 9 n 0 V Y W S z K D t v X c J u b 2 R 9 O b L X C l V O R E T r 5 3 H 2 c R Y O z M n g h v i j L c H w m c 4 7 3 A a u R 7 u q s o D / q O d 1 S P a / E O q 4 u 4 h 4 9 E B 2 D 6 l A h 7 w 7 6 I a v t 4 h w S j 9 k 8 t U C 9 a Z P U R m / k p l A b 2 3 f p v E T k e S 0 G y z 2 7 / 8 A R T 0 2 e B D w Z Y H N 0 m 8 G U p m W o 2 C W L R / r 3 S R S N k y 6 d C P P 7 S i c t + N L R + B z g I y i b Y + b x Q D E v f I c J 0 K A q / D t G 6 o E L 0 d E A v 0 8 4 U B Q / 2 c o W c G r j + k 5 G O 7 Z E D F d d r w g v W 0 I 3 h 6 m I 0 f R / w A i j F o 2 A B v 5 T W D v g v 9 i A I X H S v w i + Y 3 Z x B p N + j h s n 0 w 4 W I i A i l 2 I i 6 7 O y l X w Z X l c Y C E o R R J M u o / Z I j h 6 i 5 H o A 0 B n U F v P o / r 5 I Q w v v C T z 0 Z / o 7 n Q W j q r K S u L M m c v a S d 1 K 1 J 2 N u r e G B / h O 1 4 u 9 3 Q V 0 d U 7 h B f S 0 S K E n i y L S m d v x 5 W X p K X Z k 9 B k J v o l e h k V U H S 2 X k g 9 / k V F 9 O P I z K x L 0 v y g k g d y u f z t N e S z / F t Y / 6 k l w E V P F F E I 9 K i h m R M O p i X C e T s / V y Q V S u 1 S 4 d 3 / g + 0 V 5 G y u 1 U s 0 e 2 C D R v I p D Y w o o 0 5 3 e c f Q N A N y P 2 I l y b V t 8 G G D 0 k a n x Y O Z 7 M C 1 / t p 4 A l d B J 9 z V h a Z J z 2 O x h e B Y L E j s w k m g 2 I 7 J I e G 4 X g T J Q S K p F t r 9 I 9 r 6 U x 6 L m L j G K b F z 1 L U 6 4 6 / f / L b q 3 0 a 9 r u a f Q l g q s 9 + u T I x J T + q e I G x j E w n 3 G N m T s x A e 9 A 1 s C p Q 1 5 o 1 M R a c q 5 F d u M 9 y j L + d j G B 9 / G r 1 V p 0 4 W v P G k O K p 0 q E A N A d 9 n l D w b i u d S 6 d 4 C x t 6 S f + 5 Q l p 4 m 7 s W k R F E / e D v X K I 8 j M c n 9 X I l k + Y n V o H d g P D 8 l b 7 s j a 7 i l a / k 8 O 2 H f 6 I 6 G + 8 k P G w I A E 5 e n R u H 5 9 s 1 7 j X s A 2 w / T O S U z x n r t D 3 l N Q O 9 h W R w A c E W 2 H q P C f n 7 t D e j 4 4 4 7 o g u w 3 X p + c J n d 8 Q 7 B 4 K w x R G k s i 7 t b B T b E S w o Q g x u l c f S m 6 m L f w l V k G D Z 4 f r 9 C A Y L 6 p a k l g F i 0 J b 9 b J 4 9 + W 3 R x R 9 L z d U 3 9 s m i G 1 L b g 3 j C 9 K Y R e I w L 1 a J G Y c 2 m h a v o Q e M 2 Z I F k 7 G E b 1 V x O 3 V x q N 4 0 w E S S S l 9 U 3 S z 9 N f D 7 g S b M H p 2 Z h D J A 6 L x Q 2 i E M A Q X i 4 z V j w A + S S s t 6 9 4 p g 7 l 3 Y / s J s U 2 5 c 4 2 z 0 E Q j P K R T / 4 p b F g k Z 3 F X u A o P M c D N G n s W / 3 h n 9 R 9 i I e w L + E E E b H M z u + y O F w 9 3 q x g 3 F S z e L O t l w c T 3 x S E 4 8 M b 7 7 3 j 9 u 0 0 M e 3 2 s S o H w e O J + 5 i a H K v m l T h q h O H X f F f y d E 8 n e G A L z u f 5 7 w 7 n r f U s o v / V H Z k N N v I M A r + O j b 8 e 9 Q b 7 r z H y R 2 3 2 K H / y z J + 7 H p n m O Q 3 m l k M f o N e R + c v T g Q 4 K W V N R D H o K b i d u H w w 8 d 6 r 6 f N Z f Q a z t h c 8 2 e a 0 t y x n G Y q g p D Y v 9 M 5 L V W K n w u k k B p C B 1 2 8 7 d Y 2 X 3 7 g o E 2 Z m P e g Z R F 8 h m j U f U G G G U E b u t h V b L g D M o E h 9 5 X 7 c E / 8 r y + F j y 1 b X S B E C t 1 V H g A y 4 P C k 9 T 4 i w y k A H e v A 1 Z 2 T 5 z Y P + B h X W E q N Z 9 Y z a F Z 6 9 8 w z L + H 9 B H + Q j F T i H F r 9 y s Y 4 o 6 g w 6 E s z / h a o V 9 m V l I O M G R Z 0 O 0 Y 0 J B n o z h H 6 o e d 9 h t 9 U J b e h 6 R q O / z w u L u Q 3 q a f V V b z 6 Q 8 J F A C P u t e + E H k 6 Z d + Y i f 4 F A 2 M / t D U 5 w n 2 e 9 b q n 4 8 q D 8 w E d V m M m w w C k P L y A O m X r V r C B M T j Q d e U e h 6 P z l + E f O P m 7 q V 8 R j T 8 i 5 H 4 K H s n r + K C / x U + C + x t H v r v 0 f m b 3 R g G / F G G 4 O I 9 i t 9 / R P H W c z H / w w 2 U B 3 P b Z z B o f b T M v e / Y j d U x G i I Z M R 3 V j W s H X n 9 3 M n s c r c S R 2 J P U q w I K 2 K N p 2 I r O r d 7 Y m 4 n P U z 7 s n C 1 C Z U s D Y d b I / L L q N 6 w x 8 s E 6 6 E M R m P 7 G w N i p y o S 2 F c t 6 0 t q 2 6 7 W 6 1 d J N X N G d P Q T R f 9 R r F Q Y b k n w G Y O l n v l 3 3 7 y A + 2 W v l g n a L M E b L M 3 r h R C X Q 7 G G j 8 x u v C X T + 0 1 m H v Y T 5 / 8 F 0 A S h s X t p 7 P Z P f c a a 2 + e K D S z B d i Q X 9 v 6 K w P q P k i y t I + q F V T Y q X L 4 T l X q 3 N P x 9 9 i 4 P 7 z o G M 0 d o E b 7 h P 6 j e L 3 X X 4 5 N 6 y J 4 p j z p L b c O e A 7 P C Y S c E 8 e t I z Z P Y 8 W 0 8 G t d J n 5 6 4 I 8 k 1 j t v y J 3 q r s L a M z v H e E N y 0 2 O R t 3 6 2 t b N k G a r Q S l 7 a m + r L E l x i w D m e 0 f e p I r G n i G K d p k v r D 0 E w 0 3 s t s n i 0 O 7 F d e H h z C u s O P F k j R 8 a M K d o b t T P A A 9 I a g E K M 0 8 N 0 t + P c e D r k u U H v q n + V I y Y i V y F N F 2 F X 4 W 0 L 7 o Q m U i q b 9 i k v i W o p 3 8 q k g 3 B o c F l 5 f / / G 5 S U O 7 F 5 a x j m 3 l v 0 R 3 z 3 / o 6 Z K / A V 7 I q c L 2 e I o Z 0 M k C + r 1 + e f a Q Y E I W a E n L 3 D Y a E 1 v 0 A W w 9 3 4 B w X 4 j k d z g L k A 5 W i x 9 c E 5 8 3 X h U 3 u D s p y u n c m N h Q 6 N 8 u 5 s 2 h V + M c e n N J M 1 P s B w m Y M 0 u f 1 0 e 0 Z N S I 4 H I l G r Z O i E T S I v T I z q Y d y w 3 d p y A Q 7 z F G 9 Q v F m 0 v P Q 7 K P m M u 9 w L p 6 9 I 0 l y z m G i b G 9 v T + a W A Z q Z 4 7 s 2 b 6 l b d o G w 6 7 p W D V j Y q E M P 4 q 2 0 u g L G L F w f 8 5 B V y F T x z n t 2 4 F 1 M K Q 1 F k U m q y u t X u b f K G 7 O P 5 Z t q J 1 Q 5 f 2 r 6 9 5 X e G m 9 7 n p C 7 Q 2 B y h 8 C m S y x l 0 7 a G W i F 1 o B Z j 8 V y 6 7 T A H X 3 q y r r Z o I Y M j z k O + I w O x T G r f 4 g / N K g X Y C k f b z 3 T 4 h i P 6 n + T y 9 4 8 8 1 w c r g p d T l T q l 7 O / g 0 1 c T t j q X x E H B r i R 1 2 7 t G 4 H 1 3 w / O I P / s A 2 d o v n c L 6 m 7 v d g i L i w G l N r E l + q 4 O + 3 N D 3 t V P C o F / b Z D V g K t M a e w j L 4 M 6 k M E 7 K + V 2 L T e J W 1 4 V 0 p X J F o P A q R U d P t P n t x W 3 C s L / W M u 1 j e t 6 X w 4 a O 6 e D T G y 0 m t L H S k q o I J o g W X H v O v w R 8 R E 8 3 j a P 4 N L i 5 6 G b L 5 h + u 9 X y K Z k y X U X S d a 8 U X 2 N w A i o c Y K v q j Y G 7 E 2 c T v t P 7 / 7 m O C N K X 9 x j r 5 R E / d L H 1 m O A y t C x m S L A + I o 6 2 p u h i f 1 h G 7 w p a O g u Q D n B y h T T y t f I L D o z a O e g i 5 M 3 s X S 4 0 y N f 4 g O h k C M f 1 5 0 a c j U B e P W 4 h M + Z U c 8 c K 2 4 8 w V E R e v j q T h 9 Z C g 5 P F M f / P x T E x G C I T b n I P 7 h c z m u P I D t q t O j K K U 1 k T c h N b o v L V u 2 2 G E R P e / f 8 O y W B b k G o G 7 r M X b c r f m k 7 j K I M d L m f n P 4 P C 4 d s S i X k H k 2 E S X + m e 6 C E A + A V u z 1 D m y O f R z n r z M S F S Y W y y q m f U G O I w A P E 4 p d i L Y g D O G l S Y c + e 0 Q / v Q e h 5 x E 1 + N f E Q 2 4 g B s j O o X t 6 N e V 0 M f Q I T D o c r r C 0 k n n s H 8 C q t 8 N n I r D K C a y y G i f D q T 2 8 E d + K e v h f 6 Z x U p U h i h j j D v I l u 0 P 8 Z t R 2 z Y G 3 W X M M z W l M Y A k C B j q a 8 c d 8 J c F A Q m 6 e E 8 W u f r 6 u r 2 P z j U H a i d r y I s 2 x x T X O B P l V t 6 e x + b 4 / u p H 7 j 2 0 P P N 8 B K b F D H v y y / y t p 1 J a m G p b D X F e I I K i m T A t 2 l z F m n s w 5 g m u G 0 V i O w 8 k g f g 5 N u 7 g I U q Z / T a Q F 1 b 6 5 z 7 1 N H M f l 9 D R W 7 n p d 5 l w S O n K u X U + V K 9 S k U 2 f 0 9 f K Y K r 0 f Y U h y R n O A K j 2 k i O L 9 9 9 z C o P 5 S T Q A + p / L T U 8 O D 9 4 v E n 7 T D o G q D t v n Y A 2 C 3 o 7 I I Z g / I Z o / s m z A 3 4 r L h g 3 g k k x q T o r 6 e D r c y X 6 w / b W s 0 V p x l C I M d 8 / B R b 3 e v 1 x K k I 1 t s 2 b e f U K s n c o 0 Q n h n m 5 h Z H V a H r l f P x 3 c / K P N 6 j 4 d o V z u M F a + H a + 8 z 4 r R E S O 3 7 I E O o U G X Q o J 7 M S q g t p 4 A K Y i F A G 4 N H f 8 i b a A C 3 z q W Y L 6 w a I H y e H M d D v F G i m w R l 8 S H O t 9 R w O c 7 3 O / k C 6 y 9 H M R L / i V C 6 E G Y L T 3 B F z v r M z c j N / L / j u 8 c l R S E e Q a D 1 C 2 j P 6 k 1 J n w u L r W P R c / H 2 u 2 y s S 2 j X R J I M W S R G v B r B k b u J 2 o W 0 c C N Q w B 9 g S 0 m n O + z S w Q y f E 6 Y R Q j j m U 6 R p L 8 X T / 4 j j k c H p D c H n / K o U t e v r V f c d 0 m 6 h u y Z G i W u n u X x K w x K 3 y + r j P v K d L X 9 P Q V X A U Y R j v + f M M B g f L h L g D B E T T B A s I B D h U v k o D o c F L R W t 7 k P f H F p D C G D g l O 9 n B B j t k 4 v y B q z q c 7 A c N 7 v O g s i u Q p 5 V f U u I H R r 8 I / J e y H w 0 E o C W X 8 q C d 7 q J V B v C x r A d f b 5 Q z a j a + m a B S P a A h G K D 8 X V 2 f B f D Z u h 1 8 r 4 V 7 B j E T N S j j V L z w t / C R 3 c n 5 i 5 6 I B 4 E U u h Z Z D m s I 1 L 8 / 7 D o 2 z Z M G W 6 B X 0 B Z f G 9 m Y c l p u U g N O / m d K O g c f s J F / 2 0 y w s f P e X 2 F h O x O 3 R A 1 u c D c y X L f A U v 6 E N s K M o X J r 6 F o l c B T d w h P k 9 N V B z 3 G + W E Z G a Y G Q Z T F b w P G Y G u N 7 E h O Y H b x P N l / N W i l U K V v f i R 6 7 x o R h D G 9 B o B U Y i N M H p y i 3 8 B t p 7 9 G 5 j x z e o j h b A d + 6 N i b q A Z g T w S P H x X K 5 z U J E V 4 / N S x n f o u y o V D t A c 2 B a I a j C f 3 C l k 9 n x d z R h B I + c 3 Y E g X y z y U T R z E M D 8 d R H s / h J 4 p H g m A F 9 R V 8 G 9 I v b 8 Q I Y E 7 p n / n B / c g c t Z 3 6 C E H R A g e y z T h r O a P z 9 D H Y / m B a k / i y g / s l e l 8 6 H S 0 Z I 7 s t b U + h / x Y P h / Z b v M T l / s + 0 d G e v J c n U q t w O 9 Y v 8 3 P 4 w p w q s R + w m e a C t 4 4 n 8 o A 6 e u c q 7 a h f L q L y Z F u / B B n r W U X J q E g 5 1 p T X k 6 G e v q u v X K o I e O G x 6 x 5 i C z q H d 4 t I 4 d v b B f h V 4 l 6 Q o Z W D E 0 b R 8 S k U B r J 4 P X M S H i d t 3 m 7 S f a r W X t C 6 R f i c E P 8 I 3 S / D y k D 4 M + / R K y D J t e 9 B I v Y J m i 9 j d 8 0 Z z R D P A M 8 v q A n o T 1 1 O r t N p F 8 T e d Q Y R E 9 1 c z u y p w r 4 7 7 0 i Z H U 3 G 2 o j A o h M J S w E O N N p I g a 5 g t 5 K X + v I H D x N K a L o D V L 8 A P S n q c r E m r K V c i z c L W x C 8 W c 8 z c B 7 z L u j O B x O 8 W y O F h I m E + y x J c e c n U Q 0 E g 7 q 2 Y J c j L / T g G L N 7 2 z B I 3 8 r r J 5 0 v 8 / r 6 A A V / r a c b / 7 B f 8 l t + 5 D N t I X d f b k 6 + + j 5 8 i O h P X D w D g l g M d m B r 9 6 p E F G Z v 5 x Q 1 f t P z 0 l f b F z m g F W Q A k B e p l e I R t K M l c T Z r X g t 4 s t A o k h d O / o E 7 0 j V C F N f f j 0 P e 5 S L y V f N 6 I / f E j O D 4 t g M T A F p M b L C Q r m I Q o H P 8 Y F l A y y V Q s 6 l K t u e e p O 9 p 6 x C 3 1 + 1 8 + 9 Q 0 b x 7 G r j c N + p j d D X C k i b G e 7 q a M Z K X b 4 u H i p Y A e X K / w h 3 q O u Q m T R o 1 v / n l 3 o / G J 1 o 1 h L / H o r L x R R u 6 s t E X 9 S X M b a p P g W d t f 4 b 0 i B u 3 O u / c I z I b U o m B h p o F + U z B Y w b X J J R O b f k D j + / D Q 0 v f h i J W K M s T V E T x T x 9 9 w M H 2 t O / V 2 N b v V o T 1 A p m j I 8 I C t f q / 3 O I R z 6 L F Z X I I i B 3 o + G G q v V w o k 9 f w Q f X Z 3 1 O l l Y W b R i r i S D X Y s V P a S z M t 4 G / 3 s 5 f 4 2 p f M 7 3 J o O q z U Q R X h F U 9 C R X z t u 5 R H R e A g i 0 b M Y 6 E W b e x G p M r s K u D N n v s Y y A O j P S T o 0 k G b h s g B g 2 Z J q u u y n d + D a d I h M J K y W c w g y v p E K G S u q M M D G 2 U / n r d P X s 7 p t T X 5 1 w J z 0 V O 7 h t q l 9 r g 2 R F G x c W Q 3 D R g d I l a 6 o n S M J I p f S J I v e L V b d f L w W i 7 C P 2 r + / s v A N G y j i 4 M S Z C h X T 6 4 7 d d a 0 b o W d D d H k 9 e b X 1 n s q 9 1 n F g Y R / i 1 q r v B 3 i l E O O H Z D V 9 B V O e f 5 7 x a q + s c j / r f L j z X g 5 w V G 2 f s f 6 x y D F E E a W 8 2 S B 8 M 1 V c 7 j a t F x 1 V L j X m f C j w 3 X g n p x 1 p d L H R P H B O A m s Z j U q p g i f 9 3 D z L z M M 2 a a P Q C o E w / a 7 V w C 3 C Y i B 0 b P q d l Q K E d u p 4 R y Y a H O S 4 z K Y J R t K M l r P C v l 3 f e W S J H K o m r 9 3 E F a v S S 8 t P + V b e Z 0 o n N e e a 5 M z 3 f 6 + r P K M w 8 6 O y e / V I y 8 0 X T V L + R s 3 8 I Q / U h 9 S 4 5 t f T 8 M 4 N O H 5 u 7 A o T w 1 Q / S Q P G C 6 r 6 A F O 6 l W 8 c y v C D Q N L T Y E f 3 z 1 j l 7 x k H W z f 8 t 9 V y K j 2 k t 5 c M / g R x y i f U Y X 7 T J C 4 o t Z t v U 3 9 f f w H S V / p 6 w U 4 l P z / 1 L + Y 2 T G m f 5 b g C v g I F e I V i n k 9 s 6 g v u 8 N m 7 t x n C M s 9 0 8 M v i H n L m H w h u 9 Y y 8 a r O X z 9 m M m 4 b J B 3 r 0 I L 5 Z J 0 j I X t G x P 6 8 l g 9 q 4 f w v m A e 6 x d v U g k Y C u E H 4 u S A p B E b o w k + 4 6 b z V 4 m L J P S Y e U N r K T B 8 y V E l j M 5 X Z 9 h X z L L 0 1 c 3 8 7 7 T z o + c P 9 I v / U I r x f l A E S C K g l O R d X 0 / Y 4 T e Q H a E i I v 4 Z q O 6 v m 8 2 o Z 3 P B 8 c 3 N 8 C 9 5 j + k L s E A c 8 0 H L 8 h Q K G / y r f T 4 V M 8 P b S P t 1 5 Z s 5 H 6 M w i k l M b E T H 0 A h T 5 A q N S v E Q e B X p b Y 4 c 5 M / m T q J 8 r g 0 K x g c D v 3 8 s r C M i V h 4 T V j 6 K 5 V F 2 0 0 a X T P 8 v 6 e b s n I 6 u + Z Z g a C s 2 u M G w O d j C O 1 3 x 5 x b 5 D z o S I u K G c 1 k H G G o O A I M K V d O 8 z x u 4 2 5 h 2 9 B z m h X 0 V P n e c g g j 5 y 6 X h k G A 1 y u c 6 R 0 T W X 8 S h b o F W / t G K P F N 3 n x k U c g U e Y a d A 1 p b C z v 4 A z B K 0 h L 4 a i 0 j F F l n 3 D 7 3 X V j 5 S Q d R Z 0 j g 7 k j V l M z X R m w m y 0 g S P a v N X i 1 K j C 4 I 0 I d U M q 9 m P 3 7 9 T y 4 u K 4 0 H O m o 7 P K A w / 2 p A 9 q T X 3 v r 2 9 1 J P + u 1 b x f j X 7 m e + c C H g x K R 8 e p h y r 6 m d y q t 4 O I 6 T r l J G 0 N W P r I P u 3 + j H H o / f S w w H q I C P s U O W J E Q E K S l s 0 p w 5 9 5 Q R Z 0 k t s j D M e N n o U j g V q 5 S I o l P 4 f M 2 W p 7 W b + z 2 T d k / s T 2 y p 8 e W q c g O y s 8 S x z Q l Z v r k Y l h + f u W e t J T c n Z 4 H E w N F M 8 E V 8 z 5 5 x 2 6 0 E v V 3 k z j y D c Y Y d 3 n f o p f v n 1 X 7 y 8 8 8 O G D E y c m T M l T q C 4 e m 1 l + V F b J W X J h V r / e H U X q t B 6 A a T Q Z L u A D L F d / f P g R l S W f U J 5 5 u M k 5 q n b 3 u 6 D O 5 G R g A y W d G D l k S V y u A z s D I M a c F Y S R Q t q d r x L v D r z V L k I 9 r r 3 a 9 b + 7 l V C s r I F I O w o m x Q w u 4 r e t S h a b 5 p o 5 z d R Q N v G O B r R Q e 4 1 p t l 2 v D S V I O N F s V w K j K P o Z k J M 8 l u N t 7 W F j W w G z b V 3 U g e K A i r n h A W o C X c i e D K X K 6 5 e f 7 k e d i E e 4 P p 2 p o l D S 1 0 a 2 5 + / 6 x g k u 2 E c 2 u L Z H N 3 D F E h 2 n T z L 7 w z 8 m P P z m x s Y V Q d R O m G 0 j g 7 q f O m R z l l B W 6 a J l L A F / Z 6 J N T d J t N 8 f Z G K u P c l e S B 8 8 v 0 G F 2 e Q d r B G I w / J n E q Z + L x 3 p K / c 9 1 E F B L W S 3 m 3 Y m m X w h X Q o u 2 S 2 v h e 0 C l + s 6 A z m Y p L V 9 B H H k k H 4 0 W T w t X r R L 6 A a d s L Z h V i M E J d o F H C d r J b R x O l e Q v 1 P c d f y j R Q s L C 9 Z u k e n d Y P 3 g 1 n C k Y I + Z 6 E 5 p w f r 1 W 2 r n E h H u Q q H x P 6 k a B N N g j j c E R / 4 g F o h e p j c 8 8 5 C m B G C n Y U 6 I i M x o Z f z e e w z 3 S m j k j m l k W Q J + e / H m V n j K F I Y z B i b X c M b N z l P v R N f j f d y X H J q 4 M d J g X P g O d j 9 I Z a / T V e X P P 6 x n B M p g Y u r i 4 d d t X T B T w j k C R 6 H 8 r R g T A k P G 0 a B D b k G n P S 4 s P v j N u P 6 o o C R K 2 x Y C U c M Y N P l j V V M C p u o E + A p z L u k U 6 O y 7 A v w o 7 6 v K S 2 P a Y E q e O R 7 j 7 9 + 9 z d B a K s 2 Y W d u L P d v T X E t F + F I 3 f y z t n n t w U v z 9 v 3 q Q c u N J J N t s o r i Y J R R n w 2 K Z T T t / 7 E D Y W 1 z R 6 + F O M 0 s x Y q Y 6 P E 4 7 z z l i h U U 1 4 d I j + H 7 U 8 l N t 6 s c t y O R a V 1 u H n + z v f I h 3 s L B 9 o v R f R B H M m M y i d R m M Z q 3 P 9 Z 5 K I U i M u O A u x 1 G 2 + T g E 3 2 Y 4 f S f i E U L 9 v m 4 s E 7 j F b v d R q M E H e C 8 S B T D 1 v K g r N W m w Z o u 7 p u J 6 T B T 9 W j i w F u c u v 0 T 4 X d c a q S s C h e R o i R n Z P m d F c x 6 e V 4 n X 5 W U 8 h p B 8 N r l e x T 7 z Y O K P F z U d z Q L V W V 3 c 9 K P h U C v + H v d j b 2 O E x H e 8 R Q C k T b r 2 q S y 3 e F 4 Z A Q K A E x C 4 N k o h D Z J 9 W z r D 6 Y 3 f 0 M E O 4 + u z E C s T u M u s h p f + 1 k j 0 b c D A g w r R U V g I K + b n Z X Z s T h O g r v C W A 0 z + R 6 n G B i B D A f + e f h X 3 8 F y h e z E P S j j d E 9 J u v o v r 5 N l 9 Z r m H l / 5 Q j b w v n k C 1 + l n i n Z 4 0 G 9 U d H k A w y h y 8 l 8 q X D W M i E e v R A H a L w W 4 f 6 e K A q 7 g N 1 h c t Q G 5 Y b 4 N v E s D N a v b H c Z 9 W o S C M 7 t / b v b 4 P e 3 w r L p w P c s j p 0 U 0 R N y i T N t f k r x Y 6 + c 5 a L h e 4 0 P m s I I R T H Y h T G O Q t f V F w I v k q X n l i p Q H m 9 8 f c H S p l o r o O q / l n a 3 y b 8 x b g B e e 9 9 9 c X n S x q E 3 I f U O q o y r D R R F l T h k W C C X 2 w e U L G k b 3 7 T K N X b b + B Y t S D P F A r A 2 h u z o t L 1 j t V o A 0 N v 9 K h Y R H o X J 0 + U p 4 3 R w u v T A 5 0 X m u M Z u r N 0 X l z x i 7 x b U 2 7 J Q M H E R q z A 8 1 7 D k 2 0 Q 4 u q y F F t 2 p v Z R 4 J 6 G T l V k E M V 2 I y r / s h v A r G s 8 x I N 3 X S z y h M N Z V a x v I G v u Q z / K l + Q S o D W D L M S I D R l O T G 1 y o 3 Z c y s W d t X r 5 L Q 1 T Q S u 5 b o 7 j v R 4 7 x v S z R r 9 3 n l 6 I 4 B r w A f 6 w m e 1 y 3 e P E k e 7 L n B R 5 e k K V h S c J g 8 6 v Y i h J / c S z 7 G 0 c o m Z f u q / b u P 7 b f a a 7 h e 3 1 M X 8 R A r y M G b / t Z X i E d o G z s F 5 E f + Z h A R N i P P w f u t + 0 2 y 8 K D W k c o N A K G x a d R d K 1 8 3 7 r 5 u L q P b Y / 7 d L o 3 a G c X Q D P K X o 7 2 d U K b O + I 9 E s D h i c J s E y w H a p 6 U r D N Q z j 2 k t + 8 O + J C 7 e t x v y r h J q i y E w d P t R W m d j P O + f T / U n k z F s v a + P Y o S h k V z F d c K C o v D M i e 9 C 0 U y o D V P O w Y W S E h q d c B Z u u N n 7 N 8 B Y R S O O y K z i L q h M B f 4 m c V J 9 3 i j S o W 7 3 t K g j S b R J c r F 6 g t 9 x S h v d Z s 3 S J 1 J o A k j + d 7 3 f s k L O N O D 5 d P x 5 u h W 2 U J d 8 7 p 1 M 8 y e I / q Y 2 B H f y v U d 3 E 7 o z n g / 7 g z 4 c P U H x P K 6 C a c x F 9 O + O G F D a g d 3 + m 0 3 8 j n N X s / 1 P W m D m J + h a z X G U 8 5 f 5 h n I b c r r 6 s b d B W d 0 b 8 D G 6 A M h 1 + W x Q q A r 3 f H V a d a a i / R k 0 2 P X p d v 9 J + L t / p 6 K Z 3 8 W s f z D Z a 1 w P Y / t 6 z n x 3 1 U J 3 h m + / C a j 6 q q G l w s a W N M L h 0 T g 1 X / f Z L Q E D S 1 I K z s s G J 1 p B / m 5 g H T R q i D R V s 8 v t 9 t l R j o 9 P / 3 N v C G u F M q R c + x Y i G L R I C g h n f f / T n j Y 8 / 9 g + u 6 i F C j + o 6 x L 0 J F Z z M R w h i l T 3 l u v 7 9 t p w P k d g z t S e a z G l t y 6 0 s + j k A E w A r N t Z A K a T i A x / p / U Z / X D z E Z V T a 1 z M 9 y L V C R w j p t 4 h f c E 1 A A X O V 5 J z q y N q P S 7 D f w Y b 6 C A A a J y r q 0 p G z 4 R e X B + E k 7 s D l y b p 8 V L 6 V o s s N 5 I p 8 o T q n V 9 N c d 0 S x G N R K L / J C I x e D f P I P j x Z H A f F R L l b f Q j j C m W Z J e V p 2 e d 8 4 x 9 u p 0 8 X 3 9 9 b a e c O D n Z J n b 3 Q D / p w z + C X e 3 6 x u v r H n C b N y V C 6 8 B 0 B p J 3 U q j U d 0 B o V S W V H 9 0 b Z p q + j B 7 i 6 w v 2 S J 3 h o C l P u F A 0 Q U K 2 L V 9 6 R R L w V f 3 3 b c S j e X r m X Q V t X 5 3 g 4 Z c S j g O m m E H R B F p Y z I E E S h 4 Z Y h i w l H 6 V o j R U 5 g 9 m C p 8 y h w + X g e f G P V 8 O e I v o W 1 x B C u F 2 2 F s j 9 Q u a Z l 9 8 K 0 i r J 4 L C e R A 5 N n I q D p + 6 s 3 c + P z W O + P F D Z d O U l X r r D N 0 i m 3 5 S j W h a r u f 7 B 2 B 9 U a r 3 + E 9 a f h o A m P i G O j C Q t Q c 8 v n a W V v i l 0 f i O E y J Z 4 y d p p c C h V v o r 3 h k 6 v Z v j 9 a I R I 1 a c K h y E 1 H g q D 3 c X 2 e + x n W 9 H R S 8 1 + b E g D E 3 C T D a d p t U w c R a W 4 O L l 6 2 H P Y 2 x 9 I N s L I T y O x y g Q f 6 y + 4 f d m h D l k a 1 d N F e m q U k L Y h K i u J 8 H 8 r 6 B s 7 i m i w R a F a u Z j E g X f b Y 2 u I v z n 3 S 4 r j e H b 4 H c b s n V Z z + k X y L 7 c G b + S / d 0 K 2 U z P Q X Z D G y h o 4 a 4 9 N t 2 + c s 3 3 C k N i 9 y j T w 1 O g 8 c l 5 2 s R j c X B Q 9 F N 7 V p R k / W g u f O B v z 0 z J w E 5 D q 5 u j V n y u 2 7 p K B 6 L w a 7 j F p 0 3 k + 4 v 0 W B T I B m z X x j b d o 5 + C 4 + M 6 A m x I v P R 6 Z a H D Z H M 1 Z h 3 P A 3 R S m 4 8 q r P q c w Q W Y b F T E u J B f 1 j b G J v T 0 r R M 9 + 6 y F t k t B I a b / 6 B 4 v G p 4 8 8 9 d P L e 3 t x i X G f d v B 1 f C h c a v T l l W m / R k J K W f / 8 q j t Y 4 H X 9 M u R c o x W V D V R j q 3 A l h S O m f h + x / p k G I Q u r H A 7 r e L 4 B Z X 1 r D w 5 1 C X E c C j s P a 6 v v l G N + + f Y J 1 H f H a f d j q 6 I D u A w P W z t Y f H d d 4 L / H Q 5 h P P v 8 m R + n z g V E 5 s 7 W z f k N M + H b 4 B a D O v B B l P W H 2 b / + i T P u f d U t 6 K h r n O 4 8 G V 9 T p W 8 V Q T p c 7 B 5 f i i S g N v T u 2 a x Q U c z f 3 g L U 9 t F W o R 3 Y p A V G m g w 3 k h N L + + K T c I 0 m 3 Y P s F z g j X Q 0 X / E 5 4 Q z s i u 3 A 1 x v 7 W P Q i p b B N 8 6 n I D Y 7 x U W v j D 2 y j W V z C A Z J + S n 6 s R z G u V w B a X T Q l A d O 2 o D b E v e 0 d p P 3 Q S q p d / p 3 p s M 1 b a o g 6 P + t z U 1 g F f y g A K J K R R w u t q O 7 g 2 R M A Q H 9 4 + R v 8 g A n e I s q I p P h 4 Z F s a O p p 7 Y 9 P b B m p n / c Q 6 Q k y 2 1 W L i 5 n 1 l v z Y 1 J m G 3 2 Z H t r A 1 S r 3 H l T O 6 F Q w R A 3 7 w t B Z V U X / P c P / o C k o 2 N b n Z G F 7 i z k B u U i s 3 v P f 3 D u k Q X u 9 q A C R Z q J j y s O Y Y t V 0 Q j f l Q U 8 w d M 5 A 8 / 1 S w h x 8 S Z 1 / f M p z G T p S 6 + X 4 3 1 U t G A g c Q z 8 c D 6 o n E 6 Q h p u F x 8 h Q u s j j i S e 7 1 E 5 P Q D g + 1 5 f 8 r E N U g u s f l k B q d f c 4 m r J o H h j l 3 / N w f 4 3 Y M W P T / 8 C J 6 0 k e 3 6 o F j e h 7 2 j 2 7 s k P D r W j k x 7 V k g R Q x X z L U e d C T 5 G r n F d 3 1 B 1 B j D 9 5 D 1 c D R r K t X 1 T g W 8 S s U 2 B g A D K U u 4 A 6 Y Y Z d Z n a 0 5 E S s 6 0 I L Z 4 M n j T 9 u 9 b 6 m w V Y F P M Z l b k 2 V v 6 U g p 7 4 s b / 2 o J L F R t c M k 0 h T 9 c C i i w j W 8 I o L 3 u 1 P E Y q h 2 h 0 w + S A b m N m T y k b 8 I r G J M P 4 X X M l 0 f 5 + W j 1 S X g A E 7 W P c N s b Q W B 2 g c R M o C B D J Z e G 3 e 8 8 I h N D D O O A 8 5 6 A g v A Z o E D t F T Y 8 F a i n V U o / b v I j Y m 7 B 4 Q T B j q O L v e / y e 6 a P E r + R I 3 s S S 0 m M E 4 U q 7 d g Z e Z r 1 0 L 0 r + b 0 R s d x f E G L 0 + T N t N i 0 S T i a b + o / v C 6 4 L b 0 c M S i a c F V U 2 P i E 5 e 7 o 5 B c + J 5 0 U / 5 r E e 3 E 0 4 f 7 / B x t 5 N O o W A u 2 8 B b L B 7 X V L z e z E 4 D W f B 0 8 b m m p Q w K C c d d L D s S d V x Y f q i W s 0 c r 9 2 P U 1 + 3 e b 8 P h 5 Q 0 e F w 7 S j 2 9 T 5 s r w B + W 1 g / o + C Y 4 S T Z C 6 b c 3 A x s 3 9 3 b T F w 9 L w N f H U n k 8 h O n F G W G p K F + R 7 W a D N a D 2 K d m n 6 g q h l / r k R q z o d 5 o / P Y / I m R X t Q L X B I f 4 N + 9 K 8 9 P M q S n h h t f c x 6 J w G n Z / f V I b i 4 w i W X f 8 w g a W O e m F X L X q k X + q 6 h S Z C Z q F K T V f 7 S w s n p 7 u 8 M q E + 2 f Y m f N s t 3 8 2 s c 6 8 b y i q p g u j w 6 S S / a / g l i n c y X 5 b B l + g k b Z F 2 B s y 8 G F w 4 v N b o N b r R t 2 o V U 8 t G N c Y 7 i Y 2 D s l f y N X z g x d S q y G U 1 p c z a N y y z k t z 3 g h o 7 x V U c F t R 3 3 I 5 z 5 n v J I p G D N Y A N 5 o W 1 f 5 C q k U b M B u O Z l s q 8 O s / 2 j F Y K d 7 0 a y D q m h 0 f q Q D Z 4 K k 8 X W J w x u I d 2 + b j 3 J 4 / 3 / 0 q X x z M w m y O M D v s r u s 9 l 4 Y / V T U w M N n q C 0 L 5 9 x W s y Z A / 9 g 4 Y V o q S y U v A y e F f i e 5 F B 7 d a O n B 7 S m l 9 G / j W K R w / B 1 3 Q 9 K 3 g b C J J h g j j M y r T P 9 m W K 3 i O K x 5 w V k l H S U m N a b 8 w X S 2 l g w / A o a K G 6 E E 0 D 8 Q 8 S C 8 / 6 0 V / g g 5 J O c J g y F r M F Z 3 7 + m B U p b 4 M d U W i c N t G d U Q G c B A V 4 B 0 0 o y v K P B p T b 0 8 G F D V 1 V c R j 4 T f G D x y 0 X C 5 S H 5 i a X b g 9 C h h U V g M S 5 N J p B C A W l Q I + K K 5 Y X t X / s p S F f 0 e S 9 M / g 7 4 P q D 7 f T R 0 h r i P e N s C G l e C D K g M B 7 P s o x h 5 0 i K Z 2 h V v 5 5 H 8 3 O / 4 3 H 7 P I e i S t + m 6 + d D u l 4 L 9 T W J / 0 O b P t I e U 4 V m y O E e 5 F 2 J j N a L Z X + a n o E Y i R i w I t 2 J Q I K 7 D / n u 2 8 U 8 v o C n f O H e + J B H i C 5 p q O 4 U a 3 g q S R F n + 9 r L i u t 5 w t u f 8 z p k a U Q E S 7 F O c O 1 5 6 Q Q X 9 W P Q 1 S S g S g h Y 4 q h B 5 l Y X c X L m 2 V d 7 G u C 4 d I l M P w 6 r 4 X S U 1 I U 4 h 5 / L q 6 U H r o Z u g V V w p R 1 n n s k R k + 6 g B X j 8 k U T d r w q S a I y i 3 x t Z A x z 5 U D u + K i U s T / a A V I i B B 5 1 l M Y p y + 2 L v 0 6 F M D D t B m J r t s S y J t V d 1 O f r O u T B k K z w G t l j f d H m C / h Z c x 9 s A 4 z A q D f u S I k J A w e 6 A h M 5 o P 2 6 c 9 p X u 1 O N V + R r f 7 d Q g 3 4 J v v 7 I Z A c c A Z 8 G K m e N u p 5 F m L Z t c e j / d R q H / f D s k o Y 8 J h 5 r 2 Q z 2 q m C T 0 6 z a g 2 i R D J E r 1 6 i 3 q 1 u m 0 2 J + l G p I P f G K Y + l u U n T C k q N 3 z a n C k q F I X D H Z 1 y m 9 2 X t S z R P l 4 U W q c h 7 9 a k U / h K s V N o c s q B y V j 1 L R I 8 Q P v D v r A H X y 7 G g d m w W B G d p 6 Q a 7 i t 3 N i H s g O S O y j N M 9 U n g e D 1 k l y X r g r L E R 7 Q J / + J c u c N 0 7 8 r q Q I B z j u R O 4 A 9 n S 5 0 d 4 g O J j u Q n D 6 F 3 + 9 H 1 H M z Z 4 T n P v 3 e G 0 2 O 0 t U s y c e Y N 8 N T z v C C 5 h z G J I I 8 F Y j 3 / f k s K y B H G B J q g a v 2 K B G j 1 4 X T L J E B J i 3 4 w 4 t z d M T M r i Q m o L K a + Y c 3 y j f v T 3 F + w I w P H J g 0 3 S v Z l T N Z X 3 U F N k 3 G E a k + 7 A i A U S f v Q T u + y U l z o N f 1 m 7 G H L V a H Z 9 K g X Z s u i 4 t 1 8 e S Z O z 9 / h p F 3 7 M O a J e J E 2 k S 8 i F + Y 7 R / 6 b h 2 w C E Q H / O Y D s 1 w t 8 X I 5 l H X x S U / 5 Z g O 7 7 t 4 T i 6 C d k / i I v R v 0 p 4 c h F d V I F j k H O w K b i 2 I m s A 2 1 P S q x b 0 o + 7 V 2 q 4 k l H / p b V r u L C D y k Y 6 Z A 4 G 1 t o W / b x g 3 M 0 P c n 7 L M I P c F / M z s J 8 n c l c a h 2 C y n / U C 5 L I l 9 a o l q v c s P e F L c S H 5 L / 8 2 / t j s I e 7 / y 6 + u o S y L U V g y T 0 M y a N o 8 X U E n A v l h 8 Q U R L 1 X J k J 7 V 0 + A b Z 7 9 Z Q Q X E q 2 / l C p 2 U v 1 r 5 V A 9 O r t l v X K I 5 f s K P / l Y l D G X 0 H r S 5 e n 0 U J a H p W z G / g k r y 6 Y 2 n O Z n Y I v U B I + X 2 t 9 P X O b t n d x z D 5 1 D L m j V v g + f i W w M 7 1 d s 0 5 f H T a I I s 0 J 0 W M a s + f B e Q q a L / b 5 T T Z 2 I P a W G S / a p 6 3 9 q n 8 q N l E L j S E 8 E 0 V a N z d 0 h P r n g i p 2 1 T 7 d H 8 g F C q c O u 3 4 l H l 2 z 7 f F 9 G r I k O I L V 9 l 9 T z H 5 K t c M / C + 9 v g s g f I c h W 5 3 h c Z i i H G d s d / x 4 n 3 D i q A 1 Y C v t f 0 6 G c v 5 A Q k o q 4 Q D q 0 Z m 0 m j e u p U H y O W u N W C 6 T y 6 S v 1 L x R t 2 c 9 w K / O y D Z t S F 1 O 6 o y v h c x H W J W 9 D B N C a W H q h g 8 / H C M v e F 5 L o O R v N T c A E 1 Q 3 h B v t a B e J n 5 Y 1 w O n 9 n + s k J q K i a u F + Y c i Y P r o 1 V q W Q 3 e O y l g S z / u / R y L Z v I O p P h A 9 D Z w R 0 p D 3 R 8 Y K u Z O h z f N A e m y c O 4 a R u e V S v G e S e E 1 I v 4 i 4 e u N z j u u P x v 9 C z O w P f V f V M z + v f r d h Q N s + 1 s u T B 9 h Z V S z p Q m q N l b z C f a f e 4 a q n 7 J c B E b r u 3 + / 1 0 B D 9 4 z 3 K 1 L c L O T x C P g B e K 0 9 s Y N t T g c V 7 7 e 4 N 4 z S I k A j 1 V s m f V 2 x x O X i 9 a R E n t K f / r S A L U a C / M 3 N V V e U z 9 Z N m 4 P H B b z 3 j m D b t j d c d 5 d k z V i A e q p l f g h h L W C I p M j 9 k z x m 3 w Z 3 6 x x 5 3 7 q x q M 8 / z X Q G e Q H s e J S K w j / i I g O q 0 X L + H / G 3 7 0 M V x g + m W K l 3 A o Q E u 9 o P S v i O p e E Z m t 4 4 N / Y V o t z v q y H b k s r Q 7 8 u 8 v 1 h + G 1 y L V Z D A Y k 7 + j B A 7 Y b 7 w X w x J v 8 y u W a / Q + f m h B n Y 0 P b J e P 6 1 V + d Y B m g 0 5 / H 6 O c 9 + 5 w Z Y y t W L 2 D I b 5 a N X 3 5 z O N Z 1 g D i U e u K + n B 1 e Y / k U H Z p m f Y e y o s i f 8 B H i M Q 4 p v h W 7 B i r Q v W t 4 h K b Y 9 h W c I j s M i 9 D i D M Q 2 4 d F a W v g 3 L J g v 8 F 1 i m X H I j I j F D n r D 4 j 8 + H C x G D f S Q V 4 i f I L K I e M W 8 m E 4 p 8 O a n M s Z 1 L v 6 Q J + X A G d p l 7 E 0 F s 2 G I M j b t x A g Y M u l / q 7 Y X S C J k O u g W k k S Q j O A M 2 a 3 2 c T k 2 / L t P X + e 0 8 J c Z w o 5 B f r 3 / J 3 x u d u u 7 f R B V Q Q I n V q T f K c Z 2 6 / S u P c U O h 5 9 l l V + 8 S q 4 m h y g U p 9 I c S 2 H 4 D t 9 f y G V k M d e 8 L 9 B S n 2 u 9 6 C w N y q 2 l P z T A F 9 l 9 P m q 4 5 n Q w W Q z 3 / S y 9 0 Y 4 D H I D d T Z A 8 k H 6 t 9 b d I u p v N x Q L U k A F d N 0 E S D 4 2 T P O t g J 0 v j v a 7 8 U p R N S p N 8 8 h 3 j + d k A F 0 u A C 7 R d a i H V e u d U d e U 9 X P v K 3 2 e w E B q 6 7 G t h a a p 2 c c d I I 7 Q u x q e D 8 / 6 w 7 C 7 y s E o 5 a X / + V U L z j Z x w 5 0 J J F X i + M Q f 6 v + g 7 L x 2 H c e 2 K / p B e p D E I F K P C s w U c 3 5 j F I M C x U x + v e d p + 8 K G b R g w Y L g b s L u 6 q 4 5 E 7 r 3 W n G N g v Z j + y H c n b S X E j C + B D H W u i B f p q t 2 t 4 g r A z O 5 1 + m p m 4 Z 4 D f x d f k y x J 1 1 Z N O b P Q N K U / t C 5 X V j g 7 g A W P J x b I z u m H Q s I S P a 4 y N 4 O x Q z f l h P / 2 9 k 2 L h G 6 C o 2 B a p N o O F z S K 1 k o p P b Z 9 + c F z e D N H q b V s J T B 4 + O J P 7 E 5 a k Y 9 / f V r i Y / y E 9 8 m L 9 x F I q + g / + w C K C b Q E S F e d G h W p r A D 6 f p 6 Y 4 6 n l e m Z z 1 e D q I i z 6 8 z H E j Q C M k k V U Q U Y + r 5 F Q b w 0 B m h 3 U I w s e 7 h q d n 0 3 B 1 + r y Z C z 2 Q T d 2 2 / m C V 3 s x c L c 4 0 1 L Z m H C j M T P c I C 3 6 X E 1 l c L / 6 Z N P 0 S f 1 J O U m f K G 0 n x D l 3 v k 7 v Y + A l A M J 4 Y x g h N X W M V A 4 + H x L l d b f D + x Z x 2 B Y 0 E 7 Y E U 8 t 4 T z H K y A c p G P S s + 6 Y b w p G d W N / d b v M G a Z g Y z F 5 x U Z V T B J b A r R / F x 8 y u G p o x T b O C w M 5 G C h W q P f 7 T J r h 7 s k / k r D 5 Y W 3 n A o e F o X w F 5 T L 9 X 7 n Y z H z 0 X 3 D 5 X K Y A k k K r 9 L i f Z W x G 7 h 1 U 5 N F D E I X t 8 / k w I u F b w H I W s e E F s Z q a f O i m R U d b z z 2 x 3 B 2 E P O x E g k 6 P B r q v y y D g M I L P w N 1 r 8 9 1 n 3 a y t 8 P S 4 T H / n + k l 7 X + 2 S s H J N X H 6 D p W Q Z o X G h w 9 / r Z Q b 8 j 9 n C z a m z t v E E S q t 4 T 8 A N o S Z S R K C J k a c V N S I Q y g D j 3 3 + Q k z I O M U i m x b g v Z v H 7 s e f Q j Y J I J b F + E 5 N k w f 2 Q d 7 v w s R K m o W K T b s W l h k u h U R L E X g S s P m e T l M 9 r Q V J z K S H 6 F Y 4 q 6 F z j U + n g G 0 i p C + 5 F V p 2 H P G B D F + r 9 c S k 5 2 b F / D 7 B E 9 m Q Q t 2 X T R v 4 2 L A e 0 l 8 y 4 G L i 6 X B H 6 I z a 9 V X y r l + H H a L 1 F 0 U h F y X f c V w H 3 V 8 P Z 1 J Z s Q G h W C B n M o + 6 L M 0 J N E x g W p J e p C U V O w r z j h 8 A 5 s T T 3 + F P a I U 3 / 3 j K u e 5 X 7 N t b 0 L N z d X 7 4 V U h o x g 8 Q a z K X Q 8 O s e b i J u P O d 1 H U P z 4 P T 0 w o Y V n 9 v m L U 6 N q f R v 2 M J 6 U 2 f x b g g F 0 7 9 x e g h T e L w 7 4 8 M b c B T O T L K e W 1 9 B j b T H + a x 7 H 6 c 5 j F 6 5 f R i J 9 b A o B z 6 B y 4 x L 1 8 g O I 6 7 J m U H b Z N O R 5 L a J 5 P / u M L e e G p l A O r a 5 r c P z r + 4 v F 8 4 + F T S Y H 8 + i 3 G 4 j 3 u N E u h J K 9 G d y p + 6 p I x 8 u M O v / l S n z W z 6 J + U y x l w S J 8 j G D b i K 8 2 X y 0 L W C S x c S 9 R N m b U V X y 9 T N P T a W A k 0 7 2 T H S m 8 Y E 5 y m 3 1 a r 2 0 p / W 0 N G i 4 d 8 a 6 Q + v 3 b W s O K 6 / Z K R y G O J t 1 u 7 k w K M Q 1 N h 6 N t E J i h U 4 c 5 d o / H m y L R S a i c + / C Z f d V b l q 7 O 6 z I i A L K a 4 F j n k + H P R 7 v l r b x 7 K G B Z 6 0 p 1 9 g s d j J v h / H 5 O Y K Q u 1 6 S x 9 s r 2 M F F g u J f v + b K k a P u F O n O V w b F g 2 T g X Q e 4 M B w p / C 2 q F O m j 6 o c v Z b D i 3 e I f j s I A 9 W c g O X y K q m q 7 j u W x 3 0 C R 8 p z 7 8 P v 6 x K C W C g j q T H z b M 0 R d 2 t g 6 2 R O L 8 + c J 3 a 9 / i 0 / t l A 2 6 m f N V f g z Q a z K 7 V T x K D R G W f B f 5 H g K 9 i Y f A L U r 8 R l q T 9 I K J + Y b M s p r m c 2 / R o a W W / x r L U T / j B s + f U P P l q E + X l G / p u B I 4 0 Y U s A M 7 z p 0 + e w 7 c h g j 4 F r s z M e 7 l / Y 9 / r z R y j w b s C C j O p u P 3 E Y b w x h 9 H W f V m D z Z q H g A V a n M 8 j w J h s + b P y 0 2 N u e y A d z p x 7 K o w L 7 1 G E / Y x Y i P c f o l T y g A 8 d Z X 0 6 R C V H u K V B c O 1 M A K n m V i + m S n 4 u f i n c Y Y l V P c m Z a A k U t k c 5 e 4 d z d x R m B 6 f u L I J 6 X f l k X X b d t E J O N x f m 4 7 G v u P X O n Z 4 c P M Y z 7 I D B 3 6 z p d r U W z x v z g b O / D P n J 3 O M / E 8 2 L n I j l + a s u N 8 3 g 3 X t j y M s M R C o T g 6 f O X h f t j 8 e I w L z W Q X f I d w i J j h G + m Q B Z b G T q B c 0 1 / X w V f y v 0 D Y e U 9 l I P + N p o q B E 8 e X 9 R v + B I 2 5 3 7 E E 7 y n s 6 N M O r t g Z 5 0 L F w D m j / i i u c l J d 1 Z R b r s D m E n L Z Q i N m 7 G 4 h 9 2 G f O o o Z o B G Z J z F Z U / P y b / u 7 f F 8 n K r o p o 3 e e m W 3 I 7 F n 9 G l x g U S 6 S D L Y f r a l Z Z g 6 F i X S Q u w 4 g 8 d x i n F f b h 6 V y L h 8 R V 5 p x g W c 3 + x X T U I 2 U b / f l z 9 u 3 g 7 d I a M k q V H I F 2 e t f 6 + X W D j f r 4 v B P v N d 3 M u d A d q 6 / s j q Y 9 m 2 w M K p w B + n q t u t d R j T + b p P t J D V 4 k b C l A a J s Y 8 t O c P t O 1 / V i D t O U E + q w q M B 8 t R g t C d 5 B 5 i n T q X R r / 2 + t U 7 y S s R M f N K J G h E 5 W u 8 / n n v S A m i o P r Q 6 F s O y n 9 F p j M b 2 D 5 T h n c O D Y A u 6 L X q q Y t 1 p O k 1 e j / h h + j X B w j Q Q L c v z + f m 2 4 K Y 8 t w C i 9 F d c J B a B l H Y N H D v G q e 7 S 9 0 4 P D o t A X v j p H Z u / x + d M + M t 4 o 3 f O R M j 7 S 7 9 f 8 n 0 0 7 P h 8 3 I f 8 g X H a T M M x F k P n X Y y d 4 L d n e / G D g 1 k J A G l p t + 4 P T / 4 6 z w j y N L P K / h p g S B 6 M X z i d A i b K C P b z N g N + 3 v g j R Z F 3 f e 7 v z b O 0 a j p / Q O D Y S g X u 4 T F M K j T b i Q T b a r b d Z w n y T F O b v o j K u K m K b b X 4 I d S h j o q g I f n p m B E 0 I Q u X U f 9 o v v q + M 4 4 s 8 n I y b z 6 5 Q w h A l H 0 L H S a 8 v j E X T e k r i t 8 X e l V 5 C 8 h G P s E t 7 7 8 N K I 6 A L 5 9 t E w W W F f / q t o l b S j q o / u A L L R w 5 O N Q E F a 5 a 8 3 G e 3 g o H 8 n J y Z 8 e 0 Y a l t O / 7 2 L W a g u 4 p Q C K y e G 3 w u G V k U h U r 5 R h X o Q 9 j O R A u y y + D Z N 2 S s 2 D W v n 8 z R k 1 H e A w n t p z x + G C T X T r c j c A A S R / y W I R a q H a O 6 l B Y L G 7 s y Q n O F T e 7 v U e g + V 5 G 2 r + O O R e b f R V P z l e / 0 Y x G j A V 4 H 6 Y + l i + t d d w i S A m E e K U S g X n r W m R u k / 4 L Z N m 8 m O l Z o z V v k D N E G H K k 0 B W U O k f d x A g / r u T w P o y q A C w 5 Z J u 4 t l Y N V 2 r F 5 J N c z C s 6 z y y E X h b w w H 6 3 j K + N s / C / h z s L L / s p g X F g O B p N A s P 4 l A T I m P z t L D 7 + H 7 P J G 4 A l h 7 R d E 4 v o 1 w O t 1 Q B W R M d F f V d d J 2 h E + m y 2 0 z 2 Q 9 q Q g I A + D / L Y B T B i 5 0 9 0 B 6 6 O z V O N g A v 5 s Z t 8 2 k s W w j U J o b k J f 7 A / N I b x N g B e 8 t S e q 3 e B n 2 R B X 7 W E N J 4 N 4 S 7 z 0 r 7 e R 9 j 0 N e s k u A o M Z Y v E w p t q e 2 u n 1 P S A I o H 6 / 5 1 T 1 c n 3 u f B 4 o a 9 N a T 2 A s 4 d K P Q t j M Q C 8 A 7 g Q D S G 8 h 9 w D G / K c 8 7 k e S G 2 d G Q r w w H Q W M V H 1 R k g L H 3 d B w b s d 4 n W p t a 7 r 3 d m c C 5 z q V l i Z A H 7 4 N l i L n X 6 Z c 3 v b o / 6 m S H i 4 S C U I w 7 G n 2 2 x S B t A G 4 p 1 q X s J J L n P S 1 2 I c W P j A n 3 J 1 Z O w h H 1 1 9 5 H T D q d 1 B R d a k J s K o U B e P G a a m B x J X g I e F c X L P 3 P 1 Y D L g r d E 8 d C N + 7 Q M i U / 2 O V z 2 1 R U Y 6 j C R 5 I z c 0 C 6 5 x l h G + p S t H X G B n X p Y 3 h f 7 7 A l 3 A O G 4 5 0 d k I / P E U 8 8 e d 0 j w 8 o Y 7 J t I F 1 n h L c X q J s Q 9 Q m e w R X 1 5 u 0 l V 9 M u F s 2 + M l V 3 a c d / 4 J a B A h I + 2 B L E o O 4 6 H x f / 5 9 l q q A O C H C 6 I g S 7 n 7 i B w F o E y Z k G H k E I J K 5 D Z u j z 5 M Q N m x T j 4 k L h f a s y o m a N j k g I 7 4 N 9 R n j S 0 p v N X d V a b c X L 5 2 O r o e b K H Z g L 9 f F U v F c 0 w t y G I g r 4 j 7 Z R b c D R u N U V F X L 4 j O v 9 z I K K P r v l a V + E c X y g C z q 9 5 U 6 L L Q o j A 4 p + h s J 5 R v P k 6 Z J e N 9 D w O Z Z Y 6 q L A 8 I 9 M / h P G d g q s S t x y H g f 8 L A v Z R N I Z V 9 4 J B c G d f 4 Q E L y L 4 W N 9 i Y z n 3 6 f a J 6 q y x z 1 5 o O i 7 K j X e 3 3 v z 8 d M t u L M v i a U 8 A x 0 O V 0 l c F Y A d W 0 A g r r 8 3 P G 2 Y y X j a R y t u B b U W C M g Z T s F 1 i 4 8 + 5 W l K Q F 5 f d z 7 c j w 2 w V t u A u f 4 z N 1 P x n t 4 T Z L / B + n 1 9 Y Z r b 3 a V I b Q F A e x 5 u y 2 H V 5 v A F 9 Y K t W 0 1 I C z B 6 3 7 q 6 4 W U T 1 T U N Q s f d h r o t d 5 z P S w e R / G m r B w o w + u T b u h b P b n J K u 4 y w c 7 4 X 4 m I 9 h U m e L s U c Y U o n G b e i V J h c T n z U + B C C w y D / E U v D r 5 7 H 3 c z e n C t G w R K u I q / n / Z A S c r v Y a f L e a 0 G J W D N 9 v s C 4 A b 3 w A a F i / O n L 2 t c F a Q W 1 S E 1 M s S d u p P V r t 0 A P X n o U j u f y J a f i B b x h 4 L u S z I k R k D + p 0 X x a k 5 P F W 2 f r + U j V Z f 1 d G n s R Y 7 v 1 G j k j 5 i X q L 4 q 3 H P Q G z 6 J t G H L / M B o 3 W M q U b u C 7 G / l 4 u D 8 b s R 5 t 8 f G f 2 T T 3 2 J O J H w d u Z H t 1 X v t o f 7 D P A y U c b X p U J 5 f 3 I X T 6 k U Y D i g d n Y Q z 1 v t 2 0 D J u P e V r x 2 4 Q Z s T h W 8 X k z D x 8 G D l / S p A W V q g J y Q Y k q J l t A t G P + F 0 v t j o y D 7 j X Q R + x d u y f m Y Z / Y 8 9 g n c 0 S 0 U w q K 8 p 1 Q e N Y J N V j 4 D j A f k 9 Z 9 q o B 6 / A E B + D s Y u V d K H u m P h V C U r B y 8 I y h s w A o 5 f f f A E 1 E J a a c M f 3 t r m g s W c c T r D l n F X p 9 2 + Q F X H N A j e r Y J Y A 6 9 v + R n f n 9 S Z 9 T C 7 / e 2 u C S 5 M q i H K y P 6 Z 6 1 C e 9 i m b V j k 8 G J S F B 8 Z P r Q 4 W o p Q R 5 2 M R + 9 W C + k x u x N 9 k h 9 J 5 Y u 2 + h Q n H x b E 3 4 C 6 7 j B E B o 4 I H 9 k P l e W K x h 8 g d y 0 A m n j H B E b m N D 2 L c 6 M R B y A G I + I x K w m q X D i W s 8 d 0 S g J g i D R z E r H l P V b 2 W k T n d 1 k f / 5 i x / Z 0 + M 2 / s l m U a 0 o I L p T N d A B 3 I 1 0 h N f F x U h C l T R T 8 u n I r s U X Q d d r h c J 6 D 7 D x 3 G C N W E 9 V q 6 v 7 3 Z g 0 i 1 M a M m / t C h b Z 9 b + + h z / A U W 8 k O H + l q G N 4 T 9 m d 8 v D 1 v y Y d G R g a s t W N N 0 J P v J R H 8 c p T 8 l t p u Q s B u w F w 5 F v I h E 4 5 7 0 E f + 4 P r c O A 9 e y i t B X o W x b i 0 K m L J X F Y I D D E K / B j f c B o h b l U 0 3 9 i v t 4 n 7 U 4 v 3 c A v F D 4 T / S B h P / a T i D c P k Q 5 O 1 L 1 4 C / z V 4 E Y B O p e Q + r O f 9 x m P H x 3 6 1 4 F E k V k M W W o A Y n Z g w F I N V n I o Y N 5 G Z J h r 5 R u 2 m g c 2 3 R n H 3 L K C 3 h m H 4 M K T k Z L g o s V 4 Q Y 7 p Y H b j E O s M O 0 N X O f n v N 3 z J M L A B 7 F F g y 6 U M 5 / i 4 H E z t A 2 k d P U L 6 t K L + W g x S K j H M 8 e I L e X X 5 5 D + F j G y R 3 t G e n / / 0 F 2 f p 7 O I 1 B U a b p x V t g 2 Z b w K e 1 J W G 7 M / N z f n 0 g I y G w X 1 X A U 6 E r A q I d M C H K 1 l h g x t e w P u O g / N v D B G A N A Z X C O b f + y E + P t e A b s S o 8 n C 1 h Y C I q n f c v n b 2 L + Q x l n v r 4 l 1 i 9 e B E e y 8 D t n A y F T + n j B V B e 4 w t + f v D O + r m n o z c O v V d L + j N 8 j 3 c u / 3 N h H h h / e C 9 c X 7 g U w i M O d q X z o U a K E b Z k 2 C T R W u J w k G W g 0 x S 1 Q f l g d t U m 8 + L M a 5 1 v 0 G v L e w Q w P o r 1 w L u O 1 / l 7 v 3 D W u H x f i E V 7 6 K d E I F L M c G 0 1 M M t e S M g c f p d z M 9 S H b t l w R f 4 B t h h I u d Y / G T S 8 R i f i h R z 6 4 F 6 p w t l c 5 9 H K F f L q m 2 J u Q B C V H z V p d w h I 8 T l 9 c O 4 g W / X v L v H q f R B 5 + W f F q o d l i j 5 4 f n 5 q P 8 I b H e a / P p P A p n P z m D N o j a M 1 D m V 2 q M f B g q 6 c K c I u q T C S B 2 r m v 4 Z h B h 6 D i 7 z K D I C J 9 Q w 4 f G J 3 B 1 D I L 0 5 P F 8 C u j U O j D r t 9 H d b u 6 1 7 m C I 3 f h 2 P J z l v o + o w 4 Q 7 l y f g g / h A J 2 x M q o n B H 5 O j W i h h B M o u e C k V 2 o 8 A r C P 4 d x C r j o W g v h K l k K H W a K j C Q E T 1 B M R 5 q Q / g t 9 i 4 D m I j v M x G 0 K n 7 u h S i T / n r z G / 0 d S V P Q C Q 6 d D S b n A j 4 + h S l E m y U T 9 W W i y x M B U t 9 o T P P Z / E b m o o q w j y + n B r f Q + X p W C k R t i 6 e a A t 9 J l d h 5 / Z l D 6 M 6 Z v 9 8 d / A / H W P 1 r 0 u 8 s n y i l T 4 1 H B f e M V m 8 X 6 x Y T 9 V d 7 6 0 6 7 e 4 v D m 5 L 5 E 5 u S m 7 E e b D v 4 N k 2 e A U x Y 9 M U d b 4 H d C B Y + n i T T f o a Y i B T K g k B y + J z v w + 3 O y 4 h 0 s k 2 I 5 x V p D Y f k 1 d z a e r t t l 9 f T P + M m L O w H Z e 3 p Q Z t C J 0 P M 3 R E e B i / M 9 M P p a z E m d G Q a z 5 f F w I D 8 U V S M h a x S A U O a 1 i Z g S n / i 7 H Z c D w o w 0 s n E n S 7 q y 6 M o v A 1 r A + D b a L r v K 8 f F C 8 p D T h 8 x 8 A o o d 7 Y z 6 S S 2 D f o h b Y w K F 7 H l h W J Y P y 4 e 7 k D z S R V C L J a O B z o w M H Q c 4 x M y J g V e W j h g A 2 y l g k G H E c S i 4 v t G w D l 8 A q 0 2 p K I F 9 v h H K a 7 P n e s S d f q 9 8 2 u n z c Y D i u x P 3 F H c k V D N A h 2 H V C x H Q B l I Q v U 6 3 4 T t r Q h f C o g 9 b / W i i O i q X m j s 4 M 0 C X t t D d M 5 R z X w Z 4 Q 4 + I x t N o P O 7 H r s 8 a 7 + h c 8 P G f c b K X 9 g n r + m N l f n 9 U 2 4 b u S D n F L y f J 1 y c q b + m c 2 J p d v W w N P o G Y / T b f a C S c s S / Z l I y 0 y z O / h 7 S 1 C N + S z n v / N Q Q A z z 3 1 + g x k N d e V 2 A x f W K f M z l M D 7 X k 0 X U a P Z 9 d f A 8 r 7 R n 1 g 5 r j 8 P I z Q g C Q 6 e Q I E j 0 y W Q x g Z 9 7 r h 6 y u i A 9 K B c r t T 5 u i B e l D l Q 4 / 1 t t E z k k x e Y R O 7 6 N k m D S f 7 / P b v p K / Q U 0 c 7 c R W p 0 2 + Y 2 A O H u M r 4 m C n r 7 8 2 c J O t d G W w T Y p n P V R 5 k n 6 t 4 9 7 d x b 9 D 5 J 7 z 8 n A E D x o e X A q Y 4 n 8 x m / 8 F K 3 Y v h W 7 A 8 i B j l i O y D h Z n + U E h + F a c h G / B y j w E T b s T U W N 8 8 O r P o 4 l m p L A U M D i o N 3 M U 1 u G N 8 d m P 7 1 B q 6 3 x w c + I N 4 3 J A P 9 j H m 7 U 0 g 4 u 8 K k S z b X 6 u 5 n U W X J D A j G K P U I Z 4 w O X K 9 j k N K x n 6 i L 3 C o V L o J s g Q D F l m u q H k 2 / t h 3 5 X f h n T s g 4 W p 9 / 6 p V g o 5 k r 3 x h V s a 9 5 U R a R L / C G P J x 5 J s 4 u w T r + M M 9 B R X k l y a i r U 4 C 5 k b 8 / r v d W 5 h E F t e Q u s E y K R / V q 2 e 0 X Z A Z C b 4 Z g u y l O o M B k D x C c Q 3 j K C o A 1 r a d + d q z e P x + L H X 5 0 1 M D j M p k y v R g H 3 3 M + 0 u W t a r X + 6 O s k J f K H S V P a x D s N B s 0 r o j n w i C j q 2 3 z 4 J K n a x g l 0 r k 9 Z I W i M y F u L E L F h w F f k W 8 a g 3 5 G U + d V d C G F + M i 7 x 8 j r 0 O F E N 2 2 u w D F q H i d 4 U Z 3 5 g V w o 4 + m 4 G v 3 T g / f c + 2 M B h b J / n 5 m 0 H D 4 f P L k n g Y y y u v L 0 u z 8 J 9 o y 2 Y g 7 2 Y B e 7 6 Z u D d X 1 R q n h o c a 6 i u Y c g U M Z w N x r 5 c T 6 z S 4 p y X q 6 X 5 Q R J f p G v 9 2 X 7 b S 0 + 3 m o y s M r U 6 b M x r 0 l + o a h r O n s 1 z I B l r 6 S X S 9 F q L O u d J K m c C / j B 4 o d L A j L w V / x r j P M h L R 8 A E / N E j h 2 l Z a F t P S C O 5 T s l J I h 2 c I g u L F L 0 m v Q L f N L f x 9 1 G N a m n X V K U 9 V p B + e X F L / s r 2 7 3 Q h z R h L 7 P B k n 0 x n e V f r j z V f M n g t i P v 9 t 8 q 5 + h w K P w b U j 4 6 g P I O 7 E x 1 m c n x + 2 O Z W T C 5 x g / a J u D 4 l U h b 9 f n I t 0 t 7 X A J U l + 3 L 6 N v Z V e 0 H B J I f m o A a u 4 / 8 t j l c 6 v 4 9 X j h A M Q I r E h r + q / n N y o z c 7 i D 2 P f v H 7 H N H 5 g / g 1 N m x Q o J h Z N r Z I H l u a p S Y Z v L l N a n O V 8 D o D H X Q f Z 7 X B Y Y r L / h H Z 7 F q p u n H 3 n + n a A s F V 2 A L Q b h n V P C L w D w r x N l 2 r R u N 4 K V 8 H p 5 3 5 o 6 G 6 / z H N T l V B 0 p a 9 J Q q 2 n J i Q E d O 5 6 6 p 2 l 9 h 0 X 4 P r 7 e Y n B l q O 5 O F k U d T Y 5 5 o p b F q N C J v B C X / T N 9 L D H x b g F 7 R B z M w l 5 t n U n u A A W F I W X X p k 5 5 G j 0 p 9 F m t 1 U L T 8 7 f j s Z 1 V K G q R s J 0 D t d p e b / b 6 V s T z a S Q 8 i I 7 M j l r n C 2 7 8 + y p R f g c D 3 r k A V + Z 6 W / D X X V z c j K d / + u P 4 Q L O L x 9 o w v h a R C / E q 6 W u p K d 7 6 p W m e s s j 0 P 9 l 4 X 5 m I n j H A N v e o r P V 7 P v 8 g 8 G D t Y e s j 3 B j r z i G U Z E M B j H a N L t b 2 1 j j J w X M 7 a 9 z z n S m p r L c o F d W S r x Y f i + I 3 0 C n K g X M x k i m y k d 9 S v Z y 5 2 s X l H C o X d F S f r E f d p 8 F A 5 j 7 7 7 f B u H n H O S w L Y q + Z k p M p q A K 3 r q x t q c g G F 8 1 0 G n 6 a m C + r G U y F l f + 4 v d y D S a j 5 I 6 Q 9 t s W D O c H Y 0 2 m y 5 d g i x r x T C R d 0 b 2 L b n E L 2 4 V a 8 6 X l 7 6 m 2 V J 2 h s 3 u q t s Y T K x h 0 / B B A 7 5 i U M Z 8 W E N K d k W j w o i G Q h O P v k x m x y n k w Q y A z A q L J N B S L 0 s Z x a J w S 8 0 Y m E / 3 H t / A h P H P g 5 A 7 c Y R P v u Y m T 8 + / a P H g 0 F v g Q A z / C 5 l R A T E e X T 2 Y 2 K U S L B X w S x C i A E a z P e f 1 i V D k / E D J t 5 P P T + Z + R C R a + v S F i 3 U S z F 7 6 J Y 6 1 B 9 v r D h p + U J e F K T 8 g f s D F x R J O e m d Y n N M 9 m k E + U H 3 j X F p L w h U o R F S X g 0 O 0 2 w 3 2 s M 3 2 0 T k C b Z h e + d l 0 c u 3 6 t R k b y 7 a 6 4 h n Y t i F b k F Q M 7 m O 6 c f s T E D F U U 1 s p Y H w W u b l h c P 7 S z + i X G O z s W A H q f G 4 k i s Q R i K Q N y J O a s z R e E i x 0 n 7 z a / W 4 K h / m o M G u d v B e O 7 H g d s 1 O H d T 6 C I W P O Z z t n l w q n 8 Q A S 3 a 1 I c y 8 5 H 5 X c P W H L r I N f k v T K q e I V h 2 / / m c + i t + o o l z + / v Z 5 3 5 J z W + 8 b 8 k 5 1 x b n 6 / M h 9 K 6 o B z e A e c O W D f Y O Y k I c 7 W h V l x e 5 1 r I M T V w w P 3 K n k U V z 8 P c M b H s 6 1 X P 3 q 2 D P g 7 M q 0 l w 9 7 S C J 6 R + 3 g a V A 7 Y c I j n f p + D j l + G T p H D k T 7 e x X b + e H / Y W j 4 X 9 / a / / 7 P A z w J 5 r S 1 3 z m M U S V 7 8 o 7 7 5 Q F 9 / g L 8 2 f 9 F H f H 3 f 7 q I z P P / + B X / 8 1 z w H / + G P w s E 2 B b I F + O u W r h / v 9 8 i P B 7 h I h X 3 u B 2 a o / G g 9 v 1 k U X u Z 2 I M r 2 9 L G g 8 w x i w Q F H t O t z / a R 5 v / p j B C Q 5 j z a g c 3 I 9 8 R S j S L g f v 6 x u y 2 z + M I x B Y U G T E V F 5 6 c w 4 m x 8 e x 1 9 V G B 6 6 r d 9 + t w f x 2 M q z c W G D Z g F h N K 1 A S 2 N p i 8 u b A 9 0 M R s t + 0 F u D R L v E t d G p + N W f / x 0 A 5 Y n J t p m 9 w s V o W z 6 u 2 / z T S / M L s c O Y A 3 K n E O Q I 6 a v M m C S 2 u x g V l p P T x S X V n x O C E j p S T h o I 3 i L X C W K L j A g 3 p k F A R P 5 / L w y b s A j y Q p k x A g a m e K G C y D 0 U I Q L 7 v O J y I 3 l D r J 5 b T C B v u n 1 j i 9 A B Y G T t O Q j / D k Z Q J Z M x i b 2 e l 7 V 8 v y l B N i B N A N j p l 0 T l E 1 8 O u z I C d P / L 0 O 6 C O 8 3 6 i 7 q 5 U Q m y t G c z F C 4 P G 6 D 3 5 w 8 Q 0 G n H O x b F H D q g 4 + / V M 9 B M / 8 s o k D 1 g E 8 q Y P Y J L E n D r t D H d y U L 2 z w + J r e n F 8 D J e C p 5 6 Y 9 p 9 M O G v x + P V O d e u O d T W 2 6 6 6 T R Z D 6 y 8 Y P m 0 D Q k 0 v 3 7 n L y 4 R O p G u 9 z 9 R l X r 1 b w s J z H 9 Y L d e L e g W u 9 4 m D i y C k a F L s + w 3 F o 3 2 r x J C D B Q b r A Q c A X G Z / J Z z r o 3 p g 2 I 0 F 0 V 0 V w / y i l 6 2 i e 9 f 1 S + + A 2 H F J o f o O D L T c r 9 + 6 f j L 5 y q u p a Y h b f X s 1 k X / K V t 0 o L j j p O x q C x y h o H r b V J B 8 1 X U + t 9 J T W D Q j O + t b J a I U f l + c F Q 8 7 0 h e r 9 e + Q x o + b K M 4 M 6 V X m D n / i S D j U C B f e L D A N W d i / T 4 d l H f n e y Q u t U 8 K k d F / z v s X s v L 8 Y l b X T I O w U 5 9 d 2 R J L n f J N 0 f N m j J R 7 r 9 T e U O j f V B / E u Q H g / v b a T 4 h 3 s c g L J / 5 Q p + u H A w L r k E d J E Z R G a b U 5 D X S 2 0 y M J P D E D n 7 f B 8 T x v q 5 J f r E Z + 3 A J m o s L W P z Q 8 m l n J r 7 t / o t y p M 2 V k X D b s U f W h E s o a 0 V y x / G s n 6 1 W + P 2 z n O r F t c r l 5 U S 7 n p I T K J z B F 5 o G o H n L C / 0 J C 0 f 8 W 3 w M K 0 j h 0 D 1 x X W P 1 5 D C e j e 8 t v X 4 n C C O Q 1 6 j K 6 1 W K 6 K v o H 1 8 V j 6 J m 8 Q / 2 d J l x D j k g Y 3 3 u F f u v n b d S Q F z n 6 o T A 5 q V A S P w N D N H x X w v R 5 N g M Q E n a e U T r 7 q J E 8 e N s X s 0 J 3 a U e T t V u j 2 R A W v P h F F V B 7 T 0 F h j m h r r 3 6 S U a 9 K f 7 1 t 2 f R L i t h M Z 1 f Q k x B b h u u C H G A 3 s L m p 7 J 6 a M a d I W V C J u f c 7 t M A D x t H w c P H 0 J 6 P r S j X b Z C S Y X L T V A u u l j 7 r X E / S i k r Q G B y g H r o t r o / f a j Z / I x / q m a j P b 9 y k I h f j O f m c q x 9 e o 2 2 n M m 5 v Z + E G s Y p U D 2 t B e 0 n z 8 7 m 1 c N l 8 E l F h V V c 9 g t 9 I P f P D 1 b l O E B G 3 1 2 J m j W 5 0 4 g v C E r k H z E j B u X + s M G r Z A V r p o a W M U z y t y f v 9 i A c Y m u z p R H g z 0 L F d 3 v 5 H R 1 s 2 y f 2 C p 8 t 9 a s b F E Y d f 6 z R o A n N k 8 i p N e N 1 H J 2 H 5 B e R 1 1 3 u P p v x 5 r q r v l h e 9 N s r D K J P s / x l i b 8 p x Z 8 6 D V 4 7 / d z A o B Q 9 + F B a e G F R 7 u J d o 8 t r g r C E c P E 3 d F F 8 a D b X X R t 8 Y c g K r A Q k s o E s d q h 7 y c f + 2 C m 8 H e C m e O T x 3 g J 3 E 2 6 S z A E 7 E g 2 1 Z D 4 D Y h o 0 x g t n S o I 9 s j X w W x E c W 1 F X Q S 2 C G c G D 9 2 + U c l 5 2 T 7 + G 0 G 5 3 K y q a 4 q E 9 5 f I D 6 5 2 U d w n G v 9 S j r k K e i I w O R 2 8 X B p d P B q c J d y M o o s 4 4 t r 1 6 4 A 7 f 9 3 z B m H + K l 7 3 w m X G X S t w u K b L Y i Q L + H A E I c g U D q I m S i 3 E + D t + 7 e p D m H B S u v c H s y M z Z 9 8 F u w T 8 / T o y 4 O x Q x U k U s O J D 7 D 5 P B N R t 8 k o n Y q y O + D 7 w h I y W H B / r H L + 9 N n L 2 H P a 6 l F + l a v o W g w J 8 x z 5 A G G Y P H d P s A Q 7 o v G Y u J j y U C J s s v L N 3 v S M 7 7 f A H k r f e E a 2 J 9 r z M H N R 8 Q C i v i r r v H Z 2 E P H X X c A z T P T 0 t J i c d t P n a A t k / l i X 6 + D p A r s c c y V r b F h u P 1 L d m L H h 6 z b x C 9 S L u 7 Z R B W 3 v b 3 4 I k z S I i e K O 4 H b b H T B n 9 S R d d E W n o d Q D + 2 Z r 8 J k f w c T 4 8 b h A L R 0 / y e 7 p J A 7 Z A p N r h x L O 6 g x c R o 1 d 1 e O H h q K H L h 4 x i R 7 1 e F 1 5 i K D F h l C 8 x g d 6 p 6 W w i a / O l m / b R G H n R e Y V N v U a m n q a H / + a M T s p i I g m y o + u L F b q j 7 r 3 O T 7 3 H C 8 V P w u A 7 H n P Y F d H g d 7 w O E m X J h o P y x P J t 0 n z w p i U l a u M f z J c j a a + H 3 S N X M C E 8 N K H C v 8 6 b g O g y + V 4 i z 3 r P h o F 8 a M C b V D G H C T + 2 C g 2 L 0 N 5 5 Z Y V 3 e t H b s / E N l k V y x X X 3 k + B 3 w d Q R A e f C u 4 Z 9 5 y W b 7 w d 0 9 Y L k s R + p g Q 5 d 7 G A / j 9 P o 0 h 5 O O H o s E Q / D r n f V K v g O l M U R h S 6 S w W O X T C E r s S X D j i s Y 1 9 3 z 2 9 h 8 6 x l F N 2 J Q X h s 9 I p u 4 i 0 S z 6 b 3 H b 5 o m 1 c a Y q l W k H 0 N + 0 O 0 y 9 N R Q 9 c q D 7 V 0 U k e 5 0 s 0 i i F / f h 4 V k D 5 Q y c L n 2 R L a O L p e 6 R h 8 P x g l o E w x l r x D E C S f q z n 2 z s J Z x c g J Y D L s p a A H z u E i l k F j X E n k v P A 3 s 0 Z b Y T D 7 X Q U c a g l 8 + B P p e 3 w 1 Z d Y n g + T 8 q 4 f 4 J z p a C s z Z O 3 l g g N y e R / 3 + / h 2 A C y Q e j z 1 E / P w G x 8 Y l O u C M P H I o s D G m 4 N 4 q 3 o U 9 m 9 e X U f r d Q W D O 6 A 6 g f r o r A U b 3 p T 8 3 v A T + K 8 d M + H d W S 1 o V j m z q x L 0 t q s Q f Z E 6 n W w + n 8 Y W B M 1 G O e a B s u h l R S z o e W F Q j k U S 3 W Z V 8 5 M i H q A 0 z a W 5 j r f 8 d m 0 y l o v + V H 4 3 v D M W f x j s g d p z F k 6 W X 5 S 3 2 x P 0 R 6 u i S 3 b P + V b 7 k T E 7 U r L 3 A x L f u k n R P e L x p / / z t h 9 o s t S U G Q n + x V r z b I Y 3 F g g E Z Q U b X u g u 3 R j f T c G x D 6 N c 9 A q E V m 7 F L Y 3 7 a F x 1 6 D l 1 k F T B 8 5 9 M W 2 S M 6 8 9 o 5 m 2 s i p g f w C l 5 A 1 g F l 4 + U L s r v y S W e 8 g W r E k w x h Y Y X L 7 N Z W 2 s f 4 J M u G u I I J 9 T s H 6 Q 6 o y 5 0 q G Z Q U y / z X e d C H Q b Y A R t u 8 Y Q p h A p 6 w h 7 j 1 B N I e 2 Y R v T k Q n J / s c H A f t t b 1 n G D a N + f J h f C j h X A p 4 3 C E m 3 h 1 S 5 b g p u 7 d s z v Q 0 l 6 b n I s / u B h E a r L U o q n 8 y 7 7 V X X l G A N h 2 g 5 s X F d W 9 o e m 5 V 7 i J 1 t m b R B c 3 O n n d 8 W P k 8 U R n 3 W 9 3 I v c 9 7 A h Y Y O c x m d M e M d P m A z + x 6 P r K c E 1 d 3 + 7 r e V 6 d m b k X c S H + e u 2 5 5 E C G / f l 8 B U R G 5 L D z 8 J 1 2 i U M D u f M L G a c r J 5 k W r Y p 3 q / z 1 S D V c D n 9 z 8 u Q H y q c 3 t d 4 E s x H A W y 0 Y s + l q r U u S p P 4 B s V A A V K 3 h F + 2 C W 6 R c f 9 C 8 9 C m U 9 + Q T Z J 9 1 O o t x z i b Z L z v w 7 P J E r p v g F D k C b 7 9 B t u M s j J x + 3 K v u 2 2 3 e h w M i u I M m Y v 5 B O Q f E 7 r p t S U B v w j r E 2 s t G 2 x / 6 H N 7 u m 0 d 0 E s l s i b I V I 4 a + V 3 1 J u T B A J t w k y A p t 6 z s c o t C 4 5 7 n 3 F 2 A K y 8 / T g l O S q 9 E 6 U w W J l n z 5 6 j T P Z A U C + I 2 N A 9 j q N V z L S L V 6 I b B r g 9 F r R 6 R 8 h 6 z l z t P o a y X X I t j 2 B k e + M n 5 5 x U Y 4 Q 7 p s s e M s O C l z z J e F t c / u h 9 K 3 8 8 C T X R M N u R Q / d S z e D s 8 r d + f 2 q W + K 2 B r v N m t O q q n J f O C V e P G O 5 / c M 2 i q i y d Y P E F O 1 O C U 5 k U 3 R 2 6 Y I g A p S N X n Q 1 e 1 O + 6 U V z v f x G t o A B r C d d 3 L u r J U g u 5 x v J X c i m h f R u w 4 C J 0 r P p i 7 7 V H Z I T v z 6 e v 3 t N u V z A Z G e v q A W e t w D s o v D n L P b 1 M I V m 0 F D o m 7 z s + 7 S e 4 O K 6 J H c v m J e 4 D B 6 v J w 8 9 N 2 u t 2 n I 0 q r z W i i j 7 + K z m + l W e C M / R D W f H v Y 4 f B J c f z F 3 g X m d Y B c T i M e T T R U S S m Q T 6 0 V 6 a Z U j I 7 j y 0 p 6 C P t / w T u A z k 5 E R p j U f X R m 4 X A I s g H M 2 z Z t h 4 n K n s V o m 9 9 1 4 t w t c E / E W D 7 o 3 j W P 2 Y T j A 5 Q I 9 a F i 5 f W S o h A w + r I 4 G 3 h 0 O 5 s y 6 U u + d 6 v e g G k a H x K W R G m f Z R 1 w m 6 s M c e m l G S z T i y S h 5 r L + b w 4 K 3 k / O B Q J 0 d i j 8 W N i O a V 6 N l y O + A h k 9 M V I c / B F + k 6 h 6 U W U v J X a Q b g w n J I n t 4 O F 1 i a N M 8 p Q p C g v 4 i B s C I Y T y k R u J X O n x e j n G b d v i a T h C j X k H H Y 8 c 7 C + N 3 t g i 3 S 0 x N i 0 V V V b + / y a y 9 I Q V 6 0 + K v R A x / B p 8 M p 7 7 1 L c Y d 4 L 4 e y P Y N 7 3 x 0 k I g N N 0 Y w U q O 8 Z u h W Q C d G d y j p F 3 l p K p 2 t U M m + m b 1 I S 4 h K P z / 6 A S F Z G p t W E M 9 9 9 h C 4 E / f u E K e h r 0 I C P C O R X o Q H g i W b r U B y t g D 4 9 j 4 9 f 6 V M 3 8 D A T 7 s W V z / P W s f m N c Z I A Q 7 0 d 6 p P O 0 x B R w z t x 9 d h 1 G M s e 0 g W s 8 n X 0 W W 6 0 i N W M b k x q K 2 w v x G g y 1 Q l j X J a x G i n D C L w p r M 6 4 N 4 m 9 Y m O B j Y P Y 3 U I Y 8 T 6 Y C l p v R 6 6 z 1 5 4 9 + A 7 6 U 1 + Q g s 1 q R 3 n t 8 m 4 X d d r v V x R s A L 3 6 w M Q p C 1 c L 7 V X D p s 3 w V D N 6 i 9 U R J E z P O y t L M F L 4 a k x 0 W w h D n f S b Y m a S c m r x g N 0 q z X P q c t r / a b J U i j 1 N z O O t + P R P 9 j Y 9 L 4 V 8 N u R s f u K 9 y 9 x M 1 M u F R u u K P E s Z n K g 2 f y l H p j b 4 u t A W K P I 9 K u s 3 x e 9 x h D n r W v T p + k 5 v X y e p H 7 M b u y W H B X o N O O p 5 7 d z y X 6 Y h E 5 A k P x u g B e H u y C r P w l M s S m m d z Z e p m c b 7 q R n T w b x e B Q z o q E N + T J X p W f I 2 6 g C k f W 8 s t M 8 U b 8 n i + 3 f D / l x T s a h q E H V 2 T K h X V t t f W S b s 4 c d k 4 C N A T i o 8 U Q B W R O j f V m c k D Y H 8 C O f E j 4 U E W T G h M 2 F l M n z w X q D H z 1 L k 2 N W O Q N 5 x M a 8 R w 2 T 4 b A 0 p F o 4 y L B z x d d / c Y C n s 7 E c + b 6 r Z d K K g M d 5 V A m / i 3 S I H 5 z g J 5 s Q c P H v d s D Q / a t y N w R Z 9 r G A 8 9 A N p h 8 w b X + I Y J N z f v i R W C 2 J 7 7 L 0 c Y O M + 2 b U A u 6 L Q j T l b C J e i f v T B F r F J 7 4 R N K g I h Y j 5 y N V T q T O 5 X / S d 8 d p Y R b u E Q V C S e O E K 2 f j B r 2 0 d R U / + h q U M a e 0 L Z a A s + Z Z g o Z O f b r y E 1 r L X t Q / W K w 4 V k q k O E A A + b 3 u e r I 2 8 t 1 j L / h 4 3 7 j V j c 7 4 + l 7 K q S 6 1 Z r i o s C e O x 9 D 2 7 U 9 7 N d 4 G t E m s / V B i A Z W x Z o v + E T H 7 a U w r O p Y w 1 M C j e Y a r M Z T W G I l B e 1 3 H e p / M 1 Y E 4 3 k u h t 3 r P t x 8 s a d I / q G G M f e f g H 8 R A H R u K O d o r a p 8 H T 3 + F I F + K y u M h U c S 0 P x K G e t d 6 b w V n d m d U g V A m g b 6 / o h u E L j 6 Q J b o M 4 2 a H N w s z B M A 5 k 9 O b 3 x r A H b q n Y J P w h Y 2 9 4 V W n B G u A 9 S 0 M t v 5 L 9 6 0 V N Q 0 R / N a M + k E E C 7 x R U I 1 L w 0 B j h O j b N 7 S 6 V m Y n 9 T N b 7 s 3 i p F S g S k R F L U / d 9 o N C 7 b 8 a E O f P h E W g R d 1 c H v 0 4 8 3 8 X q Q w X k b g h A / + x O i J Z j m j a o 5 d k a X j X w W D e U r V Z V E G / N w m M 6 Y j v g 2 X O 6 m e f w D y r x Z P y 0 B b Q 7 4 P a K O 4 Y m m b n 5 n P X W s F e A T v u x J b 5 3 e w p H A J + K i T n B C 7 6 7 4 R y i H 8 4 5 l v H o z E L p X t U I 0 s X T c B 3 w G S M y E X p K i F E U 4 U + t D u V N O b 0 d 9 F / q 2 H i V J Y E R H P d M z m p S U T j t Y t y a W 1 I o I S K K n 8 1 / O b E e D + s 8 6 C C c 4 H B 9 n x u m Z y l W I d / 9 D h N r c L Z P X a J h g n U B A f F V I p g L M S r u a l f b s s B 3 m i W U J Q D k F Q o e y u c k y F H S f N P j o D e B I 3 c r u A 9 X J o d 3 4 G 1 R 7 6 h 9 P C U / w h 5 P 5 + + h / u D u Z E 2 9 c 7 n B V 0 M 4 H D 5 2 p w M / 6 b g I 3 i U O E z j U K t S 3 F m b n Q 6 F w 1 + t F N B w 8 a f 5 g p z L 7 a F F l y Z + n G j P E 8 F 0 j u j O G J D + f 1 5 7 E G 9 / X V i A q X p H p e d c h Y p 9 9 K 3 f 1 8 h A V F M e 9 z q U f F r / C 3 Y i / R X 7 3 z r q D d C D n O t 7 i 8 h d 8 o K S w b b s I B T T U U T S 8 J S a L J 9 h g / 0 r W 1 h + v N 3 E 2 l T F / g K j 7 f T 9 X f C k 3 V 7 W k L t + X f / l D f M 3 I g 8 S u u N u Y q 9 J a / b M b Q w W g 9 D R a c S V W r b M M i 3 X J T m Y H N h w o 7 T W K m l 9 g 2 X s 0 M C c p A 9 2 Y t U r 7 x B Q j U 7 n A M 1 9 g 0 M X d 9 d P 2 A M d Y 3 c 9 K i i j E / X 8 j 7 7 1 r I v n O m 5 c r V z 8 w t i V h n P i m 4 b o b P N 1 e / e k c P I 6 V z L 5 e 0 9 7 b 8 m E v Y B + 7 n K k e X 7 U D 0 g y Q b U H g c 0 c G E F F N H a f D t 6 U A 0 n 5 k G z 6 Y n U 8 8 p q P p w H P r q M L + q D s 2 1 d k o h Y 1 q H A Z H V P e f X f C w + 5 m l 2 e Q P K n f 9 g H N z U a 7 2 s h S X H C u D H 1 m 1 C W O q E 3 M H H X y 1 Q U H 1 t B r E D 5 d 7 n x t C W q U H z P L J c y 4 D Q R u d s e B V C 5 R 4 R r 8 7 n e q i p r g f r q 8 n / O y x u r V / o k H c 8 N Z u q K + o U M J a I 0 U p x n F B Y J e y 2 2 o j J E c H a v V 0 J 8 H G b i o n 6 o 1 7 6 m J 1 a E H y Z P t D x x Q z L X C Q x k 4 A U a R a T c b H B + O z R Q H B g E W D M y h X a M S u R d B f n s b 2 j f O w N o 3 8 f D D 3 O e 9 d B A F G C g Z V V v a G a h I I z e C 8 7 8 S 0 m M 8 H 6 B J s d p T J 8 c 0 1 j b p e v 9 + 3 U I w F t l S Y B 4 c C E 9 7 L / E k 5 y / l a n N q / 1 x Y i O R m w R 7 y W m L 9 5 w B W D Y o h o K Y 2 + e q M p l S 5 l / + D N R 6 t y r z 7 5 u T + 0 A 2 B q T d 6 v 2 / s j B x F z D x 0 k 2 s 9 / 9 g i j 7 + a E S Y l T V L L 9 1 X w 8 v s Q z D E N s f D 7 i R R d Q R M b o N k l I 5 0 t Z I k S x l n Q e C 7 S l n T S c v + L K W F M i 6 M u 5 D N 4 Z T j D 7 E j w a B 1 u u p Q A q 5 m o U Y F + u M 6 r + 0 s o t U g X G L V c C t P 2 U L o 0 p m U C P s X C x 3 3 2 k b L E Q S f b + W Y V a j U H q d H c m 7 8 s K 6 I 5 c G 0 q A Y q Z A 4 D H 9 N J p I l j x E 3 G L c U g n Q b q 1 T i b 7 R + e 2 Y 7 e + 4 t e e W Z p 2 1 0 r o 6 X h P O H H n y k o f f f Q 6 s 0 f i X S P z F O + 9 L s H u 3 w 3 1 t C M H Z A Q x J U B 1 m R D h + B V 0 f Q 7 R y 3 p q 9 b p v 8 S T 3 T 5 4 7 H + E t A K 3 h a T N Y g s w 1 i j S F 7 7 H I y s Y S B a X T G 6 i b L V x O S E G V l P 1 a z g v L z J W Z 3 e I L t e 8 D u 0 z h R x g Z 4 l V 5 6 v x H p Q M g Z Q w s s q F n i v g 4 7 y i q p b Y g O u x 3 U l 5 8 c L O 7 g p 2 U v f F u 4 4 H 0 E r p Q B f p 6 9 J F A 6 n W U P K e m 7 o 5 n N p 6 x j 6 v l 6 N c E W k i / 2 J + m e w + g S b 1 3 Z G k h Y U 8 f I / o h c G z 9 h h q O i Z Z I / I T U l a N T P + Z z O o Q u F + C f 5 O I j f W T 3 G 5 C z 9 D P 9 c B H s 6 1 m / a f H I s Q 3 y h v E m o F q 1 h m / l q O b I h 2 Z W Q B h K / p i 5 6 X 4 R M h O 9 N h Y O O g z 3 t G 0 J m j N T p 7 C U m h k 9 i g B y U Q + 9 6 h H M W D U C d I y H U a t c e R / K t q c r W c 1 E F 6 Y b p 3 e 6 G J A W x M c n 6 X Q t 3 b E N 9 U C H b C + e n U d r N 2 F u B + Z 6 A 3 x E H H j j p r t t A 6 K a V J k M s 5 f Z L k 1 7 D e 9 h N A x G d 1 K K n k g 4 X G + L d R R C n K M c j j E M P 2 7 K B 1 n k g 2 r F S 1 o V Z V E R l t I F d 9 i 9 X H n 4 M d W J j Y K u x p K B e f X f C F b l i x + 3 h j X K S 0 W g k t X b 4 i k q Z e 5 L O U 7 F e P Z h a t 7 r D 6 1 Y a O x Q x j S 8 I D f l 3 C z Y E s P u r g i s K 0 5 v 3 7 V H a K Q 3 I b y K p D 2 e E 3 W n y 6 S j b P p 2 X + 0 F 6 y F S 0 l T 0 V a t 7 p M W R e V v S H A z 9 k e a a m + l y S g o 5 r K C k s W o 3 U D l 9 v v S S Q P q v n 4 t m p I S f t Y f 6 1 K e v H 1 U C T T 4 j I E h W w K z i Y e x T h S n K T y y h 6 L 8 3 j d v 0 I i T E f o U D + 4 8 z 4 h d e W O G m p 4 W p O 5 3 5 g d o r y u K x g 0 d s w C O L n m Z v + a j 3 Z 6 6 s j k P X I p 8 G c G m y 2 2 p i 0 4 M Y J h Z O 9 f / o w x I P N G s S K L I G l 9 I 4 u B N V V f F q n v t 1 + 3 T x S 3 B 1 i p P U m A / h k o + v R F e T r T I U w Z z D t 3 4 W n O m G 4 q P n Q T j b x n 8 Q I + p h f i 2 + 8 d G 8 B X b D H I A i 5 A E B z z K B r s B D F 1 4 h d u X m K + P S m x w J 0 s R F t e q b K S 1 H R p O M f K B / + j d F E R 1 e J q R W b E Q V U X 8 R C f 0 R p K S 6 Y 9 w t m n g v C I g B R f L e U A e T m Z j 5 d x R L W r k m d 3 b W 4 / x B Q C 0 z 1 j H m w J v 6 1 5 7 r U M c m 4 n L / c u p g N H G 8 X N B g Y z D a U T a T 7 z E P c Q V 6 G M X t g h I y / m i e Z 4 m G V 0 p v 3 b u g 6 j A x k 3 y V O e A + Q L r s o n w 2 M m c X t r s r s f j s c b K F s O p V 9 Q 4 v l Z x F / + f u 0 Z A T i U / b g I P / x a o l 2 g P + 6 W T Z V 5 h a z 3 g I I e x r v i V c I y Q p s q g 7 u + U l M h P 5 z i A F q L O S L s + A x r v b 2 i e 0 8 Q V k i p 4 c z n c 5 f H H T 2 S i u u S 3 / q P e 9 V W K y y u 2 f K Y e 8 N I K U 5 c j R 4 R z 5 E l O W 0 i o + T A x n N W x a D 4 g + M Q 2 N A Q z 4 v C O X E E 5 H / z u 8 z 5 6 1 x 1 x C I / L K y l + y g d 6 g + B 3 v e D 6 v K 2 J X e U 9 o o 1 T 3 X p y 1 X P S E 4 5 Z D A T b X x n 8 W P u N x Y W / 6 O H 4 R e w A B 1 h 0 6 a G h y V r h G z G S p P V 9 I m x J p F x 1 e E C 2 9 K s A x B 0 u A u P 1 9 0 6 F z F q t o N W X b E 0 A h H 9 9 y 4 B 8 L n i V 0 Z H 9 2 + c k R g P 7 l J m x S u l l S 8 v Q F q N B Y e + k 9 V r a y 1 k 3 A l n Q + x j / x j z P I A y g c 3 / X W E 8 a 8 V / G F t w R 3 j p S u 1 0 O 8 D L Z C A i u u a 8 U a F x V v K 7 A O j D l i i d b h z 5 B g l M z w m f g U w z + c E c a L U E T B F 8 + t m n z I R j 2 R y e A w l 5 M U V j G b O V 8 y 4 P t Q O G J U j s Z R 4 4 I s u 3 / R k a i b R E b m o n f 9 G u x / j + b d l l d U N 7 N j r S X x O J S e w p o 0 3 5 9 8 f E h + e 2 g i q W z z H d O B s 3 h c J L 7 H d 2 c R s g n c v b l J B e A 1 u + 2 + q J s t D e e f W Z 4 + B q V R 0 j M F U N x / H 4 X L E j X x d N v t q v J p Q Z U d t 0 5 p U u Y H A C j a K o c m n R 6 Y 7 z R h N V n 0 4 5 M V u z s B k V v X 4 7 0 6 l v j N M c / w Z 9 E 4 P + E t r U V C s D C E V r + 8 3 7 W W s 9 O O z 5 d q e t / G c e L D w a S O N G 5 8 P p J N A U u M F z h 5 Q x 4 g r B F Z f 4 S Q m q B 0 k c E z f n J X z n c 1 y f X g g w 2 L P r A Y 4 V 0 + / X 3 h B N K A 6 v 2 r b S l / m R R R f n b 4 u Z T l y y L r 6 M + F Q h 5 0 w s 6 5 1 0 n 7 C 9 8 S k c d E J r c J m C P a U l 6 V S + 8 2 2 Z u a J Q t W 6 F R K d 1 v r R J u B L G X F h T O M c i y A / M P i l / B 2 y j p W j b m f Y r g 9 6 K D W e d d Q E / M M Q d f K X V r E n w F X w g x 9 l q v B e 8 d A v v g v m t / j Y K e S T h k L Z j b 2 O a s Y O S S E W 2 V + c E C F Q T x 9 W 8 0 p u J a 7 y i C j w L 0 I E x W h B C Y n M T h r E 0 2 A t h / 4 D L h / M S d X 4 N 7 R J U q p S H 8 b a V R Q 2 / Y e d q 2 L j s 2 y Y T E 1 P v 2 D J J 9 A 9 E 2 N H 7 F H I b Z m Z Z B / 8 k j r G 9 I Z i D H n c L o H e q F X A 6 y z e s 6 e n Z + E k s 0 0 c l w h C 7 H A x u w F e W M d 7 U f z T Q w N X z 8 g 6 0 c 0 2 g M n y T Y X H F X z V 8 b F Z I f G 7 3 A 5 f l d r D J g O 5 h o 3 A l J 1 A k w F i M t W 3 D W I T v W Z W F t 5 + b p X r P o + H 7 u d + s f B 8 D 2 9 f F + j t y H h 5 P p g P k F E z B b X k v F 8 d a N W x i K r B w Q X 8 Q f Z N x 2 B q J / G j s m 5 I w A n g j a y k S b n N m Y / X f / q E T 1 T 5 r C 8 I 8 z E c L 3 P u 8 L k P e t M V j p v 3 M V y 5 p q 7 J 1 7 W J T B o r r n L 7 O N W h S 8 6 1 / n 4 P 2 g 5 2 s f f + Y j i D f c A h H e Q q h 8 Q h u + w W M D T X 9 X U X q C f e D i G x 0 c 9 T c 0 k 8 O X J P N Z p f + c v J x V Z i q j N e R Q f b B 4 J A A b C 9 n z Y y r Z 5 L U o x a u d 7 W 5 g G m / v d + 9 Z y / / d T a I c e k O 3 E N z p 3 a k k Q a Z K s l 0 l x B w t i Q 4 P O C r i 1 B p 3 C n g X t m x u n 7 T Q q t n 2 o 9 c D p t + 6 g Y F Y D E Y 2 7 L B 4 X r 6 O 8 d R L q Q x W I a o 3 R l x e x 0 7 G N O S i R A V U v A Z z D 6 E d j 7 C b z P M + o 7 x 6 l b f a Z G P R 5 W D n Y I c F 8 t 5 Z G 0 b M a D / z u 8 f B c F w s b w w k X d e 7 q D a j L t E c / B D O h m o I Q k X 7 E / f w l n o O y e c H p A X 6 i 2 A p 0 V H 7 K 5 i l v 5 6 C + t U M C 3 m d z D G A D F n A H M G X q n A v t B P F d 7 S I B v f B U S I j x O v 2 6 Y 5 6 3 X S X z J a I X V M Z A M W B k H B D A b 6 U 6 x p u l 6 u 9 U s d 0 / b t c N m J r o u n 2 p 6 L K 6 E 7 S B U g g t N S B j 1 a A H B 1 l + Y Y J H z / y G G Z H Y 0 A n 5 I x F s 8 6 q V 3 W b 3 M o f p E T o e 0 M k J n O X C I / 0 4 z G x V i t y k P 1 8 M B X l u / e y S x 1 / g n 4 Q U O a f 5 o A W v B O 0 h I s u F W p s 8 f s A W a P X c O o N c L P K b E d h Q x C j / E f 5 r B y q J d U P L 8 8 T s L x p v 2 k V q 2 k r e K M Y H k v e X o z p 6 O m 3 d E O m G 6 / l 1 r m I X f h + d z Z m H C 4 T x I j i R w a v v s j 3 2 a M 7 S h W k O n L g O Z V A + O Z n t p p b 8 I T G Y V S s F R u v Z 7 i 1 C D i r T 2 6 M 9 4 / t g B J Y Y Z T M f 7 3 B F F m n r u c g T 4 B e D o r 2 S j Y 2 0 y X 3 7 1 J Y A q / I r B w s R 7 U z j 7 q d 4 7 J n H g R 6 D H p I O V 9 c j 7 f I F 2 v l r l h E z 3 V X D c Y w P h M V y I P m D K / l c C Q o l s r D j D k L J Q b f v C F G o S f p F s / N S X u T W c 9 5 g e x i Q r f O 6 B n 3 S n J S V i C r J B u 0 m k 4 N E r z 2 9 K u f g M w A I / + t e Q W 3 q A a W 3 + y O y R I p 3 o u H + S y z k i s v M H b A n i v L V v S j + X o M b F I A E C Y O w n N y S P E 0 n a j h K q 2 A w 8 c W w K 8 g q T k 6 O m T 4 m / x G w t J E 4 u b Z z 0 J W R y w Q 0 3 r j h + d z G R 4 r r 4 0 w 0 / x y s b B H 2 G R a o K j w J U F d G X Y q I I F T S M X U m J S 9 + u 2 S q R L E Y 2 n / U X T k F O 4 g b s 5 U k f m w D N F V V B d 9 C r R P C c b D E X d H P C 7 6 / + 0 j c O h O o y q t D w y N P S N s k v 5 a f U e D w c S Z 2 5 r x + e I M G j n k S t 4 7 v d l + S 3 K 7 j W b X Z K c P 8 D o Y m f + H S D r 0 2 a J V t o 3 p I p 3 Q e g T 0 t j k q 7 o 3 r M G c J T Y a l H r q z B V B d a / v Y e v t f C B c 6 5 / S o + Q 0 K H w E a 4 7 9 i 7 W D S R K 9 p 2 Z 4 I i 7 w w l 7 z t R 2 L N G h 7 + P x U P 0 N + Y A p r p / u U q v o Y d M x t u H 0 g H 6 2 q z 3 v y l L c i d M B G b 0 s P m c E x 6 N 9 S 4 4 R W l H H W P G 9 k B Y z 9 A W h p u H r 1 b 4 E c A + c 3 x J F o j f k / t T X J 3 q f c V B u j u v a b 3 z / 9 2 Y O v F r S w J x 7 a 5 r N A q I F 2 C c K I N I o z n f Y T U B i T h 8 B x F H C r 7 + 1 A D A m A A n A b Q U 4 w N 7 o n L f g 3 / e 2 x A h 0 c 8 N u M l 8 M 0 r c h Y + X h W 5 j p c A 8 U z i 0 d W N D j s B Q X W 3 6 i D s e b x 2 x F 8 u r 8 M x g + q P 0 e 7 i 2 k q O b n p T 9 q u O I V e v g m m 4 g c w s K z b p 3 F W f t i K O c 1 M G c I N Q N 7 O B 7 E u r K z c 6 3 4 5 l c I r x j d C x e B + Z J J h j 4 j U H / Z 9 + i U P I 5 g i 3 P s b D j T d w L w f + I R i g j B Q C g + u u F W 5 X b a k / K R D L t z t g r y e H h c O 9 1 o j E 0 t e / G V y a y 4 E 6 J z k W E A G K E U 8 G M d c 4 F s x H 1 i G e m H L y m k z j O c U S v 6 v t n 6 u s I i F Q B x v z N U 5 J 3 u 3 a n + o Q R 9 W z c 0 v N f A V Z 0 r W 9 Y C b R n v i 1 L L 3 t B d g J Y C Q e k O W w / A U H S r 9 7 l a 3 L J 9 T i R B X c R A q 4 3 m 7 3 j g X Z R z N f + y j e 5 6 7 Z k 9 2 f 1 c 8 g K s e y m c D 1 1 f t d d g H H y o I g E a s H F U M R b S f 8 Z 0 y 7 6 O d 7 g t I p R J h o 6 + x i 4 z P 9 b H q I 2 4 s k L w t 2 1 v W E q K + 9 5 K P v N H G R q 5 2 w c w S G G D K + G N g L 0 E n l X 3 U H 4 / I 6 s P r x p M q 8 L t 9 N P q 8 A x + s S c N 8 s F S K y h p + n x w L L D H F j L d m s 3 u 6 N S 8 9 T a z c 7 G G h u p E C N T 9 Q y Q x q f 7 B B + B g f z b F p D J V q 2 h + u / x R + V v 9 J G y 8 P F G o c m 5 4 E 0 P c U x n p U 4 G h 6 v F J n d r 9 H i j i J e j d S X B P r v T 3 t / Q J 5 R e 8 4 3 p 0 w m d O U y a V 0 J m R I h T 4 M h a V f e + 3 h 0 + Q G w Q + N Q e U Q H M t 8 b A P V q B / n u Q P L u B F z t c 5 O L c p w f Y f 9 J + J L k 9 x 2 X 8 I M L U Q G D b w 0 D p a w / 2 e 9 N d d W E 3 U h b W D V 0 v l q L O R b 1 A k q + X S J 1 C Y n w E w Z k z v C X L 0 u M x s F a r c j 1 y x N b 8 8 L p 8 4 K J 4 7 H X l G x w B g I J b V e 3 S 7 Y w S 3 6 u + d g C x U V G O 9 N r T q 1 6 S 5 e I + R y P 0 1 f H c O Z 9 b M W F 3 Z V 8 x l 2 n 3 N i x m y G 6 Q h 6 r A 6 j J + j s C L 3 v l o O Y 0 q H 3 N 2 P L 1 2 A A E Q / X d M H l D 2 8 n t b q Y V r Q + i r J g 9 / 7 C E 3 f r F z c p P o B H Y I d 6 d B Y t m u w B t u Y i q D 7 7 T B Y + C W z k e T i l 7 l 8 X G H 6 Z p Y f E 4 H P P + P o W D + C R i n k C 1 w z F g r m 7 D C M j r B E u F m p B 6 L c 3 0 m L E R e 6 Z c w 1 u L 6 H 7 m f T r w G b z 2 r Q A N e 4 a M n c J E + b t f B 5 n / F P 4 l 5 K J L X P N y T T 9 d v L F / / 5 m 1 z L H 4 X 4 I q k j B v 4 n M m D c + s E 4 l W / W z Q c P b T X h g q Q X b x h p r 7 4 M 5 4 V D W S c s b Z 7 F r I l F U B D O l n Q b j T m e m T C r r 2 m z R 3 i f K / G D 1 n z + N Z e H I L s 3 6 0 d v C 9 X f C Q x v j O / 5 E w V C g 1 9 x 7 B L X e 7 y J h 7 4 I B / u O F U D x t j d p h C m A T q E R 1 S m 2 7 b Q 6 2 1 0 K r n l N a q G e v 1 D O C a e h c 3 M / C t e v K h X A c S j m r 2 H g Z 8 x s s F d P P 4 i g l P q j B h v 3 U W q X p m O E V L w c C 3 o s 0 Q e F 2 6 F h p S 2 R b R u K X 6 V D Z V u 1 N M O 8 M r x Y B j I u / X H 7 7 d 4 n s C W K 3 z i d 2 u k 1 J i d w H E U x t a + S 1 s d 9 O L + 1 T Z q g n n C O 4 Q P Y o y f S v e A c z I d p h l H 9 J w B 9 h 8 z I C v w p d X 7 c H e e W I R U O s d S H X Y j k 1 j s y w F U X p 9 6 u 9 a / V w G G 8 / e l H N A f g S A D z E 8 t g R H C g y 4 / t W i W O + Q Z 9 g O 4 a j 7 j n d X p R X n / J j w J s K + i a d c t P w V 9 5 e G M N V w P 1 f W J 0 s N e 2 H c Q 9 N d j h g 1 / 5 Q D A / T J S f q m x l z O c L y + 2 Q s L 9 u A 9 H n a 3 8 X b A a Y C Y P x x o J R h H Y V T m O C 9 + b w P L I e T o X 3 a L X u U 4 x / J y 1 h q J v c v n z 2 w f P y z 2 u Q E u 9 l y C X 2 S G s y v q q L 9 b a 6 E i v y R Z k l T 8 D M B r L 4 l B N F F 4 U b q h r Q B j + M r 2 o H p B W B s A g m x V Z G 2 l c z u q 2 a 8 K y u k U u v X I h O M + 1 i w 3 N z B h l E x l r e s c y n e X + L u 0 8 j W J Y d g Q E 9 l b + 8 A a w a p Z H E h 7 e Z t Z 8 q C 1 z v t L 7 g i n / V 6 f q j 1 + o 3 d x P P 3 j U K 1 9 1 T r D k H q I x p D M N c F K x E Y I 5 h K w 4 X W 2 G v n v Y u x t 8 F A I d F 6 P i 4 2 3 N 4 Y S n v w 5 g j u H t D 5 W k s 9 M r G W s M m 7 r 1 N L L R U S 6 E z e Z b w x Z b F r Y H Z b B 5 5 j 4 3 q G f q T 9 p u I + 1 L S t B E 5 V C C d d 8 4 D v j q G e 1 6 v o y F L x v o E F m I 7 X n V X S S U 7 z c u P w I E S k Z d j X N A 2 k c b m L q N T P 3 x G Z / z W b W + 1 9 5 t 2 2 L E p M 4 7 O R w P S O T 1 3 q S H K W o p R 7 4 N F t 5 k L c d w N O J M o 8 Z l L u b K e 0 + E v x 4 t 8 s 3 7 z N 5 i z 9 0 4 i e o n P Q 8 a 5 N E e L k 8 a / I E J J z O B Y e d J s i p C x j f N 0 p 0 S M v B F Y / B 2 O X c u f i y k O N C b e x 2 E b y d z o v 2 p f 0 D l B M U e z / 4 C h t j 5 q i W T 9 P G 2 Y n C g 3 R d H A e K R f v P j N p 5 1 8 h 5 d C x Y L t v F e x w X R f 0 u F J r i Q X l i Q f s s Y K / 6 6 9 Q D Q k r J c r / f L P j v A z V 1 N 0 a O 7 N n v B A 6 1 I J H X q B p O c W N B e c 1 W 4 Z D R v T U 1 2 H I s i M W C f 7 V l U O o + w i i 8 7 Y 5 6 4 9 4 x l 3 a K X 0 o 9 u / 8 Q a q I 8 A z 4 l W W d 6 f 1 1 L a n L Z c y 7 S j v B 6 4 g c F + + 1 t d I t h 5 m G 8 R 1 0 s M 9 2 t u z c u E + P 2 2 N A U 5 7 t x / g N n g I o X e t R R C f 2 N / 9 d N W m P z n i Y 8 3 A 0 2 j y E o g t c Z j z / Y h A q e s 7 h 9 M U a 2 5 m L n Q g D y a + H 1 u G X g E S 6 p 9 y 1 1 V / M D 0 Q i v J V z u d F y D 1 K 4 r P s h n H 0 A i c 0 c S Y 6 f w y e Y y G X / o 2 M C K / F w 3 r E N P I E C / x p v J y G k U 8 x J l H Y E K j 9 a t Q Q Q D x r n 9 0 B Z 0 M E F H k R h I s K H M C o v t U D 1 6 o P / Y b U / Q L U 5 8 P c u a 1 T A / j 5 a O 0 G Y 2 w B D D D 2 s Y 8 H t 7 L t 4 x i C 1 t D h b e 2 E D v J h R l o a n 0 u j n Q 9 h 5 g x E w + H 6 Q K G 7 A t Z 6 d X I K E v m a H + w p H f / j v D q T 0 8 3 h w 2 r d 4 c 4 I d J b 5 e v J I Y x X i e n 2 d g J 0 q h j 0 k H 0 M W 5 N A z H f v m F A h r w Y B h M n o v Z z 0 3 u r k 9 f 8 F W 6 R J o L s 1 x / t t d F D c Q 5 G n t + 6 k M G 1 9 w R n T 2 c q 4 N W l k H o F F 8 C T t 6 1 + 6 L O l 6 U / q J b t P 1 J 7 X A O f 6 O h Z s 1 R G H 1 G V u v 5 T u m I p R F o O 1 X 3 V C X + j b I z W V N W S 7 P w B T l Q O s E h i i B I o 6 B 0 M 1 r p R P r u 6 n P F y c x 6 a l i V g 6 y T l V X / O R F h w N 7 f t 9 b 7 J j 7 2 D 3 t / Z b t 7 5 w Y C o k V X 4 C y k s P y B y s C N l J 3 C u v p 3 n n k e T 6 j L u 9 K H 3 F X Y q x N U M P / 6 + H T v U 5 a Y V M d 2 5 n f i B i Q 9 C v e d b 9 + z 8 3 R 0 6 X g o l E 5 L K m z 2 S h h 2 n 4 7 w z M E I N y Q l Q t p m q 0 t K / p Z n r 7 U 4 d + v 1 8 b 6 E 3 d 9 y C o 9 W 0 v 4 i / j f 5 L x I 5 N 4 I J q O e 3 u O M o j X B x r m J 4 y H Y l s k y m b 1 5 g D U H h U g z x g N F q 0 S E N h 4 O / y 6 E 5 f X X A z w Z 0 a b L W b R 5 8 9 i B + L T 4 f P 1 C 6 f T N B a q p I 7 m A o K A J H N i o P H f U f p 5 B D 5 R 3 f h z f B R G 5 P V P B M Z X + a 6 o P J H X 7 w G K O L 6 + N j J a O k z n x I I l u R q U d 6 F R U B p s J a g o X c 9 1 u s r 4 d y 6 u q v R 7 2 v 1 o I o z 8 4 p G L O W X A g Q 3 n v 9 4 7 9 N d o V b q S j g M H v Y L L b t H W y W V U I m y V Y A a 0 4 U H P m e Q 5 o h y N x x H k G h U R t 9 6 b L n T v N a N l K / 7 7 / / I W h I s H a E A h D S T u x U e 7 g P B G m i x z D G F d d B 2 / 6 W a W y M 1 O K 2 9 m L i F f d + h 8 T G t C i N T e j 0 Z 1 B f t t q Z 6 s d 6 P A I 1 c c t 4 H S j s G g 6 H + 9 c m 7 s B e f v x p u i U + e E j L R p Y P R P e A U k 4 e 9 l 7 A Y / Z o t 1 x e k v G S L H 5 W p Q y D 9 2 U T 9 Z / q K 1 / G c 6 V Q P D 7 a G M b O + x v d E 0 f r l K B j q 5 s A D i f L p P 5 I 2 X s w H L K n A H g + D V i P L R 2 d g E 9 x L 2 H d D S L l i D W o f 3 S M x 5 B m L D o e 2 5 N 8 i 8 s P j J J X o 5 V 6 d 4 s Q 3 f m u D 6 Q l 2 Q I p s B Q Q Y E 9 0 k b K e 7 h y T T O Y k 6 O A v x E U w d 7 / T 7 M X G A R r h Q c A h n a 9 S Y F Q / e n / h i g E w m 5 / A n 7 E I Z q N P v j U P n B + X g c 1 A Y k D 1 k M i + z w n 3 J i r E z / Q D N O w w 6 6 u I F 9 v 1 A 8 G b e K r X e 6 d g Q F X j Q B Q c b f G R H M N 0 w 7 8 w 6 Y j y E 8 + 1 K Y a Y 1 N V U i t d V K S 6 0 X 8 g a P f v 3 Q 3 N I / S N J q J l l P 7 A K c u P a + 1 M G k V h P 8 W J F + a / 9 x I B 7 k u X 9 F 6 H D 0 j 5 9 n f e N 6 Z I H V j 9 h I 5 X 8 J n c L s 8 / W n d m N y s n O c g C h m y 6 a o f Y z H R b 9 R w v 2 9 7 q s u a Z B k j S w 7 i g / 4 3 5 X i v z P j v v d T T 1 K V A + u A 3 G Q n y g f T a j J v p g O 8 T v / u f a O s K K M Y f p q R t o Q l K z a 3 Y c n x s Y n v P Y p K r e O R M B + D 5 D I l b C Q f S k 3 T m b q / t m i O m Q 8 6 4 x y H T j W Q Z s N u 0 f p X c d A d T 5 U r A f S d C e / x 7 D t v f 5 x i Z z 6 F V S R G p B A E J Y X 9 1 l i m G n Y g d I I t + s P J u P 7 2 U F y T Y I z 0 6 T I L 0 T i 5 I l q N S K L f L u H B J S K 1 z K C N 0 U F r c e D z k v i + + R 5 u S n x X K j D t b 5 g q 6 Q U X + K 4 j D T 0 g P p 1 8 O j F J 7 / t a z U m 8 q v G q D J Y F z C c v h X K S b a N c + 1 7 p A C 8 r s 0 j E T Y 3 O i V S f H L I B q U Y A m 2 l 0 9 S d c 1 g v S 8 + 0 2 j X b 3 a 5 l x 1 r u j W K Q w L j a r 0 j a 2 c M P V V z U w 6 a b 8 g O z h X J P n Y s w T x a a 8 6 P F z 7 Q B 1 r U 0 c 3 3 + U t o m V t f X / W f M v k S F + D m f l y m H v 8 Y Y Q f U b E j N 4 t c 6 X Z N G t Y P T 8 c N X Q + S o P d w s 9 x B V E 4 a 2 f s z M y N C L + p i U G N K w X E A w 2 v v g O N e / x S 1 L k z y J 7 7 R 1 P V X r / b j y H f s + Z Z 2 I z f 5 0 v w D d e + + K 7 I K y M z 9 r F c u 4 z V n 6 N B t / U A X h i G P u Y y Y k y 8 h r 9 z N p E N P x 5 v d x 1 / G T N j 2 g t 3 / f o h 5 f q f i T v V a b g r H v q s p J D R e w 9 g q b 9 w k e p B N 9 j e G M 4 J 6 H M B + 5 D 1 G g b 7 Y Y A + o J h F J M P o z v H P I E 9 G n A U Y W 3 H D m H Q 5 s l C L 1 G q w G B h F G c I 4 / e 9 Q j G p x 4 r m C d A t e B E d N 9 I E S 0 S B 9 K 3 1 6 D h 1 O A l a L + e 4 o u b 5 I g / v z K I u F R k r A I Y B c u z t M R S S S V x 8 p d 1 7 m A 9 S i d u V 8 1 j k 1 3 s Q I C 5 N s U N s w r m 7 q r m L a r y T F d k i 2 R e 2 l I h n / 9 k F 0 e 9 y M c d 3 + 4 r w t b 7 i 7 m Z C i B V s d I x D b 2 q l r M c 5 x 3 N 8 P + Z B s h + 6 4 s Q p O q C U n / Z X 5 L j k e q r R l v d F j 5 G R 4 B Q l t t x g B l Q l x W 0 u J g F + W a B j Y 5 X B x Q G e I a s Y 5 I 8 i H D D B w 4 + d + C V V s O j n z u i D B U x q l E m u Y L z g N L S H 7 A B R n 0 6 d i h e 0 k j q j j T u 6 i L p w G H n q p 0 n l 8 f Z D K v 0 I k c W Y 0 F O j 4 a K F l 2 b 8 6 6 E o m y Q + h l Y O t / 5 P 9 2 H F p 9 q 9 K t W O B e t L t W M G X R D e 7 p h t 8 T t E U v f 8 g F j 0 E 4 R Y 4 B 1 E C Q l r 0 F P t r y + C s 6 C F + Z l U a B 1 X 0 w 5 n Y b S 9 Q A o g I K H w G A g 5 b + w I t L 7 G X 8 s G k H B e 2 e Y M N Q h i e + R g c p B T 5 o j M A A j a W 1 Y j 6 3 G 7 y Z t z H P Q + 9 f D V N E 9 W r c / b c L x C a r 4 i k j a 8 M D C E 9 + D A / P n Q v 9 C 0 h M d n 5 s u N O A o X + t I w K 8 T I + V s 8 t W A N Q z u L 4 / W z U K M D Q 9 8 d B l Q i S A O O K Y M 8 D p M N e 6 N 0 J P V v Z 8 0 I B z M 6 O Y b B G 4 H q v j t n t 5 z q 0 Y M 3 v N E e a q R / d Y 6 9 0 X u 4 P + n H k 3 4 0 b h V h a c t N i M y H z n u I w V 8 z r s G B 8 E N y S 0 7 9 X q 2 S o 8 G g U c I d W G u J b x Q y J J M G g g X y Q u G f v b w Z Y m P Q 3 z h h L r 9 d J d 0 0 / E H t E a e f J f G u H 7 h M + f M u X D 9 i 9 C l V 4 G u H m j y + S J H 1 3 Q c u C E N 4 l 6 g g W I f 3 U I 7 f 3 W E 8 n 5 m X w f I 4 o Z U 8 D s d 1 p H E R X l d N G 0 A U z X p D T 7 q a M N c b b 4 3 S u y j v t n J 7 e G g q H w n G R 9 i y s L t 2 m 3 A z 2 O U 4 F + b p d n 2 9 E E b 8 x s q Q 1 V R b p F O I A R R O n j z / w D / O 0 Y 4 A x Q R W J 5 k R w H S A P i o K B M 1 y j X r a 6 T 1 w g g D z O 5 F s G w M D 6 k 6 K f z I M G Z V d I D Y Y t G a C S l d 5 Q T A H n W j a Q R F W 6 v 1 r h Q s w Q n 3 6 D z M Q m E Z 3 W P R L 4 H h E n B M A x r Q X w Z 0 9 0 f 5 3 p D s G 6 D 7 T x s g f J d K v E J K m F e c N o F U Z O o H W Z L y q V x H 1 / l 4 r t N f f x C L C M 5 D Z L v r v + j 1 o a b V a k A A Z F y v S D M x Y A 6 0 8 F b b + 8 H o A B n D y + Q z v y d d N Z B a z w e G D 5 H R X r s d q a M c O z 7 + L e c C V v b g X E L 2 j e p Z N q l h P i 7 E 6 H c q a i G t i g U F N R c 0 g o f T U y u p 9 R m T 2 s / P i F b E L P I b D i c c z 6 J R 9 P z Z Z g O 3 Y L Q Z k 7 a A B 8 S E 2 6 u d f D g V Y S d z D F 1 l a a G W l m i M i x j T d F k T w A F y P 0 U u S b / d 6 Q L z f C t 3 u b / u c k w P 7 e j M / 6 9 H j o J v 4 I L q L q A x B l x N V + c f z Z 1 4 Y 0 K F + Q 3 U C v T R i L P d d i Y X V d O 1 R / l E k L w S Y 7 S v c 3 5 Z J J Q q e a m h z o f / N + 2 2 C A 5 Y y 7 r J D V Q d T u F Q I n + q j o n f W O N K y c 8 m s t 4 0 a 2 4 S f 7 C O q S w D x 9 e g + z K U C p D G m W B e o h a 4 4 B 0 t 8 + p X 4 F + C 2 a L c m j f l 4 N N C B S u M O 2 V j b x g Q 9 K g t e O q X f 1 z 6 5 y c d 8 d C d 8 J n I 0 3 l / O Y B G p P e C o / 0 B S A H R 5 Q P j x R Q E v K Z c u U J Z i D A Q G x i u 3 J 9 4 + A 9 c Q 1 R I p w Z J R g m g h K J G L W 5 V D / i E s J V f / z k B 9 n f X I x 3 P s H B 3 U N w y D T f y o 8 7 o e W B W Y f 3 1 5 3 G B L / I y r X n u 0 I N a A s k T i A w n J j 3 S / m a f L T i Y o F T S q 7 r i + w j w w v a m f i b s E E f v F t y W G P o 2 P k k K f 8 U z Q f P u C I l P b Z b s r H d 7 Q P d O b V g u x 7 w d J i O N r u 7 L 1 0 v d E g v J 8 2 V a v d f C j b g b Z 4 0 o W f o v e X y s 1 D q + 3 A j y d E 8 E Z Q F z I 8 e u w I 1 D 5 c K + 4 b C y J u j H u d S 0 r Z 9 W q e Z c 8 R Y P + t J q 9 c s Q C f S L y T 9 2 E s 8 / + A D n o 7 0 e T U A j d b H I g w Z D j N c V E T y p 7 Y 1 0 H d y 2 e q d g V 0 4 l x R C J 9 9 v z i B 0 B m K P g 9 t P L z D A v S O 8 E j x l z l t a h + K L X + L o y M u M m 2 o C w 4 n U H + H f X H B B z c 3 m Z i w / e V h y w i f 4 E M x i c S M d R B n 7 f f c K Y q / L m t A 4 Y 2 E t u x I q + l s L k K b M u G r J q F X 7 E L K s / R T 6 1 l Y l P t 3 l 3 t u 8 P Y y 9 f A g X s N 5 X 3 T R x V J 4 W F G 8 q e P s c C J f H / X B Y f Y C A z 6 g L r v o B 8 K V m W c e j 0 W M p O m 0 2 u r B 9 J l 3 n 4 u j H M E 4 A 9 + l B J o P H O K p D W b O y n O r o U D T N E 1 K 7 9 l 9 l 5 l g G / w y Y o x q z T J 1 + f z e 8 a M 8 V R / G I A V t E m 8 / o p y s e 9 e 5 i F y B b f 6 A Z Z I X q / R s / S e m q 8 t / V T 3 9 j U X G L I I V f / s f k 6 1 P e I 9 c B N X W x 2 P f f F B 5 x F f Z p r C w n n 4 E 9 w E G O C p w S 5 H Z N T Z p S g H E g 9 s U u m r f w R N V J 5 H y f 3 2 F F C F d C k u U B U m x + R 4 1 R G R d T W P M h z Z h + k w E P M F 0 d L c W S 0 i o Y 7 M L 2 Z S 1 y b O A n K F 1 e f L 1 S 8 S 2 G s T s j a I v p n I H l c U J H T Y h y / F O f W Z 8 E O X k l p N t N K H w L 6 V F V I f 2 K a v 7 n P s J h e h N w i U z G u 4 v b S R Q 7 C 3 s v m L o F T p n 5 C H 7 8 m a c B q V S s L n h J f 0 M U I E d f 9 R z X B 8 W F v 7 L e c A r 2 0 g 2 U 9 5 A Y M m 5 q o S i K H o 2 h h y c y 9 x J H E 9 k F L j 3 s C p Q 4 z x h C O r B K Q Z Y 8 W 3 2 + z E h Y 7 H B k V j x 1 7 U i z P 8 8 O t u K L B K 9 a 9 L p m o 4 I 9 / b E o M D n C x M Z X / G j l I f 6 K D H E J a B h k j d O q C W a E a l t j M 8 F 7 d v r n 0 1 V i L v s O F W P b D N 7 B 9 R f H F 6 G p 1 h / / R W r x M E E 5 1 1 f 1 0 v 0 p t x A a S 9 d u L T y O 6 Z x s U n h F I O C d j g g E z Z o H D J Y I H G Z P 0 Z 4 j e E C j Y L z 5 y D 0 N x L S J U b 3 q m X 2 V e 7 6 S 0 p 8 c h k n 8 i / o b Y 9 6 v y e t j o 8 r n f k 7 9 G f m H O E 9 v V e w R A C g z a u K v A R a R v p G c N N e D I x f 0 B d z D Y A 7 R j A U Z Y b x 5 x P w 8 + F Y + W L e w u i w l h U a g X a 1 D O Q t E q I / P U N X D 6 S W 1 X Z + 4 3 8 I c c U v r 4 d 2 F n 1 d 9 f Q 3 b + 6 I O D G L j E Q K i J q X 4 n G a 6 E k x l P z N P P l w Y / E e h s T n n 1 S T 0 A r P P 1 q k u Q 4 h c t f Y a Q U 0 b x 7 y e 6 n C K h N p u T H L S y v S O p 7 v / R 6 r Q E J p 9 N v I r n x v h H g 0 r 5 B C 8 Z s C q R g V n N + C i y p d z j s 4 8 o O 2 L X h I P 7 y t s W I P B X N H 6 m q t v Y X 4 o v J o / 2 r a p 4 9 k 8 U T L Z W r r X F 1 l 4 n b E a B r L E x q k M 6 W B J 3 m I q b s L s b K P 6 c H F B A c a l i h k e f f z z 6 C 7 c 3 a h P p X x D h N p 9 x z n z + / d Q L w c S r E G 4 N v 9 4 C I W P 5 4 E 4 j H a i P c B z / / 1 B b S X E L J u i q 9 o h i G f y h o Z y c j z K 3 u q L F 5 s C a O G A Q i n 7 H W R M / i h L Q o 1 v C j n z E B B J J a K Z Z K 8 c 6 + D I N + 9 f t 4 1 x Q I s 0 p A P I p p E t 0 M / I Y 4 N k Z y U I 9 B Y B l 4 l 9 + S u / / 7 w n m G + p W N I d h 5 T S f P j n o b 5 z U X 2 H V u g v e X x k s I 5 2 5 U d / L 8 G 3 C 4 0 2 F 8 7 o n + W / M c + w d K N e 5 s Z + Z O o 9 O 2 9 c e G U 2 J p e l w K M K n g 3 T p B o v E E 6 l K 6 4 T s u 0 i g G v n k m 9 c c Z 8 X 3 M Z 7 z p A E b + / n z H K f u + l e P J s m F 4 f r 8 L f c 6 3 3 7 U q 7 j / 9 9 7 q P 7 L A u c 6 T h B M W T k P q R 3 0 G w 2 1 f c h O c m n f G G Q B J Q H 0 8 v o 6 a i o e o t i Q 4 O D i W X a j r O P / u T 7 0 E Z i H i 1 r O h d J 0 v h u q d R k p 3 S Y N T 1 H t 8 R 9 b 4 e S L F M 1 l 4 u 5 c D / e s 5 C L n e Q O 5 n L 8 + b p g / Y V 3 / 1 D O 5 0 h L s Q q 9 A G + G I y 6 f z v P I S W d y o n 3 B p T G q h O b W Z E n 5 o F s w n Y r 1 b K R t j 5 n + 3 S y 9 F l 6 c Q C i T y T o d w s 9 9 8 o 5 2 e n 7 y 1 + i 2 s I 8 g z 7 Z A + b B q q L K v n l v J H 1 i G / z O U w z O 9 t z M c N g 7 Z Z C j Z C 5 j 3 y r r 8 X 7 8 9 d 5 8 e N E v u j n 9 / B 8 e e v Q Y j h s U X h f U H 5 0 7 W d i m o k 8 8 H q j R 6 9 o i 0 w I m 0 r k q q f x + x 7 A d C Z l V a Z 0 e N A l B 9 H O O M N g r M e J g V W w 3 e 5 j K q 4 g F g i r p 5 A z a G y h V S 9 M k Q / B I 1 T N d A U f R P a Q S P O M X U s a m H 6 W G v b o G h E n O y o 8 I Z N A n H F r 2 Q m E 5 W L g w R c + 8 s Z G 9 S 4 m o G N 8 e a a z 7 4 Q V l w M 8 L J c T k f k p o S A 4 0 F f X M H E v o 1 Z b F x F 9 8 S 8 i O 3 O z I E s Y 2 / Z j 4 / u G O x 6 y 0 7 M v Q 9 i w 0 6 P n V f 9 M 7 f z 7 v B z G h 3 X M z 9 s h i B 2 l 0 d V 8 u 9 k U K O j n 9 k c X d Y d g t b 1 + a 4 0 X F 4 m t N K z 2 F g 0 s 1 f W S t V F A x C 1 E Q u 8 J k m y 4 Q Q f x e X / c / N H J F 5 N z c 7 r f H h E s k A 6 r Q L b 8 V r / n 1 h x 4 x T 4 / D y h x a o u J x r 0 A G y S A F q 5 U Z h W e C p + 8 1 Q 5 n D m c M L n s Y D 4 3 w c p d p 0 i l A 7 f m 9 / f z F 5 x D 4 b O L / r 5 s 0 j / / w M p 0 6 g t O B i 7 U c L 8 b C r 1 v D p m R v E 5 f L U O 4 E v H x G P J T n A h z h A H c / v Y g Q 1 G U B m N 0 G r o F 2 v F Z o O a C i 0 M H Y 2 d 7 a P 9 v p b 7 E 6 / o p S / u U 0 w V 2 D T r P n S L 7 K y c 4 s Q p O u y 5 3 l I z A K o / 4 5 p 7 H D 2 I K g R F C A S S m b u W T 9 Y 1 1 h y N I T E j k Z w Z e G i 9 T h m 5 V u 4 a O b M D 5 p L Q 3 8 H C b V q i B B S 1 i K / L x f U 5 3 1 z A u H v + M Q I 4 H Y 5 K z L 3 j S y 1 l n m M 4 P w F M w X l L D s / 3 U V j s F d o N h d e 7 O U 0 o O 0 0 F N P t 6 i f 3 Z w 3 a A l d q 4 p v N A L / h G x 4 8 q B k 1 2 K Z 7 r C m C g v 3 B g y D y C u 7 0 a Y b j C B D U 5 + c D R S l g X 0 i g o R H K i X + d N / U V O / k L r a W N A K h j Z y 2 9 R D Y 9 W j 0 2 V d E / m v J 9 4 W q I 8 G d C Z t j i q b b Y S c M O r I S 1 r 1 M 3 y b J D Q O 2 M + H q T g 8 F W n 3 4 C R J d E + d x J 8 d k G T y n 2 r L j s L Q t o Z C T Y f y A k P r b m g z x m 5 I s J l f Z s e s E 7 5 L 2 H J 4 g V e 0 T t q w G J k V B n 8 m b A q F o a D Y Q 8 i 7 I w n D 8 F K b K 8 N 1 h g G r v r K K S 6 9 S B O z S T 1 X Q R N D 1 c u o b u p S G z b 8 8 9 n 6 f l a h e 8 0 F K e m o 3 s r F R 6 z p i Z z K A 3 B B t k 6 f o V i K X u q O w 6 M 1 3 3 u R p + b b L h C x F r 3 X U K 3 V R 7 Z D 4 G x s 3 o v x t T x T t H h s M s f U 9 8 W r + Z Z 5 0 G N V H A E h 7 q w n / M p Z 5 1 Y w s U f E y M y T j a n r l m 9 R l R P t q k w Q k 8 Y P 0 8 C P s z H g 5 z c a V A P C c j 4 j k t 2 y 7 l 9 3 6 G m 4 N R 1 7 y u 1 G 8 i I 8 7 i b z z O 7 0 3 D n h G z A 1 9 j Q 9 t 4 X U C 6 r 5 + b A O v T w 2 i 0 7 J d y H S E i c D u a p E k e K e l o f f 1 h Q g G M x G 3 t G P T B 7 C q j X R 4 G L A N W k H K 9 L B D t E D A S Q d 8 M v / X K 8 l q Z 7 9 d e o v 1 4 n / F / j f f E d q R s R 9 d u l M i Y D p F y J 6 R a O D S j X D p J M v B j y D + 0 d w N E x x Q M d v j s 1 u A e D H Y S c h q F I u A N 5 J 6 O M Q F P D f R / k 4 i e W i P 3 9 p O 3 9 E 1 g m L x o Y V e d 7 x M S L v A E F + t z g 3 2 i p 8 v V k P / q R U e 7 I L W M G t 5 X X K y O 7 p I U 0 J k 2 g b v o D f I W c 0 D 5 3 u A G 3 P B L H B e s 4 N B 5 d F h h I E / A v l M r l R z K M v p X o d N M l B t L w 2 1 F H 9 J 6 l L r t / b 5 l V w 3 N 4 v 2 B J T t T U m C y 5 k a p / L e z R C v v D y a J 2 B w I X l B S D H T 8 8 H g Y k B I n 8 E K w l 5 L n h 9 / k r e 0 y r M Y n V W k 1 z V f O O m c n 5 z 7 X g P g S j d c g a K p E d B A h / I i H 0 g Q E n Q A v 8 N Z U 8 e p f G e e H K s F Z A 5 S Q A Z 6 i R j U x t Q E X + 2 q K y r 7 t E 7 V B Z c q w y B K m r s x / 6 l + j m N c b O / G K S K W W S m F + L X Y W Y M r D X C G W h 3 D O D h + W W e O v c d K H E o K W 7 8 i o e 9 T O x x e P X f q 3 0 y r a f N Q J g 3 1 s v 0 6 G h L f F e P O c 3 T E f Q F z B P Y t w j l o J V k r e L K 7 c / f u U a W b T b X r k d D 8 B m H 0 7 e I 6 t P m O G l e E a v D p 5 U S 5 e 4 7 8 j 4 W W q o n 8 q K k L x O R / u 2 S z w Y 9 + 7 S + r u d h f r Y g a w M E n j T 9 + P n W H u b I Z E X 2 h W 3 a y e c Z d k k 1 u g G e Z J / 7 u i A u 0 E 4 C L T U x c i T W 4 f z W U Q a 1 T y D 6 n b 8 r o B b a A G Q x Z d z + l 2 m d Z Z 3 u + i c 7 H / u 5 7 b I m C P r + y s g 2 1 r / G s 7 y U B u K P s f 0 X z j i G p m X Y Z q / T 0 C 9 4 0 a A F e R + p J l P Y / X E L 0 X 8 d q 3 u m 5 O d X s f B r 9 H K 7 x s v 1 f p G G y I 2 4 2 B y R p 8 X c U h U y N D K t V 0 7 w 3 s M w l w Q t 1 f 9 h p L p s q p M w k i o T S Y L y j e n 5 m P f I P S 0 a b D X W a C X U M m 7 H 1 Z K O x T a d X d 4 Q c d 6 l 2 h w V k T J c c u z L x T 4 1 L E F n a Q i I A v I + y 3 i u R / l 8 H O R t j N f g e 3 i T d + h / N z A x 4 V i Q T q v l k 7 F w v X Q A K A / v V m Z z m v D V c V j H a O 6 5 g r L V 5 n z t r u 8 q x i e M + Y d M S t y X v L C 4 Z K / 5 a 9 v X n U w q t 5 n o L f y H I w z 2 p 8 G r 0 I W z w E J 1 p S f l 0 2 b b R O o 2 w r j f F p K Q F l / g a 9 2 2 b 4 j 8 / v 9 / Z B l p U H q K Z r N 9 5 k 5 p v e 8 K A 5 d t i 8 2 C Q u I m T C r K t B k D r e 3 j x c l w Y e s 5 Y d k C Q v E J 8 x S 3 r A m m 5 u 1 H L P 6 X d J z V B 0 M b g j b O z f Q D a 1 c v / D c / o l V z p V v a R C r t J c 7 L S z U z 8 g S n Q U e i E S n x j G q 5 0 2 k b v E z j A / b d D 2 O X U s e W u / D / 8 X r P y k I U U W a P W g S 2 L Q X 9 3 C / l f l c K W e n g Q W N o g J L D Q 7 X q / M F V 5 f r u X r x y 3 p B Z i T e d p v d E m x r 7 e Q S U T 1 6 L I t A P A A 7 X 1 8 g a O k Z 6 T U 7 2 O Z i i v g p c i g M I w Q g 6 t v t e j h u 9 g P P A o x w N k u 9 g U c g H U E 1 d 9 A M 6 8 P + 6 X Y u c s D p C i E Y 3 3 m X w h 8 4 / P p D A 6 O E i H A K Z 6 R W 7 b w I 7 A 9 W X j i 6 i m / Y v w / 8 G T p x w S W b d p 8 R + v M A N N T 9 8 9 2 t D r H 5 0 o a N n v 5 H j b C B e v r x D z N b a g y a t Y j h R C K k X w N 9 x h t j o / Y 5 U s R E g G c h / g 4 w P x c 1 O a G f X t 1 h k 9 S v + I M O U J t 2 3 r s Q J A w t I 1 c E + n 5 e n F v 0 r c V A 3 q Y P y + k I j i 9 C W 2 0 A E v 4 h P A e o Q E 5 f / / 3 u d 7 R G O s e v B t 6 g s B N 8 / t G + a / a R Z s k N / F X k m H I G q I U S V K 4 O l t h 4 t H 0 I 3 f n u L 9 s t X Q B U 6 R z u k v C / / Z n t H l A J D n G A V p t W v r r 4 d S / z z J H P Z n O 5 e X u s / c u b Y D 2 K j 9 + 1 L M L c D V G 3 U V K / q P J t w 5 b F r H N P C g M I r A J k Y c T b P 5 a 0 F E k j Q B Q B f k B v u m U O 7 + h x 0 a 5 N 9 + Z 4 w q U f K Y e 2 k v U M 0 o R 8 Y e W o A + B y w q t p 3 R w m W r o R K I l 7 n / l 0 6 U a L o I E J c r s 1 3 z K 9 g C E u j K X z 7 d z i z x I A F b t 7 T T K 4 j C 9 o r 6 P s R a N y / 7 w + e e h a z n N E 6 w q N Y j F c O 3 Q + q d g T Y H q d O T O k x d 2 b / C u 7 0 I q n P b T y 2 X o H 5 S X 8 O k x b 0 m a S E h p c / o p Q 4 R A 6 f E a n b x r 6 l l t M A Y q V X 8 l C g f O 0 g q K A N d z j y 9 V h 1 e d Y m 4 U 4 r g f t t R B d t z v v e X y E x V + M S a 6 U o 6 3 F o z Q M 5 + M 5 B 6 L b S B z V Z / f 6 4 b E h x 3 E N n S Y V T x O Q + r e x G 8 x o t X 6 x P i m H 6 O n J f H I V g t d 1 B h M S c B E c E 0 u O O N 6 a 9 P N Y i m a / X E A L s t W c 5 a y d 1 G N a j M H P B W U H / r P C 2 I n u k d b 1 e l t G l V b w Z x n C O T y b 7 0 c 8 g u 8 9 9 m / H Z 4 9 C X K M i P D z f s L F 3 Q J P Q l Q P / 3 n m s Y K B j u z V A 5 g U 7 s B k I r Z n r / E r 0 B U 1 i k I 2 8 K / v Z S B H R L 2 1 T e 2 g i 7 o c Q G x N 6 v R j a B / W 3 a C 8 g q H w 8 Y s h 0 Z b I T Y p 4 A x o z L o O r h l B x q F G T h z A U P x J d G Z B P B L t N E L Q H w U 9 u 1 q N N 9 2 D P o m 3 v x W h E t B G D T y D p b V W W 5 u q 3 i X v t j H 5 C 6 v P H h R c f 9 u s G Q A K v Q A r Q P U T / h h 0 0 + X s J t h O h O Z H 8 Q b R j F r / n 0 C C z c j R B H 7 1 V 8 6 G C b f s Y r j 4 Z T V E Y P 5 9 c 0 B r O Z P w J e + 2 8 A x C 5 C Y g r i l 6 5 5 c n J C 9 z C o 8 t k g c u 5 f q v x M p d b W q P O L 5 w I k e c C a f b g L X W g U / 0 g 0 R A q V V Z j C + 7 u 5 x K I y H 2 o L o 7 Y 1 3 v z K X x L M x q H j x u x V I D o 6 H f S W q G k F 7 I + I 1 E n M 3 w O V O k L l R x K 0 X N u N i 8 i / 3 4 g I 4 j w / L k t R U w X o 1 g 6 0 g w a h D E 7 q w m 8 A S 7 h 6 x j 6 6 f q 5 A 5 E e 9 9 U S + w X k 8 I 9 5 / P L 8 j K o / p 4 B q v w 7 B T i I O 3 2 e Z W n t Q 0 f 8 J L 8 5 6 g Y r 7 T H C C k L R V 4 f a v e 9 D H z S Y / m 3 8 Z 5 N J I Z m 2 s T h G D A 1 J G Z f e y 9 i X w B w o c U C x u P o F T M W J F P D 8 y U F w r H 2 W N M S 8 j L 7 7 R q 6 8 7 a C 1 c L w w I m x O G F t R E 1 a + 1 f a K J P o N + V O 2 8 H H l c 4 D d Z f V + o A / G 6 I p F Q Y b j + y 4 I 4 w W U E K h 4 X I 6 S t F n 7 8 6 p w 5 r G L d j D n N E 1 l t Y P z a Y r s f H 0 o G h i 2 2 i T r s V F T I H f I T l H p x t V u W j N R I C Y S E W p + m g x 8 X M i 0 M T v a 3 I q h a w 0 s D L 5 A N 1 E A 9 W n o D 1 + a 2 k 8 d o J A B B T b h m J D O B O 8 g A F A S i m L S v 8 b h 6 S Q 2 b t 7 j M M Z m B t f + F 3 n X + M o Q m f a 7 E K z n T D T k V G + e P x H q z v F M b d h 3 L W 8 E y u Y D z c I / / t A T M 8 / 7 b 5 T t 9 H z T 6 P q t M s B E x W K j 7 e r 6 O 9 k / c 5 n M K P u e m U 6 X T P O O y 0 Y + e N C 1 t J T A y s s a C y o 1 Y X c 0 Y h v 4 / t S s 8 Y t j A f f i + 8 6 C w V p k U E f 5 O z R d z G F E H p b p / v P k a 2 8 T v m U k w 7 K L T h Y / + 7 v A D P u t n P G x l + I I o I 9 u 1 f h c A V 7 O k C r L j p 8 c Q k 4 o r w D U R b x r c w K i 1 f r R G F h V T u 0 J O G 8 I m K F N P e N q 4 i J 2 Z A z Y M v B G l 3 H T 8 y u I 3 M D 7 I p M C 3 K y v l 8 Z L r P I m H I P 7 1 a E z A c J z i 9 R O T W K / t N x 3 B j D 7 h b 3 W D u n L J B V k y G I M J d s D q H L U e T V K M v 3 + f Z M e y d L + y v 2 P Y C s w n l w B D s v Z A w J A J m a A 6 r T D b C u / C W k I W z n i F p E u 6 H T N m K 4 h Z x n P e Y 3 C X c 0 8 r H U d U A i 4 + Y e 6 q 0 M Q x g j j p S S Z U q F U n 2 8 7 o O B r 5 Z N 4 n c P Z i 4 L I Q T H a G m G L j A e X + + 2 4 7 Y f k D n m L j 9 7 E i 0 k a H p W y e 9 q Q F j N D 0 p L 4 D 7 n 0 4 / R 6 4 a f K 9 / t o C N D 5 p 4 H U c k Z h b 9 l k R I U f e E w T j Z K w q q Q S a 7 j 3 f K C e G m X i / E Z H p N 6 p 8 Z N C a Q 8 / B t i N m u u C 2 d n g Q F P U + E + + Y n 9 Y Y l d s v P d c 9 O + P y B 6 g W J L T t f a O r 6 I 0 U Z 8 n g B 7 d R C a K 9 t E E a U y P j C r d r c 9 2 X G J E 5 j T D c S a h n 5 2 w / P + f N j 7 F 5 g q j 4 p 1 n S L 4 1 L g b y N 0 j y y 1 Y n f k d k g 7 Y Y Z 5 W h K T t d 7 u d v t A p m f Y t q X 3 h f d u h c + n f f y g m t i D J b m / 3 D 7 u Y q p t W k w L 4 r x p t p P I O A s H Q W k 0 L f q u z 7 D J b n d 2 x a 5 B 0 8 u D c g b + T f j s X R p x / V r Y B 0 r 7 4 i o / / e L 9 s 2 3 H w z H c Z 0 t f c D R Q p + C 2 V 9 Q C Y a z e z k Y W 2 B E u W y M V v N A U L U Y 5 H + o w V 4 D Y M V 0 v 8 / 0 Z 8 i + + o c p b / J E l P y W 9 n Q Q F g / n I u t 0 W / m 7 Z w y R A 4 w r O N B u c E J g w c + J t a W c d L s t J 4 9 b n x w r X Z j 1 + u O J E 7 q Y W U h q V F j m V u s 3 M 4 f E c V E 5 1 N A m Y B r 3 y X o k r 8 J 5 T V N j J x 9 7 B 1 q a B L M d N z O 2 I f T 7 j N g W p C 2 9 h O s y N 4 w f a X B o Z Q q i h 0 e F v y H 6 O p Y D 2 v M I N + h c Q U P N x q q E 7 n R 5 2 a 7 V W P J Q T F p / t q z J e Q 1 9 G 5 6 5 A C i R d A E 7 x u 1 h Y 4 w m S c a 5 r D I 8 C t p M S S p 3 r o J U 4 p y U J x v / T 5 M a 7 f k L A w A 9 w D C + n U 3 d A q w S V b r U l 7 U / 5 e X z v L d w s N N j R p K j w M o g z v A 5 m z F G K 4 e 7 a C x X h B y X H Y S i q h O h U m u D m V j 5 D k y Y f Y 6 C f v y S r b R C 5 k R 6 W + n 3 k f q M T d J o f 1 J c 6 Q z 8 f J o C 6 A E o W g B 5 q I A t f R x Q X o v 6 u P O D V f m V Z s R 4 r f c m Z + L H 6 D H p j 9 B K N N a O x G 2 3 u R Y Q b R W 8 Q A Y H 7 E h I p j g v w 6 r r o 4 3 1 O 8 D d N J j m D 3 E J E K C R Z i N M K Y j S i 4 p 7 g q D n N + E G u M r x o C L r i x N K h r 3 l R F l k D J J U r z t i R v P g H f E G p 8 J o f d D W x O d Q Y f 3 c Z e p z u 3 2 J i P + 2 b f M j W Y S S 4 n X c c W + u M c l I L f W 1 x J Z I K 9 e I r 2 R 5 1 8 N e c h W h o L 9 b 7 M M s e n f p D Y O I c Y + m H 3 u A b 5 r r Q n F b U w y + N K h N J k + H e d 8 W R / A B y r y t X B i P o n M x C N A 9 8 q p J a o M T M g I E y N V Z 9 T + u R W 3 7 j Q W I z T G i a + P p 2 v Q X R l V E e 5 X 7 h 9 7 6 u p b h i n X b S r j V 3 0 u A 6 5 3 A 1 l Y 8 7 1 F + b w i l Z 5 h H i E M E y a n d u b r g B o p G 3 I 9 J i o t Q M q I s R 7 A 9 M 6 V A P s d O Z J U v x 3 b p S c N M b j w V g 8 q g L X R W E V A D Z O s N 6 l I S N 3 D T M z 6 M u c E V 7 i K x j W w u a E q z T w 2 F F Y i 8 4 E t b n 9 A 7 H D E K A z e R a J 1 0 i Z O 8 E u n h k G 2 x a Q c y P V B U Y J N F K 2 p 4 M Y 3 R N H O t d Z 3 x f 3 r l P l V j M m 7 n s G q C Z 7 K b F 5 A u g U 0 J I y H K m Y O + d Z E W m b i 1 + L U w 0 / V U O h S M 2 h e 6 j 3 9 V B J s A Z 8 t 3 g + h y m y F l f / F B Z B W 9 c 6 r W 8 o u P P k A D A C V x x r D j Q 9 r L w N x B / v r n d B E V 8 C M D K a l J p l g e 0 z t z a u / i 7 U n O x g s e s b y Z D s u u T v q z x N S T v j m f h u P H G J a Q u v Y K / g z R w Q p G r f v B T A W 8 v u M a 7 h X j A K c E 6 J Z f 4 F + B l V k a 8 s I f I 9 2 T S k U Q V Q 8 i n c 9 P j m 3 t 4 + / d g L B Y J b V A P n g f b + / z w r z / p B T z b I D C 5 H + h F a 7 R d 3 z z x W n T U r X u n v q f t Q y 8 Z i T h / T s s I + x A v + V F b W f p d r f W j P F 5 v O p k n U S o J T k b n O 5 U o m h 4 t 1 Y k O e 6 e s f R 4 N K n 0 p r q G P e F h 1 7 4 T A E I h H g M C D m f k m 2 l s 4 k / n 2 B z w S m A m F 0 l u 1 K C p v 8 M 8 R 5 G f f s z u j 6 u M n 8 b D p c 5 I o 6 u j h F s c R 1 P W F O o b t G L K A q A L q 5 t o 5 m y r w R 4 8 n T t 1 j I R n o N y A H u x W p 2 J Z 6 P 1 Y z F 7 Z f e T b s + O b R n h h F r M Z x N y m m m C b / 2 T 3 S Q Z i i v f Y o l 9 u 4 B f b f H 3 l 4 1 M b V 7 J c r i o h / Z t i 7 B L M 8 z q n m D E D v 6 W N F 6 G J 0 c E + D t p V e 2 X Y H 1 3 m d z H 0 L 7 S J l X q G 0 A s u s f U z v o k K q a x 0 v w o r g F I 2 O M f 1 2 H b Q 3 3 M N 6 f 1 O 3 i o W v 7 P 1 8 Q m u w M 0 W e p 0 S z N i I 0 y Z f z E T u O 2 + s V 4 g T V n I V H R M Y 9 n M m Z L O b 0 P L L B j z a t 9 5 s 1 l / n x f L e J Q 6 b s U v u v W a x Z 9 q F M k I q r F Z G + 9 X e / v + 5 Q x c K z q 6 b M Z E G g J S J L l M d 8 a T l r j W N X q r H B L v h 7 3 w z r 7 O L 8 c D 8 c 4 J K 2 5 b C F n 1 2 i 3 k P g V O P n O p 5 k 8 t 4 B B G D C Y I 5 C y K e 4 n b G u e B 1 g W 9 4 e L S C x O / n b p O R w + h 0 8 x F c b S O f m E 4 E q Y p H b u N r M X m h 0 L R I 3 y K o j 2 E d t 0 N J D + v n Q 4 n K i r m / A F R M u E Z C / y Y K d r m K V 1 i n 6 M I A 3 J 1 G G F F n t a 3 y z 0 c + e w c J z P D A x l + 2 g R w 1 + 3 h d M o t N z U k P S m z c J b h o R a / O P r x a V 0 A x H t i S i K n B / N A 7 W / y c P v + j w / Y T R i 1 X x w d A A 1 2 U l Y + + N z O 6 p C f w j y s d W S O U a Z S h P 5 9 p o 2 M z m v j H 6 a 0 h Z 2 N L 2 b J x z e s / t S Y h j 4 9 u I C F a I j l t y X i G N m C O 4 I X D N d 8 n S H S Y 0 I 7 b X 8 w G h z v p V K q 9 F v B j Y Q m a f z 1 E c 3 R q n W t e m c 7 M X i q P i v q m Y Z E l 8 W B r q 7 z w c b / d h h 2 p j t m o 3 J v L J 6 v M m q L l u k J 0 O q P Q t w 8 1 9 u Q f K e 8 c u 9 + + y / 9 4 2 A Y j M + X L G x L q 8 m 6 2 z W U O 4 S P E 1 / 9 4 / Y x l W h N 1 H I I N r B Q Q Z u 0 8 L Z P Y S O s H T 1 Q k Z B 0 c j B x O l F x n 8 I Z 8 s n f h q 1 m 7 y e U 5 I E + l / n B x L L 6 m O o r c T T 3 g g D k r 1 B Z Y q Z x z d m R T n n I V Y j 6 I y a H s 1 / w z 5 G T v Y p z D I C z h S m t O 6 E v h 4 w z S C 3 r x Z z n E S c 1 F R b D M + r t q F D r c L n L r Z 6 N 7 b 6 N L v i F H 3 Q p f x w h y Z 6 W 0 I 1 1 N R Z z U G o O C o e k O p P l c h Y k z r a I B q L 9 G F k O q b i g q + Q d Z Z i 0 P t d h h X c P g S 3 A n a 8 I 2 N S K T 2 W K i 2 H X u C K U O b t q i 1 J D m M L I R r 7 O r n w x s R i B v Q 6 e / 4 M R 4 m / Q z r P K M 0 j B i + f S W t 6 m / + 9 E B a 5 L U d 0 F c s L z Q H t G I q z n 6 c H 4 X g y u o X f E P 3 H Y L i b C M 1 g L d 1 Z 7 D 3 I 3 / X 1 l x T 6 9 + D 6 n / P V D P d H 6 o P C 5 g t i K S g a e 2 g C h t 3 w X a V r O N U l Q p i f m K 1 5 d e z b f Y + a h L j W T b o Y w 0 m o d t Q 2 W T i 2 X c / f q n Z M c S v c 2 M o o Q 6 H 1 8 0 v p l d X s L M y G 8 H W m t n 7 w 4 6 r X A O 8 L o w n g R 7 G i W / A y E I C f U q u g 5 n O B M 4 a b 4 z D D 6 d F H r 9 U P B a v + x l 1 c c P F j U I D q d y K 5 J T q 4 p B T J z I P Q 8 y q U W e P O R u H 3 o u + u 7 u 0 D Q H u E P 4 Q d M y V f M G d m T c w k b j W 2 K k 9 h l i C / y M P d l e C E m n n j 1 L + c I J d f f 0 9 A S f P Y G A B m c x / i r L C 5 2 h L f C d D t 7 k 7 6 l Z 9 L n a Y + U 9 h 5 q A 8 z m K Z v J r S X 5 J N H 3 B 9 R e m F 9 j a 3 x m Q 9 I I U K t 8 J J 6 F O d + N 3 t 7 1 A c 6 1 8 H y h G 1 N D S 9 u w 4 w S l E 2 Q 7 O H j x 8 g 1 + F t Y i s 2 M r 9 j r i W l A R u N i 6 K + L N k b 1 l n K n V / 0 D o k 2 F I N C 0 q J E B L v e m 3 N i G u J 0 Y 2 w i W P k y 9 K 9 A f c y w b + K w c z 4 x H w 4 W n i U 5 s o 8 + 6 t v 3 r 0 G d W I E Q y W 2 + M l 6 l b z 4 J / 9 E / f e l U R I Z Q / d M / 4 U 7 + v / R P / C V G k H n P X t f j / v S n f z r I 6 P / t G X 0 G i m f v N c d h f z R X Y p f g v j W b 9 p 4 x a s 7 G v c r 7 u u 6 + i T 2 C d r x U v O 6 K d U L / g n i Q D d 7 d o P 6 R / / M S / 4 + 5 i v / v S / 3 / 9 5 / 3 P P L J 8 r 1 A p k E 5 1 U D c 4 S b n 7 4 8 B C 0 X L r u N 4 g F d / + O / g T 0 Z D a o f / a r 5 8 x 8 O P 3 0 f / + L L + j 3 9 X J n 3 h + 1 K 2 t 1 z Y 9 4 D B 7 I + P C T T 8 0 T 2 w + 3 / / b 3 m V B w K H 4 3 + 7 3 Y 8 / o o q S f / 7 z Z 6 M U O / r d y s C A d t j R X P 0 + m e X l f J C p e R G U s p p T 8 0 8 F q D D L e h 8 Q 1 L E c Z D e c 7 r I V e Q C U v E + Q 8 g / P 6 R + 4 B b O h 8 V D B r X p z Q N g I 0 5 d 3 z O A K 9 y O d 9 F 0 M Q 1 m 6 g u m 0 N Y M y y r 0 q q u J T v f 6 a M E Z / c K 0 w f S L y H D 8 G k U Q 5 T J K R 5 1 Q W A t M o y Y r K + q Y o u t Q 6 J z Z 2 j g t p 0 1 X O h I A i C k y B I Y C x A R 0 P x t p n l g x b B 3 F O X 7 6 x i N f l 9 / B 2 r w h j 4 g O 1 o m 9 n w X S 3 I C 0 M X a U n R G E 2 8 2 n 1 9 r y y d N T L L i f u B w s o F d + j t s 9 r n i 5 7 T P b M W b p B A Z l 0 o j m g A R A p h n f Q 1 j t S X 8 i e 4 p z X 8 + m z s r f 9 W B x + V 8 t + w T K j C m Y Y + y f g L p M l 8 4 d 8 d b U W z 6 f 5 V S g y g w G 9 H e 0 x u 1 1 P f e w F z H 5 g o S 6 i H R J g L H i 7 y j K D 5 D N 3 N 9 G r M A T g Z y x A Y Z 0 w X s 6 s i x X y b K i F B / s R g / 8 S / y + z c H 1 m U C g 2 a N v 1 5 v C + Y c J 7 Z O g v m z 5 t i F x L A y / D 7 V R z S N t X u 4 O 5 i 4 U + w t t v G d b j r t 1 r k 0 z v v G R w 0 M U q 5 t e v B J 8 1 U j z V p 9 4 d y q J f E C z w K i s Z A 1 a i d u P r 8 l O f Z c h P 7 R / I B r H l x K d b S G 0 z A r G 9 r H w L v P n 6 N 3 9 G e Y f m i z j r G V D / C l 6 w d 7 9 T 0 k S / T k D 4 V x 4 i D N 1 x L Y + g b z W c v / 6 / 5 p u Z b B V K Z V M m 4 5 4 o B d G O C 4 L R 2 H q m Z D + R i E 7 h X n 8 L Y Q j F W J j t g F P H K e 7 + E K a M + L H f / f B F w r f q + u n e f D L P m t n n p f x K 5 2 L 9 K U 9 m U H / q E S P c F 8 G c o J T w p x N / w N x J e Q x X 6 U e d 8 + o L O S d k a N r 6 a 8 f N H H M F k f r k C Z b y b K N 2 A J V N / M d E v j A i J Q Z m k 6 T n 3 G B G 8 0 + R R V e a h c n h 3 A y S j A E o 5 u z W 9 H x k + P 3 i x C j N Q g 7 8 m Q e g L e w M N u Y H G a Q 7 T q J C Z F I H k W g O V v 9 x D A f r I O 1 R 1 c m W J r l / v f + Y y F O s e x 7 9 R p L R 6 B W K L H Y Y 4 n O w 4 w w q r t A l i I I H F A H A D v K H e F b q Q b k K 4 G n e j E M r 2 r B U c O 0 i E f 1 I G T s V X 3 J h x Z B 7 v z n Z d b p j D C C X T t X 7 M I t N V Z G e o C P 7 l d c z 6 6 W 7 o n x E 7 x J j u e m 3 l v r c V 6 h z u t a o 1 w A E y s 1 6 u Q S G f R i 8 6 g P L 0 m z l x s 4 X 6 x g k e L m + 5 4 o a a E S b L n f a A 1 b X I g n 8 q 6 4 P K O S X S N c 1 3 D B 6 C p V f 7 / 7 6 i z M A G b d h K T 9 L 9 T q B / A 9 p Q / E q W N S w b a W 9 h i s Q I a y 7 i K r u N a l l U t J 3 3 j a Q z 5 N m v l r P n j X v Z f D 7 M E J W c N g b S u H 5 P N v u V 9 0 Q f o W z q H 5 3 O / M k i 7 v Z A n Z R v 3 Y b p a L v M x e s O / H v f s v s 8 8 V D 9 6 L m C 0 H J d 0 K K U E v y g A 2 4 W 3 c V V G O w V 3 u f 6 1 Q / 7 + v j 3 h Q C k 7 w R M v p U 0 W / H O 6 9 4 q 8 D o A 4 i k D E 7 t n I T 2 g 9 X G 9 / Q W q 1 s E 0 C T I U N h F 5 / Z K + x g r y m d V u k I O N K Y V 0 2 o 0 A a J X Z V b S r 2 s q g c 4 T Q R c 4 N 7 2 4 9 p 6 H 1 o s L y M O E n i n 4 O S u d Q X j j H N 4 f m V t 8 n 1 S 8 H 0 T F E t g q 2 v d 9 q Y M / Y / D r e O P M B 8 m n N x v V f Q R x J a L G B 0 x D A B 2 t 7 8 f 9 + i E c M o / p P 1 z T j w H s t 4 5 f F / Y P Q G k H s o 6 u a U o G 3 8 P N h E I N T g K F Q M W 1 e 3 v 0 o T y E d v e F J e X c v G Q A 6 + e + b 4 f R I G C b s 4 R 9 3 Y B E h R 4 S q / t Q / g g H s j p W T W m 3 o A t 9 4 3 v q N U U m X C y S W t q F T O U r a F 5 I 4 x S A 4 7 S 6 i p y f B 7 7 u K y c A E X / 9 f j b Q E O 1 b l w r u B j 8 a a 1 K A p a A G 4 H 7 C u a I d u I z j 4 E H 6 S I F + v 3 U p g e P m Q D y A 2 c w O n k 5 M G 4 0 D j 1 N O m l O 7 b U A C 6 h L X v x N L w x + b + c d C a s T F X 5 P w d t a e V p j Y P c o 8 v E L j n 8 c g v i B g n g 6 p k L L q t 8 b E 8 P L p 3 e + h m z m P E b P h h 1 p P V f R 0 6 b X n I X + b P H b M B k J j a k m r 6 L H D S M k J K X 4 8 A E y / Q e / 8 o f p 1 P E G L E s 7 O r n F M l J V + a o b H k V J v D / 4 4 M e 0 Y Q o 9 e r A R 5 1 Y e t M t y z 5 9 Q 4 4 5 o z o T x x F U D z u / f z C E L b 4 7 j s D H d Z 9 8 H 3 y 6 F a h m f 3 J A R r E M P t O k g A F 7 M F D C R P l I + E D x I n i v 2 d 9 d 3 l n E H S E + z R S x U w M X E 5 6 a Q S E j H I d M i + 6 2 8 5 s h 9 B 3 U S l u b 6 U h 4 e 9 N E / j J e p 7 5 U 7 Z 8 d N n 3 4 z F / h b S X X o p 3 o N d j E R / I B 5 P T z 3 R e 0 V f Q F b P z 0 q F W P 3 2 F b Z U F R D M u V g 8 m u 5 Y 5 P e J 9 i B d x L D x e c j o 7 P A 7 L g 3 m I 6 H D U + f C j r f b i R W U I d R w V h O u O E q T 6 T h M 5 9 1 7 S + / H + H W 2 1 u K + j 8 E q 4 H B b X o k j a J m I 3 k L X g N H 5 S 7 G x G z f b u k n 7 B M u x A B R b A / A W / d i 0 O g G f m 0 t + J 0 E J 3 L N 0 y / C L / 9 t d j O 2 O 9 z l t 8 F i 0 X D 1 q 9 j H 7 b 7 e 9 1 J 2 + + + e U V 8 H O w D e U G W B U W d S X p b A i W 3 X j L h 8 Z W v 7 9 b S 0 K e 3 / H G t K / T J v + K R i b D j Z Y V 6 8 p 3 s b L h G M Z w Z 0 D c e 9 z S C T s J 3 m L R F r G b 3 T Y f Y / f C 5 j Y t y r R w d Q G i w P 4 q O 7 0 2 i M 7 6 + a 7 6 5 S l e B m w d E j k 9 w 1 k C 7 u x J 8 / V c U h 7 k Z x 2 Y g w X f c 2 f F + / v 1 A Z l k r Y j X F L W P v f 7 y c 3 2 Z 6 + 7 a 4 M N Z R p F k o e O A m R l r x / j D b h 5 Z F o 6 + 9 S Y b n W s V 5 B V c F a 8 G F M G 6 / e 3 f A Z 7 z j u 9 J r o h H I c 5 u K j b u 2 S y M y X b 4 r m 6 3 r q w F A / r 9 j O J 3 W 9 X P j 5 A m g h / e b X 0 g D J t S r u B H 0 4 p e e w 8 h B X 2 d v z + j D h s F N o P 4 U F h + / s d w T M 4 4 7 t e / G w l + 7 3 1 j z n m p G P V X v Z k l l A 7 3 B s a k b j M o 5 2 9 L f c 1 M s 4 T S N E M S T Z L X 8 e N x x S y O a 9 X a D V g 3 b 4 t / h 0 T m g m S L u z 7 / C 5 h h x 8 d G u 9 c I Y G 9 U 1 D T w d 4 T S B G w J Z K X B / v 4 / o A C A j h 8 4 N / 4 N G z w z f P d B A K 2 2 e M d Z + d L P C G v 2 o B w e + 0 f 1 S N 5 6 u E j e D 4 / s n 5 4 f z m k Y u C + F a Q N J J 5 X X K g L c 7 o B v H b v V A f r z t M p c V C t R F B K P G n Z d N X K U M D 4 B D i e v 8 1 p h N E c i Y t g k H z 2 6 O X B B f J g / d Z 6 G E p D j M D L Y V h N j g A S A M h z h V 7 D 8 z i a 0 p z z / E B N u G J / 3 o Q w c h V 8 1 3 l C a Z R Y J H 1 e j y s 4 4 g K y H F x r X C J m F 9 6 w J A L K d n r 6 3 e U O A p M f T + k z A K 0 7 2 n U b 6 T S B C E h r 8 E T A E i v B y I I n 6 0 + R y h + 6 9 k v k K B P 7 2 4 p Q c J o X t I F 3 N h I c a i N + O G R Z y c Y x f k 6 4 Z r R T 0 O I w q I / J n 0 p P r 4 S y N 0 u 1 7 8 i c 4 u 6 k B D C K 2 l w 1 J 5 f c v f P w H M 4 S 9 5 W n 1 n c M q B 1 K K N o z g Q k 7 9 l 4 y 8 b L T C / v w j h D 7 x Y q x X O H V L u E S w O 9 / P L T r k 7 U L b u Y l l + 2 / F x 7 z 8 v 4 C T 5 C W W B w e d 8 R v Q T r D 3 P S T g F s K 2 O 9 i V 7 s 6 V r k M e k u F T 1 W H 4 i I / P c t 2 z j 5 I h j 0 H v N Z 3 L p f V 3 5 i f 7 M N A t c 3 7 H 7 j 1 T H A / E a G l V s O z x i H 7 d I G 8 W D o 8 c 9 v h Y / 8 a 1 2 e D 7 z + Y 2 o D t E R 5 C A B t C L E c J M F Q j q q y Y S 6 j 7 d K a 3 u x n 3 P X x 2 N J P 6 B D o p K 0 U G p P k P H O m w y A B a T j O Y 0 o K 6 5 f q h Y I a h v Z q Y l 1 Q r + w N D U L X 6 K 3 I s V m 9 S y H 9 i n M F i n r X M b B U g N b Z J + n k d 9 D R H g h 1 4 N i H u m n d 1 g m 1 3 O O F C v J 3 Q 8 u 7 J U r 1 z h b V z R p 7 x 7 r b B u 8 u V j u N p L f l 3 H G E n j B D l Y W 8 N A Q F y C X K O D r 5 I t R W L e / Z J A e f N s F d H A 1 t 4 D G c F h W 4 Y P A d q m m k 4 T f Y h h e l o 8 0 L O 8 V T 9 a W n D / E I d a U u H O l 1 q s Q l u y v I K G 5 U J S t Y o 7 p R v f m z U b k S X I E d 7 G 8 C q C T l 7 i F X J M q s 8 5 C j f d v 4 O v Q / M h + d Q / Q m V d F l C Q s G W O O z B S L X l Z l w 6 C q s 7 Z / e 9 f n M S M H q 3 L G A 7 a p 6 t E p W y V B b n u 0 9 9 j L U E z u k 4 h 0 8 6 h p W G f k B n 4 D S Y O 7 + R E E 2 I 8 G u q w I I y P n M b 1 J j f w d q n / z j h q 7 9 V C 3 p T 4 Z q 8 y u I H z S V i K H B l y j V s c l k L O q R O U K F 6 O + t d O 8 C v W + D H L e c k H Q r a i v 4 Z 9 4 m 1 M L l y y v H M m b p J e G 6 p I s i J Q s 7 0 n c l h 1 5 8 m 4 T 7 S 1 3 n 5 3 K 9 o x T 1 D f M H e M h t G 4 D 4 2 M 7 b d v 7 9 I c C G N j n u M s H S 4 D I k l O L 4 r q r k s Z s 4 g I a z m J v k t q N l C R K 7 W X o Z Y P N t X s X J 8 2 7 i h C 5 M V D Y G w r 4 6 u 9 a N j T R k V M N Q H + t c o I M Y v l N F h n D m 7 d Q G / R K H y 4 R O p I E 7 Y i X v x 9 o H v s h 0 o J S D x t F Z 0 b 8 z u K 4 t A E l q W S o K x v i X 6 t W J f Z k x c f a i h 7 e m H X p D I i c f i W v a I 1 k C R t I H 2 f d 1 U / Y 7 s 1 D Y p 0 s j G J M I l m L z 5 c t c 3 g F z p S p L + 0 J p R r U l J / C 2 Z U n D l M m L b r e K h 6 c b X b p W A P 1 u Q t 9 O X 0 C o 9 W 0 Q B T F H 8 C h 2 / s x t 1 D M J u K q 2 g q P 6 H P X w + c s H y B o V 4 v T y 6 M 8 7 n 1 G y V 0 p f X V Z 1 i j / R F z N k Q g / K Z o H e Q + 6 2 n r A J W X H 2 C P p w H e G d R C L W X W Z 6 X P Q H W F 3 B R 7 d Z c 5 3 A f n 9 0 z 4 n m r A f p W c k H y a 3 g 5 m j E l K n r c 3 m H x 1 c R a B 3 x B 8 e o + 6 v O v s i / c F 6 V R p O O f M 0 N 2 B 5 J Y z Q 6 p Q l 3 F H q J H N b t v 1 t e + X Z D J d Q o S j c b T r y 8 3 U g k O g U V f x S V U E E W A c l q C I 3 T u R E m B f V q G n d o l L P a L b S R w c B N / f I 7 b 0 + W A Z / g C n + p 1 X C d z G C j 8 1 g a c n e p Z m S P E T o p y S j l Q I x A K d i Y c g 8 G 8 I 9 3 m D Y a X n K e C 6 L p s Z 2 X P y 8 j e S w M O L D s j h 3 2 U I O i f N d 9 8 7 1 + H 7 r L P v s H V o d N Q 3 q s P V Z e X f b J C / o W n y E a i N X T Z / y x w Q a G W A T W q o a Q O i y / U N o O 7 o a h Q y o m 3 i H / 9 i q c i O 7 Z y k e Q V J f 2 P g D u 9 h t c A a q s X 4 r B f 0 8 H e x D B J Z d m b Y L m b y v C X M 8 c + m W + 6 u T P 9 I 5 L 3 J 6 8 J O w 3 A D / C d 0 g t j i y 4 w D 9 l T N N N n 5 J 9 Q t 3 K o i c G l w b q w A 5 j M i y X + / e a r P z y H X x + N 3 w n E b A k I n Z K E / p I P V z C I g O a c B A + l u D / c J N b W G U A s J j j / 9 V 1 O x / J 3 4 8 k P M + P H 0 O j P 4 Y Q 8 g L q 7 d S O F W r h f F 0 Q u 2 U M z P 8 X n p 5 3 d j U 8 A E 3 H X h m x b n H J e D A p a + R m v G G g T A v r Q v X / U R 4 L c r b M A z A h x + n 6 U 7 y q r q l w r + g 9 d q D e D x h + J X 9 Y Q d 4 w l c H K 5 1 + f O f F F Y w T x f z 7 t Z p G K u 9 z 1 v A e 8 P Z P 4 k 6 Y a r i y d c b Z R o T c t 0 y 4 8 4 h 6 k q u 9 i Y s t A c 9 0 Y u m f + 2 1 I n F q m o 4 N z E j o A A A 4 E W 8 w Y U A e i 5 p q V d G 6 F R p W e V 5 9 Q 3 q 8 c J G 0 E F 3 l 7 O 7 n R X A A m F R h z a w x P p 9 X X r f q 9 Q 7 1 k H E 1 5 V Z v K 9 a R F Q 6 s E w 4 N B r O A 7 R G T s U I A R U 9 T i B D H c E q N I A Z 6 E M 0 x t Q 0 e p / N I q S e h d c + K l y f a j 6 Y B P y O j j s O j / / f y T y 8 3 q e K 8 b Y r T k J B 9 u k 8 R a L x v g e I Z X 9 f C x m t + z I f X z f a S b T 5 5 G Q i G d G I g X E n K J 9 t s 7 6 E R L + d n s f d 3 4 z z G 7 w 8 f J p S Q I y d G K c i 0 K C b q X a Y H K v T h + b w a 1 g t H x Z 8 s f 5 k L R s B T 8 4 + f H N I s D T 4 o H o B K J W W v K o P E Q M d z K s / 2 i 9 4 d 2 V s o v w Y f Q i m o V + T c j J G S C i H V u P K Y Q s g W C 3 0 y H A g r 7 u W o n M 2 L B D e 8 z h / r r W X P 4 r N 3 j h 1 p m Y 2 5 + r W D k h k i Z N i b d Q p B Z H u R u + q v J I g x j E Y 9 E L R x t k z D 6 D L 0 n 2 E f e X j h Q T r j q M K A f 5 F I c N 9 E f G A r / T H H x u o s u A 4 + r n y u I 8 x N 7 s X J A D c 7 n s R s x 9 a 5 m D / h Y K Y t Y C f P c L d 2 o M o p R 6 Y 2 k r g q s M 4 i x O c A x Z o y Y W V P W c k q T u P c F z 1 5 e n w 1 L M 5 m Y / 0 q c R z q B l t D G E u P M D i D c N + P o i 3 8 t 1 J i 1 n H 5 B b V N h Z 6 4 h T 1 Y a f X 2 8 I T 9 e J H u 1 j 3 q N s X E t 0 M X D r o w N u 1 F b k G m Z 3 M l m V 5 R s v A U W D z w k S K h j a r A 1 3 y M i q 0 W y Z P l 2 y d 6 M 4 y I B w i e o D F R 8 6 r B Y Z 2 i I y y i E g o L 5 n d b L R + / F w 6 B i s h z F x 3 d b i r F C a W b m 3 g p Y 0 l J q E 6 S S C 4 5 M 8 / W S a n G l B Q w s G 1 Q J Y K C s + x + H t / v b 6 Z Q 5 p n m X u X / c G x 5 j e o 8 u I u / r D 3 8 X w 6 9 N M X 1 t C O T B U 1 b a O 3 1 5 V I Z Z 9 e z A w N w E 1 l 5 z S 9 m c 0 N U C X 9 8 y 0 T 8 O k 7 8 y d W U S c p e H 6 2 v P 3 2 z z J 9 v r k 1 Y t o D 7 Y / 4 I c x 7 K F e q K Q Z 3 r / A S u 6 k 6 7 E k s O F 1 k / 8 R s R S z V j 5 W + 9 K I q f h F / l l S A D y r i y B x I d q w I y D 2 f m L o l w 5 V 3 C g 0 i t 1 A o 0 C E d y f 3 d e c k X L s d W V d 9 p u s M p 8 I X i n F R X c 9 A M h Q 7 x Y f E 7 J K 8 d G 0 u u I A D 7 Y S C V o N 3 O X A D H b t x Q T P x a w x n h 6 d T b 1 W k W 0 9 H 4 E B 7 Z w D o M g P / Q B u Q m x r U u D + w G Q h t X V 1 7 b X i b M G O 3 r S 0 F g x s X h D a u m i y + I 0 S v B b c R Z m 3 M 4 z 9 Y k 5 x b 2 0 / j W h Z e D x f d P P n O r q R b R z N w d 7 O 6 E a x o i F T P y V T s T K Y c E h / H b n U b O D j 5 C C l f 7 j y / z 2 N 3 P 7 I s G M 6 O t l w u B i K C o L k i c 7 l Z 8 5 w c C X A z f u C i i 2 j v S c 4 S o k E o c I w r t h b U f 1 z f j N I e N O M Z B f T / I o u A + i l d g U h o B J S i B u E 8 P i V Q D 4 R w k N M P 0 N F l K 4 s p I f 3 D g 2 M w 2 h T G p 2 L c b h 3 U a 0 5 y Y l s r u o N m 5 r w o / 6 h H j q Q 9 l o m / d X O v 5 g A 6 I c 1 a E O g B k 4 / c L 4 X 6 r l w 3 P W 8 A 9 u 2 9 c D o v W a e W h + r 0 1 r f + e 0 L W 1 T S w p E w g P e 2 9 d 2 u L 3 P r x j D v O r H B M 9 3 V O R z s V 4 f 2 L y 2 4 b G B B B t 2 u P r P 3 U y K q Q A 0 R e 1 Z E a V f O h V 3 h h h c X i 8 J h 5 m 7 / b 7 c 2 E 3 S a + X n o t / C C m Y V F H n W / I c B W Z f y 4 6 g i b w f H / F y A U T k C X 0 T Z y f o g p n L D T G l C 2 d X s f r w F 9 D / U c w C D h F h 1 C w 9 v f v 3 u 0 0 T b G O v Q q l F x y g t w u d e 3 F V L I g 0 m U a z 0 o f r U G X H x S / d 6 U Q T 5 H I X M p Y Q v 2 M g k S W K s 5 e m 1 o E 1 a h z Y 5 D d 4 p w E 6 J J H y T q Z G + / c Q 3 w O 2 + 5 q f a J M W U J L C q s t 9 z A y N V 2 g d 3 9 l r + 4 O 3 p N m N A W 7 3 M X d o K h M Y o Z 5 I 4 N U n z O m b n 9 G X p A U k 2 w F 6 q 1 / m S n T L G b D A j + K j 8 L R 3 k d 9 s i 8 u U 6 D 4 j Z q V s e v v d i k h 9 j H U A w 6 / Z m f U 1 G j f R i 4 2 q Z m 5 v 6 0 R 7 j 9 b 6 J p w b R z r B 5 N V O 2 L f i Q k x 2 F R / s E V G m N b E F t o r s u K x r K 2 1 p h H k D W o r p r 8 9 a k + A P b 3 q d 6 w 4 7 U g S 5 O I w X n j G D g T Z h M d s Y J M 9 2 h e 6 D P g k 4 K f N C O e l / m l q r w G + L L K h 6 s v C Q P S 0 7 f V d J 8 F S L y G K t G z Y 0 O 2 O D j S H S H i g W T G z y U u E s c T G 3 k T I T N r 1 i / z h O C V 5 k 8 w M h 5 x R Y h A T P c G k B H b M t d 7 9 6 W K 6 c G f h s v k C R v Q S V G J t 6 A x H K 7 5 u o p 7 4 k n G t / w y l o f C F 5 P u d G o u v v b T W D 5 W J g S j G 6 1 Q E q x J C h 3 3 x 2 e T k D 5 k F v j e 5 I u q 1 r l e n Z 2 D Q v Z G b Z 6 n M f 8 e J g W F J S O Q 4 j R T y 6 x u O h V G D 7 j Q Q x z i N a Y 5 j K + q w R N U V K r D f 1 3 a N 5 E C N d a s 2 b N Q Q N 5 9 0 Y 8 L L g S e 2 a 4 4 G G J P g T k K 4 R x I Y X w 6 9 3 l h 1 p p 0 T u 6 L N 8 w 2 Z S C + S k 3 2 V V U B 7 + r w B 5 2 x E f n i Q t G t S g 0 L N C 5 b A R P v V G I J t b e M / V t z S A h q s P g f I Y r h K Z 9 V w d T t V h e + B F N V 9 y k e 8 g D 8 I / Z v F r u y r m V k 9 U e u F h 9 a j D p O m v j b U G 7 J 0 q 1 H T p I B B j 6 0 A W d n t h c x 2 J A 1 v A r H 1 2 B j D v h N q F h r w F y A + C 8 A c a Q L X 8 N T W w E J / K a t X / + 8 G 8 J g H B b M 5 1 y E i w V V U C 8 7 O 3 l n + Q C z D L Z c D 8 + R G 5 Y M q Y A 8 s D V S h 6 m n 1 3 0 E t W Z k R 7 F M Q u n 8 D n M 3 D o + z f F 5 i 7 f i l 0 T 0 m R 5 x o g A r G 0 q i R 0 D i W b P m H X b p R M 3 3 7 9 P p 0 o O B g 1 h T 8 b n f A n z E Q B t 6 X z H 0 f r W 4 6 0 o n g m X j y P k 2 e 4 8 1 k h U 6 x m z 6 U b k d / h h u u l v 3 N / Z K x j u 2 M s N + C 0 y 1 c 3 u m X g E T c X V 2 6 G 5 f f B 6 B 4 Y y 7 7 j Q 0 L r 4 N m E Z R r N 0 g A n K M f + W K 7 r / 2 K s V J M 7 1 P G U z c x 4 K 2 N E 3 G Z E j n t L 2 T G A U N Q J m + q Q J n c 9 A L t 3 9 x d h 7 L r q J p F n 0 g B h J O S E M h h H c C Y W c 4 G U B C e P P 0 v U / 2 o C M j e l L V g 8 q K y O q 8 N 8 + V 4 P + / b + + 1 k N + + v 9 W 7 r R i t 9 F F L I z q v 1 E M T 6 u X t / k A 4 7 3 0 q 3 J X m S R 4 n 8 T Q 2 7 n r N c K + s 2 g U J I J y d s y D x Q w J m d u 6 Z a Q j y + Q C Z E M q g D f F w k 9 + m 3 t L l S L 0 g G y J d u o L u p e B 8 6 I n + L l L V V f M x o 5 9 v F L j y N a 4 J w b I 5 b 5 T P X v t i 6 w c d S g I M X D C a u P o 4 P O v P V T X V u G 1 f D D n / 4 u F 3 3 P N r w G g K d f m E Y j 4 U 0 8 l I k v 3 Q W R i w T p l t 5 4 C K t s 3 n d X U K 1 9 3 7 o b R 7 g J o F T s m e 3 o R G G 2 c u V / 8 R W 3 1 H U 9 5 / A 1 V 6 i r t H v 1 T o E j p O K Q A u 2 V o Z q A z N O p D R u y 8 A f 2 / f B 6 A T k X C q 1 c d h U w V D v w h u w z Z Y I q x i b d I q R L C 0 W l f z O d r h G p A c J F L M S 7 z o c J P r K 0 z c / Q 6 J 6 2 J P r Y i C j n s s P g s M w L w f y r S Y N q q p f 1 l H C W b I 2 1 P 1 D F Z r p U c 6 U c Q L M f 6 E i p n c 7 q H 4 2 b r h B w 4 H M m u 6 t X / R d R 2 L l X u P K s C 3 b p d Y t G L R i z e b P y w E F J / 1 9 L B A T e h T Z M 5 W U J q g g u R + c k Q L F 5 x X M + n 4 e + / T u l + 0 o r l b l H 1 B S b 8 T y S y 4 D d y Y k 8 D C J n + / E D 3 E V 0 d + x 6 z R K T M R G J U B 7 R r O k Q 1 v 3 i X r m 1 / e g 6 2 M O u P 9 H c A L l 6 h e I x i 8 o J Z 8 S y f 2 V P i W p M 8 d 7 O X z f n S b M A t h v R G + H n y X C e P S 5 1 F B 7 c c b l c o n c X r c l E I Y p O v s z m f 0 S A N a L p + 2 A I N W Q h a g G P y I h i J 6 I L c 3 c 5 o + L j d E b A j h u O 3 6 V H X 5 a U g y i O 7 + h t j z 2 m q o A 0 5 v u w A D C j D M 5 9 i 5 h 7 r f a U 8 4 f 7 A p n L H Y x V T 6 Y S c O K g n 5 R D 9 L X g A a w L D C j q q i Z d r L 2 / L u v n G A n g 3 O e 0 V H Y 8 m X L g l Y Y 5 2 c h 8 c E j X 8 J a n G X c E U m e r 0 t 1 x f Y 2 U Z S m U Z j B K 3 v e e H P m C l T d Y u 0 X / O m P b r m n q E f g P p q 7 c 3 v r / x V r V F l d D M t F 5 N r r I 7 G g L D d Q J Y z N a U C U e h D 3 C q j c 9 0 i c q 7 C m D H r D Q 3 X s m l s A 9 v f w y v C B m f A 5 f Y u Q z F w z W m g N R N I D V 2 D / X x u 1 p l e + d s 5 j g f K B y 7 o L I w 3 3 Q W G q D j o X 5 e 4 x g k B q Q B 4 M X O J n k m X F K p f Y w k 9 w H / 7 e / e C g K R a Z X h J f T z j z q g g P d G g 5 x f m 0 4 n f U / B M C 1 d y M s x k u P Y N V + x 8 J k p z K o 5 r V K n c D Q / w m 3 p D L j a 0 l s e k Q d 9 x K r R U D k 9 o U o X e q U s P b f / p l y 6 5 P L z K / A T q e Z e n v d M g 6 T D / v J J X I y z Y Q n u g 5 x M m J l 8 R J / j w 6 C h 7 w 3 / u c 6 j q 7 9 B P b m F w 9 c R J z 8 S P j m + o c 9 w q h t I K Y d t r X a 0 u o N a B n Q 8 H R I U Z g e 4 2 0 4 W q Y e e u 4 e 5 G F g 2 m X c A O o B z J v U / l N D s N I 5 A 6 s A t w v / h h D b W + C U G r d A E 0 X P a W t k 3 0 y M S Q L X 4 6 c H 7 B 1 w t E G G n j 6 v X g b j y b j o D K 8 G z S h l G F U d f t N f 4 m U f z p 4 C I P N C 6 y b L 7 8 K p J s g d 3 + x b z m B 2 J T 5 R + j x L 9 q c j v X 3 x X E F m 0 E D H F i u n 2 e 2 3 v a S 4 v j n u A S D 1 7 h 3 u v 7 u z N y 9 U 3 1 x y v D 3 5 q 1 R U T A S 7 0 b V n Y 1 C Q r a c c Q 3 G l L A U N c 9 + I t P W Q 8 o 4 p j H v i M j Q 9 2 s 1 W v 6 6 8 i p m q 4 Q 5 E s y v h f F u l r C 6 / U 8 u o X M Y K p n M i A k e f v t j k / y g D I 9 5 j A q V y + 6 V L 6 M D x I Q + C i 5 C 5 E b m i X d P 3 e m g d w 7 P j z r l y 1 m t 6 Q U k g 8 X m N 0 j l U D 7 f b v M 6 w 1 Z f M R f o L Z y f a + 5 S f j Z 3 g / 3 + K A i i u n j D C U Q j p A W s c i K X 7 V / 5 k + x t E 4 + E 1 f X Y s Y H Y c b 6 R J J l m l y n L H s U o X a C 8 5 Z p s b w 8 A g a 0 h w b 1 s E c Z n N a 6 X 3 Z 1 t 8 m Y B a W 6 F / e 3 o W 1 C N t 0 R o k g + e N d C x 4 7 Z l 6 q / N 9 I U s e k V j L o l M c G b j U W Z Q x Q 8 Q + 9 h P r n P n I 9 n H 5 O 6 C g o b A a L w J 9 k S I 3 0 P 4 G 0 r V 2 l Q O A 7 a Y f l j I 6 / B 0 b N R 9 X g u P f U r 2 l G P 9 E 1 N s 3 8 U Z z 0 N g d n N g m Y E V Q 7 X K t r Q h Y 1 y m n W 6 P d f X c 5 l / i t B m w n k J + X A + u Z 3 9 c R a / v R 7 g 0 Z N r q 8 Y I D O 9 z D p o D z l G G t G c Y 9 v e X d B x j J b w a y P 0 q G / h o X P N C u C q V d j q c W i a 2 3 r L V H N g 8 P O 0 E J o W L 4 l 7 R G s j d 9 + j b f 8 7 8 O V a n b 5 1 G / h / 7 h z p G c f H k p s B + y X Z 3 6 u I f f F / U B y Y J c c X j P q F A N P 7 c F U d 5 3 w A z Q 9 3 z L a D k q m G 8 e O E / s B K 9 h n Z 6 Y h U Y H f L f C R K m S k h 3 1 j 7 g P u 7 h g m 0 7 K x W e y e K M W 0 s k e K / K J T a b b c N w 1 u q b w 4 M 8 f P T G f I j y 7 T k B C J F j j z e j O 7 i 7 4 o 3 l O m j u H e 5 q 2 o m m I o Y w Y F b h 8 6 3 A h I q / U + K k S W d p C + M x 6 J M 2 v C + h 9 Z 2 Q h 2 7 G m M E D H e S k t n p d y 7 b 7 n m d s Q K 5 5 9 s y + / C n Y / 0 H f V a k k r 4 W C R i G f 6 I l d O L i 0 4 G T 0 B 9 / 4 + V W J Z h x I M c 4 I l 9 l o s B J q z c W E 9 f X j B U W k 4 J 7 k v Q 4 Y t l h W o 7 Q n E H / z P 9 G y 3 l t P r m 8 a D C R 2 f Z p 5 S s w 4 c l / f G t L 0 c 6 l q T a 0 g 9 5 n T 0 K 8 r L k t Q 1 u T J r x 1 h 4 h x X D b q T 3 v J C f V M N m N o t g H p f U s l 7 l Y T p d 6 Y e t 9 0 b p 0 n y b Q 7 i 0 G k H U n f A j h E e 2 Y z u E X n m 3 E g f 0 T t D f x c 1 e 5 / V r 8 1 6 L O P v P s R P J t c l s E V O U 5 n c Y 9 P C / V F p 0 V u / A k A u o C Y x l 8 r I P j u Y 1 L S u B y e / O W W g 5 1 9 x 3 M g t s 0 7 X U K I 3 r g j 9 i 4 o X 8 9 m 4 K d K u c J 6 g N p k l 7 3 q Q e S 7 J I L p P J h s 0 B 6 Z c S 0 a a J x N y + C Z T t L C O N x u T W J K s i u M n W e s h R 2 Q u B K g n v 8 0 x O J c 9 s P d 4 i d w c D O 4 o a D y B + q U P s h B T g S 7 F + g U m H v K n 1 g m t T 5 f L a f y d l Z u r T P X 0 + s K M g l p Q n 8 g e v h e I r a K a + i L 1 + 8 k / O i F e 7 P j X V G w A 2 J q 7 2 t t V 7 3 v K 4 g b q H e 1 L O s M 0 G s M n j a g J B a v 7 1 8 4 z 7 6 O D I w l a g u E 1 m X c U 9 / O 4 m 9 M e U 9 Q Z + D o 8 7 n / C y 9 C P 1 K 3 L + B y / f N H p b 8 I / w B t P Y b / E y 2 g Q D / r D 2 1 2 l L 2 1 V Z q Y g l r 2 P b D X F 0 O I L W P i u R k w w a 8 T y u G W o g W m b I X U Y O + k / L B O m h B q b I C M + A Y b O B u 5 M n Q Z A t U u 3 a c Z W u n E 5 9 6 9 1 d n o D F M C i l F V C / 6 L 3 Z a q Z n Q U A 9 4 M V n I U h N a Q + j p + c F D E x + F Y t Q V d a 4 5 Q 9 N l L O x B w 2 5 8 Q f b y E g Z G Z 7 x O L 9 o Y r G D w s b S W 2 + A 4 N X U O C q E e v B 8 n q e b y f Q I u I L f 2 m c x / C h P l d l o v D c M D f m F Y w j e A y P G F 2 n 3 d B g C U t j B 1 O 5 W r K n j L I h K K y 8 M u u l S h 6 e C I f e M p 8 4 4 N v 5 b R z E f e n L o w 6 P y M d B b N Q 4 G v r Y W s A i 9 b / i v o E 9 K 2 E b V k W 8 h J N V g x 8 G B C x V L / x O N M y B 7 H Y / d 4 l L 4 E M C L Q 2 r r O Z C n / l J T / c R C 2 3 r C M E o M e j C D Z b m 4 f 4 I d D n X V b W t + u N d a 1 k c N z 4 S i R l B m m m W x T / P 1 3 K o 7 x 5 W b V b r m 2 6 d 9 y w 5 v V C K f z 3 m J a P w U b g r H W 5 z s X 7 D U e m k y C 6 D p a U u n p j Y O f 4 y 1 i + M o 6 A A h S D t g + V o H J b u A 9 R A P a f T I m 3 a i B 8 w z l A D c I f q T X 0 e z t x b q a I X U C G q 1 n d i j 1 b Z l y k T N S O E n 3 2 9 7 o U 1 C X p W H N W d 5 n d 1 Q 6 9 y 6 d O y o m F h / 9 p V T G g Z x 4 G X f + A u + 6 f b m B c 9 p 3 a F e 8 V 4 h N g f 1 Q x 3 u / W q 4 3 f D n B M V n N s m Y i Z V l e L L g S G V e c 8 K V h Z Z t J Y J A L O k s G O l w f T i 3 O G 8 d T Y F Z z G K d L J / l z A t Q y I q v b k Z M w P E w u G t D 7 i 0 N m 4 M b A 5 o x P Z H 9 + I E / q 8 T I w 7 v d n r c G Q l Z 5 g x G 2 X i S T 7 j H r A z Q m T 8 c m v L j h 4 U f U g R P n M y D H p 7 h h M P 4 D j M 9 l L 3 u t H H 1 d 8 p 4 u G 9 U n R W h a S p d 9 Q C / X a E U r W n o E 4 C 1 V F 6 r 8 Z z o 6 c E r k 2 9 6 O Z f 3 b n T p e g j 1 2 4 C G L J j t O C t G F C X i k A w k m / H Z g 9 V 2 5 c J a d 2 T s 1 7 k w G 6 6 J V O 4 w A X F T a / k i / 6 1 C g j u l u F I + A 8 m r Q U l E 9 E I 1 Y L / F 1 1 i W J F S B d y I u 8 8 3 e s t 0 d X 1 S U 9 Z 4 e e H k t X L Q v V d S C X W P x 8 T 0 q X P m 8 o v D 2 x T d F X W 0 e 3 8 H e F o N + T R w h g 3 x 1 t S h x U V W B B 9 A 8 o p p D f F y G L V 1 d 3 D Y 4 9 y y l 0 h 2 u 6 e m 1 S w m z C X 1 O W 6 u v + D N 6 7 D P H I F a P i H N / w l 3 9 u c A d e P 9 + 0 7 l I O O b Y l p t X Z w C 8 s U X y C Y a b 9 S 2 U F J d y Z 7 p e r e 9 h E L I 3 M / K R f T 1 2 q c O m b 1 / A h L r S a 5 B v e G F 3 4 c O v / S 7 / U p Y P D J q Z B 2 6 9 k N F 2 b y C z 6 x Q / o X J l A 2 J / / U l q R G Z L 2 n w g / w P Q P g L + M M I n 8 b k x D 1 B 9 s O b P H g e B L 4 a M g r x W K p w G S M a d + v J 3 Z N U X W y L O q E 2 4 l 3 A g 9 B T J N 9 w M 6 1 Z 6 f l Y g G C 6 S E 6 O t / E X q 6 R 0 4 U x 3 J 6 T h / S F z a w o z 2 z M V o s m O 6 B j + j O e 7 R X m R 0 V B 1 Q b e S I 7 R F A 6 f l J Z B h w T / B F 3 F 2 S o G d V c R + V A J G l + o 5 S 9 0 o 1 h l n X R V t 0 S Q M 2 d u g d 3 A f 1 j U H Y j N O P t r z r V 4 8 O t H t G P t Z o G F d S x b j C U R X R J Y 8 2 T y p G L N Y 8 D W K w I + 2 Z g 8 s I T 5 W F i A a k Z k T b + m R p 7 V 0 5 F 9 9 I H z 1 c q d B A 7 j r y B 9 5 s B t q i 3 t t f V s Z L W y 4 x o a N E e + s y S m 8 0 U A i 3 t Z 7 R 8 G T 4 e Y 6 E q n 5 J 9 T r j o i 2 Y e v 3 c Z g G g 5 P 1 6 Q D k K H 2 6 k E r v i s j 3 h u z 4 1 n 3 q m v 8 b x 7 b S z t i r S o g 7 1 A 8 K / b 5 m M H t G u y Y Z X 8 A 7 0 3 Z o s 0 g 2 z / s 1 X 6 g q I u R G P G G Z 5 1 g Q a + 5 / V n 7 E J l B M c Z x A L u L A 9 V z z 8 V L s H s f h 5 k + B + P F X Q / D J N G V 7 + R U 7 8 m 0 v s u 2 E d 3 Q N D 6 8 6 e n j c B x z h 4 C w + W 7 c c A v R 9 b C l 9 r 8 G H 1 P Y R 2 V e O w A y E + 2 i f k y S I o P z 2 6 T N 8 a s f W O L n m m S A u W f Z r i n v O Y S A 0 x G p 2 u 1 W E N z z J C T z g D I m i Z O B 2 L 3 w F O n P M 5 2 0 3 m e 8 C s o s n k 5 2 4 u 4 z 5 1 H 8 6 3 H A d 3 k A a u c H N 4 H X b 5 e a E V J 4 L A N f Y C x Y 3 n A C T K 8 Z Y 9 I + z 0 N f 7 n o R 5 b i K Y 8 c H x 3 I J 4 J r j e 3 A X d U d H k D P 1 a q W T 3 D s n U G h L B t q l m W b m 3 y f e I i F Q I A i I z 1 2 N y 3 B z W T B 9 S d S r z J F r w d i V N i O a X W 9 l 0 3 v v 3 7 b I 7 B m k n d j 4 D X B S / / k + D K P b O y 4 X S 4 o o t + b r d 5 P i 3 p P + 6 u Z H Z D 7 5 l s + w P w / X 9 S h h V r i K u S a b H B 0 d h 8 e J e q i C 7 K D g u c d C a z 9 X J B 9 A 5 o n B z 5 9 w H H 5 m z o F 2 N / 6 V F k C k / 7 q 4 b C Y C w L 9 V O Q G n l l b q e O M Y 5 3 7 A i b Y c H q J 3 I 7 V W X J b Y J w O r j A P G R n r h Q 3 w Z s 2 j / 2 b W Y 4 T Z C E H a U Q S 9 X b A q D g u b k l 0 N O v c r I I T y U L Z y 6 J s 4 D e U / J d 1 q I t H r U b I 2 e Z Z Y k h j o Y W 0 f M c R t P v g K T I 5 p 6 j Q C J C S E C 0 3 E B G X h k 2 q R K w x + r h h v 1 Y A i X h c v 2 N b + / q k p 1 Y W 1 4 6 W Q w f v 3 f U t 3 3 I P g 7 p q 7 7 8 S m s Q i B H d N T B c x i 2 D K / A m 0 b O F f I 0 0 8 r + C g + p e y M S 7 f v B B x S L e R 1 v x R 7 + D v Y d c M U 0 z 3 C Z U W 0 T 6 f F E 9 v q q Y C E A l p R B 9 n u q q u p H P D y 0 6 A a 4 j H M K Y U 7 D 6 p x 8 f z + 5 J I b g T U G W d d Y a y q a w + J K P a F 6 G 3 t 3 8 4 d T 7 n A 0 H v l j 1 J f U p Z f Q g + f e i v B P b F V E 2 4 P D X l p G K h 8 f F Z n r o P q e Z f u 4 v C w a w e 4 c I L 7 y j f x o Q L H k C w Q V 0 1 / X n C q H y u H 6 j Q C M 3 2 M S h 9 I F x G h c Z b 9 c v g o 4 d k z x X 4 x j 8 h F l Q F G 8 1 2 h 5 d E g w c I 2 K L n 9 6 n / A Y m D w D o F P i c a x i 6 R 1 c 1 X e D r J k w W p u Z z S H d x H e k d L 9 V 7 w O 9 9 Z / C X A x 9 R E X v V B V H v P F S E Y X v u Z y x V i c 2 O n X l 0 u G 3 k s r i D d W N X r r 1 B A 9 v y H R 0 E l E E q s 9 7 V J k O X P Q u T y r n l f t b E g H t v J i p Y 6 x 5 f v M f U D 4 f b v A Y a / j B J Q M a Q K e P t h W c F j d W 6 N A 6 r 9 U U C M P m P e R 8 E r 2 b l 4 5 r m G x r z M V n K W E p D m v x N n a 9 v Z 8 x 4 6 Q 8 V / 4 T t 1 z G b B w / I B / x + s 2 R i k o l 1 f x I 1 Q g t n E p C U q y 0 Y B O a C O E a B L X A v F Y h v 2 W L j 7 4 7 0 E K k k P 8 5 k e A + 0 C B p 1 Z R p l j v 3 B p P u f 4 k j 5 h U q T u l s l r V q Z x c A 2 B Q m X I 5 6 R K 1 x 4 K 9 G h + 9 X 1 E v N H y M v k c T B e B k w 5 F E G j G U / F B V b k o + r s W + 6 I g / L + w 4 G E N X c y C a A C e G Q X O A P 6 5 b e 2 A d v x a n s d Q W T q R G Z F p a v j c l y Q z D 6 S J 9 Q 6 m G u T F A P q H d e 3 U t K z Z 8 D h i O t N g U G k Z 7 c e 1 i s s S Q l X V D V N V g v P W P y 1 A X q x 2 j t z L 5 m O y Q i P E z U E l v n n S t O 2 O 7 9 X N y u S m M Z 5 x B 3 Y B G 0 Y v O G v L t W n 3 P h / n 9 8 4 C h x L N 6 5 t A D E y 4 8 n W l m d p / X E I y O R 8 x w 2 G c g d c r K g C U t c L P v X 8 z p l R b j L m p f I 4 D Y u w H f R 9 h j d 6 k e + i d 1 Y J h X g c f c 7 + 6 6 U 2 Z q 7 6 D E B 4 + T 9 F t 3 n D 6 l 4 F b 9 v S x O u 3 n K B b T v C b T u b 2 H x g y 5 m D f I 8 R m L j 4 t 4 c + g q L U 2 j R M d 6 c v i d l q y Y M F 1 b a N e R X t n / j d 3 6 u s O f G q t 7 T Q p e K 6 s a + Y m C I l 5 L 9 R G 6 L m A R 7 h s r r l p P S w Q e 4 d + r D n P / W k 8 L + q G k / R c h s E M F 5 u e C J 8 7 E 8 7 F o p r k K g G 3 y P I 1 L D Y E i l 2 C K Y u G h e D O s J o S + P g 2 V J F Z G n v T 5 3 S X h y A X f l z u j L C C W h Q w l i L 4 I M j H k t p D 9 y p 7 y T 3 6 n J m + 1 U U X 1 w c w z Q z 5 4 L 4 F G j M P C M 5 F O 2 g D P i 9 A p d 2 G S U j g o Y A 5 l B H 2 9 l 4 Y 6 P g V T M a 8 u R 4 T M 6 U + + h b j H 0 8 v E f 4 v F O F X 1 I f U 2 x o U D C S D O Q j 7 7 r 7 X 3 r i O O t R r m W e 1 b S v q z q w l 8 w y n q X w M X 6 g 9 v j t 0 f h W 4 0 x C e m B R f a 0 9 l 2 o z l g 8 q L 1 / O d g a O F 0 8 9 q E X 3 x 3 J z w T b L T d w + c s A N T / v M U h f h Q S C W 0 Y i 7 R S V n M Y A c w M w H i 9 y E 1 P 1 B I 0 B h f 4 c u 5 J 3 P G E l Y N + e 0 l f T K n P x S k R l q 2 n H 8 f U 0 m P 7 J u o L C y A H a / z B F j G F q V h Z 0 V d Y g d p h 5 5 n C F F U 0 C b / 9 3 z O s W y M M Z A 5 X E y E 4 D H + n Z o T 9 1 o o A d d 9 a g H / P W V + M G p M a n J L K W o f N 7 2 J u R h + f 1 H V 1 h L b F E H d E l S q k n E Z R 2 v j Q Q 9 W o 5 M N a Q L J 0 V H O S i s 2 J l h x S k 0 W t j U n 0 B Z A / e g x 2 u j C Z r x 4 S a + 2 P D i u 9 X k j D 9 f m C G A X A c 0 A B B 9 R Y i 2 n g K j P P 6 X o Y S j 3 d U B P C F w 1 F J d / + i O v 0 E 7 / P D U 1 n / 2 s 8 X J G 1 0 U 0 K 3 H r l 6 9 8 z 7 J b W z V n S K X W i 1 D 6 g R v I O e p L O / m E r T O Q i J 0 l 5 f d u f e y J L q h X u Y S i 3 X U g G E t n y i r y j m 1 O M 9 L s E B 6 7 B h j z M 3 R A 1 b o k x X v 0 4 f L E Z x X s p s 1 / N P v X D x J Y g h E U O / 9 s 0 h u s W M L E u R H Q A 6 e E D n Q E Q u O + D v W r z 4 h 0 d Q 0 9 h l I d r p B M u t 2 R / w O 2 4 Z p V Z v T 8 5 t X 4 6 T E t d c J 7 m l 0 a E R d Q m S g s o U l d 6 l N H s h N 2 V J j H 6 I T V 1 Q 8 v V g R d w w A + T T p u H e T M + t x N T R 9 + 4 B h T G i M J d d X H 8 m + H W S f e x / + M Q y b e 2 4 H 6 U 0 u Q H L X X / o 6 9 I O i Q x L 8 v Q b v u D Q S c e k 4 I q E L X R s L b L u e m 9 j O l q u g P x f S 3 5 7 8 r e 3 6 F u M + W m 1 C l S E k g r N h P h t e G 4 + b E a G d n t y u 9 I 7 u b V g Y 3 9 7 x 4 3 L J R L l o q o R x u D 7 p 1 A W c P j d j g z 2 B x 4 0 I c 3 u n R y G U w H r x w n I J W B O R 3 J p 8 d W N n 6 6 e w 2 4 z p K a k y E C i r e i R l f U Z Y M 6 P M w U Y 0 6 K Y L H + x s M E D j M 4 X + d J H p K Q p a F / X c / D W R J E I c P V r g h j m 3 V T K r u f 0 Y Z + E I R e P 1 u 6 a L r v T e A / U 1 G V I j e y / R g / 2 c / U 0 6 8 R 9 T F I 8 b K J 4 7 Y x A v T k p 1 J I X e G 5 V x 6 8 4 R A i S 4 P O 2 n r A a J o Q t f C F j P L x x x E 2 A U V 7 p T K D 6 9 F Y j o L T I G w a b W z 2 3 6 g t H 6 a r h r s P z D p 5 3 o e 0 4 G I V k 9 0 s 6 5 u 0 F 0 c 7 I r T 5 5 u w 3 Z T R U t q A D V 5 0 K 1 t a / y U c b 9 L l 1 1 I p k v 8 O 8 V 0 m I S + R x P H m A y g v G p f o U 0 w x p v B S i P x r f G r j 8 I t h U / h a 6 / e J q E c j u Q j f 2 + L H v Z 5 W L 6 P e g g s 9 d P l 8 d b H 4 e I U 4 k J s C 6 y P D p / v M p X G g O y L X 5 W x K Y e r m t 5 q j k Y 7 o 8 q c 5 J w C d g f P z 2 w U 0 w W u r b p B r L w z n t T n a d P m v d p x 7 b P N P t E z 9 E Z c R u 6 7 o T s D p 6 N S C b E w F 3 u b h q Y T H o 9 B I p 0 X J 3 G z S Z z 9 C n s s e N m 7 n j W a u t e b r 8 D u w N p u r u n 9 3 W 4 o V 4 w k B 1 Y b x X q b J O p W j H t y x I p H H 9 W 3 i A d e n z d M m K p 9 / Q 9 u p U I I n c 3 R B G O N H U B 4 E M 8 s j c G G F Y z i N 9 L o B n p E 1 8 R 1 v j q S p P 8 Y L 2 M B d / C 4 V f p V t h f P / X 4 Y 5 Z E u G P I 9 V A n D q z + 7 k 1 n i 4 j s X R G y C V Q a w / V K D Q t x 0 N o H X X 6 a k 5 X 6 p t a j W d q c w L h z l 5 G V 3 j 2 r A 4 u I h 6 V z M x Q f y b e b 0 / u w R + y U B j o W r R 9 j i c Q M f / 9 O X o 3 h n w z i e 3 f v a B q c e j A + E x Y Z Z j l e H y Y Q 7 Y o f X g a 4 M N G H f e b 8 L j o e H 6 X N F d / X q F v w y d U g Y n 4 u H Z t 8 r 2 E t J 4 h R u Q n L l 9 Z N E O W q v a B g g X 3 H k n w Q U 5 J Q e b H c C / F X I T a l 9 y R 9 N 7 4 I L 1 K Y A b 8 a Y p O + X e 6 K r R k O F p 9 A M T 4 Q o E L + I t 2 v q b 9 7 T Y 9 D j P 3 G g E w 2 y 1 Z 1 T w 8 7 + 3 N d j E U 6 B 2 / n e / 2 i 6 p U G f t 9 9 L 0 e O W e 9 B g 8 Q s 5 h 0 R q B y Y U O G n m r b 7 T 1 3 / 6 a Z s 7 e m X 1 8 v 5 Q t f 9 3 9 G A f P m j a z b t G n 5 B N j c d k C k e A F 3 u A c j J c Y N b L i p Z j m v / T p v g n t H 1 j R P v 6 a h D u 1 2 H i X O p m j X p H U R E y Y h K 0 R T D l C o W g Y R v u v e u J M 2 m Y S d A 3 1 D h o a 6 p o Y k G O H a Z g i T f 6 w e Z L l q r y j V 4 H v j O 7 3 6 p / q O A S w T R 9 m j O 3 / q m f L + i 8 g b a S X p R 4 k d i 2 g C 7 Q p 8 6 R 1 8 M 6 k M o I I j P f O D E z O x i P E r 3 L D n + o j j r 5 4 q H v C M 5 e 9 d b Z L C V z P 3 + n l y U T G g n c W Q G 5 1 P h + I n R K t C Q p 8 8 3 Q X v L Y g Y 1 K N c S s q g L p 7 X L d y V p d T x / V Z 2 Z n V B f l x M + t w n r c + 8 + P s r L w T 1 8 9 6 D e O N X 3 O y F b e X M O r 2 t 8 9 b d r g 9 a I L m J 5 c v E j 3 t z 4 W 2 F V Y I J q p r / H C R Y 4 U U Q A a + l Z 3 u j 9 a Y 2 Y l 8 q + 2 6 u L A Y R B c + z 9 d E K t E E H 0 S N Y w f 7 9 c D h y m q J v H 2 Z 6 P 6 3 t N y h h R 1 L 3 p 5 b d f t P T K v j x O k W 1 + j E 9 A n Z U S Q 4 u y e 1 M w L q B y f t B z x G h F O M W J z 2 0 X s V z i c o k k 5 E o P y I z / + N g a b i z 3 s 4 e j a M V 4 v m x 7 7 q D u y N N i m 1 5 Q f b C F 8 4 6 3 Q j 3 p L 7 I M F b Y C 2 I M x f 5 d + G G K H 8 B D d T + 6 m q G 3 j r 3 Q A J e 4 0 G T X 5 V 1 q f B P y Q 6 c b n 0 v f + r 4 H M a c Q r T z 8 b R j H o 7 I 3 v i R t 9 8 J S V 1 w B G A f Y q 2 k U 1 W l c I c Z Q D 1 H P 9 E L t s p v t j 1 H d E c R j p w s V Q G K 8 k c F d j u / 7 1 + X 2 M c B M r 8 d / Z F 0 U j s o 6 B 8 Q O D 7 c G d m O o Y A u L f I c C e g z 4 7 d D h d 5 Q f n R V H 8 u w c V g T P W 9 Z p m h l C r 9 z 2 k S 2 t S N 3 t O z k K q x 1 T n y t m C b s N l u k B T h c D A M E q B p L R i F W N l + X u 2 E J S t k k O m v P + 8 f 4 M B m g K h F d n i G 3 T v 9 M Y R / C d W O E g r Y y i v H 4 Y I S K C G I 1 R t 6 9 H 9 M e p C N m Q g j R 6 9 Q j o p 7 3 2 T b H p O E d M g 9 S Q r 5 y n i u Z 8 E 5 E j z R M c o E Y M 2 n c U v r C E U 7 Y 0 d H E Q O M + W z S e L / v F 1 9 w C Y W g d / K G B b h w 1 0 U B E w v w i b o Z c U / A z X q 3 4 p 0 s F M n d Q t 2 4 h w 0 r F h O a K w n J b 0 p 4 r A H R W Y / J r F v H A I v a X + R 8 B s v 3 X h W U X y w U H 1 r J 7 k h / j g Y l w i B D f W h q r / n Y G s v o B t v E 1 6 d 5 / G G O 5 O o O H a t W u 5 9 T 3 X + B v i J O 0 Q 0 4 N 9 L e O w B T P R S m 7 0 4 q O T f l d 1 2 P b 5 6 0 d + 9 v Q i w / 8 J G U v N 9 Q r 9 d D q M m R r R k E g Q M c Y A r / M v t g N Q X o 3 g P B X y L d F 9 d 8 E + B N V 9 d 8 o P B 0 s 2 G M v h Z o h m C m L U w z W i L I 1 L n 9 s 8 g f 1 2 O F u u V G j / 9 + 3 a 5 X N N 8 6 4 M H K B Z g m m i M s a i r 2 X b s g z m G A R f e o A H D Z A j e 2 f r 0 O + 1 E 3 O t o q 9 G v x O n 1 a r A s a Q G e f r 8 f 2 U u F 8 t T r F I e C j Y N Z Q 5 H M D + F v 7 F H F O z U h F + N e 7 6 U x o N G V a r X m c V 0 Y H 2 p y C N C C M x h B j 1 u 3 w X k U D j b c s + W d c w 8 K t Z q 8 1 u D G j d v S o G u 4 K d 3 Q J e Y P A l p F W r e k O O N m P p 6 u s b z N q H I q O / l A W + M a B j + g Z x 4 X T M J g d 3 s b C y 3 8 Z K v P b v C 8 n / c / U L v W y u X d r A X m P U l m H P R y U 5 o O X z H C u K N P z + G 1 d F w a 4 q I + w v b U k q w 9 s D z V 3 K h n n U e i L h W n e B 5 + / b V 8 J I x + m e v P b o + r n f F a Z O W h z + 8 F R J x U T G z 8 + / K X 7 D O 6 h C 7 + 2 u K X 4 A x X I 5 2 z S 3 K J x I 7 w T y x 2 U b / I r W R t p X D n h / L E u S Z j t 5 H g n h x s F d G S 1 S 2 l e t A 2 Q B c Y k 3 u c J 5 K 0 8 U 4 0 8 w Q D x e n h u 7 J z X j 4 e 7 A 0 u x e T W N m G C h 4 H z 5 A G h Q h n s D Q 7 + K S Y U F Z i U D r v S 3 e B P O 9 R C d u 1 e m 5 d z h / i / x q 5 Z e V b j H j 9 D a c P j Q H e g T A y R a Z N y z B 3 w T n r r Q X O p o z r O V 8 1 6 8 p 4 I 6 8 L p Y m l H g C k e f B 7 X a N e m 6 + H v 2 E 1 W D X K M m R U H X x w 6 j + O 2 g s P m 5 Y S I D r d m C L 8 O d C m w u R q y Y p f i P Y K 3 i F s F p D k P O J u O u L j 5 3 H n s i T i d J 5 O d g U t g D J Q x P p 4 m h l W b R e i 0 X q Y G 9 W R B J B m n R 8 I K a R F S Y 0 n B i 9 O T w q 7 R F Y e B 0 d P P V n E W t v K 7 l 4 M J s N 8 w I m R x X y w k O h A J c j 3 G G O l 1 l 1 i 5 I J s X t P f u C s H w E U U 8 U h D A T y R G Y e u j A U G m E 1 8 5 v F B 3 r + l I 1 r S T 6 3 Y p 4 E D + l P e q D h + 2 z x 9 / A H K A I g n K y / E D O V d 1 C t t s F A O u H k 8 u G 8 N G T J u f O M 7 V k X N v r o Y j f s x g y l 2 d 0 X y 9 j H v I 7 6 x H b Z 0 L g 6 U a 2 v M q s k W R h X 6 g c R G q u H A e D E N / e X W l K e s w E 1 D i D F s R 3 G 4 N n n k f T m 7 3 Q Y f 6 w y F O 7 e x 2 p x J M I P c 9 W L B c G 5 x v / U W C M 7 0 v L v y E n x o y r Y n A h O 8 9 q O o Y H o 0 6 Q k z f 6 l V C l H t 9 H X c s m a S Y C X n G y F T M g S + P T 4 x e 9 3 k I 5 8 R 0 2 + f y N O E 9 S J M W i R H 6 n i g E m c r d 6 u n P R Q P 5 s F G y d R R H o A U r c 0 6 9 M l D i 2 H S 9 3 Z e f K S g / h 2 F F A R u m S F F s 7 + q H O P 7 X / Q m v U w Q G C i w y x G t V 9 q Q G z r B 3 f k G n 8 z z x h 6 h l f R 2 t L f n j n 4 6 X k / 1 y D / d b S o S O P 0 Y 0 H C 2 x P W h y 1 v 5 m I A G v R y b m 6 c f 0 Q R c Z z R l C n m a u n 1 5 5 c z r 4 G N R 0 n / Q E 7 / p l w X I m t E i v D F W G t 7 E 9 c x + R 0 O Q Z K U 4 C h f p o + 9 L p a G h i v Y 4 k r c V u d u t 5 Q K / d n / W n 2 T n 1 Q D m B s 1 n m A h w b i 4 5 6 H g M 7 l c O + Z 2 D T s C G s v U H u b z g j Q 7 M q P 2 A z m l b f 1 k j n d 7 8 P 8 U n 4 4 G H M / j j j B I y k Z 6 r 4 9 x 9 T v A H M u s w d q K X k g t 9 G D x 3 d q T Z X G z 9 S 7 3 L 6 q F J G H t / o 5 f B O e h p u o J y C 7 W w q Q H S m H V M X u h I m V D X q z 7 u T 2 K D X 2 h C P c I g U R y i H S X A s 7 j O o b I 4 N a L 8 C T l l M e 4 R b F R + H T 2 K D k n e E 2 A V f t X i 7 v t 3 5 9 Z I u E i 0 5 E Z t 3 r A M 8 G e S Y 7 A 5 R w v 3 + u w w 7 R j N 3 o h C Y m Y t H + s 2 M / w j U Q 5 X 7 N e T e V 2 D / I Q F 8 9 Y 7 j o h g k 1 l F 6 6 y K p U J c M H 9 z D R / 1 M + R O B x B d j X 3 2 R z + / 1 6 b q L c X 4 R d 8 s X K Q B E + g F l U M G 5 A f k I a U w s 7 G n 6 O K 2 1 f y 0 t s w 9 I / 0 0 1 Z 0 q U t k u a 4 e G x n d 6 P G U / 0 T U + x C s z M d T W U n 4 r P 3 h U s O 2 w L E + w m S o W X H o j M E S 9 N 2 5 2 h x X 1 A + 9 s e g E / R x r c L C c / n 0 Y i Y G + g X 9 E d o u 5 q A T N g t + i 5 6 k u j P Y n K j T O e x C 6 0 D M 8 T R L Q L 3 0 m p m 1 l u D H s w B t k y T x T n T X x T o u l N q U / e T 9 y I M + W W l S 8 d n y U v G y y 4 4 D X Y S G g b K S / W i V J W l b G w R H X E s g h M R N n p f 4 e X F Y Y i j R E 3 L G R y C g U E x j 8 L Z V r 2 5 k X o c b 1 d T I s 7 O N 2 H 8 P j 5 b h v w k / 7 I d Z 0 c 8 F i F e 4 y i / 0 c 9 D I u k A i d j A 4 p G Q o E M T D Q Y 2 U m 4 u i M E X / 8 K n F z 1 F l R 8 n + H x 9 P t q v E K Q P i n V y t + 9 8 L e 2 5 1 C I 2 c C 7 s 8 r h f K U n s n K 8 c f w 8 2 l b P I y O y p L 0 V U x P 2 X Z a k 7 P V 7 P 9 y e H Y v x 5 P + u Q x b 6 Z 1 a j K V n A i s L q S / L k e x n 3 Q T m z / X N S Y 8 K U v X 0 Z K y W J A O K I H l c k g i l f n p E b z B O k p 4 A w o 1 7 w 9 D U T g F c D L t y v g a y p O l R 3 3 q L l v T c H u C S W p S M Z 5 5 p + 0 c s g V Q P h i 1 Y k u d j x p 6 y K y l w + r 8 v I n e r n 5 D w 1 2 T z k / j M 0 E S x n T 4 I u i u 4 m 6 T 3 z u s K s K d v z p v 3 d 1 1 / o + + l 6 v v T P j T / 0 l 4 i Y 9 p 7 G w M q e s H X A e P T 1 7 + n s E e D X O + C g S I R + + M m j I g W V X P Y X W P V + S N b / w 1 c E I g K 3 r d 9 h x f s K c p U r X D S A P s z R 6 Y N 9 N j V m 8 z n q c x p 2 b 8 y z I m / n j M e E v 8 i E r C V I / y o 9 r T 8 8 2 Y V i / D 8 Y g m w S 4 f 0 G L 2 3 l / K 8 e I d N 0 I B 5 V 6 B a B V x w Z r U 5 q z 1 8 b O 6 e u E n r G v W m d t u B m 8 Z S A G N H M Q I i w q j R / x 4 j m S f R z z L k W N p D s q h 6 0 J p g m J 1 d v p i + z C B 6 8 q 8 9 p X x u y K H L Z j L 3 f r D G H Y x s v z i + 8 J V x P t v o U W 4 k t 0 3 i G Z K J s l c 7 H 8 H m W M l b u l T t Z l C 7 V k 0 B Q u S Q z u T P Z 6 4 Y l v i V e i 7 X w V I M N D / 5 u U U e j 1 o p O H R n 5 9 n 2 E 9 / e u / 3 0 J k U B b 6 Y q r a X A H e k 3 V H y s p k r c J 6 + B M i h W h 1 H x J X J f P x / D F D + e 1 P S b w b i h p P u L 2 n h b 1 3 H 2 R k y Z G e w k 5 / 9 x G d s b x U s X o r F 6 Q d d s l Q F m r z 6 R 6 q 3 X w / S d H j J b z m P Z K g H 7 b A M c d W M t Y O n 8 w S W g 2 e S O z 9 g a f Z 7 i v 5 n V m U / j Q d S 3 p M a 1 h 2 c c U / H e y 9 T w i Q b D 4 e l + / 8 0 P 9 A D 0 u J Y Y 8 x S H P E 1 4 A z o L v 6 q r U q f 1 + 0 4 w / M G 8 4 0 d u 8 0 c B B J u W 4 O 8 p B v f 8 v u 8 E K h 3 1 9 5 a Q 0 h 2 i O r 9 X O e n S v u 7 S t q u u m n z w O L 9 R U I x q 8 K Y R z W G k 6 C r C 5 y g g D o 7 e K P s u 4 R Q r P w I S g T S 4 q A d 3 7 7 k I m j U r C S 6 / K e c m t C r k v X Q h v z 1 g 6 f 6 J R R + X m t / l x r B A K L p R X d N v 0 1 m d p H b X 7 H / s N Z J A Y a Z L 8 7 T K T d J d d W i q L E U F G 8 L E r W G x + E 9 E l 3 n P / j i G w 8 X F O 6 J G b n o R H s A 4 c b C c N Y h J y z a f 2 W W k U 4 O 0 l g j O 3 B H y A x B 3 6 y 3 a N d N 9 z c x C 2 2 4 Z w F h 3 a + Q P Q s G P J K q 3 6 B L J 9 l 4 F L 8 u A r M 3 y 0 R s 0 E p B H i n f I 6 X D 4 E 0 x K 4 I A W O K q K W s z v W l i X s k y X q N O A M E c n R 0 j m k L E 3 b 1 b r E V b O F k H g k Z I G A W z d D e 1 e 6 9 z G f c h T P B w u + V i Z f A W k A B t / G G M 2 W C k 2 g D 7 0 w 1 p c O m g H z d K h 0 Q D T i I F 3 I O 8 E q P 4 B + S X U 6 + v q 5 H F d Y F R x V O X 8 y O 1 Y 2 / V N f y L M Y B T 8 T A 3 d 1 i n b + / 7 u + p S U + v 7 g Z G 2 k t 8 U N V O G t / E 4 9 T u e u 6 u r / v j L u 6 P 2 8 q t v E n R K o g C W Y x / c X K a 6 a N J 7 T j z M d u k H J j J E 9 u t R 5 S u I N o I 4 g + m O h G F v Q a / D I B 6 m B 5 z F V I S f 7 x 8 3 p o Q V f 6 2 A G y 6 h c U d L u 6 B F A I V P y k I h x C r x + c J C 5 X X a 5 x 7 R O 3 h f + K h i M Q U V H 5 N 0 U z E 6 4 a e b H 1 3 g a x u j W A a k J 2 l 7 2 u M E N l e Y X A I 8 t A 7 2 u 8 U Y o n U J m p o e i 5 y r R B 1 6 / Z G G V 2 d j W t 1 b W 8 Z Q 4 S V g X N K j i r l U V 6 T o f 2 L g 4 h l f q f Q D t O D K + R B d 7 j M n 2 3 F u W I k J J d Q Z Q V N Q B L t 0 3 e h C S g d o i g w + x k b N U A Q r V C J j n 5 P + 6 i r V M 8 M 6 b x e l b O q W t q S W 2 6 5 m Y m 8 6 L / V A 9 g a X V s H 1 E I p g k l 6 M G X l m H k z A l + 3 2 e a 9 n f k a A c t f a X 5 b s J y 9 M v t h d 1 0 X H W n g e o 6 4 T 9 x w 2 i 4 4 Q G X n p N 3 g O x r r r 4 c X 7 A M V R D o M V Y j v l P N z R + I + t f Z Q S j c 6 L u Q N Z N Z z h d o v b I j 8 z C 8 h / H 1 f H 5 B 5 Y h L 8 O O 5 G 6 4 I 3 r 1 F / N c Q v n 9 G V 6 5 U 5 v v i + C d t v U N 0 r e B i A 1 3 m / P H 9 7 C C S g e O M j Q o 9 H h 7 s x w z 8 Q A q J Z v c b S W d n W 7 n y V K W X V 6 k 6 C s X j Z z d U H K c t f x 5 J 9 P 4 z l l N S P i n a V E t / 6 R k 9 B J v A Y N r r G s v S D H w i N t P W + Y c w r S H / h D M D f E X r B z e N 2 9 k + Y N Y Y 2 M q I t m O H m g l 6 X i J 8 o t a N G t i z j p n s A I r I 8 j R e O D d J 9 q U 6 g g J x Y Z n 0 e o w B A 6 + K d p H A a q P J v / y D K c A M i 8 s x k d Q j t 5 7 k v o X V 6 I J c b G 0 a O 9 9 S C X e S p q 1 8 Y Z q d I Y O 9 J k l d F g E X W v s 8 u H 8 3 B c T m G O W T 9 V j p K v z + F C C Z 7 O j 9 g 8 r o 7 Z o a 2 H n h Y x A a 7 O 3 u V h t v i G k d x e Z s y s q 3 O k Q J J / q N X K S b d + L M Q M 9 L N i N h x 9 1 b x 0 x 5 G 8 0 v k b 1 / 8 C K F J O 6 8 e b P 5 I 9 R T E 5 r i k T + 3 + b b O B F A H Z d j P 7 S x N g x D I + P u k v 7 H C D w 3 Z N Z j 7 A w G Z b I a V I f U K N 2 T / L e l J p 3 G g w R X W 2 Z y d t F g V y W W R l J A 1 m 4 v k 1 P n d Q v O C c G o 3 I 7 U n Y g l r E / h F 7 x 2 0 z W J r r Y 5 h X N 3 I L f i k k n V + c a W 4 O b H A S r N M M + f d n E 5 3 P M v 5 s a m f e f u u k 0 b S y / a J 8 x k Z 1 G h X O s g 7 l k e N 8 E 7 c 4 S J d Y z y m p 5 Y Q U H C a R G R t F / I k P H p 3 0 R K j h h R Y + A b d E 6 T X I y 9 3 8 v I 4 9 e h y z T H 3 2 r A A o e o a t X E / i G 3 k d 5 k p w F Z X 2 v y 5 k H Z v 2 O 0 f P f L 6 s L P I t T D H k w D / D g Y K o l p a Z + D i h a r k e H j x w b W p a h I m p p 4 i O + M 9 R R I 1 u B i I F 7 1 O k n Z h l y Z 5 D 0 w X G T 0 D + X f x k L f p K / a I b h c X i A 9 i 6 d 2 9 w Q q O 8 U c j 4 3 C b r 0 K L m E p / R S z n t 0 z d 8 O e z 5 d M i f h v V Y X s C i c Q s 9 D h 6 m w Y j R u n u N r r q A 0 f H 1 i P w j T 1 x e w l l + j a A k f l 8 2 P I l 4 B + x 3 N / o + 0 w 8 n R C k V d w s Q z S k x Q K u H D Z M A n I 0 K L c z y + e 7 l 5 X S 0 9 c 9 h G u 4 9 X g G F K X l 6 v H X X / n p / m N L 8 r D + 6 P v H 6 T 5 a e X m t W N / 8 1 1 G K C X 4 a 5 J 6 J w d I Y 7 o B M P k M W t v s N f s r m a X V S t + t V 5 4 U Z 1 v i r z k g o i q I h i k V t 5 c W e V l v 5 k B u v / 7 P r d A T 8 D m v L x g b E J 3 m 4 F r G i k i c A G 2 r f 9 z x n g N 5 E 0 / m s 7 K G W f 3 j t Z I + C U E b b T G a o J l K I e 2 U o N s G C M E U R z + K i 8 b D M 6 V / q I S 2 p h f H + f 9 v R j 8 n 2 7 f A L g F i H z q s P 0 7 V q 8 j 6 i K p q 8 8 B V z L 4 V z l g v 9 K / a 0 w b V 0 F g T N Q P V o T b 6 8 M r w o l H j A l 6 Y W z x d P q I T E t 3 9 I R O 4 4 n 9 7 f + l q T i v t 9 u d 3 X 3 x 2 Q n P I J u D O 8 D R p R U 1 a t V g l A a u 1 Z c 3 h G B b 2 + 8 O 7 N p h D + f W X y k w O b g a 4 y r 5 R 1 1 W n K E 9 S 7 I q B b 6 N W j E n w s a L M 7 4 r Y K Y e j v o i X j P l i X i Q v J i 6 j v p O w A q E J F b T / s V S 1 N k 4 t X h Z G l i 5 w c 3 w 4 u c 5 v e w 0 R K 0 m r N 0 u R n x F 7 Z f V v x L e l x m r s P 3 U 8 u 4 F r F n S D J a A 4 r f C y G H z z C U M H A 3 w x K j P A C h z Z O k m t b o X c L X 8 K Y y U x g e 0 r 7 Z Y v a s a o y 0 F 5 O T M 8 q j f Q F 6 n 2 X T 0 u P W b U A i n t V z F i C n c 4 N 6 S J T q 1 2 H F / w w Q y O w D P F x C D h y B J q T x f t d T B F s 8 / h j M Z 5 9 5 L y W 6 e O 3 F S 2 5 j g J t O x W 9 b + b H S Q L G F d P u G Q w 7 C Y 3 4 3 T m 3 P u v T F e W r m E 5 E 4 l o f E s z u d D T R S 7 o C J x s b n K v 7 9 h a W Z Y n f V 9 s f I o f z l 0 Y l Y K s N j D s a 0 T S W O c W s Z F I g 6 I d V o V K v S i / V c G w o q I g 1 O C X s v 0 Z / X C D C O t 1 h L r 4 8 3 r A / Y l 6 B k R h h p 5 w P P H I c v X / H L U m W n F i H e h 9 B B M A o d 1 4 0 e 9 m V Q N c P f c w R A x 0 y d 7 J u t W 5 z B I K j D E 6 d l I B L n t a 8 7 e J b t 5 X T R f Y 4 i J 1 W f I o S S g o P / 0 R 2 g I P H 0 e j K Q v H W V c c Y 2 V 3 Q k 0 G b 2 1 M k V t W P I T w C m H I t C s q / k i / H B l n s q z W D t K c s q s N R l 4 3 R 0 u d x D Y t 3 o s 8 U B d 1 g l / K v X 8 6 8 e M P f 9 G 9 v b 0 u Z P T T m E x R + o I k z A / y g t U R F W l t I e 3 9 B i I F G W x Y e z w 5 h g a 4 j B O S w x n e 2 + 4 O V J Z n q Q s C + 8 z j T r + 7 u 8 F 6 p L j p 0 o k J Z Z B f Q v j y n n 7 v R F 4 A 4 m L O 6 A A p z l q / j O I e r 7 U / p 9 E 4 H / B r Z F I D 1 u 1 b c V D z 4 b K H P / c 6 F v J 5 B N f Q h w f w L N j X C Y c U R Y y s S I T t p 7 s M r J Z e W 1 a w 8 f 0 f O E r a 5 G 6 e B W x n v L J f t f O M F p c 0 L g C v A p d 3 H n 9 + 1 c 8 Y g V 8 7 K N o y D D q s z S E l d O Y 4 7 J g T E R E J K x k c G x l s H D 4 o M p L 9 L 2 o H p e m j O 8 C Z q 4 L p T A B p S 8 k n f 2 l 7 W 0 b f n 2 5 6 F h Z k h I O J E + j 3 E y p 0 A + s c B f B 9 S k f 0 7 3 L I Q e y C 8 T B r B R m e j 5 S F A 0 + f c V H 9 6 T k b Q j S w j W + 1 A 2 p 7 I N v 8 O 0 h 7 T a h T 6 d Q 9 S + x J T w l L F a c 1 A x J P 1 z D f j z z / M P 0 M 1 K 4 k / 7 3 q f U x 6 5 f + m H y k P p v E g Z N 3 x Z p h A y S D Q l 7 V L K T C B E 4 I F M M A T s O H B B h P 0 Q W + V N h 8 l N + 2 b N T h 7 P F g j t h w u P j n P y e a f T H f Q j L z 7 F M W 5 F B H 3 6 g M k 3 v C t l / A b Y q a D v A t G l e M Y s g u S d g S d 8 J h X 8 d / Y B c 4 J + g 9 o Z B d P N g P c M Y f / D Y 4 T V n R O l P W / 1 8 r 0 d G j 8 u r L 3 G 3 k l S 7 b U q 0 w 7 c P 3 s U F z 5 w V w X l u T 8 U n E Z + W B v P E e 9 R E I G a 1 M P 7 6 D e k 9 H 2 Y f Z g G L w N e 5 2 3 D Y S E j m s A 9 R x i Q O S W I t 0 2 Q Z 1 N f m R W 3 8 X g 3 + + k A t A F C + j d / b P O 8 / p q s M g 1 a n 7 R H 0 V o 7 3 m 3 U A f V b x d c V F V D 1 x j Z J S 5 S n U A D e D 3 v Q 7 6 0 x X j o y t w Y y J f V Y 4 1 m f X v S 3 a a r z s k K X 8 W 4 G 5 M 7 9 q f x c 0 D t 6 l P v G 1 n L H r v E Q B F w o j H 7 A H E k T S r s 1 Q Z R K h j t 6 f X P e 0 9 h a d d R j w I 3 3 x 9 B D S / 6 H k A 0 U Z 8 z d T s H 4 y H h W H m k + g 8 / k h 3 t T 9 f o K p l L r K u h i v Q O e J R k m R i P U y g e C s Q Z 4 b 7 C B G e A 1 c O c t p K H 3 o l D a w d w N 0 5 O t u d 8 I x + B q 9 k + C 6 2 r R F J y u I A y q N s 4 L 7 u I C 0 g n h u P u y E Z v Q C m n b D f q B T o G F W 8 d m I U 1 + / 5 2 C X 2 a N 0 Z q j x v N a y d z Q 4 Z C D N d P f J q s 7 3 R f N x t I o S 9 F D f t F 5 H D B Y j J 9 x C n 9 n u q t J D C 2 o h k l K E Y D r g R W P Q 2 / U r s X 8 H Y i d U c J k g y a 8 G e i 1 C D T Q X H s t + a N t J 1 f b t A 8 5 k a m W P V Y 9 r Q v / K Y P V B W S x P H s 9 w t k H z q 6 k w S O 9 3 J N T H + F J D I v u Z i T S b j b 3 3 q u q 6 r k J b D Z / f / L j / 0 B J i Q 7 C V o q D N y c 2 I v p l e b w V 1 + L i Z s 7 F E 5 B B B n z 5 w 5 O V 5 v X d p o j 8 r 6 2 j k 7 z c 7 e 1 I n e 8 2 Y i W K 7 7 D / N h R / Q F M x h J U 8 L j / 4 s h f f H a 2 H D 6 O x S z p e 9 C d / f u 4 U J C V l q Q z W I W p p H n g d 5 n Q 1 2 l 2 q u B 9 Z b K o b B 5 W 2 W r d t 9 v 2 x R f x q W z E S h H 5 b t / b W g Y k A 5 P t L f 7 R o H z w v X P 6 / s u m W C b L / p 0 l 2 O S Z C d u O S O Y r M 4 4 G q 6 O i H x x R t D h f c D R 6 Y x q s K V E l r m r Q D m 3 o B e 4 5 3 T 4 O f l p v o L z b + J Q t g X e 8 T A X f B 5 8 O v O H S z Z L r e d 2 q 9 h 3 L w H N N S I 9 5 4 B A L H o t A v P j 2 u w j I N M v u m J u 6 w k s m E I 7 y Q 6 Y N Z y X R n r 1 J d X o 0 / 4 W Q Q r q c x L 8 A h 6 9 m x 9 G X 3 q u i V k w m e f r h Q I r 9 V w Q p 5 F b s k q P 2 3 i c 6 d j J D u N s 4 j t F 7 Z 8 p L l W + V I O 9 + T U X d N w U L 7 L i d i r R 1 z o E P 9 2 Y i S e X i s U N W X r D 7 v F P F k J G f u g o 7 7 6 6 l O e z z 6 i 5 6 C v t u M 6 f F E a y 4 9 X k I r n X r + g 3 7 L u p 9 2 F a I J g R U N j 8 A T T P C 8 O B V o P b t K a p 2 G Y K H n M 2 Z b 3 P D N j 3 v k A u H g F S g I h n Z 3 j D 5 y p p h C A B p x r u D r r O h C L 8 B s L K r N 5 q H H K l x 7 2 J N v z d 0 8 z s y 4 / k v o 3 P E 0 1 Y Z M L N U 3 C p u 4 S L y L 2 Z 9 V Q k V O q 9 Q H q 6 C P P K 5 u c H c r U l w Y P t m W I u x 9 N E b 4 N W Y J 6 e 8 L + 8 l u A 3 w h W B / y Q c C T b 3 1 S / M H k w Z z I v 8 y y / 0 3 4 t 4 U 0 y o i 9 L i D l V c T u I n d Q h Q E G h V 6 x / 7 4 O L G Z H S q e n H U r + B g w V g a b y E m 7 j T V a 2 M j 5 z Y v 7 5 / z H l G E w o E Z W s U X m B E k e O H P q I y P Y V 6 c Y D C B F S W w B J m i I B U d p s N n y N l U 4 P h C I C 5 3 f l o B V L n Y B 7 N y e Q L 3 2 H i i j 0 5 c z 0 + D r X + V 6 R b O n R 4 3 P D o A V 6 p h w C J P k f 0 9 Q X t B / Q W q 6 B f J G X R O s v F O H Z w z b n k H U T / W n a a Z S f S 7 3 Y + X i H V 4 I I T Q F B g U d y M X a 2 O + d s V / Z v t 9 T c L q s L q G Z u F R F x O J g l M / h 2 A / w n 1 h L / + z h c s W 9 p L a H F U P g N q / 6 n n 7 j 3 m u B V X s B C + e a V t H I J 1 h + 8 R + / y x I T T 7 j C P n I U x K L + 0 Q P Q u J D c / n E n h r N 5 Y S z c E M M U S 9 r U Q z r x T y E u S a 3 c J i F 4 U 3 6 b h Y D X r x D + A W Q a h E e j 4 H T B i u n 6 D C E f 6 y 0 d d j T B E 5 P m W i 8 2 z i Q F m I I 1 I U K b D y 6 r H H T 9 L 2 5 9 w y G p M m J 4 I / K f T 3 O Q o L D 8 U i e g 7 Q E z f X z F P w g J c 4 w 5 P O h v G t l x f i a 8 7 9 y G Z Z i Y C + m I p d k 8 P K d x x I u c 0 w a A 3 c A H f n + D j G 9 t d / O z p b G v e R q t q C Z V R 1 1 v r w x O b B + E s C K A Q Q C l l A V V v 8 + 0 c / U V u n B A c + + w 2 z s 6 J w L x k m m n 9 B 3 5 P f F B A z o E r n D 0 F h b v r Q / P q D n g b h D / P D E H A T j F G L m y S B n b S 6 f T i B S 4 L T w L x f B Z C f V 4 f 9 U A 4 0 E J B z 1 D 3 m N G K 0 u 1 1 P 7 U 8 O q g H V d f 1 w Q f 6 q q n N U D g Z Q A L w + d l c c C y K e f a R 7 p J E d H E D S g 3 a q C t c i 3 a 1 g n q + R V W J D z y A f 7 4 h T u R x / Z 8 f f E P 9 G 1 X T S z e y o U / Q b Y o k J 8 i B O R a b 2 V L k 2 7 F C W 6 5 Q W Z 8 1 4 O n m o b E g B 7 e f U + M a j D s G K 7 u j 5 U y q t l + S V 0 W + O c z X t l s b + L L C v C O C O 8 8 3 d 2 d 7 5 3 K / t w + w 2 h q S l 5 w E X S I C v D e M 0 t V X F A M N 2 O Q j 2 O e q X + r b + E D s / v A a C s z k w d y 9 H A t b o H S X 8 h v H z p c j F T q n s / H z v C T q x d f 3 Y e I h o W n B k + c t 8 / 6 p L q A T 2 X O 7 5 h p U q c 8 I J 4 M 2 5 B e K 4 b z X G u / Q + V d 4 S U 4 0 E v a 9 e Y p m T 1 b 4 J x q p f V F J E i t 5 j N o 4 M I f 9 x / 2 M w T a 4 D i f K L c y h V P V 3 l V f 2 B D c g b S 3 S H e W / x b Z P i M C P 3 N G Q i O x x y K 9 h x E a g 5 + K A Q T o T 6 Y w p S k n K u 3 X Q H e V 3 p X a N p e v 7 x 2 f W J T s e a / 7 B B 2 8 3 d 0 U z 1 W Q Z I t a i C 3 i C 3 n P D F r E g 1 j M 0 k / s i + 1 m 4 4 L n N e m k 8 G b q x z 9 9 l B Q A B y D E M + 0 T x J r d P + f R r F J K D I w Q R + R 4 M h J U b l B S P o 3 r 2 n / H h I X + C / K 0 V i a L V 1 y R 3 6 E e E b + L 0 / x 5 y O D 0 E e u M d 9 E O z 2 5 Z q H u 3 z c X + a 7 j k h f B p w S e 1 5 n O N Z Q P 3 a 6 p g 9 + 9 + B E C 1 D b V a 8 n s V n H Q 9 o / t G g v m K N U 3 M 5 Z Z P / w w h N W m r Q 5 X f 4 V X 0 p q E h 8 z H N a r n C E C v u 2 L 1 m D M L H 0 t m G w p f u k 6 b 4 g Y E a 3 X 4 3 7 g k E v 9 6 2 n + / W c A U c 5 w v 3 V h 8 E V f 7 v Q z j Q / h k p X R 6 x j K 9 l 5 8 K a w J t G H 2 l O A a 6 8 F P j u j Q h z A D l A m / 7 8 P j t j 5 w K I i W b W 2 2 Z u O R a l K 3 Y a Y A s T j + 4 n I 4 V 8 w t N b f M a T / g 1 k T 5 u d w L H p 5 3 o F 4 Q k Q W H L X W R o M b j 9 B H w m O q F h R P A E A f / V 5 j T N d x d A O X U v 7 h u 7 Y k / j 5 4 R l z 1 r 9 9 y 2 x L v c k o A 5 p b T x t f W r f 7 b I m 2 V H j 9 e X Q V g e E 4 4 z X d N k 2 Y q L A m 4 Y T M 7 Q V / 0 J I d 7 C x 7 9 1 u 1 z b 0 O D r z Z 8 F n 9 y R X n H Z j D V 9 w D J Q w H / 3 1 a z r C y 2 w n 1 / v N 1 0 G u o M G a O C S z 7 W X y q / 8 o d a 3 J 2 y f k l 9 9 C y t 8 4 j w u s 8 j b A a w L / T g V u L P j l P g G x 6 C T a q z N P i U C o s H o G x E V n T P u 7 L + I S O u i q 5 J e 2 h E Z v k H d w 0 N q p 2 Y E Q j 2 V O s j J d m r y V u u b B Z s A e 8 u R 3 c z w W G D i 7 T M a r 6 M 1 H E 1 O 9 t M + F P e m 8 c I / X e 2 o 6 3 K n y f 0 m l J t o T l s f f y M D f e y d e Z w u p y q T O W u b f q l 3 a J i Q y r 8 P 4 L p C p F w E o c M 0 H W n D 1 h k 4 j P 3 M T w 5 h H 2 y v 4 S W 8 F 0 n X B 0 g r v f G P 0 U L F c t S r r Z w y 0 J N n G S 3 + b f n 9 q J L e f 9 p b S 3 Y 5 R W 7 a 0 T 2 U l 0 9 E l T J + 2 8 2 s k G c r / 9 2 w C / Z u j 9 h + j n u 0 1 O r f 6 f V I 0 i j Y f e E S T H T j 9 J N l U 2 Q r d 2 X W 9 n m u 4 w G O D b 2 m T o f Z f o M 4 B F r T t p + x X 7 g 7 h 0 d + W 4 0 y S J d 2 U 8 f X Y 3 P w n o p v Z 5 t O X m 8 C 8 w P 1 d g 0 5 L d f I 4 N q Z l z Y q 0 C O 3 f L y h z U G F e P 5 F I K I g j b Y 1 Y C K X S 5 K q h P M F e o w d H p 2 y 3 A D p c L 1 y Z I H S P I r 1 X c j Z 1 i 9 B A k H X f O j N r H C / I F y M G t c f d 8 a x j X T t e u t x Q p q E y J C 1 B C W y Z P c n c S 8 j m n b 0 / l B G 3 c + k c d B C X m 7 C h O 2 O u Q C E p l f 8 n 4 x f S O b F R x b d R f 1 6 c + u f 3 m P 3 Y C A O q I f x B 3 U I 2 N 9 k 5 V 9 m M N D X g h 3 i S 8 n O x g 6 I U d r d 8 Q s K O t 6 h P S S e + D 3 9 n x l s v t w z + 4 3 H H f / + t j R m Y f 9 r B 9 v x Y r i D X H 3 x I S G s y d 0 h D M x C / C B m A O V e h 0 P r 6 X 5 q E w 1 O z + r U 4 C / / m Q X s / / 3 f T z O P b E i J 3 y r 1 u N K 7 U X o Q U H 9 1 p 1 3 7 J w 2 D f B l 7 h X / 9 r f / G C k a 4 T a F g 9 / a P F W y + l N x h b L r 6 Z O F e / s / f I W b 7 N + 3 + b Q V r 6 y 5 o F 9 B 7 z O 3 h l l m v x Z f j z k D z 9 S D j b Y V m 6 B n D q J 4 C U e C E T A / D f I r V q U b T / Y S 8 E 8 2 u / 7 Y V B c 4 f / G k K V S x l R Z U 4 p x e O H X R e b j h t h c f T 7 k M k g X 3 V Y W w s 1 y c I L x T L s Z b N 8 P g k 4 Z 1 8 N 2 0 E 2 H E G X B 6 r x I z v j s e H 8 u K 8 x p H 0 Z / D L e T 2 y t L E A d e b + A e A 9 R k 8 i O 3 x V 9 E p 2 x t l / L u y M z 3 p y w w 1 v W U o p W C o U 0 B c b 9 x 8 o 5 X z n 9 o 9 Z T g U d D k 9 3 O G k D y 8 z J k f 5 Y x 6 r a D C b r w Y e 8 Q d + T j u Y o n i X k 9 e K f F j T d 6 + c P r P T E d G 3 + g e T M O k E q Q 6 s m n z d 6 f j T J 2 f 6 G Q O V g I 4 5 t 7 c S c M d j t e 1 0 K G H z e a 4 V 6 J r g C d F d M b G h b Q M p g j M V I V J Z z S K W B 0 F d J d U Z 6 i e k C q j o g 8 H x U f k d n J x / 9 B Q v y A G / w X z q 5 J 5 s 0 f 8 E V 3 U 5 h D R H z u C L A v + F H o w q v 5 W s d P z a X 7 B i 9 p K s 9 9 v p 8 u 0 9 m 7 E o K T f 7 z j y C 2 t M a f v D N M C S D / e e X F + L 3 y m f s b 4 r d 8 e c C j c c 4 H / Z m e f i n Q A q H 5 O 3 0 + F e Y N A a z c T 8 H B 1 L D N 3 d K p b 2 3 J r R x f / d H q 8 + Y I 6 s S n H a x X / k M 0 m E s H B 4 Q + v P 7 3 d 2 s n e O S 6 f k m / m r 7 o / m F M i o P y W 3 e 4 u 5 e f B w W F O / 1 l n u p k p k 4 v X h a F v R P t K y J T z v y w k S G / 3 r J P h 0 r b 3 b G p V + 6 O u w v M 4 w 5 z E g n l 7 D D c P d Q t D P s D 1 z X P c s C U 6 z k 8 v 2 0 h Q n n A f 2 A U x n F X R L E I i w Q b F 9 w I / z H v s E s s 3 9 U o 7 w 8 g e X n n 1 d A H E v 4 H Z P L 8 U O U 0 n k K + Y v 1 C C D k U g / N y S p D V W a c W n J Y + 0 k e S Q G N 6 p P c Y W c I a h M j s V z V / p o 0 b L m U 3 A r z x D 2 K P y R I h 0 g s 6 i K f v f Z H 5 T h o D + O r v Q A x M C a 0 5 D v X X o d o P + 6 v R + O T r 8 9 6 s n 0 M u q v S 7 l B s r y 4 f b H R H D O 9 z Y X / g i + T g s 2 v X e V 1 b t b B s C T 7 r S t V I u 4 t 6 n F y Y F x t u + l H y n F h 9 l d 3 R T I S Y o Q K G F 6 A w 1 W 5 6 U D Y f d / D W y 4 s e A 2 Y w 1 i 5 + I 9 8 4 K Q k 0 Y n / D h w S n Q d E S / 0 L j T K G / Q e h F 6 T T 0 y e 2 q T 8 K Z L b i K q 4 s 7 z w 5 y 1 E W C H y L 5 w + H 8 S n K V b J O E X f b w 8 d u 6 P w 3 e R Y j U K O q w e K N u f X i / 0 / o k J m h u U V J C N 0 j V h + Y s q H D J g M U v / x c J A F f 9 o e C z m c 6 V k Z + u A G b 4 d / T G b w C + 7 7 / r D E t D T d B W g p 8 h v k + 7 1 O n y a x u V e R c c B e 9 s P 9 b q 9 V o a h m n u 4 P Z i i z 2 O 8 U c p C j w 9 d j N E n c Y T S P K H t T 9 B o 0 G R A Q y V Z b o f B 5 g W V Y o V 4 2 y K o Z c f z a U j y t g a I t g j y u d q X X O o 0 c Z N R T M j + R G 9 z + v U F A x Z o U b e F 8 S r g 3 1 A T K r 4 d 9 i P v + X T / v u I W M V g b L 5 b 5 9 T u e u I w O Y a b l W L G f e 6 Y s a O / n K a 8 q p s 5 J T J a w b Z L i h a 0 g b y o / A u C h / g k z p R T u X 1 L v j k f I V l M a i H t E C 2 a F 2 0 3 g C e C W 5 k f / Q 9 a Z b C u q Z V H 0 g 2 w o l W B T U Z B a Q E D o U U o t p Q J f / 9 a N k b 1 s 5 I v s Z L 6 I u A r n 7 L 3 W n C t V X + 5 K G u D A 7 T r Y Q 3 M 6 h X f V u S Q G p A h x V a G a 5 w Y j E q R 4 K s q 3 k X f B U R b 2 W o u H 3 + 9 C R 4 x h 5 E A 9 G v i 7 v M 3 F s l B 6 7 l M z H A b F Q E 4 1 Z D T Q b t j S E r x b B X y C l E V S s y u i l U F u 9 R V e D x O W H G O C z t x G P s x M o E r + B 7 c E k F N f 9 H r V 6 F a W y J j h z / D T l / M G h d S K P + W l q s 5 H C H 3 U V 9 3 e k c h k N E T N 5 H y 8 v G P t 7 A E M t 1 6 x Q p N + 1 i / k E N u e e M 7 5 U T V a o e Z c U e N E i v P N Z G 4 n Q q u G B 2 g v f 6 V h k V q v C q f h u z q c h C u N M B p n h 3 / c 7 8 j b H S + Z 0 d h i G l I e Z t / s x + G 6 r L m 9 L W n 9 V Y 6 i s V q 5 v R W Q i m b 2 x B M O / n m l N 7 z z + J z a X 4 z 2 9 S 3 2 9 F g B v / R r 2 q b Z S Q g O z 7 q F 2 w d n n 1 9 + a R u K A o h j U g P G q / s H S t k u n p u s 9 e s V q V x B 7 V n w 9 S D Y o d k K 8 v I b + w V i F c d 5 p y i + g J z i O / R u b D e h P f F I f W A J 1 A z p F U V t u N P o B 5 v 8 j j C + u u J M f 0 d 3 8 t f I w h N i s m 2 g X u I V C G 6 o y d a T / a g e + F 6 8 M C 4 r O x R M a / m z g w v + G w K R z U M y O e k c L / g N J j 1 Y E s n + G T f D 5 T c w Q k C A u I s 3 8 Y Q P e n j E E E 5 l R R Z X w W X s v O d D Q d r y Q f r J f e 9 f s Z c Y K X 2 f d T S C D I i Q f 1 V U B N G 8 i r W q V 3 7 F B J s 3 t y y N 7 e + C 6 T q L f 6 k C V 2 j H A Y O W b r J n 9 Y O S 2 w k 4 6 X m A A / w x H o / w e j f + E 8 C H R + 6 8 P p 8 N K x 6 O x H P U K C l j C j u A C a c j / L f 1 E C P A q C d k t Q D J G T C Y P T q R l D W A W d u r u p W G Y S u Q V i o 7 K H Y m o t M H N f o K w + 0 Q 9 0 i s 9 g V 2 y o W k n f s V B / n a / l S 7 X y A p + S 0 7 A 8 Z s y G t b d K e q X O c w l Z C R h J V A X R J 8 3 T 6 3 u d X j 7 e 6 o L / 8 x n h b t / q h V s b h 8 f o J z 0 R D x g d 1 S l l W o G D j r e 4 l f i 4 Q G 6 F o Q y a Q 0 b p d V I b U e I A 7 5 x N F z 8 v s 7 z O P X C X m 5 y 8 6 E N g h u b a m F a Q j W g l l 9 / d h P h B I o g X G 9 / h D O m J p H z + 4 q 3 Q s e 5 T q g i k Q 5 b + U n R J r p 4 O n 7 v p n J U 5 v 8 T P 0 z Y j w E P L I 7 3 i H z y m 0 d F Y w T G Q t / 7 f D L s U c D u 1 Y I u w U 5 u C M c 9 t n B g P D 8 t Q s u P A j q 3 o 2 i E 6 5 A Q h W R n U v E i s X q h r y c 4 q g c d v 4 L k M y u T L G V b E a g J B 0 j 8 2 9 9 6 F M C K 3 T e s K X 3 Q I S v m 0 c K Y g d t Y v a A e N v F 8 W n o Q T r z l f d T v p j 3 6 N 7 i h m / v W W T z K 4 J f i x L q U V 5 6 7 z d 8 e K s y u V N K V j l f o Q 2 2 + W y 2 l w t o C M Q L d y E L r R e U 8 Y 8 I v b Q O y N K t U E g f G i e 2 r Z R n P C P / A p 5 Z j V a 3 3 Q W I U u s B J J 6 5 c t K P U H 0 o b 3 r m 7 h 9 v n 3 / I L i y 7 p C C 7 1 / E 4 C e D n I 5 + G p Z B t Q T 7 i o B y s s J l 2 v k q N X c w W t u s / N b k P b X 4 4 M t K 7 h u q 5 Q D C c I 5 c C T c n n W 5 + V 2 c 7 9 n q I 8 d N A x I Y w 5 n X M y a E n f M Q X W q f q U w f U / i s J e Q 6 B t 4 h 0 A E J C h I h D + 3 r m L x F / r A h B F f q d 2 J c L o e L x c / 3 z S c F I x W g 3 i y m 8 f v l L q y n 5 e W R y 3 Z w 7 3 1 Y o d + x S O O U y X 2 i s s p 8 1 3 k q x 9 M r W 4 7 F 2 6 U + t 7 u 0 G N X w k B h B g O R F 8 S f d r B e k e o s x Q 7 G 6 R n T f R w X F E q A J t 6 p s P / F T U 2 X f D 2 6 J s 9 A E I 5 y f h p L j z W V L X 9 Y l T B Y 3 x p f r 6 F d x d 3 + A n Y q n f S G 0 I E 1 A u W w o S 5 z Z F / V m P 5 d / M 5 d v q Z S h m 9 w X b K E d 6 L k w v n P / F M e J l H m c 6 A h i s 6 X E O X W H m A n o c Y 2 I u p H Y 2 9 8 q M H + 3 c O 5 Y a b z K n m I B 2 D I K u I z N Q X m D H y f f B + e C u x D Z E e 8 y 1 o D H h C Q N 5 9 e b x 5 H R U Z U f 1 V A 4 R q K d n Z F O H x 5 p 4 6 O H L k R K N p 4 l S n 6 Y 6 P 3 u o d R u R 0 J e d m r G + t S z 6 H t c F c W C i A 6 L a N 7 w B Z s 8 2 + F j 3 8 q U o E 5 H T K 2 k k y H 6 W a h t 7 0 d s u 0 T g E I w c K Z h C d c + T k C 8 V f r 9 s h q z O N 5 w t U 1 T F F i P k V 1 A e F V E p S l v c 6 A b z p l 4 d z 0 i A 3 M e N Z u E Z 7 d m P e f W W 2 n E n 0 S I 9 Z 7 A I f k Q H Q P W e e J Y r z R N g 7 e A a H 5 1 P l W n e y Z P 1 / z I l a r 5 N V n u b c Q w M Y m K u 6 h 2 / B 9 B h J N b 5 F t T / s z S e v f 3 c 6 T E d v y s b k g j F Q 9 E J N T f n W L U + 7 W k K 5 4 R 7 i z f v P Y W e 6 E R G p l z + r O H n W 2 i / P u V d v 9 A 8 H P M 2 M / p 3 U 9 N k 7 F x u P c 4 Q n b u / s / e / t P 7 b 0 x C y f Q b u H T K r 1 6 H C 9 A L 5 e + B c r e r e i X i J k A X r t d p a W 6 / 5 4 4 t u h 6 B M K A H O O 5 f s a s M Z y Y l u R D g w 8 + m j K A 0 B 1 K l z d O V b f + h + b A 5 m N J v A E n j O 2 s 7 r S c 4 z X Y z A 3 H O s K / a 8 q b S z C A u i 9 R c B i A 8 q d m 0 t 3 Z p 8 Y h n d I r 1 s o X 7 g k 0 W M M 5 R 4 p Z L 1 A I B B G 7 e f O L 4 f G / x D x 9 e Q u r 8 V 6 I 1 + N S I j y S e j q b f W I P q R W v n H b 5 B 7 w b g Q D E f H h a A 6 b f d r R N L 2 6 F n Z 5 P f t t i Y I Y l v p 8 w q X u u h d 0 y s J m i U S O t t y + u i 9 X f H v k O v P D i i m R Z O N x V P E w o L C 0 u T C r J M e D w s n B + 4 n k t i j h v 3 W P s G w 7 3 3 z d O J d V z 6 d f k u 2 X 1 2 l T 0 X T 4 f J 3 + C E p q I C E 2 o H f e j j + A Y 0 6 d i J 8 5 T q g C W f 7 7 2 R + F z D I U + / A G Q A x U c U s K / d p N x B q 7 N G 7 y n I + v t n M x o q b G 6 N h + 7 d k 5 k l + L c r I y + I 9 t 9 y j 7 A g b l 4 B h 7 Z 0 e v 3 z F 7 7 4 o s O L g K t 6 r b u x z W D Y g 1 g H 9 M W H P N i U 4 0 S R + Z n U 8 C o + L r F s f 3 c i z v d v f j W k b B J p j 6 I m e k z u T A k R u + k 5 I t y W 1 Q B s J + o 9 0 I Z O m 0 M i 6 t K n a W K W n o e J m L f p 3 4 d s V + y c f + 6 B 9 / J X Y t 7 y C G S s d e W 5 O P x u o Y 7 + v W C P A 7 6 H j K X y T d o 4 R J + b I q Q J + r q m 0 0 H B Y 7 e J t R 2 / v N 2 t j 0 E F L b 8 7 D U O O E v J N p i E c x J w k v S O G D Y e V W 6 l u C c s Y g N Y I D K T n e f W 8 u Y G l f 8 T q v m y / P 6 1 Z W V G I D 6 B z j i t l 3 q k + W q / Y B D 5 7 f Y l a v v 2 F 6 I a F X i 8 p z u W w b I M K m 8 H a r J X b f k y 0 0 v h A E i I x J 0 R 0 h H t H p P + X k b L X Y X 1 + N R h V U N V W A H I q P S i h 2 Y u Q 1 U 4 L a + 5 l r s m O M X w a O S l C 8 b w 9 6 m j 7 a n s 7 v l g 3 + a O 8 L 3 T F 8 e V 2 V j L + V W R O 3 u 7 5 D s O y Z P l H f z w 9 F + R o v m S 5 Q m c A 8 p s U F t 8 k I d m L y 1 Z m S S e W B 5 R b B + b 6 2 4 7 R T t y k G 8 k q d i Q V U A a c w j W c V B u J Z Y y / O 3 3 O z O n c 2 Q l D v Y c h + f z F A X P K 5 Q h V w c G E D A i s u N S 8 G V j c o E B 5 N L u J a + G Q K w E 5 B I 4 m y S w U n w z b I m h K 4 m g D Z n 6 0 6 K q d 2 Z Y + r J a U 7 8 H 9 6 o M m s v 1 P A E 2 i I H p n b g u Y H Z y / s 6 g P 9 e M + u Y F 6 Y m p Q E 1 u k 2 o 9 g L i G V A i o / L r F 5 S d S y G p G f J m 6 l s P A / U z q L w e 9 L P y X B + Z Z f P l i t b T K J h N r S Q q I q 9 M H A w I H R 7 t q X / E W T U u I o 6 j Z N 8 J 3 N d 8 d k / s r 4 c V a c r v A X P u 7 1 u 9 L A c U r B f 0 e 8 B Z f Z H 5 k / B U / u a m W G e c 0 I Q b x L G E 3 Q n w f 9 r I b 8 k H v 6 o Y S 6 m X / Z m n 3 A K o z k k K b r A J 6 A q b V a V N j y v 2 K 7 2 m Y F a R E i m A 2 N b l l r D K Q 8 4 K / t O 2 + w M P 3 J M E X W c D f t O G L 3 O z k o F P P m P S i d q + w E 1 6 j D e I k 2 E X Z G m L n l v V m 7 + h G w v B X 6 u Z y 2 7 l 2 N f E f K L P 7 W g 7 v 9 I 2 M V w 9 T B u y e F w p F I M C D O C T H p T P w X 0 D z v E / I N H H c z T 0 O 3 D k j o z 3 q C g T 2 a K / f n r 4 f 5 q c r A S u h R / 3 u K y 9 C A P O t r M W 6 L C G H z H R 3 b j o f y k v g u S I 5 v V g 5 4 / 8 c X P I + u 2 w / U G A J D E h a O g Y i 7 k n x L y 3 e t U e 4 X k M 2 F A K 5 S m + L t U Z s l k z W i N B e 8 O W R 4 n 7 v r U e e 0 f H f w Z s j 2 i C 9 Y 7 h f 0 8 m k 3 0 D 5 M 8 A N + V v h W k y 9 T 1 n p g y i e r Q V R V G K E F 4 t n V l q Z q v V R 3 V 6 9 w r j v g y M k 2 z m w S x n K m g L Y P J / t 2 5 + Q I V m 3 V / E z f y + x o w K r w y w A r y B R 8 P R k 0 x z U M h G N m g d z p 7 w W O + c 0 P E W N w 0 L Z 4 W a 5 z U z T j h 2 6 d 8 8 z L P A f z x f y Y 2 q P K g 3 m H 9 9 H X 1 M e S n f 4 U D y J d 7 T U P F e / g z J T d j E Q U u 0 / 8 u 6 q 6 X 1 v i B d G W g 5 c x j 1 B x h 6 e + 7 t A X X H w Q o d 5 n w F G H a U G D q n i S 7 o p i 2 g j O j K J O + J D x Z I g X 6 j a l R j O U u y S H U b f 7 W w n u f s n l 3 N x h s t S f g q e D g D N J / A H U p u B X K y q v X O h B Q r 9 A / k N S e B z 1 E o 7 n + H o w + Y 9 d k J 6 h C B y A X V k Y l V v E D 6 s I I 1 S w I D S 5 N w 0 i c w Y 6 B o 0 c U G F r H y v 9 0 f v N e B L W i p Y r 3 O X u G 8 E + F D Y b + T T 5 w q i O M a c a v 6 + k Z E r / d C H 0 O 7 o M l H p F U F e Q P c x 0 S J u A u C U w t 3 w y t y + g I I t F u s 9 + b r 1 6 h N 8 L g R Z J f L h t o A 8 e c K T r v h i y P + n b r r T 0 0 I l J 9 V H A 1 1 / / E 0 M V u x g Q 6 P K 0 A Z Y 1 x T / 5 n i O H 5 K o G p T c 0 n x r p M p B E S U K 3 U j C / 0 J Z G v Q y 2 1 B 2 b N Y V 1 b 9 F 9 m L w W 3 / F s / F 5 O J b k / X c C o w X i E B V S 9 R G O i r 9 J R 3 e y P O b 9 R L R g D L S s t p d V w N g y R 9 R c F a 5 5 e + 2 9 K E I / t Y O H k b 5 / C S T t D x j i t r M U o a O I i 9 P 5 + L S X S x 0 0 a o 9 3 c N 2 + 1 5 t W G t q l w x C D o L F l z K b r R u U M l v c M x p 4 C 9 9 j C 7 p I g c j E h + E a m F v D a A A Y 7 G N K d O 5 x e D K K s P p 4 U A x f k v A E x z b p T S S c j W u v r t B 8 J V K Z 2 L 4 E v h V t Q H M r E u L 0 M V o z P w f n u 8 L O P e + G + I 9 t j C x w D C b b S S t Y s g S L Z q 2 2 A 9 w A u r + S 3 e 4 + 1 2 o e 8 i q I S C + X L C w G f F I i u X o S w t r Q j L Z 4 o E x C 2 r 4 k b n G i K o t 1 J x r W 8 n A o 8 / S 7 6 U s L z 1 D 5 L k S 2 G + x L R N S 4 w I M p 6 / T H j c e q A G H D k d c n 0 A F B 2 0 M l j f g o B G M j d e w j Y P W P X + o S M W g i 1 W Q 6 E W h s / J J h v x Z O l 1 V G M 3 r k l 6 e T Z D N n n C U M m n i D I N Z 8 G m O I c 7 + 2 E 5 Z 3 7 o N G 4 C L I k Y O X H D 9 + T s I D K H H R 7 X q Q P u A 9 N Y f V V t 6 y / 3 S p M i y R Z z i h u 7 f Q y u o n m G t x X H J D h W a Z V + o E L j c s m h + Z 0 / X 0 D l d x w l B U H m k Z o Y X 8 e x 1 u S C x / s m 1 R p x D 9 f U C I K G 3 w H U p q p z 9 h c g A P D u S Z H A x j a D J N M 9 k C / y c H r v r / N d b G H z S l z B F I C / a 5 1 t P I K w B H u F D H L J T i w R q g 7 5 / f n p O P w 7 E G G y H g T d L R b 7 G l x 2 5 D n 4 M 1 T E N a 8 D e L d 5 9 w d r H N s 7 Z D B 7 z g N B 7 z X n 7 D 9 + U T 4 o h 6 3 B 6 j M v 4 3 C x / N y D Q I c 6 Y z 4 H Y 0 g X s B 7 2 R 7 C 5 l q 7 d t P 2 C f H k 1 x 7 h H u J R Z 8 9 T C p 8 e l V 1 O 6 n c v V 3 k V R a D y k r t Q G w j 5 H F T G 8 p x i / 5 R X S C r k Q F g I b b 7 b 8 L v s n g n e y o p o L u T h w K 6 Y y o p y 7 T S v 1 V N R K Q Q r J z 3 z Z j 8 a m K Q c v r R x v I R e W q o p L g U J 1 R 1 r D 1 t M 3 Y 7 e g j 2 T l n 2 d X d O a s K 7 l F b g 0 k 1 4 1 T y I B Q i 8 A 1 Z n 6 e i K m z Z M z b S L U n 1 W 8 z j j D G R x b r v N v e 6 1 D i k k Q 1 A s h H W f T 4 V T c X y R k j A b O H G y 6 a M c X o V A 5 B u z z X z L 5 C g I 9 u O s a V / J 6 E d O l Q 2 M 9 a U r F I N 9 b J g S a A 0 P s J z a G s r 7 r v 5 9 x C K c v K J B u c j D 2 S B 2 6 K y O j O J S 0 6 B D V r 5 i E P J v 6 i h S Y L X t R b N c u Q E L S m 8 i d 0 3 4 P l t A 2 E W u s h e E e n N v l f R S w B 0 7 P Z 1 5 L H 7 v L v p D R W r k b f X i S 8 d y d q A 5 G H j W k C t P 6 5 f 6 9 R L v X H C M L D V H A g Z X b O Z u 5 8 5 s 9 f Q P W O p y U 4 g A n y j a 3 3 S O a U 2 w J 0 R w r Q n s D H U d G l 9 y w g 0 2 u E J v Q S t t j z / r y 3 R D 8 X k 7 U x V f s j z 4 v s z Q 9 A L O F L W e M Q o 7 f h 8 O 2 e n x f 4 E M G Z E l 1 8 U 8 z 9 w 6 4 s e V p s q z R 4 2 v D R x a W C Q z L e E p 6 x K w q + q m b A x q 8 p c L 6 E F r K j D X p a K h D X c A 1 c K K E w B g B 9 3 U g 5 Z K F 5 I A o g 1 d B B i 6 c e 1 + N A J O b D t 2 Q 2 h E 4 X 9 4 d f 9 K y f V E p A C t s E m 1 8 i D c K J Z M H Z + 7 k w T B f Q h c d y 9 j 0 e s y 0 V r e G T R r R C S n n k e x Q G E V h L + K P H 0 T T 8 J 5 f z G N 4 A m p r + T S 3 a K 1 d z j L g s E A p U p h D T z + 5 q n m G j l J q 5 q G Z h x o Z h M C B 9 S l S w Z W f h r J V f R f G m S V B L o t b k R a s K m M B D M P f V F 5 z H Y P p w 4 n 8 K T 9 b G l I z a e x c O S N m 8 V x t a 4 b y R i m a D 4 a D H i t + O t g U 0 N 3 T D x G w r M j v 8 m T x A m l g Z j 1 F A B V r 4 9 Z p F C 9 E F J + t H 3 k l z t L o A W K x u 0 d 8 4 g o d E g Z A k V r S B w j J y / 1 P k Q 0 b C T U + f 9 q 9 + 9 l R V Q L P y 0 s H q 1 L 9 S j V c Z X h z o B Y / W + A R 4 1 v 7 E K 8 l l a L J j Y P O m j j 6 N z n q z L n M x 8 a s P W C F j A D k Z u Q c Q k E U t Q h X 0 l x n I 9 U Z 0 K L G L H l z i O I O 1 L E N B s 5 J A T v 9 9 o 1 u K v Y b s B u 4 L g 5 0 d W 0 t x O 4 I i t c P X 9 4 z d w a h Z f I S B n R z U m I u 6 d B f M e L Y W c Z t H 0 M E a s v f I j m T 3 v U y x B C U O w F W O 8 h Q v r C o P A i F S r q s D Q C x 3 3 x R m M d 3 X s G s a a v n 9 8 n 7 a U g E T c i t I T y D M + w y c 8 q L / 4 I C b 6 6 N 4 Q l 2 e c 2 w q G f e s X / 0 j 6 d R v F / s k Q K d p / c G r V z c A f d / Y f H J F F t n 4 R A G H c 2 8 i 6 0 T D 3 0 P N C 2 W e t b o S I h z l V H b X o 6 8 A i B Z 5 z j G 9 U Y u 0 y q Y T y w v Z G S L L n d p 1 Z g 7 c B c c U y 4 2 Y h T p D e f d 3 d + A d v s p H e h n g 6 B + 3 f P 6 i D 6 Z u t 2 A 0 u + u x s x G 0 m C s l y e E l l Y S H 6 i X A M u A i q / d 5 B Z v G z C Q a J n k m 1 f e t 9 x k W d M C a d 8 v r / t U w o / R H p Q P 5 R e t 4 5 C s A N J J D 5 z b c J S Q z v 0 C C 6 a 5 u + 1 l r 5 B J z E 2 D g R x 7 e e P l z X U A q 4 i G G 5 1 / D + H 7 J q 8 L x u h L I P e D u W A N W 6 H Y B 9 2 d d H C X U 8 l V U e f 4 q v i t J 5 F c F m 4 v r S Z 5 O d z L 6 4 / t C D Z q X R W G k F k V M p 0 7 K n R 6 m Q o Q b G Z w C w N y k o S g A W J P S 3 M f j t p c O O k j a 9 B V 9 q z h X 0 m Q m 6 o O c b R R z 0 h 8 M U 1 0 X t 2 E O N P O p f i Q w + L a B Z O y c i g Y K s B T 8 P f Q T + / 5 z F h 5 J E J + m z 0 V + P R T h 3 S n M R 8 + x 0 k q W X L t y 3 g 7 f 4 R X m F 7 K K 4 F D D P x I m E A g 1 H I c e g Q 3 + M D 3 f X Z 8 D b 8 6 q J + F q W 2 s 4 y Z 5 x d 9 Y 0 x U F 1 b 8 Q 8 u R x J i C H j 8 c j k O O P m F 9 J v Z y h s m C q 5 4 l k l W I k 9 y v p 1 2 / h a b i v c / h U C X y A / h g E V j 6 C p 5 6 x 0 n h 6 V l u c B Y e A r Z n O J 3 / 2 K O I s + C O L Z + w F O K v 0 J r a D 9 c p W K w N F X / A 4 z 9 V O Y 7 3 4 a E E 3 G J W u D 4 6 2 / Y p 4 K J M i q 3 L H S J Y F B e 0 7 R y 8 g n 0 F K w a P G z c 5 y F E j E H t e j g m y I m f + V m g V Q 2 3 u W 6 C G p 3 f a q S j 9 5 F r R C s K W D J D f q 5 a y p 7 v b r M M n S 9 t f y 1 b G D o 6 O c x U 0 M L Q 0 h P d c 3 y c X J b v 7 J f u + j M n V D L + R i 1 R f q m r w + F Y b Z r y H B i g B 0 R C 9 C 3 n d S m X F o 9 F s g E d G G X k 6 U d G V z X 2 e r Q m X i h 5 2 x o g X p S Z e 1 H 4 p O K t U p m x E h 6 y X Y Q 7 i R Q t t 5 D b l R W n O y H o + 0 U L c A 3 5 o X L 5 h Q k a M V L p g 6 r V p 5 / B 1 D K 7 k v b g Y 2 Z 4 L T o i e S N / i I x w p n m d + i s E 3 F l + u W 4 + 1 l Y Y H u r p R S i Y 3 n 4 A U + h Z y 2 k B r 2 w A Q k B V 6 d / 2 E R L X B 0 1 8 M n W d Z Z g P B N k K 9 p 9 A 5 W W 9 8 d C b w y A E f h p 6 X X p / t V e t 5 D X v / d C z / H 3 p 0 t p U V + g e l 1 B 1 / 6 x H b F V z t K w 6 a B Y 1 o R U H S o f w D p r 9 C 0 e K F f G 7 y T O 3 E D 5 Q 3 z N c C T R t G E M V 0 f Z c a f 8 k 9 2 y d 6 s A 7 a h S p F t W P c K 9 k q 6 5 t O J 4 m D Z D u v F / a Z G C R n P N k / G 8 f l a y r / 9 v S 1 B w T S o O f C x J s O N d s o m R 0 s 6 n h W G F X 6 3 E X 2 a G C 2 h Y G c v T G j i Q i F R O n + n f + l d T + v 9 u C O n k 1 n B D / M E i r m F S 2 z i Q q k q c Q j 2 H g 2 C p a v 2 h L C B h E c w D m a k g q d X j y e W g 1 / + S M N k E + 0 2 d g 5 5 k F m b w N k R 3 i F e c X 7 z S 8 w 2 t 5 8 J s 8 R R i w q z y e r L s j V j e o W D I U O Y e 3 3 d q 2 M n z 6 O P G X P y e D S m y R h H / b w 7 a N 2 t K g p L C 9 w c Y h x K V B e x z V l I l 1 B w e T r O o X f 9 T C u w T i J n I f f M P x C p N T G + u f N / l 1 d c W p h c a Z F / U N f d o c d g m w W m M e o 6 c L m R 6 S r w x H / q 0 K 1 A W n c / 2 4 9 w O N 8 l E Y D Q 3 q W J y J k Q F e i O G v P 0 h n X 1 9 t U 3 8 b / S p O K k R D z U 1 j s F w g 3 K H 9 6 j b i u + b F Q R m s p 8 7 n h d u S E Y e L d T 6 Z S M q C V 0 t t 6 R H S a q N e 6 e 3 e W q 4 o I W k 5 W c B D Y 3 f s 4 g V Q M 5 g i l X H Z + F G S u z M c S V v N i s R M H 8 R z 8 c k s N 4 c e W A Q E 0 S q 7 M F + R H h 0 3 B T b W r x M + E 7 Y E 0 G l Y 7 A 6 8 u v j 1 M D b s k o U l Z 0 o 7 b 1 y d u 8 k W a p G M B l s R 4 Y B V y 4 W 2 F B 8 I c 3 T k Q A w 8 Y w v 4 h 4 H h 7 a 4 z L t e 2 T B C Y Z O s L g U B n x E 1 S M G 2 S 8 C Z L r + j a e 8 T / g A F E K b k 3 f b k v + k H U 2 o y 7 d / 5 a e I Z z 0 a 8 2 k D j p U P z R 4 3 T A g m 9 s j w y H Q 8 E d k o 9 g q O C s G 7 E Q G 5 g 6 m I w n K C 7 0 4 h c T t 2 E D G h 6 c z C s g Y V L Y v V + E E A v d p B / d u / N x c b M V m J L / q z B W m I F w p Y m K E 7 F G 2 6 U H j + q 6 b u o q Q q A Y I 2 K O R A Y 2 + u T g U w V R g n W W O h x f 0 u 3 R r m E F m H b c o J q z 5 i A m X 9 G 8 j W d D U n q O S c 7 P J g o D k A L W l 4 x D l q N w n I P 1 X T D 3 I H X Y t h R c N G / m 6 9 7 3 + g j p w c H O 6 6 H a 9 g V D / d P e t 8 O 7 C u + y 7 v f G R v 8 v l z 8 N Q M l i 5 1 8 l F g o U 3 p T J J I 1 N 9 R N y a e S / 4 B u r c Z P K R m B A K N a n k f H M A C j s D i D b V N y V S L S A o R B t 0 N 1 h 3 B F K b + H K X Z V 7 8 D Q u 8 Y 4 D 1 L T I Y t E r / j h 5 W u N X 0 w 7 I P P z w + V N A 5 x 7 n 8 E 0 S l / s 0 g f s c T L A N I + z t 7 G o L s b 4 J 6 J T F z S E j l 7 t + h b E K g 2 a 3 P v x 2 m w w H j 3 3 Y S z 8 i + V U Q U p V N i W M M A N g r T 6 A H J a 9 M O o P 8 3 B B N R E Z F / j T Q + e 2 A P 1 4 0 G 6 g 4 1 t 5 W 6 A 8 1 r l 3 H c 7 q v Q + q Q A C u M L V k a 1 e X y z M b w M Z 3 l c W q 7 j l A 6 0 T i / U M 4 D 8 f 7 J K u B o 3 V 7 f t W f j K + K Y C c T l O 0 u J H f P s r Z q 7 Q o g Q q P r 3 j N 6 6 n e Q Y I Z 8 V L V M N 1 l 8 r S y U c F X n P 3 O 7 V a M o m T 8 c i L q v a u n 9 / f 9 r 3 l t s 4 R / D P T g 9 7 r R 2 g G N L H f R O m p c b 5 8 u 4 P q Z F 8 O b E u h 9 k E D I T H 9 3 2 u T g 2 C G 2 S 9 g F e E t F m / m r F L Y H 6 e 7 M o w N 2 C x 6 U J S e 4 Z u e y X w J z d t k 1 d g p L A n B n 8 0 d g v 6 x z 0 A k x 8 p + P G 5 1 k a g I K 5 Q g J q 4 4 H F 2 x 7 8 Z U t d s X r n j f Z 7 y t / a D C a L n l o Q p h w / 9 u D q F p h U u T y G a X K b m v M T G W X 7 L f + i Q W 1 8 7 y T 0 C z h j k o Q c s l a X 2 Q Q V z y g B a S F 0 x 1 W s l N 6 e L K X q I u b F L f s V m G H v O h R Q D 0 z H I M C C b a j H D 4 S P x A P m a x w a e e g 8 C g p H t r M 0 f X A D T H o O G m U S X a / 4 z j w 6 T N m E l S g I 1 w K G x w b S B 1 / K I M 9 F A T B e W L 1 7 d q 8 4 W a a R V V S p H Z r T q W w M l R A V R X e 5 4 r N m 2 H i K m 3 w R 3 c 1 C g r r k Q m C B Y N k j 3 o v V q g k 1 w 7 + t w x V 8 W 8 7 a K + I N / R V y 2 4 K x E 3 4 v u q 4 C 6 4 9 I U 3 W P O z y V u l Q P o + O u 5 z C 9 J C u C f 7 q e Q f j N z b l A V y 9 V H 1 y h X F d 3 3 2 T K r S i 8 B g M A j D 3 c Z X f d A K X p j q i Z A I a u P 6 Z W 9 L o M A p A Z l B 5 7 Z p j 5 E v 0 D f g f o V G m W Q v R 3 M e D 8 H x k p 7 X F 4 h o k N T X 7 C 0 7 t l M k q E P t Q j f C H D R A z P Y K m b C o M d h 9 X W X L B v Y R 9 e H J 6 k s R / N O F 2 M j g R R 7 r H I Q M A J Q B S 9 Q S S Z T t p a s o 0 s W 3 p T E N 3 7 Q M g W w A U 3 R x d 0 g X H I V F j e m 4 b O q u V X 1 X c w p N 3 N A 4 o p r v R 0 z x B 9 9 h W 0 L L g 1 p g 4 K Z m 4 o J c 1 o b / g G 6 / Q J h D z H D q 4 t n b K k h B Y P z s s m o n i t L l 6 O S / S V Y O z 5 M D j N U x Y O V B c / / G N M 8 n m g n T B P X 6 F X A c P j e l x J V v c y R r q t M I m n 6 U e i M D W 5 x D O X G P r r A C U 8 O U q m P E t s h z b U 3 Y S Q v F r A P d t Z s u q p a / P V T Q w R i x K r U M D B j W t E l G u e / L H k 5 j F o + p F s M 1 v o V K E z z u t Y z q 1 P 9 8 A T H 0 c l s g z f H t 7 a d s M J Y p I o j L o + m w g P F P U E b 0 Y t g s g 3 D 7 e / D 7 2 + 6 K g i G 5 y d u s C T c Y U r b 8 d A l y M F o H u f Q Y j o a j W 6 D 3 b M Q o 4 6 + U g E G J N N J h y Z B O e Q D c M U v M n D L u R e D G e 8 + W B G S R K g h p H 9 c 1 7 e Y G o B x f S 5 w R 1 Y n x B V D V F B c E 4 a 4 1 k 9 g h q K F Y Q T + u n C t D t w H B O q U e H J k k D t V 7 c Z F 5 d Y u L 3 o a k J p g Y P b f j Z A E N b J 2 C w 7 r + d Q 0 n g E V J v k v G 3 y S G D B x j o c 0 U 2 X Y / 2 2 c h 2 b i o P I V E 3 K E 0 m w B A W 9 V t L 1 o v 3 1 c p n Y / X O 5 H v V T k f Y A h I u Y 4 V V u q 5 n A X g S Y S p X e C O V n u R / I g + a L D + g D 1 f h W W w i t N v 7 a A 8 J D / a q K t P + H l M q r E f X b D 6 U 2 + 0 A K L z T 3 5 0 3 Q 1 0 a K g D K 6 3 z k + 9 0 b 9 Q q i j B r 6 c E K 8 5 O h C q b W + V A o 7 x F K h o X G F Y w c d c w j K b a P b e o J m O F / 3 Z h 3 K b u s r w K V T b x 1 r S w Q m J + M I j v x t u V 7 f 4 w c k 8 d e 7 2 i f 3 B N G R H s 2 I h x 4 y L X T a I Q P c z + Z i h / k h p y M E A i 9 z b q c h 1 C 8 y / 3 K j l N 4 n I C b 3 u b P M 5 0 p G w a f j + 7 M x a + p r f 9 H m e r N C Q R i I 5 Q O S m k l Z H v 3 L x i O q I 5 J o v h U X g U A U B m K U 5 4 z F G W d Q l 8 B i E b D k H 8 g K + x g d T I i j e 5 E 4 2 w b z 4 5 U 1 m U T y C 6 3 4 w T w / 2 x I p 0 V 7 s Q y s 8 L u f R X c t K I U / 3 o k K V D n T E G h Y a d H h Q C g g u 0 h F x I l 4 w p m t b D C / N / + X 4 I m M U 0 D 5 2 t / 2 Z A w f N 9 h G V B X Y F 1 a V X 2 d 7 i o A i t Y g w l G l Q F p y 9 u W f q g Z q x n i u E g I r e A x v J w v 7 E 9 j + P B r d Y 8 S A y H z D h 7 m C p B F I b 8 6 A c v W e K F p h d H i D Z 8 O + Z 3 U l 3 P d U P B h x I E K 9 R X W n K 3 7 5 v 5 x Q t a p S v C S B 7 g Q P U S I z A I Q v C H N y i A S a y D a / 0 M G 4 z f i v k 9 3 8 q F w N G v X 6 3 D v 1 8 0 h H v h j X E I f h k B D a 0 S 0 B V R Z h t z 6 I N i K G u f I o 2 v k h R t Z x N g Y n u 4 l K 0 7 J v f x h J j P H 9 C O s C L j y j 7 O T w 7 0 / 9 y a r v f 2 v q p t i 3 n R C Q 0 + Y R J S j 6 t u X P g 0 0 V 9 N D c t c R 8 g / + C t x u Y e F o n 8 Y 2 c M A B W K I t c f L 2 i f f k f U H Z 5 R B m x 3 T 2 D 8 P o M a W o E 1 3 R 7 w h 8 U c s q N m j y H x h 6 p F z A L a Z U e u f r 3 0 G 9 b d o i P I x t 9 U K / o 7 E y u X P A a f j I X 8 5 t 6 i W g u d G X c 7 S i b 9 Y 8 U v 7 Q 9 u A l N R d L / 9 H S l K f B 9 H 3 u h X C K n S L Y V 4 p 0 y J y P O T / U e Z s G 7 j d m L l o X B z 2 2 w v f X 3 P 3 g y r T j Z B Z / N A K 7 E 5 9 / E m x X A v x B q h c m 4 t m 0 g Z X B X 8 / F Q y 4 2 L N j E n 2 X w c 1 f c c S U K h x i x 9 J t z u o 0 q T 5 q k c q y H M + 7 + h m x u Y c L E G c s I L b 0 0 E q C 3 V 4 h R v v r O u L 3 J R 0 y J A f R V 2 b e q c 6 p v q a P W S h w Q O D I n B a a 5 v V k G + 7 9 Z a n X 6 Q G D H m J y t v h A E a r y S C x w v 7 M D z W Y 8 N s h v l W 1 F Y 4 E 2 + a h G w f 1 R 2 C K v m w W g G o L r n n / n s / G G O h J y 1 S t J n C 4 A z B T w l e j y F H w f t X Y A 0 / / 5 7 P V 1 X O 6 r n 5 1 Y B s C a G X + M T e O 1 G U M b q 6 G 5 u V f Q O F m G N Q T x z 1 A z C y 9 w 9 k 2 5 2 N P F v 7 E q U 3 + d Z a G o U N 3 G v r + q p v n 8 A / d a m D q j 8 A B n 5 s b J m f Q n 9 3 h V o y b U 5 6 l 9 P P R g o z 3 D Q C r 7 K j 6 o K k h 1 E 8 f l A X K 3 a T V A Q f G J y C M m t l n e H K C e j C M t p K j Y N x u e G 3 y a C p x 4 S 7 x W M o 3 L N q 2 L h M I I X 2 6 n 4 / H w Z k K 6 r P B 3 E C 5 V C P w k 9 L w q r r u y 6 H M 1 x D G w y k o r L i m K i 9 V r R w Z b A o g X q B e D g e f b N 1 N j 7 7 R P A J x 6 k f 5 C o b 6 8 R g / Z q Y l W T n z p E L w / Z H 9 5 X 2 L 9 g / B Y 0 0 b s H W Y z e K m v 4 b K l l k b s / l 0 e P 0 w K D x r G v 6 4 F W N a 3 o X o r t 6 1 + J 7 f 4 b B 1 0 F c v O L q p L l L u x o + O Y i S m h Q j z 4 S 2 1 3 e D w r z 1 V Y f v Y 5 J n L c P O E 7 d t W n + f w U d g g F 7 o 7 c u d E D y j b R 7 z y P 1 G I / 0 d d e M j F g Z t G w e F 6 v 1 5 r 9 z t R l x 4 I m 9 v v S v 4 J z z 7 1 + m 1 B P F a e h 5 x C H N F k z 9 a v o Z 8 + Q o 1 x v y t c 4 j C t 7 + 1 3 3 V y F 5 N T 3 W M G H n L 8 d c u K d o r o 9 c c u p v x 9 v r t q B P v o B 0 y 8 T G K u 0 V A K i F W r l M n 7 7 7 P M i e A 2 8 c O R t J 8 F K u d W n 6 5 J T l G 1 n o 5 w q F o v m D c / o Q 5 g 8 0 9 2 y S B + w v L N F B G / w j m 3 m A 8 S s R 0 p P g U o e J b l 5 f 2 u 3 a + A 9 1 r p D v T h 1 8 o s T g I P 9 m E 1 E q g 2 v F / Y s t o g k t G e m v v W 3 b n E 1 N T / B h V T K F J S W u o m + I K o y W B Z b U V c 0 6 x u U N a E E S D v f c 6 V u L m p H E R 0 d F x u P h x q + k 2 d w G 3 I 6 8 N I b e 9 / C W + A m f I Q s r H e 0 s W l i u 8 V O 6 E a G L j Y 1 q M 2 P y e n 8 9 x 0 O U X n b s l Y k 1 m D R r r B e K G 6 u 1 i j 1 N a z L 5 6 Z C q b v N V 5 + h 5 1 Q P K L J 2 n i J + c V l x M E x J d n p t / j 8 e J q c j z o t m u m J w 8 x 2 U P O W l 7 g 1 p 3 u N N C 8 H 5 w Q I D t n Y v 7 j B c 8 y l R B v 9 6 E u Z D t + X C P c S l r 9 J l 3 M Q C F 9 Q X E V b q v Q s z k U a A u k c s 6 M n U O 6 2 Z I 2 7 b h O s p l / C M 7 l Q k m X G t s 2 v T 2 D h b 8 v U s P E Y h K O 7 X w 8 p z k w H o B T f Y y X l o 4 j e p a 9 V l r a k i r + f K c 3 i X 0 S W S T k 6 k G 3 H I C 3 a N E 3 U 8 8 i z 6 z k i J Y J l D i u r C y 5 F V Q U m a x d 5 V v m l r z Y y u C + K 0 8 j 1 o I P h g p D C C G p q 9 4 7 q T R A W i O S V o Z 2 r A G 1 T z a O h R y f J k z 7 Y n p w e Y v e E X D l X L 6 h E j a w D T S e O j 0 J 4 w a 1 3 m d f d 9 R j b r p s e z y v C 0 Q N R + j q 1 X r S B R / u H v D p + b z q X m 2 1 Z n S d Y w n D k + I X R b z B x z V s M Q W Z Z W z k x t 0 7 Q Q K 4 7 O u P 5 / e X D d T J 9 E f h M G w n U L z X Q 6 f + C v m y q w w q / t Z O j D A g X F h v I J Z + Z u H / a T z S n j K D 3 v r 1 r h e A n 5 B N X v g l N h C 3 I 2 X X 3 q d 1 i u J o G n N c i / 5 F G A 6 U O V F P k H O 8 L j 1 x x J + K N Y Y 3 T q U c e b q L n 6 d 2 h q M H 0 s O S s 4 X o O S s X a 4 y w M W a V 4 T b f W p w x p f z P i O L l J l W 9 C X R e P G i V B + V A S e Q a c d v 3 + Y r f r 6 8 g T 3 x 0 I z k W O e x / c x C 3 3 b L P K Y D 1 i N 8 K Q W i b w O B j w z e B r 3 R M I A X P s K I a D 3 3 2 3 J L A / 1 4 T 9 e 9 q H g 7 w D T / X F W P b F k 2 M U 0 C 4 H h 1 / 6 u Q l z e N e k 5 8 j e 8 7 v y 6 r Z m 6 w t G V C z B s N s M m v 6 X C G C b Q S I F 9 x 2 s b Y c K 4 + W 8 s I k n K m g V V x 3 i q O w A L o i N 9 Y W E F b 2 c Z e b 2 O m e j g 8 J T G 4 T v F V Y p T 2 v c u P h D u U n j K Y 6 W D o f j N B 6 7 x D B G m n Y j J g R h 6 P b R l x R l x J F r M x P g R V M T 5 U J f f I u r j U O d M w + i Y U d g p + v L W / k B 3 A R B a 2 L / b x A R H Q 7 4 8 K e e i D F 3 I X b f A z L 8 j x g P t c V d W 8 M 6 8 V Q l Z w b X X C B 7 U L G 0 8 T d f t 8 8 F E L k k N 4 4 o J N 0 j 8 L s c Y + M D J P 7 r f D 7 4 w 7 k 0 a 7 i 0 Q A c D 3 i m + K A a t c 0 P d F 5 F D I T q m y h + W 1 u e 3 V 3 c j r R l X / r O 8 U 6 n D t C U h v e e 9 + b j H 7 4 A u N 7 Q 8 Q P E Z P o g O g p E P c r j i 2 w J T 8 2 O f j i m L q y g e F e D f L w i R n a p y / G f X v J x 5 p 7 n t T D c T f S 4 g g P z e j b k i c g h B h 5 / T j a a W i e Q S o o V V 4 g o 2 m t 7 Y M H A 7 q b h n h r t z 1 e d u 4 p y U j r w n H E S b 4 E 2 5 / L g 7 r e h o i 6 O a a 4 r a T 9 6 m 0 M y x P z q r r L 9 6 I 5 W I E S 6 e 4 G 1 k d 4 z F 2 w j U 6 n x 9 n x l c b O V A B u R x 3 J a 1 9 B 9 p 1 r V U b B H b d z a k 6 e l J i J 8 N h q u v W P Y D B h K 3 V E e U Z 9 M G 5 J F 6 W J 7 u M r t a n C W R D O O c s j / G t c B 1 1 u p 0 W T 1 2 L 6 8 P g t O 8 S 1 Z T W z p w v Y K 2 U x y Q R h 0 4 e j q O 2 / s r M J 4 5 m C O s f k t T H Z b j K S q e w T V N J d e T + V D 6 F L N l 3 c N 9 Z z f Y E D J o 3 N a s h o x H m i t k k d 8 O + Z F t S 3 J 7 S T z f x I s A Q G n s v 7 Y u 9 7 u h 6 W D 9 I k 7 Z u / v X d P x J d Q D 0 v D P p f R y 6 q b S y O g A Z 1 2 r j f d H X d Q X 8 6 C A R h W h 0 A C / j j 1 l 0 W P m 7 I P N 1 T X 7 5 j N N X i 6 u Z b W a 8 P D K L / c k Q u u 4 w q d b H w 8 Q d V B t G 5 y A W P y B o K x a X s Z B u A 3 H E + d h A 1 N v w A / S f A 0 B c 2 W A G E Q z 5 R Y Q H K P T / r 5 n p A D x C P k U 4 0 3 J B C I L w D w e T O e v 1 W J p d M 1 f 8 U I w k d C Z X / s t 8 i g M z K z g 4 X i x 4 r l z 7 z P F r w O o L L X A y A h Q T + I v 1 X / 5 k d L a 2 J J F E 9 u B J Z Z H M Q D Z q k C V q f s j F J Z c u X 8 1 6 M A v Q V E p K 4 t U v Y A + V Q n A 4 5 J B v 5 A 4 M E E 1 D T N / j G z V k 2 4 f m 4 k h y + a D W v d Y 8 9 b W E 2 w p P J y 8 I S C o t m D 6 Z e O 4 v V X d 6 3 2 q Z + p x F k L r w n 5 + 8 4 U W n s e F v V 1 y i Z o 7 q Y M 6 f T P 0 O 2 N G S h W b 5 P l 8 + k 7 W o Q r j X 8 3 6 1 S D 6 v L L L o K y B G a h / v Z D 0 2 C G Q w 4 Z 5 p d M J L 3 Q C b i m + P k P U H 2 x U k v 1 Y F y W E f O G v R C F i Y a / 8 4 Y E v r i x 3 z S f q N p g P K r P R C a A Q U W 9 d 0 K C k J w 8 A T 3 K M A t V Q 7 9 V w r x K g 3 A T L b h q 6 Y Q E / Q j J Q r n S r L L W s 9 2 9 G X a 3 I Y x A 1 S i K w z G 0 m b y c J V O W v i O 7 0 C X A z G Y e u E k l Z n M b 1 b M Z F g e g 6 J w v f S B 4 8 l B s 3 6 s Q T r 5 o C z y G N H V R I l W d m g z 3 w Z C N K M w P N z / F A 9 s M V w I O T R S F x G V W T 5 R H A 8 + L Y w N j C f t P v 7 w X U R d 5 x s n x 4 J C p e 3 k O 8 i 9 9 h I a q T L c Z g F Y r j s h k I 7 3 D X 2 Y c k d s 6 A g Y J 9 S g d m Q 0 M R h 7 R I M S T r D K / P z R 1 w t i A T Z / B 9 + h k r I f O X / V Y j X N z f V 6 7 M W 2 P k A y 0 b E M S o E 1 U 7 Z t M o z N m T 1 U j w 8 g i M c n h H I i W G x C Z 6 n s l 1 U I C n q h Q z P q R E r E X + F e o y i H y y F 4 R b M K C 3 W K k c u Y n V R R 2 z j A F c c t 8 9 v U M O x s P 2 A 6 + S Z s Z 4 k X 8 K 1 n M P V 8 H H N N y D D T / x K w o N p R D I 5 u C A g h n g i 7 R H J L M L l 0 R y y f + 9 + u J P i S y r h 9 I i o A 1 9 Q Z 4 r + 3 1 u 6 e a R L 5 P Q / o 1 j s i d G v A E d X + d e 1 f k t b z Y y 5 m o W o k G X + o G b v 1 t 1 1 N O r H G / G Q x Y A b C b 9 H W r O h 6 Q I f z O h j d u g K K 3 w h D / j T C f 1 + V D A S + Z W s v U Y e n U 6 h V X V d H n u O 8 t Q O q 3 Z 4 v E J c s C x k l D l g c c A A 3 F I W 0 U p 1 f 9 D V 7 x Y J q F w U r z Y 3 R / 6 8 z J + J A 7 D j d V L R z N k q w Q x 8 l + s J j 5 0 e 1 n K 9 P r 8 y H q 1 y + U o 4 d 6 S v f j F z z q b R 9 8 c H 2 I H I T o 2 c Z 8 n r H d s h / T 2 T N v n 0 1 a c O C 4 e P J A w b J A j w W g D w x d I 0 e H r Q 9 / F G a 3 q i h t Q 7 d d u 3 w B w n F / l + k M c p 4 c v L 9 1 j b Y b n j D z A D H c b t 5 H E c G o u e r h A i b a S P G J V v E D G R R / t a H V D + N a H 7 S G e f M f + G + N n f o B 1 4 G y Z d i J h b x L a t i F C h A h n Z V C b 0 0 T b 0 / R 1 M z t 0 y s I B E B Y U 9 3 z F K 2 A U / E X u K v y B 6 n a K b 6 V L n h F d H 6 A z 0 H Z T x g y 2 z + O e t T 7 s K t L C p w W k U a M s u Q w I n x m 9 + t v o T O i Y I B U R S O r w r y R p D B Q n d 3 h T R u s 7 / F 5 D R 6 x 9 M T n v O F / L + n 3 u H 4 L f s N h o y j I m r D T 4 x j 9 k 5 F P 5 L u 1 Q G R 6 5 5 6 H F J s / 3 X 6 2 Y T I X X h B l T C 0 e I e d e a R / I n 5 o u 0 E h F 6 w d V F a L Y i M J I E I F A t B S g x J V N e x u M z u 7 u v / c N v G r 8 1 S 2 Y + R M Z F E x p t Q 2 l r 8 2 u t v Z 3 d V 9 B A c f V / f d Y A j w b 8 H 9 0 V E 1 w T A u D I q C 7 z M F W F 6 J Q e 8 h K k A B S n z u 8 o 7 l B 8 n n J f n A x E k T q O f n y Q N e v 8 4 C r m l B I i A w t D a 5 q c s H f E 9 i r Y m h a f g A 1 4 n n i u q i N B c z g B g W b m T s V h U 0 8 O p 8 d G z k n M P o E g U 0 y 0 T Z O n j B s P 0 r l d R X C T k p 9 8 K 8 k 0 w N i q Y z k 8 F Q 2 9 Y 2 Q C V 1 G 2 1 H o d q 0 d X n z v I H w j k 0 o o X R p e o O M W 3 n E 1 r B 3 X J t b + l n w B w a x 6 4 + / U F t H Y W v D f n P I 6 Z o D m 5 4 0 B z + 4 Q C z P p T m 1 Z V 2 V x K R n l K 1 q P S P N U o W R i V M N + 1 8 O + L F H W n I s 9 q Q Y i O 3 5 w U G X q c i T P z Q 0 I T / P y 1 c 6 X 7 Q 7 Y d v S s P s j r R H t P 7 u w 6 x N e y P j D x + F I s N J n V E s i 3 s E o M g M a F 3 6 h P u o C e m D P i O 8 k a p N 4 j w Y X 5 y H p H + 9 J f d q 8 p Y s g 9 r r J T O 7 w K y s w u g x l a + u X x i X 6 o G Y 0 e 0 D X Y O J c y / 8 E c V n Y E 5 k b u F X P 5 9 f G E V M q + e L q P K 5 x V K d K 2 Z A 6 L J H 7 6 M 3 t M D w E T 2 P 3 W M F W h + U c V z T B 3 P F 9 e 9 W U X Y Y P M c t a D x 2 4 a k l l m c l / O C Q G d a I s 8 m 8 I 2 t 3 I w 7 M v 5 / I Z a 3 B h d 1 p c c Q V U + r Z p S C T L F w O z W C n a 2 e M E v e 1 N L M j x y d b k M 3 g d 3 0 u N 0 7 Z 8 K n a 3 E R M I c J 1 s k z 3 m / U G 8 R h 1 b z 2 i r b n k g R o / 7 e h R Y d h 1 1 I W h / 2 v P H i O m N P 4 3 H G B q 2 l B w G b F N / B j L m 9 M V O j Z y Q C h n R B Y / v d I s b 7 O D R 0 4 2 X O 0 N O B t C V 1 6 9 g K + c O + p 3 a w h 2 i v v H V a I b P p 0 X U C P f S x E 8 H e q c F p E Y Z m d y D F i O m i K S 4 g X D c H S d v j d z x d 7 n z P G S b y X n e v F j s 7 L N O j H s b B g Y I O B o 7 c L 1 q c n + 6 K Y v N T n T l S 9 8 6 B s 5 7 B e u E v z I D Q P M T b V 0 k W X z 2 E L j + C 9 a q v D q D B I W F F W / F W y I + i b Y W w T I S t C A x Q d c Z g z 1 S G M B u 2 M M g o r w V 4 Y s z Q r 2 I 8 x K 4 L F 4 t m Q L / h 1 v x K u 9 P 6 o 1 D c J O P + m 3 U B C / G 1 Z t D x e + w z K Q f 0 + 3 1 9 n 4 G C k 4 / n Q P 6 d n y / 0 N u J j I k d V U m b k r j P R b 3 s w V b j a Z j 3 i I 1 D W 9 / v j s 1 Z Z D r Z h K u v i l J E x u k 7 v z + P v A 1 F v E Q T k x 6 z 3 O m j R N K / G B o I 1 + F N o s C N d l T d / y e 9 5 o b w R P D B 4 F 7 v q u G H g K b L / G K u F I t 4 3 6 c S V 2 J t f L x r f m Z 8 7 t v y R e m n O P / f F Y L Z O 7 3 D 3 5 M s 7 e z U + 2 e S m A q s i f O / N q n g H l C 7 O G 2 + Z O i x L y 3 5 C Y e s 7 V v U P h B w X F C J p K j R d W 3 F C m y Q j E u j U 0 H 4 c 9 3 i E d r h D b E x 3 D 2 E V F s f 7 O x E y h S y y 6 b 5 T 9 + 8 F Y a Y H 2 D x n 7 3 F N 9 k L f V D f v 9 O O K S N 0 B h r g i i 2 6 Q e D l a 7 O v y U t q s P p F P H A N 2 5 E L r 5 R Q 0 0 y Q R M y y U I j R r o 6 O F G m n g k 4 o p u X y s z j T O 9 M M u G 5 G e R c e 0 P 8 a A b 8 7 l 0 8 W u Q b 5 T 0 0 P X V O O u M d 4 j y O 5 U q R A 7 s G 3 Q w 7 n p 9 L w T l 1 x 7 A x / A Q L X s 6 Y A 0 i M z a M + h O r S n C K Z i 7 X G 5 X S C P R 8 V J h t F A Z u H C O U T 9 3 p I e N n L K l 8 T g N g q x K 2 z X C v u P r T 9 1 F l l 3 E M i + P Z U H m A / 2 n P / 6 H e D x 5 e W a f V L F J + e T x f V 7 w A / 9 p c Y S Y O 9 q H 7 x N l V J H C S 3 l + R l b 4 N u b + f p g 4 K T g 9 U G P B q E 9 D S h y V p c M r x 2 O 6 u 4 N K v 5 r V n h x p D H v n M x f e l s q W 2 J G V z t 4 M + M Q j 7 o a T R 4 c r f C D c Q 9 E T q n 8 S y V x 4 6 8 6 l T g y X N 4 2 P D r y r G O v j 4 x U j a y b x l N 2 a G t m 8 Q P 9 O e G G U k W T Q l w I k Z G Q l s c 8 1 8 r O E a 8 C L P C Z E c q 8 7 i j D d G 7 r w t G U W 4 r l f k p W 5 X s Y y P G P V b M 3 Q 0 Y m X H 0 b T 1 k j g r F n H E n Q C x f k V A j Y i P s S 4 v C z v d 6 b F q P 5 z C G s j x X x 7 l O p L D 7 L n Z 2 C a 8 Y 0 P W i e r c N g + e K / J U 0 v I w v G 5 e s y C e S d 5 P Q f t 1 h r P Y i r k N U 7 z e a c 9 r h o q e J h h O l O X v k S 8 o 3 Q M h y g P M 8 N K h I W g i j 7 P + j n B g 3 4 9 F 1 H N A 4 S C c + M 4 6 J k o f l e c C z F w X / U O M Q d E 7 d U D C r + K D H h J h x T 3 q H R V 3 V S r t J 6 Z 9 M 9 q 1 B P e c t h H O k i X 6 g N 5 + r B 5 w K j j p Q w O A k r P d i J + p o D 9 x R H C h p W o V c Y X O t L 6 g / t l 7 r u 0 e q Q w L M J J z F X D D e T f g p j F f B H x y V 2 m y k d g U k E S w s a x j N s K a G n l D a D f 2 r Y Z I 4 D M Q w W v K c h 4 o K E 8 L j j q 4 L 1 f v v B p H F a c n f 2 w f n R 5 2 d j H k G r 9 I S t v U F 2 7 h l s F X C V V 8 j J e p F 3 2 w V U P Z 6 s o x O 8 c G 8 P d P S u s g P x 5 d G 7 i G 2 p r l 0 A U e d B G r z N I 8 z P y L e e G P Z l 6 i p L t A U g e w y Y n a s q 7 / v e Q I x J 1 O z x p y y 1 e W A x N 4 0 7 s a o N V r 8 p U B t N O z A p i 9 4 v 6 p k u l g V o i D q h 5 o N c d U M K H I 3 1 w e V S F 9 B 6 2 e J z f p v y M F A q W f z 3 4 H N d L 0 h P Y D D 6 I e q j a 9 c / l o f 6 p K p 5 G e 2 F y s Y U Z a k X P f 6 n h p Q G T B 4 l i 5 N M v a X o f d i G F U Y H 9 O g 3 o O J N d e a Z S X z 4 D o k Q h 6 4 t J 5 + V y p l s G z 1 j c s 2 c M Y p r v / f 7 r C H w / U Y a n 2 1 T o 2 q 9 P i V H r q 2 G 8 p D 6 i q P 3 7 T 3 N z 4 b W G Q L q Z i 9 n 8 s G V T k 5 7 F + c M i R 0 u M l B b q Y r V M k n 7 s s e T 8 P N r g L F u 2 R Z H l Q Y j Z T T W U K 6 M 0 V / e 5 O 4 n 2 u K / w 9 f l a v 9 2 1 H 5 o c U G a 8 q v c 8 9 W v R d t S / 4 3 B 8 g K n G s x P b J o x 7 w B Z 6 J i m D P X H k D e K l e E L o 4 y t k L n g f e 7 R 9 I v q 1 e 6 E o 6 e J u g Q o m U B m P m X p 7 + q f n i p f a 8 5 5 z n m a o M C E i + I T j / v U g q e y a f M M P W a V 3 q L v Z a j 4 f E p p L x v c f 8 G h t T D g d F 0 w + O M 4 3 0 B n n X 6 f m e / o 8 T v N K e z S m u / v L A 1 M Q j N B 3 X 4 k C T M D i f e 9 R m e d d k D x G C X d 9 6 1 7 b D w B x h R Q y 9 r a J s x l 2 n 3 v 3 y D y u m d d 9 l 3 2 i B X r M O 7 t m k 5 w Y y 6 / F R R j I V T Z o F / M w 0 B A Y k E R u 1 L J G / C J y 9 6 h + P a y + D C h G N u p N s A e P s U / d H 1 Y b 3 K A J 3 f M l r f / w K b g + 8 u / P p Y M R M O F D Z k Z Y 5 c f U a b v C t L P y t L l u + B Z b h f 2 8 V e t 8 z B Q m A L m X k F x c p + A / p / L n q X 7 8 w g f / e J / o 7 G b 0 1 C 3 8 0 m 2 D q B z N T C 9 f I h k C O y X 2 o T l y V O 9 V S 8 6 a X e q s X 6 L J d 7 p u j q g K d 2 R S 3 0 8 5 A d F H q V X 6 L 7 a 8 m 1 S Y A l F U / h Z J 9 K 9 7 r B O K P R P 1 b r 6 9 I g q / 3 e W z / A j B y + 8 c e q q Z Q f c z h w r r c d C N + 2 / o x H I n R K X l D 4 G 6 Y w / y M 9 6 o B x w H O c L H 9 r s x V 9 g D V h / D N Q n A f N Z F D V 7 e 3 + / v m X 5 5 i Y s U h k 1 / s + t c m a N U g D v 1 u W n V 5 + F E D W 7 s z V b d W O e x + T / g R V C U M Y A f v b l T 9 A Q B I n y k 9 g s F Z P c 7 Y C h V O b 5 z 2 3 + 7 8 7 s u U L J z + N w E L o P 1 p I 2 9 L x f t U C 9 0 Q E C C G C k i R / 1 2 Q B q x E i j y Y + W w u 1 D 2 H G P z u J n U a / I 9 W t / g O S X u Z 2 m B Y R p g h c R W j I X 4 + n 6 G k / H C z e N x U j + A L d c A p 3 o h g q i b C Y x t k N 9 o C + l N a Z E Q J b d w m 5 G d v U R 9 x M F 7 7 2 5 p c X z L k 7 G f M A m K M J A l 2 w 1 t S + D E c C Y o d F G N i m I F y v X 2 N z S p A C U + H x Z S B 0 W p g U I 9 o t L W f B 3 2 Z G g j q 1 n d / C g c 7 N p b 7 d 1 1 k l + d m M b C 5 S X s B Q y M o D A C 3 z D F 1 B r U m x u w 7 P H N 0 R d c Z C U B C 2 9 / R e 7 N f m X l G + x F d N s 2 F 6 E O C B n o x u z t D s r h x 6 K x L a 3 s D A m P 0 P R w 4 I H W t b l J / e P M w C R a P E 1 O S b 7 o z v J b p F k P D t o 4 e T U f F i Q G W C s + Z l A s q B 0 B k A G s 0 x H 7 w 5 Y b 2 w j q / g 6 M y 5 8 K i F s y 5 J 7 N L 5 8 s 2 X M n + 0 M J l s T h B G a U D 9 + I w o i H r p E + G C L Z l x / E U 2 R j j q 5 4 I K j v w u + M C q 1 c 7 I Q t z E p C 9 u s G 5 W l I d Q g g N s z 7 9 s i 2 + S p v 3 i A Y g 2 V k e 7 2 s R S m t r 5 P 2 R g E A i V i n W K + W 2 U 5 o j y c a C u N x c g 9 N 5 M i s Y T O z 2 h s 6 T g z D a y 3 G U X Z w X z I s J t + n f l B d L h m k r j Q s e g + o N l I B D K K / G r A 2 k 0 j + J u b z d V U + V T Y O 9 j s A i 8 g H 3 1 n 0 f N D / t s P j l v Z p l j 2 b / X x v I Z E d T x v a y F 5 V A 7 j j q n / p h h 4 u Z 4 Q L h d c X g 6 V f e o P g B m F s K L X Z y q U b t P C 0 n t d h v e o h P 5 A o X F K Z y 0 / L 9 J n D L Y U S w 7 j N C I N v i 1 Y M o 2 T v 7 A 4 o e h g 4 F G W I J R y e 1 P U R Y 7 r 0 f I F Q 9 G Y g t v D 8 / L K m w v n + P C B K s d O g 5 v K t V K T / 7 H N C j K d t I X t T E J y q N y Q G O D S I + I r M j p s f D O L w e O l h + y 7 p b 6 g i o D u C p H V c Q f v E F l G I z V d k w T c l N Q z j H 1 C n u K J E s i f j i x k z J + q 4 2 P H s M e x 9 O k b 1 S h k N S g v f A E q 6 V z k m Z k r Z 3 r F 5 I / H j Y z u 1 K I F I 1 k 2 p l P 7 H y J r V N K 8 H Q z C Y G N q g 9 O l V h z V i V A / f t V Y W i Q K J E j R 8 X P L + w J W + f d v G f i c d + L 9 V 9 f O p B o w L q y V W E C w I F + v 1 h n / t d N X v E 5 0 l 7 x / J 7 v W 3 8 v 3 s S h A 5 r q + h o M v D L l F X U Q C 2 G 0 W D K l c 1 b 2 d q f N Z A T V + O 9 x f R 9 / E u c 9 m H 3 w M G 8 / c r 4 j e 3 W 0 J O I 9 e s A R d B r W M y E E q 7 E O 2 N 0 q K 8 o X G U z x c B k g 1 d l n m k / c Q e o 0 X 3 v E i g p D y r e y k D u x 7 3 R h x c m C v 9 C U / A n 7 x + p + T 4 9 V c J 8 Y Q B S Y G t T K A A q A D t u S q t Z I o m p D v V l R K e t L 2 / n X f 6 I H J l O 2 d T w i D + q 6 o S G P t a u A t 5 q l a 5 R Y 1 4 4 A 5 N 7 X 0 d T n Q 7 g c Z + a k 4 L n v f w 5 q Q M R Q j W z z u S X G D x z C V o d z g Q r 5 t Q r j Y U Q O / k D O k 7 5 B I t 2 w L y H 2 M x o C u H v R O V T 5 V 6 + p d v g j B T E X Q V C P d K q w b m 0 I Y J U A c M T k u o l Z X J u 8 o Q B J P g Z f r e 8 w M m r A z O 8 s W t C H 1 M q u Q H + 7 u Y h 4 y y S h n D n D J 2 O W / y Q U Z N P X j C n A J L R G A D 6 s O O 3 m 0 o r i A p f r / q 7 X 2 7 X X M j + T p 3 + S 6 y s 3 7 / i u U h T X f T n j W J w o v W L l O q E G j b x S p P J O k W C o 3 t o E g i L 3 s l + y 9 m b y / 3 c / L Q U / L 9 X I s D H O s K W Q p k M f C i A I Q 3 + X 6 2 T i D v T w r D 1 9 5 F v M F C k 3 q s u 4 l O i g g f h V 3 d r 8 M o o O H G D u d D v a c Q 8 8 y F w 8 F c J O I L p 3 u Q 9 O 9 8 7 R w 2 / U V I w n g n T s l 2 l v / n 2 B u N 4 x 9 L r T W O w 6 j Q X 9 o c F G S h m R s L Y R 0 o M m + D Q y o t + L L 2 H F e K H V 8 f k b z r B u 8 G J H S Z M p 3 4 U K q B M s b 8 s O M x o G m O N n r a h 4 I m d w G q I T J f 8 j 0 8 v 6 D d X 0 t Y s g Z U 6 2 Z d I 3 B s 9 m I w W e C X / W B t Z I s e K e 4 k a f E t g a Z o / J F r T M 0 3 x b x O / v t Y z y O G i 3 6 b A B v y u X 7 F H I v d u 8 x X 7 X k j 1 6 w P q 4 f 4 d D 0 L M B e s X W h g W L 3 7 J w F G h G S h d E X V Z 3 5 o X A s W K P S z Z f x A W O g R f n X 9 A j t o D 7 9 d j l 4 l d s 5 6 m O o d a o 6 E C d 3 2 B d R a T o u X l g T / / B X c S V Y / m D 9 q 6 8 W j T e x w 8 d z f n r / v M I 0 1 u M s w 2 r Y P b N 5 2 z l i o 9 / J W h Q B X v x T 2 1 I G B D E q Q N L z 3 V x w y C b g L / k Q G B R K l L q s A 2 X 6 d I o p P o y l x K k 9 v y D d o m 0 B R i p q / C 7 9 a P 2 t d n x g 6 C 5 8 O 8 Q S L y n 4 P F L d h n z X R n 2 m 6 H k J F d Y f 0 Z M x T C N U O 0 y W / 9 e e d D j 7 j O u W J F p 3 b J K / u L j E R l k I w + j n v i 4 T G z 1 s Q i 1 + Y Z 3 n y I B D 2 B u x G G L S A r Q y h N L H s Q V 9 l w 1 e y u g n g t 0 c T F e 5 5 Z g C h B 4 e T 1 6 / s u + k U 6 g W 1 q 6 h Y 2 7 c / U F C C z l y / m O v 4 I 5 9 + l P e b O U Z J y 0 k n Y T q 5 k 3 p M H p N K O n g n R 9 f w 5 q c 2 8 P n l + N 0 M n J 8 l p w z 5 j n w T z 9 L t v f o C n j k T Y g f 7 + V p 1 t q i g Z u 5 u x w N l S S c Q T x A S S W U g a I h P c 5 9 f / O 1 6 o R 2 s + 1 b t 8 + S W M 8 n A c o I 1 z S T A p B 7 d C r T 1 j n I N V h J y f k K Z u x 6 l P K v R q y h f x r y 8 B 9 a p a s F W n 1 1 D e 2 0 e Y U w O 3 X H E Z G l u l c r o g t Q Y z I k G B 9 7 V b k W s 7 1 2 4 e z X h R t O + 5 J C D O P v a W / A h w m D h d + V N E H n H h C R V B b F d 6 h D H G k l 0 c n K g b s W b U c 6 d + F v P P I D D 7 7 e r n L 4 J p d Q p 2 T D l 7 s 5 I 3 0 J z O C s K B k M h q 1 n S 1 d r 6 k O t X C 2 Z 3 u 8 9 u y f 1 I 9 M r r C + o V e v I K j t a l 4 5 C c 0 2 N N c h O B O z J V L V 8 B c i 7 Y O 9 w D m L v C x / K + F Q P o Y Y f R 9 w z 3 w 4 v u d P C d F j C R F w 5 m k n i l k I 1 8 0 0 g j p M q j A D R 9 J 4 6 A B g 3 E h I 0 O R l G i k R L U J Y C j 7 P b z q z K S q + V 2 k 6 c d z J f i p V S c U P k + E G Z 3 a t t l 9 m n U 5 h M O E v l x 6 m G P w J F 3 D 5 o + Q b M W Z U 7 s 6 7 Q D t a 5 Q J 3 g T P b S g a Y s f 8 l r U Z 1 z I R B p D Z K L t / u b u K 5 2 7 p S a 8 G 6 u K W d H 8 M O Y 4 n I X y x 1 u z G X N 4 x p X H I x I K S U 0 P + K 5 d q U r R O L x U c i j T f E 1 o l p j D C l / Z F J H x l d 3 j e 1 2 h g d 6 P w P / I k W m l t r v P N K F Q P j a L D W j s q 8 J 7 M a 5 t K + 8 Q I 2 9 D X C z v T 5 I 6 a N m v + 7 T / s X Y m X c p q a R b + Q Q 6 k F R y i I i A I S A 8 z G p V O R H r 4 9 b U j a 1 X l y s x J D S p H N 2 t V x o 0 v P g P O e d + 9 n 2 d / N q i / y I l v U o F z k d m v H z O 0 P a / i / t C F X / X 0 M B k c V p S b w f S B k f x w 5 r D + d q C 2 K e J 0 H O q t O o k K N j f a T W I y r / C e 9 l m q 5 u J n M I 8 L N 4 r E B u Q U E q V N 8 8 E / d o O W N a h G R 5 d Y e n r e 7 r E s m n i A Y y o V f 8 j g L U 2 K I o r S c V j N F P 0 J Z 8 o L W 6 U Y u r + m i 9 L d + 0 d 5 s d a 9 i S v i 4 b p i x X 5 z G Y W d Y 4 c N 5 I R b z J q 1 X w 5 Q C f o J + Z s u 9 r U d j e 8 I 0 P r n Z g 4 I 1 k T X y 5 o c P z p l a u F S v Y f B 3 N D K f + b x v g i 2 t N N x y P N v / e P P H J m 8 y 7 J + Q X 0 j C z N G Q A 7 g U 1 Y I + y 4 Q C 7 X 2 m 4 m n 7 O h W 7 B 5 8 C k l c p r w k 3 b u v z P q b o + y O + b z W q L h u g 5 6 A q z a e B u b F y A N x W L B e a e s e H M a B B J c f + Q V L O u / 8 C u y f I B N X M K W D l m 8 V D 7 l s R U 1 3 I R 1 G W o v J O N Z K V w 1 1 l s q + q X 6 2 M z + 0 N g j B 6 R B q 0 X F E p 2 Q 9 X s j G y p z y 4 1 g c t c D O / t d i a 9 Q y 9 z M w 1 i l 4 d b N l o 4 2 4 5 O 3 n D b g S / 7 c W 6 z g 4 d V L 5 w x u M 3 h p x C + b R n 1 e c + 4 w 7 Q w O l 5 e / v C D 4 m P 3 I L v 5 1 J 7 D D w c E D L B G h g s h 1 Z S W f n c y 1 V B N G x P S m T C r V R w z s a 0 9 a g X 4 i x a 9 u g 2 D K 3 x O Z h p I H 6 J X i W D C s S F 6 e K W E 1 v L K w l U I 0 7 Y w X O U / A 3 z X y e P U b i 2 p Q / 5 o 8 3 1 U 5 U B 6 w F D C j f 2 9 + 7 L b P i 9 o d w 3 5 M C Z K + 6 e 8 h P z H 1 p w 8 q W 3 k v 1 a 7 2 0 z 6 Z s 6 p e C 9 u B j + X s N d B y q A 3 h 5 T y H I z o J X l + 3 h 8 A E a 8 8 r z F L Y F h x h F V R v w I S w S 1 u T D 1 i p e 7 a h K r l 4 R L r c 5 Z j R A I E y O Y 3 4 B N e 6 l B H G m J Q 1 6 C f Z R r N / 2 V W x g H S f 8 V r 2 f 3 V K g u u s V / N i T A C e T 9 x J 3 K s 1 5 1 D d w C e q 9 w 1 q c c O a j 8 O f Q X C U 5 M h X 4 J 1 / a i S m c k 0 S j 0 x l f 8 E 1 b / B Z s 5 6 F Q i V 6 v + 6 s K N I + + v 8 g r z z 5 t C j Z g s C m c d v E S c S S P 1 U D v q / K b a M d y D 0 w O 7 j 8 J v U z 4 p S W G V v T v n R h y 1 n U 8 4 8 f 6 q T U M S s 1 3 c o W Y u D x d H c y u L j i r 8 K K 5 K 4 r X z l t X n N G 7 l b Z e l + n t B I O b u H s Z 6 6 B q 6 j 7 W e q t B 8 O I / d Q 2 9 e n 7 n e / A Z U r S A p 9 o V 0 E J t 8 a 7 C 1 w K t 5 C + Z B f T v u s d 8 v s D o z Q p H s f N 6 x 0 s n r t Z o O N 2 7 H c 9 9 d 0 u M S s J V 2 + p f 5 t P 4 f L x h B N 2 v t 6 n E T A y c u E t 5 W G 6 n n w R S M L 6 u d / 9 s X A e / H B f O 6 Y F 6 7 6 9 / Z P J j S Z 3 p K Z x E A V o 4 P N x D v E l k N 2 L 1 B 7 E 7 e Q i X h u + u B i b S W 0 d T V R V b w X / B T N u V O R 0 x / u W m J 1 A e L z u l F 8 c v 6 M h 0 i i B Q c A Y D 7 / L e h S A 7 8 T 6 B c V 2 5 S g L c S I s W 7 q 8 c U 7 / 6 H e B T m K z t A D L Z H i w C 5 l x L i 0 S 3 5 J + L i b O w J m s q s s H s W 3 j v s / w d d 2 d m L x O / Z r e G D d W B A H P m P q P 9 a i L K 2 3 8 6 0 e v 1 / F A l 3 u + l N q T / M y e N w e G Q M H e g F g a 7 9 / M y n U k 0 D 4 u D f f q G g w 4 G c o Y X y s f 6 o j H n r y a b B O e v m J X Q n L u 3 + g 1 F y c t 7 v T v m Y t T 0 p 3 m K G c Y e w K L G P 9 w J 2 1 c Q c M f B r q E 8 4 q O w r W f Z T 0 8 F E 1 z s 6 H J / v r Y z n 4 G 8 h a c 5 V V P T o u z O N Q c y K f R n t 9 E 5 t Q j A 3 X + b h e + g H g 2 U 3 B 4 M u I m j B c W b L O B c 9 d j 2 7 4 b e U d 5 1 R y 6 s k T + 1 M 5 m D R H q p w e J 9 w b Y 1 4 k i E a H w R E q O n A k W D Q T Q g W E r r B T z B P d z s y 7 z a 3 z P U D O X X X g d D G 1 S N i P l P y Y 4 T w O o V w X D m 0 B O v B L a a 4 y c x H O s i A j n d C f W E a n 3 X F 9 U D U 1 p Y s P t 7 9 m i E Q y j b g / 1 L 3 Q I U u h + h z 3 2 8 c R 7 m n E s 6 P r J 5 9 k M V q 4 N G c N W n 8 D 1 9 m z 4 c 7 E q Y O o P + 2 H S D 2 H T E 2 + L 9 K s m z t / P e 9 i z d M c Z 8 p h d S h J o Z K X J r 4 N 4 O 5 T p B b F E V 9 4 o E 1 4 r a N 9 Z J 9 Z r + n j K 0 D b u w q k I p l o t u y T S c H 6 H j v R I A J Y f J L g r l M e x 3 A S R n P b Y c q H O j n m a 6 v x O 9 a j g V A J 2 L F b K e / q 0 o w 1 l F e N m p p h Q y o h r + W I l 5 I w M 5 2 2 D C w 7 E D E p 5 5 Q p a p 1 R H D D g h o J x m u W M E l m H 2 Y Y H G G a i S h S x k Q 1 c E Y I 7 W J y I r g 9 b 3 p e J Q F f h c T H 0 P B f a 0 8 Z x / 0 + r F Z 3 n E Q K f W / r 5 R a q 3 z j t B Z + D G e 4 V j D 7 S R v G 7 c n P a l t W D F j W 1 + 6 L B j y 8 p p e m Y 5 z e m K 3 3 B 0 B 3 o U r u i Y C i 1 / 1 t R y Q n W M n Y r a c B M 3 2 m 2 Z 3 M E T T a n A 7 U Z x B E v w n h + F w i g M r P o 3 x i 6 x R V 3 O / z u f D N P w w 0 Z k d b P v y M H g D W D j S d o D C L g 0 + M 6 P d q p s s V R O x w D / + C 9 d V j G w t B b z j q 9 m D d i y K + T 6 Y 9 A r 2 N P Z R R B 4 T y G Y 7 W c G P K f u Z T u D e n 9 N s o J u / A S u G + y 8 4 H h 6 A 3 l O F 6 c x P Q V 2 G P J E S I F 9 b r 2 U d e g M h 7 P C i z C j r o s g r Z L 4 r d q l p i p 2 T A / F U 8 H w Z F f t C I Q l s N 9 A B r q X D n M X w Z q x p B H F L o v f M D + u e 3 1 C f k P 1 T P M 0 l E k s Q J w F l 2 f i 9 8 d r w E H 7 e H 3 k r P p f k u o x Z d f 3 b m s R x u 3 P M Z A P G A x d X 6 m h R h S a B a s X 8 6 K P N B X R v i o U 8 / / U 5 d y e b v d v I p S c 8 D T I n 1 a l H z 9 Z X b W b h G P I Y y G a M H 4 B y e B j k 8 u s l q M M W i j Z F R / c J g s e X l n d I y K K i P 7 e L z M S g F / J 0 A H t g X + H b o k v f T d z / m a R 1 f j A M n 2 o S u w G 7 E g H z u e / y F a i f d I 0 0 P 1 y X 8 j L 7 X d x x 7 T Y h 8 1 G U M C w A F r + u r l o z O Y + k 2 e M e 2 v O R Z L A v 1 T O 7 Z W 1 k j x E R S T / 8 H 4 M 4 H w s r K F l Z 4 j l H H l z L i a Q 1 H r I E P t y e U U b c 3 v H O 0 t Q D w S B / o b j D T V W f j S Q P Y j O K T l P 0 r b n w 9 D M O 7 N d V s Z M k / w 2 X l d b v + + 6 d z z Z u t K V X k H i Q T 5 p M D I 6 D G j 8 8 2 g K Q K 4 T f 6 V m N I z n / 2 q V G L 1 s Z p 9 C x 7 P S B J O y P k K l P + A 8 C d g D r x P / m U I d H M f 1 W W S 3 q k / Q g A H l P v g J V j n + i 0 6 Z Z y 7 W E M 4 P M + L m u 7 a w c u J y g 5 g d u i v k 1 Z h a q i D U C F q c p 9 W w i k D 5 e s P y O 1 e q b p 6 b w X 2 H E v N g u m U u T I P 4 F a O v k 4 d s G K Z U m / S Z o 4 9 C W u b v E x 9 E K Y 1 Y 9 e 3 7 Y 5 3 V y o 0 F I s f L 4 H i G e C F B C 4 K 8 a 7 g Z O g y R Z 9 3 y G m 5 c h H q m j 5 + C w E e z c j T V 4 z t 7 t l x + 9 + U S a P / P M l H K E 5 g S J s S r C u c h Q C v z N W I Y b s R Y 4 x 2 X t Y Q e l 0 a u c W T a a y r P t b f 5 5 C j 3 W 6 K z K X 8 G d Y R v y L q 6 n 0 9 E W 3 7 y 9 X 2 x f 5 G 3 I C M U v F P b h S e w x B h C P N q + x r J 2 I 9 f v 3 y f R / e S N y b R 7 M + N P K o 6 Y i / S G L t 9 s t Z w b Z X d N P 2 d p Q 8 a M A G E O T s G 1 u O X v b 7 q 6 e + r + A k 4 9 5 6 h B H n Z A i v Z 7 G z A 1 N O j 7 a r b I 5 b v Y z p / c I E 9 M K Q 9 f V 9 8 w n E 4 6 W l A H S Y F J 9 e h k r b S H + v h s 4 G 4 W L Q N 0 H e T h A V J u Q 6 L d h 7 Y 8 M u k K V z V H n 3 e c K d T D L Y g l 9 5 0 s L s G I N K g 6 1 e 2 7 f 9 i 8 b D B s T R 9 T H A t M u s j f y Q X E N a P A 6 M t V P 3 h e n s L 8 f p z P b f v 5 + Q s Q / f N 1 j g g + c j e c z n A W 7 C 5 Q 0 S v 6 + B Q q h / 9 5 d b Y D b x 5 + T U O 7 b K p h 2 s Q 7 P w Y V 7 X Z N / / K Y D A q j V 8 0 L H 3 / 1 Q A 7 Z b 7 i F 0 a M f b x 7 r u n C p S f W Z k X 9 r J J J U w x 4 6 + X z m m X J t U t h 4 L E L Y d F m B M x L y + y e h 2 z L 7 L s T a P j S v L v g q D 5 X J O l G z a i t V y c o i T T 6 6 N + v E l l H 3 / g D B u V o w j p z / + T J Q h Z k S / + b O s r 4 h 2 c G / 7 T F I Q z 6 f + a g n i h 7 Q Y V 3 i f h i / 8 I / 7 f v Y g w I 9 J B v a s 6 8 9 5 y w + + x 3 / z Q F s f / 4 v 8 I d b r b o 5 6 v m h A b q 3 5 f G 1 4 b z m 9 g 5 S 8 Z M 8 C v u + 9 K 6 e d W L d X a 7 s R d / 1 1 D + f h 6 2 G Y D L y j + e N x y 0 n Q S c b j L y S Z 8 P H 7 5 7 C 0 9 N F e Z p a e K K J j S m / B B 5 E g L 3 Y K Y v A L j 6 6 l z W M V O d E G 5 h U 8 H U w Z / c 8 C s 4 A q w r r K k r x E f 3 e K u A 4 0 C / g 4 E f T e T X 3 0 9 W 7 m E V W g N p 3 h 6 q A 0 P D p X 1 Q v Z 8 m 9 M 8 O z v N n c 0 1 Y U a q z 4 s G j l 7 6 0 t 8 7 T j t p j 2 v u O d g M 0 b I N m E 9 O X l U c u a j 9 D 8 I a c 9 b 4 l / R 8 M W A O X 1 + p / r X Q V c + j 2 z m 1 i k 7 d x 2 F K g p G N w D t F e L Q K 9 3 3 8 e U 3 O a P U W 5 Q d z O / + Y / Q O 0 J / x G U 3 + J d z 4 T r 1 o K Y b Q q h T 2 g 6 a v Q F 8 I X w u 6 L L A W 4 8 L V 5 u x / U E T 2 e 0 B m 4 D S P x X C f E 9 K D A z 3 j 8 H s w f g J + t k 3 F A V + R f 3 h A s J e F 3 7 d r g a p e J v 0 v X x / o 1 Y k 7 G A W q U p n 4 o X W c L l B E c A t 7 2 O m o 8 7 E e 2 l o W e x w A 7 A j g s p E d j 5 s 2 f Q 7 O e E 9 z H 4 u m D S H 9 + D + O Y P M R O l N W R m 2 I K L C C L 3 h g 2 Q 3 o k Q B O E q l A w m y C r x 6 n m a X m o c 8 R F p N H I f 6 L O Y Y 8 S m A c 7 e j g / x b W k j 6 A Z + y 8 / p s 3 c I N e c l N N B 6 y W m 9 f / E b 7 O a X 4 + / C R H E M T n 0 p L z d e 9 x e U i p q 5 i 0 v h L L T 3 U u w X K A d F R i y n 8 V x Y f r d 7 k 0 n u j 3 L + 9 1 j 7 s T f r P Z 4 x a s O z c u d C W 2 s t z e + + x 3 o Y 9 t 7 Z r u B j s 5 j d M D x 3 p + d v 3 o l 6 O u m P a k x o u 4 O Q m / j M I b A 4 l w S D O 2 e K p 9 H g r T s y f 8 0 q K U p h s r s 7 d i 7 n 0 h B H H 6 h Y 8 7 X G 8 a H 9 8 8 g w J 9 K N 1 z Z w 6 6 d G w 2 1 k m y X H I x 9 C d q 3 x p p s c N 9 2 J F d H i q f 5 Q 9 V 8 6 o 0 T E 8 y 8 a m 3 v 2 v b o g o P l 3 T v 3 t z y Y T H 0 p 4 K l 6 v 6 8 b 8 6 P S D 7 J R k U Q C 1 k 4 Y m l v a F R c n 6 m u J h f J K K 9 9 0 / J w / h e n n m z q t n X 8 O E b D w B p B 7 u D b M / R a 9 e / 8 J P Z 6 b X x p e Q x m D x S k h e V f 4 6 s s r j T J 2 q / v A + N D n u H h + a f + 1 L h / n m o 1 m U P 7 J u 7 1 6 b 3 h F E f h 3 b J d A 5 C c l l k v 8 Z 9 A V U 3 e Y E 0 w z l R n + s 6 N 3 D h j B X / W 0 u 8 8 j P V b u / q l f 6 1 v 3 q 7 K b u t z 7 j l t p Q 3 d b A e a I 6 T r u z + 6 L E 1 w m D a T L b 0 T I o u x q g 9 A 3 i 1 x c W W t E H 7 a 2 8 s z x x B s R + + H e 3 g S Y p 4 X 0 s 7 t w t r b h 3 u f + 9 4 D 5 / 7 8 M A T c i 4 / j Z U 9 J 0 + 6 F 1 s 2 T d / u 1 / B A i N 7 X R b h r b Y P x n 2 9 Q h L D j 5 K / v C 4 0 Z z Z z 2 / + F C 2 J f d r r n o Q x c X L j c 6 c Z G l H 9 3 E A K y P n c H K N s y / Q o B o p a c G / T m t X / 2 w S k n f p r H J E A d 2 S X / o c Y u f T q s E u A A h B l N E U n q m 9 M L 1 j H O 8 + p D 3 E v h b X l y v 8 u R V N f 9 g 9 d E k z q k 7 e + 4 r Z w 1 a D W 4 2 l + 2 J C 3 A 6 A i K H H D J s a f O 7 e K F y 2 U 1 Y h H 1 3 n R q A W U Y W q r B o G 5 n 9 f j m M W 4 + v M l e g 5 3 v h l Z d P m D C C D n A 7 c u K H v N 2 z X v L D 8 6 R U d 0 d t 3 B k v p M S E C Y w M c G v 8 K 2 t C 3 4 8 J q r x P L 6 f h q 8 a t A z G r o K t t a + O f a f t e M + p c R + c F l J v G B f j O Z U i O B e / o r y o X V c g 5 T A 3 t C n 7 s f U L 0 o s X N u S O G 9 c j + P g r H d b 7 R u 4 3 H R e 2 Z A 5 E 4 0 P o Z x A 7 U C O X F v t y b X 2 S p M H 7 I j U 0 S f / F v 9 2 T I 3 R U A E a U I m w U m P G h D x P g u J h + c E D O R x x y I 4 E 9 A H N y V f J R e m 5 4 2 i A c K M 4 A 1 d M 4 i 3 T V r W p e F X t R j Q O 5 U s S T 9 4 4 y 6 b O 2 Q X 6 i D D T N + i Y D L t r Z l 3 U V Z s w 2 U Q G 3 w d c G K 7 K 7 8 O C F m M U P + h a N R K g f w S k t 4 l D a R R 7 V f n x F K 8 d D G H b k 6 P Y U R b V 8 1 6 M A I l i N 0 t k m r m 1 r Q x F K 0 A / k h I r L Y 7 h i x t 9 D l M p l S T 8 H 1 K d W j s M G X 0 r I n 7 6 b Z C o 3 r 9 G E n 4 M V c 8 V d G K w N M w W d l 0 v n 9 w H o 6 K C Z r e a v H k V w J Z T o D W 7 f w 0 L + D Z f M 3 k E k p v h 6 P d N F O x A D d h z u v 3 B H 3 L 5 h 1 / n O T 7 M o B 0 W 7 2 Q r a T + H V d 5 T m z 6 U i i v G P D c G j v q j U X i D 3 S G Y J B J B 2 V x k h S y W / X l N 6 j u m R / F C t d s E 3 7 H Y q x X B 6 1 d z c 9 1 6 X G B r c a E r 8 z s n x i K 3 l U k u g s f / I s t E f J f w M A 2 O g / l q S m n O 8 g i L y x Z Y x J 0 b 2 y z b Z B Q u 4 1 R a V P + 0 t a X 4 U 1 O I h m x 4 b h C W v S J w X y Y N r s z M R w b J l R J r B D b o N v F F 4 9 a v b V p N 1 a c c Q 4 O H N g y L t u U p e o C D u v 2 Z 5 4 A h q J U G c Y s / H 4 X Y 7 p d h 7 F v d T q p U 3 K h G g m F 6 U x 8 N z E 9 y t h B 0 + U M w T p 5 K c A C g l M Z 5 Q T n 3 o b G x 3 s c 2 U w 5 f U f h T p n 0 4 3 g U 7 q m V E 2 N J U e b L Q 7 / v A n w M H 6 m L n Z K 9 l f X o / O X 3 o O 9 7 0 b B H / y B 4 j 2 C r I N K C D S + / V k 9 Z x / K q n q K q L 0 f / K f M E Y R h Q p T Y / g F H V A r L B D x q j u O N H X 5 G N 1 g t R c n e 3 / P m 4 C r p 3 e + U 0 w W X L H w v y B A 3 M p a 0 v 7 E d R 9 H 4 D l a 6 o G / s T n 4 c P y v G 4 8 I P t r U u g P 6 Q O j T q c Y + 7 t b e d F x T o 8 K T w P W V 2 7 d w q s / H O / b f z e l 4 + b F K V t 5 5 9 X k F i V j x h y 0 6 R C i S + C W e / V + A Q W 0 Q W s 8 L / c q M P 7 S O J F x A F K Y O b 2 L v M K g Z a H i G h H t 1 Q O A k / F a r M 3 h / 2 S I e q / I D Y 4 I B C / y l G U Q T I O 4 F + c T n 0 2 0 8 T D W j 8 1 T F o S R d I d o D P e J 1 4 Z F W o Y X 8 Q a u 6 a s z 6 r 0 E i H 1 N o I I T v z 8 Q 6 P i b l q 3 2 e F H 1 N C u o Z n 1 x 4 5 a V 6 1 s c N y t Z 0 l k 0 3 2 o L y 0 8 V m u x s P 5 g n G c U p z T Z E u v r j r U + 2 v I p t r T H E c m n x l Z X 1 L 0 E O 9 U 2 6 f 0 + z 9 s i Z M v 9 W v e R 7 3 X u Z i 4 b q c E E 2 4 H X 8 I M C j k S z 7 t o p q G R X 7 G g / 4 t K Y A + v a R k 8 S 7 f f U 5 q 8 d y M U J y l P J N r G c M h V 5 D L 6 E v z 3 T P b R k f p R L 2 2 7 2 h 5 j u q Q E b t n 1 + 6 i 1 U t G f M c E D L M S Z s t O B l 7 h x + Z I N f D x B 2 0 x c y 3 C v c m m 6 E j z W x x W C A g Z 4 4 N K 8 8 K 4 p u / d f S 9 u A H 1 i 4 u c h Q 0 D g c d W K a A h P c Z A / J c X R m 1 O h h f c f 8 C P 3 F J 8 d h R + z e U H I h j t g T b t T u 0 J v o L J 1 q e 9 A 5 P x 2 T r C 9 c o U 7 v m / H 2 J 2 2 t y 0 K D Q C F r 6 s 2 t y m U r t i x I U l Y w g 2 M x R F 8 n x 2 m f J N S q K d V T C p g a u R z N 5 z C u + X D g I E t K 6 9 Q e L F 7 P 1 k / + R H z Y o C y s P D S P N J a v L s F B G r Z U b X c T F A 5 8 p e m A W n k f e 6 f o F i B P s F w G N B G f b P 2 p c c Y e P 8 8 D n l 3 z N t d j W N 3 W s Y w j G H v f Z N 3 p M w K q w O 2 A j b H O x 4 a k A N z 0 l L z B T H 6 9 C C R n r c G S t T u J x M t 0 z X G 8 V V E W O m e 3 K H q o 1 X M z k u U D H b R + H U w M 6 N a P k K 5 j + 0 o h u B m r R W 5 M z k 0 k a V h P T c C 9 J J b l f S 0 3 J V v l L U F a 9 R j + X i d j 4 Y X 4 z 2 c w 2 6 D z 3 S G h I H V h U C + p N f f q 7 u 1 E 4 f f b p Z U K S B L m o V k z F 6 K A E E + y R 0 B C u E Z v a T g X r J l 2 B + + P 8 T + U E Y v m 3 4 I d j r V I U Y n S 2 2 b w d w b a x E 9 4 Y C i e L 5 z r t O I J z D s v U c h Q q 6 y 0 i o q l o Q a F s D U b b q k n 4 I O M d D T 3 Z x M o g 9 W 5 z V K Z 6 m R G g B I h K Y D k E D K G H d 5 M n d n J D Q z / k H R S z j + d Z h R p N E 0 E P O 6 b D m 8 B H A 5 M 7 P N j k n d s u + q k x F X s 3 C 4 O n M Y O 3 0 z 7 / S 0 y u d p c y 7 s c H Z m D + C W q Q 2 P o K R c R M b T m m i H 0 j n i r 5 J c T g 6 D P t m G t 0 x c q r 6 v S o e 8 a I p 7 r P i 5 t S n d 8 E Y S j B v s O 3 + t l B v F r Q T Z M Q U i E V C K P e u / w E D i s K w 0 t J U X + l A U X i S K t X c L 8 C L d 3 U C A 0 E 1 1 C E 1 0 M 2 9 + + W 4 5 3 D m s b R C e o A z Y l 5 x 7 n 8 Y 3 A T h 6 G S 4 S d b v k d r Y T Z 9 D J 1 a Q B V A M M Q l 6 h j T f e n z f E d + p j y y d Y h n e Q v q k 4 s 3 O Q K + P w d s 2 I d M T K n I T n p n F T t T 5 6 u x v D P 6 M t j W j S O u A e Q R g Q b H x R A s J W g i k L W 1 1 m f D P v X x v L z 6 / 8 C V / P j E U 6 w H b W p C m c m Q 6 f 6 n B r i N 3 + b c e S 5 Z / x D A K p 7 + f R b S V f B J E x D B U t b P n 3 / M W X k I J l v a n p 0 5 B f Q N s 6 Q e r A A h / / k B 9 v T L B / o w 4 B K 9 p A v j b T 3 / u u X D V U y c D N 9 C Y F n w 9 N B n m 0 j K 8 A B s Z X W o D d n S t s y D d P 4 V u U i V 2 j J Y / j p c X Z x w T q f X v u 4 X 9 1 a G L j L J F c e U h J T L B z z n D t g L i C F e P v D Y j C y T m F I u j R v N f F R 8 a c E M z Q 2 3 r 6 w s l C e b 8 j e c s k q t 8 b 7 l j Z 9 9 m i + I V C r N W 3 8 N 4 n G M C 4 3 w z 4 b c r B 7 K D l c Z k b M k r a K 8 6 M 9 k k P a O / 5 h g I p H N P n M O / e P + p 9 P W X v A J a P 0 P 3 d D w g c a z / y i I Y K 1 J F b Q t 2 H X N e v L 8 u G j j c G q F j 5 i 6 J p t V t R P 8 B B J R f d l e 7 p y Z d 2 y e j x q H f N Z 4 E p E X y f l j Y N E w y G 2 G E + O 8 m f r K c C X y j B + 3 g v C c W h 3 2 s o J U T y o 7 / e b Q j 3 o u L x l s 9 T H 4 w 5 d A 4 Q D 2 Z T u P X w B v h H P I D U 7 e t d T i g O L 9 I s Y O r t s m F S f G d r v E n q E b a X o L x 4 r y v I 2 v I b h R 6 R 1 + d D b r w / O C 5 9 s v r e c N + X O t I 3 9 b 1 H 5 e Q m a F 1 + O P j 8 D l c x X y + / e r 9 j r E V D + j N P / B 7 9 h z u n L H H 0 3 f A Z d o F 4 z X 6 9 Z 6 Q a 0 H P o p U 9 Z 2 S H j Y W R X 8 o V / T H 5 P v C v M Q v a A 6 b Z L O T v v B 2 6 e T 6 c z z z + / g f z h 6 K K p o k 3 e c T s o 7 s u k x F l T E x u y m 3 E I I v 2 Z 1 9 d D / p O K v x 1 F g 1 6 2 n s T J i 7 Z R I I K w M K i 6 B k T D 8 H L J Q 1 7 1 q X c Z y 8 B 0 J s 8 T 9 o a I R V w g x e V G r C q O 9 h 2 2 D G c G 4 Z 0 5 4 1 V E y d E D 1 7 4 K P K f 3 r H + 7 n n t a 7 X f F O 0 v k P k H M 4 n B 1 E 5 J 3 g z W a / D p J Y D 1 4 t H v X 1 9 a u j s 7 w J U B 2 x j / M e 3 e S J P R E k P h / 4 4 m 9 f 0 S Z A T T I 7 e u Y k O s R Q k Y q d a C d z Z S I l R 2 g Y o h z Y P u S E N u M n N k l x 2 f I p I f J C L M E K m G e 5 T 4 x 8 D f E a K N F C A X i b N 1 H e n 3 j M L m A L s c e g K 1 h 0 P 3 7 b 2 i T d P t 3 a N O q L U c + P G U r i r Z 0 / j s z 5 N m X y E / d T O i T W i F Y h n Z 2 G A X q M X L m C d I N V 2 g M a N r j K 0 v K W Q 8 3 q s S 3 m A 3 Z J M f Q 4 B 9 c O 9 C j 0 w e x 7 T A J W W f 9 W U j x n 6 y O j a 0 H g b s d q z i V u V 6 N 9 L c s L 1 5 / A Z k p N U V h 7 x E w v v a I x y K k Y D o h D o e F d 1 6 f L 7 a q 0 v g t G T D X f W Z 9 v s E 4 M Y n 7 U z B r 4 V P j F i z 6 E 3 Q E F c 0 O w Q G d b q A b C 8 r s p h Z A 5 8 a 9 6 p G I f A q N s F A m Z 0 m D i T 9 h g F u E j V H M Y W w l O t C Q a 6 0 s v W N B X + 3 p j y D H w v n M M K C r + L r d r s Y A Y I k u Z U 6 V + Q 7 U C 7 x + g A H 0 C h I 3 G b h 4 b 2 H e l A 4 t w K 1 3 6 2 z D + S w g / r j 0 e d m 8 q 4 o R J H S 1 g W u E 4 q o k W i z 7 9 5 W K 3 V a 8 W m O 5 n T w E a Q A Q T g Y p x V Y o Q J p m p + H 0 e u p f k l l u 3 l 4 S S t t 0 t J s 3 u V C 8 x O A e 6 9 8 M r W X i P f / e p k J h Z 5 V 2 5 D U j G Z 2 / r 6 D 2 v z z d K z / E f k t W s F Q x a u o j D Y V R 7 m 1 E w D 3 d O V 1 J c 6 T z C 7 Q j H 9 B M Z w b W C 8 7 j E G e 2 O 3 5 y K s W U A w d l T X / S 9 W S G P b W q Q E h F J 7 W N 5 i u t s y U + g q x B X M Y U d Z M n R j g J z n i M s 2 g j 9 i C l k y Q r 3 p j 8 9 G T u y B 1 Q I o p D Y 3 i S 5 F D U p c X h 4 C y n H 0 d M / x z / E D j + B y / F E 5 t 2 w M Z t n 3 t U v b P 3 + R B m t f g W A A U v 3 8 i S h c T O G 1 4 9 H o A v v O y K M / V E d H l T y + v b P a e A x 7 T F O l Q 6 m 4 Y M z v N 8 9 Q G P y Z O l 5 4 l j q G a B h d J 2 h 0 6 z j / c B k k 1 A i q b Y N W 9 a 8 0 c g Q c x P V 5 W K e v 8 O v Q B Q I g s / g k w m m N t G z d O x E Y T A i k 1 7 2 O z 7 t X L g x 9 Y X Y W R 2 b n E 2 V e B D 7 q h s P N M j C 6 E m x R N 0 0 I E g i M 7 P f d d Q + k j O J R X C o T l p f + 1 E a I v u 5 v V j K g b r 4 / h t M H f H Z 7 / P z o o 5 N N v B m s i W N q M N S K R l 1 0 c l m D j L 3 L 5 W o T V E 5 Q t 5 H w v P Z Y G S 2 S n i A V K + s z v n g y q i a e x z B 0 Q C n j I L i L z 1 C D V V k Q R O J G N v z 7 E M x i N 9 B o x r q k W s l S H V 2 S U h Z V 8 a I k A Z G o 9 U l S M D 6 4 i r A / a Z V A X E J + r k S O b Q g 3 T D J 3 n n F d 1 F h r 2 B i F L m l U v w e L 5 k Y + h v U T c S E 9 I k V d V r z 0 z k z x U H + P C l t v t m x W F F x n x B Z 2 C h v 0 1 A z a 4 b / n e Y 6 9 R Y 8 R D w Z s A j r K z q r Z k g Q r r Y a y B + 9 u t 2 R s r m V o a n X u f b F T G d u 5 t j W 8 K 0 C O 5 N i e U j 8 n g 6 S d U d 8 F U Y l l 3 1 B y a a I G T C y b o Y w y J t X 1 m 4 3 J v t 6 w I + c W K g K A T 5 I w d P 4 f 0 m 5 Z 9 4 P 5 L t E c o g 2 q R s N J 3 B D S l D S M K K s 0 A R v H x i 5 + e o t r s r c 3 w A P X t 4 j t 0 6 6 b 9 X 9 S P / S i 3 F o 9 Q 0 / n 1 m 8 D x f K I E 1 / f G w G y A W L 4 G p + 9 6 S Z r F e 1 o E 1 h i E b T E O D H 7 x S + z 3 m J f w g M / S x D p q 2 y q w j I P 7 8 j Y B T r C a i 4 U z s s N o H J j o 7 V F r L v X 2 e o Y v 7 s h h v U 6 g w p T 0 J F 6 G H b R k N x C j w k e P h 4 2 7 H P u k n T 4 w S J 2 J f 2 q X 3 b h e 6 p 6 x O 9 e r e 5 x F A Z i r D c C 9 r n 7 + W m 8 y s A N 9 i B z U j + X T f O L h N 7 8 8 Q i a k P B s E q A n H b B g g E u p B L e n P y b c N 8 6 / N 0 8 j g F c O Z 5 3 K C L 3 5 d Y C s o Y y J m v h w + V L v x E 1 x q o Q Z J 4 J 8 / S M W 8 K x c D t d k b F Y e P L C s z 2 D g 6 / K 9 Y T H U m 2 Q H g 3 r u 6 M L r + G 1 O G Q E h 1 F M T I L a C U r z e I i f J 1 9 Z 2 Q U r n H T d f g A 7 C V o D 9 4 5 Z C f t K i d 4 r 3 2 s i 5 P E w H T G T o 4 L 0 o e h J n F c y D O i D P z 8 m 8 8 j L b 3 O D T 7 D u 8 6 + g T Y 9 U x L A Z q R g b V / I B 9 V r s V K s H 3 4 s A F q F D R u r 2 n 5 r 0 p i T a n X 7 n c n 9 q u / x h W 8 P v z 3 s X 4 g F d o / E A D l 1 0 I o d v 5 7 w r k e C D H y 8 4 S s 0 m 7 i p g l R J U q L u f F u w f z 9 q k U c I 7 O S S N 2 j o C d o j i 5 s V E X B D J + m N P o Z v m c r d q L i m 9 X f d y r q U n H d C b e w V U Y Z C f m D K p g 9 O z 6 B L P 4 S A B U s D 1 W / I x c g f X S o G B U m J + d 6 + Y n S 5 3 / v J Q 7 J / P 5 j v g u 9 x w r 8 d o u y Q w N Z X R 9 t c e E l M U r t A 3 N L x T S H E E f a X 2 X j E B z U l 3 R r 4 D T Q i P 9 x 9 3 l 9 R c w T q z j U j X 6 d 6 1 e c z Z J X C z 5 l 9 2 O o m Q X U C R a N F R s 6 R 9 U + M E w s Z G F R P 2 Z 6 u q H 2 L 5 5 m U j n 1 m 9 L i + D S 2 L I H 3 4 o B E D p h o f L Z M g Y N F x R w + d R k D p I X n p r q W l 3 o y p T 7 O e H e 6 5 0 S r V s 3 0 X Y d f J Y t I q m b X a l d q 1 A A c k q A t 1 M Q X + o D E j / 5 o r k B A B / B c V e z y 1 Y / N m E 0 l A S l J w K p 4 5 y F K X b 4 H z Z H 8 M T x L U S 6 f L b m 6 j p 3 h 8 j g n u 3 4 f P A C K o h + 3 N t T Y e v z o s 4 C v R B A j Y c K d c l V k O q Q H v J / n z x T k S F L 0 z + F S 6 L G e b d B i v C H k W T B X V n 3 t + 0 h x u L n L U g U y g 7 y b S / G M L R s Q E U s M U x 0 1 8 S + d x n P n a p 7 g 6 E U J R F P p C Z E y D 8 N g X s + w j T A P P h 2 H i 8 I Z A 6 X C R B q z f g s c z W Q l + a S K G C v s H Z Z u 1 R O A p / p H A x / 2 1 y O M b D o q J e p P H 1 c 3 w A B G 5 7 i X O e V 2 l M U Y m 8 p A l h 9 e V P T s U p 0 n R h 5 q x T 7 5 M Z f V 7 B A 5 K 8 l v G R 1 x p R z n z G Y 8 u 7 K u T N Y A J V F Y X H 8 G I n c L f i y Z + E P Y A Y i C Y P M r F q t j b W Q 8 q k m R O 0 3 T e t T g Q h 8 B J V 6 y r w l K k m 7 C 1 G i y Y P 6 v h i K X C S v o m o 2 e B E 1 k d 7 g 3 9 R r 7 8 / f m J g / V x M n Y F 7 V D j Q Q V 4 p l i X 5 K 7 x I 4 H f R C I M 3 + 8 B p l 8 2 b o 5 R g 5 3 g b z Q P i w H u x m 9 8 B X X 3 5 Y f J 1 N F G 8 h 0 3 y U O F h X z X R E F v t V 1 L w G G 1 b u 0 z N H W v C i g K b z 3 0 Y b e Z H / 1 + x 7 N i d / g 8 T U A b Y Y R / 6 f N d J 2 U D B d j p j l w R s 0 N 2 h T y 1 G Z k 4 i 7 6 P + v R N P h d H b g L r / l R 8 G B l + c I O U T S w J k B c + Z 6 5 B B o j A P c m x f b z G + l v n x + 4 k w l Q w r 9 8 W 0 l 9 q n q 2 c b X g N p Y 6 H H x g v N 3 d L H V 2 m Z 3 l u p X g s z r L D Q j B X D d + Q y / U O l Z Y 0 x k i y H W X K F G c 1 1 0 v k 9 C X J D Q X x w y S + B 7 a K F 7 1 M C J L y X P 2 J D + U x J z c a H Q 4 F z 1 L k w X G i Q q X J t 7 Q O 5 s U M 5 K c 4 1 i + S C L 5 Q W X E g X Q F I L a f l u Z Q M h F Y S J L p u B h G D + u F b y D 3 Q a i d e 3 x f q p H Y N Y M q t / w N i c c 4 6 3 F b p R 3 g M e O v Q f o E G i P P L T X 8 p B 8 f e w K z 2 K D D p 7 v l w w F b F Y R + I 2 I A n Z s A z t p g 3 p k c 2 w E X r t c W H n 2 2 v P 2 A P W k 3 h n + F S 6 s v k D W W T s J f k 0 q j f b y g n f U d L Y 0 A 6 8 6 s d + x 0 4 X z E x Q s p A F i g d 2 D R a P Q K R a 0 p z q Z H j C G / D Q i j e R u k p a d d P / f u 5 w t 8 + f D 9 5 a 0 z T j 3 r / k Q A p i n J c h Y l O + D D 4 9 / s 3 6 / u r c d f G 2 Y b B 7 Y R p m 7 / 5 V 0 b t P Q K q s 5 g C D v / a 9 x d 7 O U t s d c 8 f E N N Q v 0 X Q r F I S c R N z Y M E K L O l Y p 3 T 5 X E e 3 T b C E K Y x b G 9 I Z a A a H T u n Q k x b f 4 i + F 8 V t f q 3 e p o A / n k i H K x F j m w 8 e q o K 5 a u D d Z l r 4 e q K n Y 8 x 6 E c / F E Q / F / a B s j o T X a X U C y Z M H A + H t C q e a k W / P f V a h G H v K 5 r c d O m W n R a G U A r k + A p u Y D 4 i c Y 3 Y / C b z g 1 1 w P J T K R P + y Q U Z l c T P v R f t T 0 o c k n 1 i 5 p A 7 y b u s 8 L 9 + I + h N 9 c y f N c S A 5 4 L V 0 o E 3 M d P P r P A v k X 8 E r + e I I C P X 9 s c / R 0 l N H s 7 I + z e B a E d y a i r x f a f M + Z 7 h B a A a r I X 0 V V F m g m H 6 y M 8 R i t z 4 x Y x k s o I c I u b X 6 T C O y l c t b l c T i c 3 / 7 A B U 6 O X S U H 5 1 q G S + z u V p P 1 Y 4 1 + m 1 d E 3 J E E n Q i / J s 6 4 i M V f r 7 N l e 9 J F A E I w r H E T x 0 L K e o L H t S 3 U e W G + K B r D j S n K 3 D u D 3 U Y 3 r n P T o T o i 2 q X S j Z H u T e n 9 U 5 u e F 0 s f p Y o 5 G 0 + 3 L A H s w T 9 c H 6 s l 8 S J 8 g D Q u P 6 T 9 q p a B F a K X L w b q K e Q o h 0 j 1 M f 8 g C M S H S Q f n U 6 S g R 2 0 z N W 7 H 2 p I j U r Z s f 8 e v w 6 2 p / z u 4 c x j a + 0 L z d c Y 3 v H u / 7 Y h o 0 M / D 3 G f P Z F R g Z U l V h k g Q N R i X r s 0 1 x 7 2 8 V B + I 3 E j U d H v R X n R R P T A y B F I m C O 6 p k G R 3 a 0 4 p K W R s Q / o 7 X n 2 r 3 s r / J n 2 V s p W O r 6 l m u k A 4 N f m 4 W h s V a O y r 1 G Z S 4 h f 0 c H u m 7 L P a d / 5 v B R z t M 8 J t 0 B U g p H Z l 8 D G P B t / I u M V 4 7 U d l N w j U x d t l t K H a P n r L T B L U z 4 S S 3 R u 9 n O G I f J 7 m t n l 9 6 s 6 3 G 8 U D C f t M a F o Y D c 2 Z w b R K 1 P M 9 r J R T e A r B g w 4 N 3 n Z l C O H R 3 P 4 b A v + p j s p 6 Q i c C 2 s S 8 + T F m f K k v 4 4 p s E I c r u z F N e 6 D v p 5 r D Z 7 f W 8 w S 4 l R W D u b 8 P x P H H x N i W d 5 + I n h m n e g f z 9 9 X e o B + o F u s j Z 1 4 p O J E v f Q K J o w j u s M M 4 3 v v w + 4 F M M w b F 9 H R q I k 2 8 o U I 8 1 t e s D j 0 3 O d F m e 6 l 1 k D W r u 1 r e y O t G p l u N l C 5 c 6 + a 7 L D 3 n x u u z o V q P v 7 5 p p s M 9 4 I m r W t Y o U t w m O 1 P n q 6 u w P b a h z I k X X 8 3 p A R m h 4 8 X d a i G l e p 0 r p S F s H 7 4 4 e K o 2 A r N K d d S H f R Z d x G y 4 i 1 5 x o n W Z I 1 4 2 C + j t N R k A V p c o R A Q w N O 0 y i U U C m x m h Q R 6 5 Y / E N 8 t m m U l 1 7 A Z m H d A A T g g B L I R d a 6 e Q E 7 J h H U L v B z u j g M 0 C x 3 B g X L m W s i M K 5 z A A V F S n 1 P l Z w q V L H O r z q L u P g d b 4 o f j 1 Z y b J C S q j I D h x q M T Z C n 6 P r e g I j + F k m S f z I h h 8 T 3 d A u U B A 8 j 8 T 0 E L j U t X Z / M k 0 J 9 6 P O h I D b q 8 / E J b + 2 r 7 L B k 3 o w t s y 6 d c F 3 D T i + 9 2 v O r G S F f s b 0 v A C 3 k 7 1 5 H 0 D 1 R 9 V P R b 1 P + 9 F 8 5 h B 3 i L o m A 1 t q H 7 d c a 8 y A D i T C Q N + A S L 3 B h O J d 3 c v G t X 5 N P w V R Y s C B a 0 H p T 9 2 w c p m d c i s d c Z 6 E j a G 9 X F 5 a h v q n 3 m e e F 1 3 p d b J 3 8 u 6 z I m I k U R r 0 h X p 0 M 4 n h f K R 4 r G K y l T j s L u 2 U N E 8 F 0 k f Y l m 0 E L l x t L S 6 O p o / v V w H S O B w I c s o 0 7 R + y / l z V H v T P y D v 3 o v q p U x q + 0 O l H p T a X 1 r 7 d a V R c Q p n Z D 2 H y C B d Z 0 O A M b T 3 m 5 A A 0 c U G 5 Q r i 3 b w + I A d A H W X c S 3 9 D N S 4 y S D u L P g s 8 n P Q 0 q 9 l 8 N M I r g M M z 3 f b 1 p E 8 R f O Q R y / E i q o 3 J u 3 8 C 0 H e a l E R K W k / h V M O c e b w 3 O a h o H Q f J W b W g U b m A u O w B v a t y P 5 o I g d j i i R s N K b K J t 6 G n V o D + A j T J x Z z A A n 6 Q p F c J 5 s o B 7 4 5 9 P 7 W t R C 9 U B V f g 4 h t k c 5 U 7 h F 8 N 2 f + 4 5 U M + x G j i / k C r C 3 Y c H n e O 2 m A 9 d 8 P x 8 g D K 2 j V g n l k 6 k L r w 2 Q U U U V k Z A g a s b X 8 + r I O z / y Z z q U Z V a C 1 c 8 t e r L G T u c B M A E H M n 5 7 s c E H i c D m I E j e l m 1 p k 9 x G q k + 1 T 1 d J C I I I b U 6 k E f R s d 0 4 M G b H h H H v s U b e R t 3 F 9 R L T A + 4 c X R x j x C o 8 E H w 6 J 0 / P x k w K M I 1 I + c Z B R e E p Q G C 0 5 P L O M 1 Y k Y N 6 K q U M Z m s t z N / u E p N b 9 E L 0 2 h f p 2 t 3 n H J b a O + u S V S 2 i 1 E m e z v W 6 0 e i D I 8 Y G G R H G 4 h k F Q 7 l L 6 9 I k g J l K F 2 z R N h s t K G 6 h 4 j n t 1 5 V f H L C 5 7 h + Y Z u 4 b u P b o O L g z o y O P t r T V 9 f K I 1 8 1 O M O A l r q P c j R o p 8 u x 8 a j x b K q o g r r d Y V P y s I x P + M Q G O P h x N t a A Z m O z Z V G Q / F 1 1 x 7 W + f K S 0 U z 8 u v e 5 o o V V h x C Z f W X I N Y z n 8 h s N i P L u N G 3 F Q E k l d W 7 v a C N 5 J w B 7 Q / 1 H o Y O L o k G Y B 1 S g 8 m F U S B 8 S I e 1 6 z + q g Z P x N y 1 V q Q T 7 c f z I I t a f L f i 8 I l Z k v c N m 1 P O / + W c k G C 5 B 2 T D Q / O m s d N / H X C d v 9 8 5 C x a Z m D 2 7 l j c Y 6 D v B 3 j o e 9 Y x 6 X + 8 0 q N B R 9 P v q E s O 2 8 P u y f C + N 6 y x d M D M 8 c F I 8 X h p 7 o X / L l + V v g O 8 c w U s h / e 8 q 9 e A s o c V 6 s e c 2 B q 4 G Q l K K g A e b C Q U M D 9 u u c S 0 X t h / / T 0 w y P Y 5 8 F y O p Z E t d J o w m B v 1 K + 7 B L L W J h F 9 C 2 T S l W / 5 D 0 w j o F R G F 3 4 8 S V + i s T y L 5 2 F N X G E + A Y C t d h 7 a m e H F Q 3 2 5 X R N j 9 8 X h 9 f o 8 5 M h i r C F D z v 1 I r h U + g m K F C c Q z m m a F l O D b I u y D v U v 8 7 v S 9 D f U b i Q H q c 1 / U G T U 3 K k x S y c t 5 G o V / n c J T I m Y m 5 3 W 6 + / k O C d 6 Q L n y j t S g x a M b E t W n X D h 0 0 f R o c r T 9 q W L t h t R q b S l n r D g B U 7 Y F w 7 t h T v x j V V G u f / A U 3 D z Z m G r i F K 1 T s l j u + j 8 6 i t b 8 f e o j X u j b n i v 5 Y f k v u 1 2 + E 1 E 8 A 8 p H d 7 1 o M f Y W n m P / a y K e W S W v v 3 6 r I t + r I D 1 G X + + O S R d t 4 U n Q M u v 0 m 7 p L 2 k t A q / n V S s m o G U z + J P 5 L 3 6 d i p D 1 m A w F M i W P R L z l 3 K I y 9 N o r 4 z n Z / 1 o Y T H t 6 X w Y c E n u g t t a 9 n u 1 X i A m K w E 0 r 5 C w x / A C d V T T m L B I e k O Z k C r 2 v 2 V v V w g 4 Y G o C v W 4 t c g / T X P l j 1 P L l / M G g 5 p 4 Z Q h D c C Q E F p i Q h U j v + d j H w a f B L P N 8 4 b x k p s 1 q 1 f Q r L D t D 9 T 4 Y 4 7 O 8 3 G Z r w 1 p z 6 Y K l K N E v 0 E Y g l p A v B q X 5 M 7 r S N 8 h W p a m b 1 3 m X 6 J j c S / c n H R f D f M X w / A F W U v a S Z f T 2 N O k I E y d G G g W + W A W C s b O P r e v t H b o z H s 0 / S X C V 1 z j U 1 1 2 Y p q k H 5 G 7 K f p m i z n 4 s F 6 V g H Q M B P u j 3 y k 4 / q j 6 8 o / f a n 2 0 T I y Z w P E / w y p 8 4 F C 3 M / M g F C q a b O 2 I k + l q b r Y O D c s v z w d 2 k 0 1 N R f U D b B 6 A E 3 7 v d v b 8 J 5 1 8 w n f b l 3 t l L H g m z I 6 5 5 W j u X / t O / c 4 w U v S l L 2 p 9 S 4 Q d I s I W e 6 5 v c d t V L H I E I i t h O 9 s A n O e w r D R X Q v E U a b f M i q Y i C q q x S G w S r H p B C C p s f 1 f i 4 o O t n x y 1 b g S e 1 6 O k 9 z Q 4 S S U m M o T 0 0 y K t + A U M V O V 6 b S l L F k m 8 Y l t 3 L + / a 9 c / 0 g s S d a O S v H G y 8 d 6 u 9 n c m I 6 g W b w A R P j u 6 z G b 3 a u h p b 5 n q Q D g h q 4 b J b J w v + W u p 6 n t Y Q Q d L g E / v a r G 3 W z f M C e 4 G w C b e w T W m c v Z S s s X 0 I v y Z S 1 e R a 9 f 4 F S S D p 1 X Q K w e N 0 d 9 N v R 7 E P u / s P F U 3 6 O f A F f w U O 8 P 6 A V K k E p T B n Z / p Z n D U P + / F E c / U 4 + I V s 1 k d y j H r J 0 Z P a c S V D 8 q F w T B H U R W v E k f L u f K h o Y 9 e k r b D 5 4 w v 1 n e w a X m l e k M v 7 w D / a T T / z w e h 1 S D T + D b A 7 6 V B y q W U u O 1 c 3 z q o s o c M A K / S o h S o r p + b d y 2 h w d J w 2 W O 1 C j K b 4 + Q Q i s p 3 b t H 8 V 6 f 6 v L H Y d 7 V p t r T B n D s 2 d / q f 6 M D Y G H l S U X U U g + M u i d 4 + j v Y r L 9 c D a / / 4 J s R s n 1 M o 3 C 5 Y s f i B v t 3 P c o j E 8 f l 2 w 2 Y H F z / i E 5 4 + 8 W l u V l P 8 d w D 6 8 j d J H 9 o U N 2 i k Q f 7 b E U D z u v L 8 8 A D Q 2 p R A + 4 a J 1 Y P m k n H w J e / I B 2 B X H m m + e + H J j h 6 q V W / K 4 J 1 I S K a a h K C h n Y N Q z r b A l z x J c K C f + f + 7 m W y q e S Y V t f L A V k 1 / 0 3 U R 3 7 x I q 9 T k v N B y f 8 l 1 b g Y e L h 7 T h 7 p 9 m 8 r 0 9 J / Y t i o G c / f I 0 + e B W J P x j 9 Y J Y f F 2 e N n z D D i o I 5 2 p 0 T 1 R + 0 m y E / i 6 s G Z y 2 / y 1 Q 7 M 2 S 8 / D + N U 6 6 z R r y W H 6 / h d x n p l T r 1 M 3 D 8 z s 7 z Q y U R U A T G k v 6 c C v d r N e 9 P x X S u 8 + / h x Q B M 7 R t 6 s n v i r 3 n p S 0 C g v a o c x c x 1 W 7 R 1 Y G t 4 Q 8 z H i X Q U q n f h b T v w g a o 7 n D 1 g 1 O k G 5 X j 3 i Q 8 8 Q 8 u x t b H D K u c r j 0 v n 2 5 X D m T I w H T C 5 F v Q 0 M 6 f b P T L S w N 6 e J c f B I F f H a h B F Z P j g L E w p U L b r J B F 7 2 l s 6 S X P Y S G c B / L t n R / Z b c m S G z S a x 4 n 9 K + v n D N 6 6 G 5 m / F M B W 2 V K v r H S f a n E 4 B O C 7 W K K X e 5 Y W u p p L x 9 q C D Q Q y m Q G L H z / V Q m 5 c v Y J g w e b 1 H c J 0 A m + Q h 9 d V W 2 w 8 a v P K y 5 Z s i A u b g j f 2 7 b i p Y o Y j J 1 W 5 0 A Y v 2 z p z c H c S q 1 P 0 7 p / A f k Y a f 1 O B w S A G P + 9 R U G G c E T r l B f f f L c 8 h 8 A n N o c C x S 3 O 9 M B N n f y r Q + o U v d q 6 S L n N U w 5 l M z J V 9 X x x n j e T G v V E 6 F S J i 5 H B b G U F Q U M V 0 3 Y l k o X A Y 3 e U I 9 8 t t b W g 9 v l R N U f y O z j d m h i r x H C f b Q / V C O c / m D Z 8 I l Z e I + l 9 Z X 4 Q R K z n e 0 x l d o 6 4 C 1 o J d 7 T T p 3 i P M R 2 j W m M 1 0 G 8 X G m X u 3 j / P q U v i m h M 2 e p r a k I W n U x N a + 3 8 B m l 9 F l D g + 1 5 j i i t o F 3 k Z r a a v l H H d f G t 6 Y V 1 s g T i L B x w E G 6 z F f U C t k F 2 9 c u Y A Z 6 7 c C g f w a k A I + o A D G y k g O O 6 V e E K V 5 W b l 2 9 R J I 7 A I D z F 6 a o v F / y a L t d n 4 H V s Q 2 X 0 E I h U 9 o m u + U U b s 2 H E / h 4 f V R C F X X J 5 O t S x 7 f S l H c p 9 l P L N J 7 j Q F J D 2 1 L 2 y x A D B M 4 T g W 3 h e o d G z J d Z A T M u b r m I G U E M e P H N q 1 2 x B f 2 8 o 7 F h 8 D x e n t 9 d 5 C G s 8 f S Z d d D Y 5 S U j Y r 7 z o G m 4 9 4 h w A I 5 3 P G R X v P O / D n b 9 R G I F I k D P S y g j 4 2 o B 9 I i 4 X J 6 B C V w / X Z N w H + 2 + M r P z 9 V q d D 5 A S H g 6 7 d W g I i Z g w T R H H 5 S I Z r R 1 F d q p f n o a 7 T N 2 Z r i E f l N O 7 c P p I t c Z z F t F Q F 3 1 4 7 h i C 3 Z o n n 9 N X T u X z 8 K M j S L 4 B A J w + 2 v V n A p j P m n s e B W 2 N m + C C 6 r c V 4 r x I 9 U q 5 I 0 V r 8 m J b C M h 5 S b m i 3 9 9 W P K 3 a g Q P 9 n g 3 4 r o q n Y V P J 4 r p E Q W c A y b S z 8 / S 7 j Y 1 z x n I b L V B 9 3 G A Q l z / W U d u + j x Z P m i G v m T U 7 j M o E m T I + 6 B M 0 f P M Y N v b L p P x I D E L t s h f c C Z g C E h z p M P j 4 Y Y Y y R b f r z x 4 t V z W b x D O H j w 7 e R Q K h u u + c V h w P i 7 o P 5 Y 1 b G d v U g C B 9 z 9 4 6 i f M O Q 0 3 C N Y 9 n n H h / / P l 2 0 q J W N v x u y 3 k a u b x X K r l V V J x 1 T V S E v 0 W s S 6 X Q 7 H g N t K i 6 L O 5 S M 1 2 R d 4 + g u e Y Y j I 4 t a 8 e 5 9 T r o 5 v M F o f r G e + p c X f 1 V b n R b D 3 u Y k 7 G J x H j I 2 x / k y J D / a d D 8 T L n 7 T v 9 G k p i d k L m W W X L Y G y g Z D J J q 5 Y T 4 E 5 c A X S / j M G 9 Y d L K g P / B i 9 h 1 m i k X / Z P g 7 a j w 0 m C B d 9 m 8 7 v i X w 2 V G p U B + 0 S v s I g 6 7 I u u l w A h r c g 7 1 m + Q P 3 1 Z x T u 7 F O K V 5 S f / i A G s n G e A J m o o O i s X j d i p J M N g 6 z D j o o / R C L F m H e l w A a n Y S k Y h x s i 8 M K 5 6 W Q g S U 8 h T z P V Z z B x R Q Y + L 3 l E 0 F V o D 4 u u e X I R a 4 p w m 7 3 2 S C r s J J C 8 t / i 7 L Y k R d 3 s z W H o 0 G g i h B 7 A V y N O 1 w 9 0 K Y f w V a I 0 h h r M 1 B P 3 K O E e F Q j n Y K 2 I e O t 1 V j t d q B w D c 7 r D w W u C 3 t N f + U j + X I O + p 6 o H 5 V N Q 2 I A F h T 3 C 2 2 b P 3 5 W s G + 1 b q / o z 1 e R H b I P j e 1 r F M i c 0 5 y h N 8 b I F 2 c e h e j z 5 A 0 Y I / W 7 O A S o b V + b E u l 3 c 1 9 B c Y 7 b 8 5 y q H u r n 1 K y Q 6 / T q 6 2 y l 5 S n C L o o W N V Q m d i Y P i h p k T 7 6 c + J w L x Q X Q j M h y o 4 i 8 n M g Z U 8 b Q N U 7 S c X x y p Z 4 m i z M V V 6 / Z z K c m V V 6 w 1 z y n X F y a H i 4 3 H E u i S k L s H 1 e G K H + r L b f y o 1 r 3 P c t d 6 V c m h O D 6 j v I K g 0 G B L A z 4 K z K O O c E 7 Q L 1 8 p e A X N t Q A W M 1 L G i H f O I O g 5 p 8 P u u Y B J a b / / e 4 G E r N q H Z B F z / k D l a J + n 5 9 3 v e F L w G f g Q E D 9 z H o P V j t t B e e c v Y i w 3 r R X T 2 C m g P 7 M s m X L Z h 5 9 6 L H + 7 e D t P 1 x 5 R U i Q E p O M 6 y 5 V S G F 5 D f O I A y l d l u V q 6 m u G D j u X B 1 z x x 1 o h J p 2 B B J x c O 2 f w 1 8 j b + d H B d P y 8 6 6 8 T v b v o d g p x s l t U U C s 5 F G G o r S 5 U 0 + D Q z e n s / o e c M I b Y m o g 6 p 9 V C a G m b k K z w C R l X P l w f Q 6 J w 8 A 8 x 5 c Y x z x 9 k f B w P z z 5 l Y D 2 I 0 D 1 E 7 w g 5 e V f x j q / p b Y f g K i C v r J h u / r l S v J u G K 9 1 7 A 4 N b V F V 3 S h 0 g O r a V s V n 8 9 8 r C t R l 1 f 5 C R v r c x K E 5 r h z L 8 m w 1 c u C h R f y D V d y P T H c h x 6 O 5 H S v j r V 2 + z i R A j C c 8 t A x v w b s U F + n F 1 s I + 6 j 9 w Q H y + e A X B Y T R I P N w N j 7 v K t Q H 9 n 7 i O x H g N F / v D L b r D x e 8 f d 2 J Q j H E T g i w f D 3 f J B z t v o w z j x W M W I C k s x h j X i c V W 6 j U c m j / M / f A L a / D u Q d H q R B z 9 m p c J A H Z n Y o + 2 U t 3 K E D q G r I H 3 + B + 9 q D l y v 6 7 n / 3 + 9 X 4 W X J 6 n 5 f X 4 K 6 B i / r 6 r 1 E + v K S 0 Y e I W N 5 k 1 f F C c S T C z A a 7 6 Y Y D c 3 J T G S r 4 6 z m V F Q R x 8 H q W s I 0 6 l 8 J 7 s n 9 Q u c W 9 z j t A M X k n U 2 d L 0 t H 2 q p 3 6 + 3 A i F R X 6 t 4 U W A A F S J f s / z l p B n E 3 O e w 6 c p 8 / g E d F q u 0 / V A P 9 2 K 7 t u 3 D v v K c U K J M g e z T n a Q D K G F w n o J r s a B 5 7 H b 3 5 8 e h v y n M 9 T 1 Y E x y v C I O 8 p v U j / G z 8 a a X H + v X P Q J O M O v z U j Z s 5 F K W X W D N b a n + t Q f e b N z A s x z P m J M o y / 7 1 r h y w X w p x n T 9 L a q M 3 Z L w P m p I q 3 W H + 9 0 w E k 2 A m B v 5 5 s L z 8 k H / O i y h S T e x S I 1 R b O J m e s 6 6 q H / k v v o c x D L w F s 6 f U E a 8 X 1 f H n g e U G 4 2 9 Q R V U 8 U E J o 2 N l n 0 A L w p f Q K d x q o W 6 + X e r g B K X B r F C S b E i Y B g B y f h g P A H u Q t i I v U b n + u S D y x N 8 C W 8 E Q H 3 f c V 6 K 5 J 5 X p F k O J k C t N Q 3 b D q C W Z 9 w w 2 g P A 3 6 y 6 m F M d M j t g H x X c x p o J M S 2 n P W 4 p Y I 4 R f V r x O + b M z n l D l y X a J 3 O 0 H z 4 U T u k e n c F M A t G K 6 / n c r D X j i F p t d x 4 i E K / 9 k V r k l W 4 Z o 2 F 7 x v W U Z Y A m R U j H n Q E F Z k x + Y F H Z 4 j F y B y R 2 B J 5 G k x p / 0 D T H f 4 L t I q y e v r a 6 x V a G p m C a B i P v v Y l Z l j I R N g b + P C 9 k t e W 6 q k H C Q 4 V O J W t P N w U 1 y o s G V 3 9 C b B 3 4 2 B V r q K Q 6 9 e J j Q J 7 H W D r 8 h + T P J Q k 0 5 X y 4 3 P V k E G L s C e O e h W J u J 9 b S g / 8 U h 2 g 9 N R e B L M A n 4 l 0 q H 2 3 A q a A q u x 0 A F 8 R e V O b J M 9 M n w T z 0 l X e j h B j C n F A Z i C a 0 n N x q Y 8 w r K 8 y 6 J P C X x G 6 n b g D X P q X I B r F I u x O b l 7 y c n A 0 J V u U K E q 8 P C B q q o c 5 e b p W P T + s 4 V z 9 / L k H 0 J K p L 6 c U n d X D C / v w s j 1 y 7 a u Q n c Q 7 q l O k o T m N t 2 U E j q i W O X A C 6 E O Z 1 S / W d y S + v v c + y J P H l U t 3 S F h l R A h j 5 b c u q C Z + 3 Q c y 9 C + 2 M K 6 a d G M 1 B D x q T b u j s H F X P r z K m K t c 1 J J f J F f J r 6 l Y K u K A 6 Y k G G 2 + d U 4 5 L q 0 8 / l + g 3 + v M F t g E + 5 W a r b y d R M u w f M L 0 f 6 6 E f 9 u q 6 s J 3 A w 4 E 8 2 H E g v 2 I i K W a w w W A 2 0 v W 4 0 5 T V V D s p 4 I B q 9 g 3 v 8 T N + + / H t 7 7 M v u H T k 8 u m D z 1 e 2 s m T U Q N e l I L R B b F + + 9 O / h a O E 6 p 2 x K l b s r 4 E 1 O Z G W d k h s B g J 2 T f u Y v a M x W O 0 j P H e Q 7 N f X M f w K 3 0 7 U i 4 P B 7 H z X i 5 6 V R 1 s I v m N R 6 N a 4 7 o l I G V a P b x / b 5 q Y 6 l b r P c b E d L j 1 h c i + / H 2 9 p j F 0 P N R t U j / m 7 G i / v 1 s D v i 4 1 Y N q c o d Y R G r g / C t 5 s f d Z S z P g L Y b u v Y h 6 x C 9 s e N H k 2 p o i 9 P 1 P r R m p g u j p f q X q j D c H K T K D f u x X 6 G f s z K k p 2 v w p n b 5 k I z r p N X a 7 v k k o C 7 G J d P 7 x B E d s x b l 6 s Z 8 v h + W 6 o K p 5 k f o h W b X Y f G I c H W m J D E 1 J D K X Z L O F f z N x M L 1 l H 1 9 b i R s a A d 1 5 U b O r + 6 Y p 5 + 7 9 e 0 w b / t Q X 6 C V 9 C N D R y B x i f L 4 C E o z J k K D U u U 9 K d z D 7 q P n 7 g v J d 8 y Q E L O u m o B W K R N S F O q / G u r 6 H H R / + z v s g N g F 9 2 o t E r n N t b N F P M m S h B 6 C u 2 m 5 T P v Z 9 W d H m u j 3 N W N 5 F 0 f 1 + m R h X X g 6 A q e A i v E R p n A O K g j p T W e a f S W G G R y l a s a G / + X f p r H P V v 7 0 G m n j P T + t m 1 W e c y c 8 T o 5 V e 9 v j U Z H S 8 l p 9 Y h S J R o L 2 N v a z j 9 n 7 c r 9 C a 7 i e Q t 7 L C V L K + t p d L S 6 J J + / 0 1 L m m j y J v h M 3 C C g / B 1 Z h x n u M O e Q w x h i C 3 x v m f y i / h T W J 2 I 5 e q n z P O C I 9 J e O w E 1 j Y H D c v g e / 4 K q M U 0 c t T x q M P E t R F v e o N o G 3 s S 2 7 B m e m 7 J R z m 0 j 6 S 1 W n S Z q T 1 1 N m u m h S d F q X l 4 D S m U h b L O E e i u 3 N Z L P 5 n i y F c z e 7 4 + z x X d 3 u u Y C K E 8 Q 7 L s 4 L f 4 S M m 3 U B Y w k U I I w j q G i u B K C / B l 4 9 2 h R J P H p o 2 O i A U u G h l j Z A v O p n I Q L 6 G Z C v I 4 N x k L t l Y 4 s Z / E v / v 7 4 N U p s Y 2 C d v r 9 P a m 5 L o J w L E n g 3 M I 1 4 S M k v 0 t R 2 c B n M d E S f y w c u S d j f S E / D y 9 O 3 c f N P l H Y r X + z k h o g Z n k d g M N H 6 L 1 q Y x p p h k H o N b D b Q 9 S k i R 7 g T h 3 w b O 5 Q f S 4 f K 7 l C m v Y B x 3 V / M F w 5 0 5 j h 1 y F S g a c 6 J m 0 G k 2 X A + / q b 6 1 4 l D N m 7 X s F a 1 p L 9 Z O W W N I h M k 4 K X g I T w 4 z x Z H r H O D D B Q O m w e 5 q 3 A X r r J F P i W 0 4 g 1 A b I g 3 b w / P e S e K + q D g K m K Q o z A r K H 4 S w b x l 8 R 4 t i x b R 1 M V / 4 i n / Z 7 h y 2 z t U 6 9 Y m S T e 1 G p c C J b X 3 l W c C 7 n u Y A K 8 3 k Z x z Y r 0 l 9 6 3 f U O K 9 p 7 H V M v U T W 0 / n C + B Q e J H a W 2 h H D 5 N G m P h e e 9 F 2 C 7 C n n f f 5 O J 0 y l v H T R 4 t J A S I L i 9 S 6 B d q P 6 T 1 c 3 p c Y 9 p E a i 2 a M d b W 3 N x O I 4 8 R H L v m m m X x e 8 f o p 2 T N q a c k P h A a I t S P I F w A 0 W K J P 2 K C K d / i H y x J O p Q n Q P x 7 y A t 5 b w u k J m 0 P / 3 V g E G B 7 r o y 4 4 J X s j b f F e 9 u q W I f b O L f F e o B 3 d n N p W I Q s U b 8 C z L w R w 7 7 m y j / L 0 V C o W a 4 X S v Y k 3 s W E f j y u a 1 2 j 1 B I y D / w H O Z D + 5 g C k n U r j Y P s C D A 8 W 4 1 j + 4 q R L m j 2 / w 0 C 6 D 3 6 4 G l 5 O n 2 N P t c C n f 7 F I / k X X H j / C F Q 5 F M 2 r N N k M j 1 Z + s t p H 4 r k j G r M I K X J z 1 + p + a c F x 1 z w 6 y n F j 5 4 J 5 u M N O l m 3 + o a s b c T b Z F T 5 J 6 O 8 8 b t M c b A 2 c 7 u + 5 R a b h h 1 A o 6 M + W E y z J 5 k P n f K S / 6 D q C d I J w + d l 4 A H n l z C U C t i j 8 2 T R X r 0 z e f b Q 8 q c y Z c o + b W a z n / 1 7 M Q I J A f P / A f p v J Z K K J 4 C i c I B R j 7 H z L D 2 f P F z D a C I s 5 p Y o O v u D U X 4 W D 6 + 4 0 u 7 H p r 4 p 2 v N I A P 7 n O k A B Z H A a 6 0 s A r W j L t e 5 b z M + O d 6 + P s V r m n D o H V j E Y c n 5 G D + Q U H H N v h g 0 o c 2 X K 9 M N z Y R f c g 1 z K F B l z X 6 Y T l I P 0 7 3 4 8 w 8 d a h u S z t Q S n d x q + X R L Y C T J v a O P G z + w k t 1 u r R u o k F w v C q V H Y m o U c I f P E G 3 t J r 5 S 0 J q H g F h + o 0 S f v n h 1 0 f k Y u g h e d G p I A O Y h p 2 z 2 4 S e D T n 0 w O p E q N P U Y T D 9 O P 9 x H S W b l 7 5 b v r 0 P X X f m k W H o 9 c W y Q + 2 / P 1 c G u B v n E d Z i A f M U g K B L F 1 / q 6 d / r + m l / P g r f s v q U H o g 5 + n I 7 v g x b d J R R H 1 c M F e 9 S u R R W 3 e h L O 1 b d f W 2 1 V 6 i 5 g H w Y 5 u + 4 T q Z n v E f I 9 j T V + w X 9 x d i b N y m r Z F v 1 B N p R K t K m I F F J J D T 1 A E A G l L n / 9 m + d m 4 7 3 I e I 2 M b G X k z b j 5 F U d h 7 7 X m H O P e L z g y E R y 2 m V W k w U N 0 / f p q u I 4 0 N N C F Q b 0 Q S n o f / a t 2 Y 7 q N g z w o P e S p h W N O f p N G x g m G X + L m b l / 8 H j 3 l 9 H b 3 K D Y d + w S H k i m T s e s x P 9 5 v t V A d C T F a j N h L A m A F x + i o L D H t f U t 0 B c z 1 l A I z x A 2 n A 6 M v x M d R 0 B U 7 w i X 5 S y O / B X H J 6 9 A R T K j P 8 o i l w V C Q B 1 v X 1 v 8 L k D i L G Q s B s 3 s i 5 f z C 7 I k G b + D 4 y t B y N j I w 1 7 W m 4 T / w W M r a 3 G E 3 Y + k s 3 E p 1 g F V k T s r M b P a w x c L l O d K n + b f K V 3 S T s J o x S n f 6 C V d s G s Y f Z p w M M 4 t C F Z t F g T 7 Q V o L h s w P 1 q f 4 L h k y w J R Y 4 o v Q E 9 Y p C H R I B n 1 t X / B A E 1 0 / X f r v p D I B 7 w Z v 9 E E h P h 2 L p i z + 0 k M t X j k h X U r x k m L q C R v C z H / O V Z 3 D F 8 O Z Q 9 h g M W J 3 L w j w d x B Z Z 4 B r 6 S 6 Q P g z r u 7 5 2 U f y l z E 5 S 4 D Q N Q 6 g 9 Y 1 d l N P f M e x Q H f 5 J 1 g J F 9 X m m t r f 7 e z X r P 0 i O W H n r c l C M 3 3 E E k 1 z l 4 W 0 9 s 2 4 4 x / N u Q v L 8 B L m E X M K v w k 7 w D 9 a M n Y c J k d n x O G f u e K u L I p g b h 9 1 5 7 4 5 H 3 z 9 e + S p j / E c N U O T P p G C c 1 3 r W s F L n C k c 3 0 k i F g + r G I M M r h E r j u U e S 1 K P j 1 3 A m w 0 1 j P D n x U A V D Z 4 j u H 9 y c J G Y E o 5 A P P 9 E r S N f u C 0 J F O 3 0 5 U O 9 m D S 4 Z m e 4 j N a 7 7 h f v q 6 E J Y A F 7 v c / U q D G w + C r j 4 4 7 G u r t K x 9 M S 3 p / t w z f a F A E q M H r U 1 V + y e X A k v a M K W J b F 6 c S 6 f x Y q Z e 1 + v I H 3 a i S B 1 p m S v A X U b y Y n 1 E 9 p U d 8 x 3 b S B a f G J E L + i h h U W L e i 5 + p r J H 4 B F + 8 F x D X b X j 9 0 R Z o k P e n M t 2 0 t 6 9 0 J 8 3 o H L X y x o d 7 x / O u I Q w e S p e a t h a U h m y V g h + 5 f C j / B J n 6 + j 7 0 p J d j f l O A q n I 5 j m X I Z 9 z o 3 / R 2 q r j C m 4 G Z W z i h H j 2 7 k P T R / B 7 0 R m I / 8 b V y f t T + U 0 B Y r C g D 7 3 d i l k r I 7 9 I 2 C g S I W S 4 c e T f C U X P t e X E n s P + s q Z E Q 1 z j / r f Q 9 1 b 3 R b j n f 6 d n r 2 x H I L K K 8 h n U N 5 w u H m J m A 1 f W J h t N a m N / u V F Z Z y T 9 c D T I G P 0 d b 0 l x 6 T c v 7 g U T K / N l T O b b i G 4 O O S w H 2 x x O Y 0 8 N V y / 2 d 1 u e 0 X Q 8 L y P P y 8 g D d Y Q e L G R C v o 2 c n p x h n P 9 X J k z Y C E 4 b N c 8 h O u R A x X 0 k d 6 T u G a 9 h G V u O N J 0 K r u p C Q g A p Z D d z X C 4 8 f k T x 9 z F 0 F w i N c V m m W Q L d Q 5 Q B r b C j z Q n k 7 B Z x W R F S 7 6 Q T q c O 2 g q v v d F P b P K a 0 D I g 7 q Z J m Y w g D K o H r m X f 9 v l s s X m a b Y W 3 j X I 6 M 6 m j 9 8 q n d F + y H E B L r 6 Y 0 5 a O f p U K a b 4 C S 4 z A 3 W 4 R T P + T L W 9 c o + C f x e 4 r J 8 z A 6 F k N H k u F L N v p N j 3 Y R l z x x s E z g X m C e 8 H L p y W 9 H q k W t d H A / g u F x K t / 6 3 L J / w Y W 3 J e Z I h B u w N p D K W f i + t F Q 7 l P d E z z G w I n V 1 M J P J p 1 P 9 6 o o B j P Z v T I r w 9 T f o Q o L 0 3 4 0 F G F Q v G y p O 1 J 8 z j V 4 H N 6 S s u 5 a 1 8 N S 2 c H O 6 k L V j v E u H O 2 J e e j r 9 S J w Y j l s K 9 3 g k h L W y U 0 x n z W m b g S l g V S h I D E G n O g e H A F O s Z h X e H t i S J l F 7 z 4 2 + 7 g 2 Y 3 z t 7 O H Z l z 1 e Q y O H 1 A Y U h 0 s Q n 2 q v y w 6 i 3 x V L M O A N F H J g R a E k c E b u h f G c K y 4 7 Q o n U k F K + W w v C w O c K i N d X k X 3 U E s G h n J u G W H C U P l Z N 4 q g v N j 0 C J X H T m N M V F g 4 m u g 5 r O Y k 8 C R H V X b r c 4 l f 9 V S X S z R / Q b 4 g / c r Q i B b N F 2 D 2 s I w Y J 1 E 2 R J Y D w I M y g H A c p C G G z M Y F h f x w v w + q D 3 3 L q O E k a z l u E w h b S N O c R B D a V X I 8 S Z s D 3 T / G 9 m T j I Q E y u H 9 g 3 D G X P M T U / U w 0 B A 1 x p G Z / l 6 M Z Y H W Q m j N K Q n 8 p 7 k f s M d n q f / K H o C a k B J p 2 B v r K 9 q P S 3 a r O h o u W / H / J Q n v P I 7 / M y 8 P V f 8 x g q P T 4 i 4 v g 8 3 P T 7 6 U B X s 5 / 0 2 m + 9 9 0 x X t s F r f b E k K 2 p O r d t T S g W M 4 R g 5 8 1 e 1 U I 9 n Y P 7 2 t 9 i q D r C o 6 h q O L J 1 H T u V 4 5 T s Y T U H K k 7 8 3 d W L x L 0 G s e b s n 3 W l N d W T p w I a A x n p E m g R N T Y 7 8 2 d E L d d 4 B z q 0 I 2 8 U V 9 S x / I w E B X l R U e T J s c J y 7 h X s M i S P 4 6 b L A w r 5 H 9 Q v o r C O 0 H 7 o A 9 w O q N j S Q J y b x A w M F 6 w 9 U j c N n 8 D M r + z H 4 I m 7 C O / p Q O F 0 e o 3 g N R 4 R + l z H I x m j F O s r w u j e h f E c 0 5 7 D j g 0 G S + e d H E m / o b Q A m A j p C F q 6 R 6 L y p e 1 K E K / X + 0 V q G K M 0 v O B p Q x P y N 7 6 Y r 3 X h k g c g D i A P k u z w N 6 6 H s v l A G X q A C / p n k I x / 6 E F j w V j j f c f N o r q F N z n i p a 0 r c N Y 5 z Q K d Y A + K f S W m c i t w v h y D 6 T V B r f B 0 P x S 3 6 V S T K U B y J 7 + B A v 7 + 7 O Q P I u a 3 m U 2 N v Y J h Y w 2 M p z d c p j s v y a e Y f F 5 0 x h P y e 5 g E p M u a c 9 h m r Q J J U f h v D S O J 6 L 0 3 f T 7 k x 5 O 7 u n o Y L C b z 5 B e R 0 3 0 i b A n M c 8 t f a I u 9 M g + G w I v 3 x v + N C I k p P T D b 7 U E E k Q I j 4 9 E E X E u J u Y T z I D M 6 R A u P q D N Y g O 9 N Q j g H d P c / X D x a L s g J R b g C + o g 1 8 R A 5 s m 3 0 2 U p 1 v 4 o v x I J m v f o y 3 y + L j n I h A K x + 7 Z l S e L k e i I 8 5 N 8 m 3 e l N B R J d l 0 C R a y A 7 m U U D w D 0 O X y A f d Q 6 b h 6 g 4 c B M T 2 + y I A b H Y e N h t / b c 0 7 + Q r 0 A E I z h r k l z 7 O 0 C 4 w 6 t X W r c 8 A P j + p C m V 8 5 6 A i k C + W k c t Q M y d y M I S 2 w J l M o i t x 6 Y i f E 7 m t K V U h 8 9 r s r f I z X Z q X c M S 2 9 X B d I T c t L Q K e M 3 q r 0 r q 0 / f / Q d J 6 1 Z A g a z 3 + h F 9 J a i 5 8 W 5 9 g n / X D H y E G u 4 D j z N B e j C P G N h R 7 v Y D 0 5 7 + + Q h 6 F 4 V 1 t g o C b 4 X 9 Q I y O R g F + j S s r 7 A D v z x G s a 1 X E 3 6 Z 8 9 W t y j 0 w A C N R i M y 0 C S n g Z X 4 o k u e 9 l 5 X g 4 n M j W 5 K s A a s e t G c w X E 5 r r a 6 Q D G e M N 1 p m 7 h 8 M u h b S 0 r Y M 8 U p m 6 q Q j z p 9 9 h K 3 A a F S 6 y Q j A B y R p / x T m g r g 7 e D D q X Q v X z S x G k T V D c U H G k O t 4 6 v S L H 5 v i C s r Y x B s e a G H G 7 n Y 9 q v e h 3 K n u o 4 c Z y E 3 7 o R M v A c Y j + W N T z p 2 f 0 i p / v v x W a 3 W l 4 u J 2 6 l t V / v I o h H 5 g L O N a W 0 P r c r 4 L R T e 9 u Z v C n w / x N l X f r E X + I 3 S s 5 v i U A M 6 T G B H 6 r T O g i X r H u 2 9 H k 3 X F x R 9 i W e v 1 g U g U j T x k g j a k 1 U A J l J 8 C + P + C c c C 9 z d z 9 p 1 A W e J 4 r i o T + I H w c s u d w e 9 S E S p U 0 f d L E 4 e 9 w f b z 5 8 Y s C F e f j W u g d k o X B i J R K j e G k q 8 y J n 9 S a j u n I R a b c 9 V r Q L V m 9 Y H V g 7 p I c X 2 u v E 7 Z j O C J Z + C 6 r n H R 6 Q K g y t r 1 A 3 L i X X n s / N 0 D T i x 2 R 1 B q q d E d 2 B i 4 t 4 9 0 t Q e x 3 Q 3 K c 1 0 t 2 G Q v 9 J r K O l 2 0 D e I T v A n o a H a 1 L R c F D H h h U E g Q Y A 9 c G A 0 A 0 G y K M v d / P E R C U w M O a a 3 E C S p r s a I T G K N s Z O m P 2 Z C I 9 5 i E a I O w q T q j F w c 6 u W z F 2 e z z + Q N A W y E T f 8 l j N 8 n f q W 3 s / G y d k J F s b P m 5 0 F j W Z U c m r K V z C 4 y G A k u W e 7 V 4 6 8 O H l Z 7 7 e H A y t k P Y J G B 1 a 8 + g O r t d r h v C Q G U 5 6 + 2 u l 7 4 R b 4 W 5 K X Z z g l x E O o h c n o D e z G W N w m n O e U e P c S D t g S 6 i 5 V p + 1 Q t D e 8 + a C A f M w j C 4 T Z e N 6 G l 4 y a z 9 I Y 7 2 2 3 x L H t g b M n l L b T V N 9 E A C M M A p i 3 Q c V X a a 3 F 7 Y F p l H P 6 1 F m + n a w Y 5 6 x j C d C P l p L q B 1 + L e 4 O q J g L e 9 B H E y V q A 1 R c j 6 T U B u Z 7 H U x k G o e L + g f D p w d k / i N 4 u R n A D R Y w V 5 T P y R G w 9 a a d t R T R M Z t K E 3 q Z t W P Z D u B Q / / U G 5 E X L Q P + i 0 B y T k c N 6 E V W 4 v Y H V G Y j z R I T R c p c U z l A J Q A D H v Y J x U Q s + 8 B K q B G e / b m U q e Q M x E Z 9 y v U G c r + 1 c 8 X W F g s i 0 t n t H H u c g S U R S 0 Q W G F 6 4 X 3 Y 2 K e x / d p A v X l h V 3 l F 0 j c N / G z A Z Y + p D Q m i 8 p H y x n I Y w w m a j B J C c Q H p p k L c h v 4 j K H 0 1 / l 2 j f E / k q b s E G + e 3 B j K h I 5 S t i G y 0 6 8 P N t B v k / S a k e m c g x A h P z Z t 8 m C r f K b 9 M k d d d B p 3 j F L m a M C X / X 0 j c r s g i 4 l e w 6 D s d L a o v t 9 I Z Z v g 4 3 p o G L a w + y D u m p 8 + Z + 4 e h g D c e 0 d w 2 H V I I k Y 6 D 0 j v v E T a B a K + v k B i / p 0 E M 8 D / Z J m p Z P p q f A T V D c C y j Y A 6 h H c t 7 h I z F 5 X 3 F R s K E W u d E n e 5 A r 1 B 8 V k g Y 4 O G 6 Z 4 f v 0 u U N / x u b 4 N 6 F 9 0 9 b M c 5 P B y 2 J 3 I U s r G D k 0 m / 0 L O 7 Y W T v I 7 R O E k 3 P a 0 f w l D y L o 1 + B S F 0 s c 1 W k i 4 C H B l t e t j d f H I C 1 B N D F 4 O C 3 l 0 6 Q G B L h m 0 P w i 7 w e Y a v P 6 t v R M Z y U W Z C R g N r v b 2 6 l A e C H / E e / g n Y X / j 7 v O P J P E / P k t n d Y x h L C X K S X X W L 5 e m 2 M X D Y Y M j / 2 L Q U 1 I a r 5 x 0 k 4 A D O J w Q p r j V + d Z t h 2 5 W 8 X C Z 1 v O j h u i A k N 2 D S N f 6 + 6 9 / q Q M I A y U i 9 Q B u e H 7 x f t g D X 8 u Z b h q j 9 2 w j e f 0 Q z Y 7 d K Q a Q I R W 8 y b E k 3 g B 1 U U 5 I L y a f 0 B T i o y x g i 7 j q Q E 0 v f B O D V b L v 4 D y b f Y I 9 P D w v f f I 2 l p f O G C n H g p d O s P P x g K V A d 1 Y v k z 7 u B w D 0 f y Y x 1 f p x P K n y O B Z 7 T y S Q 1 d t O U j 2 H 6 P U 6 s h F E 4 y 2 z b h w 1 t B 4 X F z B i U n B B J 8 H g j s W Z v H i + e a I a A d M G j P n f H 2 9 Q E 8 u P 5 2 h o H y w O d o N P p o o q x z D R e q v w 2 r b x 3 z c i 0 u s Q 0 V a L L e B H b v w o l j o d q u + a S c 0 M d 2 t 3 y O S 0 S S v X / c 3 Z d w h a o 1 W 6 b M 7 7 V O U j S g A Z T 2 0 P V f t O Y d s s 2 d X 8 S U V 0 k S V / t P i L z h c 3 L M Y o 9 g A R i 9 e m a H L p S g c + j B p 9 n D c + / 4 K G P t 7 M n B D x C N + 6 X b 6 c Y H x z t o O G Y K E 5 R z 6 I O D Y F t y + n m E Y g j E 9 L 1 y F G g C Y T e 5 P J O 7 v b 2 L E U M K L T p U N h Q 6 W W j g v K q U x S T d g Q i l Q L 0 f q E s L a d o F k C 1 s J e j u A a h R u e v M H 7 j G 8 t n 7 I N U P 7 w 8 / k O 8 D V H m s c M f 3 T o x N R c D B S b A u + n g x 1 p Z 1 o w 1 V V j x e l S i c w A 5 0 J x 2 d + 5 v Y 3 i m e d W H 1 u u h z u / j O w I M N C J b i H R 7 g 8 e T L N H j y 6 E 8 q Y C 9 J i D 7 9 E S M f 0 s M 6 w B M B j W G M r P / z T r 3 L 8 6 e x H P f 1 J s u u J x X v u C M s f E 4 g e g m z y v N 0 O 7 E l I L u c A u O n x x t 8 L x b r l Q S 3 Y i Z x D 0 Q t I a z 7 X Z k K K 5 W b P H A 5 H E d K w L V 6 r S M 9 4 f 4 i H S V 5 a z / A U J n o P 0 2 O z Y U 8 w e l 2 F F R 5 L C 4 n t O U + F S l c Z h H 8 W k 4 w P v 7 S n w K 0 R q l C 7 g L q z K K f c T m g F 9 y H k x T R x e O B n / e s A 0 B y h / x o u k G z 9 U 4 e x B 8 0 k 1 W j w c V / b p r o T B + o B d 7 k d t i / 6 A K M g N S y j L U j L W I 4 d U j 2 q t s 3 E p y m L + e 6 x B p p d g Q 1 U + a 1 O 5 p Q c 5 n F Y t Z J g Z 0 L Q u a 9 W n A A M x X 3 W y K X H Z O u A T J H I s o Z Q e C o i 6 N D 7 d y e p J 1 A I / k 4 R a i o x z J 6 1 3 E n J 7 B f j Q 5 n K i U L b Y f e 7 U D r O R P X + M K C U I 9 9 + E a v 3 j 5 n B s s i v w P D r h o W v o K 3 i 8 7 v D C G Z x y e / 1 H P / C c S v K n D j 4 u P B Z / w O 6 p P V X y Z k S T q 0 1 a / f I + 6 L w 8 8 d r g d h P q w E / w c L c V 4 D A j z Q f 0 T Y c G P w 9 2 g H g W t w H u a a D X w 1 n j i R O x n L H j o v i I f Z v L D x 4 t Z K S R k 3 u N 1 l n P A h 5 U C 0 0 a I f Z U 1 y G q b l s s u N Y O v v N A L n a g l j B t K w s V c P B B w k 2 Y n F D e J w 2 H T s B o U n s v a X C Z 3 H 8 u z Q 1 x N W 9 o d v P p S e E Y D D X G i n a c M y N s T q r 5 7 x Q / i b u F y 3 Y L p D w W a 9 i t / i S Q B p f r f D f f 8 h 6 N 9 Y E 2 M M U E D 3 c 4 J 6 N h 6 o Q l 6 O t R s y a 3 f R T p + d L 9 g / V E R n P K C 7 o 2 8 a l w k x h C + w X w h i q 7 W v w 0 S b j R A 9 e m i E Y g a R Q J F Z c c E H + y E E 3 Z f e u P p j R R F E N L U n D 9 S H t B p A R F a d Z i A Y 8 q Q z 8 U 4 h g t N P H G z j N v b i 8 x U N 4 E t c m i b n S K 8 o Y F b + O m B w 6 / n t k f C n 4 v Q 0 S x F Y X h m 6 D G p k t p T E n i Z m z z Y w v l N x 2 + c 6 4 g 2 I t d g Y y i L e 5 H u H Z c J x 7 F V d E S N c J p 1 u u / K a s O d F Q N w G J Y I K g V 8 w m w V X O T 6 R J I h 2 L n d r 9 q q G 5 6 9 w 6 k x E r y H z X i R f U u 3 X T X K y h R 6 E w L m Y O T g S P R P c Q U N 4 X w I Y k F j o x B k 0 P N Y V V 7 5 w + W 1 n K 6 A / S Z j s n T N o n v Q 7 u 5 0 7 / W Z r 8 u F 1 1 r 0 Q X d 1 p k s J L b + O 1 s m I G 3 p f 1 E d f o H j X B 0 + 5 w n Y J 9 z r b Y d q c Y W h 1 T V / l w 7 i 8 l S n 6 p s p V b H o p k G e e g 3 p m j x z z L 3 r L 9 1 Q y i I f q b S p t a s 4 t H f B M P E 0 Y e l n a 4 8 u + 4 k B 1 2 O L Z o W y + W C r e z 2 G b z C a j F x y 7 E j G / v d 9 l 8 x j v / E w l C K s v G U M 0 8 3 i 7 s M p F 9 q z w Q P 3 U r m + G a m w h N 0 S e 0 0 N b Y 1 2 m e o 6 v m d K i H 3 q g O D e f D Z p 4 1 Q n H A C 7 m j a x T f b I n 6 T l 3 L / D z 9 Q W C 0 t 0 D T V F 7 v L i f I w R v m 7 S p 7 v 0 6 m 8 c G D i H V F f M g / E 9 3 v t O E J 7 j X Q i N V 2 E w E D T q V Q G / q u i v X D 6 T 0 p 7 7 G 1 r L U T E U M N V 6 3 O p L 0 J I n S 9 n J L p L s 6 v f a i f r O j W B S 4 q 1 5 4 E V b b Q I g 4 h K t w p + e 1 F u j y u 9 A M b M i A 2 p Y Y B C e z + Y P O d P J a 4 k Y E 1 M t m I Z 0 F Q B 1 9 B L U d k X p E N c 2 h M F R T X 9 k / 6 l R p j I d P d 4 Q g 5 j R O a z O j t / R a Z J E B g Z y g a j y q x P d x u Z 0 L d u + I 2 o O z J f u I x u a L j Q 8 d q d A Y + x n a P P K d u H z v i X o 2 3 8 V G 9 L 4 h s X Y N r c 9 F 2 X H T C s j + 7 f Z d h L y J 8 j e e E g b W g 4 U s h 5 r 7 s i E i m o E e J m n Q i 8 C / B z A k v S p J B Z n Q R I N f 3 / D X A p H N P p l u D 7 5 t l 4 e A y n T + 2 c y / 4 G D T 4 / I s l m / t 2 J c A A R e X + 6 q E B x a 8 4 n d R t 2 f f M / l o Z / D s T 8 Z j I E D P S P Y u y X G i E r 7 f 4 T a Z H v a B l J g A e B j D U 6 X M a c W f d s u v T a k 6 U b B V 7 d d c 3 R r o S G U U R f X r + P G B T d H 8 s 0 a 0 Z M F c / a 3 + Z Z r y 7 b w Y i l n 9 E P J k d C Y J k h 2 l Q 9 c 9 R b 0 H a R J S G 2 x G E H D P u V V 9 e c 3 L 9 X i j u z 7 N u o / G X g e H P + z 7 O T N M J P T s s g + 9 0 B l 9 8 H s 8 V j Z i 2 O G F J G 2 9 O V 3 i / H Z Q M h Q d / U 8 q 6 y 6 j 2 R f z e e J Y o d b x W T i N d / U g O H b g G z S F 0 J X j / I J 5 o / N 4 Y o a s r N u Y 1 X K 5 d 7 8 u O a m U X 2 S C 6 P m R c S B M z j 6 g n B A M q d j w l 9 N 0 N Z G 9 o T L + 7 H Y / B h S N g k x 1 z g I I o h M G D a v 2 o n u X b v R S P p E h G Z D V t p r r i E z 1 d f K A w t Q C g W h T L 7 n t T Y o 9 + O h T X h H L M N A z J F W a k W V 4 9 d 7 5 / b U h p e W Q a x N / 5 T J s n J d X w K G H o b i c k B I M y z Y b r w W 4 a L m P 3 Y + g A O w u M x R / 2 G E g z 1 t i U e P h b t y C 8 d T h l r P m b w w x P s w 1 o E + m J v y F T j B u Y W U B V x Q R V O k r F 9 B a x A 7 6 8 q R b l Y I d w r e K D B d o U s W 5 b P W w g i T E s g U O y e 9 I W 4 6 c I i f Z T X o 7 j 3 s n f K H u f S 5 + e 7 f q A z K K R 3 5 w D J 7 G / K K Q T H M 5 o f V 6 R L I b F d + U A q n 4 j H E s v S m v M 4 k 4 x c p G m d 5 d 4 V K 0 9 m c P / P v 5 I c t u u 6 O B i y x M h m l / w 7 / J i b J c 1 x E 3 g o v B k D d C V f y 4 R 0 Q f D + z u k 4 u y l 9 C g m V + y l n r C 7 U S r u Q a / 1 N t J K n 1 5 U 3 g I U B Z B X z E L Y z s + f q 2 U f h + a A H t l d U B p b k R z p N / T s f p S 8 y + d i C K R K S 8 t p + i k 8 J h c o I B y / 5 T G Z Q j c 9 1 C P R 7 M v 9 D B 2 4 V T i f I 4 f r P l P v c N l l r e w W 0 6 O M 7 y 4 3 Y Q 8 O Q / d h 9 9 i B C n R u D l 4 t t / z 5 L H T z H d R O K t W N 7 c o c w q t L U M E N s + y 3 i W 5 4 l y G a i a 9 0 b C G 3 h t X 0 a 4 o o P Z R f S x m U i 3 q 3 t G 8 y n c j s J + 0 C l L 9 2 W b a / S u K 5 f h z G i c w y f s J o a A B l N c N f v a 1 h O o 5 B t b S F Y I C a A c 7 e D + y i F s p W / S M X q X G P j d N t f / P p A n c / E p g 7 h E H v S y L s 3 b g 9 T o q + W U y V 2 4 H J N A n U u g U l v R p z H r m R g C + Z 3 T X 4 H P w E 5 Y h 5 N o B L K J C c 7 S O 8 K W A X w q i F 9 Q b y B o L 2 7 + z C 2 + m O A a a 4 u A 1 K s Q 3 Y q Z A H h U 4 R A m S 3 n U j L u y V N W V Y u K z n H k C z q x x G O L v f w 4 q J o f O 9 z L U H E 8 w C 6 z D y v F I / c y 2 5 k K 3 Z 0 a 6 p v v G t I n G i Y y W 7 G 4 O I N 2 k 3 6 4 Q 3 O e 9 A j M a h v B 3 T 6 X 0 O E M u k I m x V A E + m F J z 9 T W X 8 5 e + L 4 s j A Q A r / c o x K F J + j E O q E a u N Y b D Q k x W t 6 7 Q 4 F t 0 F k l g y x j P b 6 U i k x / x I L 0 m v / m A h E / I 8 s i O f B 6 g 9 z U i f z c b j G R X W d Y u J 7 0 l e t O U / 0 g i P F 3 J 0 9 8 n y K m X 3 / t Z A 6 f 9 9 X T D 1 e P w t 1 g T Q C g T A A o K K N I 7 U / K L C Y r u o 2 y d J V u O P P w N 4 l F o e W S I A P U y K Z b O m U J G E q U A S r r f b R 0 N r 3 z m r A 0 L d u P N + Z T C z g 2 6 i v f e 4 3 0 f 8 0 a b e 0 + u v e / m T U U y 0 H X j E f W m 5 h L 1 q x D m g j v 5 a N I 2 v 7 p X Y z a a p k 9 B Q T D + i I a / 4 O + 3 q G x c R 0 y G o f 6 o Q r 1 V B 9 t H x Q P I D D u n m 7 6 4 d D x c o n 5 + f 1 Z g x 1 j C 7 6 W P S t 9 / / w T u f R 1 l 5 H I B 5 H 5 e d x t z z 2 2 U c g 5 m 7 3 4 T f 2 f v r 0 I k m E W W C O / Z R M 9 O d c n 5 A 6 G H b b q 3 N d 5 7 W N B f s F 7 G E A 9 1 t e G r n P r 3 n n 9 C U R m E P Z u 4 k w d P q f I 2 i H Y T m j a k 1 J E 4 9 Z q r P w I u X e I Y S e O x 3 m q z W A 8 S h f v m S 2 X s 4 9 T D 8 w W Q k T i 3 c 1 t m u E 7 d U 3 Y r H u N F M H M L 7 / 1 b L U s n h 2 / C 7 1 5 K F U 6 E X b c 0 l Z w g D 9 U y b W j F u c N X F 4 d n 8 i x t D O 1 z 8 i h + Z V 7 4 o T K R e r 0 2 S Y 5 n 3 A n i L J r P Y U b c b z 6 o P / T 4 X 7 o P A U P K 4 m 1 6 I G G T x q m E k W t B l w E X t 9 n c Y X D G G S t y 7 X w G f / G O 6 4 O B P 7 t t 8 F 1 v M u M z 5 0 W i W 4 J W 1 Q D G 7 E L C Y w F O 7 y k s b J 4 j u 8 P 1 x / z Y a r y X K i R y S 0 e 5 b S N 2 D T N l E g X U 8 Z p R I O P t w g k q X 2 0 z 9 W A z h i A 4 0 1 + E 8 T y 9 c y R U + T b B k b W D h Y I p J s R K p H l o G 6 f F P 9 4 9 i c O R y Y 1 5 1 S H 4 n t 8 W x F + R F L q C p A A Y 4 2 t D w v H g h 9 Z W p K n R M i 1 + x k z r S / 1 O J M u F V T m E x d V I h n 2 H A e u + G T c b u 0 t 6 V h k L N 7 1 s E 5 j c j 1 B 7 d W i / 6 n Q J b y x u 7 G h V O o 9 A U 8 z 1 j T 4 j D N R q f M 8 X u f L U 3 / L U L j i o L j R f 6 o k u E z k w / 7 z 2 / e 2 0 u 0 P Y x / t T f b c i n s 0 z O h h f 4 Y c B G e z o 2 k R u w T v 9 9 l 0 9 o z + P T l w E g V f 3 9 8 3 r 4 A g F r c K A M Z e 0 X e w T d N 0 b x w 8 S E B G / C M K w m c X G K H / 5 r 9 3 p 0 u 2 g / 5 o v v 1 L f 7 T D T x / s v P H Q n f f t / o L Z S W v s / / d / O k a s 9 b 6 d 5 7 9 v y 3 / 4 K 3 b A o + / / J T n 6 / 9 V H / / z T + V b v d r j W f d o R X 2 N S + x 7 Y T Y E f b q 2 g 9 1 2 P 7 U j H n 4 R H L G 2 v p s C b p x f c 8 N d f c V w I P K 2 j e X d / S e W p Z Q j n o 5 + + 3 H W 7 h j w i m Y x + s R o 8 p F C c U 8 V r G 4 L V i l L 0 U E e I 5 l V 9 d j c + n x N B W r R Z K x y T 2 Z r m 2 D A s P 6 T 1 s I F r o 0 L y 9 T p J y + N 0 I Y 6 a F n v p d I w k t i W 8 Y 8 8 Q 7 o Y m B 3 I n w P H i u 4 6 c W y F J 5 2 h 5 y c W h o / G l M m 6 7 w r a 7 G / c r s V / q S + V i r V V y e 4 e z J / 2 l 9 3 4 l E e F 7 c r 3 f E L V V g H T B z q P H o 0 W y u T v 5 D o d T 6 u H q r K J h W 9 S W i U f V F q U n m B G a 3 n w O I g Y X 1 g R i + O h 6 G A g I F 6 2 G o b j k T 4 z u G V h A W u 6 W 5 Y Z T o V K C X T n Y R e w 4 l 7 / g I 2 i F 1 m M N D 9 t k X p X y y 3 s g / v X k A Q S j D + f 7 y f d c B M u J I / o g T 9 K j f Z c O n Y f 5 + H I f V E Z 5 L P n 7 D G v v M b y M p 8 f i M E S Y B g k o k b W l K e J a d y m x i M g n Z u u 7 b f M 4 Y X G g U p m 4 K x A q M 1 o z q D d P D I 9 w h 2 4 A V 0 6 Z 3 W T P h Y J V s f t 4 a t O H 1 U M G J f z R J v m T s 9 x V 7 U d s b U k N 3 / n 7 z K p H 4 Y L 3 w y V H 6 u 2 X g D C G L D w W N c I N I / 5 w 1 8 F Z 2 a l k D K q m U 7 p 8 a R G j U F B X / 1 Z c x c c v r 2 D j q H x J T x 4 u 8 f A + x K w e 1 0 M 1 G O M K 7 J 4 6 l H 3 w + R y Y g K 7 e O Y h c Z P D U D g B e m 9 h Z f 5 U / 1 / 1 S 2 n p Z s F / p I b k C l U B b Z q V P 9 f I b n z Z + n D I 6 y e z n c R p o h p b 5 b 4 6 4 R l n G 1 y q 0 w A 4 t W u 6 h e J e C u D n Q i f f K 9 z w 2 x u N P D N E 0 / v w n h r D s d / J 7 i 4 2 T d r 7 a a 9 + j 1 1 f j t 7 Y f q w c 4 H g w g 4 / J 1 R F E W V 7 i 2 f x e 8 2 N I W C R 4 6 7 I 4 U H g Y v E j z + u 7 S g W v P a w d y J o 3 t Q v P K n l f z x J 6 P 7 R Z Q H + t h j P j u y k 3 t + I h k Q 1 A H u a Z F A V Z G 1 U b m J I I D K h M j T q h / t L b 5 p X b v 5 j K x F f c x C w 0 A 8 q D e h a 7 W p n R g F L 0 1 c z D m Q V O C S L q 4 O B s T A C c u E 7 W p 3 7 t i F G i d / H Q E T u z J V q 6 X X M Y j G f D f o m z m / S j H H t p i A 4 3 p 7 Y F F 9 R 5 L 6 Z Y p 2 H a M W o k B 1 R O 8 V S 5 K a M k t K R B q U 6 o d v + z X n a 0 r S G h Q 1 O / u l r i U 5 6 M V j B z i c s s 3 u y T g r Q P U p k L w G E m t U L P M D O P P n + t 7 r F y v g 5 i 2 C 5 x v f K / S q p n 2 A E w 8 t s 4 h g v e x 2 4 J G l R y W a L z T 5 9 L V g R g O i 9 q d T D 4 B 1 I L k b o 5 N 5 C h Z S G D M + c v f Q r r J Y L 9 t D T J L V X D P V 2 L 2 8 C i X O L w A 4 l v I a d W D v H P 6 G F a d L T H O H P I P x 9 p C T I 8 / 9 U G 1 Y 9 z y B p G l 0 5 c j p N l o 6 b U A h O c P T 2 2 C s q 1 z o y B b 1 j 8 N P W z x q Z 2 5 z a y U 7 N x a f R 7 b z 6 l R 8 X f H x Y t 7 w p p 2 L E y O R w P m k M J C f x x f z C h g L Z e n b F O T 0 6 q 6 A A i e O c R n W a o n m F Q V u Q f E 1 x / O O z k y e P h + P r q 7 5 l 3 y u g n 1 9 X u G Q j J 0 H o A 3 u o 0 e 5 h w J w 4 g 7 S 8 c 3 t U n q o I c + Z b Y Q h p / L U X V X s U d a l R 1 / v m C D N i P o m Q X c t 9 U k z D E k v B c L c S j h r R n f G P 8 e g Z z Z b x T M w 9 L c f r j v M Z P x L R M E y f l h Z 3 g l 5 t 0 X f M 3 I g 6 R a h W k H B 9 t P d L E 0 D f N L 8 I p 0 U H U 7 H 4 w t 9 v 5 J T m B + k x M W b 5 W o S D n Z 8 l D N t p Q l Z Q d x V J + K g H t 2 S V B d J f m F V C M y X 7 K c A 7 y W S d X k K j 9 N E W z u p N D 4 W W v l 4 H m T 8 e b q w G 2 n t g t 5 z 9 Q M i O D u H r y x X U u R R g s b i 7 p w v q F D N L D g f 4 T k B 3 w A r r R j u 3 d z j T O r t R c 9 d y H F d Z S J X d 0 t a N Q V s P r h V e m U D x c q K T 1 j c k h e K O D 7 q Y C i O p 8 q q f A V p Z 7 e x K e 9 r B P L M t g f J R 2 P h I L i k 7 9 u N A Z r B x K X 8 s n s j r / y 5 t w T 5 C o H 9 d D + o T z o Q O + l B c 3 9 Q 6 m c a M d 0 z y 5 Q H / E N W L D j n 0 u + e h 7 Q v P 9 y z H v G w F J u + Y T A 0 P F j Z 5 o N 5 / h S 5 A w k e 4 6 l 7 I e e I M w X N n f x j j t C N I L Q k 2 X m n e u o m V d 3 Q O o j 0 o K x C 4 Q b F + L t k l H s + J / n M v S j 5 g 3 c D I b X W A c 5 H X Q 0 X p 6 r T E + w S O z 7 H d 2 c F 0 P d o R / 5 r y C x V s 8 v y q 9 5 a V X o H e n d 9 k w c + h h S G x G n + g t f 0 v A d g f o c O y J J E X Q P Y 2 Z l A K Z S o a m K Q P p q c G E I 3 a i X W s i Z r o S q 6 8 w P s x e r C g a N 5 m z f 6 1 X f 4 i H U C O l 0 s X U M w X l m 7 3 a q J y s u j v 2 T r 5 r v n g z V L S Z C O M N 2 a t n / d 3 2 3 / F w 7 6 S W 3 a g z e i F j Q K 0 V M t u T T m a 3 C P 5 M e m D d Q k Y z g 3 s f M F y C s T d H Y B r P W J S e s W c p o s y y h x p D 7 G j E G Q o u Q + w W G h W 8 D B U t O s Z d a v g / 2 V R r Q 5 d 0 j y r / p M T o X w F L q S j e e m w 7 7 y m N X f 1 n O p N H K g V G y M D U W U z 2 n G U 5 K + L e 3 d F r c F 5 L X l P B d c j u c D t m 4 5 6 + G R i / r E y 0 p 3 4 F y j i m i 2 9 7 I D a e F h 8 p 5 + / h y B P 8 2 v w b S O X A L k q t 5 n P C h j 6 g k U x f o 1 K f G m p J g U Q 7 l 3 u l 1 l S 8 j D 8 u U w x f U R u 0 l 1 7 i 6 4 s C 3 T w z X o H 3 H Q Q q v Z 8 4 u R Z 7 Q H r G d G 5 3 9 + P P b F P D p d D m X l a 0 P M B a b c w 8 i b D y 6 q 5 j g r J m i T g v q W h z C G 1 v N G 6 D Q e H t L J i Y Z m 7 P 4 K N 0 T f E y V o K n u t d J + g C 9 + f z U N 4 v l e e V t 8 x Y B C / 3 j 8 l 1 t E I v r Y H 8 x a 2 D J y M J W a c j B 8 A y Y R w a E J X 9 1 7 n D / R U k m W j 2 s r K 9 K v M X P n e x + K f w a 5 A S / p u k X + U / j p C p A c k i 2 t o L a U f W S Z x r R m + r O d g 5 w I 6 u V X Z 9 b c I Y w c S 6 P j K i H Z G m G I k w v D 8 9 + c z N N m S o A A x + d Q q h l L / U k k d Y h d n Y V k o i r l l O F p M d F b X s B m u W 3 G o O e h Y o K z e l f j J X X s 5 6 T k 0 c v n a I v H 8 e 7 t w Z k w X s t i p f w s C z 8 + v A 1 a C j Z K 6 j F R z w X w s 3 3 n o y K 5 H 0 j v X L K / f 1 a B G 8 3 1 s a L l H z J F t h q m u A P X Q A I L A P C V t q L L Q E i z m U B M r a T d J c a c N Y v N z H 9 W Q p N H R I 0 k w I C m n i L v g X G N k g M a i 8 m U 4 1 E o u g H I / / 9 b Z q L N K z 4 t 3 Q W e p X 0 m M 1 F W R K U 4 h r o t q N y p + D L e J x o 2 y d i 5 y D y I J U y I s r d q j l K Y u M F 5 / w G I B p F J 7 X 4 4 + D c r Q 5 3 i g l i u d H 3 K h K g + f X b l b V w p X 1 u o 0 m F e h W 7 B 0 P P V 3 L 1 z p 4 y 8 r H j z M f v 4 b l y 0 M + 0 R T Y p a u G q s u 3 I Q D 3 u u W / 6 G W P v R y H 1 g R 6 b G q 3 b 0 4 4 Q 8 O I h N h u r 8 b b 2 G a T u D h Q x O / 1 R 8 C 4 7 L H 8 2 Q n j p 8 Z D X M x s 3 x k v R 6 I l + A J q g B i m R S q 8 A 1 z R o V j s E q + 2 p m + B g U E v k 8 k m T T Y t c W l e C g E h t W A s Q 9 y w y 5 f z N Z 0 r P 2 R m w t L N T L t c L 1 C + M D Q z m W H 5 W X m C f 0 s O i z M t V 8 m j 1 z a K 0 q j G t d K u F 1 U r Y t 3 n M 7 Z R 9 x q s V n 1 P I K B 4 5 K O I J s 4 a 3 g q L t E D d k J 0 K V l P c O G z 7 z e o r h + w L V 4 4 O P W S k c F X o k i d 4 B D I S g A v s F M 3 C n Z L O 3 3 3 3 e y I o O u T s h y b j M Q + a G n x t U o d O V k s g 1 v U P q b 3 L 0 z 8 Z V 8 4 X J 9 b u M x X n 4 H h / L 1 7 s L f Z o J c T 0 k / n V A W e b W p V V E Z U l x A C e B + 1 R w d d a h V y / n y X m E e Z p f N t N x A U H S L A A o 3 b 1 t 4 8 F w Q i q F g E F M O O O d R w y c 4 U L + S K D x Q 6 Y S 6 f e r A P I 8 e M x h n m 2 n e f t U T 2 o m K Q T e h I E t N o f W X c O E Y V M y w J b h D 4 M n r V j n a s 7 + s q 5 C e E k S H 1 g O + I q 4 A 9 V w Y 6 l W f C E H H 2 4 L u h 1 e y O J M Z p u V 2 C h o b m i I i 0 y T 9 n 0 E 7 h 9 0 a 1 Z O f / 8 1 Z t f 1 / b X n + 5 e d j 9 F U e w E 7 e e F 8 7 2 3 + g I X + z f 9 3 d K s h N 4 4 1 d E 0 N z A L 3 f w u r 4 i Q n 8 t n I d v / q l q X l K 3 3 Z P 8 i h y k L e v a 4 d O V V f 5 T T m A e 3 q 4 K R S + p v L 9 f D q 9 4 m y f 0 5 C z j B l 6 3 0 T b Y b + M L o q y 5 I Q P l 5 4 e z Q X 2 U k X q 4 1 O N F Z O 1 9 N 1 O 7 R a t F V j b y X Z q t H l E s e A X I P p Z N + A H q s L L f Q T F D G u O x W 6 U i Q A x d w X 7 3 N U o 1 x E n i 6 V 0 z 6 M b f I Z P t U N k M F W Y a s y d N q V N H 4 L 0 s 7 X I D T 6 Q q 4 7 3 v y g / p p t 2 u 0 r 1 X v J M 2 V g d 7 w C f T J G 5 X 6 2 d c + O K F 6 2 h + e r z E z 8 H 3 l M 7 G o k u n J q y 4 i C o f w Z h u p C / 2 O T U R N u B a x D / e X / s 3 + T u z Z + p C p e h z Y q U q v 3 1 q b O u n H 3 R v / i 8 o j E G P b s F d F x 5 v o r j j s 0 H L 2 6 T f 9 S R s C J 0 + q J B r f j 3 n a Z p Z 8 p l / X D t 9 1 c u 8 Q p s e t I d P b b T h 0 9 c b z + A r a P p Q L W E 6 I Y I L a e T B 8 L S A Z 1 k A L B c h s o e b N 9 g F g c w s m z g z p 8 B D V B I w o P Y 8 R H J o Q w g x E B z S C t Y D b f i h p k S U C T P 7 w r r D k e k S 4 X 1 M z 0 Q i a x K S M L q g g r 7 6 r h z x D / t J J C W K S X 4 7 X 5 E j F A a m V q k C h 2 I F q V o j 8 b B w v 0 H p g I o k m j F L O 5 u Q 9 t l w H L y 1 i l y h 4 W A + r 9 m 4 6 p k C E u g I j Z M X I T O j o 0 y 7 y P T 5 + y O u L + S W 8 x 0 1 K r g c W H P u R Z y / B Y H 3 w S w A g j K q + g A j Q 4 o B r K Q n P r 1 j 5 w i t + k L n Y B Z p 6 e m v 2 S Z P E k B k N c M u j Y 2 T L C F g P M i P g h I T p 7 k b 4 + C F O N d 0 z I 0 e y c 1 t P A B k A o V O j s n c i 2 3 o 7 + s n M H Q l r l 1 + y 0 m d 0 p P 9 a 6 a 4 n V q z 2 y L S b / s J C o / j e x W U V X 1 J e D S K + 0 / T u v O W 7 F y Z 7 e E L P D 9 S j J X c e 6 S h r W + N P v M h g Z W 4 i D w W I o r b U l y j 3 Y P Z Y 3 M 0 s U Z L N g i X K o h O o L y F 4 p i / 2 v y d C 1 F Z L k u d 7 q l H n 8 Q E A I 0 n M + N / f x e Y s z s G H S g a A c 3 u R J s + l B O H r + I h 0 W U i e l o V A 6 / r d A E F u 7 z y O B L c o p 2 g 3 Q r U W R d E y Q 1 u w F 8 v 3 p J V e + 9 A 4 M K K R j Q x I 2 A l y y 2 v 8 M I 8 L x 1 n Y 3 A Z Z q L x i U 0 P 2 P B D x t 0 3 / h h l T H 9 A I L 2 6 W B L t 4 t p q V q 4 Y R 1 8 2 d 8 l K Z U S B e j P N 8 m H x L N t Q G q w 4 5 W 8 3 C l v a v M F Q j K G Q F V F D b D + b J y h O E k G 8 z M B t Z C d E S U H w Q z x 6 n v E y K Q 8 c T 9 h k j c 4 n y + A N e A e z 2 / g G 6 w j D O u s U 8 R R f j Y W J A P i Q u 6 7 M V Z 9 Z F 6 m H f q v u A u f u b t m n T Y 8 E h + p 7 9 n V 2 D 6 X J M S Q p b E z s L e 0 + N 9 9 E a u n Z H L A Y u I Q 6 j Z I U a k A w 8 + b o r S v Y t M f s D e d h v P a L y Z W C 5 V m d N 9 W B G N P N W O Z K V t U q Q M o w f R i r S f b 6 q / Q o m x n x M o D 4 t C i W 9 7 d 5 A u X + 8 o W f f b e O 5 O P Z 3 f m 3 c A c X F 6 G x 0 l w 7 B N P b M Q f 7 m s n A s 0 Y c M S Y e z B S v I u v z S t K c P 2 p Z B i O s E a c e u 8 e 4 U H h d c N + N U 6 D v D 0 y k 0 l K 4 I i D 3 6 t G 7 Z a l N o 3 0 d G 9 6 / 7 n C Z m n 3 E m X 5 A V A h C 6 O 6 c B s b x g M I B D J s 7 K k a q a / 5 q B 3 W 9 i 7 4 E b t 4 J i x o g u 3 M X r d z s Z 4 + p 5 r Q W s 3 v p z F l L 7 / j 5 f S j j L X o Q T b T 7 M O x Y J x Q Q Z Y n t i g v V 1 O f k 6 7 i O z C g w F + q H E 4 2 x E T g 9 Q e I q Q F 9 W G 6 / N W h R J 6 j z h G C J x d w F w G f K 7 6 g L 1 Y F n 1 e x W l Z Y r e T q 8 I u 8 j 8 Q P p u G L + I w Y 0 E F X P o Y M g t t q 9 R a t v 5 v 4 v / Z s 0 5 m j v D h m Y R y L v N 7 I C s C a t 7 d 4 W Q F g c L Z r 6 u n H r m 7 B O y N 4 V G F z z K / H b e T 7 j X E F P k 5 b d Q P B i Q A y r I x m X z c k j B 3 e y m F b k E 3 7 H l 8 N 1 f A X G S R T T f 4 X 9 2 5 y 6 k r B p j q G d + B r V N V o B q o 9 Q B J U y 5 J l 0 2 E X U H U X d P w p L n i r T P G z 3 o D V w / I X s X t D R A R c s a H v O y x o o Q z f j r 4 b e U n 8 o Z R t / t w V 2 o 7 w O J i N N F w 1 G B P l 4 L 9 u d P d I z M p S I O B y 2 K D n 2 I O c H Q I I V I / e m B l a e 3 5 r H P W 2 v 2 m L j A + a j a U r z z 5 K x y 4 y U / S V H X E k 2 z c R T l A y I z U O G y p V L z H e 2 E 7 P P H a i N q A d y O 1 r Y L y Y K A 9 s C O y 9 e 2 O / D I 5 e n 0 e c 5 L 6 6 e W i Z F i j Z e + f b j A u Z v Z v g 0 a 8 4 d D V H h Q Q O w L 2 C Y G a X K w v B 9 X v U P u t e z Q b O m 6 P M F M d G + 8 Y / s z w O D k n L f g Q L G a 8 f L P I M t 2 J 0 S P H 9 V 9 Y d Z m f A a b U O w f d 2 Z 3 e s + U L 2 N u L Z 8 e o E h R w e / L K / 4 B h G n l R Z 3 B 0 C t 2 n s m U 5 X 0 Y E M 6 W S u 7 q v v p k j S v c r 8 i z P g 5 G T r C O 0 e N h b b z 6 A n W q q i z 4 m i 9 D h C b D 2 + c G N c t 9 f V / + W L Z X + g P 6 E 8 w 0 7 y U j v S O p C o g q g r X n b g l O O F f x d F S H O 4 6 5 S Y t h L O F I S Q m 0 9 x m B F m + E m S H 6 W a B W 7 W I 7 u y G Q E B m M y 8 o D I B H 2 R b I i d x G F Z d t z I i 6 U N 2 Q / 0 i r M 9 p y O y 9 5 p J 8 I u 9 W 3 a i r h D r + u 8 v z n 8 q 1 m g A s 8 D 8 M v p d 4 3 L N x x v 1 q O H f 4 m z j n v 6 z 7 P U 8 A N b f 2 E 4 t 1 + P 7 X v f P 0 j Y M J a g e s O k u B t v l G 4 l q z 1 T L V Q a w t Z P V w J n M 1 U C x p v J 7 1 P q U T / d X 6 n 1 / g t 7 Z V L C 4 H o 6 3 S 3 w 3 1 z g Y M a O q 1 I W t 7 U F j h p S 2 2 g V h u H h i d g z I T p 1 b N 8 R 1 C + w b 4 6 Q R e / 6 J 9 T S h 0 L N Q F u 5 J T T Z q r S + o c m p G c h r + h 2 m d 7 d E S b t g 3 n h N 5 o 8 d g z j + u Q G y v K h S t C B b m 8 5 I E b C U 8 0 3 N s C 7 4 j O y 2 y b e K 1 + m w x I 6 H 7 d X m 6 r S X l j X f w V l D D V E n z w Q N H r k I x b w G M y H g p J + 6 w B j 8 x Z 5 g Z u c B 3 F 0 K 2 b j z L u q T S o O E e / b o Y D p H J e w S M T R L r J k T A v U M O T a j I M / x 2 Q 9 3 y 9 h O P c k g e f 6 4 M I G 4 f 2 2 r v p z h 5 H M 1 5 6 B 6 8 M r h G G q I y d E P u B Q l 9 g + e R 4 s 9 F m v q y 7 r v I J / 1 v v C A c k K k 0 6 4 u u X / 7 8 z 7 c i S 8 0 m m 6 x I b 7 m R w V Y l 3 r w S I t W I 9 q F 6 G s E T 9 q J P / c r i b / 4 e q S o H P 6 K b t 7 t y m i S Y Z O c Q K H w v 1 K B R C k L O v L 8 F r j r 4 Y K R H 9 N V T e C T S d w c p 4 Q 5 p o C Y d N 3 r t y 0 y L O F J j 3 e K J Y c s p 4 F 0 t 0 H N S B K S w w E q q Y I i n 0 u I I i E A F N 6 q n Z A y q H o m 0 X B j c N R w 7 j n s 5 F E m H b 5 t F g a B p H w s p a o r U A H n r s + + p i m 0 5 U / S t 0 T o D p 2 L 1 e A Z T t U S 8 H Q I C q 4 j j 1 j 5 O P T 2 M W k / 5 h u 7 3 r F v U r D F c X i S Y G B L E x a J p G m 2 u 1 6 v j q 7 c + n + b W p y / 0 B J D i J e Y 3 u f P b X i a 7 T L e X 1 C v M 9 f 9 B J g Z V q 9 9 F r r B 9 G V + d Z h u 7 f J i p y f q z K p 2 O X n R x I y Q P 1 f Z U Y y 9 2 / b B s 9 B j I k D j 4 4 2 A w B 2 I o A 9 i u J J + N n 4 7 s D 8 O 3 y K V B 3 7 f 6 x t 2 a v w L I S J 3 M k R F i 7 x X w f U 6 r A M 4 G d R Z 0 N L h b J d I Y p v f i Q O R C h 4 e i A F f l w o V a q S H i 4 m 1 L Q G Y N a c q u E N t q V Y p y K S f K T u W v P c X B o V N N f 1 4 y H Y B C G O + L L 0 B 8 V q J a O + j 9 v x U T b 1 n 8 n K I z U W 6 L u Y V T Q A P Z T M 8 3 g E y + H n Y h G i I o W X p w Q C O m s D O k R w i 0 x f P z U z 1 K E A 9 4 C b B 6 o H P J V 3 8 c / P q 9 c w h e M 4 U 5 U t N 3 C Y d I M S g q 5 3 U V x Q c c c 3 w 1 i x o E h f p d P a E 7 z F q w c y D b z Z e O e 5 2 2 s w C L m V m y s n 1 D V g e D n o E u a + I z Z Z Y 0 l n I 8 5 5 O R 7 E c 0 Q D Z L v N N H q l 2 p a 6 y s A d M E K e B 2 M 8 n D 4 z d s 7 O T t m M B a / S 5 A b K P 3 H 8 p v s G T f 9 + v 6 5 X r r e a 6 c 0 p e L G + S r g o j V P A o G h y D l a n P x Z D 9 E d x 8 r 4 5 e P P D p Z f 6 x 9 / C Q k b i p k 4 Y S v t 1 X N X M p d y 0 v D A N N 2 y J j X y + G x u B V u J R b 0 U 8 D u 8 3 q E l / + 5 c j F j u X M P v t 5 r r k B C O v r b B / v a D Y 6 y E + y i x 2 S J f L f G t d x N E K 9 8 E r h 7 n 1 / w m k 4 6 1 z 3 m 2 C V W 9 1 z 0 + K T t C H 9 j U Y c N H P o G O G 2 h J E z / 8 L S q c m l e / Q M w 7 u c 4 O H 5 t K 7 8 z m m 5 F 3 u r 0 g U t Q 3 4 6 P 0 8 R Q D j 5 q 4 m i o r l Z 1 B 0 w c 8 j M p I K k N 6 4 H z R S s I W 1 X 8 A A I 1 P 6 j 7 / 3 q i 9 B U K 3 Q w o + W a P Z z v o 8 3 5 T y / R 9 r A a i E J e c u + 3 V r J K t Z 1 q G C K 6 I X i Q t + M 3 f j y M J y v a g 4 M u l m + T / s t o 7 y z S o s U U Y D C u g S M k D j T u j O U F D P w P s l P 0 h Q 4 z d E 7 X o 9 0 k O p I W Y 0 6 9 p g S i G 0 r 7 E o T a G i L / m T c j 1 m v Z B m 3 v o Y I 8 M V v c 7 T G k e P m d g T e a C T d z R w J K V t E o c J e 9 E p u j b A s o u H f 4 X s Y P d j C / 0 z G s R I G B c v 4 U 8 t F F Y v M E 8 g Y 0 6 A h j i Y k f l J J u n f F C F S 0 4 t 8 B P m 8 Y P f J U / A R s a 0 i g E i O H 0 M h T M z u s u P Y 3 v D 8 y n z 7 g j P g t u e J 5 D Q C U 5 H c Y u W y x J f T 5 L q Q 8 4 T Z S C U / n x j P W L 8 + u 0 + 3 7 N Z V o c Y m V P w Q 4 k w G j p v x X c q 8 p F Q i R x D r s C t D V E A N c n f j V a j n E e Y e T u V z 1 c v c Q 8 Z 4 / K S i U f j n Z x X r A 4 K n d K i X Q C D 8 g K f D 0 + / w A J K Q 3 p d + 8 W 9 / n N X T 0 Z w 8 6 P I 7 V 4 6 f T p G 0 4 X 6 P 8 I k K 2 R T i S / 8 3 o 0 8 U n p p b e y 4 K N A g o j p h u 8 v I I M 9 f 9 H e j 1 e z L a f i z 2 p t + Y d X O f 4 o G z g T F u T T 6 6 T G k Q f r P D x z C F j X r l F H b E z 7 R 6 K J K G 1 o v r 0 H Z J m c B l o i 0 K r B g r 0 9 Y O X 4 q s L n m 3 / L G M E 2 J K t t 2 K P G 9 + 2 Q q 6 r x C Y / P M n P Q p C Q e N 0 Y G n N i z 2 Y P a i J u 0 R y P l j M R 0 x / L 8 y / S 1 n W R w 4 a g c b e + s H i h b 2 v P D S C o 6 C l E J E H h t y 1 Q k b s 3 x 5 F z Y P r i C 7 n U D / 1 7 f I 7 F 6 8 1 3 4 h s / d / d f 0 + y 9 C H Y l y / 8 M 8 o R n 2 + k o u W V g X 9 t o 7 l 7 V u M / h U f t 8 9 N p O j j T M O + D 0 4 O y X R a X u E D J h o S 3 N Y M V E m F Y W v u Y l R y r a Z l 9 y h c S L O Q E 6 u W y V B W r T Q u 7 u M 0 H J 9 c V x c D P T s A 3 g r S t 6 k 2 1 c k h n m J d k X H t d F Q J B W C 9 a o e j T v z W X K E k n M m e q 8 3 6 f h + U T g T v I 5 m R w 6 + g / 0 L i H e 2 E T 1 l N e R V q q y L F R 7 j W 7 B + 0 e 0 U 6 F w 9 I R G E M d b d l B t Q O / u w P Y Y T F A g x m S D C m + g b K h q h c a 5 y A P F 4 S e J Q r 1 J / k m t 5 K z J B p T C 1 b r 8 b P X U A + z L z O L u T J r K l k H M G Y w q 9 2 O 5 B 4 v Z y g v 3 s k r 9 V F n 9 O E c w b t 4 m X + W k 2 t 5 t Q m x L k v e 0 H p J u L + L y 4 A + Z 9 k I B F S j a v 5 K 4 l n d v x 1 / I J i T E v m 9 f m H + C z R 3 t y p 8 3 e F X r W u u B H 6 w b P X 3 V O M L 5 t I u w 9 9 m G t U K y A E r c c g z U K o B 8 A Q 9 a z f 4 K 5 i / E t 3 + b m u H q 3 D g h M E 9 M R t r M G b D / 9 D V B Q V C I p z 9 g 6 G N N / 6 6 N G 4 v K 0 o F 0 u G x s w d 8 6 3 P g L N M E s m e r v U A 3 P X R / l 7 M J B Q I T O q c l 2 v i h L T P V z N o l T G I S Q 6 F e n s c z x p f t W M B 4 D P A q a q C q y S N c l F Q a I 0 Q 4 m c N w k B z 0 w D p i L t r l j w u h O 6 d u T X O m b d A E i T s t 5 C 7 t A u y O j 3 k C 3 w w M q Q 1 1 S 9 V z v z W y 4 9 g M X h K w L q B t N Q i L q b b 2 O b s 8 I t q Z W a i E p g h Y A 4 k e 9 W p e s d e T g n v E x q 9 5 2 K M n a D e U w M i I Y i 7 8 / C 1 0 p f 4 B W A Z C J X 2 E / 9 M q T 6 i j U E I D S 6 i x V f t / I M n U g W p d K g D + z 2 7 N L Y 2 W N Y 6 C 3 Y m O 8 I n v v u P r B L 2 N D F a 0 1 2 4 V t V m J + h o F 8 n s 2 B + K Q q h f 8 I V t O o w p 3 E J 0 d Y O q I z 7 F b x Y O j g 6 / I w c q v n R 8 M I u R I o P 4 v e T 2 m I j 6 r D T i 6 n 7 p r U q X m J C T p F I Q 6 n a I d Y B q m J q 4 q I G G 7 d 4 C t u 2 G O y J 7 P I k s V 9 f 2 j / k v f g W / U E n p t 0 s I i w J X p H N E d h / 3 F J y + S b 7 5 L L d p I n t X 7 5 8 c U p 6 t 2 d I C Q v Z j d S F v u z 0 5 + + D u w x s q e 2 5 x 5 Y t + p G I J E H l I 3 6 + l q d W b 4 E P n r c N S X K 7 / 1 6 e r m 6 9 I 0 + 7 e T 7 9 T B / 7 W 7 X E 0 e 8 e L 6 B P i Y K S s z A o 4 g N h 0 T p Y D A 2 + e W A F 7 R z a c K B 4 u E 2 L C t H 7 u U I W Q S t H v M y L 8 V K C m 3 L j g / z K P x 1 M C A P 3 L Q u 4 R g O m p / W + i F t Y s Y S N D o t d f y z a t F a A S f C x o E 3 k X 3 E f I q D v n m E h H P U v 0 u 7 c s g 3 l h c O f W i O S Q + A 8 M O w 9 f r n C b C 3 3 1 4 Z V F 1 O 9 q u X N 7 6 O A r u U O 6 Y 8 Q v M g I B 8 V b t 3 G G I X h B j R 9 w R 3 z 6 l P y 9 / t g N m S J E 8 R 9 Z i N 9 S h 1 C 5 w P 6 K U X m n o Y a N 0 t p h i c x / t M H E J e K R f 1 3 O j 3 d a 5 T 7 V Y f C I V q B h L / w w x G M d F U 9 8 p T j 8 P S b B u a I F w J l S O Z w X z q y B j g D u D U 6 g n 2 7 f T 4 A B u d / n s a i P k d 2 U x 8 2 k c H l l G z f S 7 / S i B g d 0 G N k Y s / q 1 H w + w 0 e C b e K P m 8 8 / O J o j b k 8 p I W A g I u 2 o K w d w o n U M b 2 R j Z U N Z i 2 y g d S o c F q 8 t C l G q Q c r V d 0 J X L 8 i 6 u A c o d / g J 4 q E K F 0 8 t y M z C S O y C V z L a z q e R 2 Q + H 0 a i t T Z T 7 W q 9 X + + M 8 V 4 x y X a e g j 8 b F 2 J 4 f E S Q 5 U W a 8 d m p 4 g s Y 1 Y v X v 9 f V e k W e P C s s S h C 4 V A 2 b p B j J b M 2 o s f G B 5 x m 6 f t 3 T 2 O w M r G m i 4 9 v b / r k e y v R S 5 9 Z y 6 / V Y A t + 7 f w q o z o l 9 1 U r g R h k P k S B 7 n y 8 E A e c 8 C h M u 5 I T i B L A 5 2 r H E U z G y C j P P 8 O 5 6 f / A d h I 4 u y C 0 w 9 x D 0 B 7 z C 0 I g j 6 B Q M r T h W D n r g N N U 2 8 i g G 9 3 l T / 8 b W b A 7 r P z 5 v I E W Q 8 D A h E 3 r i A N S 5 7 H M x e e 2 l 4 + R e g i 8 G A H J O R 3 9 M p e + C 4 L w M v 9 A M p J I J v U y y 2 D W i h D P J t j 5 m 5 z Q N A Q E c 7 9 8 y 9 7 b 3 4 Y 6 3 M G r F g f r / i a Q w 7 g J 8 4 S 8 k n q M K K c K S I I e x t s I k q A + / G h 0 X S l P 7 j p T 6 Z s k P 4 o z J f N J u 2 g K q R f y Q G P L s E K G a M 3 X f t c F i G B m S 9 w b 9 1 I s f m A U i L + h o k f D V g b x v E O k J P 7 B k + 7 Y x g O A K 5 0 U G b 6 3 / j u P t f c e r q X y 1 M c + o V s J V a L 9 d E b J 0 o v q D F H E k 7 j e + W O G 8 7 r Q 5 H o y Y 7 3 V B H B M c o k 8 V G g k 3 j X 5 B 4 c H O N t J 1 7 1 t X S M z L z y 9 U 0 A x 5 e u Y X G 4 g p n 4 a o 8 0 d c i e x 5 q a G M E H L z x C / W 8 C P f W z V u n + 3 p v n 5 t P / 4 j O F D N 1 h R w X v V f 2 l e J s j u k X Q c Y p Q h I i l k L k 3 8 t j 1 w W w q U Z 2 O w R Y m P b N u g J 9 4 3 n X C f w 4 j v Y z r d j X 8 A 8 y A M K S x u 0 c Y p 3 u N b s m D i y a M a S 5 W m + P K 9 m A z F W N u S K / q 5 G H n + H 9 M D P q D T O E b 6 0 w Z 5 N E b o l 1 K J p 7 P 4 h X H 6 i 2 L a F J Y z N / m c M M E O A N W q o N z x t f o D 1 m u e E o / e c v m 1 h v K B K T f h s 7 v b 3 W n d d v z F f y R d p V p j R v k B M U v Z 6 r N T T 1 K i / w C d E P J B 4 T z 1 b Y b V M B 9 p + u w p C g L 4 W h L L v c t 8 + L J k L n 4 Z z f v z Y b q Y r 1 j X K O M 9 4 u e / P D 7 E S O o q E u o p O c 8 6 d q D x t 4 7 r Z F b l w E 9 J A I v D W 1 g Y j F u z P t b u Y L 3 X C x 4 t 8 1 y b X 8 J j X f w m X l l / O Y O e n Q 8 p A z w D O 0 D 6 0 j + p c D R e X 1 C k P U I X e K L 4 + 4 u M e s 3 9 0 s C y g B c 0 / z J P v C L l Y U s / M v 8 Z v R M H N Z j 3 O G d a c O F a j s B v c r K 5 t 7 4 k J S e z 1 s A o e t 4 W q U V b 7 B y F 7 2 v + 9 T s v O a k Y q D 2 d 2 d n 2 G 7 r P A q l s d j F z h Q 9 O a 1 Q + 3 Y u z v i X N l P q H n O w 9 N Y T W e P P / Y k M 8 I K x d w s L s 4 I H t 6 c s 9 5 e 1 f n a n b 2 Z X 7 1 / f 5 b K E o w 8 i / C M 6 q 9 j n t N f 0 Y t 1 n J R 1 T f U g w / P W v m b C H m H 6 K G + S K L 1 I w g Y D q 5 C 4 2 8 z q E A m / 4 0 f 0 w k Z j i U l C N K 5 0 o n T 1 C J 2 O A z l 8 j i Z M a 0 0 2 v U 0 1 Z 8 S n 1 h e p v w o + v + o C S x L d G 8 u k z 3 R f h U K A H L 1 t 3 S S m M q 5 s Q R o v X F U Q A p 2 D e 8 W c o D S h g h z / 3 j m G c 7 2 2 d y c Z E Z T M U 0 F 3 l 6 0 2 y 8 x A s t + z X V n g g Y Y c W r c a Q n X 9 k + f p B W h Q f 4 2 h o c 9 y t B 4 B v f w y 1 D Z 7 r A 9 8 C G l 1 E 7 z 9 Y c Y M G e t r J + F s i I Z e 4 g + O 1 D q E m f 9 S 1 l g l V V t Z l V p e X i p d E e O Q s u 0 N 5 E p y i / k e E 4 x i S d s q q f 0 3 F y 0 5 0 D B 5 X G M S F W u h n z t J B w 0 R B e N H o p V L J N 8 S L / 5 F p Y 4 a G R G p d / S C 9 7 v N 9 g 5 + x s N T E P u h e J l t O W T + c 4 2 X d P d n m 3 e K 7 5 q F 9 P 5 1 m h q v M A 4 k m 7 m e o 6 f Q n 2 N 9 q j M 3 6 W c i r R e n x S U 6 5 2 u D 0 E 7 k A 1 T 6 3 X x a K R d A Z 5 L v J X x 3 5 T 4 s y k t R 1 B 4 s 7 / 7 q N / u G A 5 F k H y j K g d m o Z f Y 2 U x 1 f i S q 4 Z 2 5 Z D M Q 0 L 1 W I 2 9 T l 9 y + k + K Z o C E G k l C V a 8 X T X x z R s H U P 7 k q 3 P m G k a a o 4 5 K a z C 5 T f L 8 g 7 T 6 P B j p / I X c E S o f 3 R Y a O 1 k r r P q N H 0 Q h p b Y c C 3 y n 3 D J 6 H K C D 8 l u N w U G 4 K s K j C E t L J y b 7 C V i f k b J X 1 v z G C c a E 2 o g B a P z X U Q / E B D F M g A N z f J p 3 Q g z i u V U N m x H N H / r n E X n Q 3 s 1 7 5 L q U j l W Q F V u W C r D L 7 c 0 w M L b R J L I z 2 F q f I Z Q q V z B M r O e k p d B h J 2 C Y s m l d f J C 3 j 5 5 2 e x t E T g b u A f k I 4 7 M k A 6 p i i o k 3 r O 8 g C c V c Y w n n N V s x U u D 0 s e 7 6 W C m g S I h F g L 2 i J J m W Q 3 3 + I u o l B i q W k H D f N 0 z j m n 7 l O F K a d j v i b q F R I B j M g 2 I G U i 3 D / Y g D J X C 5 y k M E z R 2 6 o G t 1 B b i r i o D + 9 S p c 3 8 j d F 2 v 5 F T 9 W h n V r A v u b / c u c L V x K p B n H f + O w n I Y k S 3 Z 6 L D r d S n 3 V t L f J 4 R w 9 t 4 U Z C N K T X x s T 5 9 y X + F I z c 0 3 G J Q 6 k N 5 1 8 Q C r L P u s r 3 S H d 2 a C K 9 o z E U P C s 8 3 e f L L 4 i 9 w l a O S D y H c y H M r z 6 M l n e m n 2 G S b T 8 i o P U r m Y X N d G x + 6 t p g 2 F E f o w 7 q L b 4 U I x O Y i n n 1 t 4 Y H 0 q e o y r w s / L A F 3 a + H M N o r 9 W 7 Z n d n O u 4 w w F 7 z U k H l z a 4 Q a S 5 S 6 9 8 a K a D p + j a Y D j Z + t L L q w A d a t e I S + p A K t f Z 3 d r O e F G m D h 2 x 5 A h 6 4 A w c H A r c 6 r T k 4 N A c n j P C a 6 Q 1 9 b n T Y f 4 e / q O t X v 7 M P S 2 O T G S S 8 k p f X + n k R C w 4 w U v O w X v R 3 R 6 a o U Y R H S h V 3 B 4 g 3 5 Q 5 7 h Z 4 l 9 8 N h Y o K g k a G 4 d C X Y v i r H 4 h 8 c t m X L 3 c 3 g o G m r j 1 1 2 k 5 f m n v e l z F F J r H k / L l w v j b I h m W C 5 8 B 9 g l O a 7 S L l i R m j 4 s 9 + m p x R S m M J o Z 8 x H X F F A J W q o / w I N c f U J n 5 a 2 M B K 8 b 4 9 U Q m 6 l 3 4 F Q w r t T S + S v Y 9 6 s y y A + E G n f B 2 d j V C W / C O u L X 9 7 S 4 N X o q f Y Z s C G 8 x d X d j 0 Y N s N W 2 + z V n n C + V J h R 4 R 1 W W / X j u t I c r r w s F Y Q O N P p q e f Y 3 r / 1 B 2 Z k 3 L Y m k W / U F e i A y C l 4 i C j C r I e M e k j M o 8 / f r e b 0 Z 0 1 E V n R H d H R V V m V F V O 7 6 d w z v P s v R Z 5 C p l p d h 5 G Y j Y 9 g R d K O g + H V F X v O F H k f F A 7 x Y 4 p P / n 5 9 n 5 j Q M o f B y x y H T o 7 f J 8 B r R j A Z a + g W L l l u g 9 V e r Q L m W P o T e p T Y b E z w f r g y w p u j 5 r c 3 x b z N n 4 e 6 3 K g t a L r p I 0 v n 6 r b X 3 8 d 5 s 7 d n g Z j f X p Y C 6 j U F + v V x G F x O r I Z d 8 g f J j W c v H G A r p o E + k Z A F X 1 T R g x T u / c 4 e 1 c X 6 2 Y s 7 h S B F Y V s f L l n H 4 c 2 u 2 c L N v x m 9 c 6 V d j 4 l z g V E n L l Z 6 3 Y M C a O M x Q 5 s Y 9 c C + A 8 a L M L z z 0 3 H 8 D e c 3 l 4 E N T f 2 R B e 1 A r h U B e 6 0 E s 9 I W e u V I L v p 8 4 M i T 8 3 r H 8 A I M 5 B W q s e I e N 1 w P t x T y B C K g 3 T 0 L H Z b D 4 D i E 3 G b 1 a q p / 4 q Q L O d 6 g 9 s G V k 7 g p b S L v K f N y U Y c / b B j R j a E s 0 m r 7 4 r 8 Q 0 2 2 3 J k R c g c 5 r p L b r 3 q t Q y M 7 S U O t 6 s w e R h D t 6 9 7 B S C 2 r i P u p N 8 w q V N W U K 4 i j 8 4 u q 2 Z i u 8 z O q n l w E L P Z N B o d J T p 4 a i c I Y X S M l / F s u g / V c R U / 4 i I S a l X I A 4 B E U 3 m X 8 0 a p C Q U y k K j S X m Z 0 p 3 q l m t / s 9 w f 8 + O i J g o 1 n 6 a g J u 5 9 v X d U Y 1 / 6 B 3 1 w 0 W H N e I + + W I 1 a 0 O S n k A X M P F y 4 / 7 c f D 2 A 5 h 2 o h u T r 0 H c 7 b C V D t Z G 8 S 4 f S 5 / g R u S w P w F I 9 P 5 4 d 8 c N r V c g v 5 R X A q 3 H a j 4 k R I M D m g p K B g Q k 2 3 E v H 0 g f n u f P o q l v 3 X 9 n h a H h F 7 P / c w p 8 3 8 3 t E Z D u D 0 6 h T 1 E 5 S y z P i S i M x Z n / c D i O O T J Z W Z t u U Z r b b O N o 9 g w E G p 6 n o p g N P C W B P X I x A M p 1 o E p C x 3 X m r 2 Z P l K W a G 7 y + B k 9 5 t 5 o 9 C + c 0 K D Y 9 t R 6 w L h S I 9 2 X I A G / c 1 c s W Z u L 5 1 u d S O e e I t V 0 p j f 8 8 v x c R 8 X y + F v 0 I p 7 D b N / 7 O + P x a r x B J U S A 4 s P h z b 9 W H Z N 3 l r y F x v T y R Y N t X q 0 y t P 5 b l 9 v d 1 4 E j R P w I V e d 6 7 m G f R 6 F 3 S 2 a j d U 8 L V n 5 R + A r L n p V r + N 2 B z R A J B H s c m z A K V x F e + S q 0 f j 0 7 n I b D f Y 7 d 2 O k 8 o b E r i c 1 d T y T f 1 8 K t c W t 5 h X Z 8 7 / + Y 8 w T y X T I B G 7 X k S R k / g q i / v v G 9 w 2 Q l 3 a k e 5 V Q c v L V q i c U e 7 u h k V + o r 0 E 5 m c m e i n i G d e x p f T 5 Z c 9 7 2 D s J Q 9 8 D 8 F N N O 4 G m m Y j 2 w b V 6 Y j 3 5 3 a m J G l d e L V W p F C L 1 3 b z U U Y v O r j 9 M D P E W z R h g + c R a h W g q f D p u F z d p 4 m O 0 s d u c d 9 k V 0 d t U 0 c 4 z 4 W e L n i D 4 / p T U o F u 3 A 5 n M 9 g o D s Q F W 0 b k 4 3 S A M e p 8 h v i G U l w j f 2 g R x I A 0 1 y e t L 3 z v A D g 9 Z i p y d S o 7 3 u x q g I K Y V f D 9 e s K m V l 3 4 i u Q Q 8 / 2 W 0 F f y n l L e 4 y B I 8 C f b g f t 6 p o N b / n 7 + T s Z V n M L j t 2 H N t j C P b n m Y + K J E H o I 5 Z p 5 j L 6 N 6 v T F 8 8 q O t f s T m 9 v h O q R S 6 3 N P 3 N z Y u o q I 7 J 3 2 5 8 Z s E j D D g G a p 2 R f B Q 9 8 j C i M B j 7 m A 3 m i n l Y V 6 n e v o V 7 5 z T y L S R B z b A w U a k O b s s e X F L V 8 l w L V u Z u G F e e 8 6 d W Q F s w + q C p Q S 6 L y r D m V h M m y S A 8 W W 1 t s A Y I 5 o p C q x L C u Z D 1 W 4 x p W d I R 7 c 7 V 3 z f 6 a 9 J a C / 2 / W R d K i U 4 Y w m D G E j O y L O d v F d z p W + h J 8 E Q J c I m l X 8 I R o G i I G K c x w O w m W x y q j N 4 e D 3 m Q a L R q w P J n d R s N 2 x b 0 d S D c 3 v 1 I Z J A 1 s F a R s M s J v R 7 0 N L s y c + T 5 C L r I e 2 / f G 9 Z 9 B n z c l N 0 b e Q R F F b o V 4 I T j t i 1 Q R M o I C N m / d 4 K 8 k G l b 0 F W d 2 b q c 1 V j f Y h D 9 1 7 V 8 X r s 2 r A L C 8 Y j B Y Z j t 0 n h h g H s g S + 1 C 4 Y 5 Z r H z j S b M n L 7 N 5 n A t F S B V s T 2 m 5 I G E 5 W m v a e m z 8 3 P 9 Z X Z v C N S S S e 2 A D 3 G D + o / m L o g r 9 N a 4 e w x X o P p / 0 6 k N M 0 1 E 3 V v j X e u Q I d i K i A O H t G y h 6 v o c 4 F p 0 z w v + K Q 4 X G + k W C m a 4 A G 4 O q M u v 5 2 j C k I p f N N G J t I I d r z b P 3 U p G k i H g 6 7 a X 8 7 d B P + 3 E L L + e 1 m c f e h q q t L 8 u 5 q u 4 b y Q i 4 9 6 6 M T d Y n i Q 5 t D O Y V o S v W 6 t k X A s w I i x Y R i N e g S F y h P 4 D g c d x B A R D e K G 2 p 9 0 i 7 7 Y T T s a I e v i Z M 7 O G Z d k j z T 1 / E p 5 q O n C R G b E j S m E E M 9 0 G X l v 9 P V Y 2 Q y q g f b v D e z J u 6 N a p 3 p g / K 3 a 9 P 9 h H 4 m 4 L B W Q V j h W f P j 0 o r 9 x g s v E c s S v 9 0 v p s f W Q P v G P r a S 8 R C S C v O E c / j + w F G W m f b A K I + d i b B A j h + Z b Z W h F V C R k X E v m z c U N S A D Z e q O O y J 5 P Y J L W w 0 j c k x V / P 1 q Y Q K T E U W V j O f D 5 D W / i J Q O k h m Q o q B n k 6 D C u Y E s 3 V a N f z d M d S J E F i 9 C J b 8 / O c P z F e Q a I H C p z h j O L T e K 2 V N y S t H z 7 O 0 J D E m H 1 + c c g i 6 c X 3 Z j N l 5 y 6 N v 7 E 5 / S E 8 n z u x l 8 g N u A O C p 9 a 1 9 + 6 B 8 G Q N W M K U y 7 D M v B 4 9 R 5 X p A M f e Y 2 / S c K e u V d 2 m h 2 g g a p 8 b d F B E N J e r x T x 9 y / H X p L B A r f d T V v O e 5 i o c S q S u O 6 x h p 6 G i c h t U U D M H I 9 m 7 s 7 5 r I 7 L 8 / t u i R F X s N 8 c m P X Y N J M a V J s F S b n e 5 C e F i L p l m q W Q 2 h b r w O w 7 N E Q Q Z 7 E G e r y v Q l a g Q u g 2 o Q C 1 e S E t 3 y + / 7 d C F I f W u 3 T Y N z z + d 9 A C k / z w 6 5 b P 6 X v x + 7 o 0 S L T y h I c N Z 6 Z D X d w + W 8 m 1 C z s w h 9 I U o r f U V X 5 d q E Z A r i B A Z a 5 f X 9 / H x Y x 6 m N 9 N 3 A r C o e 6 J H Y r C g 9 j e y C 2 O b h P R A O 7 i 9 4 a e P c 4 3 i 7 S D M i u B C x M 4 q w e Q k b a 8 S Q U T g R A N R d 3 q n i R y k W c G Q O T v L D w d z S 3 4 p Q / I Z R s k O y S / J 9 D l o d 6 n o 5 0 Z M i N Z u B 5 T e K k y g K 9 N H p 0 J q c i f 2 K r h V 4 k 2 5 m m 9 j 4 K J 6 + + s 5 2 f j 9 U L p r L G P + M Y 2 Q c 6 Q A R I f S B c t G 4 / T H t J D d 6 / d A 5 n 4 9 J Z K C i p b + 0 S P b g g m f W 3 f w D N T z p y m 9 q 4 k G G Z 8 3 w v H f m G z S x S D g h a k w S H d I o t I v V R d + h I A W J B n D c X R n V z w y E i 6 + 6 8 7 F + x M e z g Z G 3 F S d s U L z T p 5 k C a O X o e P X F H + H M 7 l O / n p G n 4 g b P i + t H L X x D C / l 0 b B P p X b q b b F q j O 1 Q e b u 4 p h Q i K q K q s 7 y z 9 i d s z E 2 H k v r I 6 6 O l 5 w o v + m X G U 3 X 7 E I G N V 0 F G s U 4 V 9 L O I t f T 7 D D I c 0 j B m S S m u u Y j d l O U y 3 4 i S O R 0 t E z q a 9 4 k H + F g 6 T 6 P 6 w 2 X g m K J b C n h e N 3 G S K N 2 G s T T E y i h h l p H P 9 Y P t d w J R 4 3 b P D U m B D Z L n N 9 0 O Z V c n Z m r + G u J s b L f 7 g + X M A b E F F a f c j Z 9 d r y n 8 r A C I / K 6 2 c + f O z M m B B B D I C k z G k n y k b v z 3 i 5 n B B y D Y R u B d 1 h Z W g + i E D + w T F z a 4 a U Y h H C 5 W + p x O l Z f S i Z / l z z C q b 8 X j 0 3 E + U Q S e H P E V X W Q a O e X L 5 M L p B C H 6 o Z K J 8 s I 0 p c B 8 d b o e B s z I p C j t e f e Y N V s g D l X g X E v 5 d L 2 L d L m n K Q t x u j 6 a r F K z 2 3 e N m V a I v + t T l t l m / + 1 u 1 A 6 v 7 k j j U X w h s 2 L 8 c G j N A v o v p C J u m S T K D v z 3 u r h 4 N g y n l a f L 8 X e S d Q m y D e s C E w c P u E M p d D 3 j I l H 9 k n Y / + E S A 6 L 1 s x r B 6 z B 9 7 D D 3 l n t a Z l r j 8 Q 5 p / 7 u s M h X Q Y n 7 8 J Y r z K O Q P l H A R + Q g R b n Z u o P E + 8 d F q E 0 t s A l z P g s l t W d V L 6 O f A V q 4 6 r f 7 P Z 4 C V E c / e M f q T N x c 3 9 J M h n + i O R W D R 7 i Y N b E b k 2 N L O o i f A i B l k h + x W 1 M R Z f 3 2 c k o V o p X W M 2 t 0 U 1 X E K u K 5 j A 7 T d w j Z G 6 i W k F 3 z O h A O h D 4 Y S K 1 A A b e n 5 h h + V i R q 2 i q W o v q N 0 T M l D m t v k 3 D A G E u 4 + c Y 0 C u k y U j D S f P h z o D k + E z f Y n O i 8 F c 2 1 W R i m T q Z v l 8 + p 5 9 R P Q O V i C l y 1 + A D U V D X W 4 b v w c l C K u u I D r I f l R r G V T i / q b o i P v N j V F 4 x w X s q J Y C E m 3 W 9 H m 9 Z L V 2 p 9 Z j 4 S 7 h E t W H i p o e 6 j 0 v 7 U U C 4 R l W / Q r G 4 y M / 8 g g 6 3 u k C 9 d s k 7 b y 7 e i 3 d o 0 C 2 D b Y 1 F + L A b D v m o B V 3 Q 4 E 5 / H l B l R G N b d 5 O 3 I c k f N o q v N / U T q g + 5 i m y C S R 3 s z b u U B w 3 P 1 T z N e + G s l M g 9 X v o N k t i W C m 5 r f a t s c 2 3 k t + E 3 j D r A 5 f R s q Z W 5 D I d v N u 6 J + 4 H D 8 3 H B Q f I U v 9 4 w D R 5 t u D 2 w z h V A m R D A 7 b 5 8 z z e Z d 5 6 v A S d M 9 z a z x k 8 8 h C S 7 u S L y y i q q R Q m O U e Q D r i / N 6 o k P T + 4 N 4 V i d Z u E S w o 0 c c 3 s G B C j t V 6 L n h Z 8 i 7 g 0 t p Y v F H 3 r x j 9 O I f V E d G n u F F I t v d E O y T C t 5 / m w A E b N M L 4 I y R P Z b J x 2 Q L a F B O 5 z S I X z d K V i u t X v l v U B o K H P 1 i 8 n b t n K D H C Q g E O R o 6 M 7 S w 0 7 h d r 8 h 6 l C / i F + 4 a z 3 7 C y 4 N d s 3 D Z B g y k o S f C e M M j W b 2 V 6 o F P j 3 f S / b 9 6 x o H y X B 6 D U 8 9 J j c W g H g b 4 o d N W 4 B y u 4 y X L K G J d c Q k R Y b a w 3 0 p 3 / V t / v 4 M W M 0 K I 3 W / + b o v D v w u 3 J 7 s C 9 O W C P 4 h 2 c J 6 D L r e 8 5 T k 2 T Y m M I 0 4 8 P G 1 G 4 O m 8 h V E 9 b o f C q R f d q o L c 5 q l s v v A M M t S 1 9 1 6 A 0 g l 9 E q y z I R f K Z s 5 p u S M z Y 4 w o Q b M L l p E + o t g X Y J m d e 7 9 d W k X s 4 c t Z t 7 h X o F C o 7 J I 5 Q V J h X c V 3 Z C A 2 A G H 3 3 7 P 3 B 6 G a c m 5 f 4 w 2 z a y p S b / 3 5 T N i f w l u B P e U e T T + S d W Y K e a B F / y 5 Q K P D U R L s X 0 A k Y c / u I d x 5 z w g f L b Z G 9 B u H I i W i b G s G L n j y V V r v w 5 5 W B 2 5 5 w Q E n S + + h W S G i 8 Q u y b B 4 I X u X h F 4 0 h C Z n C O 9 o m M G 9 O v Y L v E w L V q F e K / i M 2 9 5 O D o d R 8 L e e z h n 9 G b P + M 8 J G x 8 5 4 u i O n l F 0 2 K o 2 8 z M J d o o c C H W l y M K I F F 0 f + y 0 J V N r Z a m m r c e q d q R y O J R e 5 M U l K / H U Z O W f k B O p l V x 7 y y o U h / a I 1 6 Y / f N b Y j z p c r P 5 j Z j i N + 7 0 q r 6 o B w f K K v t 9 f b y Y r 7 c j m + w K T E o V h m R / 1 c S r X X 6 E J + O 4 y q U X T A m i j F V y 0 n e V i d z 6 6 v 2 4 B y s e o A w q 8 N C V m S H L g r F s w I 8 a p 2 h A U B E P g j p 0 X r M K I Z 4 X 0 n p C 2 4 7 y y m A 4 D u g j f c o h W x r l t + i C H X 5 O X b w K u b J c 3 b R Y M J J H 2 k l K u l f E o 6 w Q W M 8 5 i D F X a h 0 0 b K b r L V c 9 W 0 t Z 3 M 5 i j E 6 d I j 9 c n F d r X y H G y v C 8 Y m p V J Q + K B w n a e E g y m y / X 2 G u w / j 3 Q O b Z E a N + 5 n M i O 3 y 9 H J j J V 6 T b U Q m X 9 L n 8 f l J R 9 e u c V Z 6 Z B w w x v W Y l F v v 2 w 9 5 j r O I F q r U 5 7 V M 4 4 f t c i Y P a s i 2 M A t X q m Q q 6 9 G Z p O J J z / r Y q s o C z r j T T i x s v G j 4 x y Y x U / 7 / o 3 P a 5 / O 1 a q O / p t 2 I A L Q B 4 m T X y v 9 Y Y B k u g f / I X 2 v 2 + p j X 1 f v 4 w K 8 8 j Q f n 7 u d E 3 l R v T d P Z u p U E X E 2 B C X R w e y 0 N d 2 N V v a u j 9 O V C b / O D a I 7 1 I l P B 4 X G R 1 v j E r s r g W 9 s D 7 u s P V L 7 I / e a U 2 q H H y / j C 0 T 6 6 X E D S y U q 8 y K v 9 X 8 t 9 v 1 B h v d P D a Z I n / 3 S V T M O l w q B C P u P k c J 0 4 4 M N 6 O Q e o f 3 D K M T / h V j o R 3 f e h V R W 2 E J o 0 f 6 l y S r a k I Y I k T y a q R 5 n u P V k 7 h r Z f y c f n R n P Q 6 4 y 2 7 Z R 3 8 T O h o / B g m w Y x w J O s Y r Z W K P 3 b K F k 2 v U j K 7 i B O g l M F R w x q Z S 1 I E b z X P v h X / + L 7 p + z N s M h f Y d + h 2 8 k o 6 d b v 5 9 n K U X Q 1 o i g 2 d + V Z A Z i F P Z F 9 6 d 7 w E M / X w P + j J A s I v 4 O d Q c 9 0 J 4 j K 6 W 4 P i K K d Y t p S p N + 7 + o L b 7 G z Q F y 8 f Q 5 k v u 9 8 + B Y F S 8 U L n v v U e T 6 n Z b A 0 s C 0 / e a C t W E R K x 0 d l q T z 1 A x E e 6 0 d 5 e q I A e q 3 b E 7 e K N F k f L e J U L E 0 D m r S Y Q o 7 3 P a D S r v p l s N U y m D U R S k a P t 3 5 7 s 1 j G S k g N g H n U 4 O m 7 W A j 0 Z 2 C S W E T U H I 0 i P S B s W D / t P d 2 M Y y 3 B b z H t 7 B r 3 Z S v 6 T O I e D B W u S B x 7 f g S v e J q 3 P K E o L Q R s 1 P 4 a A w 8 a q N t Y 6 u T N k V / 4 B S c I 7 R W N i n t c Q F 3 c I R p h F d h 0 m a S v G T d s 9 p b y e P l T G j Z Q x / e X X b r S a u R X i S / B t 1 R K l R Q 1 0 Z x M W 6 l L Z 1 R K L D s F X J 0 V 2 r r L j + c f 1 D B L w k e y r G e l X x z e / D P x 5 A d s Y / 4 k 8 O t Y r V w M 7 w I f m D r c E u P D 0 l q r J Q 3 7 k P 3 t m B h M Q N K R C X s j c q D w m g V 8 u 1 z h R Q w N u K k Q 8 8 d D + p 2 2 8 k u 1 d D Z O m 0 I e B / 2 T h F + P c h C j g c T x + B b J p 3 6 t x C 7 u V t 2 4 d a 0 b a 8 P U 7 K m L z 1 K k g 8 H e + n w A f F y / T w K V P W + M + h P I o b l / s 4 0 0 g 0 l u w E Q 6 K 8 N 3 H G G Q b e f 5 a 6 3 k 4 u z z F M R 3 t H O b c 4 P G z g d u 4 M 0 e P W O G W T S Y g B 1 u l 9 6 5 R z 3 q 5 y M 5 2 9 s E g w U 1 v R G O d X Z C J / H d 3 J E 2 Z y s D v G a R u c e w g l 9 k m 8 y 6 V M 6 V k r j b G w 3 J o + j 6 Y l B o U k p 6 o F I w z l V J 7 6 F v 5 T X L J o A v s w o F E A 8 i P B 1 f D P w B e b 6 f t d f M O 1 D 4 l k P 5 J p k h M 5 5 z b C 0 / b 0 1 o E h b x M s 5 Q R k N V H d P m H c W W s w w y K 1 W v 5 l l N G m r 6 D B X Q e 2 b 8 9 3 b v X 5 Q P h o 7 x O N v 9 T s o I r J P e 8 8 H i q 4 q c y e 7 t 3 8 Y g t G B d K 9 c w e N 0 v N t 2 7 S 8 z J e 2 v x d y P V c u N 7 W Z R f Q 9 C 2 N q F 9 z 6 h 9 J E M G C d 8 / s Q a 3 4 x h l 0 P 2 S 5 x J 9 V y N o K f d q L p k Q S 6 t C 5 a s M 3 O n W S R W A l w x Q E f x y / x V 5 0 T s + i w 3 u 3 2 F h G 5 M h c m A 2 g c K d r D V C 3 A 6 O n a t 1 J w Q 4 b l b U 5 U j w q M j D z 0 h U D k K F C r 0 K Q 8 w 3 a L K N z Q G / Z m I U R B f W y o q D a A + G l Q u S B 9 B g u t r T X 0 I E s p Z 2 O / K F 0 8 u G h P 4 p s 6 W 8 i g 8 q r O v 4 + H D 7 e o Q V m O D P z z c 0 2 M 6 v S a l 8 9 0 T F n / T j 6 o 3 2 D c g L T v c Z L j D b v J 8 P / A d d i t o H G V n 7 2 F 9 B c c 8 o N f 2 n J u 1 U K M v p F p w c D V v F F g T 7 5 a d N N X C S j + b g k k N n Q Y i X v k 8 a F f R c a 5 a w C x o J H 3 q t 2 M 8 v m U v k q u R T J f H q Q F 4 R j X 2 d 9 7 v 5 f k y 8 D J N G u V V b 6 8 l j c 8 3 s T v u S P C j v b v / Y g A / D D 4 l B 5 q S 9 K 7 e P I U Q E b + C V v b q b k v C 3 V M R s Z P 6 g J L x R I X d T Q z O C p i K E O N u K v A L Q r N k a e F v x K 2 z K k G Y l G 9 j V Z K K 3 2 r p o 3 P Z I a n y e j x m S l u s 1 v Y Q o Y 1 b 1 P o 0 q Y k p f G v s G q 2 7 C e V 9 e e m 0 7 L f W N v G Q v D x k Y B R r E u A H 1 u O + i Z 3 l A o J s l e x I + p P e m E Y g i m l h A v I D r p A W 4 f D Y 1 8 t O d y s T Z h l w r P Y k + q G k d Z d m K 3 6 N A s K t j n 3 H y c S h D O M T I 4 r Q v 2 N 4 d z j E k t X d G D A i n D n f w 2 O l k V a W Q E d w Q X 5 M E f f + K Q m h 6 e I Z s X 1 U Z m d W f Z T v 7 W v n j P v Z 5 3 d s h c F T P 2 3 j 4 z L l f i p N F 9 a 9 / 1 w L 3 R c I 3 J X A c 1 t F r m Z E X b d 7 v C h X Q K a q Q k 7 / c f K t 4 K E 6 M P D m j + c k J M w b m 8 F h a Q V K 3 P X b q s U X V v M 3 h H W e + Q c 1 1 q l e y r v g v O R F i n X J o O j D T v T R H t M 2 r / d H N g d C h B q U D m z 0 F O u / + 0 h U n x c g x / l a y l C Z d 4 H W / r q t m D t a q 4 G t v r 9 c c P f u 5 U J h O n C / c 8 U u D c 0 n G r / 2 i t C u / n G W U s c 9 c v h I x / 5 Y H s s g X R H l G z O U q b D 9 C b r d N E u p N u V Z G n Z v d w t F o 5 U + p G 6 M 6 K K i y L n / l k r w T X I B H b v 6 j j A w M s M l L Y l v C g 8 Y s U 2 W t + l 5 F U i b i o g K m o q + D n W 5 9 + V n 1 t X b X 8 T G u s / 0 + p O P e x S Z X 5 z p 3 i u K k 4 n j h m m D J r F C T Q z R z + r Q 9 L 3 3 X b + J w 2 I e P H w E y J 1 8 f o + f 4 K q F r O 8 l T E T B t r X D + g w + c O 2 O x V 0 j j V E H h k z c + y S 3 m B W a u f M M N u 1 H D W k 1 b + 8 v m 8 Q 1 T w q / m w H 7 x 5 O p l x 4 5 N / G I 8 M M d a M 5 j 6 U X i t Y 6 h r c X J u + Q g e f 4 c a c k 7 H d n 1 R k c U x g b L G e 9 l 7 4 V x T t X I X 6 g 8 p q 8 L x w w v W K V g Q m W L f H Z k s a j T 8 C g y x T d c h T b X P g 2 3 M I q p W z 2 / 7 j T i G 7 4 c S L I d c X s 5 / v J n m + Y p a Q K + v W 5 2 f x G U f W F t n o O S i q 8 / j 4 M + 5 y E / f y I M w l 6 X q x h 8 E I c p G M w C y 8 y H C H B l 3 o P w M z P V G Z v k U D x f P z R j b i + 0 i X M I Q S e b t Q A 0 U M T x C 4 N H A Q x m n 8 c 7 j K N n F N r g 0 w 0 U B 4 c 3 c X i 8 O h b L F A 7 r H r x t X l q D S I x 4 i x H 9 e c 5 b J 3 O 3 e h e M 8 E 2 7 I H i T p C a B H Q 0 A E d a i b U F Q l n Z 7 4 m X F a C G F z w g c T N b j j z X r C Z 2 + U y 4 P d c 1 4 U g A e k T k H n o o e w M V M M C s H V J i p i Z o h U j J y D k g A n 7 u 4 z C x r J m t 7 u T e l D G R n + F I 8 t b x o F + 1 a k A 9 c X L x w O V I w O i f 4 o L / Y h z X 4 I 0 p j K z O c r g M j u Y Y 9 7 P X y e g l s d i 3 Q E b R + 1 T I o 8 4 4 w B h v R q U E 7 I I M 1 2 d 5 h c i L z J B 8 A x K 6 / O 1 K w 1 F A w g + H Q s w J F A k b 6 1 i K c 5 j S m 0 D e a x 5 q J I 7 v w 0 Y z F D E f r E Y X L E l M 4 R M J w I a A P G O X 2 2 N x g N f z E m 0 p y + P W y P X E U P D 8 u R h v 2 J w B R w 2 O o i N K q E n a v 0 6 Q + n k i t 7 d S N k S w h 5 g v J m M o 7 z q H u Q 4 0 n f + 3 f V v r d X W j D 5 M Q 3 9 o x 7 s n x c g I t T s J C H a 9 B i J l A w S r V b f 1 g e q W C H 8 R E Q c 1 u c S o h m V u 9 U i m 5 O t x 4 5 / 3 m c w m 2 Z x z 5 h k 7 W 5 J D A 1 R 6 h f M z M D H g d 3 u W Q H + 4 z / s t 0 V b + G 7 i M Z + / m C j 2 M U g z 6 3 m + i a j K A 8 R g V g R l D e a + 3 P n B M m E w F n s 3 9 W l w 9 E I f p m C y O + a p X X e 6 d 7 v j S 9 W y p A m g j k N 9 u j 5 h z T D Y 4 v 3 R r V e z 4 G x x W W 6 q M b d l t c 0 O x I / D K s R 6 3 R g i J y t w 7 4 l S 0 + c E K h V L m e f H F u c R d F 6 F P E n m 7 W 5 l a S Z / x 0 x v k z q + V p 5 H c i Y E q Y r 6 C z B y i g 8 5 J + T j 6 n w F O L b L V J 2 T X c E I e x 9 q Z j f s D R H U I i b r q 2 A M / O l X d 9 N b w D Q Z 3 F 7 a J U L B 0 f e 7 h 7 l 7 k m X k c Q u m g N e h 8 v p D g b 7 J 6 C 0 o O K Z d q 3 a 6 e g l 3 N 0 M 4 L F b t Q D 8 w f M X n 3 U Y S W n u x u h A A e v K f 7 / n O e L L N c z h Z I b I v / V s u l z j + 4 L R s f E Z 2 Z T Z s F g J I P k o 0 U 3 W V Q F y 3 H D e L L N T + 7 V d b M t k 0 H R O f w D g w j T z G L z g G H E y e k d t K g W n c G C T q B b d R K a j 0 F Q w C T E w Y Z N m Z + f M R h P k I N Q + k 0 P 8 T q T g r e R 1 h Z v 8 U q y z A s V B 9 3 5 8 f A X 1 0 B J c 3 5 h j u u I r x E n Q H r Y K w o M k U A + r l H d g R s b r 2 P 8 c u Y L E 9 X s + l z j 4 W F e 7 / 8 X f + F K A 7 2 t D H P o l B P o z G B Z 3 p B P b k Q N Q c J 6 N 3 p R c M 2 l n 1 B c s Y U f E R Q E U R y t b B w e s E S f e 2 g P E y x H C T i A Z v 1 / Y t 0 w y 2 h A m K Y f B 1 y 7 N U d R h I Y f 7 6 J 4 0 E p 5 q P D U 8 D v f 3 a 3 9 9 o o l 7 i j y 3 t h 7 y G r 6 v r X D c p 1 e 1 M / 9 Y 6 d h 8 x z H 4 a e c j N L L r 7 o K 0 T f i m 4 9 G w 7 7 D 5 J E g 0 A M 0 6 R J W w x 7 Q q k F 8 c + 9 X 4 V 4 Y q d W t K b T L z V I B n U N t 3 x t d 7 / t R G h U m i o g E + Q V P / B j n a r r X c U 6 O k v X 6 M A 7 G q 8 I X r U b h u i z v z J A H e / c R i e 1 L 2 A Y O Q Z M m 9 0 I h L B j S G h U P D p A z O B x J 8 i 9 3 j m q 2 0 r / K 1 s L X k 5 U R w Z R T X e c h i F x Q c Q A B 1 r b 2 J V 1 a F M W 5 t u E P / l A u d 3 E l P v e i b W E U / G W S a + 2 o c w E G 3 k Q 6 c s Q 9 / Q 6 3 D X + O L R E F z Z U Y b c n e Z u g G c Y G V A g g f a 7 R y A d x e p u 8 r 8 2 1 l / 3 f U B b f i 7 + m 5 d c A u J 4 a 0 i n U F n K V I g U 2 6 5 a H e A e F B / a n E 0 l I O 8 G U a C F 5 f a 1 j f B u v D H r / z g q f i z 2 x 8 H m u 0 n 9 p k T 7 u G b a t i 8 I M h 3 U 0 T t B i P I d K 7 y c + Z b 5 6 S 4 3 Y 3 v T e O R U 6 t y M F C o H v s O j C L U 3 X K o f M 6 t s Q f u j m E z 1 f B C E N x q R O s d N c G l V / g n M r X T k v 0 I / 8 q c o f d a d a d 3 v E l z X Y Y r 1 m 5 0 C W 4 0 v W j 9 Z H i x H 8 x h / T I v C v 7 S + I q 3 x 1 F y T r e h 2 2 3 F N 5 u 6 i Y 3 b 9 T 0 q l J A 7 v 1 P 7 P d E 4 Q / 9 h w i W C j x A q M G K c N v 6 0 3 p x M 6 d w 1 f z 3 X k O o u D a 4 F g W s f o W 5 A q + w J V H k I m F b 2 S x D v + l H D 5 P 8 1 k y x P b 5 f W n V 8 o D X k 8 y v I M n A L o N B 5 3 h M o B q K i 6 G v g N 7 w O I 3 G e 2 W x u a C P e o T 0 3 l d I 1 F n B q d M Z k R u S / z q E W e r b 0 j n l U g 6 f e r m / D S V k y b Z L g z g c L 8 w 6 5 z u W x y J f Q x v E U 1 i B f P Z w O D 8 o X o N m 0 5 d V Q 2 L d V v 9 6 F 2 z R Y e z j 7 o l h g E z K Q w K N e y 3 X m 3 z 0 i T R b j W e g Q v Q E l d 2 9 t K t V O O z r r y i 3 K M d V 1 Q F K M H 5 I E o 6 d O u Y F S X V v h T M r T r 7 1 2 T t M 8 X 3 3 p q x m w n 4 W e 7 v 5 R O i U g q H l / 3 W r j D g K N D Y 4 A k / Y n O + o b J z t G d f x W d 9 7 C b M c L k X p / b Z 4 z t n I u k I Z 7 l 2 d a R T S q 5 j z z E U o + M j X l s r L B L 7 t L o D D 1 8 F 2 + J m U k 0 1 o W f x K Y u I 5 9 P Z 8 I 6 c l C h P a R H B i a r o b 2 t 6 a z r F 4 N v V x i l i 5 S S t k 0 + l L J 8 g Z r + 8 p H G H G k E x V C j + f 1 e 4 G E E 8 l s y O j S W y Q E 5 S 6 L s T V W Q L x n 3 4 a 6 3 8 L W M 5 8 1 l g M 1 V B v c v C P n 9 T F F C 2 i 0 q m 4 r f F W r Z j Y l D n + 8 6 5 0 v C / Y w i 4 d W f q p e c m Y X I t c E 8 w Y N x O Y / T 5 o E w d Z 9 Q T L v u v m u a B M 2 P / P k l N a M v a G / B m k G U W P 4 e 9 S r B 4 / V M V + 7 p n v Y R 3 n b v o y N A G 4 g 0 Y Z 2 l s A P r v B K c W s m 0 r 9 m C 4 v 4 L m Q 6 h 7 E f W q 7 5 L y Y X b 8 a L 9 4 C 3 y L I k 8 3 E U U V l A I M l N h z t 6 h Y E m e d u W v H z z H v u m Y N P E g f Z M a s z V k d B 5 m J 4 C K U C F N 6 m p k H t m p P s j d l c 3 W 7 m z F w B S c l w o f T Q m M K T C A A p l l H W 0 9 5 b v l N 0 b p x b b L F 0 j T 7 x X 5 N u v m t x O 7 x Z c s T f o U X 6 o V m 7 / 3 7 k E i X o Z / f L K i s F R A n H p E 4 4 c 1 C 6 N m y C J e V L 6 n s d K K + 4 9 W V B 8 M 1 I 4 V M A v u g T W H V 3 F 4 O 1 2 + L 6 e 6 c C J P s e 5 4 l z / q K 3 + O r 4 H n n z 9 I r 8 3 2 6 y G C 9 F X 9 h l d Z F S r q 8 s 3 p v o M x C O z I i M Y L h W i I 4 X Q j U D A p T Z 9 y f g 8 N W u K f O Q F 8 9 5 W p 2 z 2 N D 9 y y e 0 x 5 0 k 4 L X z r R F p 0 B 5 z K 0 S 2 S W 9 B N I Y u n B m f w Z u o G 7 F / 0 E / t 7 u b j j n / d 7 z E c h P r s C i F 8 + B N g A B l B E 1 j A F 8 + P u e 1 9 R 3 0 T H n k V r O 4 2 a d O e p A Y e z g T z J D / 6 R h 7 v V Y O j T 8 H k y o 6 x M / i a / f B i c X z a + z U O S L k 9 p H 2 8 F u J l v 9 u m d s u j 1 1 S G f H n k f m E l l w t a q h H H C D M g z B u w T Z 0 x S L D u k N Y 1 7 4 Q 5 y Q y x n G m X + / F u s n Z R L 5 o v I 2 o + 8 g F G b 1 9 l f v l b m h 5 f N t G J B k v o f X + v S x p j 4 0 q t g V D 4 G X Z L F 3 2 v s u 6 w k b i P 6 7 c T g o F 9 W t e P W b F L 5 x b F / w H z a 0 6 H M x K D T q D 3 U k b b g z / I L D 7 W z d L + W l 9 O 8 6 k N L q F 6 l d 0 k q P m b u N E u J F i L w Z P m g u f 9 3 X 2 N / Z / C k + q Z 9 P h t 5 T k d t Y L v k Y 2 N A m y M J x b / F n t q R F T x l I A u p i D f R E t w D L k A L 0 z G L S Z f C + + e A 4 D B N n d m 5 / e U 3 H H 4 F 9 D H + 5 c k g J h y / a 3 6 l + 4 u f E + j I j 9 A W C o U z Z U P 5 G v j c r O i s k b U l T i O g M w N e U X c O 3 M d k 1 Y j d 7 O L Y / r J 9 E w J k w W Y N d H A R 8 8 t z T K Q S 0 x p g U W 5 9 V d q o j Q C w K H n v Q h K F X I N 1 M B O T N 7 / v F H K b k c C i Y 5 t Q / g y c S b M t l d R z 7 Z p q H G + 8 e 9 3 P C e U 2 i h X j X l V H 3 o Z X C Y p B 1 F y Q 5 6 B 9 c + / X n M 5 D i e p K q b 3 z E u s P X v t x P D A A D p G 1 v L l G x 8 h F z B + j Q n Y 0 M b C e 4 x 2 2 j 0 h e x V y n 7 R + c r m O R W 5 f U / R G J C 8 O p e E / n p K C D 0 N E 7 e C Q P O n 0 a F u + A r c k 2 F T / p T c 7 s J / r P G Y a B a B 5 U N l N 1 J M M H 3 3 6 u P G U j E o a K j f Z g T j / k A O Q O L Z r 7 r 2 m t E 7 I k W j 2 V 4 g 9 S f h Q J 4 J Z h Z h T I G O N M k 9 h 6 R N c i G v I 9 y T j w a t 5 Q 8 n Q z k C Z P w h f b P T X 2 c 0 A E A N + j m L y Y R h U j J Z / U o 7 V R n A V 8 C K L C Q I y 4 e c I H v N b G w F n 4 Z C a J 6 E W 5 9 g y K 4 V A K o B H X j z w + o 9 w w k c 5 z Y + x D 7 9 9 e q D / u c s K D f W V d A F g s M x Q F j x K a X j e v W 4 t O r Y V g u 7 V 5 r 2 E m g 7 8 7 F b c c 6 l 6 9 0 q G 1 U M w W E 1 r 5 8 H G y P 4 o B l H / V d 6 N 3 N + + z X 7 r O D 1 E S a e 9 O 3 D B W e h z T + z W Y e D / g y N Y n 1 q v Q r v p 7 H 4 j T s n y j d Z a / 5 0 H l f 9 o 1 7 l R K m r 3 6 b O M Y g E W s r b q U P 3 W d C L t t K I a 9 z A G I 4 o u O 9 p L 3 K g T 3 J 2 v 0 Q c q B o v S M S G o p v z R v Z i S T W O x f c O O U V u j A H 7 6 J V t X Y / W t 0 G g L D 2 5 I 5 K 3 p 9 v x B Z U j L E c T o x 7 a L G u H L p P 4 V 6 M T t 3 u N u + 7 Y F S G 2 z B r i W 9 k n y h A U E S 3 V + e C x R X Y O Z f E 6 g I H 7 Q E P c j K 3 F I s Q 7 s 7 h g p Y 2 g d S h e B F + z h X 0 N O d 5 B 7 W c 5 9 W d 8 Y b s j v x p d E 6 8 a A b m H w 3 v 8 / S u J G a h p a k m s F c / T w U H 3 y 0 Z M 2 M K v W J L G I + P R 5 P g J r 2 g B X s A B p Z 4 e 3 J U / p q q y P O s N D 1 M + Z 1 C b n w w r K z z l 7 i h U r Z t a r + A v H / R z k t U C G p O N y w 2 M K d p u n c Q q 2 U m 2 i L O c a B e b P e L N Z h 8 d P I x d / u w 5 W 6 3 e b v t g 9 5 t X i 5 B 9 E L 2 u t 0 Y b p u t T o K w v k X K f Z 8 h a v c B 0 / H N X 5 6 R + q A Z 9 M D m E m w Y o G C H D m 2 w + b q x E k a A r v J 8 f Q H J p W z j G y P S z x j x 9 4 b 5 O k Q S 6 a N 5 5 A 2 N n R 2 M n c D w J O 8 / T h O s c 8 H v h A 5 n s E w 9 o L 1 E d r m T F O N o P Z S H + V j v 4 J 3 v w O p / X y N 6 P u b V 5 C u P g H q 5 I e x O c B s C T c K h u D O N Z G 5 e C 3 6 f a + y T Z P 5 + c d K v 2 w R v 9 j 5 o J w b B 3 X T H s U d 1 7 7 R 7 m n r o m a q 3 J 1 q j o m G v L v 2 + R 8 8 f Y W C w v 9 2 6 D M m 8 x J k v A 3 a g 0 5 X P x i c 8 L m 6 w 8 P x O Z / u B i c Z e B 7 N G 7 C d 8 W 3 u c W e C B a D G s / y F X c k i P r s m G 8 8 C m b O X K / O i Y W l U L n / J y h w g g b y Z S P d k D 0 j Y T t q N F u u 7 M w I 2 d L s a l w 8 I E W g T + g u a V O 3 + Z z z V + R c P K Q D B F j M a 8 Y q Y X P n s m Q Y d w H b 2 9 n Y + i C q 3 c S Y N K 3 G m J A S 4 7 T N Y H 7 + z I S q k 9 S G V 6 8 x a h y K U a x k I a A u J b T 7 j C b V u c X D g I 6 F e / P / f G F m E q k a J p Q + W d e j x m y f N l y E D h y X s w f C F j S 9 X 2 T X 1 O n 8 f 2 Q e 9 O k M e M B A 8 f i q 8 x q g K 3 6 o N E r D 9 6 z J W + k 2 t c I D s f i V 6 R 0 K G 1 y + / 1 P b 0 G Y 0 d R C e g g F o y E w Y a q R M T P v V Q g v e 1 e s D g 5 n 4 X K f d 4 Y g N q B + r G Q Q i N h d G H O B M 4 y W 9 A m K n B O h y F K r W B m L M M C z E h K c l 7 n 1 J + i n D 5 6 D V L b O a U K d 2 C C o 2 2 Q U H w W M n I U g X 4 H F Y V 1 H 9 r t U j 1 j C A 9 l T Y M R u 3 1 5 N r p c M d o 6 y Q u v T O m + X t p 8 m y B o d + W d j T V d T O 8 w V a O X K T 6 g b I V 7 T P I a J 4 g f j l v 0 Q t Q o D I e Z w y Z l b s r k h 7 L 2 R + a 1 t 2 5 y L M 8 n e o C I 3 w H g G D g p l v V x P Y y o H O p 2 d g 4 E 8 0 S A N 4 B x j X x C q 9 r M K 2 R O s I S i c J 3 K 8 Y N X 0 W A k p x O Q Q + 9 B f 5 D U u r / v N s j M v x W z A F 2 W j K l + 0 g + K G H U X B c P w N X C p Y U x q / o 5 / / W U 8 z 1 A u 3 F 8 H x U B B m K i R j l z C b S y t v + d + Q D P I i z m f 7 j w 0 z u f 5 j P 1 j c B I u n x y j C N N Q V 0 o A w J j E o K F Q 4 Z I s r 7 7 N M W v 8 l c 4 F A / R R I R 8 Q F B B e 1 2 k y 3 S c s p t 5 Z V t Y x v i K V f E W a c E H 9 w + b c 1 O g 6 j M l / 3 I M E 9 4 Y h y y O S o j Z l B 0 q K p L Q t C w i U T g r L P D b Y h v 0 I t G P j h x G b w X g j I v l N V f K X + / M x 3 U L w M U j + N o A m W J I V g S 3 o 0 P U W Y e O N / b Q d E e g V p 5 M Q O I F G e / 1 J y Q d 9 u M y 5 P e L y c 8 F P B w c g A u J B B 0 B + H 0 K B g a z R 7 A w I Z y g + s S H h W 2 U e H i p 0 o W r P m 5 T o w k H A g h h I X H n U C 0 X B h W u X y H o 4 5 h K c x F D T 8 5 k n c C p O 8 j r c D 0 Q 4 f y c s Y C I 8 i r 2 Y K 0 7 8 4 1 h + k b R F T t 1 h j t R y Q 2 q h E U t g l c F n m 0 G + l v r o E 8 S Z Z b R y j B c 8 d D e 3 O F H 9 2 6 + a Z V n a k a 9 1 Z 5 X X C J Y z u 5 N a T g R 1 Z 6 D J 0 4 u Q 0 v r 1 3 Z S 3 9 M 1 f I J W O J 4 E Y Z y J f v 0 l g G m + o K a G p p a 4 a s e a g q i r Q 7 Y z Z 1 W 2 s n b o X k + L S 7 I a v S R u P M r m N P / a y u Q A o U B H v o g 9 2 N z 8 c n I k t A j I + U R S m T x M 8 z l i A i B z 5 C 9 H w P s B 6 9 I y 7 l E I g z L D D E 0 w I z Q J O D z l + G Z L 1 Y p 5 g P a X P C f D 4 a o y P B 2 T 9 J 7 / N 5 2 d 3 G 3 L r a h R a d N 2 g R m 6 f + l d 6 2 7 v h 9 a d Y g t j q 9 9 6 9 g n 1 O 7 U n 1 3 u 1 3 p T 2 8 v 5 f 9 f 3 Q 6 e H 7 + 6 X R 4 F U X 8 9 + + 0 O 2 B n r t c b t J z w w o o 3 B x 1 4 I q 8 6 j o Y R R 0 X H T U g M u t m z V 2 y 4 T s D P w 3 v T 4 v j + f / X e / G 9 m n v 8 2 7 + C v 8 w 6 4 1 / v P v P O n 1 5 m o 3 d / / B K 4 4 z D t / n 9 P 3 F W c B L f v u m 2 5 Q + Q f 1 / 3 H + o H 3 K 7 k u Q 0 C 7 7 / n L E v u R e s M f x 9 2 9 O n s 8 F O T i 6 6 N k Q V H 0 c R a 5 Z Q s 6 v D N R 8 L g W K K a M i L L 1 Q F a I s V X M M + N d P F O 4 G D N 6 x d i P 9 4 t / 9 A o i 2 N t 4 w F W Y l k s F f 8 o U U w L d V 0 x s L R E f P G h d s o o D P i + r g 0 1 Q e i D d 8 5 k Z 4 g + + c N + j l 5 a 1 L b r g X / g O m T r 3 w b 1 H z s 4 l r S c w j 4 1 z 2 4 X f k t 2 n + r p / f d l U / Q t n G e J P R z F q y Z G 8 q w 8 P 3 F i N 9 / k 3 H k l N I D d 8 I + F 3 A a g F z j i i Q 0 H J D 3 h 6 4 4 o k Z A O m 5 m e M 7 R d + J N v r C z E j 6 D + E K U k P h w 0 1 Q v + 8 f c b o o M y g T c e C d j / p T 2 k a f 1 8 l D r X Z F i K g i O e U v O 8 C G X 5 t Y 9 b D J A Y O U S v U d H W 9 b G 6 D f o p K i T T 6 I w b S 8 C e 1 C p Z / D 1 W 4 e d b p b 4 J V 9 1 P o I s T R K N m 7 p X Z B r I o Y 6 p M o A d o P Q + K 3 d n X R l O V K w 4 G / L k u 7 q / c 3 L c F f L A Y 1 n I O P z d o M l k E m n U D Y V 7 T y u j z P h M b y i 2 4 r D z P P G 6 n Q 0 h s B j Y Z s + M L 5 C w 7 x b 2 j 8 u z r M / J c 3 1 e o O S Z r S v B 7 + 1 b Y h t K e 6 x Q M 5 w l M v g I F G c 4 x p s G 0 c u E g 4 e S i s 1 h c E h K 0 q 6 b h c m Y 8 1 + 5 D o T d q Y + d A 4 c w e H / J Z 8 G x p l u w z V u 4 u t a g g W r o r q B / j J W Q i P P C 1 T 9 y K m Z 6 u 7 f 4 9 / O + 3 G E s d T Z L q 2 2 D 1 i V / O Q g k 0 Q + g e T M r B q r Z m S Z k l U 5 a g p X r d 2 f S V i 1 E i A k X w c S x O X n R F K W E a v t S 3 f S 5 / s O U A I w m k U o w G d s g F z s Z C B p P M i k 9 u f y o J V 9 m h E V n H z 4 L k l k O b Q v 0 u m i K U T I + S P u b 8 l D P v M l t J G g j t I 5 X + j X j 1 c I 6 6 c X F e Y o z C P u R z 0 T H S J E Z V b r z P c 6 s X V X h o y y z z V 4 R s C U 1 o a 3 8 6 B Z C 4 + i Y o H i o j z 8 8 e 2 f g K I y w Z M c s a 4 3 j R 2 D R E Y 0 z G T S n q R 5 v J v f k Y y M O G q v 6 W + g 8 3 L 0 2 d b d 8 t 5 f Y g B w U Q v E 3 2 u I Q l O 0 S X Y A X H r E C L 8 f Z c h r O 2 N k T 0 Y o h U 7 C 6 d O P 7 R E j Z r P E t 6 + G W f t c l C p e L H p b 9 R l 1 J 7 R Z P y M K X c l / a g 9 C p 2 z d I + E J P W t A H Q C 6 i j r C 2 v s v j D J H x U y T 2 U G 2 9 9 w z 6 + s W U Y e C 7 o k T G 2 0 K w G w 3 U X m E 2 p 0 Q D 1 E 0 3 5 z A K M 4 / c o H 3 E p s Q 5 9 a 5 n U X + i C O X B 3 R 3 1 t D j T Y g A / b w S e D I b w y N 9 q s 7 J R 4 n k p b z V E 3 4 V L q S X 4 U M s E a c o D j O 5 U + H 2 C p 6 / 9 f M B N F a U T 3 9 6 9 H t z S m v x 0 O c p b N F o z a g d 1 B a A T M G P + 9 V P 5 B I E s M 8 Y 8 2 H U b 8 L C c p 9 z f J q t N 5 2 T Z 9 d r I X k f m h a z S C B D S G R 5 Z K Z r j y B h X F m Q M d w U x 2 G u S 1 d j X B 1 c L / 2 z i / + k D A Q H U 5 c 4 Y O h t Q x y z j 0 5 M g X X K 8 b P A t T F 3 V / A u U O D M 8 E 6 T B o E e x f + c E Z l r K J I y v 8 2 / s / L o z y W x c w y X x C 3 m U B T 0 n v c y c j u o K D s X c d i 0 x p H o J D w z v E S D L F t T b U n u M / s F 8 c g i C O c d u + r t g b v P 1 N + D p a t R u z j p A 4 v e 3 d u 7 L O t 9 w O A V 4 w l D Z G I f s P 6 z y i S M L d H Y 9 U w Y s u Z w K l P Z 4 e Q R w h Y t t 4 t A s b i r l 1 C J W G c x q D X x s p 7 l 2 j k W 2 p u S l u J 4 4 a B M s r t w R X A a S K R W m n C L p / 7 A X 2 C q 8 R A X m x 9 0 / Z t M 5 R Y 2 b 9 Y 7 4 / c / B h / 4 B t Y b 6 L T e l T l g c c 9 z j y F 2 s R K i 8 / F 0 O x i / v Z I F h h O x N h e t 0 d A i P 3 x j Q M X G w u f m i 9 v H 7 / R D t y y / L + j G 1 J N N 9 1 K D p r b c U e K 3 L b B v 7 3 c x c + f 6 S w n / o X D G X Z d X m E 4 j z E F 4 0 Z W F K P o x 0 7 G l 5 M I B 1 W z q F p v U 9 R k v 8 r p i Z 8 H y 3 S i f R l 4 C k U v t N I b l n g g W 7 l H 8 p X C X O Y N w 8 Q u b c 7 C + 4 M G M L A m o u m W h w F l 5 J y C V m i Z H g 4 8 Y 3 / X f K L o t v c S / z p 5 B Q 5 O 0 S o T b 4 J F 9 n 4 8 L O Z D J o Q W d 7 3 3 K K O g o F d 8 y y X B 5 b m S m r H O 0 I q j 5 H m + X a 4 W m o l 1 9 0 I u + 2 d G D / g B G c B 1 O D b J H B J e v J j z j a r 2 / z G U L C o c G E B p Q + P 7 v 2 W f y m e m 2 C w j k g b b H D a + b c y Y / W J a 0 6 b m 5 v v B r K L E W j 4 7 T u 1 Q X N c r w 5 4 p w t g 1 R f 9 e Z B t a z c l T o I O r M z q K G 1 f c Z o 9 c a 3 b 2 + B O G 1 w n + D o L f Z 6 S L J 7 O J y s L v r T D B J S k / d 1 b h 7 z L d / L + H I N g j e R 3 c y A x 9 v U i 5 A p F Q K p L u U u k A 6 r z 9 O b m s o K 6 b q b m H 7 F E T i 7 + H i 7 u p j 5 C P w d G r + l q / 4 + k d 7 K q i u J o p F A M 9 A t e T f W Q a r 3 8 D m i 2 i 4 b z T N g V i s e e Y g R W B s 7 X n F A j Y q r g 7 A Y H E V 4 i E D f f X f m i H A Q Q I U 8 Z s + n O d Z O S L g k I S G 3 4 U Y 1 Z P 5 c 4 X + W 9 M 2 V J 7 M i 8 E o O f B Q z G w 3 1 3 Z S + e A 1 3 G Q F d + D G t j r V T o Z h P e Y O L M F 9 q o G F T O O r U q g U B j I 4 O m p g x H O j p L D n j 1 3 i b 9 N F a Z O f / f I u L Y f n f l H q 1 7 J x V 4 8 T A A E d H N C s 7 D L 7 k g + w P H u z / w j 3 J 1 A 1 1 V 3 4 U a h a M h 4 W L j k J z M A / e l l o p / 6 n X n b d v A d v L D S W H a D 7 s j V 7 K F 5 u k Q I N v B u e w M W f H R S O Y p 7 9 j a 6 Z A z T k q 0 + L c V o U z W i z a W G c A L z O d / U w x L 3 u t D E 0 8 U a / 5 I v w W Z U Y B 4 H u T R w 4 V u w 1 h Q z T m p t 8 v N 7 G e 3 z F r P f S 7 0 R 2 s 4 z n A Y + X h 3 j v j 6 B / p M F V b t h n x Z z + Z k 2 H 0 O x L 9 e O k e G P L C 9 E R k T N 9 Y u 7 + 3 d b Q 9 l A / k q g V o d m K v 1 + / a A 9 6 d v t Z P u r M + 4 X + e Q 6 f D x J E z X c G E J h y p t Q b t m h 2 j V M I O z G e M 5 p w 9 E z b R 7 E F V S B w G j 7 P J S p P L 6 / W L u D B W M M b n H d H G G D 9 6 / Z l O q e 3 4 c Z p u 6 t C E L m 3 C I d 9 e v 7 R d P c A v Q 8 4 A e 7 n V 9 Z N t h G u U 0 t t l F J s 1 X h v X h O F M z 3 n 2 6 U / E m C a o L 1 q G 5 l 8 A + q y k M N 0 g 7 t i / 1 o h e S i Z 0 l l d s 4 q R l T Y T E j f w Z o + e s Q F Z G I + t J i U W 6 R u l w 4 p C H f M 7 M I I L 6 r E 8 w p P R w 7 v V L n f q L O 8 K 9 N 9 + D u Y U M p 6 f 3 8 a W l t M r h f q B T S C s f G O U n U c M 0 G 8 X / k r b o 6 R W / Z W G I N 1 u d m R O r R g Z E W H 8 d f 5 + t 4 9 p 4 l 4 f A 0 5 h v 6 8 h G B h 0 d g S S q d G C 6 t e f 3 r + s r E M Q T p 6 R 4 R H i n 6 O g b w c Y g D z h h Z o q y f 3 A 4 N / 5 f g q u v R h E 5 i F e R m d t z M k A y k X l Y S H o n Z 0 P F W m R t b u M b V + W 7 4 U 3 1 + + k Q 0 a A n X b o A t Q s z Q X 0 k J x 2 x D t W n B / w 1 o y u J Q V q H Z y L M 2 U D + K 2 N e c x u 5 5 9 T N F e h P W 0 R O O 7 P X m j Z E 0 Z 3 M v n J P n F 5 O x f n o / g J O 3 i O 5 M Z M s k O o t 7 m V s 7 c t w d g H R 5 1 y d F E x G 9 W L t X / 0 l N F c W d N t c S 2 1 5 P X v U q 6 / 0 W v C 2 l v u j m f u s b + c a u 5 M X l 1 w 5 W K 3 A 6 U x T C M l 6 O V r j F x 1 G u h m l s k + e L 9 I S g h g 1 w d d y D 0 9 + G 9 S 9 Y E C A b m H e P h Z G n g 7 Y i 5 N r 5 5 l l 6 n t J i V l X p e d D 0 n Z H Q / V z 4 / E K 4 i z B r h W P B e 8 6 N c b 3 6 R O E G i U m B c Z T P f f s 9 Q J u 6 a L d w 9 f 5 s 7 J G 3 M R 7 5 m U k y f 2 e C W O a m O c o u N N e l 8 v 7 g Q 6 1 4 a x A f v y p m G g t F N D I b 4 Z l P k w l A j X 7 3 g e y 1 G n k l U V k u B z r K N T s c C E 6 N G t e / 9 S a e e W 9 8 y F N O 7 y a D V P L d 5 4 a M e k n Z F o n v 8 W 5 h P J t u 4 c w b H M H 7 n y 2 + e F M 7 g A g w 0 g F y A j d f 2 S 8 e f 8 N q j U u U i H G b P 6 s 1 K S Q N C K t U x h 5 p / w k X S j j d 1 N 6 n e a N E C P q p 2 K k S T R c A J / s j C 9 J / b b W W L R 3 v 0 y m 9 x y o 3 q f u T m t + q N b L X y b X / V Y H m y s C I l d 8 X g + c g b 4 R c 4 B u 0 G 6 n 7 A / 9 Y T V 0 F r 9 j q L O Q J j 8 U h u S X m a X 3 B K f s y q P 7 A + e v P D w m L 1 b u L s S U w c A i c u M h + w g R J 5 G 2 r J V 4 q a U f Z 4 r X V d 0 5 b N D g x 3 Y L r h 4 9 h G C H g C x 9 + h W k m n 5 B y 8 G r Z b j X 5 r E 7 L Z A M z N E k K d E k 4 G K D 0 r t k u X C R 1 k F 8 z A s 3 C O A B Y U J X s f u / Q L w W L p v 3 q v B D Z B b j 3 W G g 1 Y g 2 S y 1 P x T i B 9 B H L s D t C e d X x 2 U s d 5 f h W u e Y I 8 L t 3 2 w / 3 z T w g Y b 3 M Q L Y 4 E U d f u V S D y x 4 d V M k f u 1 F g c 9 R d 7 i B o E T 8 D Z T 6 6 r 8 Z 8 4 A X I 0 U 3 v R H X h B v O B B k L + I L q F p q d h X H 9 2 f e X + h c 4 d I K D p / x p U / L f R R i t n e L i l w d C g x 0 + j h f 3 Z N S 4 j Y N c I s E V X p S p J H l v i E D H 9 / 3 5 P G f V D T 1 + M G 9 E k E H 4 y 5 v + 4 g / H g P z m 4 X a u H 1 o a w X a X 8 N f W Q 4 E e / B 1 F A R Z 7 r 6 Y / i Q 7 O 9 D G M 8 J P r D 3 9 / L C z G 9 F K t 6 h F O i c 2 7 V t + / c C k T b 6 x A w O 5 j A X F J X 7 s R 6 M U H j 5 9 s I Z 8 3 5 + E i p j Z Q p u h o 4 Q w A O v u 1 k e i 9 h N H T a I S + u S C G p A C L j f 0 t n 8 q E R n / D D w X M f r + / S l 8 N R b R x Y N X 7 1 b O 8 i 5 I 8 Q P z J R M o v T a R D d n Z q g + F 2 N 4 T b Y o C o / I C Q q b n h B n B Y 3 s j r V 1 y v X d B z M Y x T X U J Q w i c t o z 1 W n b + c F z A S H B B A 2 e 6 e O a I S o g O y v w p r R t g h n E v V o e s 9 s u r 8 5 f g E N g y i E h x K F 9 7 + Y M l Z p C P y Z x e c y t r F R Z U N p w x E 7 2 8 z c 2 1 S M z F j 9 x O a E + X D c f T H G k B 0 3 9 Y 3 s R K 4 s 6 V T C w 8 C E n f 2 U n i z u M M p s L x q a 8 b m 6 K 3 l S t 2 f C g 8 q X Z E k F y Y h X 4 x L i x 9 1 x T j n I 3 H E / T W f 6 A J e W O c t H r I G T 5 m f B y k p l 9 n i 1 T V h r 0 X 9 I c B 8 l M Y N o a S 3 b f u q J x Z x Y g u p b d z B v H m o i b 1 j c / Z i C t T k m 1 2 M / H e u 3 E L V B g d d J u H h 0 9 Q n R D k 8 q a Z 0 M P r T d I k v q M 9 e x 2 p Z t U d X w c E I u Z g p N 5 N y F l Y 8 4 r T z N z R l J f q o r w p E 6 D O G 2 u f d D X W u 4 X E p / 8 7 X W W g B C v F C i c w j j 6 K c y 3 m H x K D e W r A C Q 2 4 f y N K s d 0 4 X Z l j S Y u 5 3 c g 7 d y 6 9 y Y n 6 9 z K M Z q R 2 F J / J + a g A D r g N p 5 / Q / z + 6 f v + d d P D N h P 4 X A u 1 C T v p 0 a y X 6 k e C N z R i r s z 9 Y x + e l j v c e e z i M + / W S M D J H Q P A F i m y L r E e / J P v Y n y g 4 G s L Q b h g e n 7 M Q 9 f 4 K S B C y x B w p 6 d v j 3 P G w 8 9 C b j 7 y s Y o c f Y B T 2 t s N W U T v K e n / L O P o G B C t u k u 7 9 e r S H Y 2 d v L k 1 F P Z S E H L Q K 7 s N X b h o I H W 5 7 t E K q I Z b 4 d T / T v 8 F 2 a 3 7 3 p w g j 9 r X A k U H y l C o F k F z K / y A B f v H 5 Y V V 7 f k y X p t E B L D I I o y M L U 9 v s p H 2 S X K a c n n q J 7 c 8 + 6 n 9 E B v H 3 / B 5 a 5 J e p H 0 6 9 + R U / 6 c j h f b s H 3 s f b x W y U f 3 w s 9 / 5 2 e l w o X G s R Q E p c B X K y 9 b 5 9 c n G 4 I Y p D r d e 1 0 S d N H z s C 4 f p S e O G V F f 8 z G s 9 I A n 0 9 H x 4 m 2 e + O F 7 4 P D u n r O V X 4 v Y N Y P M N X 3 L L 2 / J c k + o T n h d Y E / 4 S Q Y I G Y v n 6 0 O N C I E Q 1 f + q R u F f F P + g o 5 4 D f g M 4 h O G + G L Z r 5 E f d 3 l G 3 d b n P k B 0 C U T V Y p T I e + a z Z q 9 C z G 2 W 7 M e W 7 9 B v l F c t p S C d c w g E a C i A H e N H k R g 6 v i D Y L S g P h e Z v t H M 2 I Q k 8 3 v 5 k G o j K G S 6 Y Y J Q t V b W 5 1 x B Y D J Q P d j c q W 9 k D s a 1 n X N 0 T S O g 4 3 r t 3 4 a 1 L p w n u D 3 j j w z f 5 P e O S D l G v 1 n c m i O V n i T x K p t V 4 c H 3 f 9 d i I / m T j Z f i i x C l Q H a G G m S w T h Q 4 h 9 b B k 7 l A V l C X z s H G u x y o Y c 2 M 5 q c r R 4 I k 3 o J 5 a a C E 0 y 9 B s a g L 7 1 b N P 4 b l p 4 1 s P M E Y 5 c U D k s P n 3 h y + r 1 G l U M c 3 D 3 c B g u + j 2 f P L 1 y S n D m L + X 3 1 g g 5 C 4 O L x 9 y Z z I i D F R i H e T L R g W 5 D u u T e g D 4 p O / u d H m w a H V 5 i L w d 0 t V b A A i X r Y 9 f o Q D t F E L I D h A e f 2 W 7 R T n / x v H 2 Y m u m n q L 8 i M s C x l 3 Q / H T u W c 7 Q O 1 k t t B P n G L e N 8 x O 6 c o C 8 s + 4 F l 8 e z J I q X M r E 2 Q g I k o R O 9 l c f 4 o U Z 3 u v D N 7 4 e F R o g n y 8 / h J N d I + 4 0 Z u 4 b W Q K I 5 C R Z C W + 0 S 6 Y O B x t H 1 3 g h X P G B I J I + l o t I 4 l d F J X i + n E W W w n / 6 X P f Q x 7 y T T S g K R b y S w 4 A 5 9 N 8 C q 3 8 X T t f Y C Q b l x l J Q A D o D Q s y N 3 3 8 e V J 8 B 6 F k h 4 C 0 5 v r I u N v Y z 2 G Q n m u R r w 3 O b + o n X / z f 2 R Y e 4 8 x f k q F 5 2 + t A P C g 0 Z g 0 o H a E C Y G P X f s d L e A N t V Q x M s g R M 9 Z K 5 D 8 g e Y l t 2 Y Y S o 0 R 1 + k I p Y 5 i 2 d M l 5 4 Q N X X 4 J K / J Q L l K X J / V 3 s k I M G M W y 2 6 e 6 q E f x 9 F 3 9 + 4 0 8 D / M s m C A s 0 m c O / + 1 v L I 5 v Z O f d E 8 c l P + 2 1 I 1 B t y 5 0 n q 6 O z n P M X e U M m r P u 8 5 + J 6 R y z 4 d A H N + V Q j h f 4 7 2 Z / x o Q A N B k C z 1 n M 5 g A w y H o u E 6 Q b P p P H C L x / g l 0 v Y i V O u h p g R F R Y b v Y L B L P v p X l c p G V K m d y 0 Z 3 S x A r j c d L I N Y b 8 6 y A B 9 x y M M r i x u i W v e 5 4 e 9 3 c F d J E B d X 9 D J u 7 5 w W K S L C p 4 V / 8 R 8 / p M l 2 2 a 2 z K 7 s L 2 F M k P D Z i Q M d H F 0 t u I F H 7 p 3 y t k J U z W v E D w + y 8 2 O Q O A Q K b N t S 8 S u q R S I E T x J 9 + c J A D R 8 9 n S / 3 h P Y T j v v X G v q 0 + m 4 S K m f C L p O 4 t Q 4 g m d a 5 c P b V y 6 z H a o h e 3 K A 5 H R c l z n 0 C + x Z + / n 5 b l o M O A N R w e a 9 W / r u H 4 N s / v f / P S J L 9 a i O 1 7 E q b I K O l K E B b c 2 c r 6 L R 8 s h y V A v e W z 8 Z j K g 7 B Z U G l T A c Q i D t h C J T b z Z R F 3 i B Z d u c 9 h g 6 7 3 P h 0 L 7 m 7 n L j y A 1 5 b s 9 S W g f 8 3 5 1 L x Q t b 9 w H y W I z 2 O O 6 9 R P J Q a t R H 8 s X V 4 s D A R G p z A A C G B m O K x O A W y H 8 y Q f 1 H T 2 1 C t M s B 8 / e t Q H U m a G J L 8 s W M F i + J 8 I 1 / X 3 P X 9 x k i y f L 9 N E U Y r w + z z L i p 3 y g e g q I Y 1 C R B o j S 3 G / B a E 7 B x w U v 4 7 L 6 + d 9 6 o R n / f u r B z M S f z 0 D w Y n S x 8 8 h H 0 2 A P q W R u v 9 M K l p M Q C X S I F x + m I 1 9 S r t f 7 h j I / 5 b S f 7 D V u S z y Q S A H G s O K H J L 6 f x l W / J g k 6 l E L e d z e + S F u z v S O y K 2 l 2 m 1 H Z F E w k D J i u U 9 A U Q 8 + A t H P f 3 3 V e 2 N n H 1 P J n l K k c A 0 Q Z N / v Z M g h 0 s b 7 v i 6 g e Q Z 2 P d 9 k 3 c B U w b l G n f R n Z 5 A U y 8 H Y r j p 7 h 3 P 7 t + Z g m B P K u k A R g y Q h R n f 2 q j e v z c + T 0 c V m t X L 8 P V K r q n A m R R w N r p f 5 9 s Z p o w H 9 S t j V 2 J k c k H M V x 9 W c 1 1 V T V x 1 q E w 4 C h k I F i 5 F d r / Z j Y + 5 q s + W 7 5 B 2 n S B F j C Q + / 5 k 4 c w / f l h 6 k 3 P L P Q i g w G 8 u d g 6 1 j 3 H V r L q B l q Q 1 y c a P M G l 0 H 8 x + r z Y i g K E Q A B 7 1 s 2 W Z g W h 8 N K H Y T 1 g G t G g R f + 4 H T p 9 i s P C D z n o f B e 9 6 q m i s m J U f n v w z w P S p e x x 2 V M D A w Y w B F F 1 D 3 T I z o g 1 P t o l s G Z u Z 3 P e w n 1 1 1 H C x G k I y i H n n u E J o H p y v x J n e D y X I Q B S + q L e j i X U O k M 9 I p + G r 9 D u e J f u f 7 + z f + 5 y Y A F V B G 3 n w 8 t + Q c c X o Y S M 7 4 W W R K A M 5 E W h t v M 6 M s b i b M P q 3 h 3 p V e y k 8 f c P W z 1 s L s 3 p 0 E i V g p k 9 O p l K k O C m A M 5 G 7 p v F S r v o E m 0 y G H v J v I 8 / O p J Q 3 U y + 6 S q F 0 o s V z h o 0 i x N U 1 o F U F 0 / B S k U R W D H r r Y 3 J 8 w 9 M d W 3 X 8 l r c 3 b 8 n G T J g g P A 5 N U 6 q 5 A q e 3 Z O y E L u 5 X q 9 A p r Y y f S 7 u R N x d x U I 1 K v o 0 C V x S P c S U + 6 H 1 R v s F 6 p g B y / w o D N r I X i O P X 2 I E 9 s 6 p x m d / 6 G I 4 e i 2 c D 5 5 z b Q E I r b J 3 / y D d 5 t c H p k q w D z G F J m H 0 n g N W I v p p M D j o q 9 l L A l O L h 6 c 9 d E q y T O b n K / Y + g V n L w Z c s N G 0 e O / q 2 U + 5 V + A U m w 7 e 2 B T 3 H k 1 V E 7 D n 8 b S + L w b r H r c K A I E U S X H B d s K B O W N 7 8 0 W W I / + L s T L Z V 1 b I t + k E W J B U s k g s C k i h Z j U R F Q C W V 5 O t j 7 B u 3 t d d e 7 b U X h b i R 3 n P 2 P m 5 Y a 8 4 x e n / 4 D 3 x R 6 L w d H s e p 6 D 8 7 4 s s a c A h 5 2 W Q E l X u x u C a T O H 9 C V U y j 5 W J + e E M 3 2 K e c G 8 / Y r + c 8 t J T 3 C L + 6 P O G y E w d T T 5 4 g Y S b 2 9 w F 7 e 2 E G 8 X e w j L B S X g O a 1 f N N k J 9 o 5 W P B R b x x a 0 d V H R r q E X / 6 O L M A Z 4 5 L B 0 Z H m 3 Y P 4 N H 0 x p d 8 z 7 H v u 1 s n s e 9 + + E o P P B g a B 7 s l B k R 2 o A E m i W L 4 N F I w X 3 + 3 C 4 U s v g p / Z q 1 d v 8 W M 5 q z I m 8 e A k I 5 N u v e Z A Q q K r N N w Y D n b E u q / Q Z R z 5 5 u 3 a t G m n F Y M R Y T 9 Q 7 I O I B P + u C J E h M X l / 2 T H Q N v o n 6 / W g q G E Z k P l P w A w J d 6 j j Z V g S B + f D Y 1 d Z v C 5 j W d o B L o b v I V o L I z x A 5 0 H Y v T K P 5 O b y I T k 4 w r + B 4 Z h E x t / M A w d v + y N x n P C Z 3 z X w 7 S A 0 r t Y 8 G Y 4 G K e 0 3 8 n Z t o g w G L 4 B X l b + N O 3 7 j O X C A + 6 M S c Q z 1 g E x n 5 r f r O d Z Y 7 K z k I W M 9 7 p W e M Y q u y 7 C E / B b F / B 7 v + y k j X y j D 8 8 H P y D q R b n l K I r l r e f P j H 7 z r Z D B 6 + W g x A s L 7 U V / l C d s K f s 2 n A o x O 1 w R K H g j D T 5 q b 3 5 K q u U c L 5 e f v i u U i 2 N e Q q F C X l 2 Y 9 m Y i 9 I f l W 5 T d s Y y 9 t E c H 9 Y F x + f w q 4 b f B D V 4 W d p h j r q K G w F X 9 7 D 8 l J g n o 2 t C o i F 1 B 8 v 5 i Z Z E D n 9 X 1 9 + R k I H S f m 6 N i p f r w W r h A 0 C 9 s i O r P x 0 j e H S y y v L P d z e L 8 5 6 M A P / l z b 0 s k H / F p q f U M N L h T M A f r N x b U 6 5 N n n G u L P V v 1 / f u n Z x 8 x 2 u F a 3 A H F e c M P i i x h i / d Y H B h + G J S G q V / Z 5 6 E v m Q L i l j n w 2 x n P H Z W p d 8 R O H u 9 E D x M I C J d h i n 6 c + d 5 G x D p u b s a 2 l b 5 b R k 5 v A b I R 4 a H Q 5 j b 4 g O F 7 n 3 Z J H m J r z u J M X g W n 4 c 0 v g H h P W D 1 8 v a A I N E 2 o 4 y M + q 9 X f H o Z V 7 2 l q 8 t E P L g / M t 8 m x y I B m N F N J U 9 n T B J C d D m b z i N L 1 n X X e x s 7 9 N H f c 1 U E i C / T b 1 / C A w / 3 Y F / u i f n t v K J h i Z 0 5 f c F j + P m Q Y u h o D s u E 2 m 9 o s 7 m r 4 / a G l j J k x T O H D N 3 E 1 B I v c T b 0 f i W y 5 N 0 f g w x y 7 u 9 Q l N V Q 4 l G L G j 4 K B g K K q h 8 j f t + / W j 3 O 6 F P T K Z A 6 e 9 H f U L l i x O N h y y 4 + c m H v e a 4 e J L j / P 5 s k + G 7 l v e R / 2 i w 5 h / o T 1 O b / 8 t B S v Z T w 3 o r C N / v T f Z n z A G I 0 / T t + x k k V F s u E b q j 6 4 O X O L D 1 x a l j / J B 3 f Q 6 J / 6 + M X c n b + P 1 D R S u 3 b N M g 1 v W f C 4 4 T C 5 B H f r T L y U M k 8 c b r U b d v 4 b r u W x c 0 n / m F Z M N t r e 7 x g A P a V j k f F x G v p 2 i G 6 3 6 9 K B m 6 5 + F 6 y 1 F E w S d p J j L v h T F R E V M B n z M G I u T i 2 / s R j x J U a 3 F T S 6 x W d r H / M 5 L R l U D D C K m N r t F J 4 4 s R i n k n f Q l u w s 3 A 0 B f 2 3 h g D T y q 6 G 2 M N W 7 L s b j k V S x m u c 6 d P e 6 e G o O k G B r f r E V + 0 u Y F + 0 y L O f e + N E M B e x 0 S y K 7 r H 0 o k m Q t c m S J F B y J 3 B j r a h W K X h 5 m 7 L R J a M T O c H 6 3 k P w 1 m w R T q M 1 2 + v D 5 u C j S B B F 3 B l a Z r 3 o 2 V v N P s V c u e L A v x S O N C u o I v e U B 5 K N b P C S N N W C 8 P i l L 8 c S K Z B j e 7 P i q j B s 2 o O / 7 I 4 R T u U n m z c X q 9 N 6 h j 7 o 6 I n q j n T / m e g 1 l i c A o r 0 9 m A C v f Z 5 o I a w q O J a 1 6 M P P D p X D c w 3 u r S u K 9 D d n Z 5 5 C L h r B 6 j Y C A Q c + / v G A L j o f C 2 y G M / n 2 8 E z k m 4 f L x m K S O u E 9 U r o V J 9 U 8 q G r 4 X 1 c o 8 H 3 N z b 9 + 9 V n 1 y r Y d R i 0 / x 8 6 l k p g R E H 6 / 7 F 7 k 7 V M + p C L A j O t U 0 I W P e h 9 e i a g R z L 8 d C n Q 3 L a n f c e x 7 e 9 e 7 s K A q F P E J L S A c n p W 9 m Z N H H y k Q d t 7 2 B c X v h s I F c t 3 v x c z b B u t u z g Q 1 p T h r 5 U L u s s U O g 9 4 q 6 p P l Q A H J x i Q G + n N 3 3 n A X E Z N 6 W s 5 6 o j w f b J 6 j K X t c Q 2 z i i D H J 8 4 D u T w W b J / y k Y U E T 3 U p v R I + A c 0 8 T a k + A x 5 u k N L Z C u I i j D 0 T L o K F 7 r m i B H 4 F s 8 l J P b O 9 5 e H q 4 4 K C K B + + z X k A s H j T B N j Y + E c Z b c 5 V 0 M o s S K N 7 t + 1 j 1 1 c 1 7 b 9 T E k u O 4 / O J s K C Z u 0 T w 9 5 r Y S h j T E N Y c A D T / K E A U A q k k 8 S g V w s B Z K o 1 m I A f X o r j / J 9 s D / 4 s x h I n G u / h Z Y S V 9 8 Q s v r 3 K 0 F j f 7 V 6 n w M l + 7 o D B N k I N y 6 4 Q v 6 4 l + H r u m W f Y D x y h p 2 N m s 6 F 4 F Y X L P v l f 5 A m 6 c / o 9 L Z a 8 x z J i O a E N R P c + X o / Q A X D O Z H K 9 z d k h i 3 Q e F E V P X t N 6 I G O j S D G a n 9 x D c 0 T o f t k 1 L 7 s P Q 5 7 u W 8 P 4 c N k s g F I t H w 9 w H O d v C A b l a R v e L 6 h Z X T u O F e w v / 0 Q n M / p V K T t M k E t E O G 4 + N m d f + p t X E E 3 A I j m X d c Y k h v V s 1 7 3 D W 5 W C r Z W E W u w L g D z p 5 j 2 Z v T o G Y t U g S Y e c 0 d V 2 z 6 8 7 b F B / x k / G w 2 Y B G X s R O q z d r A G o f D d N o x Q e R a t v 7 H 2 a b D V U N X R C j p 8 C q + X j 5 g 4 Y H t 0 v V e W T t J P x X 0 5 w E h k q X C 6 0 A Y t h E h C 7 A 7 Z j S n c s T B H w 5 w u / s X I + u 1 l X I X I v W i a u n 4 D 9 k 0 1 L 2 H V s S m Z + 2 O j c c X o H j 9 / f 7 n O g F W c j r + u a p m Y e H k 1 K V I 3 W I z F 4 P M q + Z Z V U 5 1 z 7 x G 6 5 D e H T Z u Y u d v o 0 b w I J N e i 6 P m 5 Z t d w L / P Q W 7 S W D W C L R t k / N O / d e J 8 P t / o s O t Z 2 + u 1 w D 5 + D Q y F / / 6 B y v w p D e / H 1 M w 8 z i k B E D c n T W a P O a h z 4 N l G / 3 i F C 0 i f k 3 w C H K z b j k y / r v Z p Y 5 T 2 1 H E R N N 6 1 O m w T U E 5 5 8 D i j C n 5 2 d 0 6 W J P F K a E Q g B F e W T W J + e O W E h G o d o Q + W V v + z G Y z r r 2 l d e e s T I O p q 3 i Q W 3 h 8 F t h O F W O q W f a 0 N J y L d E 1 r M g 5 O R C y A / B Z x B u 4 Q I g P z A 9 v 9 / f z e K n + B O G w M D j v j q 2 J Q a L s E G 4 6 F 8 v n j k d s K N b 9 2 a S B X 9 / R z o d e r m 3 i u k 4 t r v v A U M I 3 W A + g e J i n h M c P 9 j G e M h f Q t 1 C d e 8 F l E i l f G e O i z C a R p d H Z A C v A P n + 1 D T d U s p 6 M x 3 x f B + Q r T a a C B u R B l 1 n 8 W J 3 g U N l S X t t + S o Z 6 P p E V Z i D A 3 n x O m 1 q s b 8 4 m D 5 v 5 7 U S 1 z k 3 q r b q Y X u 1 H f T G g 7 I b D v R 1 N t X O A p y i c F + e l 7 u M o V O T e 7 f q / R k H Z N R K l e c O G R T + U W W A d 3 3 A x s M t P i 1 Z d S W n E I f U q z 1 g M h w / I f i W F b l Y x a 0 a 0 o w v u P 5 m H h j v I T + A p m 6 G F N K N v 6 h E M c K D v u X e w x l X m s 5 Z y X L 9 L w 0 K 0 q v G P n 9 H t 4 7 P E j Y L q q F K m m F y D D 4 E G F M / 6 h P e r t T u e 1 1 A T S j X H a C 8 g y r 9 F h K / w 0 r j M Y x g 3 K E 1 W p N I H + 3 x 2 M l / u F H Y 6 o z f G z 4 h T 0 n U 6 N w / O w z l H r q E b M j 7 c 1 c f J 8 T l b U Q I U y / f p 2 i d p y e k o i 8 g F I + Z X E w t z G 3 P u n y a x 4 a 1 G X a C i x M O Z H 1 Y 3 i U / 1 r / A c o W H v v q T 9 N 3 m B x 3 v y 8 P B q 6 7 p T 8 3 e d T y n v 1 O X P 7 7 R j B Z I 6 v T H f b q E I Z l k y Q 2 b d s 8 D L n 8 R m 3 y q V J + L c y Z D o u e C / A F K G c y 0 0 x p A c W H F e b S P Y / c A 1 Q 2 M M 7 r m d C j L W X 6 8 j g E K 7 B O 2 M T a O E f p F Z T c C B Z g i H U c N d Q E E D 7 / 2 R d K m R E V F J d q 2 U t I C 1 5 U u 2 l l g M l R z d O w 2 M I 8 R H 4 f 8 y 9 8 O + Y Q j T J + M 7 a l x N Q b m X U q y H l a J c m E 5 D C 7 e Y f I N h 8 H 9 Q I 3 r S T v x d p 9 n 6 U 7 r 1 5 X 4 X I k P R q g m t m l Q X t G D W f x M v m k C p K n H M T D + e l E C X C a y d b 8 L A N d l q 2 1 r I Q w L P n 6 b 4 K n 4 g i / Q o i O C 6 L O T r O d J x 3 O H f j 3 8 4 w 2 D c 4 m 7 R R q j Z 2 m s n Z M Q b z K t y s W n 3 1 k z c J a i z r D 9 t U 8 t N C z T x Q + X E g t S 6 1 R 2 / K g i 0 n Y 5 Y u i V u / t J N C 6 1 b i L T 8 N f i c C M g M m N B l I T z h h V U X y M 2 Q V I 1 G k f F D / H M t Y W r S A 2 D O b e + 1 2 L S L P w d n y U Z n 1 c I J Z m B l 0 K n S s m B G S M F M b w + f w e + k l h L X W P j a 0 8 Y R e X l U w I V Q R P h H y S v Q X 8 m 8 G R W M U 7 4 z U s q E c 9 6 5 q t 7 d H Z b z Y V g I n / b r M R G f S 0 r O 6 g h 4 n A 8 F p i J k 5 2 0 D X q 2 S 8 M z O e D t P p A H F v 2 Z A I 9 f P c 7 t 6 V w h x 6 N d a U 3 G k / D g F n c w z q Y r B M R 3 6 t I M y / P q M 3 C n 6 C / 1 d o a t D m 8 m t L J z Z K g i R q 9 d k s A C / 6 Z h P x l c M S d m z 5 u 6 B 4 M P v a X j a 5 k + N T c J U g k Z 9 4 K M h s t 2 2 G d w / Q 5 s Q Y z S r R 0 Z 3 P z 9 R L i q f 1 P u e K B k 1 + a F f J A u C z H w s m 8 y D t k x j P f I 1 K P O x 5 r n B a i C B 9 U 7 e S R Q D R J Z f N p t l q H V 8 G O t H C S T A b Y t e n R + T 9 Z 1 f v R Y e 8 w P 4 f 3 d Y C g s I i g l T 2 4 U x C a y R F G l V 7 W V e 7 F 8 7 t a + v q j G 9 e J y w Y E O 8 n 1 S G K O R y C x 6 f B 7 H t h r j Y d i / T V f i Z K C 9 s l 5 v a 8 t v R 6 R a G + A g u 6 O 8 V Y u B N Z A j n 5 4 d s M v v Q 5 A f m t T v R f F k 4 n O 0 u 5 d 1 v A t f v x G R 0 2 F D E 4 J u m j n K m x e i S z v j / d 2 J k A E j U l L T v O + H G 9 g G f g g K Y J I / j S H L T s 4 o o b f v T + 5 1 G R 1 R 5 5 z r m B P b 8 q o P u F t m 6 K V 0 v S H n L W s U p / i T j f S H 9 a 0 z h U 9 c S T i C T u f Y 7 y u A I x Z X X q a n L 7 V G a l s s / W t + j x n l L t v L z x I t A C n m r / G x l s 9 A r G + J s z H r 5 9 S 8 U P B x V 0 R N z F x L T y W a c A / e A O A x j W 1 n A l Q c N Z a / z Z 6 v G h g x S z 5 a F x u q b b I o n h m H X n O x x 3 H t E 7 J f N n t l I T F w + P F a m Q d e q g M u u 2 / 9 n g A 7 h 1 D j B / 2 0 M y o 5 V i L E 9 + g h b U t p t s O B k j D z / A t i 9 5 O / P T 1 Z a j C i T 8 T p j K 6 K h a j 5 O 7 1 y X 8 w c b 6 8 f X J G H w 4 M Z y P N G c t c H 4 s D A + z W a m S A 8 S I X 8 p j n F V F f w i P D + 8 6 N Z i h C L t 1 f j g 2 i i R r T 0 c a g 6 e O T r X n o A k p f 6 y 5 / d k C z N 1 d d 8 s G h v b 3 5 F c V 6 n 9 K v E 9 + t 5 k R O m 3 o 6 8 0 k 4 I G R + I P 2 6 S u Y C X U v y k D w V E l M a 9 a 2 S 9 n 8 W I R k k a E 2 7 T a H R R v r o B u I O n H W 5 5 i k g y s g H E y 8 w O T w I m u I e 3 f J P a / V y E T e A F n t H 1 j e r s w r y C e / B + l j + H T q W U + 0 i 7 l F s G 7 Q W Z p 8 D E E + V V K e 3 m f N a d z r 1 O 3 T C N t B 6 I O x 6 Z 3 f O N b u 6 V j C O 9 K j H G O 1 U 4 v + o q I L b n I X 2 h D i Q m 4 2 G A X P 3 x F o F x l U P b Q f A l B C h d A s s V 1 a O K x O 6 6 N f S 3 c s d c k I r Y e p e x r / D i G f z w v t k F f m x e T I 4 4 t B G 4 L 1 F C V P Q C s i E P R P w z 1 i w Y B I B E v E a 8 p a 7 H o f k V G / 5 j 2 A t S 1 Z 1 U U b 4 I + w u A O y r 3 x I 9 2 N w W G z N 7 A 1 M E 9 O c J g / l S k / b l u N v Z W P e f 2 Z E j 2 b A 3 + 2 5 7 U 8 / 4 s a c h R G v S 4 v J w l i u m b 8 j r 0 S X R p l 8 2 d E d J 2 q Z A K T q i Q b q z 5 E e t d l F Y m c D P F n L h e O B P k / v d z x z 5 r l J t G G p M m N h m c H B q a a x 9 h t f e n y 4 W E F T q s 6 v L m / n S s v 5 P m z F S a h N 8 s c g P o z F 7 C E 5 7 M + G 6 H c h N U 2 2 8 x v m B J H r O w m 2 m b z p z i H q k y n B R 4 2 t z 4 M w Q a 6 F Q o e Y L O M 9 h d b / o x C E k T P U j A 8 5 M c B / g n q X k s 0 H k x t 6 g N D 6 J Z Z Y 9 C Y A i v l x s n 1 y d r U D X Q d N g 1 c N Y t Q 8 Y K q X n Q g L M m e A r 6 n 7 C 0 E i D f u m 4 1 G y N 0 K 0 a A 6 / D Q w o C m x P s S + Y L z T r / K U w q m g Y p W J + v i 6 0 D 1 E D a g Z D s / 6 1 3 s g 2 v 5 e a u s 0 V k P m O x K Z 4 R x b 8 I 1 Z 2 Y H b c J B J 1 y C + P i 9 + x f b k I T 9 e 7 g l 1 T T j J 8 D A a n + W 5 c i N R v a v a X U k A d O u b t S 7 G d q E U o b c g 4 o F m d 0 L U W O r + r V f z L n f K 1 v h F a l h 2 L 0 U 8 Z c v w l R F Z y A Z e 5 K C d w A c u 5 Z 8 1 5 3 z j m P I k q + V i F p c O w Z g l O 1 2 2 O a b A 1 Y e m E V n 9 m W 9 v E Y E e W 8 o C s 7 V U l 0 k i q z x J Z / L 2 y 6 M c H x x 2 a j 4 K B B h v z 7 t B Z B 0 K m A Z 2 A J r n 0 L V e D 3 Y o s F S T D l / X / E F a s Z 1 k j b w 1 A / K R X p f K A B / C 3 4 E w R C 4 G h g 3 d + + X L 7 H h e t N o 6 G 3 i U j o 1 Z w F + j / j G q b R t f Y X M Q A c U N X q R 7 L Q F 9 Y M Q M a Y 7 S x y 8 G f V H c N 4 O 3 k / z G e V C n B n M Y 1 x 0 s M b v L A T 2 + B A f T 3 x s W O K z 2 8 z X L p z B D f g Z C g D 8 X a a 8 h R W Z L j 8 m 4 l 6 R C r 6 E z Z Q y W F p r j c O I y Q i K W v m n I 2 5 7 2 X l x t 6 N N y j c 8 3 e M D F l w P 6 L 7 x h R Y t H J f Z N 0 o x a 1 n X y S Z i W u B O C o z f + Y A F P j b b h y s z D F x H v H 5 A q 1 8 l f H y f T y E 1 X m v i r D W C / c J n 8 m Y P 5 5 C u q B i H t + 5 q o v g E g c Y W 3 h c v H w V u x J 8 I v 2 / 4 k 6 Z h C I Y V 6 H Z 8 x 5 G 5 h Y 6 M 6 q l B f e D 2 8 B f b G u o f p h i r X z 8 v 8 + k 2 B O A q U 5 j / l r 5 H u D e s / t 6 Z d 3 3 1 f p J V h L a V l G Q k 3 1 t F c T r Q L J 5 O S J x 1 V m T 0 E D k c A I T l O S D Z S N 3 d 8 S c A T I W V g n N S 4 m 2 i c H P g g I r r u t E e K c z l M d 7 U R v 6 b L 5 / M k o C + 2 y P y z h D E x 8 0 g + P t h 2 K y a 7 L O Z x G S 7 g A I u K e e u R H C M P 7 v y f L / I Y d n e h / A + h u h h B / N w O F P L / J M 9 H G T w j V 5 7 W V 9 7 Q S m W A G F 1 6 j d E q f U O O N p j n D / 1 z h q l C L U d + o n v t G P 9 h 2 W 2 y p + R i y / r 3 q L 0 f U / / O G 3 Z 2 J d t 2 8 q r 4 o 6 l c i v z 5 9 k S + P Z j J u D w C K 7 8 + n K v E y 6 i G 9 Y o f H r P 8 Z o a q X g X j B p r l Q u / X H z t I C h A q S e O m X o I H 6 V b y B d b A Y O 4 O m 9 3 F w x l 0 h I 3 k 9 8 c I 1 u m D n 6 S Q s P E y o 9 X H 8 9 f M i A + H b K o z u 3 w t u g u q o H b R E d o 6 B 2 9 D g m B I / n x H h n b a G y z C z I b 4 o P t P h m j E o u T + 9 B A L W I R 9 4 U B V 9 D 4 + t 8 V A Z C 3 x 9 e / D 4 s j / c / M X E Q t 0 B S N 1 3 7 9 W T 7 k G P l Z E n x f Z Q R G u I g 0 W B A 1 a z R d r 4 b W e 4 d n z H k / o r C 6 s A 0 J 2 B d W J 6 / y + X 1 w b Q 4 y o M d 3 z 2 O 4 W l h 8 o o e y D h l Q o P v b G B F H E 1 9 1 X / Z Q a K g I x I q K 2 V u f 5 q z x g 6 A g p 2 m A X J Q Y B 4 o G f + e O 5 Y t / x h P 4 4 A F M F i 7 r H 7 z D O v K y 8 w V c Q N 0 G 5 X Y 7 L r a a A Q 5 o k Z x 0 Q K 6 Z e x a H g S J U C F E P E 1 2 L u Z g H I N t 5 F e 6 q B 9 M v r g N + Z r O r R n R c w G n Z j o D M + 1 r w C 2 U P M Z i j Y K G t a t x q g p u z Y C o c c d P e 6 f u X X l s + g r A P b + 1 Q e w R y C C d 9 h g O u e t c a v Q s T N P n r a O p N I x Y K 1 V e W e G J C H T e t W d J B e D X G w 2 A o 1 S d e M c b h 4 p p n x f T g H e i W S W 7 Z n 4 w z z 7 U 9 E l H o e 2 g 5 U g 0 y W 4 2 C d u U E m f p W d + 7 v 5 f D + 4 a O 5 N x / U / E b 5 2 r R Q 6 S V H O m V C d e 4 v X 1 l E U h H t c N N 5 y u k L s j h A e q n m 8 0 A 7 r 2 2 h / p 2 Q x u e Q m R j t S 2 y e k i z e V B Z k g 6 0 M 4 w G W p C e H l o n 9 2 Y 5 V Z I M h c O z e 7 Q H T h b D H h g / T 0 u V 1 9 j h f h 4 J m X G U t r D b d G 3 Z x 9 o I z S X A f U + c r h L q 0 N u s 8 / L R t Q + y + H A e Q 9 u l E h x Q b 8 F B a Y 4 N y w Y H F P 3 R L A u 2 E d j o 8 k h S T t + O Q m J p h 1 F N g m n v U Q u B f 8 k r E v r / 8 R D m M Z L c O X r 2 0 D W D W + f B r N + X 4 L Z / P d 9 m 4 0 + F 9 K c C B E 2 9 D r + P 5 J 8 h G 6 L A L U P F w m L y / h 2 q I w x c Q q 8 3 v z 3 1 p 5 h F o d r c z e 3 o b S k x 6 I b 3 W 4 g e e V m N 1 B R e s H 0 T 9 1 g Z 7 1 c s r 3 X f v J m 0 e B h x W 9 8 O o H 9 3 3 c / w q R i n c m b f 8 R D F C L y H a v b w R D m N f u + 0 v g R 6 V 8 o K D + V 5 v O J A y s 1 U 3 v h u o m Z s U V q 7 + y m B b Q j q 3 v i H + 5 r x P 2 8 e x 8 A B / 7 r T o f a W Q 6 i b t V v w Z D s q l Q H 5 k o a k n I G V z E k h 6 Y l 6 l R U s 9 K z v / o w Z l w e M O d G 8 Y j M G R H f x D x N Q D y h t M H V 0 L f d Q Z B c A + 2 A V x c t Z n 1 c r r 3 o u t O G j D I C x z Y a D P a m C D w L h / O g F r V l F 2 0 V a i i y G x E a Y P 1 n 0 r w n 7 z q E u f j 2 h o 1 A Q o p D v R o 9 L S 5 9 u 8 / 1 L 9 X S o 8 8 n A g X B q Q 8 B s 1 V u q L L Z 8 v / k v X b 5 H n F L t 8 v G / W p N I Q m o f i H N S 8 T h W N n K t m m x m O E k z E I T r h L F q w + X L Z 8 L x R K v W a N R / p i a B A d T l n b U 7 A G I N m a M s u 9 n f 6 I L B u Z D K U B L B C 6 I W O A D D Y A d A / 9 s b z R P t i k k S 1 q Q U x i f N U 9 1 3 3 1 i z Y y e v w 6 O 5 N A h g N J 8 2 D b b 2 r q t 6 R 0 e 4 z H J f 0 c e h A z N J q i F U 1 R Z u 9 Z 2 I 9 d V q w j R P 3 w L d l 7 2 E y T T p F m r V F n 1 y 3 x w M a S u m j q R o R I 3 v 9 R Z H m 8 + n 8 d D 7 m u 5 N L m s G I 3 W 2 4 9 8 n L t 8 9 e z J i B 6 s I + P y n m v u t 5 b 4 h R + p V U S 8 1 Z 4 + C Z 8 k S S 0 / X 8 4 q L D R 0 x 7 H B 7 f u 6 E 9 P a 5 j + s w j h I R v c a U s c w 0 n m i b 0 3 Y z r k S P 1 p q o / E x 5 R 4 v U V b o h B 4 K C G v p i 8 Y t Y 8 V W A 8 G E r v p o u s j J A A 6 X o F O F v + b P R x v v c Z h a S V Y k 5 9 i m J b w Z 7 u d 9 3 0 o w U / C I C d w G Q R h p / t k + v X M x / V V 7 0 b t m 6 4 I c i w C q r + d z 9 p m p o 4 F i K x g + m J / z W / 2 / S F 7 Y w c d B O X 8 b 7 T L s Z a Z z X 4 G C b S Q z d b k 6 5 s d 2 K H e p i 8 f a a u P 8 6 7 E p c M 2 k 0 H R V p S O Z h G f v j r V D a 9 W F D m H B a 9 N r / P F y 0 J k v A q n O j 8 P I Q 0 4 g U J H r A w J h 7 x D i 5 A R i 5 S i D U C J L B 3 9 D U + b m H O d W z 8 u s Q r V m k q s J C l x J n N 8 3 7 c L T 8 d f i k G G / 5 y V N J j d d 8 h n Q P R 6 n X Z + T f A T m K a r v J y m d 6 C Z g 9 3 y N S W L 3 h w L m w i G w e s 4 a h / + x d 7 1 + j p i P F 5 C 8 M T 8 Y H i 8 I y h x o h b C y N z E + S v x X c O X 5 m N Y j R Q G t k V J k e M C H + o f g X T 9 p f / P 5 O i i V k u Z 5 s 6 v S W 1 Q A + e 5 h x 7 I R m f 0 d / c F 7 7 u G r H c T s F p B 1 0 g l 2 7 2 n V N z R s y 8 4 / V l B J e o F J S w e P 6 1 p W f w w 3 7 I W 9 7 V r b d w l Y k c p C 0 c C B 1 3 A 1 C J V j d U E g S G L 3 y g E 2 D M u 7 p 8 I A + x Z s t C D Q / 5 z f C / k D k 6 v G 8 X l A r o Z 4 3 s J I G E o S h E F a 0 7 F 1 k 4 1 9 m s 6 F I I k b b L z O B 1 A z W q M S 2 O j 9 + K t U O C X h o 7 h T w 3 z N 0 B X 9 L b c a + 5 B 3 I d D k M w L E Y p S + 0 C 7 d d 0 f w u A M O 8 + 6 / c a G k w K M i 1 T q B M 8 A 8 N t h N a b e v e 4 B K O M v r s C s s J + u V v j t 9 e 4 D U D g + P o g V B l F 1 c 6 w 8 6 z j 0 t b H j R k a M l u q P M S j 7 Y j K E w a Y 9 F U n M E A p v h g T s U V g n B x Z l V u K n v c N x F D D N 9 v P D I l q T k G z S K s b 3 0 Q b d d y 6 A 6 A h g H X k i E Y U c K r K 2 I / c t f 2 b T S H h g g Q k z c g B Z / D L 6 5 C 1 7 2 p d 4 E V 7 Z L A I o H D U f 3 A x B S U 6 1 2 4 2 1 g s w h w X + j u F I v D K 9 V X U v R P O Z 2 T w c e 7 C O X m e C 1 w 4 9 3 p e v D d i Y B / a z v L Z T o b A r X k 4 Z U i r o L 2 + 2 O a 3 P 6 j W h Q H e X K P 5 E D X j q 4 a 5 B / T 4 g 0 A 3 k Q 4 F L t l f 3 d r J + d 2 w Z w N H + K c r 1 e Z D o c 5 r F 3 p d E F l r V 5 r I q g S Y j A 5 u i H E E C 0 2 v E s O V + z 2 W 7 s F A 0 h / Z c S e / 4 C / r g i h N 9 4 6 O F 8 O a N s 3 X b / T y B l W T L E q O 9 V L u h p M k m Q S A R M V L z L T S U e b Z + b 3 x 9 v x / Y b 0 E b T D 1 l j + C Y w 5 G C e j b E N 3 P 0 o C Y p e Y c K J 2 A J A y p w E 9 N K E y h J 3 H h A e a 8 0 N W E Y e s b 9 f R R f m C 6 t z A i y 1 H x c M c i A D e E d X + H q 4 u + E t / p G 8 z w F b 5 D r w d E C S V P S 2 M l 2 / R S s q w j 7 z 7 X x w V i T 8 S t F s g c W N S 2 L J b x M 1 i u T B A k 7 i + p T 9 T c 2 O C F u U X f E f / + F S l S R o 1 D 1 X k F T o Q 2 2 R 1 / I G / O p f n 2 1 U n c G n w 1 L Z C u l f P 1 Z u o F r w h k 2 0 G J 7 O z S y D c / 2 k n 1 8 s w v p X / F A Z L N P m f I 5 Q U K 2 w 2 1 X o / R 6 + 2 x S W Q C K L 9 m g Z j f 1 h V 7 7 Z e E t B w m W r l b / h J + 3 l f p x H Y 5 + T 6 T b K 7 D J b 9 6 T q Z J X y F w F N E q 0 U L x n k S O / 2 + 2 O X z e E Q y K 7 Z o D a b 7 S l N B 1 3 M S E 4 r e v 9 Q 8 h A J H r r a N F e p 6 s C n q X a n f O W 2 C U X 8 9 F 5 0 u 3 w w I S y 6 F F L l + e o 1 4 a w + J w K a r h A U 6 D i k r x H L v + R W i t 2 f 6 c q R v B d b z G R L a l d 8 Z 4 w L o Z 7 h 3 k i V F H J 3 a 6 P t P b w c 4 o t P B w w r t s s w B j i P x b m u R P w z q 9 3 x V b y h V 9 A C Q x y U Y P 1 h r 2 2 M S q W a N G D D x M e S y c 3 M X t 5 k e l p C w P A 2 1 1 / e N j g k z 0 l t t J V w J F N R i W 2 m Y O v D L S 6 + s g V r n E y 0 l Y J R 0 h j 0 S + h m 7 + n P 6 5 7 7 / U C j G U x 7 g 7 t j i h o V f v n r 9 T f p z F j 5 O v t J 3 2 H / k V M o 4 H k d J X e u f B + p 9 A y W J f + 3 F n o N + O i h B c 6 1 f X N s t v t o m 8 R X a G C j A B N C D L I R 1 / r i I X O D 4 M Z c C 3 P Z i d J P h J N B M Z S n c U / h Q v 2 w A j F F + Q V j H B 8 Y 4 g A J + 2 i B 5 O U 4 p N y P x z 7 G J L R Q L d u N d b G l 7 f g E Y l f L X I 2 i X J g 2 A B n Q K g 2 J d w P R W 7 W U 9 N o R w T m O 3 G J Z j l 7 0 p O + G G r S X I I z r M d N n q l I + f n j F x 7 6 T + b p K 8 i 3 3 I Y h Q n c g K P / w 5 g 9 U d Z O v X I m 5 2 6 Z X K h t c l G s 6 F + 4 w p B y U N v j Z O 6 3 7 m t / / D P t a Q r p y D 4 s j V m g r a q i v B V y 2 9 9 0 7 e f u B u N U U t r P J P W 5 4 5 Q l W n a a 9 o o z 6 V C Y T e d T 0 3 M L d q + / U I e K 7 s 3 8 Y s x Z f 8 O O + O x r x U G 2 3 q s r S p 8 Z u Z X C Q P z L v P m Q 6 L H y 8 Q y b J H s U p M V 7 m m u L T K 2 m 4 g Z 6 7 A Q l F V r C G a j y x M V 3 J Q y 5 M 8 0 P r t U e 8 d V 5 D O R c 7 + x k F 0 D 9 e f w J N n z 5 + x q 8 6 Y a D 8 3 P n 9 v D S + W y b + s v K v v b 2 N b 1 P 3 1 8 5 x 9 + X n W / R w U c a v Y 9 P Y Y 5 x h E I 2 v l 8 4 P 6 Z 4 7 I J H / D j 2 A m 7 e z e k H D X 7 F 8 g H P y b Y a m J r 6 f e + i R r v O + C 3 r T K V B 1 t 6 H G c h P H 2 d 9 9 b x c Y 4 w 6 x y L O r k g s u x P O 5 0 V / W m + N v 4 b F q D 5 i D p V y C k K Q S K R Q u E s o W W W C G f O 2 n 5 9 a L b x G u Y a C e s 5 K P H C j E K T x x 4 4 5 4 5 4 P p P h y d y i r X U c a q U 0 d c u k k 1 d 6 l g s U H I D s t 6 S h g P k K p W S p C b N 4 Z g P 5 l P L C 5 p D 5 G i d L j L R 6 3 6 / Z T 3 2 + 7 e z 3 3 y x i z 8 3 Z R k C L 8 6 r v H l J w A g W R V 2 q 7 6 e K X o T w i g P L 0 c K c I 8 l e O y U 4 2 0 o L n x g Z F B Q w M L s U y 0 J K Y m I F M P t C e b j c 1 l 9 y Y A B j D 6 l i 4 D p X Z I 7 S 8 u n 0 P g A c k g s J o 2 W J 2 o F 8 1 D s Q o y U S i h L q F u N v M Q K l z j f x 8 B W y k u G l z c + J F y B F x P 6 S W 8 0 l C k g U 9 + V H 8 H B a 6 6 n W 1 K y L 8 i S s q u C e Z j H 5 t 8 7 C P 6 P F M c L j U D 2 V W j j f G d g u l e V v Q 7 7 e Y 6 U 8 I c L r G P 3 6 o D J f D 1 v 1 g 8 M D J 2 J x 9 r y t n J c u e I Z r b v H z c h e G o q Z N B g 4 B C x B q R 8 P A + S H w c t 6 3 M U U v r g r L r v s R m s l + N l / B o G j g 1 2 x 2 R 3 f 2 m c U x c f 9 m j Z P u M M Z F 6 o N 0 Y p f L 4 o V E L N Q h e Q p v F h / u R 0 4 N s W 2 h 7 + e B 1 j c y + 9 O c a D R 7 d b D k t N 1 + A 1 7 b L M 4 y g z Y Z 5 j I k z 3 X c W y y P I 7 o 4 p O 9 E L 6 n z + D i T F 4 G o u E N Y V j y v O I W Y p I Z 0 t g w J x 7 f L u g a Z / n n e t z 2 W e c 5 A t u p z t D d X b U r j O m P k r v i c A u t 1 X h S D p v n G I W / L g z G 2 Y b 4 C u 2 1 9 1 Y 5 3 U v m 4 J y 8 J r j D V 1 / 4 Y 0 F C n U b f H O q 6 I k u p e A 3 / Q f B + C H G e B l C T Z p b I v n U k X v 9 g / F 2 7 A P / i S t l L b P 7 R u p D Q o v H G Z d L 7 i k + n J f v S A w V m L 1 H o s o A r g Y 2 5 d S K W 4 a t T 3 X i n E U u 6 O B L / q O + Y Y F + R d d O T 4 q J u Y r p 7 / C x d 8 T M V 7 g S L p 7 M j L S t n b w 5 0 / y c l 5 l + 0 2 / K B K q b / M p g 7 Z L K N u n l d t 4 h O a M S a y S y 3 r H z 8 d H h n l U H N r d h g X P 4 8 e B m p p a B D p P u B R L l X / r H s 8 M j C w n 0 b p / q x P l n 6 o j 7 E M 8 W s F u Z 9 u 1 O j A d T D j l 6 j R s S E J P D U z Q 8 F 7 C W I B 9 B g 7 J P N p d V u 6 C b g H B g / e j X m e R O q / H n x x Y 3 / n e T z s s u 1 1 w t r Y m B F j y W u s C 7 6 m J i K y j 7 b K K / S j L 2 6 f y 6 i 3 w 1 Y e 7 a r I g e H m Q Z W N c K 9 n M n C G X c N Y M P m h a 6 1 F k a b q O g Q u s T V C D 5 3 / P 2 v q b 1 e D P Q U w D V Z o 5 f H S R v Z 7 U e E Y G 2 X o E M I A w N 4 Y + M N c U a w u 4 F K q z a c s W P A P t i H Y 8 + t O w U g j S h 2 A D b b z v t F 4 8 3 H q A F E v A 9 q 8 r f 6 7 Z M p B G U w c o a X y E Q t f g M 4 5 F T L V e 4 + I h X w Z / i x w N f E E g O 2 t 4 z q / b B D 2 c T F g A a E M y l Q d a + A e 3 O 4 Q Z p 0 Y x H V h U h x u 5 G / K 5 t V K x R 9 o e 3 C v M e l Q H F I h H / i A g W / r u G M N W Y p o k t f Z A B b R H 5 3 X n s O D T s c E / C 9 Z p O d 9 2 L q F 9 y u 3 c E x p F l G 0 g T i + G d B O j o 7 p / z k o H e 3 h d M 9 n t K P + R 7 z 3 a 9 / b Q Q X 2 R a 6 A D 8 9 + I 0 X d J l 0 V 6 3 v w O O H j x w d k i Q g C z w T / O 6 p n K R K B I p C P c b 8 e Y W l u 7 f g r q R A e v Z 9 F G 8 G A n K g x B l B I 0 1 Q A L Q U a 4 a A f k I 3 3 f m V P Q / U q o v S / 8 r A l D L E n J W Z T Y Z v y H z a I s q D e 1 7 x Q J C 9 O H f L r M 1 m n N B t a 6 p O 0 d o Q d 4 M P Y O + J o b 8 o z K W 9 t a o + O A u A 5 3 k I m 7 O a E s Q R f c Y b 6 6 I B N B I J y d 5 D b Q x D 3 I Y 2 0 T S z k D q Q E 0 6 e R i 2 7 H Y Y 7 1 v A A h Y 9 h t 8 8 p / X 3 G x 2 v s Q B F w v / 1 i / q X y j t w E P G f 0 Q w P K 6 j N U d U / w U 3 V 4 L 3 E S o 1 9 w 6 H / 4 a J g l s I C w 8 3 i j 8 E e f Q + 1 V V O h X 4 m Q V C g g h 3 w 6 V T l X t 6 w e l V T Q / i P 3 i I Z A e E s B N X I M v + Z d q t n E g 0 L O / P f N l F 5 l a / D G V o Z e t y g p 1 n O 9 C o 7 o 1 6 y R b v K d 9 u Y v o 7 s z T X G T g M 0 X I j K P f O z Z t 5 n I t j q q K J + l n B f h Z r K 0 v K 5 J N K 4 U 1 Y S c x 5 H R x 8 D S O 5 u 3 h H S L V T k A O 5 2 L E f x c T 2 I a v p C H 2 6 / / z a R z P q h F 3 O p 4 K + Q s f 8 5 C 4 L B V v I D r d n X F T e F F 8 6 o F + U L b M p u j r M 9 o k A S I D 9 c R v z y f M F k S i 8 w + c W c N 7 S w v k y c P X 8 X E R P r O K U o V i D H s E D 2 t J z w / o / H 3 z 9 u d D o + Q P 4 J 8 x 4 R 7 t G 8 V 6 x B T j k d O O a 0 X a 9 G K c T v v 5 l b 8 x o w O M r G j e k Q W U P w + b S 5 g G z J Z h F f s t p S a m d O k S Q n 9 w s / x E 7 r y 9 N F E T C v Y O V p H 9 B 4 + s C r v E 3 R f z G 8 1 P d V 3 V g 5 O H Z B a g H b F i j + n 1 n n / w Y E M d s D o x 5 V v i k f X 0 U N R t 3 C 9 5 L F w 6 w O h S w / Q d x H S r v F 5 2 7 n A 4 4 X y 9 W S g v q t t c W f E D C W r p T v / g O O 3 B P R n 7 q N q g C Z + 0 Q u L Y x 0 q K 3 j L G a i 0 v w q h v g o l I T 7 2 / k w f t x S a o Z b n 8 k X / c b f 2 E d v 0 2 Z e Y 1 6 y O A x w y 5 e 3 8 i C e M a q z e G f D V 1 / B y p v v 3 4 r F Q g J z C H 3 A H p O t I 5 l A M v c p h h P H m V n 6 q k 3 F 3 s T Z Q s S E 8 G r P D v h T o f q o X L 0 h / T k F H g q B 5 E 1 7 o N 9 2 W V G F x n Z n x l v i w W w F 7 m h s W M 2 I C E q J t o 4 p / w k 6 0 B D 7 w s a R 8 7 d o / X P v S O 5 8 Q b c A Q E j W q d H 1 s Y o W V U 1 + o b g 7 9 f 7 b 8 O J H R Q H F R 6 N 9 i s J u u D b / J D 7 h e v e 5 S P E J t L O B h 3 m D C + q 7 M 7 l x q Y D o g j P a y Z 4 v b N V l 3 I q v 6 e j 8 D k 3 + X M C X 8 C z m Q p T B h 2 H h 4 J d e y l w D n q M B r r V D 8 p y U v k 3 2 H o Y r p H 1 J f 8 f I 3 O d + V v o W c / 1 P q C s J Y t h e C K s Z W h 4 E j l n D 8 l q M J B Y l y x Z F C + v i B N 4 n R z 3 r / I K a t e m Y Y Q P T 1 q l N G H v 7 x X 5 x 4 p g I k h 1 F q u L U L 0 Z U z H f s 3 c u O r J O p D U R O U 3 e h 3 y 4 2 c f I o t 0 V 5 n p 4 3 R 3 1 I t s g 0 N K H c 8 1 Y j n V x G H H 7 y g c Z J t J R 4 T k f u P a I W 9 y j 9 H P w H + g E P g X e f o V h 8 c 9 x b f 4 E d 3 G n 3 3 3 b W g 5 V A g V R 5 Z 8 G P B E F T O 8 U z y a v 5 v I v L 5 x U T K f n T q 2 7 b F n f j x W 2 t / i V H 5 g Z P n 2 9 1 N K v 7 V r 9 p R z 4 Q X c E c e K 9 L m v h c c 5 5 V t 0 o E d K W p d R W Y J I m l r Y G I U V 1 i n X 9 Q 7 P 1 6 S 1 n N 8 Y + a 5 d S C e 9 s e b b + c I l w V 9 H z B + h j s M u B 4 4 r F h N y j Y w / z 3 x q 5 S S 1 l u + v u V h J z B Y 6 i b u V 3 v Y r b C t l c I + a v j 3 Q N i e 3 W k v j w u S F 9 w 5 G 9 2 c p P b H k T R L K e s E 1 7 0 v C 4 7 3 a I 3 a v 5 q 9 8 9 M 4 r m m m E p r r 7 Y S G k f R m m B P R i b 3 X W t D V R H I S s N N F Z u S a G x k 8 p j P g h U 8 y 4 L 5 H G O X A 5 7 I 6 n r I u a 8 e g n h C 8 q 1 W n X x v f 4 Z l 2 l q 9 z h x Y N D Q l D H d 0 j l 0 I w 5 1 I U 8 s U b w R T z y e 3 f + l k b a + 1 D 2 T r l j v R 6 y d h w d 4 R / T i G d T R / c h 9 b D f r U + b G 8 Q D 2 O d w 8 d w C O d 4 p h U d H 2 L V 2 Y 0 5 h o G 2 3 x W w o n 9 z i U 5 g D M P q 1 E v F I s N o F l d 7 f 9 7 D s V K e 8 8 I S R j P L z v l W / p p z 0 v k 3 a 1 / p U L s N L / O z A m v 0 g U N p P Q G q E N 2 7 8 t H b J P A g N 7 T F 7 1 h W E 9 w j A X B b b d t 5 O z J d C / D t r Y J n q v l W L b m 6 U p h C R 9 R x K v 9 7 4 1 F g y z M 5 E T g v v X 0 / c K c W 6 j I o o k F y f / J M e 6 m b 4 + d H 5 v N n n 3 S X M 8 u u Y C f p 2 4 L 6 n J 0 U S J 8 x F A O 8 F t f K X n g 9 f B a 6 / 3 U 2 1 P k d 2 r h W f G 5 4 n k R G Q + W P u f A j L K Z K k q g K 0 p a n 3 8 N 4 t F g j z w Z e Q O k a b a 7 z A c t 0 X l v M T C o H u D e c U S e y v 3 I E i P 4 E z h N 8 W R / s 4 U W R f f 4 l t n b i q f q E w V k P / 3 x f y I Q 8 O q L x c 6 m p q 5 / L q k c 0 v A 6 d H 1 e P 6 5 Q 5 b c 7 s J 6 t t A Y Y n + i 5 b 5 1 8 D E v H D M L N E Z g 6 9 R 5 b h o r y m j P B D 6 O c U X m d / N 3 B O P p e o r v z u n P I W f 3 0 / 6 y + z j g n i / j j u 2 q e 0 3 Y X 3 e 4 t 7 U 7 z q e O S J k n Q + M n x 3 p a H F M I 6 2 / h z Q y 3 P u c X l F t l 7 I T V e q I u w Q E L i I 9 E I P W O o g T z l k P X U S T g z b p S 6 J x D T c S 9 3 N K M z G J S 7 U a V N 0 F O w M 8 i v t g H g 9 A Q 7 g W X 1 O r d 7 r b 4 u X N n n B T G m g 5 z 3 u S 6 h 5 Y s k L U D D 3 Z e O E x o 8 v Y S 2 t m A K c j B b D N H S O e r c s m 4 x I Y w r H j P J 0 S K W v I 9 t B j Q Z 2 W u g b 4 T X I 4 y e t Q q x k T v P B S 1 Y 8 I t o g U m 3 o j 8 W i b C D P q 8 H 6 p e Q t Z M S 7 k X u g k U R e v x N 3 5 p x / n D Q Z p N 5 w H / B k l w k v E K 0 2 J + a p u H s 7 M I S V b H / u P 7 O W A d 3 7 G / C i U 7 / s F u S e a X 5 O 9 V a D o n t w k E Y h K F o F E 6 8 v q d B w D p v 6 E q C U 6 / v D / L 1 4 x R a H T v W z Z Y C M h V o 7 f H E V H 4 A t g 4 d K E z Z E w G 2 n x v + k v B 5 d q 1 h + F 0 g J X y I p C j 2 f q y J 9 Y K j F u N C L R S E Z c v g h 8 R a 1 3 Z K P L M e 3 Y 8 A f 7 a + H y u N 1 m L u 3 A P A F i 4 S q O 9 f N w m e 4 V k K r e F h l 7 6 Z h c w S i V t c P 5 i Q Y o Q N q 6 D z c r 0 f 8 Q f p 1 z 7 v r 5 P J W Y h e C y 3 3 r G X 0 / X w v w M V M r c K Q z K A 4 Z 7 6 P d Y r M k L T z c 0 B u S + 9 N k g F l Z y Q V F G d 5 t M 7 D b I u 7 8 L F 3 / 7 m S O o C Y Y n n h d h V o v G g M l 3 I f W j H L x Q f Y a 8 h W F q E N j Q 6 z l / R d Q + 8 g 8 E L T j Q y s Q X 7 T e s 2 x k k 2 w j U s m 8 I H 6 d l E L g W D g J f 4 d x 8 B e Z z M 3 r 7 m C g 7 h A 2 4 l S A k K U Z w c 8 n u O C i 9 U E p + R b n + 7 O w x q U Y X W 1 v h I i n b v s z 4 W w + N E 4 a R T S 9 z 9 g n 3 H j C e G O x i k z 8 / s i k D M 6 H P n a w F B x 7 G c R L A 9 4 Q G T 6 h K s g j B O h T A G 8 W M B Z l b t / O P d h e r w u z F u F j s f O Y v x G e W 8 X 1 c n b 9 4 H 8 H 7 L f y d m O 6 T h N q P w R 6 U d l i V P k 1 / r h q / u s c g c f N K v w S n W 7 s B A n 1 j M W q W Y A k / o L l d o e X 1 u N L B V H V m B 6 O c n U G y A j R k D R n w G Q V X E e i 1 / P S F U I S 9 A N T z u r B Y 6 / f d z a p r A B 4 0 1 L 4 Z 3 T C u u j K z c q 3 s 6 b d 4 u c w z 4 I g x 9 R A i t B 1 / 8 u W X l s d + p N I D + U 7 J G J J d i o h L F 9 0 9 O D b 1 q w Y H c g 4 Q N A 7 + S v Z Z 3 o i D l s h s H c O a i p w P 3 m A 1 V b 6 V c z s V r 8 F / Y g b w r E A X j T J H k 9 Y m J 2 c S x 7 D g R F 8 q 8 o K u M T a r y D k B y G / D i X h A n p T j / C W e d 1 c j l 1 K A T l 5 W q o i U P L k t H l A f k d m i 9 v F 6 0 X / j X H z q b S M l 9 g N G M n g S H V 7 D 0 a 9 D c P d p s S C e E s M j I n s 1 b g 9 T c 1 3 t U c m R h 1 3 E j E n 9 M Q g f u x X h n Q t d j z B P v 4 i h H 9 6 J m V f N T e I o Q 3 l L S + l 2 F 7 z i C o P g g j 2 e 6 d 2 0 9 9 s x J A U g f W g V 0 7 x Z C S U T A 9 D H f b k 9 m Q u D R V l w O p 9 S D P O U 4 H o t E 3 7 z 1 v n V p W j x 8 p s x j O H D x f n g g 0 Q a w p p N j j b 8 a P B o I n o 9 E k R I n 8 k 8 x D 4 A y k I G k 0 h 1 j E o w z B G y F f 7 u I n W P d m v W L y f 4 X 0 Z Y o K 1 + 8 + G D X G r j U S C i p I c 1 i x P B Z Y d j u 8 B f e r g H L 4 H d m Z R 1 P t o E V R + f 0 N r g T A S o I h t t b f y z I D H S F 3 7 4 b B 3 m m l V V Y W E V 3 C 8 M W 7 3 1 9 D j v J D T r F K R f X z R V R R R S G N 4 n v N z v N O X r 3 9 B i A x K d 2 5 + w q Z I b b J U g a u F j 3 v 1 u j 7 K Q U a d c D m V H P o E R L 3 u 4 y c t f V J d X z r Y V 9 n M h f c r D G V L G R O 9 1 e w L D d 5 x k o j t 0 L B V H P v L H H x w n + 3 n 6 8 x Y A l 4 A F W t i m 1 x y h a 1 P W B + s v F E V j L Y F P G X w G Y n B H r U 0 L 6 f 0 5 v N W f u b 9 y I c 7 H C c g J P 6 x B L O a 9 2 5 Y m Z v X m 7 1 b d Y P a O k S Y 0 V i P A B i J F H n 4 2 s w P n 7 Z q h N j p m j 5 u d w J 8 W F C 5 G 6 N r 9 T K U Y h + 9 Y o S l Y 8 E C x o c r 7 f e 9 L q i i 9 R 0 g E R R Q 6 I j 6 j k Q / O + Z u G y 1 W d J O h 3 N L 6 n 1 k E U J N / S e O s c 0 A 5 z I L r M x v f y r w P R F 1 e e c M c i 4 9 G 1 F + f 8 u / X w V E v H H 3 9 m 2 6 8 J t l a H j M g K I N + M 5 d W j N L a c e 6 L U 7 K q 3 5 V G I C 8 / O O e D c Q M e V L W C x z v L X Q r 2 6 / n L o 4 x R I T c 5 q 5 H Q d l f L 0 9 n C 0 P h r + q U b N 6 Q r l q v 2 U J n d 3 f n / v u h 2 T m G k X M Q I a 1 6 D t k Z H J O r W 2 0 D r C x s V T d 1 Y P X o f u 7 s 2 m r N n + P a r 8 H Q d 9 x z M 3 P 0 P K 9 G o U 9 + T Y V p O h M + v z D K R s P z z M X f i l F V Q G B K l 5 G y X Z e N 2 O a 5 X t O H R B h F 4 d 1 9 9 B c K k w d 0 a 3 n z g a e t K E s J J J r g s S + j 2 8 f S a d P S l + v X x W V 5 P U E D b A n o h u f M e 8 M B 3 J f J L f g u y n 4 p q e o v R H Z W w f E i y w S 4 F 1 B d D a f N Z D Z f m + T W / g Q f A + p T W H 7 F w E k 0 b e y b H x v r b w U x 5 r A i O T H 1 a x 0 p U 3 w f L B Y L w c 4 j n / j I h b v + j F R H 3 J z 3 y 2 7 P B / v 6 L m 3 q D f j c 0 W R k a b C s I 9 X v 1 y P y X e y z r j e Q s 7 h n r p A F / Y U m 4 4 p H e 9 M s l k V 4 A N L 8 D R h + + 5 h j T a Q 4 6 A o Q C e S A a N 6 g E w Y v o 0 g R v 7 a H w A h F X u z h c 2 2 0 R t e M F 0 y v C s N 0 a 6 m p y 4 K w Y b o O v e l Z A 0 r / 0 d f 0 / d d / w 6 h W m q S l p Y K 9 0 F n 3 y 6 r l G N l v l 5 t j L K x o W D F + b b b i f s Y N j q j x / H R 2 G Z + j Q p y Z g 7 I p q r i R s R G z D U k Z z w 9 I c 0 Q n + / 0 X K d b u M G 8 2 C T 7 n L 0 t M D f 2 8 9 D x W R U O b V 7 m / z 4 f F h w 0 8 P 8 P R 8 T i x X e Q v c V p j E R o h L z e e c w + E D N 2 T d p y 9 8 u u g 4 k e 6 G Z 4 n T 4 U B r m w C S q R 8 O u Z R + 8 9 X v Z X 2 f B z 1 b + e 8 p L j 5 g 6 x L y I Q P p 7 U n 1 e H d 0 P w A O 5 B M b b H b r G 4 r B L H L c n L G M Q I Q Q j 7 4 B Z h p m f 8 l v Q G B o F 7 C V G j S R 8 I N c e a B i K s d h U 4 J X 3 u i S A A f / M 3 n F B 7 o h 2 t 7 0 / L x / 9 1 e t O G S / V N a w L U E x G X a B 2 R 1 H a W y + W 4 k i q b l w h + o P d D i L I w 3 / K X v D D c F D y 0 m P + o D Y 7 c 0 c R V m R G I h d F 1 k 8 O R 8 T p F V R S X 3 1 + i / E r z t 6 v K U 4 i O 5 Y s v t p 3 l y M L 8 + u v H 7 p C q Z l 7 v K q r s n U M B j U A B f h 7 3 + e s I / v b l 4 D 9 7 S Q M 8 v e v j E n T K r 8 b y D 7 Z 4 w y x 7 o 7 n K S f 3 t L r 2 7 T 1 e e 8 b l 5 C Z a G I u W Q G 7 I N f 5 U + a 6 j 6 7 g X r z M 8 N N p 4 y u y z a c F q O u / r 4 f B c N b N Y 7 f U p r h e r x n D Z z U + M v 7 s 4 r x + s 9 c c r 4 6 J o H h R o 8 k l j i p f B P f x C c U f g 1 b K L Q J E e y x v 8 p J + L H L W / v Y y c D n Z 7 1 9 3 m 7 B T 5 u R / N F c I m y s H b a E P a m c 4 e F n V P P t n E 0 P H y e U 3 r z S q 8 N 7 M F l 4 4 8 I u F g h F g P n m k a + w D v X T M 8 E V B j 8 d C 3 o 7 q T f p X D / K I q x d a 0 X 6 9 z x U T D j V + l r b 6 5 b T Z 3 b r + 4 s 5 W H 6 7 l + 0 J 9 T o s 0 7 5 J 1 + U L e 8 y F a F K u w P 8 S S D O I h y e N S Y T 6 q X V 3 O c 3 U C A h S V 4 h l j P X D Z 1 K j A o B x l R P i 3 t D n y l K 0 B t 5 V 6 O S i 1 g D S Q / 2 y + H h H s Z j J v m y / l Q I b u i 0 Z t 1 F I p Z x H 6 l 4 W / m N g N j 9 q p 4 8 y 6 1 r U n + C Y t C + C 6 B D z 9 r s n g 7 X S h V 0 1 z 1 Q q 6 K Q e / C q m E u J + A r v S Z 6 t 5 P K g Z + o X B p q N 0 x 0 Y C M B 3 L 3 B V S m M T k p / 5 J 0 7 O v q 2 l 0 + g X E n R T K L v 5 q C E Q O 1 4 F z l c 5 V v R H R + M i i F h C y T u e O v 1 F W w q Q F B G X V v 8 X D v A Y 9 5 R j b E Z B E h C A L 8 d 5 X Z s k / n q N Q x p 5 d H b y e N c l u O A q R E v A 5 e c 1 d z 8 b 4 l t 7 U t o 0 h L U 0 o Z b X p C 9 n 3 E S W W 9 s B + S 8 Q h t C r r q s t t j r c L q t I z 9 B + n i 9 7 q X 8 S D I B e V 3 E S w I k N Y c T f y r F i 4 q A R o v U 3 f P k i I p b 1 w Y r w O E i F j k + 6 1 / i / M r u R G v 8 N p h z j h u y K z x 5 7 b w 0 S h 7 P j V v / n E L u b k K c c k K s / z w T n 0 g f s b P q P x 4 I b q 2 Z X 9 X f z t l S V w L o F h M W R O C 5 5 I w D X 3 G o s g M Y e I 4 x p l j L f k n s B L n T I A D f K F 2 R a I Y D 3 H 5 I + z 2 K y o x 0 W F r c + 4 P 6 3 S M g g X q 0 2 e + y B R 3 T q V e Z F i Z l / X t c T P F d F e a F f n t Q W N f T C T k w Q z x C c 8 J f j t L P L g Y b m M k 3 V l Q P I / 1 l t m x A y v R 2 b R w m 0 K n i 4 s A R D G k 5 w x D Y P 2 h m h a G B 5 2 h 4 M E + p C 1 o W q U U l y F n C h i t y b N l r 3 c 0 M 9 w T g a X C 9 4 L 7 8 W q 7 V Z Q B B l u Q N v F j z R g 7 c e j 7 F k L r Q p s C i 6 y d c f N g 4 P c S q H m f M c F d 9 q K B 3 y h 4 / O n t h z 2 p I b K b / U + Q 4 r d g c o z 5 z N 5 L W s S c g Z I 3 w m g / J G W 5 D a Z F Y 8 0 R e L A G K w C x 9 L 8 i J 6 Q 0 R w N L E w R 5 1 m o 6 o N x / T 2 E x W W x i Z B x 4 i v e 8 l V o r v b I 5 q 6 R n V l r U + e j 5 x M 8 J i 9 g e u x A Q 7 K u G O i 1 B / V u H c O n M x 8 I p i H m v s L T 7 e R W M S n O P e u X e a k p + o 9 4 V s 0 C x B d z k 0 B N V 5 S 2 e 3 C w w o P 1 A Y t x i Y h R g t x 8 n p + x X W d h R V s s v J r Y i a B Y 3 u G h t t K H g V e 1 A z 0 H l u Z v M q / v p o 1 y q f N S E l U S c I Q A h + 1 d 2 v M 2 k F M j o z 7 D i M y C j L h w 4 M f D 1 Z T N x 7 n q s N W s 7 E 0 j y C M R 8 L l W 9 7 N N 1 H l N m m R F L K 8 h Z r 0 Z 9 g a g h g E I T 6 T h O w r W H w u H / X d w s M / e y 8 3 d M z P + C T 6 K M E t 5 3 0 Q F x w f P h k n w r Y / 6 U G I w 3 j U y 6 n 7 k 9 K I b m U l h G Q F k 8 2 R v G h B 6 J a r 7 7 g f j x j I t 8 I m u C L f 8 A v u k w 1 q 2 x D D H B w 7 F X F O T Q k X s i F k 8 A x w u r n 7 2 F / z w j g F M a j B v 6 a m Z u y g a U T N F C U O X r Q Q E l 3 X w R X U l 5 z W M Z I H Z L v H 4 r c K j J D d T W P v y p p x L M 9 I n E M n N y 8 H Z T d C C 4 C z 1 + j F C j u 7 + 4 D n U T 6 6 1 L x k 4 Q u n L y s d o R i B r w V T X 7 W J 4 z Y t y T Z k E b R d 3 q E n H U i 6 n S 5 v 3 4 Q i y 7 N c 9 x P s f o k f q f A I 0 6 3 E 7 W u 5 B g g s 3 d l i j O x + 7 v y U 4 v 7 V a J n 4 n T X a r q u j 5 x M 2 q e K f w i i 5 3 m u y D Z / y p 8 V k B V B x Z 8 p 9 6 f 8 m e V / l T / w 7 b z a / f q / l T 8 / 4 r 5 P y z 1 r 4 2 f 5 s Y + / h 9 / + 4 P k k D j B 7 U b 3 u 6 0 O 2 w C 9 g v 5 D g 5 I U W J 1 1 A 8 Q F z 8 1 z h h n 8 I / / N r / z / / / e M J f 1 F w 2 r P O s D N + + 9 z C 7 x f f z G A H n m n E C H t e 9 f Y 7 h G Z f w O 7 L z h 7 / 1 U 1 4 T P 9 8 t f / H X z F 3 7 j A Q f 0 / V 9 j e Q G y Y F F 5 X x p T B W B U Y a g 2 f 2 F X 9 q X E A j 2 c 0 8 s K Y E x I W G z k L d b O O I s f u G D h 5 1 v 0 E U D t 4 M N D y 6 V I u B E Y v V O C + R y L L X Y p w v 7 X A 0 e e j i j 9 J 4 j d E 0 x m 2 t a + i T 8 b h C l v f 2 / L p M L J G 8 S R a U 7 l e j f C c Y w z w D 8 l N 2 a G e L 3 1 9 J X Y 4 2 A h s 3 v S K B z U r T 4 K V j B b o K a G k / M a b V d z G T P d V J 5 3 H v 5 m 7 t K I A R 9 w C P 7 W c w j T I M N 4 x 9 Y P 6 u t o 9 7 X e E N 9 0 B e C K 5 6 b h V Q C N k m 4 + 2 V a / B 7 G W 3 Y 2 4 U X B s B k Q n B o D Z c w M s 8 o J b 1 2 n K A f W F S n h D k w e g C z 5 S 7 v 7 v 2 O Y Y P b 6 / A x 8 6 P R X W j s T o C b N O d P j p u j b u i y I k 7 S X R L r g l c S 4 e J 5 S I 9 l S 0 n L t Y o e r p J s z R s / e S I D E A 0 h g E Y u v N s z J 3 f W F v 2 U X b 3 T Y t H s Q K I 5 v q r z 1 h k t S h J n h G I j V K u 9 G T Q U J + z 5 4 0 8 u v N L 4 E o 1 r 9 W V 0 U y A i Q I i b F g X 9 K I m h 3 d f 4 X G Z q B 4 U O 0 L Q w r I Y e i H N w l N q G o u 3 T w y e f 5 b + Z c a c J t 0 + t 8 D 9 E S u 7 m e E n V d 0 N S W 2 a h 8 s 9 j E 0 v x d T D V w z h D 0 j K t n x j l p h / s e a 4 L 4 U z r 5 2 E y X a + O m + D h h T / L B E J g j b a 6 M v d l U S M g u V u B U T h h t I Q w C 4 M h 6 U r X z 0 / l p x K s D M u K g X q j z 6 5 7 / + o 9 8 O D j X s L u 8 o T n v I F Q Q T 6 P U I j 5 5 p b g E Q P N Y V 4 W i x b Q l o e l h r G S W R O + 5 r 4 Z A 9 5 c Q e I s t Z Y a a u o T 4 U G 8 0 b g y w q 2 l + t 6 w y L L A 3 m 9 n z M a d e h W k z o 6 C 4 I m V B E q z G b x K Q 3 I 8 V R 9 r 2 5 u G c d G J K q i p p b x O N c 8 o f C F g 5 I u N u 3 / F 5 D w 8 1 F o J H A G 5 A T u Y U 0 f 2 g c Q E i n 8 G 3 l M B M q A J R Z 0 p s Q Z v D s 5 W b b m J o E a S O 5 9 G i Z g k E C o n 2 c Q + 4 b u 6 s v X 9 Y m H b 8 W q Q c l 0 q I U 4 c g 1 L Y D u U u l E n i 7 M q R e n n p A A P 2 O k M c 4 N Y C 7 j H Y A C 1 Y I R P E L u C M + B 3 W 5 d X D S V L E V S 3 Y l y a 7 V r v H Z c o q c Y 9 F P N + 5 U x u o N H 3 h u X f G R g u q A Z 1 h P s 7 F g S S T 0 O Z r p V n r g n x Y 2 + K u W 5 K 6 3 R d Y 9 t a B U q Q + o 0 l x 9 J F w + e V e V P x w 4 t J r A q k Q 1 G x j r C S 9 f y 3 r J x q j g Z I 3 + 2 x G 1 P 5 F 1 1 i H m o c y P z x O O h + 0 u v 9 p v q t g r e X M z p u S U D j u C w e f J C X o 3 3 B p U b P o 9 F n M 1 x n v u K L Z 7 T W Q K Q 4 M n H 6 t f L 7 v x R V J x 5 r G u a D + f C u 3 1 2 r y u i M 2 W Z T T z Y G k 9 h 0 k 4 w C L 6 + U 1 a H f r w 1 a r W + 5 4 F S + r v S W O Q R N 2 1 F S v 0 A a d Q n K o s y 3 x 9 M r 7 V l x B o O R W j V S t + s U X 5 I X V D 8 2 4 b b A R 4 I P D Q + 2 0 6 a 5 n C J S Y y M a k P q t A V n o 4 t t x P P k K J K j Z n 3 9 H W K t N D j S 0 B z n p 1 u S j 8 g p a 5 8 n 6 K u y 0 A x N w H e H i 0 S m T I d Q d D c S c C S V 6 E B A N k 9 3 R C Y 8 6 + F B Z i G d I B 2 f R f 7 J z D n 7 w Y E p 7 p 3 y n p D R y O E s N a d l d A e a K T S C t P l m U E 2 G k v S + R o r 3 4 c 5 s o P K H w z G X 2 n a P V d 4 T S y + P 4 g b u Q Q W u Z L Z J q 4 2 n I + S N V Y m U 1 Z s X B R o e M a Z J / P H l J r p 8 S u 6 K u g 8 M G g 9 V N 1 r + M o d E N + e i K L S s 2 w o O x r 7 D u Z o F j m 7 3 n X c O W B P J l s 5 b t v Q L Z c e 8 e D o G q a T x 4 n R v m T 5 j w v V K e L B 0 V C / t O b b 8 B d T u Z K E Y 7 x g C k E z 5 s t s k + h x G x t h t o J q Y I E g 4 j z 8 v Q W z O b E 5 h q X t 4 Y + c F d + O 3 0 U M p p N 4 / t 7 + e K I L G n G X X t s k y a a e F w T l J X u U L m p i Y F t P p W c k S 5 N d l l x o Q i g y V A u s K G L u 7 f X A 5 v s E / A z i D F U 6 u 1 9 h L N V 8 T W 3 6 7 I c k R g k O 9 6 6 h D p y g O N O E t + 1 A 9 Q G p V z o 0 L F C w I Z f / 5 Z g r 7 v 8 b A w z f O q t P 4 F 1 R J z E D 1 o / y H K U F v Q i R E q 5 z j m X z E f e Y h L z 5 G U H P o R z O Q q A H j t U x G E b G A B V s s K Q 1 D h T + C N h d S O C B s U k s j k p 4 g f D t v + o J g 8 k d F L t f G d H n k I a 7 U c V u a F N 4 M K W D e 6 Y C l w l / f P L m G q Y W j S 4 / n t x e l O 7 / g d n B f X p U z 9 j q Q 8 B r r j v T l r q 4 / A d A h z / s O J h 7 c o Z F W b s O P 1 j 2 x 1 f J 6 y Z e + r y A a 5 M 7 Q n y m R T e a P o E / 6 Y g z 3 G c 3 7 O 6 2 8 + l 8 p 7 5 D o H A f M 0 n B Y 0 R C n c m f 5 R 5 z x G Q j j O y u x l y R Y X Y p + + b 1 p F A 1 1 h B 9 f Y N 7 5 d m N U + A A M 8 X 4 y c 6 8 z 6 b u e P w / n H k e G v g e D A 9 W p B f B m z e 5 H l E 7 a m Z k T t U J i 3 n x y e A 9 K n T g d q 8 f v j Q Y f J b 6 k E S 3 D u P X W T s G K X a R v u E Q W b Z z K r U 3 V C L f 7 G I c d r r 5 2 L d i P H x M 5 t z f h v t K 4 X p K m v f c F X M w G V M V l S e 0 R g r I j F G 3 + s O C 2 n m f 8 8 o a B 3 F 9 8 7 Y a 9 p n J / U a 8 7 O j X 3 x z 2 Z T G 1 4 A X r P A 9 g 5 2 4 j Z M D W a U s X y y 1 8 n l 7 h y b 1 e O P 9 6 B D 6 u F W 3 o 3 J L l X M y v H R A T X Y F c 5 w L + i Q x x q 3 m j s B Z a T s Y K p F j p L X + Q P d 4 d J Q P F L r z + j 8 c n d m y q l g W R T + I B 5 V G 8 F F A k V 5 B Q H i j U 1 r p O 7 / + z n M r M v L e i o y s y j z H A 3 u v N e c Y 1 F f P x V h g f U F E J t X I J O V Z i r x y D c e D i e J i F 5 q Y i u D X N E 3 v f + 5 i n Q v C d 0 L v 4 Y 0 e 7 d Q 0 K Z v D J 0 j S V U 3 2 l O e l k X 3 + K y / W Z J 5 J C x P a U / O D + Q u W g T B r D + W Y y a C 7 5 p A B z + i l D M 4 P x P T s I + 4 3 F b b L 2 4 I c 5 X m S 3 V E j U B 4 K j 9 A i k y e 8 b U g 9 W 5 L f B X E y W 4 w y 5 I y u m t l K 7 + k 7 3 D O R d q A s c M D m 3 e 8 x k T G U + 9 l v W W w 9 9 w T 0 o A 2 I 7 5 E I Z 8 1 H O 5 T K Q t q N 8 m P 0 d 3 / p x p r V u e 0 + A u h j k M H h / e n X l k 4 J 1 S l + D W q i 4 c y L D D S f h 4 W L m u K c F Z L j B y 8 t h u d E h b c G 4 2 j w + u h P P m j n 3 0 a e g H n T B G 6 s z h + A A q o y C g X n A b y z i G s n Q Z M 6 3 X / w S s f 9 L + X R Y O Q e F G D I 1 7 m 5 C F N / f N 2 F o A + u 3 / I M r I Z S n M j H c n 5 F y + L m U D 6 l C Z e 8 J e F Q 1 z O i F 2 O I t T V C m Q a b E g O i q E b 7 Y 6 8 4 z u H N q Z P 7 b 8 Q d s / Y q b 2 f 1 b y b 2 a 6 1 d y u 7 q Z B 5 v g O h y F B a 7 c N u P x q G z Z O Z 5 6 r g 7 B f R b P Z 7 8 1 c a q a G V 2 a u K 3 D x 3 e i w c B z m T i J L D 3 d R O U 8 t h 2 T R i u G c Y A p O K s C Q C J 5 N x g F 8 v r k X n X t 3 a d P g 9 V J 7 w n E x T Y z d K 8 V R G v 3 9 M 6 X f F / Q q K j c E X H + W B f H i 8 B n T c c C 3 z 1 p + h y J q E B m A b w 2 N K U B n 5 1 x C / S H Y g y F G k 6 j J 7 R M P g d 8 g P 3 6 j V 5 o L 6 v 6 3 6 P Y y E 6 Q L B Z i m X X 2 M q X / F Q G W 4 T M 0 V 8 7 j h 2 N q H b w X t 2 9 P e Z O E 1 D X y 5 F A z m A i o f Y Q n 7 A 9 q M E k D r Z P 7 q A 8 d k s l 7 Z 5 V 2 1 L y U S T D 9 G D F P I o r m H x D G 9 m 2 0 8 m E Z 1 u a x a 4 6 s n g G g o l 4 x Y 1 S + K F E K C v G D D A O P G x 5 r 7 O w Y i M t / X 6 1 Y w A L y D Z D b j T f 5 A O J x D n e D T r x 2 x C f w O O l G x i n n B o h c B f / o J 2 / Y O X e v F E 7 Q M 4 D P M 5 R O g E F O l 1 d 9 u 7 0 Z c c 2 + 1 Q q g 4 R F 1 i C g b x A D n k j V 3 6 g z D w t c z T R 4 F I 3 8 l v f c 3 q a p P D / N U A t I H X p j m J L b q S 2 l 0 h s 9 G o r H i V F j d h B a y T r 4 S C + n P K O 2 Z r 3 e I 8 B H 4 H 1 Q / R g 0 1 4 N 3 V h L d L 0 Q N u b b w v D v H F 9 U G e i Q 9 B E j + e w X Q N Q B + 4 1 b f 8 t M V b x 7 y w C M W z t S A E 0 p / z I x C M o F j 8 U W I w a D t f K d X H o m k c + 4 2 Q / 3 F 1 T S E u W + l f t 4 F 2 X F e B O 7 j 0 p 1 R r b w w b r J l 4 / o r + Y G + P R g T 7 G 2 P G R h T / / t 1 P 6 G M y z c j Y + y C e y a x X 0 T a Q Q z 7 l g O J 0 / C N 1 4 + S F 4 b P s K k U 7 j B c h h 9 Q z h G T v S x w O e 8 w E 6 z F f D K h m 8 E n s M z X P 6 1 e V z W c v i w o x y A M Z C 9 S z H O 0 l H Z f f Y g o j K D 0 B N L o o x u G L H R / 6 + s H b S N L n Y X m I X y K R Q p q H w M J v K u / 5 + Q k 0 u 9 j G x y L Z u F y E 4 0 N c L P h 0 O 4 7 m 0 Z A j M N O G P i g 6 o 9 v o v f Y V o m d W g T E c c f l z f H v l w J s p n f W A + o v H H c 3 r Y X S c O p u r u x 6 e J B n 5 8 / A V n D V R I I s 4 F Z j D G T 2 E B x o G K d 0 j y K g Q o M m k q j l b K C M G y i Q f 4 / S 9 7 e C 0 Z l s K / v j G n U S S N v o 1 0 2 U q c Y 8 z K M 9 G g Y S 0 F S 8 k N s t y d q v I G b 2 y t y b b n i y 6 p P E N U U b 5 c S A p 2 r 8 B h i D 3 L 7 I 7 v z B q v v 4 h Z p 9 p Y g n 4 g H e 4 w X L 0 u 2 j l 2 F 5 + W Q 4 d q H 6 l p 9 4 t e 6 i E d E b m p g g 4 0 R 9 6 U v a w g a H Y t 7 Y q g f p y h U 9 v h f 6 5 M G 4 q Z O / N f 7 l x q d P a R 8 4 h w C x Y f V + d a h s 8 n Y o Q 4 U j D U x 6 5 I R h V 3 t x b T V k g J v / u h R s t d Q H 3 N j N a l 6 t 1 i g 4 a 7 z N f j Q c M 3 8 5 g j c E W V j j K Z W L b 8 / W k C B K L h z c M t s l C t 1 I p E 4 g 1 S 2 z E n o H P N i / 1 8 R q U e n O 8 X 7 x q t S U r 0 v w p o p r t c 6 J v S 7 I O g H v c o 7 7 U 5 s S H + 9 9 T 4 k M N 8 U X 5 j m 7 G 1 X k p 4 M G o 2 t C J T i d l 4 f D 3 Q T H k b / c H C 2 3 F X s I 1 s q h d C y G R x m A T u M J T j 5 y o w 4 I / k 3 I B G O 8 e l / M 5 F E U N u l X + g B j o X y w Y A x k F d r c S 1 z Q a N i 0 G l K E J / 2 e T f T + x 5 r d r P E d J H d 6 s V l + c C J 0 E 9 a T 7 I g m Y + V K P F z 1 w w k u H O Q P g 8 M + Q P / E o e n 1 f k P m 7 r o c K z / 5 2 G C a / I W 0 4 + w Z x 4 X I 4 q 1 5 2 T c x p E d w H z s 0 9 / e b r 0 5 9 l 4 B T X 2 8 A R Q 9 4 l S W R g g f Y z x / N X b l l I G P 4 v T Z R / F 4 x 3 Z e 8 5 R 1 V s R / v J A / R / X k 9 b I K 3 9 9 Z c R 4 Y Z B M w v N 6 e b I p + P v s A I 6 3 A F K 1 9 6 y e o n e 3 p Z l 6 w w m s a o 6 A I D 7 N W W 4 o Y R B q q B K c X x L X Z 5 h F r + D C 7 m O X 1 w 5 m + B X a N J d i r M p m 0 N 0 j Z b C D b / P Z y 7 D P t l 2 S Q M S 9 R n K v + y E / w s V j L l m V D v Y J 5 p G q u d E Q 9 J r T e w m 8 R G q N r s R F n f s 0 F s g 1 X q n d a I R c Y / 8 T 9 9 q S 9 q O f z w A 3 f B q n o c Y / p 2 X n B Q c u s h k r j r 0 H n V c S g W b F I Q d 0 Z O G u n i A J Q F v o Y + d C 0 H K C 6 R 0 f S + F B z C D N T Q D w W k G t y Q D m u t v J S v t c j I N 5 b 9 5 F h n 9 l k t 4 u 2 L f g t l W P g w M c E f n n i c R 8 u 2 5 b X b D B 2 1 r V U w u z j z + J h B Z E g s v w I X u 8 / z 2 v 1 i w m c U 2 n D x D f g x P W Y w y Q 7 G F T t C l h u G + d X 1 L u n 0 A t d I Q y s 6 + L D d G c h G B f M S n X 3 l 4 n s p Z y 7 A p + q P + S E u L E T D y e N Y i H j / K f j B m e M N q A 9 j 8 6 x 7 n V + 0 D P t 7 8 B u w + z l p s P O O 7 / t t h 2 A l f 7 4 m g e x L g u D 8 t U S K t L 0 5 V 8 l h T n A Y A T s M Z i v 5 9 J J 4 1 N 7 v s O s 1 g N e C K p R 5 A M 9 j 1 W 4 p U x f 7 A 8 S P e e u b Q n 6 y W x 8 c 2 f u X Q k N M H R j j / a l S B N S o J P A u 1 3 r f A / k 3 3 C + c t n b X 2 B p c i e P M z V b z 6 T G x R x W q Z m g V 0 q p t q 6 l i 3 + t q z M Q B q h H 0 D a C W + p l 2 X C h / f S x r E 3 T I O 9 w N Q c b 7 g m S G 1 x F K o 2 1 U c k P + G 0 3 X y s O d V m R o R w i K 5 w Z x W U E y i m z Z T + 4 Q A / x F a F S m H q b C 1 5 r 4 n t c 2 W W p I I N / B x e N l 4 D 9 B u f s d Z I k 6 g 6 X j C x / H m Q M 6 v O l k t o d q K M V v i g E Z 5 F N R l s b + 9 O 1 w A Q M y W U F 1 t / E C b p T X L D + y v w q 9 E r t D D x Y z K W T 1 L z 5 m w H C w E v q c F f 6 x a O N x D W w y s s g f s J k t 2 I J U o F r r G s G M x t c P T O + S 9 i W q r n w v V c J Q E H h O f s H x E B N P / n Z T w e Q c p 0 4 5 A 5 V 3 u 9 5 u 4 1 t V p J z N R R D T V w q Y 8 t + i N Q C m v E P x e o P I D L v R A q s t l y P x o w s p 5 7 n l C f / s i y a r d m A Y l b i 4 0 T t v D p + g N + B D D s g P R E 8 F 4 F D X X U T k 8 M O F c x u w p P 6 6 L C M K 1 T i l o x D p k 2 4 V n C e c K y 4 Z 1 f B 7 B 0 H S F Y v V Z e T c 2 6 q 0 U g 6 C G w K P X g + w G / R F 4 1 s v E J G H Q x m w 3 w Z P W f d l r l i d b r Y Z v L H B t b S Y U F G g I I H n 0 P K / K / g m H c f L 9 T P O + O J p Y U A 8 1 X X p 2 A I E o C h G t N r 9 z Z / d 2 r 5 T I a K p + j t R 3 y i r F U a 6 X I B / e F 1 y F O 2 L W A B J 9 M P d 7 m B c U k P 4 i 4 j r V + 1 m / G 4 e w O 6 k 6 / D d e J 9 j 9 D 4 m Q C p H N Q r G K X d Q b Q d P f D a j X y Q m E 9 X W + 6 A p 2 G 8 Z r K 5 h J Q v j c H w j U i E e / s L M D d G x f X 4 c 9 l C T W J F h y 4 z 4 1 f 3 j J F 1 S j 6 N 2 n n 6 u U y j Z 0 d P d D t p D 6 X F h A z t 9 o 1 L 2 J 2 V B U z H W g b a E r r j V U Q V O H x L 1 o n w f d 8 t I S E T 7 C 3 E i + c G c h a r 3 r u a W U X C C r 5 X X y w c z h J v D l m p k X x d r A e h G t o n B 3 i X d b 4 e 5 J c j 7 7 w k 3 L + V m v 8 9 f u x l x p w R s K u + U C I T I 3 C 1 L M Y O l + S + B K Y 7 u w y J l e M K N B D T 8 k 7 L f X e J X B U j X j c N x 9 w L m q b V 0 T b O l / H K + + 8 K A x z c d w v d D I 5 W D Y 4 B S Z a H 1 2 Y f Y e a Q W j u 3 X 2 u S n d c O r y h t T p g o l q i r t a 5 8 d n E E G Q j 7 Y k J c G 0 q Z E A O l 0 P J H f W w n K W n 7 3 2 x X m + K S o 2 b f T 7 K Q a b F C m b f M J C i R 0 N b e X c B e Q I W 0 9 q 1 5 I j E a R R 2 g D 5 F / V E Y C f s 8 G e p t / u 0 7 X w 3 F 6 I O 2 x q t 9 s S X 2 f / J e U / E C X 6 V G G P v 8 u w U Y P T X E q 3 v 6 o C 9 K / F O i p y g V B j d G 6 s 4 H Y n C f y M f p o A 9 W 2 g 0 d r 5 c + I k + m Q i J R f l q w 0 w n p v c t O f r k L 0 n t z C K c J a u V t D Q + 0 t k Y 1 h 1 3 n i H 6 + w b l r M z e 3 t j j Y S + l Y q p R Y N w B k l 8 S R G k Y + Y r o 1 A L x 8 v 7 9 i h 5 c v 0 i C x v j H V 5 r q 7 1 4 U u f X 4 b x 1 p 6 J b c L R p M b q / R w l c a q Z Q 3 N j X / J G I H J F H 2 F B A t T + 1 3 x 9 7 f 8 0 C 0 m N f B S u Y t 5 4 K 2 N b 7 Q S W T G 3 g d j f m w 2 9 3 z e U L + t 7 8 t B X E I M O 0 G 0 5 q A X S j q s K N g z D 6 9 s s f j r f b w 4 H A 6 s M n x f g F 7 k K 4 F B l l g 8 d P t 4 9 e 6 S z C 5 P A G f d f i J t 9 j b b 8 Z N E / U m u D k F 7 3 5 S Q H 0 f j 5 D T d / 6 V u J u f 3 T D v x i 8 h w 9 B d O H d W 5 P j j y U j + 8 M s x I u n w 4 9 q K 6 Y 0 K 8 3 k s a K z q c r I 1 B c x 0 y R f + r h 2 e w s D H k g h K 6 t 1 b p b 3 0 d P B P 6 J b N R N t p T t 9 + 2 f y w v Q v N Q 0 o Q y y / A W 8 c Y A z Q P F k + P i m I M O 8 X 3 s f H D x 2 B s G r d Y r x I + 1 e T T 3 5 E f Q I c C h 2 x y X 5 N m C 5 t q v K r 7 s Y r 6 A G t m a V k B s 1 F 1 X f R R g 9 v o Q O I 1 Y G D i a Z e 7 o t h o e D L O d X 5 I V 0 o G 5 h 4 h H D A k s v Y p M 6 H 2 V y K E b n R 6 K D x e 6 1 C i O 9 0 6 n J 4 M g b 1 O 2 u Y o B O R t Z 5 J / F 1 C M 2 0 5 t R e l R E i B t J m P m m X N p w H O F t a p X H Y y G y e D e d 6 q 6 1 a + / B D 2 x T u y M 0 n q o k p / w u e k r V g C + A n g y U o x 7 m t y p k j 9 P J v e G v E / W T T w r I Y L w A z n Z E W U a 3 I c / E j 4 a P x 2 u B k U H O T z w f w l I 5 Q C f V 8 + L / e W t g D b s i b E Y L 8 0 I 6 Z 3 D J 5 a K z A k 1 D + h 2 P e z K s R L R H 4 P O F 9 x k O S V 1 r R Q E m D I s W k D r i H H I v N M K 1 l g L 5 s y 4 p i q B u z 9 T a W t J 6 j b d 3 l t z Q H j e t R O G Q K U O Y U x E c q C U / L h 0 I O z D 4 a k W 5 n T 4 n A v + O S 1 J + 8 N k l 1 b g o S 7 k Y 6 H s v 7 t i d / j u e v a 1 2 0 P 4 i Y + g + e 1 n f 6 r y d n F P 7 I 3 S b n S z F 1 0 s w 4 q D R y W y S + z x / E X + v 2 o e T 1 n i p S O c E / a i v L C a 2 v v O b 6 F w z H 8 v O 1 S A 3 z A m H j 5 l R b 7 Q u Z t w A H Z W N i H Z r P J j 5 g f j g P G 7 d s T d P 8 U z r b k R a r g V G q s G H V t o N q D L C o S 2 a W d 3 c 8 8 F y D + X D D F j h G I 2 Y E S 5 4 + n u g f 0 X / r L P G K X 2 0 2 f i F G t m 9 Y j n 5 t U f K 6 g H s I 8 o o Q h Z s + E x P F h u W o / 1 b R X 6 O f K P r / B u D w Q K p O 2 I d f W x u A b Q a X X r 9 o D t b t p X L z g 4 x K K v d j X D V g W e 0 O t K K K N e z o k D 6 k L Y G 2 3 Y n B j m o 2 p C j 8 w o M P N 6 9 H i W N 4 z J V b S i R T j P Q / S G E R f j 6 S T i v P A e W s d 3 s v M 1 2 2 I 3 7 + j + J A z r 8 Z 9 y 3 f i F P L U X B 6 3 H C O C I t r g r D I C g 9 2 I / e + N 1 v z E j y v e g f h y E 5 x N t 9 h L A N k M a 4 q f u h g 6 E f x O A z 8 + c K Y + C U + 1 C L e e j j o J X e L q U T v O U G O s j 6 B C / 8 f x p Q f v w i y 3 E b g X 2 z S G / 6 2 t C 4 p S s 3 0 E + H E 7 v 9 A + f p D 9 H t U F D S O v Q i W 9 c 4 T F E 5 X k g Q Y 5 s u v p g k q x p d h U q 5 9 Q 9 O f G c Q d b 1 y z n t x P M B V J v u G q E t P s C 5 Q u 9 V 2 b m d 5 b z g z 3 5 f 8 f n 3 C L Q k 5 Z T c 6 R A t p A 7 Z 0 B W N 5 f Y b 6 j p Q D a 4 t O V G y v t Q J G U b y F e C c u c s 6 E I / 3 J J X P p 6 D G s 9 C q I + J 3 Q v f V V S H + s s y r x 1 c B Z Y n E E T 5 r U v V e u O f L p J b a S 2 a f Q 7 0 8 o P s F U G 9 X V t 0 G l B k Y 6 G g F s x 6 p K J C i j 5 T 6 L N l U / J x 0 r 1 f X v d L h + P T O V W 6 X r i + z f q 0 5 E D e W Q j 3 1 o b d t S T k d M / d x l V 7 x + h g m N A U W 6 w + X u w a A h S n p H C v Y G v m t o n / h 6 B A B + r s E C w o 3 N F Q 9 f 9 m h v s Y i x s e A 5 T c j V K w i 6 r O v i m x y p n t V h q k x 1 D F f a t A Z C y u 4 h a S v 8 V j C v O H P P O B H Z 7 5 I / S + k T j g 0 z q M + G F V 0 2 Q A n B W 1 B 5 W / A X F E U j + J Q i w v w h G X k E 9 d t p r 8 1 d 2 + K D s W C 0 Q o g V T M m o P i M / 5 L n n 0 d X G O B b O 3 O 1 5 W p Y d 5 7 o Q D 6 e w n 7 B s H Z / X 9 5 8 T B l 1 9 U 2 0 U N O u L d 6 e U Z M F X i A b K 5 b H + C 7 d z 4 7 6 8 u X 5 G S H m C 5 D O v Z h E T F 2 2 7 a 9 i 2 w P 3 q j 7 6 a 3 A N Y h D S 0 C b H G R A 5 n J 4 K j v p 7 2 v Y + + 0 h 4 U J z M c g G c a L i T + M m l I v n E 3 g v t C l S R c i x P x 3 y f z O z d p o B S D g / r l Z 9 E D 8 w a Y w B u 0 3 U h 1 7 b 5 T 5 S Q q U 6 f e / N g t a i j P C y G v d n g c j a X A X 3 6 i j l Y e 5 M Z B 1 y j u e 2 1 L e g z P 7 + x g n g V O R p + v i d 8 0 j i 9 n / d o o U F 2 w v Q 9 w I o W 9 M 9 R l R I 7 O J c 1 4 U w i N w m L 5 r w A N L m y o Y L t Y n U 8 4 f y 1 u 5 w H U I I b a m D m 8 a J B x D a W J M i v W Y V h / C 4 2 7 7 P a s n 5 f 0 2 z v s t G q G L 7 l f c m U 4 Z D H b O w F C + b T E T A u R j t f 1 t R h 4 l b a 1 4 K k F v D G v q I M V a Q X O Y K I O V 0 w O M V m t 8 o r 8 Y 0 c 1 6 c 1 n T M w + o W E F W H Y 3 / p F r J 1 R u v / 9 K U 1 S Z c 5 y z H 1 A L d k f y c k A n t a y l P S I s x X E k V H F i W B B A 0 i g w L K J R u Z W n n 2 V d s 1 K u Y t 7 A x v 1 E d K w l 2 P c h h N A v X h F 0 8 i c t S 6 g 2 2 V A S A J A + 3 c E N a f U 6 S 8 6 x R 7 v q N J d j f g l k g V 5 p P L x d r 0 r g z h c n W y n R T z P k 5 O N L t g b A a b l i S S F + g O r d n 7 g x L U p F 1 a Z 1 M 2 + b d W 6 L n Z g T G 8 L 2 C P D h + X 5 t P e h z j r t c S 8 p 2 G X u X n m 0 J k b U J + + o L 1 / N 4 L 5 Z T Q L p Y H n 5 A e n K l M y N y o 0 S j N J 1 z m 6 9 r T d l I Q D j A z z O Z b E 6 z 6 c 1 w l c b c Y z 1 p Q 8 I i v 1 5 G 2 y 0 v z O x 8 h a x Z I e C l 4 k c l v a l 6 u s O A L a 0 I 7 n T D 7 a x 8 e 4 P 3 I v M o + C y 5 1 0 S N y X F t e Q H X H g A D v n d Q + 1 C h u Z R t Y D k 9 Y K F 8 q G N N R m B a O a b A T A f f L a n x 8 b j X N n m L Z p N z 1 k 7 k s n R S U O e t z W 2 D F M l h k 6 2 q O K P 3 8 8 t 7 z e c K F G y G z Q C f w U / K o m h J B b J 2 n w r 6 f U B s 3 W J v s Y G 1 / 1 1 i 9 z s 7 + x N H j p 4 R + 4 d + w s T w E O I D B S b b g w m C d / v 9 l I 2 5 s n 6 g O g F / 2 2 Y w A I Y l e l 2 x L k a C 2 Q o r 9 H k R C S 5 0 M 2 a n N p 1 1 H P K z 5 3 a q n k G e R 4 M a v i H T / P S 5 S 4 R P C Q P v W d m L w i w q L 1 j 7 M c V Q S K P i / S t G b A f 3 6 c k e v s l x S a T t 7 z V d z R h 4 c e 8 s m M Z k H B F A X z s s A k W H Q U 9 h 3 B B o C v R k m 3 k V 1 i 6 m K F 6 s c C E i H P w M d T F C Y S J j R n s x q H 9 O a v U j p + L 9 2 L 4 m H v 7 V v B X Q 5 W a 5 6 O D 8 W N p H U g W L K f S W O d X 8 S j I Z 9 i z u 6 D B u Q R l j f 6 r z n d k D 1 h c T R c j A y d Y S R U e c P 4 x j 8 Z y U x X n o v h d W p p r + o k R 6 G + O 5 h l 1 m J V g b k L C 6 s e f H J H e 6 q h o L P i V e K a B q 7 x u a w D z t V P r U a 0 8 x n E 7 h O / Z O o w n p t 8 O c r j + / e 6 4 o z v u B d K 7 x S n t H V 9 V 3 K N k F w B z k y J H P J v C w S 8 e i O 0 A k 8 u + 6 f Q b D r 3 V j k / O J V k r X O O d b 9 h 4 H R C / s G p 0 U Z J C v t l D G w d B O G / V T 2 a 4 n K u r s 0 v P 0 a 9 4 y X 8 V 8 l R M Q o g 6 X X w W M l N p f 0 l E n 7 n D H n U g h H k 5 + v Y K J O V O m / q l E z c Q M t r D b t X 6 Q 5 G Q / U t F c M N + 8 M h x v J 1 t P + B u i w P H X v 2 p u H a b G w K h C / n h c 6 G 5 u W x 6 s h 5 v / 3 i P X p 2 q s b d k O d 5 Q q e 7 N P / q 9 S e 2 F Z a 9 h P o t / A W 7 E b A c g 5 m K L f c D l F T g Q A p n k q W Y 7 D N 6 3 I N X b 0 5 1 O K I a w z 8 j V n q w F c W 8 y y D 4 Y O O c t M l i z j 2 q 8 L 4 m I J 6 v s 8 y 3 v C F Q f W i 2 D j J Y g N c p h 0 8 v r y h g Y q 2 A J p F 3 W W r 8 o u G i w G P W u h Y 8 Y a Z T X B u g X 6 F X H n J 3 e P K D z j s Q I Q B r m G e b z S T M t e g s l V e 3 L G 3 v I O T y y i t 9 j J V h u A T y j c 5 8 k Y t e 4 i 3 0 H 5 N u K w x 2 k / h 8 Y i k 6 N S 8 X b A m s O w g 8 a T 2 K Y e H z F 0 5 7 b 8 M O d 7 R q X F e a L i 8 5 m X A 9 g d H L 7 O 6 1 5 w H 2 8 1 n N H H r 0 / h B E A G C 9 h v n 3 U B X l 4 Z 8 g L 8 W N U w + D 6 v i u p I 7 c n b i i u V v R 9 P + G F d D 4 w 3 e k k a K E D V P N c o v H b c u i 2 1 V j x U x W 2 e o X w l Z n 1 N Z A V Y Q I 7 j T 8 i 8 + 6 e h A k w Z R 9 w R q V F U k 7 v d n i o A r O A q K q q P F g W V I B v + p 4 s a x W 6 9 + V p 9 1 3 K H G 8 G j Q Q 1 + C d 5 5 O B A e o Q U + 8 H S t H i T / V X + p d 6 P z b 1 H 4 Q v z o z R K P w o N 8 B u O 5 D w r x N 4 i g M y / I t H 3 H C k R U e M j 2 g p S T M v 8 8 X M J 4 I d F E y q s a 5 B b 6 D z x c P 2 2 A s g m f N q z m j 8 P V v 3 g P 2 d 6 L T s J w C b p O E U l g B 3 9 B M P Z C W G + P z q 5 + W R f Z 8 / b b n U n q T 2 m B f x I o / K 3 F J H / y P E B b V 9 v C m H a j T L X U c P 1 G j 8 0 J 7 D h s c N J Q B H T 9 4 i r K h L M Y P B h n R e Z v 5 n 8 k j Z b f A n M O F 3 2 S F S s l 8 S e D J T T r y 1 N q s + n c O d V 1 L C R V v m s N M U K F w 0 O j q 1 z P p w K r r J J c G r t Q e J i w S E K 0 E T q j Z l 2 a m M 7 d S R V T X 6 p b 8 e f W w w z T 6 D w X Y K 8 z e 2 l Y Y + 1 Y x U Q d D b 1 e n N e o O J a 1 s u 3 l K v 9 U J N F G L a L z p e s Z 1 6 J x 4 S L 5 + / x y l m 9 C S O Q s i M C D 5 D u 9 A s 8 x z 0 I 3 L U I l 0 4 4 H f H D g 7 Y K m K 5 N 2 b w 2 7 q t w A B 2 Y z x t S + 2 f J e c F O k n 8 H 1 g t P A 0 P T k Q s R 9 K R v v T o o A B R W 4 k f L L R e w 1 0 t W 8 m s V / w 1 t p J H + f A D o / h 5 E F + U t C 9 2 F E x 7 L S t + + C k E w v r r d w U 6 s j d o N m 8 6 o S i a m c 6 K Q M W J S X V q F R 2 h 9 / r O d b N f 8 b W Z l Q Y 6 A L 7 j m I c t m X T L a s / + Y Q k Z w + g p n 3 f 0 B 6 h Y f j F v K I O C W O m m C v 9 O d j 7 g d q i U h 7 f b P B Z Q h t K n X T e u H V e e 2 4 Y z R X u c 2 y + z 7 M D x y B 5 d 5 j I M Z d 4 9 f g / 2 7 j L o u f 0 E M 6 2 1 y L b u x d T 3 h 6 w Q M y X k X k P C R f b K 4 / c D N Q 6 4 f I J + G x b l F Y 7 m f L f Z l a Z 8 2 X F 5 i n c Q b 6 u m x Y S 5 k G T m a b b 5 W 7 n c B 1 O H + P V 4 4 F p / g l k l Q + k O j / V g h E L K + L q 9 T Q 3 L x 5 Z r h 8 K 0 j c 2 9 f B S Z J P q 6 / K e 3 V Q w k a X c t v 4 P Y L x R n 4 + t 8 J G S 6 S / U E x A n x 5 A 7 k / H C b l M t U T N g W G L I k 0 L 4 J / 4 Q M U T y B E d / C J L 7 C u I / B I r K J 1 I Y S 2 W V n 5 K k J S S c N H V a X x p A R o H j / 9 D m d D Q w g J / h + 6 Y Y D o l q j w 0 a s H N O b L + L p 0 y q 7 b X L e K N L 1 1 G u v v r g U 1 z e W q g a a k v / 3 l y V S T J 6 O Y S D 2 T + 3 B W 8 E I Z 2 x m 8 N r + 1 A A 6 5 b V Z X + H J 0 X i 7 r t 5 C A T k r T h L H y r E 4 g I D N q l T V q K h Z W l C 5 f K o 2 2 c 7 L I x K u e r 4 m 9 d x e g j W 8 n G U A t w A J P J J Z e V P X t H t S 6 L O U 1 y J D m Z f 0 N b 1 P e 6 V B B A n 3 / i d S x T / 7 I G D W 4 m r g a 3 Y I V d u I K H z + p / Y r c M D 4 B e Q 1 p y E S N K W X 0 S E O 2 s R a 5 p K 3 2 3 h Q m w a r + j L U r c 0 J Y D j F M 7 Z N 6 w k R f I i R 2 l g e a r / T w u s 7 A p S M G y Y X P x 6 Y 6 K N I / t q H F 6 k U 8 8 N f r C h A a H h d l / z C 3 y q 0 K o S p x q s y A m r b Y T 0 H 2 X w w x h 5 2 A f 6 j j D v W N t 5 d + u 4 l g Y E f f 4 R w d j 5 8 P S L / P 6 n M e A u c P 3 X S 8 u c e w w t 3 9 + I F m a U H t 1 N u 7 h 3 i x k E / d T 2 s O K X V O M M w V t + I p L s t o S l N h Z R h 7 B y c j n W / e I b s 3 U 0 t y w O X b F L J Z n I E M 7 M X j E U x w P R L P C t 2 / a X o D 7 5 L s t / u K w f q W 3 k Y e m t O e 8 s e 2 I Q s v e m p M + R i E x w 0 2 p K h S / D T b 5 b g 7 k U x 8 W / A D f 5 B x r c N 5 x b L Q w 9 D w a F G a C r Q w W F u k 7 S y u 0 5 a e Y 4 a B r S M e L y N q C / 9 / U e E z Q / u 5 v V / S k r j h i u n 2 R 9 M m p 2 d s W 2 R O x v a m B 1 F F k r M E i 5 2 0 J W v w E M 4 P 6 Y f 5 C q 5 7 I B L 3 0 n F I 9 M 8 I d U x f / I r 3 y w W N 3 3 5 e C t H e c F R i S L K t H u C J + g z x E q N d 6 U 2 5 t y s h 1 Q s 9 b k 9 t y y O 4 4 O O D C a G 7 n d M c K T b E V 7 9 P 7 C / b 3 W k g u b T 9 Y T v 8 R t T k Y h + y Y s z w h G L c B 7 b L B A o 5 S Y G g y p e y Y 3 k 2 j I f j o d n x i 8 t J b g L 4 7 C o L e 4 B A 6 n U k h S D j P D 0 z D 1 i n 2 7 4 z / L c M C y X U d L Y Z g W H e f U W 0 / b o e 2 q S I s V D G t 0 b H x 1 C n r q 7 L R 5 B 9 u 7 9 + t V K X I G A U a I a X W G X D d 4 v / r b / t y H U v k e J w L q x G / 6 G C q f B 8 R w j J q / A w + A / h 6 g p S E k / v + i 5 U 9 6 l K p P 3 4 Q 3 o v 3 k N o N F M H h M U P q 0 + 5 v f S 7 R 1 Y b A E b 9 h B c M 7 a L P E y o Y t D d M + s S v E M P e t / R u Q B 6 u d Z i d z 3 Y P b z a W X z 1 z f c T Z X 5 q a 7 D y M A c X D j T + 6 2 7 d g V 7 a b P i S k n a 3 L N C e i 6 k j t a J o O 8 g V U E T w N L L q 4 5 a F O N m l j L Y p B L o O 3 w u N T s 6 X d W X l P 3 Z 8 q E j o V E 5 J k + W s T y s C 3 n R J G A Q B / F 2 k 7 5 o m k l C o y v h O Y p 0 G d z O f r Q z T v E S g q U B a Q 5 w n j 6 h v C c d H H d k Y m m Y z W L f N E m Q M Y J t N g I m y + r 8 + 1 4 i w D x M N l v Z / r j j p Q y D 8 B x E k e q F i D Z e s 5 s Z k T g F X h A E X K 3 c K 7 6 k S D v j C K f y z 3 B K 6 C i N h h y u d + J x J Q p i O D 8 w K y c z / t f f d t T Z U 1 a a f b z 0 / X R x 4 J R o w b 4 B r 8 u T F x q f 4 u R 7 M L d + C j T w T 5 J J 7 j 2 E b D T v 6 9 I d y d a w O V E q p f D 2 a q H 7 j m m R q G M y e X s e W v E F X 7 G I 3 W G g A v v y 7 P k u K z k 2 H X f o C / M C o l + y L d I 6 h b h E 6 U R + x q B Q K A p / 3 o 5 q l 6 c 5 v S a t 0 H 8 i d Z u Y m q d C m i M w D f O c n G J r g m 0 q M m l i 5 V M + x B J x w H k m A l 4 Q 6 O y X e l t D C I n r 1 Z s i T r U E R i Z 9 t d x G W u X l j M 5 Q O b k m M w V r s r b m v Q Y S 2 C 6 a m b w i + 4 v U S w r n 4 o e v i 7 I P N z L X X L b + K R l / R l e u S A G q L 1 0 U k 7 M n b c G 5 P J 7 I b v c Q P 9 G k B 4 Z B N j k R 9 Z 7 6 C Q C 9 l u o 4 i p A b H R c b h p l L t r f f 8 C j o 3 2 X k V 5 + v 4 8 J 8 n i E T R n o 0 3 d O X g g 9 o I 0 e k N S w A 4 n + 0 h H y / L F 9 g E w r 0 r K t U e c E 7 1 M c 2 1 k F f t 6 B w 2 x g C Z t S w 7 P U N I 6 l c y 4 E n b r V 2 j x T / E W f j E 5 W I 5 I g 8 p L u v r I e 2 O B F 4 S g + I Z v H C H W m H R b 4 f g y G 6 3 l u v v N M F J + h v G i h K 8 C i 8 6 A i s o N W u Y J S K 9 b I Q A / U u L K E Y f 5 e H h v L w a U p l r n T s s q Z + c A S z s d 0 Q 2 9 f G F Y 5 5 L l O Y s u 9 6 J f 2 D j s x u L e q q R Z v E P 2 y T Q v 4 4 c V k a j j f u Z u s i Q j M u 2 p r P 0 g 7 f 6 W K q b y / B y w 1 Z / i 7 5 3 v v b 9 4 3 R 6 s 0 z v 3 M O w B d x D p T h 5 a b 4 x s C h 8 K x j u Y M k 1 + W U m H S u u 2 u b t 0 g x y w F C s G T p u T M e A + e D / W I 4 W 9 z B z f H J S L O d V 3 H y I c f c 3 r b r 8 Y m z x s p B 7 8 v k d z v I u 7 j G D 3 6 e F A W c a D W B + r t y + s Y 8 a 0 8 R W j T l Y K v u a p o h q S s R c 6 f a A l a U U Y t 8 v c K 0 y u G J F j q d Y f L S M 0 L 9 M F d x m W p O 0 A j y B c T z D 7 I H E M T l r x b I H Y q q j v O Q Z e B i f n + P v D 7 + 7 V z t a 8 H b G S Z O M R D R r 8 g q 1 S N S g K 7 2 F f n k N n y q P v G V p a L 7 4 m C 0 I + v n h N m R R v N u 5 5 T M d f R w 6 e u / b u m p D 5 + x 6 l L y 5 f r m S J y H c / l v g m + c X i 6 W X 0 q V z m u l s g b B O 1 4 3 N 1 2 4 G o U J n O E B Y 3 G g Q w x i 9 F u M z x 9 + R f L o K + M K G 6 E d 5 n A x o P + O j d 2 P v i N s m h S 1 s k B K a a c m y 8 h i 8 H M N V x C z K Z j z g l 9 U v W 4 O y e 9 t F V X l 3 Y V t X q / v a 7 w k p M 5 O y q u d s X 7 C 8 + J g k Z i t u n N z E g 0 Q n + I x i 1 T J a 0 j z h I y a i f u s O j + L 6 7 g B g 5 + L T V W 0 P r N 4 r S 6 O u 4 t Y 6 N Q 9 / i 6 B a H 5 R L v 0 7 j M D M c R T A Z d 7 o 8 7 W 8 G e o 7 a P M S t 9 z o s n v 7 G E F c A X / h T Y K J f u N 5 V I c E w V c A h Y q z 6 Q z J g Q l 5 D O q y / Z / e Q c I W 4 x f k q L g s 9 m L n 6 G B J o w b Q N 6 5 m l 4 d 0 8 z I 6 d N M N S 9 V k B V U t t q 7 X T / E / s U T R x t E U h H 5 a x I 8 A C x j k 0 e + / i u C 8 T p 4 A o C e 8 X 7 u B C Q 0 e e w P 8 H 0 7 / 7 w P 3 u w + 9 D s 9 X H Y n A 7 Q k l / R i 1 S R h l V E T H S + P M w Y Y m H G 5 4 R P Z 6 d 3 J q d y W V A 3 U k C O M O z A m U 2 u H p U C N 1 z 0 6 R G m / I L 4 I D P O b V D X H e j F 4 Y e o 7 v h 6 6 W T z E t i F D 3 8 L H H 9 4 a e A U D C h S G 9 T H x M 8 x 9 7 x 5 z z d k q F T w k o H a R l x Y P D L Y / N W U i 7 L n p J n S O 1 6 K N + + A Q h t x X H T m C 4 o P K s L 3 j T h r Z 1 y P d y I B W Q + + n O J p 7 a + 7 O N z x k q + Z D 0 l V f i 0 g M m 8 Z L 3 D i l J 0 m E 8 8 R C 7 C W N 4 L w R V G l J M q / Y 2 L W Y + v u R s F G n J 7 V L C R 0 X S L R C v 6 V X i x 8 l y v p g m B B 3 e F s 1 n n z M U A U H 1 / 8 m H I x l X q G B 5 H Z H x p g U r S d P 9 5 f t Y n D c A u 4 R C X h C k V j z F a o 8 b H D O 6 9 j s h 8 F o f k B a S i G h U K 8 Q o K Q V f D 0 9 h M 6 b n T u X M b R 4 G 9 8 e Q Y d + B z o y Q y + G O B 2 z y b Q U v W o j n F 9 s C o M R 2 O 2 N R o G r d G N Q j 3 o y F H 7 c Z Z e + W 2 h w i M K R B N X Z B Z e v 4 C z b Y 9 R R V l g 8 D 8 f W y V 3 2 1 D 5 K 5 d v E G d Q f f q + g K r c J j X 0 1 m A V Q g + W L x s I 5 I U h a j I 6 a k y b c R i M J X 0 / k M l 5 5 f Y + l h 0 V u L x I H 7 m 3 J m 2 Q P D X 3 9 R F 0 f x I D G y W g m c D f m V E o I d 6 x w c d N 8 z x R P / e 4 z p L p n N 6 M + 9 + Q 9 4 U u 3 + 1 5 N 2 s X Z O I V F 3 x G Q p 5 1 s g H E 8 2 T n A q k b l M A i 8 l v m X Y S 8 s + o T 2 7 q j 9 V 1 U 3 h G X W M 8 I H K 3 F 2 r w 4 b f 0 o 1 Y w n 4 l g f Z y 9 F Q g F 6 m f c d M q D R G v G s G Y Y 3 p N S J M h d f l 2 i W m Q v z K Q q 8 I E D y E r 9 q k z P c H C 5 N Y k 0 u N j p m F P c W I G W t c R l Z B k j f q 2 i o o E b X t i F K i K 8 8 F U G I S 7 R s U C I E D P F M g + 9 y F / S c J N p l 8 A 7 q a v M A i n 6 m W s e p L v 7 Y U O N a t c t 9 E U U J H o 9 k Q R 7 Z b R 6 v 6 4 / O i t k p 6 j l B K a k u x w 8 X I 0 W 7 u L 7 d M k M A C a P 2 l S g w M F h h 9 v j 3 + x K 8 x R N H 4 o v s g v + s L i G T 5 w c h x Q y g Y f 1 T f U R S A E P 5 w F E / l 7 f s b R 0 N K j w w V c 7 k H c i 4 p 1 1 o p k J 2 v / O S W 3 X A S j T 5 G X A r E 0 3 3 R j z 4 A + W 4 F W h b O 5 2 f T H v D Z T 3 g t r k 6 n K w J N U 8 s V n S y f A c A h B 3 r y 4 A m Z X L w 2 W u B / B c W h q 7 4 i Y 1 h 5 d o o N d 1 p z q 8 w 1 u f h j d j f e X c P v z r 1 E 9 u S m V o k e r E y a T C l r E U 1 N p D E S q X H / N 6 / V u 8 t R Z r W 1 r 1 X t e H m V 5 / x d 5 s w v c P n u t 9 w g x + t U 9 / w u G w / S P o G y + K T u c J y o N N x t / e Y d n t 5 9 T G 4 X Z s 7 C f g 0 Z N U P U t f 3 8 Y X O g h z G y 8 6 R 3 e v v 0 2 / 8 b a 2 y 3 w N T 9 f 3 b M v z P w W Q x d N 5 d H C T L h 8 o N I J G 6 a D d B m 0 1 w w w D g E L A j P p t d + x L C V 2 v 8 2 n Q M v z E h w 9 2 p g h K c m h L S r V B 2 7 P t n T Z 1 V D q b 2 y S I T 6 / Z h t k X 7 p g K t 3 4 r C s 3 q p B r K H T I k c V b Y Z 5 U t z W z l y r 9 q 8 k P y A 0 q f I 7 H T s u a 4 d H 7 h N P 1 x I E d i k q Q 6 G N t 5 e m G 0 K + / 3 b 7 V E y P Q C 7 c A b x t o + 9 u Q L 5 W A K S F o F g Q G b 1 V b U / e q c t / s B u D 4 D G p D d u y u E d 2 j L 7 + E W 1 v x 5 9 x v J f D / V n T f u u y 1 / Y + 3 q X H J e L x 6 9 K h S 0 D + / C y Z + 4 Z 2 h U I 9 e 6 P o J Q Z 0 U o K Z P Z r D 9 m N E c i Y O F i S s 3 j U 9 b z v v l o k c v X l W H / R S E J Y F I m j O D p 6 H N s 1 D o A A z v 8 Q E 0 3 7 o n L 6 8 K z T q q P i F T B / w p R R h e g P p E Y q v 8 H V o i t i D e f Q i I 4 8 8 H / u J e n P + w J 4 g S M g M z c F A c O N j X V g i C t j p s D k M F g r 8 U v O Q a u M q D G f m v D f 6 i q v X 8 9 9 x u d j 4 1 9 d X F 5 o 8 i m i F T d 2 u k y K Y L N f s A e q j h Z 3 T o T 9 r L 3 D 0 y O 0 P Q o N / m s 2 I f 2 n 8 g P 2 E m 8 j O 7 U w S x Q i z K 6 q d e i I 8 1 v 8 W Z b A 7 F H 8 3 E L T k I v 7 P c B b U e i u a P 3 y e 3 j o z h L A c z G y h M s h m O v y B 9 x q j 5 V c 4 G X E b b x m c O P + K V 9 D 7 w T f P R w d v y K 8 + p v 5 e t B g N t + Y p M u K / A 7 K v H q D b w P x Q z p 4 u 2 c Q P x k M y C K C m p E a O E D e F B q H C l g I h x L l T H 7 r z w 5 n T 8 e X 4 W W X 7 g N L 3 D y k x 5 / h S + q Q S I u O E 2 b R d c 8 8 A r / / a J U n n t n F J / H X n R I P M t + 0 I Q / R 3 D p D G e T F b X R G + L M 4 F V Z N V n Y y 0 T t t i 9 X V x J X z b C T l U Q X v e L + 1 a j j 8 t p 4 O d + J Y I 5 y s 9 c 6 e + h 7 H 6 C m y O g Z 1 d x I B l v a s 9 W P h p 7 A e C 1 1 z r 7 f Y 1 j 5 F b y i E d M + e S 9 8 9 o M 2 y I p f d J H s L K f z 7 W J C N L I z T M e Y z 1 z l x n D a R H H c i 9 Y J E Y N p L 9 / V 8 q U f r z S g D 2 G U H G T u v Y m t l H l V N / R P H w X n z t M R y n a N z v X q W a 3 7 R r S g B 0 r u P t I 9 R r X K X 8 x H x k q t g 5 + q 5 d b R R O u P a I n w / / h + o 4 V o 3 f Y B T O 4 7 q a A R t u G 1 I U P p E U E Y D 8 / O j F l j 9 U A M 1 N p X 6 Q k t B M / 9 r Y W K n X G B Y t L 4 V o N b 3 A a e 3 Y g t H / x 3 K D I t m f E 0 9 h Q M E I c p T 9 T I 9 n x X h w y f 5 d t k l v 8 q e z s b 6 6 1 4 j s v W F a O U X Y D C Y P k X K 5 M c D x a x m Q 8 A f 9 U c M o X 0 Z S O H g 9 D o I 4 E 0 q R R 5 C L C j k P X c D A l t c n P 8 w y 0 O R v c Y i T X l R v F 4 u q u t 0 E j z X q F Z M T 6 q a 2 / g T c j N e j 0 d w 2 / g o K x + Q 6 p y L 5 w e 8 c A X E K + U e n T E F 6 J D + S 5 8 M y 3 p 1 6 U n G o w 2 + P n 5 a M U + y 3 w 9 Q Q s 5 K / 8 u P h F K x d D l p o A p A Y 3 H t n I s x V c f q l 5 j E Z Z f 6 R d J Y o L C 9 N a b r x C n 4 M + N c h I G x i 6 e O P 5 1 Z u N b 3 o I 0 f D C O R I k e + 4 m T L o S W r n s / X o E Q n 2 3 4 o j 5 b 8 I v 2 b o l E n G / b b H p U v n G 9 M o F z J b i 5 J F h l f z 1 c l N I 4 x I f / G D 9 S V T Z X 7 7 u / r N U 2 l B M w 9 m K Z Y / Y N / y S z y j E L S P s N d 5 9 Y Z 9 l + x 1 4 Z w / 9 I B 9 h k + j s 0 f t O S G d m r v / Z U v Y f N 6 I o V V x P 0 8 R l 3 4 q 5 1 2 V a t 5 / A H q 4 p H y u u y d p 7 6 V h h e j J T D r l a v 1 P 7 P a 9 7 j b U o V 0 w M + 0 d 8 J N z n v g 6 M f O 8 F B Y J U + 3 V w I a e r 2 m x Z 5 r F H X M v m P n f g F U T I z x 5 H k / 8 H Y p + J l i o 6 b r h 8 n 4 8 p B t V 0 1 9 1 2 e Z P L P x W 9 1 W 4 g L y O p g V L w q p T j X y v e + E v a 4 a P u J N F f Y o 2 X a 5 o 3 B o S S s y L H z u O + f p a E Z i H L e 3 Q w s t n I d F 5 b i U 6 3 A f c f M 9 e 4 9 P S R f o 0 z 0 P 2 / U H l Q W 6 R B H O u h O B 5 9 L z D Z V N N S S 3 o U / p h A k a 3 y k S B p 9 g V L 3 O i l a C v 7 p b f S m d e J j S O J V M F s P S O y 8 X + E b R Z r 6 s H x f a k h 1 Z Z W v Q F z L t e g F W x C W 5 J 0 5 8 h 9 l 6 F f u a P g g U Y l J 4 c h V v p 7 e s M T l 7 t Y e 8 s 3 X 5 C A N Y 1 5 i b L 8 m G x z g B w m P F P Q j s b f Y s M u W 9 9 x s D r V Z F V o P e d x s N B j c t R q k 5 2 v J x D n 8 F 0 + Y v D 2 G R f 0 l o 9 N 5 B R q B w P K D / Y 8 Q 3 V 5 s t b R x h 7 U l e g 1 Q n s N 2 k x 8 / H n x l Z g N K o s I X n R q p 4 Y g 0 x 6 N Y C R p f 2 s B N 1 s s f s n w o p Z H g H D u W G 8 r q m t i 2 4 Z P y U g / K I S c s P g + C z U a p X h q F e h j C c Y s 4 8 e k l 6 Q B 4 g i S a c 1 v X n Q 8 k o T + + N S N C J V 6 E h r H 7 / q 7 E 8 E D b Q X t Y j F N u 6 9 Z K j l i M 1 x K I U / 1 B a b t y i D Y h j 5 f r y B 6 f 8 8 E H c S M n Y X z Y k B G 6 L 7 D L G 8 d J x 9 U k s d 3 m F z b V 8 l A A a D o 5 r F B b m 3 o D h u k U 4 D f b R Q X + V T M x C + e j 0 n 1 u y C Y / l 9 y 3 Q D b 2 k H X V d d 6 H 6 c q H c O S n a q d D 3 Z V x t 8 O F t d v G j m x 0 O 4 m 4 j k J d k 2 8 Z v C L D 7 3 t j d Y 6 Q X O 5 O X 7 0 i e b 9 R 0 w M 7 r c O 6 1 c 0 N G b e N o M 1 7 U / D X R U T T j C H 9 9 + P m 5 9 / / m H P K x 6 i s Q Z q r w 3 S X V W w v f 0 c y a Z Y p B g v h R 6 4 1 + s G O h 5 5 W k v M A X e l b 5 s Z 5 s 1 z T s Z 1 L G Q 2 N 9 N Z 9 b O R f J i U t a g S t J 5 z m J G A p g I F W 0 K E y c e 8 d R G V 9 i e Z e K M + i E Z Q G Q 7 h S / 1 / C V s Y s N c V i j F T Y i n B e u e L Y t p N c N j u N m / j S Y A C D w R / e 8 M Q 9 K J Y 0 j R B 5 n k O e d 7 2 f 3 h O X R d f f T N l I l L G e 0 7 5 J S a h w + Y g O i T v F T M I L f 6 g e a O e D 5 u 3 c n v P v b T k l B q L + O S B T x w f Z S K o j u G b 8 k + k t k F Z o K j c 5 N s g 8 W z u v 9 0 J n X l 5 F 8 f y 6 d c P 2 j o W U W q 2 Y S 8 V 8 Z 0 s Y P K s U P 8 l X 3 0 t i x W w 3 o 1 E / F M e h x U Y V 8 I B k 5 + t F v Q u m 3 H 4 Q 1 I h g 3 A s w C n 4 f l J S 3 P G I z Q y F i v w r 0 g c h s 3 / O 6 f L I e X 4 b W 3 + u 9 n t q M C d X H i Z q g T p q o l Y K G T Z h v V 4 6 s A X G O A B X W 5 a Z d P 4 F w G 8 3 l g l + j d 9 1 U r i q h F p O x + B c a F X o M V x x k t M v n Z + Z 7 P U c g d 1 b t + B s 2 H 2 E e S D E / a f t g C k D x / 9 + s p R L c H w b E k a w 4 M k B z t z V + 2 H y k + H n a K 3 O B P h 3 7 0 I l 6 i V l E W / R 2 r 0 x S 7 0 1 H h T F C z M u X y m s Y 9 4 B l l X Z o 3 P V g 6 e 8 0 9 P X U e R 3 2 R I + a z O i P B U t v 4 R x X g C f w 9 E E 4 J Y D x n r S a x n r 2 / h C h a h s j h R o 5 R l v 2 J U s w Y S B q B H d L 6 A E e 9 h n + n 0 V D x Q D O P U / v Z x 2 4 b V Z s X b A z l W 5 A G R 0 q F g p P w + H y Q V R e F k D s 8 4 l j r 0 y Z G O P Z v 6 6 W h n B 7 V d H p 3 D W y 0 r T 6 U E M C T 4 W H F U W V w A f C a 9 e u 7 F H / 3 r z t l 3 0 O P x m T Q p O V P a 4 2 a a F 5 u u R z 4 n t c W 0 J n I Q V R z u f D L W B k c 3 k V l v U A F 3 8 Y X f V r 3 3 a G c + h 4 M y H 0 O d q Z E 7 J / g 4 e E + 3 u v A P y a e G H 1 i 7 s O c j s t J A e f i 3 r / y K 5 h X u 1 P D u 7 q M B I W 7 f n 7 n 9 / x y H x 4 p P V K P n x A a M W O j G E 7 f Z 1 6 O I k C R P E C e N z o Z U M Q k G y t E 2 l t r E C A S I C N e T l I 7 W R 9 c N f 3 6 h b w 0 5 T F W q T J 6 A d K i P c O n I I J 2 O B m v Q 0 r O + 3 y K T C T l I 5 s u Y N W 6 F o h E K / T l s r F N 5 V L 4 g E 6 5 X J N F l V v H J P 5 j W p 6 N d N 2 e 4 b c r 7 W P h R z 6 W b H h V K g v j 2 T J 7 Q b j 5 V t v c e X D A F e W Z P o s A P E R B j J o m / P i P H S 5 8 V q z 7 A O 3 A D T X Y V B N q 4 S c 7 U 1 Y l r M 6 5 E 3 B q 6 4 Q G H J 8 j o q m d 7 t V x S f e V / X z e 1 c h M g P I Z o Y Y 6 z t 0 T k k T S / H l M 8 N h g 9 S j C L 0 B h 1 5 v 0 x J f 3 r h x 3 z n s 5 / P l V g z G a T j C P p u s + H k 9 f L G N p u r h q M I 6 W u a 6 4 + N I s F + k c i 9 H + 9 m Z Y L v Z 0 8 0 M o o J 1 O c h u 8 h / S 7 r p t H 9 r / 6 E V U w R / A g X + O r B 0 n 7 + p l J 5 8 B e O R z A J q Y F Z T W x M O / d 8 / 1 t a 3 u g S g 7 p Z a u a + Y u E L / R / l / R m s g q f J C i V + b 7 J q X 1 + + t 0 E g n F i L 8 2 P G U b h 0 U 1 J V O 6 A i f Y H Y D A Z 5 N t 7 e J X / 3 v 8 i x x D E i p 6 y Y D f 4 e 4 T 7 + f Q 1 Q o p o I U L P 6 I / O P k a m i 3 Y D S K 0 W T Z M 5 j k y v E y V t W Y x b y 8 f d H o p I p Z P m P z E L n R p k 9 U l y C q 6 5 j q r B s / F + 5 f V z l d E X N p n h D G 9 K R / a I B 0 6 C w q r e / j P Q j H i H + i q D t c k f a Q T D I D z a q k 1 4 j q + w Y + O b S q y q i p N Y k / a q G k 1 E l r 8 v r 6 j / Z h M q C F M E k m s E Y S Q z z W M Z C Q + v s + X f A D E Y r Z Y r O + s w 3 C o U f X 3 f L x i Y 0 9 y N k i A p j b 0 e B j D Q i l L v x I g y e b K A / y k y v c 1 V w U 2 m h / u U g a U w h f n g K q I C b w H I M u S O p H v J f 5 9 M l d d m V c T S C 1 h R R b 5 v R R N r h f R W 5 + s u 6 x + I Y t Y N o i w G F W K b + V m R / U f g 6 T o c 9 m 3 t r K U M j c 4 o 7 u T B j 8 T A r Z x 3 4 o g 5 s k H f 0 y l q G N 2 y m V 3 q H X X R Q b 5 X G o k z m v C v B 0 x D 7 O x G n R u Z x 6 c f X O e D 3 l R 6 y b J z u W 2 g E P V f H + Z 1 a t t p T N v B 1 Z D m U O 5 c e f R N r P H g B e h m 3 d m 7 W t I f g O k d c 3 E Y z G L d H / W K S n h z f c O Z 2 l l 0 q / C I b V 6 f 4 A z g v 6 M K 7 P I g 0 A p g o U G I y r n T A w d T l N a C c 4 e P T X 4 p K 7 x / X t R 6 B h z / P o s o P + X 7 U w / c 9 7 1 G K w + b u R G I U v k o R i O q p B k i 1 b O a W Y C O n G 1 x x Y h r / 8 T O + 3 b z i i v 5 c v a G j T w 6 l 7 y 8 8 m i B B C / f 2 e C A u 3 U I u D 3 3 Q e u a q g U H 9 X 0 o b C + v B N J I T r 3 C s k 6 E Y + S i F x K p 6 G 9 8 i 4 O F g 1 6 B P 7 7 I / H T P 6 Z c p q O i C x 4 C v v l p G X + f M 0 Z 6 H R E d D D u l t h 7 o i 5 s j 8 S U b j O o f U C 6 h p Y 7 3 J E G m z x b a R b L j m s a 9 Q 2 j c Z o v s v M W 7 0 x p m p c V I O J G V D i E 1 9 f c q Y I w Y F e Q 0 X m v A E N m M Z N c J y e 0 H S e w 7 W 1 1 P 6 P r 8 J u C Z 7 M 3 N o e 2 a f 7 k m 8 R u u M N z w f u n D X v n G N w e f Q 0 h Q A K G t K f e G D h j w p 1 W Y 7 v Z D g T l Z K g f P d m E l m S Y p W s U e g A e + 0 B M p z n F d S 9 4 J b / l b z + c V 1 L j U F a B r z g G j c E R m L a + + d u h N g o I 2 W o 4 I M L q A X A / f E J 5 K y 2 V C G 4 3 T T 6 X u Z K 4 6 O 3 S Q + Q 0 F q 5 a S N 8 / k p A w J Q O c I 6 i k H U y T g S V U k 5 m D k l m o o + W F Q o 6 j 4 O B 6 O 3 L + x j t j 5 g 7 G z g m / R m o r b u a z a 3 1 y N 3 1 c Q K p 8 2 C i h g P n p 7 6 A D c x q 3 M 0 O 8 Y 9 e + O t t e w r M K E Q a H b L y R / X 9 Y L 1 H 8 E u V 0 3 + X X R F F 1 u 0 M 7 h 7 + L 1 B O I R a P 6 Z b 7 H I S o o k b s N j c X 9 T h l 8 G A K r v l a 3 v 5 a / X I d I h n u G U T x C W i + c P N 4 9 F o b x H C e 2 X 5 A T W 6 X R q 0 D m g h 2 1 G Z X F L 8 x t h P L c F 1 e S I 0 B N 0 C s W e t o n 0 9 r d Y u + 2 2 H u 1 x e I e C I E M 3 R Q t r y 1 h z a 3 s h v G e q 2 X n X o r q v C Q C D L S E m A i g p K L 0 M d Z c / M l o A P m + 4 m k C 1 F j w 2 u V G 1 V o s 2 J u S / s t s 6 B 0 B o i F V c 7 u 4 H I r X y J + u O D x n B 4 b s 3 n p 7 g 7 1 C s j Q Z 9 M 0 Y l / p 2 / S u B y O p 1 o L U M Y e 9 4 0 v J f R T I v y X r 9 0 n 5 G g c s Z S P I C M T M v 6 p v O R H x 3 B u o X 7 J 5 k g m y B G a v 3 2 l G V o L 9 Y Y q W H v n j B J J 8 5 B j 5 C 2 s D 7 I e R O q 8 Z d D H a P J 4 w z / O s b 3 2 X k F 6 z U O F G 8 0 R n s 3 w Q b J 8 A 4 T m A 9 d 6 N 9 M N E m z 7 e W G 7 K 9 W e m s P u / V i G v T G h N 4 u w I R x 3 K L o A R n q O A 5 M H 7 x 2 k 8 g a q i a d h 4 K n s e C W b 3 J O B g W V B 4 1 r 5 z P v n w j Q z P F 8 F X k l T B b t P x / 8 9 d e U a Q T s J S d r X Z 7 9 n c j 1 f S R 6 X H 8 R P H k g 5 n 5 8 v 5 A U T L z F 2 G D H X G e X u / v L V 4 S d P k V M p D R C Y L B H R C 4 y w z E C Y J T y o u m Q 5 w z E m Z B 2 R H 0 W M 1 C f t 5 5 5 M T / C 2 C D r 7 l Y F f d f 2 m f Y t O D X h e Z 8 / F x 5 t f H g t m 6 2 H + d G R c 6 x m X m w x 6 p 4 A 9 y Z M E 3 S Q / c V p I n 2 f 5 + h R 6 h E f V x b W P 1 / S N I n g W G k 1 + 1 I V W E b k L b 5 8 t D r g y g D d 5 M F M 9 3 3 v i C r W i s 2 h C P 4 n K k h H A i h p a i 4 F X M f d 4 S j / e j O k F B C Q R 8 b 7 L h x P x i u v p H H x w T B c J A z d / m h u 4 e K q a L 4 Q 4 Z T 9 Y Z D D V V 4 F j d m e i 8 k 7 T i L j 0 0 r x U q 7 u A Y v j 1 P y h 0 g H 7 + x l y n m 9 + k / k c n Z C I j Q V 3 i u a A D Q B J O n f v Z 5 9 c R T 0 z B i + K D b / b 9 8 s S k Q K l 4 2 + K G U I P m c F 5 d G n q Z H q 3 R G F a n I r H v d 3 1 w U P q I W Z K j N n C C H r o 4 n S + Z T K n I j u 4 e 0 r Q T e m u + Y r U v T Q j C v h u A s 6 t b K O c Q 8 S b + 2 H 3 h j w e D R g f k 4 J F + n 0 e j j b 3 s + A R C C U o T M X y 0 5 8 J G h 8 5 1 V C E + x / T 1 p c J E 4 R m m 5 u B 0 b W j i + q m / f c y v K + i e 1 4 g 8 k u N 8 F R A V l J q H h E H 7 c P a Z I L e f b M k Y C f h K k Y 2 P W X T l A X B A 4 P X y L S s b X s s X q Q t i o Z Y B S 0 c Y 6 Y T 0 D K L b C W W 5 T + 9 o 5 g 4 4 9 N 4 d 3 4 e A z E v i u L 7 c C G r q B K V r H J f 2 d 6 y 2 R 6 S q F u 6 4 N g p z d Q F J K + K t s 1 3 + 3 g g I Y V D F E V 3 L p d 2 h s n b a s e I 0 g A X a / p B R n u j Z Y Y W q a d r i g k y E l B Z U d c D L m 6 w X 7 3 T q D g M K A E A V r h d J j G o G 9 3 4 S M C N j F K 1 1 X N y f t 3 Y H L H p I 7 S V Y L X B m 1 w t g 6 b c Z 5 j O y g 6 E Y o i / h I a z n T W f 4 D v Z F V 7 t C D T w L t 0 D 4 r d M R / z P n k i 8 D j 8 e 0 9 J H u Z H k T L 3 P 6 t P Q K p 9 q v S h E X c 8 J i o W C h t O 9 3 D V j Y 8 V Y z H C O 8 M p 4 c Z Y O p f A D l H v + j z 3 8 O p t u I T A j 5 z r 4 Q + t 6 z + Q m V t r k / x t a v F w F n 8 I d p r Y V P R I W W z h Y S r D W L U H 7 R Q T A e 2 B S 9 I n i v 3 y b 5 s 6 J m Z 4 7 k G e t V q V g n I J J v p I 2 h J x 3 t s c r W n 4 g 3 U n / w P V n m N s p d g B a 2 N v Z y V s 0 a F M 6 3 P Y V V R u 8 j b n a W d u / v e / y G + 3 I Q i P h s R w A Z m U f 2 a H G m R e 4 P 2 x 7 T B n y x I J Z v s f X f P / 3 b T 9 1 3 e C o + z r 9 4 R T L g D j f q H x n O e I y J u 6 9 P O z g A l Q R o n y J e 9 e S 4 X i z 0 O F f a Z 1 z b I 1 C R 3 B 7 8 Y T 3 O W j v 2 3 R s L z A k 8 Y p z L U C E F V Q V D n K y 8 Q w z R E w 6 / 6 G 0 1 3 I S 2 h M c q e g z j b d T + r M h h E n r s s i K 2 x O 3 V 4 g 3 P n P x k G 7 K T A K 1 R b u f 7 + / x s n z G G 5 F / s k h J b h 2 8 o Y x u 8 W J X g G I j B 3 8 k B 9 v S 7 Q Y D Y v 4 + w w / k G 2 z a B s r p + s I X A P r Y k 1 F l M D v T j c D z u 8 1 O K / v d 4 m k 6 N Y G e U K k k o s e / 9 p C O g d H m x j 7 z L p U u 3 / l 1 4 + Q H v J o i 2 r G m L C 4 l f Y i 7 V d t e e j v v + n T + f C i i H D Z r h F G r b x 2 w 8 P N + x V T C O R A S u Z r O n r r N / 4 l Y x Z J a b b 4 l + k 5 U R 5 w f r R 0 8 Z O v D y n 9 8 l x M j Y z C g n I U 5 9 i G j u d H K A 3 M F 5 x z w b u N b 6 v h 8 A J S J I z o U 7 8 / P z z V P L d a p g H + b s r n l u t 2 + x h 7 2 r I v b b U O C 9 s s v I 8 s b L i D h g D U f N w n s B n W Z h + 8 t 1 7 a K 2 K 4 + P a r + H 3 / j B 9 U N R u a E y d B g x n + 9 U f f Y F k v 6 U F p G / X h 9 T R 4 6 K B 2 u 1 v 8 g T e U 7 f x K E t g M 4 5 t 7 s k G p f N e w S Y l F I E + i T 9 d y H E 0 D 1 2 h F U 8 l n 5 M E f W P h R l E q / G K y e a e j 1 r Y O w q H 1 g h 0 S + z v C 9 l D t W C R x X J Q S g l 0 X 3 H G o h 2 L b R d u q R h 8 k e 6 p 9 8 R x T s T 9 4 V D Z 3 B C 9 0 Y Z S r x d c 3 b D S s q q y e P J o 2 H R x 6 q 3 m c b 1 3 e 4 y r J + h F I t y 3 f r 0 R h p C p l u W T t h i f Q 9 Z n M C + 8 b + D U k X k Q l / d V 9 F d j u / V E + S K G D V s a + P c C G 7 N 7 M V 0 e 5 J R A l / U o C 4 W p T 1 V Q L b / y r f 2 K 6 D s 7 Y W x c C i Q k H 3 C r E q p 8 A E E M 9 g M y q V q A / + t r J O z H A D r 5 w H 9 I C B e n F 9 k l X Q N B Z C g U y 7 J S j 0 A R H 5 / d J Y c F F f v f F d Z j K t G u n x c I n l b h d 4 y K 6 Z S n X z 5 i e G e / P v B v 9 Z Q 4 e b H H G 9 i / h t h 6 n X 8 N h A r y H q b l 5 Y L L 6 i o f Y 4 6 5 + u / M P N m n i Y m 6 D S G r / Z 7 c j U 3 P W e v W K R v 3 + T E Q J e A y b X C L J l k D 4 Q C 2 4 n W f 5 j f H e 8 Z p o 6 + W a v N n B X w S X p x O P 5 K 2 9 4 f Z 8 1 9 7 p + W 5 U 8 4 k v 9 s m w T c s 3 r Y z S h R o + v n 0 c 7 3 i 9 K 6 T y Q o w u z m G W o A F m Q 1 T z O H g p U E U O V K J G 4 r 0 r F x B + 8 C A q v b T N Z 2 g y y H n H F V q J Q a 9 h C I 1 T 2 H T 5 x N n o z E X 7 8 L v 2 t h Y t P q Z A D T v T U Y C H 2 X U / r y j 4 f i 9 s + c B g e 1 9 x A a Q A y N L G j x e v 8 i Z 3 1 9 n M 5 t L 9 g L V a c 2 2 p D 4 l G y 2 L 8 c H O W 2 P S 3 c 5 3 V T s d / N 7 h A g 6 L q B b z L 5 u p D + k e R O Y H h Z a g X i b o r D X j t l e x Z L B G e A y R c x f m 6 d w D 7 u G F U Q p h 5 M V F a a B f 7 W n 6 K u c d a R 9 S m p v f M b Z L T 1 v u e Q H A U 9 1 z U b h k v X V + B d k B j Q U j c h I U A v E e N + G W H c r M N m Q N x p Y L 4 E i / I Q L m P H u g 4 e t i H G F 8 2 V n h J E I 9 p Q N k 0 d 5 E 2 c E J p K s i P F 6 j 8 X L z j S J 1 I + n i 9 M y A m 0 + r u P w c 1 F U v X E 3 D b N o 5 X g t w q L 8 G q j 6 7 K 7 g X X n P U 3 m i x k l y 1 0 2 E / B Z J D l a / k P F F v O e 6 W z Z Z e Y i B w O 1 V / Z + i k j f n 7 T J 5 2 v k v c 6 / r Y 0 4 A R 9 D v w 1 M O i / g 4 H Q J h t l Z d s O M L 8 9 3 w L G B p W X F 0 R Y r p 6 i v r x + i O m W / 6 H Q V n b s S Y + I d W W Z E 6 N a 4 S N D h K q P R P 1 o 2 Z f 1 m 0 3 w 8 T i l t 7 9 t t F n 6 q I b s 7 m T A I X q n T u J j p T Z E e L 7 O m a n n M P n F i P 2 p Z p + x 9 h N s Y 7 p E 4 T s v M D h 9 l p l n 7 N Q r y q 4 s v b A E P S v d r r r 3 + Y Q c e w 3 E K E U J s I r 2 x B Y E 0 d c M g v U C u 5 P o J m n Y h i j 5 B w A K n 1 b 1 d 7 3 S 9 g G l Q c g s O r p C h d i S X c 9 V k V k + s b f A l X z 3 N e o 0 h h J c G 4 O 5 v 6 u R a 7 s 2 P K 7 i r H 9 h O 7 r K t F n l + t 3 g G A N E 6 H f S X d 3 u 3 g 5 I V e o d 6 s H Q Y f A C 0 B e U Q P A A Q L Y 0 M C D C S J R K U V L G Z + y P Y h U B B I c I L y B Y 4 F / z H s O k W D 0 Z J T 2 V c 4 R W B R Z c F i H + A V 8 n Y 6 a N n 9 2 K i Q u P 8 m 6 M w d 3 m c G y 6 d f a p Y F T 2 + G y e d L + M X Z m y 6 5 i V x b 9 I D 0 I 0 Q j 0 C E L 0 n U C i e w P U 0 E u I n q / 3 P H a F K y o c F e F 6 c K U d G Z n 3 n i v B 3 m v N O Q Z C / 5 / d 8 m F q 5 T K f 6 k J / W U f 8 + e E H W i I X x 6 8 J + + Z s y / l N e U e A n P a h 5 3 o B 0 G b a 8 j S r 1 o V B G k O d x V a j L r z l d h T r h 8 u N k J P A g A 1 D g k 2 p v 6 t j f I F b c P y s l Q v E 4 V m u Z Q n W 5 f E Y q 8 D z Q P w b s r f g + 0 J e 2 c N b n 9 u u f 1 1 d 4 z n n 6 0 q v P t V Z R 2 C a R t + J m s m Z Z G X + 7 c x 9 K S 4 4 t r a F e H s E B 3 Q a u P U p f X 9 5 b A R K 5 g X n F Z e T A o l 7 p n 4 W b 7 F O T q l I c E 6 h 4 V q n I E m X j s b h F L S 7 e D u g Q p / h 9 x n X l t E f P r E N R Z Z C F y / F 8 S M L Z J c s / E x f t M 4 q U s d 7 n Y m c I R K h Y C D f + f f 8 + M C O 1 S U s m R x 2 C s X a 2 f 1 S Y r U + c C 5 9 N y F I 5 E 8 Y 4 q w / c 9 q w A d C r N u + n R s U f N S 3 3 L H 4 T m 8 M B u n U q q s d E x w O D K U o 9 x g Z 8 Q w 7 o D U r + + F j s + D 2 / W X l 3 j d J P Y L + g I 0 U b / D X T O 1 G u l W A v n d j 0 C G D s u C d + / r s L d o 8 + J x d y d 5 u i L 6 D i f 5 t G l G q 7 Z Y z j O K e X D w I E N M 7 Q S N W j u 5 Y G K / v z 9 m 2 v l z n n 2 h w c b z t u B F a H 5 n c X e F J p C h M a e u Z 8 q q 9 r O q u f H j 2 d s p G 5 X N E 8 K L M + c n A 2 I v P + G b x h c h R 6 5 / k S K f o O i U 3 9 G v g E V h 9 O D F A g p h X O I c U 1 x 6 A i T / S t j F 2 c t J u X U N U N X s a P 9 5 Q T M Q G e I t r Y 4 x P t H A o + o 2 8 7 r 3 C F 1 d Q l a E P 5 T y b T 7 4 J i 6 X y K s u g j C 2 O J 7 J l 8 W m x S J l C J J e z G P W s 5 L N 5 F t 1 M V 0 n d 8 e u U W R h 1 f V f H x D J w L d j l 4 1 z 8 2 G X y D O j B 7 Q Z K v u L H n e 2 y E / 4 j I j / 1 z t o z L I Y 1 a 6 V c R g 3 w m i 5 F l Y W i p B v v n 2 I v l t b L x v b c 4 + k 5 7 3 u R P C W c H P V 6 s K z F 5 w W A 5 x P 5 m B I B O s s + V e C 7 Y + Y s J 1 j q X 9 z 2 N 6 M q h 3 P d L f w J T U l A e J k j Q l l w a c A 7 5 d Z Q e O B 7 e 8 9 p x s g t f E q r Q O b e q v d 3 Y O P 0 O p 7 V P C n + Y U y P C 1 F z / 4 G / S J 0 L x P i e l / z 7 g n 6 O G L 9 S f a 2 B l l r n L h l 2 s z f a b u g x v A D c z 3 L n K r Q o h 8 N A / H / y H z p + L o n j z 0 I B 8 + H / 9 9 w o 0 x Y A s A v q Z w a n Z + v f k i m m M / t X u l 9 3 b s M r 9 0 / l d + Q A r v o D L y s V J x z V v i k r / Z z P o h s y Y y 1 5 g 0 s G r g z f A C Z J f K T 6 k 2 g 4 0 v g m J N t j N k F o e S M y 7 6 a V U Z B 1 L N q h p m P c F Y Q N x E J r H o 7 M X i K 8 3 6 D V k G D t a V L A i Z K G R u d S C J G Z 4 F u D q t + m W P P p 6 P L 2 e 4 d E 2 F F x 9 L 8 K y Y Z 9 C B 4 j d j e n + P v V j C 4 b Q g Y 6 j D b h c C o M / 0 w 3 X i M D c / 8 6 h r B w D C H B N a G W e a K e t Y Z Q F g f k A 0 D Z j u Q e x I I F K C B 3 y L G Y 4 7 A N l i a K Q N e h v / W r z b n D 6 B d A x L / w B + / u N U f J i a 2 f v D A f Z 2 Z W P p z l 6 u y f x 9 B p T y Q U O p N 7 l i j q A d e e 6 Q R 7 9 r x M D T B 3 2 7 u w 1 3 G H 5 A N 9 B K B r C P e 8 A Z I n n 6 J + r R 2 / 3 G o F z 1 L 6 / G b 8 9 M f b J 3 s U d Q E H v 5 0 U P e z g R u v 3 + K x k h M + + 5 i + / s b t 9 J w n O S 1 O o / f 1 d 9 K K / C 7 m D 9 2 / 3 x X 9 o w / v + / 3 9 / x c H 7 c X / t q t 9 H N H p p W e D 8 w C w j B A J b + U 9 M B x t I X v w L 6 v z W A A G 9 + y c u n h 4 p G e Z W a G E l P N D V e 3 l s s c M y j k a s T O W e B e e B a y 8 N x Q Z g g 8 b 6 i e p x T 8 j z o y x W 5 R T G L B J v + 5 T d M R O C E E 3 b 9 8 Y W p 4 d H 5 5 Q h + K 1 j X Q w H D P t R P 3 Q D 4 E a Z p 4 7 / P O E S H D x n R N c C 5 G Y C N H u 3 X x g v M k W S A 5 h A 0 8 O Y e V K + 0 i A f r P Y F 1 Q C G 7 + s G R H i X L l 2 G K G 1 f w o H a y k F 5 0 8 H q 8 p N 8 C 7 N P t i Q 8 + a X 2 9 e W I w W f k x h / 0 q g 8 G B z I C C 0 s G Z N 2 k M 0 l f u 4 A 4 9 O l 0 N Q B m t 5 u 6 E h 8 9 J O 2 l / S a 5 H / / T r t / Q L D z p 5 7 L X B q 6 n 3 C + 6 a d A A y / l a u b z w O u U o b / w h 3 7 9 f c J k / x J B T Q u R / + 8 s A m / E B X D x i C u O j y 4 p v V w 7 R y M X u G s u M J 2 f f 1 I b f E o b 7 d c b 0 R W Q l q Q 9 l F z P e m b m o p A p y 9 X d i 3 g H V n a S 8 Y G O x e t 8 E C c o y b 0 j F w S / P F X h P r i / G K d j O j M y 3 A J X S 1 3 z b P n 9 t b L o d j D l 3 v e i J + P / Q Q J C Y + p s + a q k f J f B / O y 9 B g X V + i d v 0 I q M I 0 R / 4 c 2 C z D g R q 3 R T e c v / 7 0 h b 7 R n M Y z e S A h 8 0 u / u S g 3 G Y e m T p J f e Q t t V Z 6 B b M I q q M N z G 0 / e e H L A D f Y 4 L E G T p w b a q 7 I N G z h 0 t / J X C m z p t N N C j q p 6 s j g 4 j B U p Y x 9 + O Y Z D n O G Q K J c D 2 E T 6 Q v K v p 3 q n U f v 6 A q Y k g c o W 6 q G h N P Z Y g k y E Q E E + L o f n E e 8 U s z e m l V G b S R O T Y d z G c 1 W V D g U R F l I f h z v H t R 3 5 f S p Q P 3 l Q / H 6 7 e h F O Y 2 6 C f w y L M 6 h G d F R f f z H Z Y 6 j g f s T 9 D 1 d w D K T i N + i j g K D O k L 5 i 7 R w c 8 Q Z h y X h w O K J l 5 R I g 0 8 T d 8 p U 6 T 1 C x Q A t w i a 8 8 b n Q y c H 9 A W O O V o + + 9 j a D u G u 6 M q F / c J 5 E w e / g L k M E u r n X g q / H 5 V n k q z u Z n 2 h Y I 5 l i 7 X 1 w r b O g k n 1 v i p i u y Z c J p E q w L U J Q N N I Y A 1 n v s 9 p N H D M C y l / n X E C a 1 p T r d U l z B 9 8 O T H J H 8 2 h s k + 2 E u I z C c o j G W z t r / e H x W s g t Q a S h E v 6 b z 6 O 7 g t p B H R 7 5 U q K P F H Q w d p R c c R 6 O 5 u A G B f Y r 4 R 2 l H x r W O h K 1 N G P Q d M O A G p 1 f E H y W w l 2 S C o Y q d A B u H E K 6 h V 0 C z l E y o V 5 j f X 7 0 R w q R 4 9 k T C r b 7 u d K F K D T p f b G W k R Y o h a + E g / 5 i X L s Q D 5 d 1 1 H z i k o J i R A G g / z N W 7 e d x h d l t 4 M V k 0 W X b A x R U w 2 g H 5 V K A x p / Z / u V a E 1 O e n 8 k o E 3 + U F b u f z q 5 b P b p X R x 9 Z 8 g F W d a C r j N 8 2 7 g h m v R A d j 9 I s z A q 3 b s E D x c i a J 0 k 4 O 1 s 2 Z r L R n T l o + f q q R X W 3 c 6 i Q l X h A S W h H u K q O l 3 8 X e 7 x n 5 d 0 W f w A 9 N R w H u Y 8 S C q W f M 3 O 8 2 u 0 k R E L T y q 2 Z 2 U U 6 p 8 w Q 0 I P a l h r d 7 J M d B y c h y n o w L b q V Y i Y 7 r 5 1 g 3 1 5 K p 5 9 k m T i Z 3 U T 6 z h q 5 O n N T f U 1 M P c u q q 9 e i B F 0 5 f p O 7 8 6 H j k a q y 3 4 M 4 f k F a x 9 A q r i m 4 9 f O 7 M k C q Q h G h v B q T s 1 h O Y 6 M + r 7 z P i P r + L s 8 M 0 O y j A 6 v L K o u 4 z u / p a v Z G W I Y Y o w L E B / e F 7 7 N / d i 5 h 8 B R t k 6 q x V t w o g y Y h n 1 o C 4 X U n u n q 5 D Z n c 5 r L q S a F + d S U l 4 s 4 X I D l d 3 + H w v 9 4 j 7 5 p h r 1 D W x v 8 M n Y X g p u S v i 2 D E b w A 5 y 6 B B Y a Q d z f L q Z y G T w X U a f 8 e N v J j g l D h 2 F g L j 6 A / 2 j v z m n 8 s l 4 l + C I K w d s L x C Z h U b q v c Z O 3 Q k t x C V M h f o q 5 h k S m x P 3 H r 9 s / v / C I L m J 2 x 2 J l i 5 Q 9 U B Y 7 3 a s H w P + A d a T O u M L o O 6 u a S b c Z d q o v 0 6 N 5 6 Z N 3 + G 9 H 6 g m z Q D v W Z y b X I 4 l M 5 J P C U n C + 3 a 5 D e U u z L 6 7 F H g r z p q F K k P 9 t a X k 6 v h 3 2 j z g h 7 N / L P w + A h z y R R X s i R W B 8 u N + a b U L O w s C F C u 5 I H G P p f C H I 5 m 8 g H H 3 j H k C D c b c g 1 R S I m T Q l V P W l v g 5 h A A T + h h r I D U C f j X 7 5 Y 4 Q 5 s W w W a s P G T / F u U w E 3 J n E 2 U h H a g 5 e d A Z H a m d m h r 9 U 3 l A f j B c s b C q N n O C t j y d 1 D O K L q h Y r u Z r O + N I B 2 n h V X K l u z O t 9 Q o d I v p 2 K P 4 m 5 7 H / b G s 0 S f I q K T V + H s Q D q S i J 7 N m 1 s C 0 G I N G 9 V M F + I H R e c j 0 F 6 R z t f e y D 9 g N P d C y E L N L v S G 7 A E + E M C g r B X F G 0 L C c d N f 1 7 M A i u 3 4 J T c 5 5 m q n j X I e R I X t y 3 G 6 O F O j P u 6 m H d H a c 7 2 8 T I B b d r T 0 y c O R q O z l t c P e z V 7 + V s W k g X S Z Q Y J U R F w C E C T f I o Q c 1 R B X m O R 6 8 5 3 k J l Q M A J B 4 4 Z X v o u 6 / p / v A F w O z 0 w 6 A L e Z q F d r r u H b S y K R J L v 1 A M t F Y p s S r w I v 3 H F Q W 5 / y 5 K g D n c s m P k V i + w c z q T V T i R a D v c 4 C l t 0 i 4 p b e 1 g / q a D m c P n x 3 x Y s s a a 8 q g W e + v 6 k r C C r V v W Y k m w Z 8 X x Y i h B K / f x c B u B R 9 e r o 2 P n E S X 9 z 1 d Z F X o o U p 8 2 a s 4 t 0 C e s y F i q v y w P 8 H g O x 5 K W t g v 1 + l b e 3 g r R R O e 3 2 v O A W 5 c S Z F N M 0 u R B w V s y R D u d Q z q r D e / E G P n z p D H C T F z T B 3 5 a V 4 2 x / A 8 K z D D l 8 V o X 0 D a f d x k g W e r C S L k C q x Z O L E E V l A w f u 9 R / W w N N T X 9 H q A v J I H I 0 A Z q I P p j / u I M + G F Y S k f H A P g d P w v z 1 5 Z n m h W 1 U N S j U K Q G Q H f J 0 7 w v G 0 7 l 7 U B 6 r Y 1 C s 3 z + m E D i m J / s R D j G k 7 m A U k E v P 8 O M q i L 7 S 3 6 g R V W l 2 N b Z X j m d O S p i G 9 T z V M G 8 j L 9 3 i K o 5 Y J k 1 g Z G A K S X p I V N Q 3 J s + s q p S E 7 c J b H 7 z l / 2 p S t U 8 x u x 3 O X b G 5 G 6 l S 3 g 0 z i w w 1 f E t d 6 p P b C 3 F L j E 8 5 l r b 1 u 0 I d o c v d F y p M t r o 2 Y X 4 a 6 z c I z x n b 0 n l A C z x v 2 p 2 S V Y E w X Z + f d I v n I H v / 2 b B a t Y f B k a e J p v W f q 7 m p a O e 2 N a p Q Y Y D n W / d W i Q D t R h O 9 0 + n D S 9 j u E J 4 p k M c B Y U O 6 x W k L U C 7 X s N y Z 0 y c i W o O M 9 X X t a 2 + / P 7 1 H H I B x / 4 t 5 8 L u + v G I f c Q j 2 u 4 S T Q k E / w 3 R 7 V P o e y L j B 7 P e C g l P / l 7 C 5 R S n F H w f A 6 h V D p P q u L q / v T 7 P m g A a 7 2 r x X 0 j 9 O E 9 w O E j V m F w q X x B C 0 q E H h p 9 p 5 Q y f Z Y u p t / D 4 B J L 0 q K t I K I 1 j b 7 i G c P T 0 A 2 Q t H A 2 5 F G U j O 0 a U N h S 4 w t Q 7 V a D P P w q Q J m n D / A O F D I u W c b x W M Q p N g F Z F 4 S n d n c 7 z 1 E B d l h U f T 7 w G q 4 4 b G q 8 4 B A a p + 6 x 2 U O P Q d y T y l 1 L H y y P z H L T P / f b n e I H V a F c i B L g 5 l A p M b t 6 W A 4 0 1 J W c f i x M p r 7 6 u B T w 7 a T r H G k L I H 1 S f f A k 3 t o x E 3 3 3 s a L m n 2 K p 7 u o p R 3 3 4 t l s A T 7 m e D / e 9 Y U B v P 3 L m e E T P t 2 1 0 3 / d e b V g L J 2 i z P d w S e 4 k 9 u O t j K + d 2 w o i 1 j Z E / l R 5 L Y S e a h n Y 9 T K 2 C z I D S i D L 0 9 e x c 3 / L o E 7 i D X a Y c e 5 t g N 7 A v 9 5 O D s 7 n z H a a c V G / M a A G Y V 2 Z + 1 R i s t 5 1 Q / o 7 6 q b m r u I K O z 5 5 e 6 o 6 I 4 M O Y k a B 4 7 4 B / P 6 n D q w f x U 4 2 D 2 y a / j A u + X V F 1 k h T G 3 w V 7 T N h w M T M 8 h 5 + W 2 z g o O 3 H M w X d G h c G u 6 o A 7 T E H Y j r D G j J p j X o 6 z + 9 X b x j V Q u 7 4 9 e q 1 C I W 8 d + 3 x / n U 4 d e q h d m y u n J q Q 7 b G G 7 Y 7 5 P h i 8 d H 7 A y b Q g U g N K C f L E 2 L c 1 l D 0 i 1 v j E o G 0 0 L v C o x I I y 7 Z K 1 Z 2 6 q w h 2 Z U 0 u t f 7 s B y y F 3 g S d f g P v U L 6 5 L u s Z Y f M H S 7 B Q g m v c m W N G W m O Y u J 4 p 5 n Q e 8 C L f s 0 Z q U t i G E 4 x Y t 7 7 t 8 U 3 Q z W 9 c A u I S L J B / y c A 8 + C o 1 r c E R + Q J z E K j 2 O 5 K i C C 3 r C U 0 L 2 f i K 1 q S I Q 7 a H u v u F m b n L O 6 1 2 V x 7 N O m 6 W j C x 7 K 0 4 O t V A L r b g S K 9 v h + d Q 3 Z Q E 9 M 4 F h R n 4 J l t n 1 a G r 9 o 8 k C B Y R v U A H C Y G U g 3 W 4 F E 5 h c x v z + s H H 3 m q f c + S e G R s W Y 0 / Y i T 0 h t d K O t 8 X q 3 7 3 v p O G B / x 3 x E R P e U j T x / 2 O 8 D n H Y Q P O J m F + i X + 4 F L 2 H x 7 2 / P X i 0 8 G T p H G 9 K / Z 2 0 8 f o + M 9 r d k T C d i Q 4 V n E s c v x d e t 0 l 8 t k H z S 1 i U B b t h k O s 5 o u U q W 7 y v y r L v i w N W t p m w 1 7 O 5 c C n 6 + a 2 w n 1 2 f 8 3 4 f q D H p r + u R p 4 O T o j j 7 J Z m f J w e I + N w y d D y 0 F l 0 6 Y G D f V a Q K q U P c 4 J f D P E t K H E G Z f Z g 6 s I i e 2 w / O 1 9 s C e 4 0 / a h G 7 p E 8 8 w t Q a 8 O G 3 T y a u 1 W s m R s g M a I b u 6 v b 1 6 2 M m l o U 7 j F P R R P K y q P 4 V g j L P h u g y 9 U O z b s G f 5 g Y u Q B H 5 b 7 C Y J N K 8 4 E P t B q j 7 m O 8 X P E S S z l Q b u o 1 Z Y n C Y a X j Q t K D L z K E Y m e J 5 d z j g s 4 S g f n F 5 0 h d s J + 8 I u H e x K p B s f 9 g 9 2 h l P x / O Z Q C h R A R Y + p 7 8 7 R e 6 / n 0 1 / D d I p Q o S f y r i U D a J B O a e J + A w r l Z K Y H g t J 4 3 K x T t e X h C + C A U F G j b s v t V A x y r b G u B e Q Y / f O C C F 7 P h A i 3 4 P n l 3 w V l 0 H 8 q 1 3 U v N N n j i 5 k 5 + 0 g R 8 h v 0 0 H B s F t p n i X c n T t c E B f 6 3 R 7 g m v L o F n S i Z v d 0 G W M 9 Y 6 v T A x d 4 U 1 Z k M V 5 M E D 3 x Y s 1 7 u B k T k c 6 C T T x u S q e Q e H y x u p n E V k z e e 6 i P H 5 R h v y y N m m x N N j 9 p J a 1 i v w u Z j r P h p Q f 2 A Q 6 A j Q M j + m N / 9 x f 0 5 r / p B R k 0 N N 6 e 0 2 w 4 F 0 / v 7 H K 2 N T z j s H j 4 V a J O a x b g P R U k R q + F + l x e 6 D O / 6 J b Y w o f R B B G 0 J 6 j 4 S 2 h E r 7 N Q z h z a D H T g K 2 t E h v L 5 K + D z o z 9 r M n e / p 6 A o s 1 t S 0 t o O j O d v w 0 J e F / U t V i a s b m R T 6 5 J c + c 2 h Q s h c / E N N 1 G 8 Q 4 i 3 A I Z z Z 3 p H w 3 T v g D C / u + 2 I d 2 D R 9 O C i G 3 D B R o S U o t q 7 H w s g H C l d a N 1 i v I z b s v + S G 2 Z n 2 / Y F c Y H 1 3 n y Q Z 6 x C i B u R T 9 8 H 2 W Z 7 a o a 5 C s x 7 P 8 Y G / v 8 t N 2 v m + D X N u U U g / 1 B 7 N f s 8 q m C A M 6 Z S l B Z 2 P J A T 2 3 A R C w 0 j z Q x M + 5 i u 1 C n m 1 / H L v / T 1 O 8 T n z D Z 9 V O W q n Y q t T Q I Z + V O L n J Q i s k 3 v H G O V U i Q h J T 8 X l W u p m j g f V l 8 d n 9 2 z y e Q 9 9 C w r S D w z M h h g 7 e m F s J + y X p b X Z u V / U i K X S u H Q / F H M a x h w 9 i / W y B y + g j v b K F X x + 0 r s y A g e E e 3 O 6 i Z Y U h R n O 4 t y l u b o g F m T 5 g T + j e 5 D F z C 8 8 0 N 5 O s 0 A 3 Q K s L h X L 9 a 0 D H W i m 7 X 2 S u h v q G Z p g b i i 9 u I X s f I 9 v r d 2 P g W A B 9 T C W Y j M I s u S J e d z D a A J I 5 2 + x Q E 1 8 Y x f D k 5 6 p y G O c M y 4 r 5 c x a W / I 0 3 3 a 5 1 R A j e E v b v 6 2 E h 4 Y n y x 8 M W n / i s v I / M w B a U w B 0 o f N j 9 g K o y S / f 8 m e S Q P 9 C B D z L K A A a A v 6 D G 4 J g 1 K w q I G j + T 7 Z 7 G v g 9 K D h 8 4 A o / b + M n d k D s Y m X 1 i E t 5 K A N Y A x s 8 U G 5 0 E X l i A U w Q r a c O q t o 8 m Q 2 5 G 0 l a L 0 h i N s f x 4 K e p t 7 e 2 v b t 5 H q H L x D 6 + T w O 5 3 6 v D I J 7 b w g J K K B x v B A K K F r 7 H R k c G Z N + l 2 I d B M H z y F P 4 v R A x i p D 6 x z f 6 E V 6 4 1 Y h I a 1 E k 7 e 9 X i 6 E Y G 9 R / H L l v a 2 V i I k W i F g I x 9 4 z 9 Q n E H 2 5 1 z Q V I j 2 C b a 1 V w T x c Q D 6 k y Q c I c m a Z 6 A G d W B k b 1 3 H J 5 A i W n n v x o M 4 Z / f v + Q s g N a j y b Q 5 X T q S f i 8 0 j 8 v M I n C g 6 n K Q N Q N I r R a z P y l n r X g Q O V p 2 d i j O Y o y i X b X h o q M I c x 2 c P D a 3 P n / Q V / Z r d f B p f 6 Y j j W 8 6 9 K L l s 5 J u k q v O j h P Y q k z x c V + e o S M Y j E c B f u e V x e O 2 u 6 l E c q I k / L 6 x r 0 O j j t e M k M 0 B 8 9 i O A W y x c e G + D A Q L T c 9 M 7 C M d b o F 5 b 2 X B m a U 0 E F P + 9 x q i 5 6 c L Q u t 7 z o v h D Z G e m B q o P A w P E P s Q 8 r Q G p y y n E Q I 8 L b 4 0 b M B Q 3 e y W a f m I 6 o L n e C u w G p Y n r t G u i d u m 8 p + P e a q + 5 t F + E Q H X T C h y L n K z 8 C H T w t 5 b K r f 3 j Y 6 W B e o + j X Q M s + 4 v U X K K j 2 V L 5 P 2 p 5 U 7 a C 5 3 G d 9 w c r h Y + S 3 k u e M G 8 Q c i s d g D p a r 6 n A 9 6 N z 4 2 V d S 0 2 y s P M f L v F T 8 o 7 B K c P R s Y V v 1 0 4 C s S x h B 1 k o h / 7 0 9 X 9 q X K I X 0 d U O D E h B r w x T 4 y r m u 6 3 V S F a P 3 + q r 8 k w Q l n M + Z H Z k / H f Z I D I e B v V + H T D V K X x U y J / 5 K 9 a Z L o Y r 2 O M 7 b W F / Y + R Z q P m g q N M r 8 C 5 i p t p g / q Y i R E 2 V z H K h C a g 8 / / O T M U K x F e l 0 / 8 4 I t O W B V t c U U A U h 9 W / C U E M N / x j o q w g D + o s S E O 5 r j o K r T B K 7 a d Z D f f v z I 7 7 + R Z O Z b j X d M Y E T u b V 4 b G U X n G t S 9 Y C 3 L k a a q M M N R m 8 P j h Q X k 8 W 2 8 6 1 s p 6 m g J 4 5 H q i M G b b L 7 J 8 p x 3 k p t Q Y r N h A U 4 z v 8 K X M W H z e f G n X t I V M Z D u g x n a O p X N v B / X d P / L g N P 8 n 7 8 I F 4 v e U J 0 E l I T g c F N W 0 M l 4 V C H 5 V I d z 2 0 y q 5 M 9 v F Y T z d Z 6 D b W v 6 c / E b W O 3 U V k / d 3 n a r y k V 8 E K W M 7 D b c I h u w 3 C e + z M B Y W Q I E u i 1 r x Q x r t V U V Z V H g b T n 8 s 9 l w D q g Q A q S w 8 K t / s t H e f r b 1 3 m 4 / j C D u k S B Q n W l f H E S p L e g N X t d w P g 3 f x 3 1 S h 3 i y J K T u R h V Q t l 5 l 2 / v 3 n D Y h G r f X m c p K / X P d I G r W n G s x I f N g 0 B y x z Z h + V X e w E c b j z 5 I 5 0 2 q / u 6 a L W V d Q W T w 3 L / m X 3 z 1 2 I J m / T + h k B E 6 R P + d k U C I s H D g A G C y Y o k B j a I K E d T + n w y B T G D 5 f l Q 0 D s l o S o 6 i t X 0 9 4 x W 5 v U M w S R F 7 O g B l 8 l W l 4 o I x + 6 N A m 4 i h S 9 O i v + g N M X 5 J V W E l r E y g 1 B Y 1 9 7 U 3 y + U 2 l l A y h q v 0 g v + S C 3 s f C 7 r w v 2 C V / K P t c s 0 I k n t i G 2 G R B U r J V r f z x t 8 i R T e h r c 7 E g y Q G 7 H H M J G T I W 5 / Z 3 M e E c z K O e 1 v K k t p / 5 V z r T G o i v V 4 i q x T c g K i I C / H o n x y V u w L d d o u B 2 k t K Y o q L m / 4 A j E a I L 8 / m j t k I j c y B 5 l u F U n n V A O + K V a p C K w 6 U O Q 7 I e G D b K o T 4 4 w u y P M U R D / X 1 f x J y G J k 0 R S r h y G e B Y B J 8 N e M U n V g g s 8 p X P U F o 3 R 7 D 0 c p c + N 1 C B m K 0 n 3 g B y U q / J 2 4 m 9 x p S z Q u 8 O s J 8 9 U T w M T t L o a H g G 1 J C / 3 h R L 9 i w i K 5 h d f H s / Q W w V o B B H g 4 1 G Q h F + J D o m a L J v T 5 / j P r 2 G 1 u / M u j z o w i D 6 J d C p i b y e T T 2 K 4 u q M D s V n E v c s L n 8 j x l f u A 6 x 5 / 4 / O C A R 1 r + H E T C k t + r w r K R D r b S t t o e U 5 i A H X l c I H i T T q / Y V g / 0 y n 5 E S 3 E / 0 S 6 Q Y M C W 9 Y 9 y o D 0 / S O E n D 8 + h y o 9 H i j o 5 K Y 7 v G F n K l + Y E + f i + Z w Y Q 2 h Z v S O l 4 r e M L n O F G Y 3 P M R D u v g R 3 n 6 Y 0 x g F 1 s k B O / 1 G 2 u j D J I i j + b w T a x I / e + i p z / Y z 8 7 u 9 V N J R U n L a J H F j E X L 9 Y / 2 p G h v g p 3 D h N O 0 8 D R h / r T 8 e F W R h 9 s w L G A U y + o c v H J 2 p 9 8 + 3 9 N 2 2 J Y y I g S 3 s R I j X u j U a s c h P K K o O 7 n k U z / 4 f n T B y B B A 8 v 3 E s a L f + d D o 8 w u c 4 I t 7 5 O q g / P z k k 6 O K n J 3 I P 9 s F v 3 3 d 4 p + 0 h t + + J 3 Q U T u m O w H 1 8 X u w 9 u g X n Y T h 9 g d Q B H o h O K e k a b S T c R 2 R w K g N A R X H q / f Q x Y X V D g l X r f K Y V l A R w u f G E b B 4 M I D i g X L Z + P 7 8 9 A 1 + G p 7 + / u F a N C M L H n V e 2 7 x 9 H 0 9 H r 1 8 0 t 8 / h F F q D C a 2 G s L T i L u J p j O Z l s j 7 b W H O F 0 / n N H N s 8 i M M E Z L v 6 P F P Z M B S E z a f J 4 G / N q k A O o v l i v o O x y v 2 S X g 7 k Q x L P L M k V Y B M c D M m R e q G f R G Q a 5 8 D A B J w M w 3 A g Y 9 f b a x g n d 9 + A 2 X J r Z 8 Z N b u 6 L C O 6 s n 0 i L K v p q l f M L m K 3 u n C 3 G 9 i V t A Z r d n i + / 3 K N A f 6 v U s 9 z j i f f h q 9 w z d G 1 X w c 3 f a o W p b A e z 4 t / 7 v D a J 5 t q 4 P + g h p N g J P K 0 M V L n z 8 e n 7 i H L E F Y T e U H N j 0 i 0 1 A K q B 9 U f P o F X 7 x 6 f F k + N C B 8 l c 9 e y 3 a i A a g W y z w o 2 W d U h p 7 T + m 6 J e U I j u R b V O p q i B w n j b v W j v f O / 4 i v / Z G z B y / s F a f s O 5 7 z a g t 5 n D c o 5 V j 0 U g h p E G / i T r L f 9 8 / l h H B i 8 f J x q N z o c x Q 9 7 h d 8 3 d i y G 6 E / b w 4 A P s v q U F u Y p k e C 2 k T A 6 v y W s 6 5 s l n f E o s V 9 5 d I j O / v l n L 2 R e y 2 i 0 1 P 2 l i s + n 4 j r 4 X r d + P e Z T 3 7 u q y 8 Z E A 3 d r h 1 C T d / I O n o 5 n h 6 v 8 z H r A z 7 4 I 7 + g Q N W T x O F T c G E S S s p b d l 0 K K 4 N H o L e O y r / h 4 k n S C M y X i d G w a f S J X J l B v s j / 8 8 s / C P E 0 P D E X z E 3 7 g 2 2 X y k i b 6 L z H 8 v k p V / n 3 h w x v 0 v 5 5 p o i r x l u d b j g f f 7 K 5 4 S 7 h 7 a V 9 C S S B B V v G j U e e i y z / r Y s w m 5 K F h 3 t B c O m Y O R 9 U u + M 7 Q m E e r u Z m z f V H c 5 w u H b f N 0 J M b v M V C W Y P g q T L c f r N e Q v C 7 U a X z R g N + 9 9 / M B 6 H v A 0 e G N e + O Y R + y e g U 7 A s B z X U V h z H h + L t d r w M H L n 1 y I l 0 e V v H 6 / + s 7 + U s 3 Z 2 L k F 5 b B M v + X 5 v 3 2 d A n b A k W S n 0 B O c 4 z J 2 6 u x 6 r N H / n / Y 8 b b 2 / / E L L n 0 4 G v N 3 o b m u b P r h Q Q l X f p e Y x K G t H 8 q 3 N g 1 k J S 4 k F 6 B R b Q S 6 f l V p r 9 p h y / q N Z A y r A b T i 8 g Y j 6 B s K 5 l Y T q s l x 5 i C i h 8 n f 0 L O u + c N p / 8 V 5 7 T D D r 7 O H j L S F 4 c e x Z 0 s h i R / d x N n V P H h x E 7 5 x / 1 h F 8 D i M O r b 7 g O D C H 7 C G Q 7 v D v x d f o 4 f W V m e e 3 J A u n h v I p 0 4 N s m A O I d l j J 7 k B Z l v U p k M / g L z T 6 P 3 P 2 F q K O c g e l 7 B T Y B 9 t f k 6 8 S U 3 + o g G 1 l + T 9 2 x Q R H F d 0 T F 8 O t w x X S Y D x S N d j 5 9 I 3 b W K S 7 A q z l N J t 8 f 5 J e p C x 5 T Q u Z c G v n 7 6 l 1 v b V q + a i C 8 l s 7 N f N s b P s 1 L P 9 h B q 3 3 R I r D 7 l 3 D E 9 C 1 4 l M w Z c J 6 E V K r h 1 G t 1 Y n u W X 9 z O P T k L d F u J 6 U X O F M 1 m p Q h H t w H V l + b g 7 Q / p d R r 8 9 o t 9 J E 7 N D Z i O Z X n / l B 6 Q F u 9 d T F z K 8 + 3 J w g V l t c x K e U l K 4 6 2 + K N + K r p v 0 1 n I 5 1 Q 6 / 5 n 7 F S K P M W 8 3 H / B 3 P c Y U J h H t l f n n 8 Y e X A N h a 1 w R i 3 u 6 G z i 6 1 m D V 3 M p L J M L 7 j S p 9 W 3 J T 5 M + M 8 C i Y f 2 p D e n v o V j j y n l E H A A v m N e K X o s G y j h 3 c d H f f M 8 9 8 O m T + U R 4 b u K e 4 i 6 c L N Y 9 0 N P + 9 f M P 4 q x + + J U O H W B 4 3 4 F l d l P q x s O M + k M Q E 5 v P c P 9 1 B 2 H 5 L 2 f A m Z i f X h t s e 7 A 1 z f Q N W w 7 5 O s D w H B u s J S / 2 J G u x 0 p v d D p c K y H O C 3 f 4 7 M L X o I L i m 7 T A h g 3 G 9 N U + l o 1 M T T X R Y Q 3 H q v 3 7 2 n 2 C s S w u k p e b s A w + q b M + c 3 H D 9 H L B D b D u X M k 2 4 I O F + C i F t m M C i Z w o z d P o D 2 D l u 2 / t 3 d e 0 v 5 Y S Y n / e W y W 1 8 x I 9 A Q c / n H 5 E 0 8 4 U + U W B m 8 k J m G G T h 2 C d 6 u c z n q v Y S w 7 C a F a 9 H z 7 U I O M R F s 7 E z T o 8 f k n I + d j l Y F Q Z E T U S b J M y k 5 n I v J 2 / 6 8 W x L F X Z v c P H / h W / G P x j 9 8 c Q x 6 s x 8 H A O 9 z w e A v w L L Y 8 z b D O + P a m / 0 f 3 C / L Z B Q r V M n Y 0 N e q B j 4 W R g s u X o Q z S Y E 5 v G m r y X j x 4 w 6 j r h M S j / l o + D J p p f 1 / f G s o c 6 + n K o o E A C 2 U P 6 J f 1 U 4 7 c / x i r D p A + c E t j L 6 w m K Y C 7 P h i K K j x E G 5 I H H t 8 k 6 F E 8 R b 5 e 0 Y G v T L K 6 U a Z F H g z G / 2 v w p Y 1 + d 8 X C z q F X N q k 7 0 w e p 6 A h 0 b w m K s G y 5 L b A b m g 1 3 o v T e P X I e h 8 r G A R g B L V A F D y C 7 d s 9 c x E M I E I K H i 3 o 6 j i E Q 1 N S d H R q q r o m l y 4 4 N p r j C M R I T J G H D F 8 x 2 g s a Y X w D 3 + m + f X / c Q m g 9 Q D y d F r 7 N c o 5 G N l T Y o y + b G P p I 0 + L 8 w t e 9 M 4 B 4 b n e t h 7 2 F 0 d e h r H c m z 0 X d + P k M 6 5 s 6 p / 1 q 2 3 g 3 8 B H v V w 9 o H g z 4 y H / o D b 9 q + R 6 H h P P G / 3 V G J k p J S Y / W R l U 3 Z R r w 4 M d y t M C X d c y b Q Z / 7 b l l U E x J n W 4 v p K i S x 1 A n 7 2 Q O x t n 4 f j j m g B 3 E M G F r 7 S 8 f + / 1 D a / f f r m 1 6 k H E a T h F x H i o c 6 k f j Y I a 4 2 l I 2 B E o y U v h k 6 9 N o m K 8 w Y Z + l e 6 q 0 K P A P N E N p 3 q g 3 Z u 4 9 g L Y s n T V Y U L c d D v 1 V 9 x 0 e O z Q 7 O 2 z 7 m A w h 7 Q L I + U 9 5 S 3 a O m l G G m 2 o k y O N H 1 r x Q Z n d F K g x 7 E M g o d C 0 o c N q q T c B M x I a v d S X K I 7 A j I U x S D H U g M z f 3 + E o R Y C Q D N N v h a 3 c l X p N 5 g o o 0 x 6 u B v O i f 3 9 q 9 Z Z X E R Q K 3 M K T y r l 2 B 7 + j T u Z + w H T n 1 I A U 9 F d 9 S u g 3 X j i g E A b 3 0 q m Q U U e e 2 N 6 X Z G d 9 B H L / Y E q M c 3 G k q u q J f a T H s + y x k H Y Q 4 O L O N q B m G q r o 1 e N c R d h t e 9 w X D R M P 8 R 2 m / n U U V w S / Z N i r 7 A 5 F r M / G r J q 8 Y 9 6 S e 5 p J x i Y Y V d E Q F y E 1 d U V 7 0 3 2 A g K z 3 J w 8 x 0 G o U g N l V U n s l M + D o 8 I M g 9 Z h v 5 s s u a u / 7 5 T w C L I S K 8 T 3 9 3 X + 7 I 8 b v S E E R T s 8 M + C x M 9 r t I r N N x u g C u Y g e C o G w d 4 u o V j 1 7 R g Q C h + T q 9 j 4 f p Z B F J y q a d 2 U d t A a J P c t Z 1 r X i 8 q 9 c a 0 b O k H R k t r s s U 5 y K 1 q + 0 0 6 P r 7 1 0 v I P k C I Z j 7 h Y f 9 N + g Y d g / u J s G Z s q y 7 m v U + Y N O J J S C 3 E B 0 R B z 8 c U Z c P j h V 9 3 / 3 g R W C q I P r e D d x m O k i I O W + 8 K U + U K r K v Z z d v 7 f R q z o w x A Q z o / j R O A c d o H V F M k l O o t d g C 1 k G Y J 5 W q E s R x w R l S J f / T B j L R R O l 3 1 s D 8 + w G U C q 8 p r 7 3 D W 2 w o u J c c W r m T p Z 4 S n K 5 E j L A h s + o M F M S 6 9 u o O E A v R H u p T S J 5 C v j 4 a 8 5 l f f 0 e h 2 J w 8 1 F A N Y o w R 9 0 C V 5 S h L v s j m c / a H c e B e z c y x c h Z v e e x 1 O 6 O 3 u W q 8 u J c X P 6 j g / n m + P R g W m 2 M q y f d q B v R s U B L Q B c P d F X J 2 8 n 9 A r J b K A m D 8 R t O P W 4 + X R P K 9 P z R G m g v l h p 0 g A l 9 s N P d G S O v 3 c l d W 7 N s u + 4 8 n Z f V 6 1 A n M M z D 0 Q R T 2 b J 4 q O O Z G s Q P m z 6 P S 2 W x m N 1 a J f Y W M M 8 M v f w k W d q I b d 1 K F z Q c I z X T x N g 2 W E c 0 Y p g 3 0 / u D h u I T u W z G 1 J l f f D w M S u A K P w w t L S 3 Z O G Y y / f M W 2 A Z Q v R 4 f L z K t P b B M J Q z q o 3 j y T C i j X y O 2 W Y m o 3 i + j k 8 v 5 F u Q s z M z + K d 2 0 c o A d L r 8 9 v K M C V k H b m r k F q h K r k l A Z B E 6 e K U X c P 7 d r M N t 5 c u v l q c u 7 e + G k P g O S r u W l e z + L A d h x P f W F e t i 2 9 M U 2 E i 5 z b 7 2 P N 1 X a U / 6 + 8 D q i / f 8 6 P V 4 / c I J K L f L g z 0 B H P 5 g c j y N C k O O n r X F e 7 0 6 J 6 5 4 y 4 k 3 7 2 b i 7 k v Y G 7 + W V q V 4 3 A c k 8 R 7 l G L y v L z O A 2 L 2 h 6 4 0 4 F d B 9 F 9 7 p O Y 0 8 b d 1 R g q y h e u 2 z m W + + 9 7 L G 4 F 2 5 2 e 2 u z e x k w + c 0 d h r D j U L O Q h J k G n D d h m I A B / U 6 n 7 z E O B D H n m I t 5 7 L 3 w 0 o 8 p 1 7 Z D C Q F b v 0 u I n A D j h f w v x d 8 Z S j h q Y y o p F n R X s T H I r m x P W 0 k G 8 T P G X M E k S 8 g 2 B R 9 7 F U L y B 5 P x y J c t R e R n b 2 p V q g R v D u E Z O I C + 3 M 7 L A e 5 b V e Q s N f g g W G h W C W e u x x Q K 4 p p q M e + K W A w F A E + v P u l V H R B 9 B X m B 9 d e C v 8 F b q 8 y 1 L t f E t t z D a 2 I L G 8 C 5 + L V Z 1 Y a A S j E k U h H A I 1 K Z M 9 F 0 y x B f 2 + W w T 2 W 7 B L t b h X m A b V i d M D a a A w G L y B D d h B 3 Z v u r 6 F G I 3 D T c s s F O Y B b X t t d 4 Q n 1 3 b W 8 o M V n J d k L / Q w L 0 D d s x 9 M 1 z H 5 g z p U l e b 7 q d K K O 4 w 3 A u i 6 K O M w 0 H x 9 N M j n 7 G H 7 J 9 7 K B 9 z k 2 e / I h p O z Z 6 p + X Z v 3 I o P i N K Z w M 2 Y N a G U e 4 w 0 / 4 A 2 O C B a X I S w b r G f 4 o z s c O 5 c m m y Y L f x J 2 3 j 3 V r Z x f z 4 y 4 l s I W d u w A g h h K b d o 4 o r G d g T a w 0 w 4 D Y k 5 F F w G Q 5 D m 0 d 2 9 X u 2 T C C s X 3 r Q 9 G 1 p j B h 7 h e Q l H m k G g Q H 1 1 / a u f O H L 2 H o G I o j q X c m B 5 z v w v M P R c D m X v g e L V s k T q P p K q H 1 6 I 7 Q c 2 q 9 Z + l w e 8 u F C Q R 6 H q / n j n Z g N K k Y s l Q U Q d u Q N H w O R 7 r b A + g F / Q H 6 4 x 0 F a + E U b h J P N n 7 2 U 8 / y W d q m e 6 X 7 t K b h / t k j t G p N 3 1 M X m p 5 e 4 U d y Z m U l T j 0 3 r + J o L d w V N S 0 w W e Z r T v H 5 4 9 0 2 u E b d K W w 4 0 O x m B 7 b D C x V J 2 v T B X L b P m X v S U B Z B + g P A 9 O / + 7 I P 7 + D n G W c B J 6 6 n N 7 I n t 6 J s G m 3 k d 4 B n 8 B n v o S 4 O z T W s d E w A Z X 9 c / h z w S K J b l y f G 9 S W Y a u L h 9 k P b V B N U r g t M 2 P w D L N 8 4 n 8 b J T e n m E A / I 1 J x j z H 0 T p s e K 4 f Z h f J 9 X E Z i b c h D 7 U 1 K u p r N 4 M 9 / t j j z M y g w k N u C p K u i 1 G c l 3 w e U J i C + m M e r a + A 0 m B M S / 4 E d r m p x F F b Q w J H 2 D e k Q d r r w 6 / b N 6 W D w j h a R + e F W T U C t 0 B e V Q D j P H + N l 8 1 2 l P f F 8 x E w b E g c X B l q l i j B P z P X a j o w y F U o Q 7 8 o s h 8 t n 1 b 0 V f b z y Z 9 W 6 b 5 9 c J z 5 f b w W u x x i s M 4 m O V 0 O y + j w O j Y G h m T z K j Y b o 0 b U 5 6 v 7 Q 9 z 6 J Z E 3 i 5 J k b m M V + z 6 U T J d S 6 q J 2 A e o C 5 u 5 U O C I 5 Z J b Z D Y p p Y Y 9 I 2 + a u j 2 7 s T H D X C 6 E 5 6 6 W / L s Z A 7 c p Q u w C U L 7 y n t D K b u 2 d 4 + / 1 1 P z C 9 O Q l m e 0 G U 1 a V V e J 5 w J 8 + g V 4 9 B H h V X F P w j u c b j h k Z D v y O b F 4 O S 0 c I y D 8 / 6 m V q E / f i / M F J z 7 m a Z o h 9 4 d 3 Z X + V 9 v t 0 h t f Q o p 3 2 m y S 1 o 6 9 U s d s n d a X S 7 / A 3 R X n 9 i 5 V J W 5 5 + U y l / m w A U / Z W k z y O R C J e c 3 g X Y c 5 A u 1 z + H K v t / 4 1 l c 6 x Q X m m z 5 B S X c w a E R 5 M Y w d v t o j L K b 4 c c M b c I x 8 c z g Y 0 o C k R 1 G 5 H 0 Y N f J y 7 J u A R g P N 1 C D Z b L T F d Y U Q E 4 v Y b u W 5 9 3 S q R / V A X E G 5 X g T 3 c / l r I 3 2 d J W / l 3 + M Y w X q I l d v 6 W j 4 F 6 C B S p t Q e y J K T s c R P R X F n T e D 2 Y d l f 9 h n a B z x G X 4 J f / D Q 6 f k D + o e o G m c K W v 9 F m X K P 4 N o b q x A t 3 I b E 0 3 k u R u S S e r 3 h 1 2 c b l O O n K n J s y j b M / 2 X I Q C y 9 a C E p x y 0 f a t q H f o 1 9 N 9 Y P O f H 3 1 L w O / F 7 1 i R 3 V o j u 6 w w B 6 S D x 4 x Z R 9 q H 1 U w 7 X Z t D 8 4 T / n A n K U W V l V Y L T 6 B k E V w 7 e F W D n Z R P s + j c U k + w 4 5 V E r I g G 0 f 4 5 P q 9 C V P p y y O S E t 8 P C 2 4 1 y G R v 0 D R L 7 h 0 W 4 8 s x 1 / H j m d d 5 r 4 r g E d t g 1 u i d C E f X Q e y f t A P d 3 k O e y T 5 H U m T q s G a + j X n 2 H + A + X Z e z Y i q d m S e H m S L 3 E P 4 u a r 4 M N D L X 5 9 V v p c C O w t 8 + 6 O z / m Q / j E O D i O P H V p H v x X 0 k Z n M Z L Q V D y T T u f r u j r t d P 9 1 n / 7 T j 4 X E + s F 5 b Y V n q 7 k W M I L / U O Z C 4 o Z u x y V a E P D Q c N b x K I Y A U w n j e s h 3 i D g f F n / i x I X E O n W h 3 v 9 x o t H a z M A X l w F 3 a Z M F 1 p q z n p w y 9 / C b m A j R 3 E I c l r 8 9 j i h M D M 4 o S t f m 0 M B f P e n n y g 3 m / p n S l q B 6 5 2 B s g e g r s F 1 t K w W M u s W I C d I V 3 t S u 3 e h B 3 2 1 d D Q w W j J M u 6 r B w Q P D V N R z 4 j e K r r R Y M f 3 I 2 z / o r e y e 5 y c n u s h P 8 o 3 d I N p H j W a l v c a 7 F 1 b F 4 P 9 Q c D a 6 B 2 + O l U P I Z 4 o Z e w H O r U m N r 9 w C H 6 1 s x 5 O E h g s + 7 L q j X c F r 2 Z 1 d V 0 U L 0 E q L E b E y N K n 5 s M O N V r 0 j 9 1 5 y P A z + G h K x A R q G p E j 9 P W B Y + 5 5 7 0 e / j o T 3 e a r G e H G L t + 8 z 7 X 4 B b o v n 3 1 0 s h a N k 1 6 S 3 C c v 7 Z G U r 8 A / P N H W l k Z N + x X P a P n K M K U m M D b m 4 7 k w Q W t Z F w d R k p 9 D p z h a 1 3 s L + 8 0 b k G P J l L L T I L e L v X r X 9 D a 8 s q 3 r U V 4 A Q b Z / 4 h m T H U 6 l D 9 j Q u / l c S T J 6 U V W 6 R m a j O b U u 5 m b 2 4 y h t m 7 3 P D E u V d Z 8 t O x 3 x 0 l V u F b D 8 w O W j 5 V J A h E N b 9 y Z 0 H z K l x 5 Z V V M E 9 N I T P Y 9 + I B v 9 T 0 b J / N a B 1 8 B B O 3 4 5 C h n H e V g 4 q / V N u g w P 0 r + f A b g Z F R D W s s 3 a 3 p 7 r B E E S + r 0 q 0 c y u N m o 8 n t U c y s 6 4 T M H C v A M t W 1 u A + i k / 3 N u Q P o I X Q 0 g H A e j b t 8 x X t 5 I N 3 G I 3 v T 4 b T r j h 6 n o W p 3 0 q K G h M Z / L u / 3 6 v O a c 4 t P D P J s X v I k u 1 g 7 5 i D v F u u j Q S 4 r 5 j h M L 2 R 4 z c w U c / r K f h g w L u 1 m N 7 4 7 f Z 6 V M 2 s E O L o f O 6 6 + c 6 L T A c T r Y G b s A E d b b A j a m C 2 P A 5 X x M a 9 c E e y e Q f U / T f w T Y W D z A b A u I T v q Q M L K a N E o e j 9 0 t X i w W L J v T t e G I B V 2 n z A Y 5 E 0 g R N z + E k d 2 y f g v i K z j s 0 / G E I 5 7 M 6 J G x 2 Q r a O 3 N Y h O 0 p 2 / V N W p F 5 E j R O z 8 X 1 2 + G d C 9 Y 4 5 H l 2 + o n j N i t m u W p K Y g O / g j D q c E f 9 + u O T p i 9 y D N Z R d b d g 9 9 d V x h c A O 3 6 l O e h T e w 0 g y w Q M 8 x J H v y e D 3 m 8 R F I u B l 3 J M w l m W z L M e x R D 2 8 E N T Q L 1 y x 2 P 1 1 o W q O s t V + o / s E f c N q e K 9 H D 8 k W K i d I Q g X 6 5 y q r y O a 9 / 7 l O c m S 4 Y d z g a D k D 4 g z + T q 4 u D w I c k r P c u n 9 c W s N g h A m b 4 2 U 3 d a X o i 3 c U W 8 l m Y 6 8 n I t m A H T T M u T H j g A m M L 5 T u + 6 u I K E i W k K + A F i f g d d i e 0 S e d i h e 7 y s e m H e S H n D p N u X i y z 0 Y z j B i t j N C g V c x 6 3 b 7 f 9 n P B n 3 I 1 d Q v T 4 1 2 C 6 Q 4 E / f 8 E f N 7 S o Z 5 s n a f P V L M u e J 4 H O / h 6 V r j g O L 8 + w I u q M A b E g O w N 3 a C K V y f X P I 8 c X M / p j G t x x M u Y Z t c O e y w h s i A Z X C n o 2 T A s w I 9 N / J h S I Y C y S L K r G z V U y o 3 Q L t h M z L 4 / J F 3 A f b 5 9 7 O L v w C d Y d 1 g c J 9 4 Y b 1 7 I 8 d P y 1 O 0 w 8 G v p K R q 2 V K Y D U 8 7 y i H U e G G R I f h R 9 t r 1 h L S f r g K d v v c f p i D i j j 4 r y L n 9 + b Y U L h 1 L + C k W s x + y l F g B Q M v V 3 V 0 A 5 U Z L c d + b Y + 3 3 C h 8 T h n Y C 7 u k D U e k p w r m o U 7 7 d M j L y g G d G X x o R 5 s T 1 j d N + g I s B / L 3 o K p G W a 9 g o k Y A N H k n V x E q l Q l v q + V N l X L N u b v J + + s b G 1 r 3 4 Y / r h w A q E c t O c t Q h T C B f R b k 5 h o F O l / N R v k d 7 9 U w H m v 8 k 4 E h Z S U m W k K q e k b E u r u p f b f z T e 4 Z K F d Q j i n j 2 G X v 0 + I 3 X 3 x t J c o D S f k X y 9 b z K Q 7 i 4 X z 1 t q O f o J X O p p l x k e B X K Z Y 4 l L H F 2 U z y e o W C 4 r f d d y N e I Y h 9 / S w M 5 C 4 / T 2 9 Z Z v 0 g V w G f O D Y c 2 8 P k d c / r 3 j 3 Q r + 6 E Q v K e t 6 U 8 q K d n 6 B X 3 W T 2 1 u L 2 M w L g O s 4 y Y x q v m M f J v I m C + r / z 7 u 3 q D l M C l S T 1 w 3 q C f F F m D M 1 p / 4 8 R 5 U b 2 L Z J 7 E i O m M W h z Q 4 r i 7 w K d R K h d 1 j Q 6 q S v Y d w 7 w O N 5 8 l 9 e R v m + E j p 4 S b 7 s E j u N o 4 4 8 / o s x k 9 7 7 / q 5 9 1 c 8 F y R 7 M t V u D 4 2 v z + G t I 9 G W p p / T w 4 i + n 3 c w C K N M a p n F e M V 6 P d j z O M w 1 y U L L R J G a L D s 4 3 G M k z W c / k r d l 0 d 7 h 7 h z j m H A U f E 6 q 3 g c M 5 t e v T M w p C 7 l r Z a t s g V 9 B R / / 4 H h 4 B z u w c h O X 9 H t u Q P z G r X J Z N J k 0 4 d H q n 5 C w L Q 8 N 9 n N Q S S R N f 8 w j Y J P Q t b 0 N K L K Q 3 r H 3 E y 4 / 3 N h 7 T w z N c Q X m O q p s C H W l V H j x 0 J J / 7 E O A 8 Q L y R e z V L Y C w p l 1 5 f g j K p W P l y 6 t + l z y t 3 h h k 8 h 7 0 0 a 8 S B 5 u Y b Z 6 e T n e z s e M j T K s J 4 0 K t d h n s l W F c w n q H 5 Z i Y P i + 8 7 G 6 3 7 7 i W h J 4 p s f E B H R c W 5 h B R F q g W k R G L u M 7 W X T Y y y + 9 U C 5 l s R C S S r N w P J U q g N D 7 A j + D Z K X E a J n v Y U 4 G 7 T r A 3 p w c m c 8 R 6 j H V 1 0 u x 8 R z R d A s b H w + l + i o a f z R I k 9 n 1 n M s B r Y d x 5 A v 2 y R e H V Y M p Y l 5 D 4 8 N o q Q H 8 u E n R C j n v z n o B B + / c X A 3 p Y 2 1 O p a g 4 A 9 c t 7 w G x h y M U L B A k m d 4 v h / b B a F R Y A I V T G s 9 n a W + j 9 G v r e Q i y q M w P 9 W 6 n q 3 W I 8 L r t e u a y 6 j K X x f L 0 + P + q 3 F H y o / F j z i N H J x + V z U e j b z C O f m L r N 8 D L j c c r 5 J 7 + X U R H 0 L 5 V n V e k m X X r A b 4 z 3 5 R N g j q 6 T h 3 2 t t 7 q I k 0 O E L 3 u s u o p c q s G C H c a 7 G 0 U M D B m 4 4 / / c 5 x k X m Z j p 7 R O A j M + X 8 P 5 v e L / y n / D + a + G R + I X b F F B r h S e f t W v h L p 3 k + z x A d f a b 7 6 w Y E R H 5 b A 1 F v l b F B H G 9 D S M o i g d 8 B 3 D m G w s y 8 9 1 d U 0 n i 1 1 b R j O 9 p e m x / M q 9 9 9 d m Q m u x j z F h U 0 V a 0 i F H l b J i d 6 I 4 K u H 5 Y l O f N x j H 8 e r Y T s H Y N h F i Z F b K E d 5 2 P f K g 6 2 5 8 h G 0 Q p c F d y Z k 8 G D P I g G i p n 4 d q K q S Y c X D B o Z L d S m u 4 J p Q b G A M 4 X o 4 B h Q q b G P G 3 S u S t s H 6 l Z 7 q O z J Y q m L O J D L b 9 t V f M 4 e w y G A a d v D A y 5 x v S T A S C d 9 e 7 B 9 O Y 3 8 z p 6 m V H R M g 4 E 9 y e + t P H R S H 9 / n b W A u 1 m 9 a B 3 R P A b F q r 8 R 5 2 5 T Q O y 0 7 o d m J j w K l a y U p P o o S C P N a P z o Y K B D g Y f e W + G w K X d w t W + A 6 e Y n 6 0 9 z y U 7 U H W T J A E d t r u u M q p v d W H i L t h Q 9 B 7 G q v x k s j a L / + E w 9 b M B J U U + i I 6 8 4 t Y O v W E e p q S 5 o 8 W a d + L 6 w f c Q s 7 i M Z c K m Z s g 2 B H d P 6 y y y 4 n + a M q + Q D b 9 C O n 9 d 5 5 2 d W V S b Z U w 4 V n B f Y c I m 1 z F 2 P 9 e u Y a B t o h 7 9 L n u 5 9 X g W h F B k Y j x E V 5 i v d a U S B n K 6 d C c 4 1 6 A o v 1 t N h H B W z 9 E Y N Q g z K b N u 1 w 3 f 4 Q U U 3 z b / l W c n 7 3 u d 3 b s P 8 X t H L 8 1 t C 2 P g 1 6 u J 0 C w q C l H f l e 8 y t D P b 5 I A a J A 0 r 7 q 9 S W x Y v x I x 3 B / + / 8 R P L L y F F c n J c v Q t G P P x 3 J 5 z 2 k Q 0 E Q R j W W 8 R U T / x 4 n 2 g P u P U 4 N Y o a s E 2 p T G 2 v h W Z e r V Z g d u m Y j k V U R x l S Z m X G 8 4 t h C 2 A d j i V u c R j w i 1 4 b x t r 3 n F Q e i J 8 9 f x D + Q 6 Z q 9 W / s M P A l e B A X Q B Q h s / w y q r w q D I V t L 0 8 / W V S 1 a N z c v 8 9 t z l B o I + d q 4 A I e S V W L z Q 2 H q Y M S b 5 1 5 J a c n G M k C R 4 n u W 4 v h l R D m 2 v F d + n J c Z v x h G F u h u Z 8 j v p x x R R X A a W P Z + W g q s z u N 6 Y 9 4 q y E l / T E e V b y u w r P l T F n U x Y L H B r b / p 9 + g 4 4 M 8 4 + G 3 g E O 4 I B H F f G z s A 7 P D h h w / H C t F a 9 p C G 0 v N c q q f g H O F 8 l h 8 3 G m C L e D K J m H 2 K w c + W r c + H n U 5 I A 2 k 3 F U V D R a O k 3 J y a k p m o K l 9 v / s 1 9 F e i M G d a d 4 I 8 P r U f h z c O y h L J F u z z b U Y n 1 X u 2 i g a a X m f x 6 V B e I c e + n Y K c W F k 2 E V 1 S y l g w L 3 Y u a r k J 0 K W o E Q M 7 S M s k Q B t 1 R X G u Y L M 3 B v x o q h m D 0 / X X D q 8 L H 6 F / G h i A 5 T j T K b / T A P q U P D b P I / c y n 0 c E + X h 7 1 j L O s a T R 4 n 9 h Y J l C X G / A Z f Y L o + b j W L u 5 m f 0 d u X C H O J v x q y h A q x 5 g + c n a i 4 N E R r y j 8 B R T e e O I y r 2 4 D e u B N 8 O 8 a z l v D W S 0 Y 0 P 1 k D t P F 3 8 f 4 u K G U 4 7 R b n Z F 9 2 N 6 F x L y j B d u 1 y e 9 z H h z x x 2 c 9 / 5 D R p W 0 i 1 n 7 X Q 6 l Z i f x 6 7 i 4 R A j J 6 g p Y 3 z N b x 5 / t 1 7 L e 4 y / p b S p S U Y s / 8 G 4 y j d D 3 s j p / Z d A g M x T D d G K x O a H e E S S Q s F l O l W W 7 i U 4 Q N n s o C c r y f y z M m N 1 g O 8 i A Q + S D Q m c e W u Y 4 W j E J a 7 L 8 L c l 5 X p 1 / n + 6 J / R X v H / B 2 H t q r s h W V 8 7 2 x E r U d M h x e A 7 E G w 9 J Y / F S O U U F x J S T R 5 w E 7 e u 9 g B 9 C c z 7 m H Q 7 m 1 D p F g j F O M W b n h L c X h A x Q k G I X h p m o I 0 X f e N o 8 / 6 T 0 k S E a s y E J Y i h Z J s w I w / A J H x W n q 6 D u u S 3 z M i 5 t f h o C M o P 8 g C t u W v k k e t H b X H X 4 n D V I N h B K s f w H V J X 5 4 j P k r 7 R x H j J x Q X K G k i w H 2 O G I E + X k b p v o k y x U U D 0 n O e 9 W 5 3 N v Q M L I Z Y a s O p y j Z X c x Z q d I Q 7 0 E S Z m B T 4 M 9 6 6 5 3 L w v 1 S c w F H V 6 f R 4 G T 4 z m + M I 8 + E R N M N z 3 Y Z 8 u O L a j 1 C 1 v G C 5 W 8 g B M v w H a v g x z 0 d v 9 E 4 b d e Z F F B j F O R F Z y z M / J B 3 b 1 8 U L Z 5 a 7 G o L B h 3 1 M N M j I Y Y Z / r A 1 U d T o T 4 J v y r e N n A h Y + m Z K z W b 3 d 4 A c V P f O X t P 4 B K d T E I M 0 d 0 b 2 6 I r l 9 + x V r / p p P 2 X b 7 D D N z e W y n V s a c H 3 n J r r 9 G b r X G K y 5 3 9 0 t 6 W 5 v u J b k q G G v b E g t f f 3 k F R D 2 8 S J B u m W d A v j B 9 v V U X r K e Q T h E Q u W M D W a r W l 9 K M 7 l N H g j P v 6 q 1 D z x 5 R r 3 g 0 Q s 8 f x a m u M A e E l 0 j g 2 F T F n z 9 u f 0 s k 3 B C V B d 5 a w c G k 7 A i / M 9 z f 8 k W g M y L E q l s Q s T D V 8 3 J W o G d U 1 D s s Q T + 6 u W O S e t w f + m c a L J f P 5 u U A T y 8 P e q u 5 P / 0 t y o n H D K b p l C y O 2 X t g z h A t t D q b q V 3 H X x f 5 c F e o w n b f o o k B h H L 9 / X z W p d k z t B s 2 s F N Q 9 R i 4 p a X G E o U 2 V x k 9 u C g Q H S v 6 M c z 3 i / U H V N w m 1 / o 8 6 u 6 2 m Q g G T s P H e 6 2 3 U T f 7 E e 8 K 4 Q Z l E G 9 2 P Q r u F h B Q z / l I C U 9 q o M A F y F 4 J f 4 d a b I 3 u / o c i r 5 X U 6 / z 9 q g p E + D q x y U d p v Y p i K Y v F A a p + U W N K l d 8 9 H 7 Q 4 q B f t f M L t 9 l T / p E 1 F A W I D J f M O 8 F q q 0 q X e u T 2 A z V 8 c l i A l w s e w o 4 9 O q C 3 d Z d i b U J g c Q U D P z M C l G a G 8 z D p 6 5 V A y Z S T 8 3 K 3 2 B z l Q D i O T 4 / s a i u L d e N Q F M Y K H y b v Y Y m A J i G L 0 9 t e Z 9 Y L 9 g w 7 B 7 C / 7 h 7 U 7 j y g X g g D P d o + v F R k v y k w 2 e H H 4 N 9 e Z H y a 5 M k i A r Y 0 3 U u d d 9 L l f 9 u P y + e A 1 7 X 4 / B N g C l / p 2 G a w A 7 R u G 9 q q D H c J g r A 5 q z 3 p Y p H 4 l D 4 t w F R 7 H o 4 f O y y b j M N W l 9 6 P U n c S d N C x x 8 O h m o i F R c J G V e z D 8 R t 3 T + q t b b Y 6 c U 5 / Q X r 4 R 8 f A j A Q p A F g c s z T I 4 Y X d 5 Y Z u 7 m 9 / v Q / 3 T H 1 G 0 a X j A Z C / j 5 U l N I N + B E o p M x T 4 8 y / S M 0 a j / H Z 7 E d A O A X T Z C e h I D h L 4 4 f k q R 3 d r q a n L M p + U 2 g S k K j y o J M b K W 3 s f O R P 3 s 0 N 2 V W 1 L b h w 2 4 V + V M f F G o B o v T V K e L 3 F m Z m 7 w y S 4 w s 8 w e v l Q z q K T c j H j M W y O Y G p V 9 K 8 t d 2 o f G w g p z + U E i f g j + D n u o p p k 5 L 4 u 2 P j 7 g / D 8 1 X n Y m i z t f l j o o G l X m p N 8 r q v O e B u R S f o J 5 a p + G Q B h 8 S j 7 k R V 2 r B k 6 5 S 9 N 4 A x w x C 6 H Y M + m X I 4 w 8 e N F S E 9 s l z R t u g l m G G h P D c F 2 s E L Y v 3 r + o h d u w V n t z S 9 w 1 B R n j u F a o d H 1 m K 3 O T S 5 o F 8 R j / Y Y D H Q S y z V A p f C N H P x J 2 c Y l m f x X b 3 f + T K z p k 0 q n n a y m 8 l d B / G U d Z D n Q 6 3 d m + B s w W p m 8 X 3 / Q x t Q 9 q M w X a v K Y D m 8 X u Q o Y s K E i p Y k U d n 3 r X g g G u o 0 X q q e i C 7 O f v J y 3 q O b n k X z 8 8 / c 3 m J A f Q e C m e 3 8 6 Y H x s V V / u M O K w w G + J E d 7 N h N B o Q S r A 5 f d 4 J j 5 0 S f 5 O + A l E B 8 f Q L 0 P X c b Q Y f / b M K S 2 U I / d I U z D 4 P o N S 7 p O P 7 C V P I w P j r i J l a u C t M 2 i h I y D D W W f a 4 l J d h h 9 7 H N v P z y c 4 U A U 0 G c C X s 2 P N S R t P + a j P E B Q O K s z O H 0 c Y b r M m 3 x 3 8 8 8 C c F I 6 A n V H R / 2 v v I J X 5 5 O j J p e e x 2 k I 3 s 1 o e l w 6 Q L Q p 9 i Z f c y G K z l 0 j c y 7 n P 5 3 h x g X I g O J f U e C D c w C I Z h h w + W M 0 A w e j u M F 7 F 2 T n 2 3 r D r Q w Q u E W y C w w Y + 0 w K p h u 0 z W z / + I n 0 j t g H y M b + n E X s 2 I 0 8 1 a / N a 3 0 2 x v Q r C f i e h e K 3 G 3 l R Q + 5 2 x Y s + m k e s i 5 J 6 o t / E 5 J / u E E z R l j a i d J M 8 6 e p K H m + W X F 2 I 0 0 H l k u J R + P 6 A + U d n n E 6 U m B 9 k y t j J 0 3 w c J + m w v 6 R o b Q A 5 i a b c r 9 G Q q Z U 9 U Z P Z q E w T 4 D 2 B 2 w P H + V 7 F I Y X z k L A X Q d d + H V / D u 8 o P + t 5 W 8 S M C y O K s b l r d m 3 i n z N f M 3 P h a 4 j G 8 L a + Y L Q T Z I F F m Z + L + s d V 9 R t H V f m h v T o 6 l 9 I D p W V u k L o l 2 H q w 6 R x g + P f V i 9 H R 0 c Y Y B W + T 0 7 G u r L w D J C m y T / 1 Q f E f h r b 1 h H 7 4 c L Z c J 3 F v y O 4 L g g 4 V b d M 1 i h 3 c d 4 C h d t n L 2 c n i v k C y l / 4 J y T y w X e K 3 0 k h 1 r B 0 l W n y 5 q o s Z x s V G j O m S p 9 j e 9 q X O 6 r H y G D G 1 f J i O 2 C 6 O T 2 h s X O L Q k K k E 2 V g T T f c H Z M O v K K e j q f N 2 s k F Q A X L y 3 + T 3 p Q / X d 7 n o A v h y o O / 1 9 5 P 5 P g N e O S h g s R S S y 5 v K O e l I k 1 L l X 6 Z y H 3 w c t V K B 9 u u i + V w I X 2 C c a v 2 3 j E G K X Y G m T D m Y 6 y T l b U k x 8 H u 5 J H B 9 u n X K w u S R c G W w V X n 0 3 4 9 I B L o u N 8 0 + H M S G Y 5 k l 3 Q N E B J w Y c z u E t N x N g 0 i / S z G Z F 6 O d B k j k O q y S 2 U i Y 4 S 4 g u L G o K S z 9 P K i 5 e 9 G 3 p N a Q c s + G w A K A G A f O 9 j p m w a L Z b 0 i s a v T / M k 5 N 9 A 0 M n 5 D 9 j e 5 7 B I C n G 7 e 6 z M u m i O p i G 6 A n 8 k J t T w 5 a l / / j Y 9 R R f 2 g 7 d 1 w z m B y 3 U X 2 f C N 7 g g 3 N C l E G 2 C t X 0 G T S U h q h i o K n 5 8 w O T y X Q 3 s 8 f X q l M D x g t G g k p W 0 o 1 j V B v Q P g E Y j 6 s b d L f R a U 0 T 7 F v p 7 g n b r Z X 3 C 6 I l q E 9 h k k F q S k w F 2 R 7 B 3 w s c U J P X b P 2 0 b h w l 2 i M J k o 1 V v w i 2 P e 9 9 Y 5 5 + 8 s v Y X f O 1 q w / 8 4 u i K o X h A L 9 l 8 d H u o y h B d n O S o d A H k 7 4 2 H k Q w D w J 0 C e G d P p P 7 d L m D P o T B V T m 3 q b f / B 6 7 I q W B Y h n l S D U I Y n o u A T 7 D B k n E l g C s e B P h V G H 9 M E s l E b S O E 9 2 V d u + o W N Z f P e g h y Q n d L 4 P S J e 5 1 L X n E R b e C x U m 6 5 K 5 / y S L b H t E Q x O 8 l c H D v v x K J / r v + c F B h a y Z Y Q B h a k E r C W U n D E v k s a 2 g r 9 6 b 6 x U Z H 7 4 n 5 X + z B 3 + b Q 2 p G b C m N O s U Y p a D w v E O 8 + 2 A l u U Y U y l K h 7 E v 4 c 3 p I F n q n P 3 y L 8 H 6 S d y b L q a H p F H 4 g B q E N i C A L U o A b U S z O 1 q E V C D W q e 3 v u k w x F V F f b I H r g y y 4 7 M e 8 8 F 6 f + / b + + 1 8 K K t i R n f d y E b w c w 7 4 / 5 H s s B M / k 5 D + P v b F X y A p m m A x 4 7 Z c U o T l A O 2 r e g w G n c Z o q a + a L S d s L 7 F 4 D 6 B B P d F 3 c z 3 M l c P V 2 x i 5 o w 7 N K J Y N K S V w W R j Z u b X 8 e 7 E K t 0 e z T 8 f s e Q Q n F H 8 7 N e H x N y v 2 b E r 8 M 3 w H + q S 1 4 9 C + 8 w A e E 3 v r 5 5 S x V T x c F 8 8 3 o H H T 6 1 0 f b z W z 2 f i z 8 b x x l d E b M l h 7 + k f c m R k 9 M g i w 3 q K p 4 W 5 X e 9 Z 4 0 x 8 + t m k f P f 9 p v N 3 s 5 0 l W l D Z N E N N R v b z D z V x D v 4 V N Y G a V V b 0 M y X S 7 a G F n 4 l D 4 t K Q 7 w 3 A + s L r O 0 t + 5 I r b 9 T v F b x V v c n p x C p G 1 v v b 9 p 1 P k D + e y c v S 4 u q E T C 6 U 6 L s 7 N Z w 1 n z l F 7 9 3 K n f 4 1 w 8 W F i e B y v q M w b 6 z n C P / S h o / S B X S V S I Z K u 8 7 j t A O 1 1 P V Y V O + K 8 0 U g M l Y N 6 D j P t B f h i + / x h T A y R Z 1 O P I d I s 1 l 8 M y s q 6 / P e G 3 5 R v p / n 4 d W 9 2 Y K v M e X f U g N n P 4 n d 6 c t i V q O + f L P M p a P 6 w v R F C m 3 Z O b y e O 3 v Q r v r Y d w F K h a U H 1 f t j x O 9 T C n 1 t L l v j M f H x s A S O B V j + U e w T R a + Y N S o / u + O f v 8 Q 1 0 M Q K 1 a N Z d d 9 s x l + N F A L R J c C S n e V l 3 j 8 R / 3 + n n p M d L / i z A n v g l T k i + H C j W r H + a 7 K c B F r H 3 U Q g C t 4 H B 5 e G s F G e X 9 6 S 9 7 E I D X K l O 8 z R / P I E 5 p i E s r q S 3 A W c z Z b 2 t H T q Y K 7 S p 0 P Z g a 8 F E g O h e P n 0 Z B i H l D m F 0 T y 3 k m R J W 0 x d E u 1 N X o M a 9 w s 3 y L + c W p H D 8 C t 5 E w G 6 6 H a D Q W 8 J W O n 6 A c u x m + W Y h h / 2 p R 1 p T 3 z n 3 x W + u Z 3 W i 4 + M e e d 8 d e + F r J A l 1 7 v y O P 4 E c w q L c e v e P W h M d i x c w N D k u I X N b K G s H 2 S k w 6 k 2 f Y X / l k T l y p u a x L w o I f C P P v Z W H V W C I A A D S M z J q 4 M Y A X D 4 g H q J c f 0 o 0 5 W I 9 A Y t p e b A A 7 Q P M v A C 0 s i 4 M y 2 u S S z g t S G 0 X x d F G P L l u B c q I Q H b 9 V V z 4 G / F 0 K U R m / K D / F B 8 T g B n L 8 F R n P T H I S 5 q G C U V H i 4 X 1 O 9 p G 6 S w p N a a P V n h e g B e z R i 8 O m b 0 9 g h f V d + z P F U e a R d c A / X 0 i M 6 I U i Q u f x c J i t V Z G v K j x o x I j c a C u 4 S 5 Z K B z n L V K v k G I W m r C O D X M L L S b p w m 1 y m 1 9 g h 4 I M 5 R B f 7 V V E W v K Z r Z 1 l I t k J I O 2 H Z e 9 F t y 3 t P 5 D b S u D h f A J J H G Z 5 I N C Z 4 a W Y L u 0 4 3 o p H 0 C d e Z F 5 9 U r l y i Q P t J A R r c i p M f T t s r s L C A O G w D Q 0 Y L d 5 s R o 9 E Y r x s r + / d T J 4 K X 6 1 n G Q r J T u b 2 L v 4 7 H v p b n d 1 p d 8 h E a h x K Z T o Y 3 H S z v Z j 3 T v N 0 p O J H V 8 a S M a F W r 8 p P C o Y y q V M i c w 8 l Z b T s N D Z z o l A / H Y 7 L Y f n J y I 8 Z B H + z d q / u p n K F 1 E F 0 M G o 1 3 q 2 Y I t v 5 7 n F E X 2 E / e O 6 l P Z K 4 4 N B Y u / A T A s s Y / 9 J V / S o g 9 U W w 8 C e D / z j v 8 A V y o Z Q R m C w 0 M a k X n 9 u K / x A 8 u k E 7 0 / 2 J 7 n c + B n g P J G A q s s Y u i U N P f w X a E E t N K Y B M b 1 5 P m O T c q T u O Q c u J a g F N O X i z F W R B P y n g O l x z + b r v V K H F f k J D R n h F Y v y 2 B H V N r r d H v D B o P q E + d 0 + R C f j A 9 A U l K 3 L i B x M f 2 P A 2 a 7 g r A x z 5 B I j Z + U n K 9 F 0 K F S B v g M U E W W Q 8 A a 0 l W j n s z S Q 8 6 F T x c 6 Y k I / h j 8 V H v J 9 h e y I M U X / K L h p B j I i j Y v J + 9 q y + + K n 9 B S O e A W + k O y / j 0 o 9 f J c L r l O 6 X J g Z o A u f I k H l b 6 D t 3 I Z z T 2 4 Z k r l E y D q m g k o Y A y D 2 9 x Z R 1 x y 9 T L i P f H h / N T J X k S D L 6 5 9 Q g s y 1 8 S X 9 H x R 7 B a g s u M d U A 6 t 4 e E A R I F 7 9 Y d q f V G + c i C R S e e p T w d G b x / 4 P d 6 R y B A n W r A r 0 t 8 B C K M 7 6 q f Y N 5 F y Y 3 x 8 1 u Q N C Z 6 0 C c R w z c k 9 5 Y e 6 b H d M C t 7 J N M A b G C U l G g U 7 + b f E H 4 s G 0 X F / B f j 4 5 1 D P m t E 9 W p j I t 7 H 2 u u J o z B 4 e k c M 8 c a Z + 3 c f 7 g V l P q U m R t 3 6 G O y v D t q l 6 7 O 9 0 6 y x L C j T r h t L i v X O p K t b q W k c S + u M c 2 3 H T B R B b a c l b o M A C q T G / R t Y H K C r M Q e U y P L I K N j L H a U y D b 3 d 5 j l T i e h U B 6 G 7 3 J I x E J i 1 D z D V g G w 6 3 Y P V a 9 G / g 2 X K c j 1 9 / t i e z y b / R f g c n w j k 9 f 0 q i 6 + N D c / L / G U R k N H d L e X U 3 Q N r j t I x t D 2 A 7 v f o 6 B 8 c N p o 9 O z 5 U Z E u O 8 3 L r n 6 L Q U g h n + / a r z X F S m U S w U s 0 7 x Z P 7 m O q I m o f c d u N y m t q H 5 U 5 4 H I M A H y O e e C 7 q 1 L 2 k R K + F Z v x K v s Q a d 0 M J 1 e S Q B 1 n j G s W e E u Y z r R h A B k 8 7 H R C 2 h + L N W b r n U Q 3 d C 0 0 r K V i / h N 6 r Z 5 Q J a 5 q 1 p k x S 5 t Z X N p H 6 K T 1 L n f o + O f t 4 w 8 p x a o 5 i 7 C E G g T P E E n t x T Q e d 1 O 5 V h 1 Q w 1 r Z v 7 x R M I L y 7 G A S Z 7 B W t 0 g X j u + q n G Y O k 0 Y Q V R k c z P c Z D 9 9 I G E B z h Z k Q b K W 7 t x 3 Q h + 3 d d N R 4 + o Q S S T y x 1 G N L f V f Q n r J o 2 z o k e E N k y O 6 n p y B R C J k 5 K Y u 5 J c e x w p J K F T p v B j x 8 l + G P p 6 V m 1 I I R M e N H d b V G e g X D P R Y C I T l y 0 e y J L r I U w i J Z H b O z Q 5 D X A R V W S M T 0 W 2 q p v r 9 V T 1 + Y B t L / a A H B 1 / O 0 4 0 A j 0 j N D y Q 4 O s R c l m m f s d 9 b U D G X P F S u X L 9 6 z F b c r E z V G x o l l o 9 c O l U 5 z E R m Q z 1 b 9 1 R 1 U l 8 G 9 n 6 M n B I T R + q K S o u B M 4 9 h n f w n d u 4 o + A F n k a n z s q r V q K l b a v X 4 z u v j A j H V b 0 5 w x 8 b X b 2 5 k h E b O + C l m A 2 s 6 1 p m Z 4 8 0 l 5 q d L L 3 R D v N h D 9 m 1 d 6 P i U F 9 6 / v F 3 L s V / W 1 8 D L 6 K G P C O e b 3 Y O 6 5 6 U D u / x e o q n 9 k K B C p E W F q a E a q q d l q v x G 7 S a a R F 0 l q d 9 n F d w V l J f H x K g c 8 M 9 Q y M d T t L H p h X a 4 W n 9 T X 6 K 1 Z i z h O c n z 7 k L M t 7 t Y X i f f m D e v 8 7 z r u Y F B i 6 q Q p 0 F L u 0 J 0 P I k w J L 6 Q d e q 6 e 3 2 h T k 5 G P w X H 7 e S F Q L x u t o G o P g 1 N L K 8 3 o r t e f 7 B H 1 4 e r u c j o + + q v n 7 b L 7 Q s b s 8 1 4 9 0 W X X 1 Z D R o 2 d 7 P P M g c S g y 4 G C 4 Z c h 3 5 E w G O F 1 l x F T o d + A 3 T Q n z 9 v h 6 w R m L g B y J T m E Q / p Q l h m k 4 G b 1 c b K 8 L 7 K J + 9 B g 2 l 4 X K e z D M f v 6 / I w I + v a m B d T D M z D e f + I O + 2 G A M R 9 3 w x h S z O J i D d q 1 2 u p W j e 0 s P 0 K + T 9 A t k 4 p B L H M 4 l t 4 v s Y i Z N D 3 S L p d 6 p o Q G H Y 2 7 U l g 7 / w J 7 x r b o 9 C + v C 8 D j 2 m 5 w 2 l B o A A 7 L I P l t O 6 W m k Q 4 b 0 n t V 9 k z z G W 7 g r G F r K F A k D R 3 x I Z w t c 5 r U X b s 8 s h E q 5 W 5 O p o k N X 5 G 4 Z y 2 2 u f e 4 S 9 0 u 7 7 e P j z v 0 D V / y D r 1 0 3 5 D 3 j 3 f D 1 C t b W L 8 f m b D X v P 6 A 1 n g 9 8 E + 6 u 3 7 x K f 2 J X U H y H 8 z E d P z t 3 v F o P I c L e R u n C v i / t 3 0 e 3 X R K M 7 g A b W I 9 6 X J n B t 5 3 3 Y / C f Q / f / x 9 / s z / j 3 f 5 3 4 F u N 3 K d m i m H U P W / F G 7 n j t n O 7 7 d 4 9 f 2 b / + n 9 / U 0 4 2 P 4 H 5 / D / + 3 v J x 9 P 8 R 7 6 5 r p s g e l c j n H N 0 d o W W 2 Z q D 8 m k 1 o O e n r f I b C / r d b 0 S f Y o I p Z Q 8 U F H m J o F c X i 0 0 m 8 G z v X w m a 3 7 G R L I T f z n 8 p 5 B x B T 9 2 g m l i N H 3 v T o Q t m v K / O o d Q E b H a a Q 4 Q G E w B n A b q O 9 m 9 P 1 n r / A T U b v Q d 8 S L T F p R I m G R i R S D G r n f I o i i h B u k u d z B J S 6 C W r P d H 2 E J V f 1 0 r 1 C O 8 w 5 o t D v 2 e 3 q C 9 4 b y R e x Y 4 G o / v J 7 m L z + 9 j D 5 k A r h O 2 b k 7 3 B 8 2 z 5 z h P u R K 8 n N 3 B K + Y O b q Z J m 1 v u a I L 3 N f H l d 3 s 0 z u U C A T f + f 4 v 4 A + Z J h G K E 8 f 1 A a / H 0 S X 1 y O f L z 2 g k K / 6 A h f x 1 P h 8 P j g 7 n X K w Z B G c H X S D + 3 O 7 C x w y l z l S g Z L R H / E Z B T k y p 9 y H G a p + 4 + S i i n C x I J U X o o A U E t O a 4 w A q 1 Y 0 J B l A m 1 3 b l f 0 8 6 5 X v N a p g R 6 f P z p K y S s V s 1 R E J Z Q U V Y o s A M 3 F e o k B l t b a F g 5 C t U 6 2 S z N R T c 9 g 0 X x y 0 g w P B W e 0 U S 6 A x 8 v y W 5 m D 1 I h 2 C B L D 6 5 d B 3 u S g O o g d 2 Q Z o n f D Y T F M Y X d T s C r e K x G 5 8 a l M c N 7 D w U 1 G 9 k P s X U 4 V w P P 3 G w 7 N e E I y u V + 5 Q 6 U A 6 J C 1 5 P 4 S z u 0 t P 9 x p c 8 q R O + r e h M K U K a F 4 9 Y A s V g N 2 I e 1 9 f P l F b / O H n d p u S u / v A z a r i d h B s 2 I F q n n / T 9 f 6 G + + y y s x i O N d E H a q g r D a n k 8 V H J h G i J h L s 4 K B g q 6 2 K U O t 9 j x f n j H R t q j p z H X O P y g 2 V 0 3 G I u d G F C Y a r B o h E 2 d P U L w J D w Q I F E W S E Q F J 2 Q / 2 6 8 8 H K S h c s q t J / Q F u o W y b E 3 A h L z x 3 6 W l z 5 A h 4 H C v 5 A c Q K 7 0 u 9 V g + m f M a 5 / 0 f u C I 4 q y R 2 O G p p r 2 S J 8 g a A b R r d 4 g i 1 i c f Y a r Q C U H o + + 6 4 W r Z E w N t u o d n 6 n f h k R 9 M a F D p w V 5 H v y 7 N M 2 V k p f e C f R R J 7 V 4 z t j y x g s c G I 0 B I K N 3 Q B l c G 4 6 0 H q r Q 7 8 o c 6 A Z J E g B A 5 K G 1 i H o p a E e R p a V w l 4 c d 2 0 7 j 9 5 p N R i f d 3 Q l E c e e T h T Z w p v L f 4 p f J y P U a F 6 s K 2 B I x + 6 u K z j k / L 7 C b t 6 J 8 H y 2 j v 1 B C U N O D c z H N s Q Y D + D / p f S 7 4 o j x E h 6 d T L M m o e 8 K I Q D W B 1 W Z L n N A Q m T y M 1 u E W V R B R j A K 5 J j Q 1 F o b v H 6 d q b a v A B H O Y / v g G I M e 1 m Y D 1 b b F E o k D o 1 7 E P p M f / V E o v W Z r h q h + H 3 t 0 Z z w a W Z Y / U u F Z 6 k P X z b S r / J W e w P 4 I O f d d 8 d n 9 1 N P V 5 V L E T t y R z w R B a o z w 9 L k c 2 u A 3 j K k 9 O X V X l z D 3 9 e B M X 8 R c a j k r R Q / l P 5 V u y 4 m G T Y C b X 8 m p o N D q f X y Z z S s 6 m K k 8 t K v L j A U q C Q + O W p e 4 E z H 8 2 e v Q o n G g n G D x u g 1 F O L 1 l e M O u K O V a X m / W W j a Y t Z l U D b p r z v R W b 7 a i c 7 g R z d 1 4 g 4 N j d o 3 K W x a H u h v X x N v 2 w p D D u S l 1 6 K N O V o 0 P b U E c W 0 A e R 2 G x L o u y g f 4 y 4 C n V u / g O b 2 e 6 c 9 E y U P b D t L E R c g O K f F T C r x A c J y b c S a / L 6 v O l w 9 W l x h Q r e V Z 1 O O 9 x d R E q H O 3 i h 0 O C e m E d 1 m w 5 1 o Q i P R u D C o 4 g l p 1 M 9 F a 4 d G o 1 7 i g 7 w 2 / P z 6 d / Z W Y R 4 S o R S X t w / V x S I a h W h w 7 K G K V Q m A 7 H 5 H g a M Q V s 9 J D s 0 z 7 0 T a u z c 1 T U y K g W x B k b n Z u q 8 7 2 B s v 8 K U E v r F 8 a X M J L j b S Q F V X H v F 7 k 6 C j 7 p q X c Q C 0 q M S 5 G p N t 5 b e i e A a H s 4 w 5 X f p 4 X d E D V 5 r P K M l g M S s 9 G T O r j b 4 H H A 7 7 0 E + I b B n n 6 + X q 5 C J d D e 9 h t + 2 F v o a v N H U P w J D R / r 0 8 C Z Z r + W W B K y q d X 6 0 i I P h V 5 + P P N 1 K L n E V m 9 M p Y s A L 3 i P l B M r N T o E q N M I h 9 p I Q / 8 k I b n U j J F a u p 1 q B E A V M E I S D g j 2 n 6 2 K o 4 + i i B n c 0 S N h Z 1 3 v 0 Z u Z c K 2 p t 3 h B t j w p O O M 4 f u Y n J 2 X r q o T M V a e g r J S y t / b L d l f A x X X z 1 B j / M O c O q 9 W 0 N P P p b K 4 f Q 8 T r k K u K L p r H d O y B X 9 6 Y z 0 6 H w L P f Q i E r 1 d x 3 x 4 i B b m u a Y l E d L o S h A z M R 4 O Y j k z q i A 6 G C f z c X T L v v l R J o k z 7 D s 2 Y M n I n U 1 A K e T N z r v h Y M f n M e Z t B 8 2 / 6 D n V T v O 5 i G z k 2 t D H B M l F C y S s V Q 4 U x e 6 X n I 5 e g B 6 8 Z x z p C 6 W 9 c F D q f 6 E M B N K R p y M r w M O f 3 5 T r w l 9 M / P M q L x C y E n l i j h V Z X 5 j I f 3 B j r v v f I g w u n 8 j Z B 3 1 C v y O B 4 G N P e y t Z 5 e t L 2 x l o G 8 R M P 2 Q V c c / G L Z x p Y o g f S B Q e E N o O i v J 8 a 5 w E 4 P q o W 5 G W 8 C J w U v z 3 2 u s i 4 x q U C v y q U 5 H Q 0 E 7 T E z h R M G a M r 6 o n o 3 3 o p q 4 e p q 8 G E k V S 0 G h Q e c + t v 1 D M d R U W N l D F 3 o p Q 3 c k z n C 6 b z 1 w t g l T 3 p j x 5 C A 0 K 0 g 9 r u c a T 4 P x H I z o Z W i w d p l 5 Z 8 v c S P Z O j p p 3 8 / X 7 b p n N 0 x D 5 Y S + 7 7 / 4 V 6 j C / p T n V V R 0 Y Z A J 5 l N u n y e G 4 q h w 9 7 V w v 3 w s 3 w g P Z W f 7 V O / D O K d o c 2 e t W F I J J N g 7 c B / 6 6 Q M 5 l c b M Q V 9 D r F v i l a 8 / 4 J e n w s w j L i 6 H o x H 1 y x 6 c a e b 4 L O q e X W h d E x V 1 Y + M k 4 p 3 9 U Y 7 H 6 K 3 u x 1 B T t k 8 a F v L 8 S y W e V n o Q Z C g N S a G t B B A 1 k O i G P Y 6 7 F p X 8 c j W A B B E i 8 N 0 V V R X L b 6 D e r C / T / F 9 v h R o 4 K X x d U U F D / m x h T M 0 2 V t C 4 D d h x y i x 9 g 9 Z m U j j L 5 P a L S g J n v + a i 1 q g b 4 B C 3 X B N 8 l G 0 l H c P d r O f x Z m s S x t o + h G 3 p f C i q e M y 5 a k p u 6 Y p a B A D b L W 6 T C 8 B g g v q 8 q s W I N w n R K A 1 3 M S 2 I y y s W V F k i w V p t 2 f 0 a R g t e K H l w c 7 D K Y K 8 D e y N x R / i Q B I e m U 3 r Q F L K 7 X F 2 N i v L M 8 6 m T z K n j L 5 B 1 j N 9 a A i o s i T a V J 8 n O o o j Q Q I t Q w h O J P 2 U 5 6 d i I 1 / D Z e k t M T k D 9 0 U X G S 7 D C K N v N 5 3 n m t J u X K x M D D 6 7 b S i T F O R p Z 0 T d 7 R o R P 4 a b F K 3 3 7 B E i Z e y H k a G I I C J d q P M k L x e G Z I B H o C l B k M l x u H i K N r 9 m / a l 9 1 6 8 t f w 3 m Z N p H l Z B 2 x e 9 e M / 4 x g e + N 4 E + Y 5 a 1 w U Y H D T p 4 m H I i n x n 1 h P T u g k M 1 Q e g 4 A d e w e 2 T n B i d j g s t D q x E U 6 N J l H 9 8 U h d F d u t Y E w F t n V X Q s 0 W V + A T j A p n L a V 3 X o g g O L V B c y O o l 3 R 8 P M x 0 V F 0 s i a P o X F R s M w w U g 8 a Q g z p a r S e x j a V s I Z 4 X q 5 w j G w a g + w 1 Z 2 L r 9 B z T w V i 0 0 N y s l / E U x n W C k O B W X Z r w P L g v b L H v o G p m M A c A x n V z 2 k 5 7 u o w T 9 n e 5 O 1 L P V / b + o C 0 v 7 O Q + J J t J U l w a h e 8 y 2 3 q A P B 7 I o 3 + n d V X X i b r o D o 7 Z M 9 5 O j / A E f e A L r h O c e C 3 6 T Q L r S B C Q K b D 6 k S F 4 v A s l k k d m a R O l A B Y b 4 0 W d 9 o J B 9 M d f j 9 R b u 3 b H x / J 7 M 0 Z t H V 4 j p E Y p k N P V T k E T p d 7 p T 3 4 C s v w U j R m 0 B 8 c l s E I M K 6 h G E 5 n D 7 S v o h r b e 1 M n x y w c y Y b S k Z R u z H + / Z 8 E E D g 9 S z Q o s x d e h f C N l 6 b + Y D F k N 2 w z 1 0 J b X 9 X R M f 3 z z g B T g T 0 D r G 6 i 5 e n + J 0 r l 6 P b X 8 w H J h o M z 7 N d 7 p 2 m c Y / + j 0 y R s U V 1 o S I 2 X 3 C L s S R h C M x x 2 N p I H C w A h + Q + P o C s y R / j 6 C D b 1 O 2 J e A q l U 4 P t S t x t a N o J j I S 3 i Q t i Y L L N Z t 1 6 b S c p c w X L q Z 9 Z Q R y c G T R m b + a 2 + H N Y N H l f v R T F Q T f 9 9 4 c w d 7 A H n W K 1 u j 6 O k m v F s i R i w x w 4 b K M Y O i w w 8 2 4 I 1 8 k c J 9 T 9 r y D 3 S Q / T x + U 1 a I G A 9 / r b k j v n q o Y a Q K k z r a q g l p Z h b U 3 L V W b X W Q n 1 C g Z u M Z R e K 3 d h 7 9 3 j p U P S P H Y 9 Y l O Y h F P G i U O J X v 9 Z W 7 u E b T T C K k U b K O + U H o O f 0 + J A f 8 a Y b o X j G P u N n g i P 1 z y L M I + t o d j p t u D w w x J 1 N 2 r A P N O g a 2 + y H s y V Z Q T A O R n X + P M z 0 t O r D 1 t W W Z y q w l 3 T y g W B L H z 8 9 s b y 5 2 h k d L g Z 4 w y X g g h m h g h Y Y i I 8 T a z 1 4 H F 2 m Y F v o 7 8 W N J T M + 6 f x F c / V Q M y k O o N F Y W H V t h i 0 H D z e y Q Q o j 8 r A U a N d P 7 H K a V r 3 K l u V C 7 a T P T n N M w O K 3 P 4 H m F x c Y K q + B R 4 g r x g 3 F H v A L 5 d h B h q Z 2 d 3 p 9 C g f m J I i 2 O s h 6 h a Z g C E T h 4 5 i K U Q T g k w O H 6 i O d E H Y Y E W g 3 x j H 6 A T n S c R E W n Y j x A 9 g d M v + E z X R V D n u w v R S h j / d I Q + f 0 w z n b / 2 V 5 D A T B u v x x u X p J d E 3 E k g H D I H y 2 W j D T w u p k 5 S 8 O k v n w i 7 8 y e 2 g 8 / h Z f I 8 / 8 o 2 a i c i U e E 8 i 4 Q G z G Q 2 x C / C g D 5 0 q a f l f l f Z 3 y U a D m G T O h J H U 6 M Y o S C / o B g B e + 3 5 l h I h Z i J j k D 6 y A p s E / I M u v 9 w 9 D g l w i 2 0 1 5 j r g k z v 3 r u h S 5 W q m Q L 6 R m a 5 R G 5 t j V f + b W v D 7 p d 8 t I p d k P P c s K U t J c d G C 8 e r b 5 W M E 3 I 9 A T L d U R / Z k F h v J w B v r E 2 G Y d E l 4 B G 7 Y m a m b M P D e s Y F 3 b 5 b N x g 9 U y V P 6 J Z L f 9 L S W n T y T c n / Y e U H 0 w w A c c x w a 1 2 g B + Y w g I 2 E X 6 P Z P 7 o O z A k W S 2 G K R l N j g 0 K i R K d q r Q L D F s X O A T 0 1 l l z 0 u d O c P 6 z s M d 4 P o q w L u b a S B Z O W J a Z g w j j u W 4 3 O 0 E / q r 9 j d c o I 0 8 c Y J X A t d P t s J 5 8 L c r 6 U U 6 x H e h 3 o d 7 N v h w m N h o u 3 n v d 9 j x R v H O + 6 C P G N C 7 0 7 i B 7 N i M u N N J c o / H l Q F u G o u g Z 3 Y 3 k T B P e M T j D 8 S 6 c G 9 x E z 4 j N f T u B f j F V T 8 Y d Y 3 8 I c 4 k 6 l 9 G W b 9 n b H j 6 o Y u l N I w S x l S 6 N / c m c U L K 9 4 C s 1 l a y P L F H 9 P H L 0 v m B Q H Q u R w H L H J 0 x w e U x i J C Z T O A n v i F c y 2 I I Q g c C E 7 x J k x L 0 u 5 M 0 v 9 i r i Z i s T A p A l A 6 h 7 A 8 Z 1 A f y R j 0 e 7 N 1 1 Z n a O e 9 g Y G V v S 2 D N G k Y J M L 7 i x Y 1 U L k p t 2 a t m w F p T d Y / v 8 X S t v 6 r M x 3 p h y O M Z b 2 K f f t w D 7 z e n 1 b P r y J 3 o l O l J K R S h z S Y c H 4 X g o X P 6 Z X E 7 5 C C 3 y g O f O o Y j 4 y 0 2 t f 8 0 5 r s b 9 e e 7 Z n W N q O n s U V / V b 5 M n p i l I S M l t a 9 4 y y U H F D e X l 4 f P N E 9 E 3 l 4 0 / M p w s i j z S 9 M Q T + i K U 7 u w 8 d l v a 4 G + R u H d H o u h m m 5 k t B e X u J E d q Y z r I g Z 8 m n T e a I G S r H + K N 7 4 r 5 P H C O P 9 g j U Z K / v e u z h c V / x e G u Q k G f c u 3 t z q f A L Q M K F 4 e t G o I l m h z I q 2 Q D s V + Q c Z A Y t a P c 2 B A x O A n x Q P X W a o b 4 + h c r U u M A k v w b S T g T i U 5 5 W L P C y k / p q 7 v 8 K 9 L r d P / R 6 / 3 s I r Z X K s F k m J 7 W A 1 B i g v E h j T n C i M F k A R 4 8 G Z 5 6 B q f h 0 w O L 8 q 7 6 O 9 x c Y v Z Y z R X P I i b k F B Z e b w 4 V a m 1 R j u Q G m / s U u k D p u d d F m i t T O g t B E R 3 n V d s b t o a R t q r T 7 O 1 n g y A a J d 8 e h S Q r 6 S p v Z 2 r F P j d k 0 + Y d J F t e d D 5 Z j j q 7 Z b c W i h r x 6 f s b v u A O 7 i P Q z N o 5 R 5 4 x 3 J V e + B L j m M 9 A x 0 n a p H + c I t 1 Q H k n H 1 X r x i H 7 G n u P e g C l p K r P r x F / G d v u 2 E X b v s H q N K 7 J Y c n v p 5 j + v H 5 L e K z u w O i A T 1 8 T f P t p c 6 7 r j 4 n X u Y i R t v p k e k 7 o A g L K e O w f G X I X g S g V y h Y G 1 J e 0 y L M H Y t 0 / o N I a h T f I O f 2 D n R w H j O 5 P j z l S e m f P U P Z g 9 A 3 4 p h + 7 4 D H x c U H k O i 8 / p 6 f l 7 B z g + 4 b A D 4 9 k s V s O K h U 6 8 j Z p v q 3 C H k R p z w y E J 7 H I 4 N J J D P W h m H V w v G n f q W + B 5 n 2 Y F 7 s l 9 k y k + f 1 4 m I B v L H a 6 f u U 2 4 O z A M g 7 W 4 a x S v l i i R e Q X I e + W G V + + 1 + R k / L b 4 N k f j B w L I H Z G T U T P k o + s M 0 1 2 L f H Z B 8 m V H e q i O 0 5 T R i r j / y 5 f y / L K h 3 i / n N 7 M A F X + S + 0 u c g v F A L E m o p L g N 8 t m Z l I Y H q 8 W 1 L j t 4 3 P S x E x H Y X G H o w P m U o G A c g t s J D S 0 b z R x X Q K s V F 8 H a 0 u s c I 8 p C 4 E w i e 5 m 2 j k q i k Q 6 l 7 1 4 F 6 + T G n x z s B Q 2 P 2 V L B i J c k h y U / B X P k U h h Z L T F e G h N I w J j t X T n s O 2 3 Q B R A E 8 V j z z S S S Q v c u 5 9 w d G h 2 O s t O b y l C w / v S f r z o g 2 P h f v 3 B u I 9 c x 6 H z e y F y w 1 N B x g X N K j I H M p H c 4 6 T l u O G Z 2 3 x s 9 y D O L M x M g 8 W d M X G 7 R J Q x 3 V D x 5 s 3 Z h e P U Q W w t 3 c Z k k y 7 v E H W b l A j g L t r Z E l l U S N i T H 9 B h a N n C S V w p O t G S 9 5 M / P k Y + e d y J g v Z A g b N F 8 u + Q 0 r y m 1 I n F 4 L Z j 1 0 G T 5 8 j e 8 K 0 X g n Y + 1 5 O A a d L f k A 9 G 4 T j p i D P Z H s N P g e q o c h q v L J + B 2 y X p w O r P I X Y G H C P 3 b 3 / e H 0 n 9 5 Q t H v 7 K B n 5 B f E Y I M n n Z Q Y O X N K 6 1 i J X M 5 a y b g O 9 w b P a G C E S E T Y a 1 X X 2 i m v o o w p D k 3 c n g f a b w w G 2 s 6 E w i 2 X b o 3 + 9 q / x S r G 8 3 T 6 C N i k U 9 M / i G 0 r N j r Y w 4 k N y G z o i O C V / U T p 8 T U a D s b t 3 i 0 B 0 o J h B z W 0 b T 2 t A W b u 1 L h H s + I U + 6 m r 9 v y V g v 9 W r 9 Q t D E E S T D P M 7 0 t X k t + U z H y l g u + b d j 8 7 m S F X a 5 a 3 u v m K X z t r G h y j G y U 0 6 f E P 3 8 + + K g e M 0 Q b I X q A j A 4 Q m g B E n h H e S 8 P q t 6 r E D 6 m X l d G l + H j J C r K a Y f l O 3 S I C l 3 l u r 5 / 6 D G + v y T X N X O b R e C x 2 Q H 6 L s C Y A U v o S T 6 0 L m 7 u w D K d H 8 3 k Z r h 1 I a j k Z T J 5 9 s k f S K T f / F b 8 d S n 9 n 1 8 0 8 3 Y n v S m y G k 2 4 G W h Y y 3 V c W 1 o e g W j C + 2 D w b t R u w C T r g r H s V M r r k j P D y J b 8 Z i S o C I D 7 1 g o + V C 5 G E D w k 5 r y S u s W 8 S D w f c E X 6 g X E e P b 5 b m 7 p 0 T 0 4 n D w B S z c n 0 / u j B 1 z + 6 Q 3 / P 0 t a j K Q j N 3 D 5 / p h 8 s N 9 T J K O u / P r 1 Q 4 n 5 C t X 2 r o 4 v K N c I S P 4 B Z P + S d 4 Z e T h S j m i v 5 F / g Z I l w r D p z W J p 8 K l 5 2 F K V k 2 8 N g 6 / 8 U s q y d 6 b 3 1 P v H v D L u j h n q / Q d G T A O P Z Q S U I f p o Z v I o S o y / D N d 9 g J E A 7 t 1 1 u O i C 8 h q j 2 3 D Z 5 m 7 H e K y 6 F 8 V T x 9 K g z H L p b V S 4 A L K z / a R d 6 p 8 U F Y q V 3 E P S h V 6 F m L + r J o r C Z H Y 7 E + p o u D N D J E o w y 6 P 3 P H i w 0 a k 1 o f 6 q d 4 8 X F O o b / R w y / o H g 0 7 U j y d m G 3 K V 6 v y J G 7 o r v L l J 2 n B 3 A w v B 6 v x i S b R 6 Q d 4 a f U T Y n x 5 z Z 0 j 5 9 q f j Y n z o 8 d z g J v a N U A I 7 R q y b F B O Q Q r b M C N B F w 4 S K 8 F q g H 7 r v D 6 0 4 q H C V t w C r 2 1 k v L 8 E 6 y W q L 7 k h U V o 1 x / O n y a 1 7 a A k o T B i Y T / 0 X F C R i o Q 7 w l o L w W 3 A 8 p n F C y 7 A Q w W I k b s B S 4 H K 7 T 4 U r e v P i 2 f s w j b Y / y d V T U M 1 l Z C V v y W k 9 Q e r o a y w R 7 F I n h y w 9 e x f 0 z 0 9 9 D 7 h l W K F 9 C / w I M S m G 4 m z A U I 5 R m e 9 C q R 8 V 7 D y Q Z o m 5 M H E n N t f r d E v x P o N v 8 y Q c E X J M H d l j W o H E f e 7 s l a h x y K Q D N q D H h v w M g c g q e C C k 9 f 4 L u G q 9 q t l G b r 8 G O N Z 1 4 c u C j D f O w K i E t G o f x Q f t d j h m 3 c n M 8 H 0 L Z Y q d S R M a w u R T Z 9 u s M T o r E I R x t 7 d 3 0 u + k H e 3 / U G Q l A I d p g I 5 H H o 1 k I T 6 / s M I 1 X c X H h A a E D b k y + X 5 Y R O u A P 1 g Y e z D c 6 + H b a m O J K R s b f n n 7 t r l b n s Q v 6 u V z m y C h 6 e C I n + K e Q A Z i d f M v M d s f Z o q 9 / 9 j s h B s k F l Q s 8 f J 0 D J Q + u X o k t z G u s p d r K b 1 z l 3 z a 1 l a k d j H T F T t D H t 3 x s n + c z z O p 6 U j q z k v 4 p a A H s h 9 O v 3 l x p J i y L 1 q m P e g r g u C v N d i u i 1 z w u B X C s M M P Q E n + n P G T X f i b Q o 2 2 S H Z 9 0 P O S 3 O N k g C g y R X p k z H U u 6 r J 4 z r k Q 1 + 6 g F s h u h E i M s l X P b K J e r f O C V + Y F z A c h p 3 R u a p J X c c K Z / I Y L o F 6 k u n v R I e I 8 D F 8 k J O T P y 7 s g c 3 J q 1 3 K Z P f z x T j 7 h G Q A O y R 4 2 h + 4 5 M R N + u U 3 R / d R t z X S K K S e C e 5 3 Y 7 H 7 + 8 b W l n q C 4 c v O b G N E D q d c W q r g J E B 3 x n Y z y 1 f r 2 R 8 8 x + t w 6 2 / / p j Z / R E / 4 R r e S R h 6 u g A v 3 w n 4 / w 8 y 3 O i 0 k 8 8 F w 3 i M t 2 6 j r z Q P x C z x C D l w 5 O 1 z z c W K / 7 1 B S Z b H b A K J h U d i l X t 6 z 0 J e E f v 6 G Y I g 1 T I O u q c b D I U V 7 o L i v n / u P f K 3 b 4 v H q A M d U a g U + t 1 A C u T x 1 8 d K J m + 4 B v c 4 a V Y D P U 1 f k I h j b D J s g r 5 p I I Y 0 3 O h 7 6 7 4 e u E / D + o R d x v E Z 3 4 O d f U X E C 9 0 6 e r s a h n 2 7 u P v w H 0 P f q e N O J e 4 h X w B N w u K x J 1 9 w 3 i b 7 l c n k 9 Y 7 w W 2 s H F z h f G d g q v q W 8 E I Y d 6 P r 3 W b G n 9 n o q f 4 u h 0 e S E g C 6 n J N m I A Q + W 3 L / v f d 8 i y P k T 0 y x E i x m m F 9 N 6 S N 0 d f T F 2 G e W Z J 8 9 r 1 X 6 a K L u K g L 7 R J W I 0 1 z s b r o t b M 3 q d x 8 M G b X G l 3 + T 5 4 G 2 r n M 8 C 1 4 L X f J g h 9 v o d j D E 6 4 P b n D R 9 u O r 1 L T C N g m p L W 3 y Y G 7 / 1 x e 7 D v B P F 7 / U b S Z w q x X 5 i L I t z U X F m 2 N u m F P x j i 4 P N / F x f f r t e 7 I u L x e I 5 h t U 2 P a u s c 6 y c 5 6 m q n B K M X n o Q U 3 x 9 k p + y v C k Y F o S m n P D s V E 3 7 j G H u k 8 x o e m j F 9 j B k U h c T x W B o 5 2 g w V G O o 8 h U 2 O I z T Z i f 7 r x J i O J / G Y g I 0 c u D 6 E s o 3 8 Y T r 8 l Y t N t m g K A k e U z 4 S p x + s B U 1 t 1 S 1 4 g + k R M M 5 v k 8 d c u v S C R w F 1 O N V A K 2 f T 8 P H 8 C j V Z I Q C m E r t 6 i 9 K z 6 e P r p H 5 Q l n h 1 + + h Q G h R + 0 9 r v g u + 4 f d E B e 1 5 H w l 1 a i L n / T A 0 e M Q P s F L 0 p 4 5 G I f H 5 a K W d B g 7 m M W z R u M 2 Z w 8 B O v + z G n u r g 3 p 4 z B C + J n z L s o X 2 O r N A H d P A R 7 + s + n a t w 9 f 4 E A p I q c 3 R 7 0 I 5 e A Q Z P L Q f w E f x r V D L m M 9 f g G t t M j S k f 0 9 S n I C / + 8 E J t G w 9 P N 1 V h I L U S 2 C E L + I S a V c s 1 v e e C i h a s r I N a a V O Q r g P A b x g k 6 8 N h b / E H v 3 2 8 n P m z C Q N / W w + w A 7 g M d o l u L E Z Y k d 9 s j 7 R B + U k a m K H g P / 2 d x U a K M n z B N H M l z n Y U 8 l z N P f Z u 7 v L 9 R T 3 j 3 W / T U h 0 H h u F A W v + w H K T A F h P P O Y z Y N P K o L 6 2 R 1 d e X k j h O 1 4 T k 9 W 7 J c 5 f g n 1 S B 7 4 e d S s i h D 0 q 3 Z C 3 l K e Z D G g 0 C / N 8 L H S 7 5 S e X p a 5 P T 5 a Q e z 1 M h w v 4 l / / / H U v i I I b r 0 J e N e r 6 P V g a A 4 b i m a 8 R s + R A t B G v j P / p w z 6 s T 9 8 9 e u u 7 e W e d R p w q w d 4 O u F / 2 Z h N S R 9 Y / W J D 1 r + 8 a H 9 u H F G 8 h X e e I I 4 f h G f F Y h z z c Z u Z q k A P V z I 2 e g G x 4 x j j h L r S q X b D v N r C A h T o H Y u t 8 k t d x S U r k e 6 L b m P 9 G 9 n g H J o N D x m g B l Q o c 0 C c y b 1 U U x + g N P A b Q T 3 7 q s 4 z 6 w / Q O q Z b s w F M k 7 R N o X w v q S x t a S I 5 c 6 Z B p I + c U S c c 3 9 6 Y T E a + f H V j w u w f Z p w L L k b v W 6 P V A y N 9 a H u D T g a C A 6 6 x a a Z 5 H Q B C I k g M L 8 Y 6 l g Z 1 t L d E e c F q t D 0 e g h A D o U s j o G W v G A X 0 / 9 m b w g Z J j k W 6 y D h W a 1 w 0 4 2 j / t g 0 N d 4 s f u d u E T w r D 8 S e 6 / O P 6 x K e n t D s p + 5 X B T t m 4 V D n a C A p K x A 0 X 6 9 l a 2 7 e 1 f Z u w x 1 u N v l N / 1 r 8 2 k n z G V H / v h 2 F N / R w M 7 T X J J t j / V 1 9 F C L a 2 m o 3 5 K D o H b K 9 8 K z u Q t 0 K v B B g Q e + J w H d 2 S 9 6 0 P 0 6 c s u E D B T W 2 j l r N X R v d m U z D v Y 9 R G V 4 i C w R 5 y 5 X 0 a N J f u y v l z T e C 8 n 8 0 m H C g N o r A J n P C B 7 g R t t T U n i d y k R + N b G p 0 t d X a L L L M z q D R U 9 s u t j 7 x a H s 8 f L y l m m m U B q H F P l v j H X w k y 0 D u c 0 V V m X / N h 6 J + s R g N n j p 8 b T I z g d V K A 7 n W t V x q / 7 l j d z / n x V Z w 3 p i W + N o E 8 L m o B H G N V L C 5 W a K W 9 i q F 9 j b N L W a x l C c l D t H 9 f R f z / C D 6 o s b H g 8 a Z B i H D 8 J e a g 3 I X d 5 I Q Y N g N T p n f t y E p c 7 P G h f 7 Y T 5 F v P f r L B m o i N A r Y J h B i u u e Q f f 6 T t l T W q E 2 d i Y X 5 k G v H W 7 H h r I s v / c a w P 0 B w f s d Z L r 6 4 + m L R z A i k f 2 C / 2 c c D q U r y 5 a I I y / N + p Q S B P A 2 2 8 M z U 4 P G h E 8 u u V e 8 C 7 m i U V q m A M H 8 o i B 0 n q E D R s X L v l W e S t z g Q h 1 P G D W Y j u r d Z t n Q 3 K s 7 A A v M n z z G J 7 y y D a w 9 W F 3 H D 9 a h 1 8 z G C a X G y / f F u N G D t p 0 F / h Y 2 m 7 v x / J H w S M Z M S U p c t W f t i I I 6 Y k 8 f o K 9 T 2 G y N o a + k 1 G 8 O k c X C B + n F c i j W e K v D 4 d J I o x j 1 m M j 0 y B J u V n h c o C 2 3 F J Y 2 9 8 k 9 o N H u B t I L h r 8 V v L 3 U r a u i 5 B 6 j 9 8 k k V d B q 6 3 5 h A C P T e K p E b 5 x n x l x 5 c R c 9 v V j L 4 c d D T z M R Y 0 + K J j 4 6 n F 4 l 6 6 U 6 Q W 9 T Q r b H E O C s K z n N T v 1 H n K 8 + J 6 n H n + U 6 k X R w m 8 3 Y 9 t r f 5 3 S 3 0 W / S m c K 2 z a r W 8 U w v G i 5 R B c p r s I T o 5 V 4 4 0 r Q V T s C U d H A Z D L 5 y R F D W P O b 2 x v T 6 f w S / + 3 j e 5 l y 6 s z G R Q v / G 4 e E A K s k P f x j P 0 N b E b X H 8 g p x N Z 7 Y P Z b f I p n S D 5 J T Q Y x 2 s e I k f Q A 9 v l d 4 i C s d O b F 8 u i c O 3 R D l D q O d r x r x o Z l 6 8 A D k 9 2 T n g X Z B V b W p 0 Z y Y s s p A Y V l Q M l y l f 5 k n l m M n I m h J x 0 q P + j C d U C g V w I F n u s P N G W Y z q X f R W r y 6 X S Z S r / M 6 m O m 5 o 0 Q Q B e A P K k S k f U c b M j x w g R + C 0 d 2 R 4 + n u p e n D b B Q E o k x O a o d E 6 V v t J I F 2 y l 7 s n q W c 6 I d C c W 7 3 X z i b C y T E I f k q n P V r P I 4 l y h 6 3 R 7 U g z H P F D X m i 7 5 Z 1 s j n x C I z y n U 3 R p c g i z Z q 6 J 1 o F i S h K / P B 2 j M s P 8 a a 1 f 7 1 q 4 l H V / l a 7 c 2 j V 8 n G 5 r N U J G P V y t 2 V 3 t 1 h 0 z t Z b K N J R w / p a S 4 R B I g 3 i t J + 9 u L K Y x A Y f T y p n T h b K f W O L u 1 b E L 2 Q s f A o X J v X 6 U a l t D e r 0 Y r 6 h M 8 G Y 6 p 7 V s 3 J j X + m N F U j 4 0 F T b Y b q k H 8 b c J 3 H h d g N m B l / q s n M E K s O Z o u J 6 T V 0 u S h D 5 q I a q f 3 b 1 9 j C e + n u f k A l 0 y T t 3 I p 0 z h 8 H E I X g N j d n f U f p D h 2 L N k 4 W H O t q r J / x 7 0 2 E 8 p C m l 0 c 8 c T 6 A Q b h T R v A K h 4 b H P r z 1 X 2 k H 5 J s U G p c / j M v L V u x v K N R D J L / 3 y T 8 7 g Q I 9 0 K l M r b 6 n i U z W F a 1 7 s K H w d 5 R r c m 4 5 U r 7 M T E T w T P L g X l 2 2 h g / T a 6 B O j z y Q i x K z 7 s 6 J X 4 0 z 0 + s D J t z / v Y S t Q D C M R L 6 j M z p N 0 2 O p x D T 6 5 h a 3 l 1 a G C V 2 j R 2 5 B n 4 H b d q Z A 8 7 q L 7 N d b 7 9 6 M q c 9 2 R d w e A H x x Z s k D E V 5 a l 1 z / P e k z l d f l O N x Z s m 6 P 1 G Y k J B / V 6 P q 8 / r h x y 2 M t F d H d X G D u l 9 V r d i o L + 4 J j F y B 9 o a Q j l Z r S e / 7 4 + + S 9 v Z v 5 V 7 s s s N + i B 8 B D K T I r M B d n j i a 4 6 c O v U 4 z n e o v u 7 + t V v t t q G 6 A u o 3 4 N D h 6 w v 7 V Z T g U 9 6 2 o k 7 0 n I P Q C G t o D U h W d U E u 5 G K U 1 L 7 6 L k O H 1 t d d + A k U o n H A x 9 4 p K g 6 g w E e j o R I O 3 C 3 k a b K W 2 l S 2 C u C S J m l j J K c z U M u X Z 4 9 X q F L 0 t f t v k A 1 r c F v 4 P 4 l + u + J j S k p L 7 A e y a W d g J u 9 j Z 5 S E Q + L J K 4 V F / D I I H G O e c y 7 Q S M 6 j o d X G f l 2 s H k 7 F e u R 2 A + D Z k 8 E o H b N S C S h J Z q l D q 7 6 s P K V B 8 0 F H K k D 5 o R j V 9 x T g 0 + V X w U E 3 R p 9 g 3 v l i 4 j S 4 f p m X w L Z 5 3 2 V / F 2 Q 8 a M I j R + S q U Z t n y c S m K J d N 3 / L Z 3 t G 0 T K h 3 D F V 2 N K S P s i T u y l a K n 9 R I B K k z r w q V J A d p U M t m 7 a 6 r y 9 W d S d g w a B 3 S Y T w P I n N 4 + G 7 O + w w s K + J P F 7 N 8 J S E 0 Z m p P x V U R U B w v d b 3 o K s + 2 H 7 A f y Z D z B 4 l a A C H n F p 8 z j 4 u d D J I k i a B W + 1 x V W z b R + O y R d n v L O I B F X x s l j 6 c H R 2 q B E Q S W B J Z y c h P J Z I z f 6 e + x J U B B 8 N U A O p u M G / G B 9 5 a k C o l i 8 O U i 8 L w x F 9 7 b 9 5 8 l 8 v y v f t j g Q e a e m 0 w Q G l z w y V 3 G r + 9 + y B 5 P d 4 N w I / M N v n f K 9 e y e E h K / R f b b q n 6 X p r X U J 7 x m H s M u k 5 L 0 r N 9 G Y a g 1 N A 3 t 3 j U U B j t 3 E Z 6 L e 5 r F 6 D r J c K G A l j L B 5 e f 4 H k + n n H u P F / Q L 7 1 H z V w r t l 1 P Y J A r y L g K e K n 3 9 c s a H 9 j C M f n 7 8 0 a X Q / y e w 7 o 9 m 2 C 0 U R + X f k 1 v M E L W T M 9 f j I 0 2 9 z s O 4 M q 7 + Y j u X 4 3 7 4 w A R H 1 Z x v j F + h 0 W Q k X W i w D J H 2 2 x 7 M z b n z y Y + m j Y Y C w Z C 7 D g M D H B h x W h L 5 H d x v O q v 5 4 T T D 7 q T k v h D C E / N z m 6 z v 2 H 2 1 q B d O X s x D M / k s E 3 x P F B n N G d 2 I D V + 5 8 v T O u v X y i G S u 4 H v R 4 / + S n 0 3 n U 6 s P 0 V G Z 9 S z A F M 4 c + 9 7 u j G 6 5 5 D D n w x L w w M a w K 3 c n g + O Q l a L P 6 R c + 6 N q C C C t c t r z 2 C 1 f Z w A Z U G 3 u I 9 D d 6 P x 6 Z j m x L p i N Q / q Y D c 5 2 p p 4 v y 9 a G G R T j e b h Q Y r W 5 d C Y j e E r C U B f f e k I w 3 r S O O i 8 a C x f / K x 1 a I 1 P h 5 M G E U 2 F q h G J A k D d c 3 M M R / K v U W 5 j f o E J 6 f L 9 o i p 8 h 4 H V 0 i i D J K d m t O i v A J 7 s L g k 3 e Y 1 Q f B 6 9 g + T B D F j P Y r w p 9 5 S x 3 T V b / b z B p C K A r d t 2 J g c K O X b / U 9 V 7 5 t 0 s t O / l C w T N 4 4 q 8 2 Z o 6 4 a z o b j E T J T 3 k + p U p V w 5 p C i v H v F 1 Q B 1 3 q + e E 9 w b t I t W k / u 4 X t I n q z b c E e 4 T v a p q Z 5 L w A G V f X L h 8 6 Q 5 q S K D K U C q o 8 N d f 9 n p Q X b b b k z v W P K j H A H f j P a S C V 7 L H w N O 6 6 K k x 5 0 g F 7 Y F C Q H N l x U Y l m W N b w b t / Z 7 n q V d w a 8 b x V 8 Z l E 4 9 H R h H 9 8 Z A 9 M I F q F F 0 F H m 8 R + H 4 v W W + k 8 Q 9 T 9 R W t g n l 4 z k 3 n I 3 t a R I S M P N U 3 T v M 5 8 H b G m q 8 9 f G M 3 f G K l I 0 J e K 2 9 4 O J 8 V 1 O J p t B U S n y Y f 8 q 4 C B O 6 6 A T 2 D z C 5 u j p 8 w f + X v 7 x 5 M V Z E f o U 5 v l a T D 8 5 q E J 6 8 r W q U T m A Q X R O l 6 u 0 o b N T / b R 0 c 1 f z r o z n X 6 + M k T + M 5 x Z 4 M m 0 W L 1 E U e H P m y y T T u a V J D t W c e G + 8 w H I 7 9 8 7 M C 5 3 s 8 w F l k L d a r v Q n a C x v 2 + 1 1 5 f R K M B H 4 U G J g 6 c g 3 1 K V V 8 m h E m C 7 e M d O h c c J o 8 L q H + Q E + H X c E C y a s / O p 7 B E G s j 7 U B l Z r p n M z V m w R x S X + / n 4 R G X 0 u N t 3 S x l R m 5 s k q x x S O A i B L n N q 0 A a M Q r A j k G S 6 6 B O P o l l V P X J 8 5 m F S Y 0 D J c D G m 0 y o X / a T i 8 N s R P x a H 3 M c B q / j 9 Z + N O 2 P u z 0 4 7 5 P K k 0 / V j N e J X 6 7 W r + + P 0 b L c m v d s g 5 2 X J v V V w i w s 9 i m w m s J O m l E q H b r / 6 W 9 P q 3 T D 4 R t w u P + p 8 B 3 N f z J Z S Z 5 A d 6 B b y a E W n 3 h W E 3 l 1 r N j Z L b N / E a 7 K I H e y 2 j N 3 E L 8 B o u 1 E 4 9 m i G T E j s Y m 5 f 9 U R M F 8 W p c O l m Q q C g f M F c 8 e x g X 4 1 M t X J r P F 8 V C p / / e n A 9 S o b F n V E 7 w H M + B k 2 O + U e g 8 C R W b U 9 B 2 y b y 7 s x 4 j E k F 8 F Q s t s l H + e U 2 I C V C N 4 Y s 1 4 J 5 Q 4 3 j o L 0 K / l 6 W k f b 7 O X D B r f H r E z U E J 7 5 H r u j p 2 3 Z 9 X e 8 t n t Y z 5 2 W e O 1 / D K 0 t / T q f F S R s y Q 2 Q r D Q w y q j 1 Q d i o m z z 7 v Q t S X 8 y I s r g 9 x 0 8 L I 8 C W k S p 4 8 8 z e E S 6 t R s v 5 A S x u V 5 w 8 x O c N F a V M Q L O Z z x t M Y q 7 1 2 + i c M O b i r F c 2 U x d e z r 7 3 y Q / X n R 0 9 e a / z 4 2 9 x X B C N 9 5 t 5 K 5 b J 6 2 v 7 q r Z S U + l 7 h V A P Z / r 2 I V G H 4 5 p U v e F 1 i 3 y + 5 w P p / O j + z n c W + g Z T b M 4 W G 1 / 6 4 g R h 8 C n s T g 8 2 5 + W W N e 1 v i j o 1 o G S G 5 Z y m 1 b 9 1 u 2 o D b Z j G N I Z J 4 M l 9 D h s 7 K b d Q m 9 2 x c W R n + p S + n K H / q B n y 4 C 2 g O Q O d b 9 Q W f K M E S B D r i L h L S / + K X z 6 6 1 k Z w o g u d N s o M s q p 9 i e 4 M t V w J a L Y + b 2 / r B j 0 r 0 g t w 3 K 3 3 q h 8 F V 1 P k i y 9 m p h p 4 H 7 2 F V H 4 O e R n 7 r I d + Z O R C Y + B z 7 m c x M D T p t / F R g M g s f j V / S e N n b N g Q e W f 5 6 N s Z 0 2 T 8 F u M J 8 k P o C 5 r N W 6 X q G T M s z 0 u q o l U t B d P B I 9 W V N + g M O b E R Q s i E 6 Y d H 6 / + A L g D 3 s R T 4 w E 4 5 N 5 J L I V c 5 b 7 C H / q L x s 2 6 g x 0 T O l d e P T 1 z n X C y H P S r b d s x x Y f R s 2 q e T j d s X 8 B R Q 6 D N P K t f t c 7 0 + d s v u O x 2 Q Q 7 8 f E C b 4 2 Q h e v m r P R 0 H 2 k A 2 7 B X 7 / K b 8 g F X O 8 Y 7 X 8 Z d 6 w q j D h / O v z t E c S X 4 Q q U S f i w k C 1 K E R T J r Z 6 0 3 C m G 2 5 J t D T w L y 0 6 y f t U 3 Z P m / s N K 5 Q m z o n 9 w f b i Y M f 8 P J 6 u d i N 2 B C m B 4 / 5 S Y 3 F 9 w t H M 7 d J 6 i V 1 5 a D w G T Q u v j B b f N a W X S A u + N 3 t N L m K i D t M 0 9 x p l a r l W 5 2 X w J M + 6 f i 2 V x + D 8 I 1 T q N i / N m 5 A n z h 1 b h P u J b Z y c 2 l 9 D v A R e L + R K k l b K r j c A 3 Q 4 F C W z F a b X U 3 L S 1 A k M b g G y K m O M 1 W / e X W 4 Q 6 M 1 N f H 8 j g p g r V 1 y i 2 + m o W e y t 2 H Y R D 8 F o 6 G 3 B T 3 E M h i G j y w 9 t 5 h m S s y t X l L p + l c Y Z o f X 5 / f w Z T l y 1 g B / J Z z g s b / s H a p M S v Z X S J k T P T c F R r W m a G m P 8 + 0 z V 0 9 3 / o M r I q 2 f 6 I j 6 x s E 5 D Z O N c j C T v 1 / e i D R F k z a A e P i / S z g d u W z A + m L 4 V j a o U d D H 6 M 3 c o D K g n z t t w 5 r f b o 2 X Y q j q n n X S / 1 f O g V o / / a T Q K P i C D c H q h C I G Y r 0 q L 9 t v x C A 2 5 j Z + W S e V m u R y k N d I T K 4 y 3 e H G g K K 2 N d + 7 6 g X 5 Z X 5 Z B A h 3 W V u C v 2 q r y P F f J F w p 4 K E D e N k 6 B r / v s L B y u O j q y 6 8 Q g T X 9 H s 6 W y / / 0 X w E O j 9 a n e 2 U O F K / i 8 v R P z Y j y G 3 n w 1 2 s E 5 k 8 F 5 v a O Y Z c 3 X y s d U c 9 t m X o 2 Z O 7 p y s p + 8 B p + o R n Q p X E y d i J K p y g v 6 6 G o c 0 1 f V q m g U E v R k X Y 5 M d k z a U 4 H Z Z c v Z 2 i / I f h k a z Z m i 8 5 P D g v L 0 K I H a 9 E X v b s X O q h 8 P a B d j W x Y D z C L / 8 W u P s E 8 9 m q f v e M J S n + k V d U 4 Z B 2 3 x 7 W N y L e o f S u s 4 7 4 Q A e I Z J x g u M x t F v + 7 b Q v X X 2 2 0 u Z Z p p v z F j + f 8 L 1 C Y D 0 O y L B Z W 5 P e G / f v B N q q o 3 G D 9 J p h x E x z n r B L f F / k u M t 6 v Y U Z T R m Y C F y X + c g 6 f d Y m m l B h v u v e x B W u O B S i L W h W k s 2 9 V e p x 0 Z b e c + K x g q T n 9 i o l g f I 0 q o D E u 1 A d t n 6 U Z Q a c b A h D T L R W k b A O f o v i h A j C 0 y E i 9 c Z d U M Y r u O 9 M 5 Q l 5 X 1 E h 8 M B d L h 4 v b m 4 / D C w L J v i y / f 3 1 w l 4 i d h o D 5 W 2 P e M j 9 o i b c D t E O 7 d N u E u l L 9 z 1 D U + g p D + O P 2 w U z c O O / R A C i r p E o S O l c P Q c 7 U W k + o W O X H + u a 9 C l q 6 z C N 3 j 2 H 8 K M g f i n I 7 x 3 + j o i 3 f R r R 6 p r a t G R J I h H w n h e s O o H A S k a Q I J / l D B G n n l 7 f f n d 8 / c + E z N G x k 7 D b E n / E V n d M a 3 6 a T L 0 1 k P n / e o F z 2 Q F J K i 3 q E H M x A x D e s Q p G 6 6 V r B p H R z 7 b g D L 3 k x y X 7 P e U c 8 L J J f A b i d 3 0 P c Z P H x u G p 4 I m w g 8 H t 1 6 7 S u u d 8 l A E Z C + Q m a j d I s 5 n R z r l P 8 n 2 c O I J 5 6 Z 3 V e E j h 2 b B l g r G a T k S 8 a b I s z 7 i M s K q P q y V T 7 q y X 7 E a u H K v y I T B a 8 T i l r G 6 3 6 l V m H d V p H I Q e J Z + a F E M i t X r 5 L w T c s 4 T n 3 Z s B n 9 k o 2 X q o q N n 6 g e 2 Z A G I B + w U 8 H O 8 p c H I w d 5 + Q S b d k 6 F 0 d M T D + Y R q + w 2 Y C a F Y A B d F 7 p I 3 f B q r t h B 5 u s M 7 g D 5 z n T 3 E d a + 5 S 1 5 4 k l e L n 8 4 2 F G e Q 6 p / 4 / D g m p e G z c l T s m y p M d d u z y E P x Z M 6 g L / g Q E q 2 3 u / a 9 x e e 7 Y L 8 Q m j 3 D 1 1 6 3 p x y N y k + H A V J / h J o M G r X A f L / Y 7 e b K G 8 N 4 M a P K j / b H t v j t L a Q + A M k g H X + h N q 0 v X H r T p / b K u Q e F 4 M O P f O j h K Z w r H U g 8 I w d g Z T 0 j N k c F R r X z B 2 S o B T 2 c s 4 t T 0 g / u b 0 k T H A 3 a K 3 9 a B P o D N E 8 7 A m 1 I D d 0 E K 7 2 v O E O I / j V c c V d i n g L o w Z y G s Z 1 l / E F D 6 O Q E o E 1 6 y B s U T 7 1 c X + C L Z G 4 r L v r o Y l Y X s n X j P + v s 9 4 d W / y / v O 6 A d 0 f I h i H 2 w K / q v b f v q 9 A 0 f 4 0 S u t g Y m X v T H 2 w E J G U c X 7 t B o v / U + G c b H / n q f v y N l q a M 9 g T 2 v y o j m X 7 7 7 a b M m F w I W Z n T d j V M i S V Z 4 4 T X Y Z J 4 w 4 B M g p 7 s 8 3 i j W z 3 F 8 P f R z M / X L E a n 3 p t e i 4 3 B 6 / 2 p 0 T Q b E x N Q d s d 0 Z m P A g U b h V t b q X u W 7 H J b q 4 a D e i v C C C z 4 0 5 C s i C F u n Q C e q + 3 7 g S 5 F X v f g q s 2 s R Z F D m b c 8 x T C D y 7 7 m a i u W i P Y Y U B u r I y 7 6 B V T A Q p F e B b j 7 V Y L y p a n H l + o 4 X D u 0 2 / 9 8 f H J N 5 l W 1 q 5 t b v c j / T u / s l N l g C v m B n x J O l J A 2 n 1 1 3 C I B k g S l o r l L e K Y p O l P Q 4 L l e R 9 Z O i 6 J i d 6 t i 0 U i j H I Z N E o / T f k N g Y f v 5 G s f 6 v T j o n O 0 Y i N z R o r B 7 v s X v Q Q w e f 4 C B Q T 5 S P 9 g o / T H f K X L U G s S g g a D J Y C P F 7 p W m 9 X e 9 S G 5 w 6 X y G z R y C E r b A u 6 H h 0 c 3 L 0 h a k z q 8 V S r 1 h V z + e v m 2 4 A v l P S g t B z 0 e s j N 4 5 c 3 w O o 5 0 9 + s z R 2 5 h F n w P U U p x 0 H 5 t 0 t v 1 k Z u V h P P C 7 U X s Y b C E P f w M O A Z M K r w C v P s P a z z 1 2 V D + Y 4 3 j t X b t 3 1 f u q 7 x B 9 e 5 u c E f n / S N M z z v r K f P J w V K x u v H J Z e V f S e 8 f f Q R x 2 m f + l / p 0 O w B 6 n Y h 1 f R Z e P v z q R h K L l C p l W S w Q C 3 B l t 7 w w N 0 W u 3 p V s m a j p j / P Q s h L L u 4 n k F Q h w q n 1 0 x 4 c Y 8 K / U v G B J B J b 9 V Y e U + n 5 T V w 9 f Z K g u A h i Y J A e D z A s t i Y I x p 7 n A q + / 3 Q Y k f x M x J V / b g e P L j p m D 0 7 U c A N 9 R / N f E Y 8 H c 1 z I K T C f B i 8 / A 2 H z s R F F r B A v P p R 3 X G 4 U Y F h k e I y z Z t L 7 1 N 6 M + q G s a U c w H r I X B k V 3 b o P l Q C + I O S 7 H 2 u k 3 d D W 9 Q 1 7 B n M p w k B P W S n r e V X U L R D u v B D 9 S s U 3 T B 0 P I Q H l Q + E y 1 P l O Q S L 2 m K K y T t z x K t V D G C 6 H H x V Q b o / E p w A h O 2 C + 0 p x z O 6 x 0 s W q / L t B M 7 2 l G I E Z 5 c 3 S z 3 9 c 0 u L u y t R V 8 n v w h z 8 5 6 v L H 7 E v l + 1 e X J I A 7 g 1 Y x m x p 8 B T c 4 h d Q z G p K X y + P c J 5 d p b d f f a 7 g y d e f 0 C 5 j 3 2 1 N H B S d V 2 6 x I x W N N 3 0 F r K j 1 g I b u q I a Y 1 x B N V + 1 w U j a E r 6 X I G w b I 8 0 R + q h n 7 7 f E R L p 8 V Q y O l v o R d 3 L Z d 2 y u k T b X B D U F V i o W f T n D A E 8 6 P 6 8 R V A v V r Q g V 7 5 + X T + / d 5 4 r B s E 8 C u H D b + M n k d s 8 4 3 0 I V e L 1 c 4 m r U f P A h q P T I K g P g x s s 6 8 f a R l c j c J s H 6 C r s r B Y K 3 D H K o r Y e 3 g M B 3 z / o a G Z Q A B w o 1 S g J P D P Y b I 5 8 8 J j Y A 1 f V E Q e 2 B z N h Y b 3 X v b b Y 2 F k B K n u 9 A + Y 3 G N k y 0 g g U R Y d J R 0 b u r e c N b z E C 3 0 6 u p 4 R U x l 2 a I Z o 7 e P r M n s z O 1 P F E 5 k a 9 r B b D 0 V I N 2 D z m D g 9 2 w t a b 1 f 1 1 3 w Y B 9 i c S u V f c S L M W e v N + z s N l D e 6 Q N J L k n 0 f K B Y 8 M R n s Q A t I J e x l h N 5 Z + Q U 0 s c 9 X m A 9 h t C f f q + m e 9 g / i l H n J 1 r N A N O 9 2 K A U 3 p K 4 D P 1 W + 4 g e J l c Q 7 0 t V p E 8 W G / + 4 6 m 4 m / P 3 y g f 9 9 Y d h 1 W 5 e 7 c d X + N E L y e B 6 U 0 l + j Z N Z 8 + A T Y 3 8 W z p h U n o M r Q 7 G M W V e l A m / o v i G j 9 r 2 S s e l + 6 T b 7 O X z W R h g b 7 w W V b 3 a F B Y u I W M f + X b 4 d B d e I w + + j c t G O P z H u 1 r 6 k V c M + b w J J W V S y 3 G 4 L Z N 3 f / 5 2 L C H R 6 U C d H o W s 3 + a 9 a w 9 5 F J H b m R O A R a X X a 8 n N B K n Q K p 9 / I O 7 u l 7 2 S W S 9 V Q V I W B / + 2 i q R g F m R T e R + y n 7 J h O / 6 q 3 G C p 6 c R i 2 2 5 Z 5 5 Y r D i L 3 S Y o X b o G v p p y I q v g 1 w S m X Q v n t b x K W n M Z 8 X V / V 7 t 3 K r P l f P I p o s M N g y U Y e U v C 7 H s 7 N e + y a H Y O C g 5 V i S 8 i N l C + N p V Q 8 f X X U t E 8 g X r m 7 o m 7 4 L H 5 R W O J d F t N T F A 4 v U v j c o 9 f i 5 l f q 9 W 4 W x P C M q 1 s f + 1 1 P Z 3 T 7 I C T G 6 h 2 b s A + Z h T K y h 3 L T W f I m c T 3 N 6 F L m x 1 A r C n + w q 9 J 7 H P Z 5 3 M Z N S 8 i n g r D z C j X I 8 8 n P Q V h Q v L w x l H Q a M D 9 i P V I S o E s P Q A D v P B q 3 j 4 1 3 E 4 z R a I s C U 9 o U U D q M T j n 1 A 9 L M L A X J Z G 7 H 4 N u G l A M Q y U d j L K n h s 2 L V 0 x A a G o S W 9 c L c l Z a t K b e + K J 1 C v u w a B Z z y o v Y W Z T j Z z s V F N x I o O / i 3 v 7 z S X 8 Z 5 s d P q F 5 n g D g N K N d v H O Z 2 z N V u m u N V o S m E W z 9 D v + P G 7 j O 4 k w V o a n K P D T h k G S H 0 H 5 n q y Y 3 V I h y s f r 5 j t H x X J j I Q Z 6 F K J J l I d 2 g S p v s t q V C C m b B 7 4 I e 2 T q f X r / 8 + L e 8 9 i i q / 8 X c v Y 1 / a W h f a M I Q Y q K s K C r L G i t + F q e y X D I / k k 0 R E 9 g c L Q O 7 A 4 a m n m I d I o y v E 6 n 4 A s a M u D + f 8 D M D w d T z 3 T + 6 Z n k 8 6 A U D 8 t 6 k s D w t N b E W U 3 0 U O 0 Z t H A g X F s h B H 9 e L y v g V I k A D F D R s D e Q V 3 i F e u 8 9 K j L 5 b u A y 0 8 g G W t R A t V / 6 a q 1 O k K n p S Z w 7 i X Z G R 5 G c 9 S 5 P L L P V y P i U l / f + 4 w f e w Z d U L u O b q c l 2 o K 3 r U a A Y Q u l z O I o L u a B H / Q R W K l 6 S z E E + D O P n V P l q h b P P x y s / z K r 9 a T z v F t x d Q h e i a u W w w L H M g o 1 T 9 x 1 6 C w K 2 l J x q l n J P W 0 9 L D T f 3 c s r v 2 T Z p L N e J v 6 L 0 3 y O p g h 1 x s I T I I C s U V u b D J y f 7 C J n k 0 j 5 g R X r S H 8 t c c F V F 1 U f k s t 2 S i n r w B + Y k D p A 0 v U c c i 2 k 3 f H 4 n S Z d Y I O P w 9 Q Q p 2 P y z 2 t 2 m Y + m M Z G M / L Q 7 T h 2 n D k f / 4 u x M + t W V k 2 v 9 g / y Q O k E D 1 U E 6 Q W U 7 o x O k U 7 6 7 t d n r l T l q 2 9 U M j J y k F H Z V Z X s d 6 + l 8 D z 3 P e d 1 Y d M o E j 9 e / F I 8 f L p X B D Z f H y A N U l r r + E 9 e Q H e K 9 N f 7 0 i R / w 1 W Z i R U k 2 q A o h 1 f 0 V p c V / h V g V P y P D o l 6 r a a e g J 3 b S F R 5 x P y C 3 5 U 1 Z k k L n G G + l u 4 5 A h n x g 7 5 I 2 H v C i G / I a o 4 e Y K Y v O U 8 K H z 5 Z Y D 7 N d 3 y X I P N 6 D X l v o + B K c U 8 q c u c b t M a 1 r K m Z c W 5 w m A v f E 9 7 5 y L K y n d 9 D 0 b S 3 W P U J 7 P P A J r e q A O I c j W 9 7 z Q S y m + I 9 y J h s b 4 c j Y U / E v S P + u K m V 9 i / O z n V q u M P p b 5 u F P 9 H e Z y s b P 4 E B q I i 1 k i 4 K m 8 2 Q d 0 r w z a Z f 7 J D + 9 X + G v s U P f 0 2 z N K h D 3 y X F v M l P C O y q d L w b P J 9 Y q B n M V 8 z n p / d u Z p G 5 b M C R O B s / n E k / / Q P t Q W w f C l f U z e t m M O w Z G + 8 z n n 8 X e T 6 D k z Y l 1 I t s v O J W F g e h u c K h M 1 b F C z z u G j 0 P A 0 O P S f V X O + b P a 5 j m R 6 I h m 3 B o T x 3 y K C O E s o 8 h g L C 1 D z C Q L O 7 w u L w 8 n i Y L C O J p Q 6 9 A R c c B D n / 2 N s s s y z I v L r L U B E D u 9 I i C h q g w I y a 9 T + n D I w 2 N Z f o R E V Q x x Q Y f S 4 H C Y Z F E 2 9 x 4 X b 2 o / S s a m P D J T 7 B i 4 Y h h U D G e G u n z Q 8 / n 7 N L o O 7 J x F U r O b R 0 H N K R B F F l I U S 6 6 S y J m 2 o C M D + N C d j W g J s o O 8 M A p Q f N U B N z n y b r v t E + R 9 G x T t w d K 9 V 6 C a z C u i 5 Y l 9 r l T i Y v n A R 9 Q 4 w d D 4 8 M 2 g 9 2 G X C u g a h b y T 6 R 9 z p k f h 2 P k e a j 9 m L m E P W c h M d F F M D m 2 J c G o L j H X p 5 9 1 N a K Y y y 9 P C Z + E I M p e F z P y z D u P f p 5 O H e R k g f 5 x 9 O 7 Z j j b g N x j H w i 0 b V X + g d A T 5 C s Q L i X g + 5 8 p e z W X J 1 3 b m 7 x k r 7 u f I N 1 z U Q d S g D X + / 9 x Q 9 Y 0 M d / Q n 1 8 y 4 1 x x 6 A D y Y O 8 S P 1 m Z l x r O L S V V 1 6 y 9 4 Q 1 b l x k j f b 9 f I p Q c N C 7 R f 4 w v i W l W i R P m / j O e 5 3 f J k 0 F H N N L 9 E 5 j O Q I 9 5 V o F i + B 3 L D v p 2 4 4 n e s B c C g o / X M Z H 4 j u F c B 1 0 3 x U k t / f W 9 + i m 3 E 6 f a e / l P P R i l M F 6 a B B V W h w w s u g 2 3 a E 2 j B n w A l A w L K U V e k W o Q o x D g J R j L 8 X y C u k k m 4 i R f E A q D 3 8 T t T B 3 k 8 o P x 5 S p n D t o 9 a B / 3 u L 7 5 m 5 t p x / l q 7 Z O T W U C X q C K L 3 q 6 M d 4 V g 3 x s 4 I 7 f o h 3 L x E G I m W M y 1 t S G / T S t 3 5 B N z / z q A v a e A A H e W m P k 0 w 4 7 K O X W G y h y t 8 N 9 n n 8 / b R I C 8 S U n F t G b X / c I L 5 + X Z S V b k x U J 8 H P U C z 3 8 H 4 J d i L 7 3 R G 4 H X e O h 1 A N z g s U n l L 3 x 6 3 P L v i N e c w S b Z v c + w J J + i K n 2 P s K z 8 B x X N + 3 7 w N w d E O b n + i Y u m l N c d 1 q L S T p 4 N 7 2 d e b G u g x + V / s u J s Z 9 0 l x O L 2 K a k W V S 9 G Q 4 O S O L s b i 4 g n X y V 9 Q K v g R h 5 J E U V 9 r V q r / o / d B K T z s 2 t T m D + 9 K e 8 A o c Q b E p G V h k y e f x j T 4 o B m e 8 Y E u u 3 9 5 4 X Q Q z W x F D 3 U 4 a p 2 e 2 3 / j b 4 b H + o v S d x b y j O V U S b 8 I Q l 9 C I F e 0 C 7 8 V u F s Z r V 0 W h 0 i C Q T v 1 S Y F X z w K v i 4 O N q N z I f H K U n + O l w D z 6 9 + p N H Y O N w 7 e B R k Z v b S w Z 9 L S d x p 5 J H B 4 x L R E f o s y j I 1 0 9 p D 2 + 0 O k v i M V N x K N A 4 O I t H q D M e j 5 5 F 1 x 2 A g 6 u c 9 J l N k D A O A U / p Y E A o V S I 8 t r s g i Y l A j 3 p k O 5 y T 3 q x j V c s w I V T K 5 S v c D g X F z u W 3 j z r 5 Z o r p e T 9 d c l 3 R f B f n i F z U M R G A 7 + / S / D a E m U e M 1 N T T r w R s N e 2 e J F J 5 O p b G G 9 4 A m b e u d O g k K A c z p B G P 7 Y B / v E c U q t h B H f U r y p a U 8 z o c j R X b K / v 8 u B j c Z 8 D x T J h z 7 f v W F W G 9 f t b u p p / I 8 c m 9 d t r j Z n S h M U x J K p 4 A 7 U J V M Z 9 Q 9 l Y O N Q d a h Q j E G K R 1 D G Y p 5 z 2 m y G c K Q f G 8 T O 7 z g / 6 N L i 5 G q r v z L L o e u 6 t I H I j g A A / x 5 a 2 S 9 k N q 9 8 m t 0 D J X j e / c 8 m m W e a V T 4 l m v C 1 D w 6 e E J 5 U m W o E 7 V y F h Q / P E A b J b b n i p J 2 8 B K E T l C A p s n + R N + U s t 1 q s Z J 3 o p 2 t E e b J 7 0 v T / 9 C t f E y H L 3 w W 5 6 6 c n i 5 N o m D D j W Q d U V 1 X M U h I O I h / Y G N 1 v J 4 F 0 T p Y t e D w T a S E Q E p s G 9 7 + e u D u j 3 y W K 5 L J 2 e S t E 1 U W 4 T g y b j E + f s J X P O m 2 b u 9 e V B f + o W L v K p 0 i w G H j d V y C f o 0 x E j r I a a O i 4 Y d A d g D Z r T S q S P 8 3 G p R 3 L D l T h X g J m p M k r 6 j 4 2 Y N M F 8 I 6 G l N M N g H G + a g L 5 4 / c i U g X E x r 0 o g 5 d V l 1 O + s K 2 T S 8 q K 1 I o U u U M 0 N 1 4 J / Y W q b H n e J l 2 + L f S k f 3 j Z N 0 y K 9 v b T y e Z 2 W L y m A q X x G s w 8 x H 5 j r D Y Y F 5 f e C Q B e x J 5 9 Y H c h 0 a i X R N R E a R H 9 r 9 I D b e G 7 B 8 4 7 s d a g G U X 5 g B c y Q e G r 3 F q X g / T A 0 T g f 4 x d K D W m G o D W J Z 9 F S 3 g n X 9 j v i h 3 k e v E t e h v k s K e F e Z H p 5 0 8 T K N v / Q i R n U a 8 j f c R K 7 K H F b M W V W Q O l h 9 Y 8 A f E 2 2 W J I U B A J e A L Z B 1 D a c 8 6 G S N l / z g Q v j O A p l s / E z m d 4 W L 3 8 J A U a K H u 5 1 u V 8 0 r b z 2 8 R P U I p W V b 7 9 a o N Z Q y t g H L B i a 7 J V 0 + R 7 B r 5 8 B k V + Q 1 d O E U 4 R 9 F W J 9 w i q + h V E F u R D m h m B 8 d X h C w + V A F s g k n 5 N z N H I C 2 l B k o D Z M D u q g Y B X l z L a M A M 1 3 8 H L / 7 j n P M d f W H s U l t Y 0 S O 0 M y 3 C 1 U 3 C B 7 q 4 w f G x K v m B 3 d 7 s A 2 F + j t 0 m 1 Q P 3 I d T r K p g 1 h I N X F j H + p W 6 A T i + b s 2 C 5 p 0 l A B j W + 3 U J 8 4 t q b b S A h 0 P 7 w T o V m Q P i H p R b 9 N K l A j x 8 1 b p g J 9 M / / Z 6 m 1 X 7 P Q K N s p I o 4 H + A e + n o 5 t y q J L v f 3 n O s b 5 z R D E G z L V 9 J 2 Q 7 n / K o s N O 3 X + f W B / Y w 8 k 4 1 K y e m B S 6 + P 2 B j 7 q U O s 8 V o x V V h H v B + c 6 O 5 w 6 U y 9 V O v p 4 s k w 9 r / 8 e E e O 6 v e v u E u h b V i b O 7 q x c c E 7 T t l q X G 7 8 9 T C D k 9 b n Z b + r C T l H u F f T W E + 0 S O v J v 8 d Q 9 4 D u n e d / j 0 V S C i 9 D y A D L o V c L E R 5 y v j f t M L e 6 S 5 p 0 3 t U F p I y J + D 1 c G u g N w d M s m 9 C n s q U 9 w w r C 8 R w E m w r C z P 3 Y T a G 2 x P h i j q / s 8 n r j K o u w 7 W 4 z D h H c / X o t 6 i X 6 n j Y L b D K R d G g f 9 2 X s W / c X 4 A + P 9 7 7 5 7 B / o v v q 4 7 v G + b F / 4 R p w g c A m O Z 8 x b J A e O z / H a Y p 9 / s l 2 r P C 3 d n v b c W d N q R c p P b N 1 U 8 A J r h z / 1 Q 7 z J z V T g T K E i P r / w l d i T / X 5 5 9 n 5 / / 7 f / 5 f x E y M F t / / B d O c r 9 V 4 6 E 7 7 9 n / m b P 6 f Y J o Z j N X q W z m n U Z y 6 A B i g o g N 3 D L K C F + n u l K J t n l 3 R 1 g g M G H b q k O a H / c u v B i q E T 4 D x 2 Z T 4 p G S Y y g x z g 7 r 7 c N W a W 2 P F Z Q V v / E e 4 s z O C O I C L J r n 0 d 7 B p U v l 9 S 4 i L W J K 7 H P j k c w q r i B S v 3 t P u C 2 U V T Q E K s 3 n d T / r P u T o 4 t D / i 4 U 6 0 3 q t E L G h H 9 x f l V 3 z c 5 D k G M I P e 3 x 8 / 9 z X G 8 6 E D v 0 L B b o T c 7 c 1 r O 9 4 9 L H / Y c n z V B u a S k l n J k Q C T y z A 2 P r W N j 5 F c h e m A + Z 4 / 2 + e m E 8 B z t m q I 8 8 i w v 5 W f E S 2 4 f d D 3 t N I M x j 6 Z 1 x 7 Y O l 9 6 i 9 p H d 2 M H q j H p C z 5 w L U M c 5 X w 4 1 4 K Q u e / H y u s s a w O w v L l 9 r p v 9 M A 7 N L F 9 R 6 X 7 J h G 1 9 y T O 1 N c w W Q t l j 6 j o q N t / o + W y I p Y V O U b 2 m q 1 + u U m N H i 9 2 x w Q 0 M Y z m S l a 5 m 4 g 7 m i B w t E o x K Y Y M C u 3 R v 3 7 A h t M u C Q 9 D 2 8 k J k G 8 l L J b s V j 0 r p 2 o o 4 d Q B g Z C O l D 1 z V w 4 f R 7 D o A Y B b + F + + w 9 R c x w S A a v G W R D m O 0 E k m h e k T 6 7 5 r d u N 7 6 u v q 3 A Q H x A s N m X b X p u i O H J 1 b u i A W 9 F h w g 6 p 1 M o 5 R L / Y R G 3 g d G Q y V V O 4 i n 5 V R e a c u z q i v s 5 V c O t I K + K P t 8 O 7 / d k 8 6 l O 0 Q d E / h D n 1 g R p i w K 5 x v O f 0 u A D b I W F B K V S b / 8 4 O 3 u G a j C n 6 B 9 0 6 8 l x B i Q k 0 l V R + X 1 W m Y q p q U D k T C L c I f k P s D K Y d 2 U 5 w h S 3 j X 3 R c Y 0 m C r k P m O z + c c g o p M q d N 3 0 v e Z Q 4 H j + j G 4 2 J I o S u D 3 n G s P g D e m d E X x P b d i M 3 I 7 9 p j W 3 H a l 2 z 9 N l R 4 V Y o A 0 6 U 2 N v v Y g h U G g I I j i v W l W y F 5 K A W j a M 1 n e U d n L a u P r S u A V F / k I e H v f D + N t C u 7 8 h s h i 9 k v q J X F S G f t Q M S Z V 9 3 M N F 1 q X D + x a D d 0 g 1 Z Y U W 7 E R L O F q h 8 R k 3 0 q l R u O Z q t W A a B d h D 7 D j z w n i U w C u D j b K r r h / e 5 m / Q v s P p 0 U d D h g l 1 D Q P L T b U V + 9 p o 1 q u 1 N 8 G d d S S r V f g k 8 7 Z k D 5 F n V N 6 k L D R 7 5 4 z k x r 0 w A W T c G h e 5 7 7 4 I 9 t o h Y r 1 p 9 H L L n p U m v v A l p 4 2 c t n b D 3 1 O 8 N L C N m G W f H H O y 0 F 5 6 0 + p 7 f + l U 1 E Y j E R B T 2 G A m G 7 P A 3 9 C B D C D a D / 3 2 / V m T K c V h U s O u j W 5 q l 9 J E o y r k E 7 o R n J S i J + 7 X u 4 h h o V w C I p T E L 3 S I Y g e 6 1 V U Q n 9 P x 0 i l M L 9 3 G 6 Q a / 9 R + 3 Q Q z y C B 6 Q 6 y D H C s 2 z P / 9 G + U i F 5 m j F f f h k Z H x n N X / z T l k 2 q 7 F w q G A Q F N m W 6 Z 4 8 P W d r y H q l X n H h d O F G q S q W j z d T N n F U a U j x G e H z s y D 1 t X c K / 7 r L Y M U W 2 x W z a 7 1 z C 7 k J X f S e A N D n E 9 3 4 X e Q E 7 l / M P M 6 4 S z 7 O M N 6 L 4 3 p c r g N 6 3 3 3 V Y + T e T 6 i 8 u Q t G V 2 G C c m + Z J B B P 0 8 S L P A p 4 g h H j z E N a M j z p 5 q j T R g b N U k m 3 X K j A q W 1 G 1 3 Q 3 d v k W r M M U L V I g o 2 g E G Z g A g 6 G j 3 s P L 9 r m O 1 c 2 7 0 2 9 0 b R Z Q g f e 3 4 / W 5 Z L / i d d N Y t N e + Z A W a v c F w h 9 R 2 r I O V M z U F u 5 l z P D 1 P 4 e j u e t d h Y m s m T / M w c 8 V 5 d D R v 6 5 j A E K L Y A H 6 S Z B 5 b 5 C 5 1 G L + / G x e + S R J i m h 0 J Z v j b 3 G c W C q W o X V s Y X h A Y T o U Q k b g 6 e R y P r N w d Q w O r I 6 r l f t 8 v I J 0 T 1 K y A + A e Y + V 6 5 D e B Z 7 5 E j a 1 3 8 m j L P D o d V 6 n z s A A N H B f r z a m q 7 z 9 F h R n 3 r z k E k m 0 s S W O / I m V j Q X d 0 M 8 F A 4 K l 8 0 Z e 0 m I J H x 6 4 5 c b j p d I I J a l M T C / X 1 5 T t F m q 9 G 0 i D C z w s 8 C 0 Y t 2 u Q r k P e n X u E 8 7 M P 6 u b x F p X J h 9 K W h H w J X 6 k d 7 2 R l S 4 A B t f k T 0 k j N a d R B P a e + W 1 s C f p r I z Q M + e H i Y v 3 p I a j 0 R 6 Z 8 x 2 H e F C b C o m O m 4 1 y P O C O b v n P v f S 1 K 7 b H D w X v J 8 U z + x X 6 P M o q H W X / s 3 b r H 1 9 K d O 9 s S M 2 T T m E i 7 a W f / Y 2 f 8 / v 9 3 g 7 5 m a r C d x V B 0 k H S 0 E 9 8 x S h k g P f x i a 8 W U O 1 N J b K W 4 N G O R R c X + 7 u y 2 T 9 P z y 3 c 3 Z D y i R L L 2 E c R P u T H H L A y w V 4 J h O A H R L p U q H G s G L Z q a l 4 B T Z e 2 H y Z 8 L + N l 1 e p v e V 6 8 m s n q 3 0 J / + v 1 N + E E z m A C 9 w U 2 q x X R h 4 J + Y H D E J F C S g u L P 0 I b p I Q E d 1 d I D l T + s h + O q 0 5 N A I / g O M j s k o 8 2 j T Y N v j M f F Y 4 v 4 4 j C j 7 y X 4 t n / 1 A v N R E N O / v Y P U 8 k e 4 c O j U g i W 5 E N C f 4 m N g 8 g k C P j F 5 r j q a d Q g J + S n N U B I r p D T N Q X L J z 1 X i 3 E w p u t y / s 6 C 6 k f F d E H i C u g x 3 E B F r Y Q C 5 4 N t F W D 0 Z h h a 6 K g 4 m 6 a Q a r K Q S 0 D X q K V c P v Y k 0 n R U p u o 1 w p s E q 9 a 7 8 o s t K 8 J 9 v S m m j b q g U 6 K Q P T v P v C K H c e g 8 R F 3 5 o Q u 6 p c h y X G U c u 2 n D / n c J f v n v h N 3 u 7 5 l z j M o G 8 l j b 9 6 A v 1 1 R 6 I B D W f W k t 2 j Q h W a N W A j E h w p A J Z y W M u 9 s j Y 2 U L 4 h g e a Y C s z c 4 O 8 B M X r L S O q V Q 1 V r x e + F h h S a o 7 6 B 8 6 H D y y 9 2 2 C K S t l z m e A Q 2 s U x D H j a a a G A g 7 g 6 / R A k Y f O 2 r z X B A Z c T z w r U b v 7 X / 2 + l z 3 D 5 z M X k s 5 T s U 4 j B / P 8 P P s L Q D 6 i N F 3 J f 1 / e 1 n S V G W h g C S R N H x a / C l Y + 4 q g D c f w z Q Y T o O G s / m R Y I J j r Z 9 B A E L g t C q + + B I a S D w g v / 1 X 8 1 w X d O i S Q U R n 0 f a h t C 6 B t R S A w a u 7 A E k k 1 j z Z i F H 8 M V i T M w I L D y v C V I E 6 n F A h K P 9 y g e C Y 6 N w X K I V F g F N h R a j m b F K 2 V 7 L v 7 8 4 9 f N z l y x G B a L s u t l j A 4 W P C / P l R Z 4 M U R Q 6 g A A Z c 1 V U / a d O c c P o f B 0 n v g H b 3 W E 8 x 2 y w P k F L z 1 N v l c x X y o g h 6 Z b r M g n h x J u f 0 w D u 2 / o g A o a v f 8 A L X 7 v 5 6 O l r J p N C U D V v A F x W w 0 t w 6 E Z b D a Y U u D V 3 2 8 O m 9 i F e H G q s V N p 3 Y h U T 3 K t x i H 1 5 4 s Y X N x z T r V b y 1 Q H Z k l Q 9 d q z + z H z O P X Y U 5 X a s s M e 0 Q F O 3 D t p 6 s M O V 6 h 6 R + / X K 9 f S h 1 3 C U g V S l y f L 6 8 a + / K z H 9 k 2 A I l M s 9 F 6 Y 3 0 s s o G y Q F U I D Z z d S z p 3 J u N p t / 2 y 6 r o o i D / l H x L u x H v O F N v D t 7 g 9 u 4 y 4 N 6 J r 8 e h M 7 0 x w B 8 I l 2 W i O X G b r d S Y 3 f 7 s + X m i F 0 m t U U K 4 b x k d V 0 N y M B n X O W 3 9 Y C J C f n O y B q G I 2 N 1 l c 3 d X d r 9 N h P c k 0 h a 4 4 x P m r n 1 y G X 8 E j B N 7 3 w B 7 K + 5 o M E t x y U N Y c x R P g w 8 F r 4 v Z / l M H W G T i l U P X y c z X h l 5 n A A W p u a 6 M 4 o c P U e N q k 4 C r t 0 F S 3 P k l 9 + G P y k h l 3 A j 8 5 c r l + / f T x V R 3 u 9 / s s 5 x D w r P 4 A 3 D S s J Q M C J I v T p Q v O m c m V j W s U B W B W t 2 o m 4 s 3 d m J e f r 7 s 4 I h 6 6 e 1 W Q g l S M H R q 0 / e X 0 m l h 4 L y n T I k a 0 5 a P K e m + 8 + 9 G R F 4 H Q Z i R p 7 u Q 8 P a 2 l 9 N c s z d w X o I Y 0 B q S 7 9 W E F M B 8 F D T 3 4 m w E s u 1 H 1 v 1 0 T C V J k T D S E J F v n J t U / X a T L r l T 3 L g o 6 q U N p j K R + c R Y d a c U 2 P 3 8 F / L Y J 8 A a S d 7 n I S 3 f 4 j g O b R 0 8 E H v K h m b 7 T L M w g 5 P 6 U b K Q r u k C 1 g r 3 k C K h x 2 M R k n b o B k S Y h 5 8 G f R o w + 4 o R A W 2 m X Y Q T v 1 / 6 i m 0 K l x f h Q I n 0 n G Q v S M K 7 f u X K p M 7 B c g Q q K p U b 7 1 A s M L / 5 1 g K H k 5 A L t 6 j B t c i n x K T P F e / 8 + j 7 P j g f d n N 7 h 1 7 W f 2 X 2 E c y 2 w z O 7 + 1 B 0 H f S w i 9 n b 4 a b C p X b + v h y i c X + w C 4 S r g A t E 1 T 8 b d d X / n 9 p l B 9 w g 2 C e + d b J R H 5 L a Q D q K / R V b Y Z m 0 w p o c c X h 4 z o u 3 P 9 Z X Z j i y H C B l 5 E G 9 T U 3 5 x m g s n D F e q 1 B q I x t i D s S 2 O i C C Y 9 n 1 l B B w e z 8 V H P r I W k y j 5 t S + 6 3 R T D T o A 8 n e 3 s X 8 T j c v 8 8 H C l q j 4 S 6 5 H q z G 4 7 V o Y j c / k s e 0 Z 2 R j B b b s W 5 D C e 1 8 N o F y D N l d + e u O 1 5 v w d I q U E p V P J / 1 d + w / q 3 6 b r n 3 d t h q c n U O C t K e M 5 T D z 3 u b p c 0 s k P r d + Q q c l m z 8 M N T 0 C P A e Z F l 6 z G i 9 s C Y Q 2 N V a Z 0 m m 8 7 7 Y 7 t 9 P L e q W i x P R w P o m f i p z c Q B Q x 6 n 2 B 1 K z 3 6 L 2 3 y W p E S z X 2 f / G x g E a n b J a a 7 U 4 j 5 8 q e 7 7 K N 6 z 9 + m 7 3 6 3 Y l C 0 m 2 H s B F / p z Q Z M X e 0 R O c L V F P M j m q N Y 6 6 8 a g H k g N 2 2 o e Q y w t H H G o 3 / s r 9 C m Y 0 6 I Q 9 s b B V X 2 O U z D g 5 w i U I P S c N x D a U K y M b M t u R F u r Z s L W z j 5 s d + + i g q a D 7 x 7 y O S v f V s f w g P h P S c e N 7 U 8 a Z h C K 4 a N v w K l K Z I j H V 2 O n y L + o H y A 9 s G U e T Q B r H 1 2 b w C 9 Q k Z j / z u D 3 A m O E D R 2 n J j K K o l J 6 Y E 8 X U L 3 y g 4 A L z g / 8 Z a X i E c r A E w 3 K K J P 5 + M + G d 7 y g 8 U h S 9 0 d p u u j 3 A d 7 1 u I q G B O i A R 1 D d I F K V E 5 A j R i p h 5 j s j N O 7 G i 3 O 9 X N d A z 7 c C R G 4 S o m O A v 3 x v R 7 D + p D q 6 1 h n x z t E 1 g T Y x Z y w B 4 L V 2 6 l u v R 2 7 B 6 p c I B S t h U D J E Z 4 A m 8 R / s h u l c j / m g h g K x x s o y L F g y 0 U g n 7 H q s I R 4 5 9 N J q k U 0 M m N 5 G s S U W M 8 V B f a O U 0 a q P C V 4 w j q I b s 0 K Y C f K y v Y p 6 B G Q E e g G 8 a R 1 p B R P X b J s H l k h o Z O Q t H H P 1 M 0 2 K j N d n I 9 p z T F E 1 M 3 5 O N E 0 t k g G h 7 T 7 e 3 n I r U 7 d w w 7 B j t i N R Y 5 b I c 7 S W u l 3 x x a Z T c 7 X 5 + c M f Q e w L Z s t p m 9 M Z i n h U T J R 1 J 4 6 i i K w K 5 i K 5 I X X 5 K G / s x a L o D P D U s B 1 I j O w h i j K q p j L J 5 d p k L I D S 0 N S h + O z j U n 3 s u D v t 1 p a U 0 D j o P L b / Y X k 2 R q g V 6 T 3 O y e Q L y f / G f 6 Q y 5 q v i B l R e v c 7 L X Q + / v 6 q 6 Z h W 9 4 f r 0 y q y + r 0 J t G t V 1 h n C B y i j U F k G j Z h z v c / u x G l 7 n r c w a m y A N s k a E c k + n I 0 D 1 C P P w 2 1 G R N F W 6 K w Q R a c o 8 g K M b u 7 j K y V f n z 7 7 D 9 P u 8 w 7 5 C B 4 K F U o j q O Z 9 G g B 9 O v 5 h T m T B B z Y n k T 8 o R Z X 2 V 6 k s z H d 7 / 4 j v l t I 6 0 g L 1 H b K p g H j o X 2 n i u b H a N W z S v e a c E 6 g Y T 3 f W q O p j d z 0 I W e w m Q 2 x T + l H C B v C i 3 L / x 5 6 r i m z 5 e H w p y w / b t + K Q T k m y s P d 4 L 0 Y g W L Z F K n Y s n o S 9 M j W t a C r E N f 8 5 S j L E a k t 6 + D 0 z Q O w 2 f h B s + A G H T F J z Y D 3 H 4 9 E k g s X g D o f S H u J y f c Y M 9 + g o B z s W 7 O P Z P I t E s D 4 X W Y e h 7 8 j f R 6 l o u 2 1 G m + x W C R c N P Z Z n B F M n P k B 0 o K w J 5 g T j v c H W g A l B y g J O x P X N F h K B g 9 I S v O 3 b m u x G x o a 5 7 J h j l I 9 l r D Q G 6 s n W 8 L k D + C A I o U R J V Q G X M P z R G + Q j A 5 Y V X 7 R R 1 x W n j t J M 8 P P g 6 e 1 h q t j c 8 N S w E h + R L L 0 C h 0 m I O 4 4 r / b 6 N 5 + W r J V e i K 9 x l B X v q F Q r o c G U f C W A 9 i u J s q j m C P 8 S Q L w n 2 U F R 1 c m q 1 C S I / 9 4 G Y H y o X I E 3 / Q 9 L 3 w y N u Q A 7 u Q Z V H L L d l G 2 D c c w m m J G B z E 0 w k / O 2 r 9 4 o 0 q a N p o G v r h A P 7 6 q C M b J 9 9 m m 3 F p a s T b e Y T n b 3 f n / n 7 Y s v 7 G w 0 k A V U g 8 P m G m J u J b L y g l Z g V 3 o B J 5 C Y m 1 N a K y 9 4 L I p X P A J p R G J D o 9 H i g P D b A i P 5 w a 6 f l N r Q N l P 6 F U 7 s 7 r 2 d a 5 k T g 7 k J 2 c n W o v d D P i r g U B Y Q Y W Q A a Q U + u S Z Z 8 B d e i H b D 9 i x 9 W v V X p O c G y l c i i z g 1 s 7 0 A m C M 6 t I T 8 C M n z S I E 4 u q V + + O / 8 q E J U R V F x R + y D a g Q H Q d T x W B 5 3 9 I d B q + w q G L 3 g S e 0 R p j B A C e D s P e 2 Q 7 3 p e 5 K g r v v I R T 9 H b R 3 H X a g o u T 2 s Z D z S W O Y u p D P z v d v A r M Y b 0 + c I y T Y j P C J P Z 1 U c 9 7 g 9 H V f c O b m D i 0 f S X 4 t W a f + a W b a 9 + k L s g s x 5 F m Z 5 C i / 0 P x S Y n b z F q q f L H H d d f l 4 Q e i m y 8 t G z G z n t r i D A a 5 B a r 3 g G c a H G m 4 H 1 Q E u 0 V X Z G W Q G V 2 B h 7 7 u i e r Y 2 6 C w 8 g e t 3 u H l 9 9 J S c f X 9 / E r q x / e R d e s A O q 2 u w W O q 2 7 Y Q d j 8 A B j 9 U B y 9 8 n S F O h + U s V r / z v Q / s Q u W S L P N T 9 a J L M T B R 6 2 / w N u P u B t d u 9 c o s W G f S V S d B G / K G y E 0 I y g A E H l V B x / f X m g i V r 4 J + w E w M h q j 9 7 g w 1 e S H 9 B y / A g K K R 7 o / d F l 9 P w L 7 o T d g / x o s a 6 2 I 4 b D i b 5 F T 8 T g 7 6 x 3 w m 9 U p 0 7 7 + 6 J R U z 4 B / 0 u / N d Y X 7 D h 9 C g v F M E n y + c i r u w 5 y D 4 / 0 + G D y 1 n q + K q 1 q 4 I Y g 5 i w X 0 Q S 1 c 7 7 6 s E f p S 4 G j r P X x y k j E G v / s z j D H e R t b Z W s / e z 4 h P n 4 Y K U L O 9 G q n X H M I e 7 J 0 a H 1 Q X p k L B + t M 4 X y B d Z U m B f t J f H 0 o u q 4 2 / m I F F 1 j x n J E E M h L v J c p 2 i M f n 9 1 x T D C 1 O m a J s t L g m 2 o v H P p I i M l f 1 J l + l Q g O o Y M W l 5 A Z o D q T X O p h e O D 8 g l K j B O z E F L 1 2 r v S F X f D 2 1 d q W 1 d e F L d T u q 6 F v D i L D 7 x D M m K 6 N G x E 6 x s t 3 y z F 1 3 i D r 1 n / E + k N F Q T k x g 8 1 I F S m H e o I W M O 4 Y k V J R G a H z O 8 / r o s L 4 c r 6 L 7 E V P M w D 3 n u r R v h K A x f v u 1 x X n 7 0 D f 6 i x U f L s / E y T 7 q V W 0 + 1 5 s d Z Y V Z K G R 3 H j P u O / g V k K 8 n e H h u s v t x G i 7 5 i s K 5 G 2 h c D 9 D I j 3 6 3 B T 9 C M + G r b c 0 Q + K 0 P c J f J X Q u e g J I i Q g F G o r S U b t b 8 H 0 E v N L M p h n H w I Z 2 Y W 3 H i Y u r h t 4 5 f U d 5 2 b i N g / 0 h B C F E O w Z Y l p S K Q o + P z s f R y D N o v N 4 V 8 L r 5 B b / 0 + S G 8 4 F L y D m 8 n M Y k E I s J r z 1 5 T I K l N 4 o o Y 1 v D z f / Q X W N v e 8 x f g Z Y L 1 M k g m C x F l O b w X v n M m W j 8 o + g / f J g y T Q J z B f 6 v w K p A N I I z D Z e X B K F c w v m l + P 7 8 U T A o W T n + T + v u b v V H T 2 f 0 o 8 e f W I M v t f 9 3 X o A D h g T P S a j Q b 3 D J c 8 o j d Z d J S E B 3 5 g e 2 S 3 F 0 R 6 3 X r 5 b y T U F Q a u P e A U 9 M 3 c n E V x d j n T r y O q N k X k Q Y b V g C I G 8 E 1 L y f o K l T J K 9 h F a H 6 U X k K 6 p s a U P X 5 v Y P v f 3 i N T Y K 4 7 S X 3 O n V o Q c U 1 g H c A v S 2 7 z G S d K 6 I c K g 0 Z w o / u + S T P h 9 3 1 N a + R A M P t q T z b p k 6 o o V G k m / n q P 6 g f O t G 1 C p g C t s g H O b + I 1 Y L E L 2 G n o A h S j a B S U z U r r T 7 p 8 8 R K u J F G 4 q P f a Q D 8 S / n b 6 D c i d n 4 s B x f M v m e v D u B T e d E d G + 2 f / T m j 1 i u 0 j H z M K i 0 M 4 Y r O a H 9 0 j / R 2 L x f 6 e z x a I n N l E P w 7 t M W E G c 9 9 X G 0 J V r E 0 L A b 3 X M h 7 t k v J 1 8 e v Y d K l 7 K i 4 A N c 9 P a 3 9 J s C 5 E m X X r c P J 6 R k t Y N u k E X i L O G d 0 T j F l D f K x v D V / E A 7 m / g 5 r 3 r C W 2 P h U e b Y Q X Q D X J H e c c q W g 5 t q c p R m L 1 l M W Q y Q t S b l U F g J h G D E 2 Q N M P h / f x g t 1 d z / e X b y 0 a T i z u 7 V D b 7 u P Y d F M R L z I s A M L a 6 g k x X c r r 5 Q G d 6 C 8 c p b w E w V K B v G 7 c 6 Z n z r d O n X 9 3 R o a d X h q x h 3 y 3 V I a a X K I v 8 l n + 0 g g M 0 D W v J 2 K q b F w e n 0 u 9 B P 4 h o 5 w 5 W w q e z p R K J h X h U 2 l 0 y q q p 9 D n 2 o N Y I E j Y 2 N 8 a F D v K 1 Q 1 K s 3 t z 9 F c d v e Z I 5 4 v h E / G 7 c C / E m k I u q P y f n a O l E k 3 V F P i b 3 s W e X i N 6 v K 5 G v o 6 c N z 7 W p + q 3 Q 6 3 q o + L d s 3 z h N Q l S y I b D L S Y c c y i l Z r 7 S M g V m D K / J n f h I Z l n 6 H m N N G 7 M S y 4 c 7 8 U x U W 4 d p A 0 U S R x D L O 3 m C + N q M 5 E 6 A Y o 8 4 J 2 A / L p 3 v s u k 8 g i o V o C r 0 a m w x G F A I 4 M D 5 O R V t I l U C Z z 6 J f j f L O D 6 R n 4 y X n G R a L / W k 7 Q N P T q A H 6 f 7 y i y 8 N u r 4 8 y Y Z B 5 u n g f n K u q I y H T 7 i t n r I y U d b 8 K K h g r 3 O n m p A a L c l 2 q 0 T f t 3 q r N L H w f q N G X l o i o z Q / R V X X Z S J 2 C 1 e o u x x F r U K + a F 6 h 8 I 5 O V v 1 K d 5 f 7 t n b D C a B N x + 0 k q 4 D 4 1 A I w h B 1 v M l M e m C + U D 5 F P m P O f J S N H q o S B V e T N J 3 Y 5 X Y g q + Y v c c v l d O r e 6 m c 7 6 G 6 y z Z P X o Z N B n H + n m W C E 4 Z y N 7 v a 1 9 X c h I n O e J c 0 T v 0 / G z F z p r J s 4 t 5 c L 1 B R y j A + X f i 3 n t p M Q / a I p V B 1 l E g w t 2 k A m N q + m J q J r V M m A t V 2 6 H w 8 M i D A P B W g I P l 3 q P 1 N I h K w w 7 6 V I l t c R R e n z p z V F b 7 k u n I T f w T p V h x y S V P m X 6 B j m 7 R N K s a 2 9 Z t O Q F S e 5 r e l t I G q Z c J l v h p E O k N F 4 q k A F K 9 F e c + X g o f n 2 A F I 6 g l T V M 9 P 3 b 8 Q G p M K b L L C j i D y W C Z y 5 V G q I s T p 3 x k N J u J / Z 9 u a l y J U U Q 3 b d + e S Y U 0 W / H g m S l 0 q S k 7 5 v e g 2 W Q a 1 I h g u m 7 i 9 I O v 2 t v 8 x u J F 1 p 5 q j a 2 A w s V w z t n I O y 5 I R B D A 4 6 7 Y B j z A t C M w 0 c i u S W w m y C z r N p I G 2 J Z 4 U u 1 + F j e U O C Y l c 5 1 e N k E 6 F k g q s n A d L P o / w E 0 u 4 F I k Q m v v B 5 x i / g 1 b 5 l U a + R w S R K t W p w u y H f n u k 9 T / y E B c m I 0 / a h H H 3 2 H T C 5 1 d W X Z P 7 y l K o h 5 L 6 m b 5 O I M I 3 y w i P T / r A o L 7 B o A s u y A u p m M K H x O t f V T V l I V G + M 0 X C w p / D S 6 4 M 3 O u T M c I w E p X h w M g 5 E D 3 x + h t k 8 / F 5 Q r J c z 9 K M 4 R j r z p e e V l f A P F I 0 t 4 m f a H f Z 8 h b V W G D a R t Q z N M B / Q j O 2 L z 1 N L H 5 r f o 0 + 8 g 0 T u 7 M p n r 3 7 o Y i n q z Z Y U y D 6 9 n P B V B 3 c e c 5 P 0 t 7 v p r 3 Q l U H q 5 Y m 2 / W Q L N D L 8 A 1 l r h I 8 5 x j p K C F o v t f S M 1 z E H W N a j y P S k 7 8 / H 9 P c c 6 m B o / a 2 l x B c d K w P S c J V 4 s f O 8 r K N I V O y U 5 p B H q + h V d j 1 y w m p u O + s / K U L c B J 9 e Q G P f j A x L k 8 D V W F p q 5 Z S f J c p V 7 D B r l Z o / t H p R q R 3 0 q W T 1 D e P g j f 2 k Y l 5 0 j o s a x T 7 2 V k 9 D H q 8 y A h X 2 z N c k L v F D T s C c 4 f 2 4 5 c Q 7 6 9 w u I F P x c z + I B J e N l 3 9 w I t u H K 4 6 q H j + t X G g 7 F E x D B n X 9 k F K w o t D 5 Y Y c V E w v q E i + o j Q / F F S 6 b O 6 G d c Z p O Z 3 U I y P v w U x X t d m u G 3 O w J x h p I T H I I P x 5 x Q f Z m e i A S Q R A g + v a L M w b u s B o I s a R e J l Z X E F x V w Q A k + T w o x I + c 4 C n P 8 G 3 X 7 u b O O O H L 1 P 1 R y t f V 0 4 Y w O v A g c u A M k 1 Y R B b N 2 y Q 5 B a V V 4 f C + W F 9 C l n z 5 F H b C L A u z w K Y Z M 7 g M D A q V 0 D 4 7 Z S 5 U c n g h y o R / h J D d 2 j Y u 5 h s k 0 v 4 9 L n c Z H n V / 5 h O s g + b S y H u w 1 k 6 E T n o q 1 I E e / k w k c P 9 T s j w m 8 0 B S n Y f 8 4 v B 7 V T n 8 E k O V v y c f n m 4 v e Q V I q N W i A X 9 F 0 K u X k B / 4 T f 6 e J W h T 6 a s p + 6 x l + x 8 d 8 r L L l j P T Q 1 R h s G K Q Q H L X Y w p S + E r w c a m 0 m n o O X b M l 7 O N m e a p j u + w 1 T N k h t h o q t v B Q b k n S z d K / k m Y 4 l x z X a m 2 D v u a d P l d W b x n V B Q A b h v i c h W v 4 Z 8 n D E b L A V j O U F g 2 G n 3 L / + H r U b w L F 2 q m Z j 0 G 2 O c Y l 6 G S y 6 c o / g 6 G V q M x 4 I u j i 6 n U m S H 7 I t 8 7 4 q D R S g b 9 U h U 4 U u X 1 X c X K 8 d G b B G j U u z f t U f B H 6 x S G B g F 4 i 8 n V n A c a k 9 L i 2 2 s B S r F D 4 L u J 3 J i b 4 A 3 U i V 6 t K A k j G C o w k N w R E B x Q x M B A o + J Q z w e l b S b z G s J d D q 0 T C V X w 4 z v O h b 8 x 1 O j A S g + p 3 Q F H B d F v T F W 2 w V E y K / k a 4 2 Q F r w 4 5 Y W H W Q f O t D M l d f N 9 k V v x R 7 q d V 7 X H S 9 q B L I F 6 7 E r p U 3 o 9 a p h T B C H e 6 C h I W F j E S 5 6 M W Q P a O L A K d g 5 h O 6 y n h U N E h l P I H K i c w B q 3 f F P l 8 H M L 1 x 1 w 9 8 O h w M K 8 + L g P o i 9 c 9 4 F m b a h V x P p 1 f F R k z m C J Y P + 6 c p 8 1 M K f q E q C O O N N C z D L x r R K G U s B L d e F R V V R K i d Y e s 1 c 0 n Z i P e H 5 l x 0 d W 0 x w M D g 9 k m S 5 t 7 B C G w B 2 v L v y 8 A r d P d 9 R 2 L 5 0 X t e q V b C 8 7 z M / k W m a c w Y N Q 5 3 H Y g 0 g 6 n i J O n 9 q b z g j y g x k A D o 2 J R Y o I m R T Z D R f G x 0 P 1 q X P 7 e + F b M j / k E 9 n s d v Z I H B 7 6 o X 1 P R T c k P C 4 d C I 3 D L s x w v o 4 L N / o + x B M + 4 J D K 9 O H + S H f B F Z U r + E y e T J W v q I f 3 O 1 q 4 W v s u a U 8 q + P U q y g x Y y e Z C Z 6 / H + I h 9 W 4 A a v V B V W h j 9 f k R B Y i I G L 8 J 0 j r p s J j F e P X 3 1 9 F Y m 2 s n Q w U p J N J Z / n d Q v g Y o / Q 6 I I 9 m w M n 5 D O C d i z H 3 m p z 7 F C X e 4 K E B m I L q f i e 2 / f s z G B Z E v 4 g m t x i C M + 4 c h L B g T 2 q l O W B Y Y D w A I J 9 w Z X k 7 R P + W F 8 p L B l h W d Y z X / t E + 8 z G 2 1 j V Y D A o 1 n N c 3 L M J d Q 7 L 9 w z F T F n / X b z 1 C J X w u y o Y x 2 5 H s K x a v P T Q t u a J D E f K G N 9 v l X m F T z W M g a L B Z N Q x 8 L J r 8 t L 3 Z 0 w f W i m w 7 C / E 8 y 9 J 0 S 6 V 3 3 l V K p i 5 5 L s N p N H m 1 Q G k b 3 R + X p k B z S h f L 5 1 p f l 9 d 5 g o x Q j l e M z a 9 E N y D o v G p A c o X r T p d 5 A G t k B 6 l O W P g S H t s g P G 2 k u d f c J e h v R y 4 k c 1 N / 2 s T T a M s K l U / X h P n U 8 Q x X D e 0 r k k B f h x W 3 o 9 A z C G R Q z G 7 H A y 7 s R 9 5 t 5 n T G i T F e + k k q y A d / W Q j S A T B 1 B z 0 7 n l g o N N 0 v r Z e a J z v / J R 7 i t L 0 d g f n O K 7 N r B f q N h F d Y m B 3 E s + I Q N 7 x 1 E 6 G u F g R x T L + D 3 3 f s Y o K q p f K 3 s W 1 s K e V I 5 k J g 1 Q M 6 + 0 3 + 4 g c Z 6 L E 0 1 z Y o X u g A n o A I S a v g 8 y W K v q U F o v B 1 w b T r e g D C W b I f E r X n N U 5 z m e D N H y Z d 3 + s c u O D d 5 Q j O q 9 O s H v l E s 2 k W 5 B M g P b M 6 X f o b + v p C 5 c P X 5 E u A f O t I B R t 1 Q + 2 R 9 v 7 8 d g i Z y 6 s N 1 X z 6 Z z U M 6 7 s w h E 8 I 6 R T 5 B U Q e C E l y m q K g d p s P A v i I X N x / t p y g 7 P p 3 C o m L z K J b E 0 T Y N Y M x O 7 4 v 5 9 u Q X o f p 5 Q U g U n E j U S 2 z M G M 7 x f / Q Q w D W q o D w w 7 7 o V G d E B X Q 0 x 0 6 A 2 G C I H D r u O 7 8 Z D 9 T 8 3 r o B / o 9 L f s 2 c e z P u B L 4 B 7 H i k K Z 6 K K q Q i 8 j 2 y J 9 E N t C 2 7 j L v r t F + w z f K s x p + o B F 3 Z X M 6 m J c 5 D + h x F 8 S c K + 4 W h w u 4 z e P 8 c v M e C a A O / s F R 7 0 N D 6 6 x G b W V 2 I h b H P D q f 4 V Y B O D l / S o c K l 4 q x q Z d + 7 6 d g f w j Z Y 8 X h v 6 N n Y d B G C 1 Q P o 3 Y Q F Q B K e c Y j U d g p n v W J w + 3 z d o l 0 i 0 Q Z G V e f p 2 x 2 b + P M j I 7 J 6 E q n u l P O d 8 K W F L 1 I b L i H r c B X H b N e 5 D 0 t 8 v z U 5 r 2 o 7 p f K C W m J T R 1 H H Q W G C k a 0 J J 7 D Y f c Q q 9 L + q X W n y P 5 d V m R G 7 R q w 7 6 U s P 8 Y a v y i 3 u 2 L b k Z m 3 R U D 8 E K o Y 3 b N + C H 1 S h y x 9 9 s t q 5 + f A b M H e v i t 5 O 8 A B Y j k 2 8 i h / t d + 2 Z 5 7 c V e R s V t 1 7 Z U s A P Z B u 6 U V y t B W L 7 f F a Z z d q 0 3 6 D k 9 J a V Y j a E K o H I E I W 7 c + x K f h H 2 G Y C S H 2 E 9 i O 4 / n 5 o 2 7 K z I d d D x X O j Y K 6 M t X s Q s l v s T Z 3 l a 5 C h J N 2 n k e 2 f 8 4 y r G R d d p R Y v Q / f I n + P K G k R L s p m X A G H 3 C r l s f G V / D m g V 3 a X l W a 1 m V f M N c h + v B K E r A p c A o F P 1 H 9 g 1 N 4 Y u t l j o Y Y a H D p r N 7 + 8 R s N W A q o P q L d 9 A L + e Q Z I J 2 E u S e 6 V C o L 8 g s J q S x 9 P B u w t / W p c j u V V X m i x 7 f 3 j o W U D c r c M r D 7 9 5 y 9 U c d n H w 8 R H K 4 8 n m t q r s e P U u S j 4 1 z k d z D y 6 U c d O O m p P / 0 T O P F U K t 0 r V F 5 5 f 6 K o p x p O x Q f i + o w a y A L e N d 3 R 1 z V X 2 I D 5 W b k A c N k i z H U + r P 5 L U f a b k V 3 B N V J V / B O U A x 8 D s N t M D Z 7 r D Q R X B C e m U Y r N 3 h T X 6 i N 3 u T 8 D B S P r 3 Z 6 S c G u y E p q B 7 Y v 8 5 J h L M 5 Q 0 e c 9 Q A H + X E 8 6 A / M s f C l Z Z o 7 2 f b v 8 i M D 1 P v B E K A J e l T I X 2 e F O g s m + X c c D 2 w C 4 z 8 c F H C K Z N O P K v d l r k j I f G V i I O O F Q 8 V w T T n k B T u j l z C V O N G x 9 + U p p z h K 6 g F K m J C o t b P v E o A / M L m 9 F S 9 l i d c P u / X f 1 R K 7 m 7 L T h p G p o l z R G W u C E v 4 p w 3 q G D U E y b I f N J B B G R q B U O U 0 Q 3 p B 2 g B m s m k j 0 o h q w 6 0 r J R / a v 8 l u 7 v 3 L 1 / t i c b c o B 3 e q 8 x W r E D g e t Z h + K l W 3 g T X A a e X T P V d h u + d U A v P d V X + E / b p G A R V Y h x r V P m 7 5 8 M x Z P y v g h 8 / v c 5 m 8 w + C M u h L H b m w m 9 V 6 t L v o s / A 4 N t 1 B b 4 d z 4 D K i o B h v / 9 t Y / 1 x K e U F U h M Z O w / w 0 q e K I k b n T m v z u P f z j f g r P N o V b o 7 X 5 C U c A L j o Q o G j f r Y C z Q k h n 3 Q / B B h t g L 4 x 9 s q 0 N c O Q 5 K r A i c W H 6 n f n J P 2 K l 9 Z s 5 j u 9 z K m / X 3 a 1 Q k P K T Z q x O L 7 x i N H 3 / z e v I P z / Y L S q 4 7 M 0 S 3 G 7 / 4 r 9 C l K m v I L 4 t I y i m 3 S V R 2 K / J C f w z R v 8 E k L H Q N A F e 5 7 J H Y y j e O 9 i u i h J Q n z l G a R x M P R / B M k P K a 8 t t 7 C 0 4 L f y e r w + l e G 2 a v z j M e Z d W T X 0 u w l r t 9 r M w o A Q p z R v f S 5 b B 0 + J 8 a 1 D F l d 6 U 6 1 Y B A k D N 8 8 4 B X n s S Y 5 s X b J 8 b 7 u A X 9 M k 4 v S L l k t X 8 8 l j l t A p G 4 f p f 0 k 7 Z A C 7 P z n L 4 F e z j o Q 0 d u B 9 g f x / N Q E f w J 1 w 0 B 2 X L Y H w + g s z v o M v H v H l c T p t u f 3 i 4 X F i 9 U c J r o Z E m A B T 0 c i b + Y / q l w T K Y c / l h u t g m x z 9 d U + v o x x P P D C 1 u H f L b b q R 7 e O Y 6 h 9 / n t 8 W L o v A W 8 e f 6 B N y w 1 D o P i k L m 6 4 a l w c g T c A K 5 X G r x t t P T P D m p + D B 2 r 7 e A N Y 0 w 5 w U B c b f C O u 7 O 0 c o J 9 m P 9 l z o M c 3 m B f k J g Z 7 3 0 0 g Y 6 m x 8 f n q 2 B W f v S e W k F D b y / j c W Z x t Z Y L 2 e b C E a 1 y 3 c w y N V A 1 X p f F 0 T p r V K e x + u H 1 d M p 2 N l c 1 w Q G 2 S O 1 + v H 0 x X 3 m h z V O f r u L E h C + P x 0 8 5 V b z N I r T H t 1 / D W T u k A l t A 1 K G z 9 t J 2 V v M y G F d w W 0 7 C 1 G + r I V k G v w D 3 b 3 q n x M H + x O E s P o b O 6 j f n u 9 g b I I s y i h s 4 J E g b k f K j A N X L z v K j 4 S c S 7 w 3 V i 2 N 1 S u 9 P 0 6 3 E f d g h s 6 g v P + Y i 4 y j G g F P 0 r 2 s G E K J E A 8 c B q m r e / X R T a 5 2 f e m u l X G w P P g l B K w 1 L a o Y C K 9 o O i 5 B B T p N F h H G U 7 a V v D R c T l O R u u f F r D n m A e z Z u 1 6 j m A 0 n Z O x P 7 9 R f v z 9 B x 1 F 2 Y 2 u j M I X C N e h 9 P p I e / Y m 1 d e V i / 4 S M R Z t M l k N B B r / L b K t X X h i 7 j 8 h u + J S Y w / O b z U r b Y t i 2 1 W 4 Z m w 3 f j z V n f 1 4 W K c o 9 I i u R x x y b v E P U 2 M L q t v A Z 4 V B v u Y m o l Q c s n 3 y b z I j g 7 E u 0 c E J y C n k P 5 1 R v F l g Y 4 l + m 2 j 0 u S n a E n g i i 6 G d v 1 i + a k + I 2 M Z V L 0 e O n t z / A O E H Z 9 V y Z w X L p f 0 H e R T v r S A t Z O b X U 6 m B Q r J Z D m W I 0 E Z 0 f c d z G i u n l W f v W V W f X 8 x j 1 d x Q L g Q 3 h 6 b w A V l b N S V y m F T h X V y W 2 3 p W 7 A l F r z r Q v N 8 y m d P s G l L S T S D B C 3 p 5 v P q 2 B f f t E 9 g 4 X o C u e l C j z A H 6 D T b t J h Q e X 7 e Y B y c n s U Z D O 2 j i R 8 8 U A 1 L G g Y R e V F T B / 6 X B w O s V z g i / c F 9 y P x C X R I Q A 2 o D g D / 7 W 0 Y v S 1 z X i r b K 5 H I W A A w 1 y y 9 p D V I E r y Q V i K C p A P v j s 1 8 i t W 3 D B d q L K X a e G k F Q 5 7 7 G 6 8 c / g 7 k E Q 0 9 U j 1 c z 0 o X z O o j E w t / D Z Y V 1 C 5 a X I E C d R G p I L F 0 a H w s i 7 X z u r f E O x + w D 9 L G R Q s f 5 8 T w Q P H t v l 3 w m u 2 V u p I 9 i Y L 2 i 9 2 9 d G l H s R i o o Q 5 6 f X E I X w L 5 8 U 8 e Q W c Q v 7 l y f F X n b v f L b B X 3 + i P C H g W t 9 s 7 + 0 Z X 7 F c 7 s E K 8 N f E B A 7 j 4 Z p j W u c i 5 c 5 5 h R i c U d r S 6 N o 9 4 5 V h t i + K C k 6 + g f r P r Q s Y + g M w U m I 7 u d j X B A s 9 u b 9 a a e u 9 g k S J R / s k R 1 p g y g 0 Y 2 f N h B 9 1 i i C j N z 5 n B H G N z D 6 w F 9 8 e t X w n 7 G o 7 V f A R 9 4 q N w r g t D f I x z 7 n h i + M w u E E f v C Y h 2 D 3 j P Y M h D 6 Z G w l N R y p B u r N e w 1 o 1 R Y P F K K i R C V c 2 5 w 0 z 9 y h W h 9 Y X w x f 9 P 2 k H w x Q K n O f 3 B C 2 U 5 s Z Y o c P f x h H u 5 h e v r f M b G w L m o t y Q f V z C d y V B p 5 0 0 c H / z X m q n 6 V D 7 f J P T e k L s j 2 7 e 0 r M 9 j 0 8 f D / M m 8 h 4 8 u b b 4 s b 7 9 H w 4 H g e U n 7 K q p E B A 7 e M u 2 s m e 8 f M X n Z q 0 f i j 0 W s d u s 2 s q I y H z r W 4 i G p r T D + Q S j o t 0 l 3 U n k y 0 U 0 v 9 Q Z 7 u t C W Y r C a B Q o n + + M G g S R a x Y e v f E Z t c 4 m V d R m Y P u W 5 I z C c n n Q c u G 9 W B e Y h P r y g L R 0 9 H Z S G i 3 x l o C d o M N w E w P G G + J N 9 5 d k P I z g 4 z U W I 1 C q H i c H z z w l V q X h 2 0 v p R E N d V P r R / D 5 u d f 8 e f g e n E a b A m X a y D C K S p h C r r k H U h b A 9 7 p 8 h y 1 4 x y 6 X f x Q H v t n 0 R 0 v Z / P B C T f f d O o J d j z S v q U e s v f U I E M h s + S f a 3 K B K K F l g N R f D j U 8 + C z z R E b 8 B T O v / I n c I s l / Y r 8 + u l X g B t k / + z L / A 2 r I R P 0 D E / d X T C L Q x n k e 9 + T 9 z + e 1 I F 0 9 c Q / X I d Y R t 3 1 J A A B x l z h h D b A x q s Z 4 M S C u 2 E 0 2 / z + G M u B t R 6 o F M m Y G 4 t r / n T U V K C 2 P s 8 h b U M z B 6 4 y A G r Y X Q 0 H r o P Z 3 1 / / z V 8 V C j M 7 P G 5 q t K p D 0 T G 5 u I g u 6 N u A f p W 3 V 6 X Y d k m Q D i E Q 0 6 K R E m O F j h k W k K 3 B 5 S 9 j t X o u Q q k z U p B 2 x N T c M K b e R h y O x N h Q b X v g O G r X z b i / F l D O 9 T g s a o z 4 L A I r R j D 5 r J 1 P M Y b P R z w R O V f u 3 l / W 7 i Y T R V W i O S R Q Y t 6 q 5 s p 9 0 c H E D 1 Q 6 d 5 D j X J x N x K c g b t 2 7 O / o 7 U T + F 2 O 7 h j i Y y J 3 M c V G J 5 q L 1 Y h u D Q D h 7 b y k 5 q 3 M 6 3 7 K a s v s G f m I r H / I o 6 N K p B 9 K c X 3 t U O u L V w q e x P s m + v D 6 4 t S v z s y 9 + P p x l D g C E L S h / q z e p I A Z o 7 W B 9 + 7 2 E q Y S X 6 k f y m V z G r A 3 N T 1 / e n 7 u P e q l Z j A H R 3 u X k P / X T H n X 1 s r Y 2 6 I d q U y S 1 M V M j L 0 Z / U Z v N b 2 M L M o j e 3 W y t k w E r O t + 7 W 2 t + s B b M X 1 r m 6 S a s n q Q k Y y M X a Z r j e k 5 7 6 G V j e x 1 p L v j o g l 4 V h k B a f w 0 H A A W n 5 A q a J k c d 0 R k Y F 2 i V P s d r b p Y j H 5 S z i X S v j b R t X 3 x S F e s 2 g 4 0 / f v q U s h o / 5 M p 9 T x A d O 2 A b T 8 N / 8 F W t X O c r c 8 Z 6 d 3 + m 3 Z W S c C 6 / 2 J Y P L f P d i z l i c 1 K 2 2 v h w 4 3 P H t U I W 4 Y 7 w q O j w w N E e u z b x i o N c u 3 o W G P f x G b / a 5 P z h C 1 C l 9 c N s a T B m + E D + 9 o r g O N U D y + b P M w i I q x l e 3 u r j Q x l C I j p o r o K J e r G a 3 V 9 b f + h j y j P w K 8 a t i n / m q l y v M 5 n J H A s B p O A m D L J e 5 f s B C Y P j F u I M r x z 6 X 5 e G C p X G h + a d O w z w d A 8 I z I T 5 c R s 1 0 H z l O m B c j h S 6 u o O n c t 1 s a X h x Z G T c p L 0 G a w m 2 e w o + U e I 2 I c H 5 t 7 g A L p b i N 9 K A H P 9 R c k Z z N C 3 t X G U C m c r 2 2 L t i y x m d + X z a a a x Y t a D / y K Z f X t 5 9 D T w G h X E 1 u r 0 Q d k C x S 1 w 2 h p h V y 8 G 7 f d L Z F O 3 7 T R 0 4 A 5 F 2 B W Z W 5 M w F O e G O 6 8 g X f o G M q c P b E 3 / X w B C 6 f Q 3 k o l 8 3 d y 2 d 4 R P V e + t X l h f i c x y h T n 1 M Q v 9 m A q s m T H h K K 5 6 r k M R d W v Y B Z + j b G a J w b F z g G s j n F 1 A z G L G B l k M C v L c Q + f 7 m v 3 u 9 a Z 4 3 9 E 5 7 t H B 3 H l 4 i 6 e n k z c Y X A 5 F z 7 i L i q Y z t c F Z 0 I Y W x R p n Y f J 7 + 0 D 7 H E e j Z u / y T F K r 3 / 9 g M 0 y C 5 B Y v 5 7 A 7 P J P 9 x 2 + s e h C W t + v a Q F 4 g l s T q N H t n L Q z 8 5 R F J 3 u o 7 q 7 v 1 S b j h d S P 8 p O 6 T o H b S 7 8 3 e u 7 l s z d O L w T 0 r 7 Y j 5 E g q j K 8 j t k x U 1 Q 9 G e u n 9 U l f B w 7 1 7 r W g X R 3 n M c x 8 D y 9 1 I M 9 v D Z j 7 9 n a H F D L E J b 8 0 Q y Q x I C O s 8 v p B p t L S f j w A q c n I c X C 0 5 c M K a R v p g L J l C w K X + u K S i n N C h n 4 f q u e 8 l w P q k P 7 C B J c 2 8 H m i L X W 5 w h x / 0 J R J Z s f H S Q O y 0 Q f R K i C h c o N o x i / 0 N k i l Y o t E 5 P o j g N n + q x w X o L Z j 9 W F g J E D i q 3 6 / v Z I O i d t N N P O W E l H Y 5 o 8 e 9 t 5 w k E T u l g / Z F V D 4 H O Z W b F a b h Y P 2 X L t d T B H 7 D V L E 1 K E m P R a C d a 5 m I y b a O f W 9 S r 1 S 3 1 E T a A L o j Q Q k k G i 3 U K U i c G x S F m 7 d X 8 o f C A C Z F 2 / I E R 9 i T o U c u V 1 1 + M Y V o 6 C R c J U A l 7 p d M F X 6 S D C H s / F z n 3 m 7 x j V q q b D J c m X G y M A 4 8 a q l D u Y 9 s i A F T W X l o 6 9 K g B Z j j n J O n G W 4 3 2 E Z t w e l L x C L E M 3 h a / b M q x 0 P i E Y a T 3 z F Y 3 i w H y L f H 2 O v 3 Z w D P b 3 W 6 Y a T H O 6 2 6 o S 0 P j n s 4 0 c V i o 8 X o R 2 u 2 0 V v 7 2 H M O k g G Q b i X N k Y Q p c s X q / n t H g J v s W S D a l o Q o c z t 3 L Y + l W / w J 5 6 1 v e Y e Y 6 a D S 6 q j h x B E U o Y z T i 6 K k C J 7 I C N o 4 o f I w p 5 2 P 5 x x p m p x h 9 g K 5 b 5 k z 8 P s e o b 9 g w 0 K h 9 s X + U N P q I 0 Z z n k g I I 1 1 e x + F p 3 6 C r 6 G D a 0 B Z H n x 0 / B x o 1 w u 7 8 1 s h z w t / u z N k g L / 2 5 G N H W / C Y e + D b J Q 8 L M O N B x z W a t E U K a p Q E p Q 3 u 2 T / v I 5 U z h O N S s F b b M U Z 5 x H R B 5 s w d 8 K S x W O X p v P s Y z b M s p Q + h q 3 O / n 3 I x G a z 0 A B s t j 2 j E g I 9 + k 0 7 X A 4 V u g T e W O l 6 r p 7 x k 0 S 6 F N L H G 8 j h I C s y x y j V w f R U n T j x i O / R w 5 1 w F R 4 j 6 H c B 5 V G u G P I n 2 i j g m n 4 4 h G v A 5 A b F e O 4 6 W I g W d G 2 6 a 7 0 e F W l r q 7 C B q r P + C r 2 P e o v 7 a n D C x P s I V J O 5 B m o i P 1 j u U 8 3 t g m d B y j j w 0 E F q x 9 i 0 n T A 9 m X a B X h B D 0 U U 9 Z 7 n X 7 R W j j 6 T u S x P t 5 E g + V q I n R M w h 8 5 y Y n T I z B 8 0 s F y L y 1 x i 0 y 3 R u Q a T l g S k C 6 7 A 8 g R t 6 I K 4 W / b / 6 + s 9 I 8 s H d n L r 4 4 v g j e 6 7 7 O s 2 v i g k N j N W f z q 8 l X 7 + 4 6 T s g o S T W 5 o y r Y b c k l p a o W B I o j U n D l E o N e L J x 6 F 0 G e 9 Q m I T H k J z N Z i z t v 4 e q z L z o x i X a U / X G g d n X v Q + X C H A / p t D u A D P R / C / U b z V j s G 9 5 j H 2 E m 8 D N Q N C I a Q 0 z j x H W D B h a 8 7 E j k Z u D X j E Z U I g 8 Y o V / f O f / g W w R C Q c v W F I i C u e z z c B 6 T u D p 2 7 v 8 F C k e J H 5 d Q H 2 U o s 2 K y T 5 w O k s b 8 Q x e d B + 9 y v 0 0 h w 7 b X Y 2 L E 6 P T T K k W J F N O a L r o t P A E x 2 y 8 O v b b p b Z e m k K d / 0 6 L 3 U f n i v T 9 y m 7 n m m w 2 A m O G c I j y + 4 i u G s e L I 0 d 0 B F i d 0 c / W X P 6 M w Q e F Q B O Q h k m / 3 Y H Z 0 P p g b n t n 3 D z Z L s t A / d M Q k h H o v D f i F S r z 2 C m Y Z B + 1 R N v 9 9 r S r 6 2 d b G h V + r a G c R I i U U Z a n z C g 6 n f 4 b N 2 f A w B w S l g D g Q 6 A + B w C i k x s K Z 8 4 / y / W e c o 3 I u L j z F h Q 0 a A T Z x F r M / D 1 p B e 3 d 9 G 5 N X u 9 e Q x p h M J k C + e v T F 3 w z d r V e 5 I D X 7 W v h F N 0 y I u w u s E 7 K 2 K u U q 6 A a y 7 r Y y 2 k h y / t N y 3 d M X L N G O e 1 y w j 8 M Q G D H j 7 7 G 4 F J 2 E / 3 F O u G T q S D n f A 4 + N y U Y 6 H a b N N 2 l N Y k 3 Q v r 1 p G C 5 8 Z s + 6 A F w V h M F 5 o i B + i 2 Q u H p L 7 c 2 5 L 6 Y T I 1 1 I E w u H T g O A s G 2 f L L s t V S 9 D n I + l R 6 n m x m j 1 Y 6 u w 8 P b l H N P Y C 5 g P O K R 5 c Y B 5 P U D n l P p 4 A S R R H O 1 T F K h A M C a 3 d b x a 5 A T v V I 2 u 0 C j Z 2 / 5 S d D 3 c e V a K c 3 m m t 9 k X B d O 4 f L K S b Y m W 3 6 p G y J / S P E w X v S g w 3 E j U I R T C 9 U w + v i h a a r c P j U L q / H 0 2 X E 1 m E L 7 / Q L r d T 0 d l 2 Y B V O w h f G I s h e 4 g K F k Z Q F B X a 7 r 6 F w c Q l J B C I R / N P P u 4 Y M L 9 V t k d / k O q t o R f Q L Z Q w G + q 6 i 8 K C v A I k y E 2 j y D q Q 2 9 H Y g Z F t m u d H Y S P i w 8 5 4 V v 9 d G s M l R C l F + n o b Q h X M o d f N v 5 6 h h T g L L 6 l j M z 1 0 v b m Q 8 g G L p v v l 5 C q C g Q 4 o I O H I k V J q 3 1 R 1 w y s m T 6 N X M z D d c 3 T I n T T J L m C z 3 / 4 v l Z U M / 3 H i 8 w J 6 o c G t 9 7 k P v B X + X O g r D R M w I n b u v Z b b 5 p m D m 1 n 7 Z 6 D q / S E e m P 7 8 W p f V Z O P g L b a D s c n z 7 6 F t C 1 p a h p j v B p / 1 p H O 8 z 8 W 5 5 y + X w h 6 T V h 7 x L L b B 6 8 y t H O S / N V B W 2 p z E f B V r f L j i 0 Y A 2 v L O w j N A P Z P y z y v C P + P 4 Y N + o s c k Z t M D H + k G u p F O P J g H C J q n + j o w m f J 7 r c u C R 0 9 R m l h / D d 0 S 6 u 4 g R u X l 2 H N V i S N 0 w V h U c P B y n p 6 P e / o 7 N e p x n U B e B X R Y 8 H + / 7 t Y f 3 p W t c u t q m N P m c w D 3 z P 6 + R I z j 5 o k D m O r o r L 7 D A T N y y i H E e B r M f m O 8 i F v u 6 9 l H k P X g + d r l a x 0 v 6 O b v U A g j 6 m h J a I f w X q Z P o y 2 U U L h 6 L M A I S 3 3 j z D 0 v f K 8 k 3 c c Y L t Z y t P 1 Z U D I / a D z H t 6 7 g 0 M O l 8 m O c + d o 4 o h Q g t f s u w U 9 + 2 N / + O O b F C Q G v 5 g d Q C O r + + E f F x c y S Q 0 R v c d t v 9 K d t B U 6 A G z 5 2 R C B Q j B e F U R 6 U I x 5 h V 9 s l P 1 S Y E o F r P b a z 2 o b 0 r + 2 Z B N J R v c e Y E P H D H P M g v V L E 3 T y Z 2 S j 0 i D o Q V 8 N X I 1 s 8 3 H 6 3 i V 2 c 5 0 p 5 F 3 + V P 3 f D U R 4 f z V q a 8 I 3 1 M U 2 8 L X Y 8 f K i j / P Y 0 4 T s s C Z k r u c a E O L z C 7 H H H U G 6 B Z v Y P Y Y H U 2 d b K u C L U L 9 i 1 j H o j 0 a 5 m v a Q l S D F L p N K F 3 a D I R C H m 7 r E g w x K H S W w c X A D x m e j 3 9 g x x z t + T 6 c C 8 Q x 3 L 7 M T c v D i a t + c 7 / D 7 D 8 y A P Z i m / 5 P l + k U m I i v 0 H e 4 9 2 P A L j X y T 3 f 0 m v P 6 w 3 T 3 9 c B o u y y b b c w H z 5 f X 6 K t R 1 q K c V Q P + 4 P + 8 j / 9 J w O D r A y J U A Q b e Q L m f r 7 F H C B 3 8 M Z 8 g D J 1 O u w V V 4 n q k 7 u 7 S u + / + N / E / C 3 Q Q m V k D t S s d Q I j D A h C n n L / c h C m c i j C 8 q V q Q N P a D 2 l M W G S z 5 P 7 b E e Z p H 9 N e H J v w s W 1 j i + f a / s Y u W F O m l H 8 d k 4 + N n 5 A p U L 8 A e V C 7 F W Q L j l r L 2 P W p A h v 4 1 D s j 0 u O O W M 9 s K G C n x W k a o f s g / g 8 4 t S Z 4 5 i Y / P H g V Y q j 4 N L 2 L U M L b P t k V 3 y 2 z j F K + t g T n u U 1 j R P + U 1 S 2 Q L 9 w 0 l T I J W m 1 G U n A f 3 N 3 v P x W g W Y K V u O v i 4 o h R s X / K h r + N Q / P / 9 t f A 5 j p v L n v l K I b 9 Z / A z P n y / 4 C Z w z 4 J + b b s 0 e E o t 0 s 3 t h C f U P y y C / 6 D t j P r V l Z L r / A P 8 k J a 0 U s B 6 V E E a e 9 A F G l E + u 7 X Z + 6 T j H S V 2 1 S S y q m R V H 3 7 u F X W e t 8 5 n + f 9 A O f u g 6 f m D V C u 6 I B M p v j J 4 v M N w 2 z O j + m R u + k a o 5 6 w o m C d Q a x q + f T 1 P v h C h R C y 5 h b r d o 9 H i K n / 2 3 V Z t g V Q W G 9 E q F k A r D 9 o 9 c 9 L c h n U P z I R i v S a H T D a e 5 j x 3 3 C 4 U e 0 + 9 1 q E p W c a d O F k L z r y I X m c d A L g p i + A Z H Z U m S n 5 X C o v 9 l i 5 K F K V D k 6 Y 4 X z S 3 Y m + Z r R F 3 f Z x u I e O i H / 3 u E E k S b C X T + z T P H F X 8 H i v K k F e q q l j M 1 R H F r s / F I n c 8 X X 6 9 e z K r p 8 H n W b w W i 3 6 P u l 3 1 z 3 n v g v s E 6 / H N 2 p a y f 0 K c 3 0 S k w S 3 n K l K 7 Z E 7 w / I o t w O w G d E x L 3 3 W x Y l L 7 A t j 9 H c u B C L C S 7 P E 6 2 8 g 2 1 2 G x l b a b / k 1 6 q i t / N z 7 u y P h 8 G Y y / M 0 K y Z o a q 4 3 2 A R B n 5 d P Y X 7 v + u E T G 9 6 q J W B D 0 R Z Q R t R W E 4 q B o s 7 6 y 1 e 2 K D l Q 9 x k + w B e j y 7 Q C E 1 m M n c 8 l R l E L E W R s 6 N H 9 x S Y A C h x 6 + D X l x E M 4 M o r o 2 2 5 4 b R t E E P t 7 n T o / B f 6 O c e K v n j P j u A c e b 4 D Q P + x P w x I G K 8 V u a Y A 4 V M 1 X k 2 q x 4 6 X L 1 + r m j J a 9 5 c H I P e D p C f s j j N x X A X + k N 6 s g m h m t 4 J 3 S d 3 9 6 D s P D l q W o 8 d g f C / X 4 H a G v 6 N D v q b Y S + Q l n L F A b y b 9 N G H X e O g 9 2 p O 5 Q p J u m Y A 2 9 x X M s n b 2 M f 3 u 6 u y / G m m s a V 7 L F L 9 Y o 9 d I H k A b c N j t v Z n M Q z K N R A R r r g W / b P s 1 3 s j 1 L 8 S 0 P S w R n q r b R U g W W k K q Y 2 h T h Q T g 9 L Q n 0 Z I C k P W X H d M c 8 V I y A V m k 1 s / U r d r o p d i X D v U W 4 p a X p R 3 Q 7 v m w s k 9 t a A q c 3 M Q y 0 N j v 7 p b 7 M T T p / 9 T + H u d K b 8 u W x 7 s m 6 / I 9 W K n J j O D z 5 F O r p 7 B S q D u d w n Q N Q v j P R s q A 9 g f 9 2 E h 4 X g C z 5 v / s R f 8 B J C S l O w U 4 5 A e 0 M 4 a H 4 o W B t r q f a h b B 0 F J B z l 5 U j 9 Y R 8 c 3 W 0 T i d e 1 t 6 K 1 v o Z s 4 z x r a a 4 l D N O 5 Z s + a z D P 4 B J + o 0 e j 8 9 H 3 j p s J B p M F 0 B f i e D N h 6 e A 5 f F 0 y m F 1 1 D 3 c e m H j e F 6 u 8 z f z K j 2 e e b Q 4 S v Y J I 4 s G S 7 R 2 x z S t J f U v 0 Q n 6 U O t A A z b n T 2 / o J H 0 e e Q u G c K A b R U J T u W Z P p + R k k l n 6 E e f W / I a + D O d g W Y M W T O 6 i 5 B C 0 f Y g u G J r 5 6 F p f W O v k W f s f u S G a w c F 8 c / 6 u t w Q t 8 T H r q E Z e 6 E X R r Z 5 6 6 o 2 b z b z o G i b A Y 0 9 1 c t A 7 5 c M 1 q w w n D U 9 Z J V 8 s 3 y U R o D h J X n p G D T x Z U q 7 / 6 C R 0 L u D t I v y G 9 7 A t g H W X m n f r r S 1 G U d j 4 b g g U R O P o t 0 3 w 4 z 3 p O B u t 5 i i v s 0 3 s C K 5 9 x 5 8 A 6 e i G v e U 7 c z P h d 8 P W X g M G r x 4 c / G S r J N T J M z O F O 0 g L e z K k q S 7 n o Z G 7 B T N d 9 n P O t m V U X J k 1 z h C Y j f 8 / o h b 7 j l T V z 0 D i 7 e d 3 V A r / 5 o U X 2 H f C 7 G o 4 + 9 a 6 o A 5 N g n H a m x c R T 3 g x 7 H 9 E T K 9 l O o j n S h x g 4 r r u W W 7 u 3 + A h D r j K m a t 5 z e R 3 k 7 D D G N q r S 1 c i u 7 1 l T L Z i I i J z d W u q v h L g S b 5 U a x l Z b w u 5 A 0 S / C J O h e g n x h z o b V n T j Z Y Y D M 5 J j I K V M 3 p P n A 3 2 q 7 H h e 0 w q A T g k d c 0 5 4 N I V b K a K a d f c K n E n T I 7 G I x L F r P F w G Z e u K n 2 t T F b v 8 Q 7 L 9 n D b B K U e c q q b z W P z W u 5 j N d J 1 7 K I 5 3 3 U k Z E o + U L a i 9 C M T g z k K 6 6 U E V E 8 v 7 3 b d 7 8 n C j W A q m A 9 S q c 2 4 z C d 3 e H w O O u H b y z h d b O T t R m G u h A Q s Y 6 w 1 b w x J p x k I z / M c w J l 1 v f 8 W P f I V h L f k / u k e + m f v 3 h F q B Q 9 p p N G y M H a k M S 4 9 / f x 4 f P p B z N Z u f t X O m 1 6 i 4 e w B M R a R W y 7 w 7 3 F D I x 4 3 A f c N V G T k / r h m s M M a + L N b 9 u / L 5 n z N Z b j 0 L u f H e F V u 6 Q W U 8 Q A x I 6 k S G A x 1 u U L 2 6 Q w a / t t K G F J T L R A Q 6 K / p x U a 3 G t y z n 7 1 Q x Z y 2 5 4 N 4 I r a Q K u S F 8 V C 6 4 r / g m w D o 3 g + i 9 Z X o 8 E + s I I 5 9 y u C 3 v Q w 7 L j t b o g P / G 6 P Q p Q 8 j V k o 5 R S / E + Q I c a z F f b E B L + R n g y s E n A n 2 f 2 f l f g Z O / / O T 8 A / z X y h / j b 6 c / K N 9 j 3 F 6 3 k X G q a 3 y o a o f j 8 R R s b 8 V n 5 7 B A 3 b c a J 4 9 n 7 H e B V k g n V g r 1 x 0 I 0 6 k d W S C 0 h 8 E + c k D w d W L x w L s O W + j n d O s R 3 Z C x n 7 X M I X 8 l 8 M w 7 J K S F B 2 q Y F O E D N + f v L t s r c g a A 9 p V l T W t r X L Y 5 K n d r t / k N K h i 9 9 E V z o B 4 N 0 B 3 s R H v o 5 c 3 3 / K j G 5 v P u K 0 l a G A l U D p Z u S c E y T S h H F 4 W f O O R g c S E i 6 J i b / i r X E D 8 o W 1 c P f T 8 p h Y u J t t A o M s M / s V i U 8 L 6 M P L 2 P X 3 1 B 4 T u 4 H C J u 9 B 4 l b W b Y 0 H q y c P F u v 7 P G 3 J 9 D e e o Z o K U B M e 4 C G w U + 5 G p K m O 0 e J x o z Z O k b 6 r 8 / X 7 O D y I M 4 B R V a D J c u O J n H h 2 I P c J x 3 X 4 g V u P a 2 g 8 S t A v A 0 / x 2 c n t q f c 3 F c v 3 f 0 J Z o Z 6 M / u y Y m / 4 3 s 5 j 3 v V f 6 F O f N U A w u l Z 4 0 U 5 d K l F I b Z O A W u v Z y T e z W r L D H g U C 5 d F r u 3 S o h V k 3 5 q j j S K J f U y D a v r t q s B 0 D l Y 8 I p n V H n X p Y a E 6 p l e j W c c o z i X H W i Z C P G + h v 9 x l e + r B p H 9 k f L T v i / J I f r 9 5 E b w o W + 0 w s l 8 q v I I l u y n l M 9 Q o D n 0 z v L b F 0 M F u E 6 r L 4 E k H E c + r i T s d v l 1 S k T h p j P + O M c 8 z n N n + D z L 7 3 0 H 0 f 5 A u K R 0 v 2 K 5 E 0 K N G q R C U S / b 2 P Y J 1 K f 5 D u T x j z H 9 9 / + B I w 5 9 j f r e 9 N I F l + 0 e 6 x I 4 w r 7 o j 8 9 4 J O v j u A n g S z R 5 k x 8 P + 9 P 9 H u s S f 8 5 + k y 0 P M O R O 9 + 4 N g g q X R W v j 5 a g p s Q / x 8 n x p 7 j w F / o / S / f N r + 1 6 s i q o i C s P H B E i M b + H X R g M 7 0 W / 8 S w G a 8 5 n w X R 2 y h b y J M 4 b j Y H x 6 t l 5 9 Q G W d J j S w J x W G t H j t 1 2 + Z W v 8 T Q 9 t n O N / k h 9 j 9 1 K 5 N e V F l 2 z / R Q d N e P B U / O k S h I M e i 4 R C 0 T R w B i z k r U t + X l s B G O X 9 c o L 1 y x F d c n 9 I Y Y l o I W s J 9 z m s o V 1 x J 3 N f V 4 z F T f A b 5 9 u G m W 6 Q 5 4 I 2 6 X c 1 K u i N C s X p Q e d m 9 / U X r 2 O Q y n y W X a C n u 8 z q e p 0 + P A H A h E 1 D 8 H N o z L H k W O Q / n 9 b V S + C P F D r 4 r p f k M m E a Y Z N 8 u Q w m Y X Q p X y A 5 m T f f J R I / q l j o C 2 D R e 6 4 m q D t 6 d l 4 D W o V k / O 7 z C O L / b q j 2 l F x j D b E z N F 7 p K c Q N u r a Z b n A 1 + v m l K d W j u i M q h x D Z 6 5 8 a O N 5 d 9 z A q p O R D 0 c W v V j D J 4 r g l Y 8 A w A A 4 s j M 9 + t T a X i 6 9 W Z L n Y m 4 x 2 C w L y Q 8 3 c 3 3 K y D X v 5 0 x t r N m 6 / z k S F h N 4 b y W 7 c x w W Z b t P r z 0 C r C c 5 S f 1 n S M x B 8 R Z 9 T I D u f F P + C X t g t G P L s S O e D L r I X N w c f Y A x F 3 R Q g W o P f 8 O u a Z d f S y g c u 4 B F X L Z 4 w l F a p / d w S z l D 8 X i p 3 O Y G / O Z v d u 8 M h 6 d / j L G / f A T e s n + c R 7 2 c p 2 L N s z k 1 i L G g f n L J n Z w I M k a 7 p 4 m g 2 t 4 O a b T e p l H B Q K N 6 y j W y Q C 4 G E X 7 F s g r L 7 y N E N 5 D m M b L B u N 0 B q u 8 Q B q u c U 3 h c q Z D b B b h e 5 J f v 4 7 d i G n / w d / b c r x P H A J E a Q W H i 7 3 p m H b 1 i X 5 x 3 r o H H O X J 5 R h I m I 7 Y 1 E C X v a 5 O d g o I e w 7 z w N B 0 k X z f A b d k u g B i U a K E r 4 g M P C 6 K W F D X q I i J I u C N 7 l 8 b V d V O l M T R b f l j x x M g P n W Q + c i n 5 q e g V 7 3 z E S Q L H p 3 M X i 4 n E t S n S e 4 w 0 Q 4 K v V z b 3 v 1 Z 3 w j 3 u o a F 5 X U N b E u k M w P q C A + z e f 7 0 c 8 Q N v + a B 4 e I X V N p z L x + 3 t z a q + x Q S H 1 F 7 u f p L k N C j F S V u T u D h M u Y 9 a h k / u j T h k t D J 6 f a m o + 0 W f u n p A j w D m I z p r F J 2 c T N l b H 0 O v b p + q e 9 D S B G B f S T 2 I U l j S + r c R H w A F W + E q A v F 1 D g P 6 C h G S + J k C z g A R g t 0 q A y q f B D g q r s e M H q G g S b 4 r K e j R U 9 f / / k s U z q 9 2 1 t 3 w e 5 C v 6 I 5 H w n O C K u g F n A F s I W x d 5 R 2 y r T c 3 3 O O I 2 h F c X H N w O H E X N I 6 x Z V / 4 f U M U z U R n 3 n 0 V c y P t m 0 1 U c + P o 9 M h l E / W f r f 3 j Z y N 1 2 / E B Q 6 u y f 1 e / a T r T 9 O A r H f D i D + y + G U U V e b T s O 3 W n u M Q U f d Y L n r e 1 1 E d 7 U X s d B L y s S O 7 d + D m O K T r z D H X V b v C U F 6 + a 9 + Q E V u W n 9 d f p t m 9 2 F s f E Q n T 9 P j g u H l / 1 O B N z h x C W s Q E V 9 F H P X U j 8 x m / h c c g c j f / n S f E S 4 5 3 m g 3 7 r z A k v + e F 0 f e Q H x U F A H F x x M V Y s n Y P h F + X 5 R 2 m 3 3 W P S z b n o f s R M q 4 7 e u D a s c B A H b f n y B 1 P + x 3 W S R 8 M i q W f N d c 7 d V f B X b O H x z 1 4 l Y / t n Q j Q b G D l 0 p 8 d 2 o A Z C O T P l G v H N y 3 o r A y 9 B V r Q 3 0 4 J H m X 9 e 9 J H 8 I f 2 / N G c c N 0 5 S B e V G u H a W r l v s e Q + k 3 z t H t x M 0 V p b x 4 S I W 2 m C g K x 2 0 v s y F M w K 8 C a u f d 8 V Y g D k L j f 7 2 P q B y t q g o Y v 6 s 7 V r z M k H v w m O T Y j 9 Z M u 0 U G 6 8 Z Y r b D d s p + E H S U i P X 3 C P Z + p 7 R k N 5 / q r 9 Z s C 6 8 c H n t H + r 0 4 Q I O N / H X M u B m d p G 6 t 0 m I h t p q n / L z X c w e u L u d f T E / E 9 S m l 4 4 9 E L t w f y n 2 G R y e 6 n A l s K W i o R F i G 0 Q 7 Q F C + 7 A m Q + + l n 4 h u h 5 k B j N s F q J J 2 b B M + 1 6 Z w 6 f Z + 6 H 4 V R l A C z Z C W P a F n p L / Q E Z m e 0 D 6 a c f 8 Z i i A T 1 P h L p c T o U V 4 1 P D k l y g + 6 0 C F O A A K 5 P n c e 5 H t 9 I 6 j r 6 O G d j 9 C e h Z o x Z w f c X n L b C G e 6 l M c d B g 4 m O 7 Y R 4 z b J X + A X 9 6 3 h + 8 V / N x m i D f V c I V y u p 7 / Y m N c a e u E 8 u 5 T G + c 6 B t y E f S h Z z U 2 T 5 W Z U x 1 C S R S J g z 5 R M N h V 6 f 9 T m A D j U 6 s e g f Z x l J 1 J l p k L v p c J N 6 G 3 I B V D e j + m g b k m o w 8 x v H H Y W W Q R 3 J B d f m d R U O 1 I 9 5 z x 6 Q V s T t 8 P / s U 1 e u h J 5 5 c L L d 3 y n W B q W B M 4 7 a Y a w G i 7 V l A R C v l / Y L 5 O Y F 7 v T + c R H G b 9 D Y i p I j l I i O V Z Z n n b p n p 5 2 t p w C 5 9 r h J + / Z 5 l m E N p E I / S O X g 0 T 2 x 8 X t X D E L 5 o i I J f P + 0 4 4 4 b 0 O A t U t s O f u H M 4 r K L v 6 g j 7 e r T J E D v f 7 0 Y o 6 W r G 2 1 E x A W H S y S C B v n q t 2 n O 2 o a x z M D / 6 G G z h V H n j / Y 4 9 k D x F V R w X C m H H m J u Y c C e m b 0 J Q c U k b i m T x p e E 2 l f T F O 6 7 Q S / P f P R u 1 G H M S x T g 7 9 6 x D 6 i / J R 3 Y c X h U a D J j 0 J L J / + I 6 N q M g V U V b 9 Z Z Y 1 q H U / k b S 7 Z 9 h 8 V 5 V i 9 + R s f e C l r x n M j y z w 9 h 5 X n d i 9 g r c h t R c q U n J k f W 2 3 H G b / H c + z s 1 7 0 7 q 3 f G q S K X I Z g m 8 4 r 9 R o W W r J d 3 s X n l I O B 1 c U 2 1 z l o d q I f c e w Z v B e O G O z d P s o X z G X q h R x O 1 i 0 l U n z k C n 3 g 1 S C 6 I I 0 S H 3 K A 6 e l X U F m b Z W w l 9 O W A J O Y H c p L T e A S 1 Y I c 1 i m S t x d d S K i Z M X 7 1 1 q b D f J n A y I p 7 e d m 1 F 2 / 4 A S A J d K m I H + m N D F / t l 3 w F v O r 7 O F g Z 2 Q e a j A 8 w 8 l O t T E x t T j P G h O g w q s x 2 x / L I J y 8 y N X h d D T u r 5 l E b f 0 r F A e R G D 6 Q F 3 c A 7 J Q 7 8 9 H z s d d 1 R i j A x 1 8 4 + 3 8 n r h / H V N v N s 9 3 X J 8 q t R H e M H 3 v m 6 y U j R W m N U Y x 1 v w + h 2 g b O t P 1 y z H h P l F X r n X n v o 8 a T x D A v P z Y D N 7 x b o I D 9 y b w 5 2 5 g g 5 y 2 u v 4 S U j p l 4 9 + i L C R 4 g s 8 T 9 P 7 k Z w s C R I 0 7 i q p v s 9 3 P W W F T C z r s 3 u 0 E u S t l Q Q d k v G Q k R 3 2 f 7 E J S R 0 r q I r 3 B s M 2 V D 1 9 j M B g 1 G g p g 5 x Y B 2 n v y W r A V D O N j g W h k d / B R B V G d b q 8 P 9 x u v W p l U W N E C q g B l l I / z 1 Z 0 D 3 W 4 0 X v d j / u n G W 1 k V 1 m S X B 5 A / Q C g 6 n j 3 Z R h L q c 4 B 4 P r R M Q G c p u h t P W J t D x a / C k l U z 6 q 2 P X p g P I i h l R e P 1 D 2 G 8 R t 0 N Y r B v r 3 0 i 7 z o w c n 9 D s A M R e P 7 a o / S V 4 W F 1 N d 2 z O 7 I V b j L 4 5 P + m C w 8 m 0 Y 6 5 Z j 5 A 2 c X l V Z P 2 q M V u U z u B i + M 3 A b x T 6 6 6 F P j B H 8 z i 4 N X J w j J y a t 0 d c S V j v 8 / m 5 n b P a b v q C b R V 2 l V C C I d r j q W e H 4 V Z 4 8 X 2 i Z 4 J 4 T 4 f q / O 4 9 T r n a w 8 D c w u Q I V 1 r m C 0 g X L H v w / G Q / k 7 c u J R Z 4 d s d 9 V 6 p D G B o z S P X D b K B U N X Y b V y v I w F y 2 T H F M w 8 m O q x p g x E D 7 v 3 n + r s 4 8 d K x 5 W B 0 i x v W x U Q H T 8 n 1 7 8 d N G u u y P Q y g k 8 o w X N u D D D k E D f y l 9 M 4 l Z i V o G / N H 7 u h / c + C 3 c v N V d x 0 A o H D l A Z X w V P 3 P H T 9 y H P k W a N e 3 t 6 6 4 K D G i Z 3 M T i e X q b K 8 V f H c 7 7 k + K w P i T h x U R 8 e 4 1 C L m t 8 j M 1 g 0 Y I N w 0 j 0 s Z 4 R Z C + n 8 a I H Y 6 X 5 y + R W X 6 s q D Z d d g + 2 F L j A u l B T 8 c B y 1 Q A n A D e l k U R e s O y w W o K Z E U k A + 3 Z g e S + k l w I F A N A M A E b y Y I B N C K w N c F 8 U l A P b j M 1 e n B g 6 f o D 0 x L C T j l u / 4 b 7 B i a i / K A x f 8 B j p p j G 8 9 l Q m q s / C C n d 4 T r w p c l 8 A b 8 i j m E 1 0 D I r / n x u w o 0 k E e J B D f o o X n Q F c h D g y U O N G s f n G q l N I W Z c Y L o h r d X 0 S g P l L j + m O C h K a h Y + B 1 a i o Q H 2 g c / d 0 T u x h J T i / R Z G B F 6 V Y S b C e 8 a T t 9 O X r + O T n O B d x 4 z k 7 5 3 f G I f c g J 4 j t W r f b 7 n B C 8 + j 9 M V o 5 e w / i S + B E b K L N R h q v 6 G d q E j L 3 x r F 5 7 R N g O H E 5 P A C 4 S z x W e M G A o N c H t t 5 a + 3 D C + U s + 7 C S t Q f E Y C H x e s s B R 1 U v c 4 u a H Y a j a + 1 a G l R d t 6 x m 4 w u f R 3 A U n v Q p q q Z U i P H U O a f z 0 I b k 4 b r S c 9 x w u P P J 3 h z 4 v e 7 1 O I S A r 8 m O t y 0 / y / A I Q H o p i d j Q h y s U X x A 8 y u z g e i + E x 9 f 8 M p E K 4 4 d 3 z c 8 / g 3 H 2 G R Z F p c J r x A c 8 2 r t q A 3 Y g V d y i 8 r M t 4 T / u c 5 f / + 4 V U h X 6 W O 7 F V e B V i B A v 2 n U s D b q P F v i Z 4 j Z h 1 x O M N H + v j e S a D v o n x i D x h l O r t B B Z O p S Q 2 T c E w K u 0 W Y Y N D H C T t p F P C Q r K S z A v K Q B J K 6 R Z G p e L y + 5 M R y 9 v y u A R z / r f b p R 4 S / M i Z 6 Q Z Z Y m K 4 c f B s / + Y v O 1 F T i U / b T 9 O 4 n 8 W j t K e F 9 g Z + x B T 6 G w e 7 Y a E 0 s p b C 2 j O n g u w n P T 5 b B Y f 8 V s B e 3 + 3 b G c r f r y q 6 P V V x s A u R r Z + 5 o / R 2 g T k k N d V H q p j / 6 O h M F 6 o 5 6 J f D 1 W a U M A n F Y c X 7 U W x P e 6 k d S f x i 7 0 H 1 U / s G X l H K 9 e n X 8 3 U U m e Z 8 P 8 N w d n S n r m J i s m f w t I q X p k G g Y R h L D U X i M 0 j l o y + i 1 P g E Q f 9 c f W y o M J M p X p N o 9 x z 6 C R Z L D l G A g Z G b t E N i 2 4 / 0 b u 6 0 o e h v g 9 l / X l c P p O Z I u L 9 Y + c e z o B e y D 2 j d s o I R h t x Q M n s n I L d D M J 3 B Q 4 r W w y t C C 7 7 D g Y N B / s a 0 r B 3 o y f j c / 4 R 6 a I M V R Y I B x H m y X E F p 7 q 5 B S / d e S u J x w F I m a Z C 3 o h U Z b i z t w w a L 8 v b Y t X m v h w V g v K c i I 2 x p w D y V Z W x T O P F k z v m y J Q F g R b A K Q A U H 8 2 F 3 Z i / s e A 8 b Y X f Y f n D O U F 5 g Z j 8 Z b U h + I L a y 2 B B p N n A 8 V o H L R d o q M P F X L Z b N 7 H R 9 C / X z x 6 + 9 g z X + / X v E 9 0 4 R 5 S B B b M m K D s X u 2 Q Q p u C W M x Q j R 0 j P A j A N J n n 7 f Q 9 m g J + 7 u A W A L H k x C S 7 F H O 1 L + D Z f n c i 3 u n f d t d Q f 8 m 1 i l C g u H I J t 3 6 A D x P f y k q D U n 5 y B 9 M s 1 S Q h z G h h 8 p v D I E 9 G C A N U y R H 3 w E g Y D T S 0 c 6 Z r / g u e J 1 5 V + m V Z 3 o Y C Y / 0 z U 0 j j T v 3 h o s M 1 E i H R s I x P i / I + 6 7 q X O p j Z / O V j j G E 9 b 2 8 T V w T m d u z m 2 U 8 A D q E U L 1 m 9 9 l J i n 8 i d X w d j Y h t W u + E H v p 1 w l w p U e + + n U u 0 f s 5 c n I v V 0 5 k 0 / P A k T 8 L p 9 K K u X c N m B v r W r j 0 W P P k n / I k e k x s x V H 3 e J a / r J B 2 s r u q Y n n w E 4 t s / B p T h n L y v k w K s e 2 k X u 0 s c x C r v H J q G S E j s Q i E A 5 g L L z k P V U Y + e C r f h 7 9 5 Z K 8 W 2 o D 3 1 e f t U Y R + K p r 9 V e U z X l / J 5 n S P 3 9 t c D w i S / C h G t L j 8 8 N I h P 2 C b f S H 0 i P k w 8 d z X I 8 I 3 j p x 0 y A B I u G 7 G O F e i z I g 3 B 1 r B F T e / N / c y E a D 4 x q U C x 6 U v a i 6 A c u z H J 8 8 l M X 5 v 4 G l N o p K b 5 9 b z A U r Q E J e A 1 Q S j l j y w 1 x V v y z l K 0 4 s k F r P r 9 V e x S E s + n p 4 a C N 0 7 e G J S I G + t 8 h l 9 s 8 c g x y f d z d a 3 Q w I F A k b z 6 m 3 C 1 6 O 7 v L 3 J 0 f r u u o t + 4 7 Y p w i 7 4 + S 3 D d R G x 9 F X + x q O i O 1 s 0 9 g m F w K m D 1 z H 6 8 Y F 4 B 8 F P w R g K E C C n 9 + N D D 1 7 E j A D 1 J e V x l T + q H 7 l G c t 5 N r Z z 5 r 0 a T 5 M u Q c Y U Y W O B s S f Q N e Q l M r s C B E V / W L I 1 a R G E 9 h 9 E C B + N l u U u W a 9 h + P C Z i z s L P 7 7 b X 5 p 0 H T 3 U / 6 x d e z B b r 6 / Y N U K f r I A Z o R U g a h + R l r o k s M T g 1 6 c r V 8 + 6 w p e 9 S u 2 n g y + k 4 F 8 E B I b r c / 3 s 5 j 3 V I 7 v 3 7 D J I I w f n T m m 6 S e q U y X 5 H u i f K z 5 3 V D 5 V z 2 4 B P G s u u e G c j N J x 0 m k l d D C X T 6 6 L u V i 3 x W Y R G k u c y h J A o S D x c Z S H S X z M Z W 9 i C 5 L 0 V Q E g 3 T f + g d H K 6 q V l A 0 R 8 d X v p e o H 6 4 X v a g 6 d R 3 l 5 M S y A r Z I L b 9 3 P 1 4 8 9 S w G O V c z g M g 3 t G L g I T i G q M W N V u i s Q V s r u S O u 9 D S f L u c m 4 g o C x R M G o P H l V 9 n d X F a S J T H V 7 o D i 9 r k B d D y H I m P v m r K z 8 P d / j 1 T c y o F I r A D S J l D g + p e 6 a U u n + 6 T z i N K H F O 7 C H 1 b F p L N N M O K 9 0 X 9 6 M 7 f L h z B j e + Y q Q b R y c y h 3 t Y 1 1 m J n Z L k k 9 f S 6 V h v b I l e H 7 4 2 B 0 H F 0 m F X N 6 G l f e e 8 y 5 E b f D t e 3 g E D K l C U P T 3 v Q h k 2 Q k n / 6 o F 2 Y C / I 3 E L q t A 8 S G P b L v C z v s S M n O l F S N w T P 0 V p M j y S w x P x K W L 4 5 n 1 4 x u L l a 6 o V D 8 Q n M 8 s j y o q F a A n a S l T v w O A W B c w h t Z m 4 2 p 7 E 6 y k N n t / y T Y V J 5 2 K v P / Q 2 2 5 h F f g u w t B N G E k w r O V 0 H r I G v o P T N 3 + 8 H 8 K c m E v H / Z N t 1 + i 5 p R e U t 4 c y P z B l P S 2 9 7 L 1 0 D F P k e u t q C h d T E E l 8 v 2 H I 5 F 9 9 3 a X I b c q j 6 f k 1 I O 7 K c k m X s F R f + u N 3 W c f T 1 8 h L y M u P h 6 M o / i t n Z F 9 a p t J Y u P L w j 3 H N v H b W v D q y C 6 2 f 7 S k U p N s t q w / U m p N d b N f b j / S u 4 s X u W G h M t n B B 1 k D / e / k x i x r 3 5 l r D r / C S u w n g f P g 7 B O 5 d 1 K O B 8 z j A U 0 I p R r M F 0 s w p k n N J C Z n Z 0 o i H 2 U f p w J I t 6 u 3 s F M w 1 c r V r R s 7 I G e 0 0 B / f I 4 e d K g + e A N a H z v W w Q y y f B 1 n w y L 4 w g 0 a 4 n D J c H V m K 6 3 K Z x u P b d C x A y V q 0 c v Y + N 9 y s s l 4 i 3 1 F u + i R I E B b R 9 i R y J / B n e H Y T H F / J 2 C S e Y Y D d w a X 6 j y k q 8 X Q T 8 J I E r J M k q i t 5 U v 3 + K a a 8 6 7 d S a s E X 7 4 H B g 9 8 V J x A Z y + j + N u Q m 2 H S I z 4 + L Q / F Z K i U Y 1 L E R D t z k t i J + m d G Y v x W m O l + U 4 U Q W Y E S c q L 9 E m r h z S m w v r h s 9 I q o z W P 9 I 9 j a 7 u N 3 B F I 0 q q / h H N S r 0 / y P e F z 9 Y 7 g O 7 d h q 3 E 3 t 4 t Q i u + R W g r + y d 8 b 7 D e y Z U W U 3 E k D V O T h I 7 j A 4 s W + Y h Q 9 n 7 R 1 q o N 7 7 S Q X 4 n N c a X N z g H C L o L f F Y N 3 8 a R B 4 O / u e w u X x V e 5 l A + s N v E + J / m S 9 I H a E m j w + V B g a I E 4 d l f J 8 y T p A e D P F 0 m 5 n x z 9 b B w 6 8 N n 6 R 5 W 5 r 7 0 9 m K 2 S M P K a o 6 b q G P h h T B / 9 B 5 X / c 7 A f T M l H v i h s H Q y L n S w 3 D A r Q E 8 A + U 9 o i L v Q / z p 6 e + 4 w X Q D A U 7 S E 2 e v q 8 w c E f M V / / M B x h D U d G 7 M J g X z q K f f Y D A a H 6 I H / e u x c X q N t W 4 b H G m K z h 2 n / + c z x 1 M 5 9 e 4 l 6 3 q + r a / 2 V 4 M M N 6 9 Y Q I 5 g d R G T A 5 G L 6 D Z D Y J / x e y o E S U q T o 9 T w S e a 8 T Q W A r n n b P f 3 G m B c s J c T h t 3 d I P x M r R L 1 l c O G C y 4 P r Z 6 A D h f L 5 5 p e O Q K k a B / / J C 7 L c k y z A + W G e H I + P o d U d n V o o J K J 2 9 J d x U F m 6 u A 8 / 3 1 1 X g G I F g K u 2 + N 7 A s J A e e P u 1 o K 9 c 9 4 X u M + K 2 B a d B H K 3 j d e U s G V S x q l c z q r U t b 9 f m 1 e z a A 4 J i H P 3 l z I K M 2 E i r D 2 j 6 c g v s c f 3 u 3 8 d I g R c z d 8 X q L k h P V y M b 8 y Y W y C I 0 R O 0 d b 7 3 L n C c C p E K 8 z F / v p E I 9 e 5 j e x + N h I L M v f 3 G C s i H X 4 U x x L B i I W 5 e g T T o V l 5 K Z T D j Z u i 0 h e f l W c B f 8 f a U P S / S r n q 1 0 D u V N h m O E P J b E l A a q j f 6 h a I c l d U / s 8 4 A w i 7 F 9 i 6 e P v N 2 c n e / N y f e 3 D a l I z x b d i 2 x 2 7 N 1 w V b c g 6 I 5 V n O O w / f d e G 2 d k d y G j 0 t Q L D O A 8 m 8 K 2 d B v 7 X 5 g r 3 v y f g 7 D c v 5 T U 1 p Y 1 C 8 q m V / F + y X d L P L M k 7 z v V J A T G u S E 4 M G g H X + J n 5 2 S L t W d v y C + a i d O K 6 W / 8 z l I Z r F K S L K t K / R u 5 x V q + 6 P 6 2 D 9 8 k K u v o 4 2 I 7 b d S i 8 j d x T c r h u A F l E 2 + 0 M n g 1 j 5 e E s A m n P u l 4 8 l A q O H 6 p K t N r T B T U b N 0 Z r w y g z k T v H W j N 0 O L 7 w 7 2 8 p n C o 7 Z k 0 t T 6 k / N S T n 7 P V W o C v D z S 9 d d w Q c l Z b K Y n Z t C r 3 l D s X e k y S d g J O x 1 R E Q 6 Q e M u b J L L p / o J V E T R v p 0 V Y U R 1 l Q y P k A 6 z Z I / e T C B 8 I s A / c X Q r Z X W 7 x 1 + I V T 9 0 w v N 6 4 W b y x W E p a 1 1 m r a v 8 + q x d V 3 O s q S 6 Z a F T X n R t U K a g W i y 7 r u M H 0 Z I f 7 Z Q f X 3 C C B 1 J r 9 q B 7 r 7 d 6 H H y O K 0 Q S x Y L / r R L L U L Z f D R D i z u Z y 7 t N c O P b R E x w / 9 m X g p S q n u g W p N i P v 2 K d a X 9 J g G w s B 7 V m Z f G 8 3 2 x i / r m u e / r Q U F 9 H g i 2 m d h R g c M B s b r A C W 2 v N o W w A M 9 W c 4 d Q 8 C j O r Z M U x F a c b / F J 2 s n K Z 2 + D m E I d H + D K g I M k D m J K C X A U H p a 5 7 3 9 P 5 3 P z R X X B N p d F O e n G y f x h Y H I S 4 Z 0 W F / G L Q z Z S e g i e Q R / D m 6 T m 9 r l d r w L Y o v f z m H / t m 6 S c 9 d 7 M Q k t U x L W z 3 W Y d o l h F G 1 n x 8 g b E w t V S 9 9 m j k X C J H Q T 5 7 W C o j O w F H v 4 v B x Z M 5 v 7 1 9 H t v I p s J 1 o z U Y / A U Q I t H o M O k Q D 5 x 8 s b h k f c I W A u H h S X J Y V N n o f 1 h i n o f L 0 H 2 t 1 E c z g C 5 x C M Q t d + q F p U W e w w p t b u + f C b p S F K K Y U A 8 H 8 m e e / J k E 5 z U o w 2 M / q u 7 x x 4 f 7 Z P B H a 9 1 5 X M Q l c n 7 V 4 + S 7 P O 4 t y 6 S 1 b A 5 Q 1 8 + j 8 M g V 4 o 4 D y p G F o / i / o l t 8 g R P O m e w 4 j v c a 8 d 6 0 6 5 0 y V C 7 C B I v k 4 F y k + t P R 3 b b A j w n T d v K M a + c i 5 2 8 w 6 Q O J r i W 2 m U O i v h / L P C 4 Z 7 / Z k M m 5 X e 7 u X a k D C k b 6 l j E i m O j A G r Q 3 D L w d s F O p j w 7 4 u 2 + l q h h r x x N o h 5 / f C P u 0 x 4 E C 6 j C 1 R 3 n t r C v E 4 J t M 5 3 d Q x P N n 1 d f P A O m F 7 x H Y 6 G d w S / p q p I l b i 5 U i e j J x f X i + F Y X p d h e 8 F E j Z R Y f m 6 A z / o O e b r S W B R 6 p T n P J e t h 5 O 5 v G L d S y D A O 7 X U J 9 w A 2 E x f Q x 2 e r 2 U O w H j V e o 3 v y / v W e m 8 w / A j B x D y j w 9 K G s T L / d o b u 7 u m p O t 5 h h p 3 u Z h M k E 8 L f Y z x w J 1 h p F 6 u U T w x w 3 h 9 k y c w Y I S V 0 O k C a E + o j 1 p o 2 d n 1 9 z Q F z C z R j A 4 y p Z 0 y c b e J Q P 6 k f I L e 0 A f q o 5 X I 3 8 + q k M I x + 1 Z 6 7 0 W U o c / e 3 U P K N U L c G e e 8 Y y C H e 9 7 t 9 W M Q V L F M A k 5 7 0 D h Y O 9 r k T a X u c t l H 2 u u 0 s 3 c V n o 8 L U C v H 0 E + R H 5 O g E g n w B R k A y v t L / 2 6 v E 1 v C j 1 t 7 X 1 / b l 3 f 0 a f z Z W + 3 j p s 9 d G 0 7 C r Q G t + 2 D o I o c C 2 D G q y X M P K z a N J e u K q 3 T H g M D 6 R g / j v B Z P P D 5 2 q j K / A S b + P r w r x I v 1 v G E e 8 g m D 2 w e 7 k x M G P c r p h 7 r M k I U h m l 7 y b o + G O X r 5 w C r d 0 M 7 d 4 b s 9 f e N v R T z 9 k n l 3 o B 8 2 i H W 7 j X 7 g 0 D i s R B O 2 8 q j S N / 9 1 L U C Z r m R E 9 N C 4 2 l o T E o n j r f c + 2 p O w R n j b X l r R j w C 2 + t + C E / H 0 z m 8 E U S 8 8 5 k v 4 z n b m X a Q k D c A / b k 7 1 R S J U k 8 D 3 v P w w n m A Y 2 V U J h T l 9 Y Y P l v t O O f + / v u s D O 5 X B t E p B g E T O i + 3 u u m W B + Z l Q H n Q 3 A o / e 9 a o a a j L 7 g K f A 7 y L J K E 4 y g 0 u w 7 R + + + I S D h + b 1 U N g Q s H g P Y D w C E 1 6 Z J n q 7 4 E a Q J H R 9 d T N l 7 K O r I f r c i u d T a Q v B R f v N v a Z A 3 L 7 y c C E 3 m A W e V N u l X + 8 t j s Z P D l r 7 U k p R 1 B x B Z j a x N J 8 c b 0 / 2 E o / D M d d M M l 5 K 3 y 6 J z v R M D O z P n w d O M / A y M 5 1 f l a m A K B P I o q 3 6 F l n A X 6 B o p + / M 2 + f e z O 5 f 9 q z Y w 3 p Y q U O U 3 J B g q / y w M 5 b M M b 3 a h L s t 6 f x 5 D v B 1 P w 4 3 s v s r Q U M O T Q q w S U 2 u W V X 1 B R w / z M G + D 8 L t U B I 0 G r 4 Y m j L r d f g n b M 6 r y 1 q 7 K j s Y R c x Y A M X 4 f s W 5 5 7 I P r / u / 7 r a 7 I H Q t y h s 6 + l 4 i h j 7 f d m a M o y P C o 6 R A w 6 c i h v s d l A 0 R 6 c A k 7 P p / P v g c z p F R q X i Y r v F 4 T H f I q i b m P f Y w T 9 5 8 D / e F m w D M g j z D q g P o O W O T 3 b J j U a 2 I k + d 3 8 8 9 + y 2 v n Q m p 9 P s U H s r M e A D L R k H P t j 0 w m 1 h 4 8 r B 6 5 v s q d 2 A 1 I E Y M x j E K Z r b x m B L k y V Y 1 J s b 4 Z D f V V D O 6 7 t U k O T G e U d q N 8 0 L p t H P M V O e 0 Z 3 s b N 1 L 3 Z S O + i P g h X 9 T D q f X Y M n C 8 A n v k t F 8 w G 4 F b K s x e 1 8 v l q M i g A 6 B D V k E R 5 g C E N w w D g w I D k W B I j 5 P 4 a z 8 3 S n 3 R 1 R p a 4 / H V l F 7 Q k B o s 1 F O O P o 4 G / s T 0 L 6 U / Z Z l 2 G e n + t H R c K P 5 G V x M R / D s U n w 7 b f f r M m 8 z p z u X W 9 e 9 R 7 R 5 Y 7 w 2 m e d m M R K R 8 g l f t z 5 H V J U d f i o Q 2 0 w F Z L j E K E 9 Y L o q n o T z I 3 p 6 4 5 z N 0 N G F 0 d v t z E / E + X j 9 Q 7 O T D I F 6 7 o D m 2 / V 5 u L b P J 3 H q 1 O K d y O O A N U 6 T g B k y n B r N / E U h Z a j S T M n d 8 W V R m U X 5 i T J v 6 E Z D x y y g A u R 7 v 9 y y U C F i 0 d n 6 s C o r O B S i L p J / g H a O O f P x s M f f 6 h t f O W d r c S B Z P H Q J 4 P o v Z b o Y N 1 7 E S R H 7 o p c h 7 C t z F M 6 4 B 1 7 0 Q r z Z C O z I 4 i n N j m 9 c f O a J L H j L x l X / X R 9 e N v u 6 z l X A 7 x g y 6 r j i R M F 4 A I P 2 g K 8 S K Y F p 9 k D N j k A X H k n l 4 A R I r s k o 3 8 s n S D D s I Z 6 t I A L 7 D H z r X z X 8 c s R F x N H d 1 8 2 + / 9 U T B U F E P f G t m A O I 8 9 1 L V c M E 8 L u 1 d 4 c Q F L D b 8 / H A 4 x j R y / P f L / W I H w l l N r D v A a L t x r 1 A D f G A d 7 7 h Q x H j B S O m N v M i s M T e T + 5 V q F 2 K 6 M O P p f 7 L Q H t 8 i E 2 F K r G T c + O 3 K h T D c d + H H T Z F l n T z y 2 o f b N a 7 u Y p 5 R b f Y l + 8 c i s m v C C R C C L F / 3 m c 1 q b f b + f F J 2 + T e u P K k 4 i K s B L n 6 U g c l Z s i b N 9 z 6 1 D b u N A V I O l j Y 7 b j 8 h P f J Z 2 M H Z K d W p O 7 P D + Q p 1 + E a / n 3 R Q l P 7 9 s D d v T w N x 4 q 3 K V H M N X E 1 1 x o f 7 2 n n + U g P g 3 h 4 / m N B u 1 c X Z G L c v c F 6 9 X A E P m T D o H w x D 3 9 F k n z y s 4 K / 0 d v b G B V Z u P G 3 7 p h F y g P D K H v c b 7 e 8 / a 1 F + k 3 j Q 4 3 J B M p L 3 C M c A C W 8 h d Q F 0 L z g C z S t x q J 4 C A W 1 Q x R A Q c D 1 d M x a p 1 1 C 8 1 u D R u M v I 3 Z l k o 6 W + M A 3 O I 5 9 2 + s T F Z L h q t x W a Q N p E m u E 8 f L M B x 3 n A f O W N n a b H D U Y S b h 9 a M r d 1 D 0 H 2 m j L K E 7 J s Y 7 A q S u / x n l O W W P t o / M K x j Y 0 1 N M 4 B F Q 2 T v n f 5 H C x p Y T + Q h F c I g Y g T T q w E Z f T Y u C F X K D 6 z X 9 z I t q Z x Y Y u X 1 T V U m y j G c n u C w H 9 T 7 U w R 8 J C g x o d E w E F E X R R o Q d 9 c E p 4 2 8 w y x 4 K V / / n H x U s j i T 3 b M 8 p s S R W R S g A V D i m i 1 0 e x + P f 5 r A M 9 4 I z 0 O V + W v j S H V D S Z a m l n H W s 8 e 8 G C j H 5 n i s 7 7 8 / 4 1 u P Q T M C c O S a w L 5 u O x P h b B P 0 Q f U C I + T T p C 1 I M b g 8 T f r v N 5 5 2 Z 1 e D R 9 d 5 g a c s D y u C H p X 3 8 x s f k 8 l D Z Y n b n D f 4 U Z H p M f k U X o z I q F t V 3 6 H x b H 7 H 6 Q e 8 / i 7 H W / n M k N i X g H C F N y N O O J r X A u U s I P U l y A K R u Q n O c 4 o V D e c b n n C e k d 9 S 3 J z G c F 7 q G + u 3 B b A B C K T J J A + y C E j 9 w v X p R 0 7 I 2 k U i q Y P M 1 j U F 3 a 6 1 a X S + 9 i 0 Y 6 M 0 U t X 9 1 x A 7 h h i h e f P O Y z A G T j R O N S U I e o h 9 9 X 5 / h X O r z s 4 o O / q W G P H g Q A m Y A H M 9 + g c r h 3 Z W S k 1 1 g c S u a t 2 O C E g j e A v m g 2 Q q L z V 2 C Y q X r U d B w l V H S b o f H w 1 0 p M G X W J p b Y y p H d K E M f e m z E g 7 X D c I Z I z m 2 8 7 Q G b 8 O Y w 1 G 4 V P 8 X U o B x k l g / i 0 V 3 z H V u 7 4 A a Q 0 O 5 O 6 A X w x S b d f k I F g P f K n v d c 8 g q I l y r j j U r S 1 w 0 1 q 4 f e 6 q d 8 + R D V X x P X t I / / 7 s 6 U 8 M d r J G c G I N o G O n w b 3 O A 5 G 4 a 8 b f 7 c G x I z w F / 5 K m Z 6 X b k E / c O i t H O d x A 2 K C / P q j p + Y 6 T M C C 5 t 9 a D S R D W C E w T Q U U d R 2 L 9 h b 4 P g z q b q B 6 A D 7 F z z D v 9 O + E P B + E O 0 / a M U M V A T S 7 + s 7 z V P s q P D P X 4 C r j g x 5 v g 3 b s N B t k 8 R A g 9 W U Z + b a T N T h G h h J b S 4 J O t a 6 4 t E E B N i G j M V P l 6 F J a i r P 7 C 0 h V s J 9 N 1 J X h q y v u J d p i D m m + K R t l j n Y M F T a 8 K D V e I f j x 6 v l 9 B F s V A F S g V 9 8 7 i 2 1 i n u W T P P R C S t q Z P j X 3 5 o I y E x D E F j 8 S R j k H H / U 4 l L f H o + w I k f S c R M o q d f + X u 4 D S W C F B i 4 7 L q j 9 X B U a 9 A D S s I 3 G i 4 f d a Q z H 0 n Q d f D + D s F U Q 3 7 n e s r x T n f H Q n u O X r n f C n 6 v V b a 3 w t n f 5 1 E b x l B X b X p u G 1 3 3 L f e 7 6 O E 8 + 7 + F X 9 S b A M 1 x h p + S S 7 f 6 H i G e p 4 G O L J Y e p B i N M o 9 X y L l 5 y e w U N R v n j u V t X 0 S e w w H L N n F s z z + D s q l I U A 5 R j P 1 2 X p e Z p 3 C e b 4 / y 1 + K 2 d w s Y 8 N E / x m q I J S l e n L C n 0 S g D F W a C c B c Y O W e C 5 7 q W 0 T n f u h K Q F 5 j M B O e J 6 b h p b I Z 3 J A g R L M m c H d b E y l e e 3 c b 3 x a Z 6 5 4 x L v G e K f + k Y e A p g + 9 w v p 5 e H F f j 9 u F W 1 b D H c G F p P y 8 e d f 6 j J N N m / 4 P m E K 1 2 o U d Z 7 8 + T f N h p 0 F b u f / t C f K S v S c n M D b G I d H n A w 0 p d w O 1 O j a s s 2 L o Q z F u U I o K Y 2 j W / V 3 B Z g I / k R e + U X Q W Y x R 4 6 x + J g y M C v b a j 0 b x R 1 O q o h Z R l a h e f 7 O j M 3 H x H p E a n 4 F G d Q A t e 6 G 8 5 z z Y v n d o f d d k i Z L I e X 3 v z Z y I 4 j i e o I W 1 X t P I Z B r f G z a v b Z F W p U 8 x 5 Q D e A Q 8 T N k x v f I f U U M t C U s 4 6 U N 4 9 / u n S q H G y w b z + E U 4 X 4 2 n M 4 H + j T p o x e d a P H 2 d c 4 U K Y c q B 2 6 K Q r v 3 i 2 S j M U W A c j a w o g Z u 9 Z A V I 4 + f 7 H t w 1 v W M v p p e 3 4 i z g S G A G p b n S G Y 6 C x I b 3 O A h j O G 1 N / T p r g l X p 5 R s u v w 6 Y 8 N d o F E l 4 j 9 f y p / h I U Q n P l i S U 1 M z j G 9 x t y m 7 x F D q F Y c C z E c / j l f C o e w q J m N f W T f L u M L W G o K / K n 2 8 G V H p e R a w i 2 g L f f B O Z J B Y X 0 8 i 4 3 p s W e 6 B 8 T M c R x L K o W c o t B O o v K L 0 D m D G s g 7 N N b u L T / k 8 4 l 1 X J f h P j U o q m 8 C w 6 d S 7 d v 0 u 0 4 a J 1 h 7 v P 1 f e m d Z y I R 1 u 3 z + W R / v O A l s G L e E 1 I 9 5 b A M 5 r / 4 i p R M B P 6 d M M G z Y n f w U X p + 1 V g A 4 t F c s 7 e g H W f M o N c 3 s 4 h 6 X b N X A v H i Y j Y / 4 Y x R K t w m z p J j B u Z C L a I F x L Q t S C m N + X n t 8 4 s o o 1 N S 0 K g D Y d f G k C A e F x n P 1 e J B q A i B 7 s s a T m 3 v j c g O 9 X V H d E D D b j Z h r l M W z H X f w 7 / b o 3 U k a n O u u n l q l p Y H 9 O I n S L 1 g x m 8 P H h F 4 F f x s h p t v 6 K 0 8 i 3 h 4 E 6 O s 9 n D d g B d Y O P 5 b T 4 c D a e 9 Q 9 E 5 i c h 6 T A L Z g w N r 4 n 6 n V o U 1 X d U y t y I g v O k H 1 m 1 M n r 8 L x p O y g w k k e A f l + 7 x w P C W b 0 G J d 4 t Z d C t g X s X 7 u V H x + W e u m C E b d o D r d 2 C h 5 X p 4 n f v p z z E n 0 6 z y m w R G l 7 G 6 n c q / 1 Z D x n o u 2 a k T R s N p v F h x + 7 d U y L 1 M S x 3 c 4 u M A c f P F n A E Q v W w h b V 3 e k h / 0 8 7 K x g o f d R N J x u K L U 9 s H S / x k e B e l 3 A + B h 9 E v X 7 Y r W R p l m R R D 9 b S r t N q h R y Y f R c A T 9 J Y L I j j R M + W u n 7 E s v s A 3 N y i x X A A 7 / J z B A U d a 1 / 8 g U W e P q x Z I o i l C x 9 h S a 7 R J 2 T L B i H w r c 0 x u I x i U Q 0 D m 5 7 E 0 p D / + 9 I b q J u I 4 K d i n 4 0 L Z 1 B L x O f A N 6 e L f T c 0 z z y C 6 + 5 1 S B p N s u 7 b I z u s N d S + N C E + g 9 P C h / v j t l 7 x a l A d 0 b V i 5 c w U R + j e O y F u v B l + s g j u o M M a 8 8 5 9 H F h w e 9 q / I I 1 z U 9 w M W T w S H H M d 9 K j 0 2 g 6 4 K K c A 7 y + T u K a a X j 1 E J Q B P 0 r q y + 0 v A r 9 C f k u d v Z e / A Y b E d r v U Y o q 3 Q C 3 H a C d e M C z J H F A 4 H H Z Y y O T + o z z 0 F b z H k V M l 5 E j 3 S / I 8 t x 1 I Q 5 + 5 P h j Y h f E Y t e N n F Q 8 f S L j 7 K Q M 2 s q O 4 + h j n d B n c p 8 s c 4 D v y X u Q 5 Y h G j c 5 9 3 h L 3 8 8 L T N E A k S 8 Q L S 2 X Y 9 j M p y t S Q b S b I O D 7 W a f O x R L f v M Z O y 2 j 3 5 f v n / Y X p I k x l J B 2 l 1 N c B 0 / R S q g Y T y n g f 2 n d F 7 L I v a 2 / T 9 K w p u Q y l A u I U z J v Z z X y 1 Z D / J o n c M M 9 z x V B n D u g X k + P l z F E J j O 7 b t q H 0 B V A L Y + X M w P i J K G i S X G R x 3 7 W Y q c 9 1 Y k V 7 1 6 Q S 6 7 X R n 6 Z y t N 3 l T K r g F r 7 G u G S n S 8 6 f 5 w g X m k N + o o c Q g / N N + 9 b V E M K 2 u i t z S M G u 3 0 p l Q S H n / u y 6 k b m Q y p C i + 2 K u m u L u W f Z + 2 s K O S x z l m l + f b L W e d k M P 8 W Y N S N b N v Z B H y l 3 / l T i b D 7 X l / r o s w N F d G C h R D d u G F Z y Z Q Y S X 2 5 F N Z 9 X O M o q E X s f 0 E I X i B 5 / d q n g W C w A H V / H D n W g T j 3 5 E c q h e f Y R b y S S Z c x M t K k v I O k e Z K B p b + u h S c C k U m P C b J t f L Y o V P n I B W V Z q B 2 v r Q w u S 0 8 E y W r F m 7 8 T r c Z o v y A B p z P 7 m I y L u O m b I C r M h i f h O 0 c / m p b r f X h K O v 1 p z l j p A Z N 7 h d d J Y I o F j r m / R p D g M d e y 9 I Z e 7 L b f z / c V s 2 h P M m A S X E F h 2 s R e N Q i D C B f v E J J l d v s A m a M t f + w G j D 2 n c / y J N c v z z k t U 6 i z 3 a D / v m 4 g 9 W q x p / l O 3 f B z T B b X / D F T b K F x Y B O s B 9 o f U A x s E z 8 D v 6 Q M 6 K y A E z / j p w J t k x n e q H m o k r h 5 3 F g k 4 + S s O N B 8 S c O F o X A P N y 1 A Q c g / Z + z N d M N q q 7 d 5 j z z O t 5 R Z Z W t X g V W y s b / E P B J 5 C f u l J l B 1 L H Q j c N Q c k M 6 b x o A M 5 6 w j y 6 5 C Y f 7 g + t S C 9 E W / 6 x 8 i X A N S O 0 R 7 O Y w 8 z n Q B 1 w 1 f e h u f 2 g K 3 V f u y F W z x d U C V m X r 1 b 6 U b 4 G A f e 6 7 8 M Y J N t 4 L t e n h T G o n E o e X Q D K 1 f a O p C k / p w t 3 n 5 O O k i b U I Q 3 W C + D Z N r h O 4 w J 9 / H j 3 s x 2 6 7 T V D Q M C t X j d I q A q u Q D 7 0 / A Y Y I q G p X + A G 9 W G R q w 1 i z T 1 A T e B Q I p 1 p V 2 f M E U B l 1 1 Y l Q a 1 a g v U a 1 R n v 8 q M p L Z 7 6 V 0 S N G c S l R Q i M k P A N v K b u V S m D H u f D f d X F n N Z 2 l c x + j p 8 O 3 5 z l d 9 x g E Q E 0 A 8 b C c R z s G x / F W d g S D M B F v + V o X p + I N d 1 5 m u o 9 s W 9 o D j j f L 9 Y o C q 8 8 c K k 7 y r D + o K w G o r x P T n L v O p G G H v v 5 v L 7 w a z 7 5 e n 6 9 p u n q 8 e k D L T D q y i p N r 8 e f M / B E U B + Q A + y Y y b 3 U a O F 2 J e / 8 8 1 c k E C k a 1 X n W 4 I 6 y Z g s D r O + I 5 S V Z F s c d X Z H k G + 8 t r R T 5 0 x X r / j q t 2 Z d z n e 5 i J p 4 B N g K 8 2 b 2 U 2 7 I 0 a C k l L C C l q P 0 I r N U + w f b N 0 C q p 9 1 n O j M j C g a T A N j N L t J b b e c x H / p 4 K e J 2 H w v h g O V M n b A C G K X 3 D 0 D 4 V h k G c L A N i V A y l k P W 6 C d b F 6 5 K P x 7 h P 9 a c J x Q 9 o T P H g L f t 8 v 5 g n M o W U L h 2 6 G w d T w 5 1 y 1 n N g + K B U n G P g i Y 7 x 9 P n i r j t / n x k C 5 M K r T F A E a f w / U x N z / D I R g 5 G B b j d T 8 K 7 A q d D k 2 0 W D a F g w Y d 9 1 L A M t u f B Q 7 B O E 8 D R O Z w Z M v w b G C E v n l f B s v q H 3 I l F t p F X p J x O u Q O y I l y y S Q o j b z W Q x 2 7 K W r 0 Q 6 g M 4 / L c b z p U L m O t A u s u s a a N 7 f g k I I 2 j Y j g Q q 0 G 1 l 7 a V t l t y c I n G c D 2 k k X 0 U A i 3 4 j 2 d i g d c L U c 4 T D V U W i P + o U / T Q 8 s s S W h m A D 0 G R B X 9 n 6 z i s / e a S 3 7 g w T w O I D t A s D j m d I 7 Y g Z N 2 q 9 d + 9 j 2 S t B i s b d t r n p G r G K S v v U c m U 1 8 P d p + Y n 5 i 0 9 E B q l O y Z x q 4 S P C U i W S v w Q W / X k T 9 1 W K 7 9 o X 3 P R s D 1 k q v Z u 4 U 5 S c e 3 P X x Y K A L l 0 + R S S M D N P 9 2 j 7 m r h H k h W F 3 b B S Q + h 7 B M A + k I S h V e O 1 Y N j I 8 m 6 e D 4 u A k P 4 S N y s q f 5 m X / N s o n z 4 c 8 N 9 9 + / v s I S G t V j Z J 0 P 5 x A H N 9 4 d 8 D 9 u 5 3 S a o P 5 R F h B d r 1 W 9 G w B i E U u W Q q e d 1 7 Y l W 0 l J J j r L 1 C 5 4 7 I W F P m J k f G b V 2 V R u T M g y 5 9 v r i a b 0 E B w n q S V 6 4 D z N W E K f 6 J g c W T m F M t T X 3 P L z + q J K b n s A m r 1 z 4 x g Z i N d 3 L m L 4 i 3 M a o E E / s S / t N V z U H t p d Z p M L U 2 j u r L 4 3 B R H v g A j z t 9 s t 3 1 1 / H P 4 9 u O v P J 5 N c F K W V k C G A T 1 a Q b H Q 7 d Y n 6 f P l L x + N j x e 0 h k f e Y H B i M q X 9 y 0 G U O 7 / D 0 i t F 0 + G h 5 Q A O k e l b U g F e 1 d X x e 9 j q g 8 i q 7 k I j O Y O t X r / 5 h O x R 4 1 I r x 9 d T 4 D i t U o e 9 e k E y k a Y e v 2 Z F 8 3 d D 3 Z n Y o 5 9 T + U f l g q O d D S / O N D z G f h V h e n g 1 1 x F y K h T 3 1 Z S K y q T H r g D w D 2 f z a Q 3 X q E L a j g W J / U s C R 5 1 7 I a l 9 f f A L h p F l o Q u I 6 R 2 H H W E 4 A S T V A e I 8 / t J 1 G s 2 H a P 3 b X q a A m f y p S 5 k G 8 D g 6 + l U A e v G A 0 k S B u p X c i B 0 p h 5 f 8 9 w F K C T p 1 z Q 3 b i M k G T O q 9 1 j r D w Y N y I 8 T h p p t l q m h f E s 4 y l N 3 U u V G V l Q S J T 4 q n Y 7 f o E 8 e I G V b u B T X w G T 1 g 5 F Y q u j O Q 7 O C f 3 9 9 J u b D r + E V P I 0 X h x d G v R x B J f E l Y l U Z f y 8 V 5 A 0 P B 5 L i + 1 f h Q 3 h v 2 4 I 7 f Y 8 7 L g T j Q W B 6 h E 7 X t Q A s w f 4 j A P X y 8 g 3 O o D F 0 F M 2 X 8 / + F r 5 b 4 i z V D D / V l / j X c g 7 c Y H F S a X u / O 4 Q K d q p / x B 0 I j 3 v w + W g s c U r l Q 9 W y Z T B G Y A / 6 i R W S E Y 2 h 0 d E n 7 o G e M 7 C x y a 5 z + 0 m n p F c Q y b Y R N u G V 8 V L W t J n u I J W K i e X S z W X f H l / r P r W I c r 3 9 Z z z c j 6 d / c B q R q U L R u 2 K + V Q R t C 4 c V h P n j N x H L V h k V p U B R g 7 b q o / I G x c 8 B D W N n V E o V 9 / G t M H X 8 h c M W J 8 d w Y z P x 7 B J v h S 1 w w u Z T d I o e z i 5 m U U Z H U h 7 A P y e w z B L D 4 j d b i Q B L f w F j 1 S X g j i F O Q b V h L t U 3 t 5 V w Y f t W T 9 S 4 1 6 R f 7 C 4 H C D F I M j 9 9 d Y / m w p Q s 0 b 5 Y L f Q n / 8 E 6 1 h J X 3 T k O s / a T B F V t s S R d 7 N 1 1 o Q E s K u 7 k + a 7 J H Y p i c q h 5 G 0 s y e r J U h s y a 4 n 4 6 S 8 R 4 T 5 0 W Z m R K i O a M + R M 1 n W H x B n x 9 r u X 7 7 + I g a P d K 3 z P g 7 S x y a p / j 6 1 K W h A C r e F s v t + H 4 1 l 5 f O 3 m S c U s B 5 9 3 g P c 9 H F e 5 H b m j G v H I L c S N E D H D g o / I M a + j 4 t N 3 n 6 m U b 8 8 z V y E l g t o M o h N q S V z a D 1 K s o Y k c P 4 J t 6 M N C p w b D T b 4 3 2 G E C X O / i n p c L n w M F P 3 o 3 y T 2 L q s Z l e 3 y 3 l p 3 5 + P s n d k L i J 0 X x l T a 5 n 6 E T J A a 9 Y f c V l l A T t E m z o Y X g C / V 8 x z x C m M X x d V 5 A 8 t 7 A t 1 h 6 T g f z Y E U N m P L l K G K K x M f l A S f O 1 V 4 S c V K f r N C B K Q u q x L B O P v n A p w A n Q D n Y G H p U s c W a v d T H 4 k w + z v j K d + 6 0 j o T w W b + d E Q l 1 P N B H 8 U / I B V w M b J d O M U i a w z 2 k / Z w a a l a d U K b g J b 3 X v w l o 0 j O L v O V F L x H Z Y b I 0 7 b z 0 K O 8 Q T I Y O w o P G B w C q w d u H B n s 6 G G n k I w g W c n N X V p G G w J B j o h J F n 6 F H 5 3 P r 1 T 3 X K V m + 6 a X 4 6 s V 2 K Z 4 j + n 0 l n / P A V D A K I b 2 M l 4 X E f z K F 2 5 t S n l E p g V 5 P + L Q T d R F 8 b g 9 5 8 X y U h E N a 2 a 6 f 2 2 W 9 u E y 3 H b 4 K q 2 z N k 4 b R z i l W q / a n 9 g W G 6 n m P X E G Q T Q v K n 0 V K T a f f j 3 g J v V n Y q 7 8 c Z y B G c e k g c d C + y d 6 p s Q z h 1 x 0 2 A l z Y F z 0 F Z A o F M u 3 3 J n E x k 8 t 9 S R R v m L 7 X E T B 1 R a l l U j L 4 + / M S U l z B P D D w i Y j b 2 x 1 e 2 X F k y l K q M e e S 3 2 Y 5 R g h T + b R d Q i q 7 C 8 X 6 6 a I 0 a H / 3 T L a 7 9 F 9 s 1 R J j U U B G 4 g K x l R U E d G 7 X x u r X n b + Z o h q E v Q d 8 x m w C z X 0 u j Q C 3 H o + 9 e Q t 1 U L 7 6 f / 3 l s 9 w c 4 9 I I m d 1 B 9 Y C o E f y e d / S o a g A T z T / A 2 2 4 4 a U f M L q h g W V J w g v K 4 M V c b N y P a h V 8 k a U t 8 z 6 v U t h 7 N 4 L 7 X + j X S x q l C N o / E J / v x h E n b S m w K 4 U 7 Y F v v S z S p T v A f n C s g c / e 7 0 G a 0 r 2 B v e / O + Z T y C n Q T f 8 V S 8 r S h 4 a I 8 K S 6 s b i j V y 6 q X B m + 2 r 3 3 Z P W U H a 7 0 J c n O f R z W k x o 1 b l U 6 0 j I I 8 K 0 2 M M 5 8 4 z u s G S h H c 8 v l f z G R o 8 F S o v 0 9 r N 3 h h z 1 v F + W 7 o 0 4 4 z 6 M F 6 Y 5 R r F l g Q 1 6 u V w 3 S W n c Z 4 4 5 r U y s I / L O y T J B / b k 7 X L S i v H + t p X B Q S q M J s k i G 0 2 8 n g n r 5 / M s s Q 6 W p 5 y 3 U j i a I t r D s I n T t v t C A C t G z v O J P p J J U x I a 6 p m 5 Q g c Z 7 O E V R L g J K b k f p x U K 5 Y 7 p T K / k u u 5 z N f h 1 8 C T q / M J / i d m c v + G h C A p z + N S + w 4 e t e + M U W 0 6 G m T w B k b M W 2 A R v + e 6 3 A T f / N G 3 R 8 F v E w c s f E s M W W / o j L R 2 o I v 1 1 j r z v t s J Z n 6 y w w q y m 6 l Z 8 j x y 2 G v q r R p e A v c f 0 6 v g n j R 6 4 I A X O H q b 3 1 k C P j e l A 8 c A M j B N k X c C S 7 O / a 8 D p d 0 O S 7 D M b J d X v / 8 4 A P E m v C z R 3 / J 6 u e D 1 0 L 9 u s + N u c A X d N O 5 g r o Q 9 Y M h L 9 K M t k t f y N e O e y r s e 0 p M N J u j 7 s R b O y F 6 A 8 + N G O J 7 n q o A Y Y B 1 r 1 i f a c V I K d j g c P s m 3 u X 4 s e H p k r 2 8 r m 8 V t p 2 Z f K J i v h F c D 4 Q 2 n 0 2 + N 2 X L K 8 w D N 8 I v H j R G J R A Y P q M s / k o t V f d w K + L X X T S v w r H p b x k A N Z W V G Y W i T K C 9 S E F y 5 9 U g t u M n Q d c B Y Y p a X R h U Y H Y C g v g I F 2 g N 1 f k l r I g W d 7 A e 9 O S 9 r z 3 q g i + U D 8 2 k R 4 2 b y 2 j A c 8 q 4 L t 4 M 5 j / w p D 5 j C 3 N R o z l K J K 9 T U C v B F 3 Z G 7 f w D A X D e 6 I j T A U 6 T Z a x V + h N k 2 a c X r t y 5 u z l o g Y I U Q N I Y i u y c + / N c V W u w g t J z P P k y 2 C L n L r m Q r Y Q x 3 j Z D t o N p W h L c O u J G H w V / a M 6 7 H q n H w 9 7 C V 4 o F K O Z n 6 j O v c S B 3 g p r t K d / N Z 2 n 8 n Z u 5 B 1 G j V p k H y g d 0 / o h z F l J 8 D D c H V r 0 z 4 C G 3 A 4 P + y 1 c q i 9 v q 8 3 e 1 X N + 1 L A 4 A E 0 u v a A 8 3 d e o Y v / g d G o R D o 7 H h 0 9 i j x 4 6 p p F P w v G s y V d 9 A 6 y C 0 r R w w s c u 6 q K c L g X A e i A 4 y / U N u e L o H + E 9 j d U f 2 k c u L 6 B 7 f h 1 + 9 d Z B S 0 j N t I 5 p H 4 g J B N L S h y z 7 S n + Z T u C J 9 D 3 j L h d f b h 1 T c B H c c x 4 9 f H G w y d + x K c 0 u 7 T o V H q b R s L r 9 r y 8 h L p R 1 0 f d 1 L 9 d y C 4 3 g E 7 M 3 g H q y R M 2 U h 1 f E + g f i j a y 8 4 g U d p V w u Y H K i W v n T g G z 0 S j k f R i 5 r g F B m s q T P + E I g D P G u A d S j o W d x 9 r 5 H D p A / n i J f B d a H E a B a z S 2 0 g r i 0 H I L O R p L C b T j o + j / z l + N T t 8 U T I K w y j o n j Z + s v q o J m 6 H a l n r W l c E 0 a O 1 3 C n r a 8 + p P b a T 7 S l v T + n 4 5 U m N y e 9 j l p z A n x 9 x x 4 p g Y q d O f o l 0 V 3 6 F l / 7 N O t G i W W T O b L 0 k r U K v V s R w R G J 2 s H f o k A S V c j F D j D I e H w I u c m F 9 f a n e 5 i + t s 3 e K 7 v 6 e 6 5 9 7 j 6 i g Y q 3 / X Z N H E U H K H 3 I L h o 1 2 W E u 2 G i D S X o R e z m Q y V y h e p B Z e 0 0 M W Y m 3 e L x z c I s O 3 N Q m 6 d 1 2 S q D A o 4 a p 7 3 k h f n q Y 9 p p n B z s A l g n N J 1 Q t K t a c V w j l J Y s O W + 7 a p j f 0 g / B X S J O i 3 p U A j 9 z C h T i u F B J D t j u f L z S k y L C F n 3 V h g T L 8 7 P 3 c r I m 5 s t N X F A X 0 3 I u Q 7 O m 3 H + C y H 1 e 4 m P K a L k b E 4 l d x n h H i x R 3 P c N J D u N 5 w c 4 d v I t Z + c w E O V I 6 A w j l F B / + J A 8 V N r B 6 I 4 p u V Y e N W E V t v B 0 K A a 5 V i g k W 5 x F E H H c 2 J a N t c s 0 o s R T g v D m L j U X m e / Q f H E 7 X P M 2 / b 9 v 3 8 T / X z r w X 6 r / 8 a x n J + 2 t k g d b z 3 Y Z r j j P q I Q p K 6 P l N G 3 r P y m 8 F + Q f z 7 P 5 y u V X H n q e u f R W r q 6 B W 6 k + G 3 H h 7 b 8 G + M n V m z s m i b p X 8 Q B 8 o k e I i o z K j M c s Y o k 8 g o 4 K / v t d / u i u r u i q j u L y o q K y L z q 8 z c W + F 5 7 n u t 6 2 o A 7 r U h J f M U v X g H w K o C T 4 j 6 r D U + P 8 K 8 b 1 A 5 H X n X I a Q n 0 0 I V E 7 g w 4 D a U e F q / x j Z A T S Q K 1 z f N 5 F i O z D T w r r W 3 O 7 3 B 0 x q u 9 A C C / k K n D U K Q 9 b V I H n D 9 Q E T 8 K o 4 v / G g 1 A P y 5 l 9 A L e X B v 0 Z B E s f L 7 z A d q 3 A 4 s f z e x Q F h + e h q Q p N n t 8 e m P X B 4 Q d L y V q A W 4 / 1 P h B 5 A 1 / l 7 u O c 8 l A c B T c z f i 3 F D s n I H z 7 x c C 7 J x O N v t b C 4 U L N X K V W l x e z e V N j + L j J W X w L N 0 k U G q O E d + 8 K f O J y Z s r s X W d / z Z z Q C b p K Z y c + g W 8 p E K E j 2 / S 5 I t E 3 L A h J V b 8 P S Z Y p 7 5 n u b g h T s f 8 u Z G 1 R + S z 6 Z O a V O Y v L k A D T / h E M 4 X B C K U e Q V K v M E P j q 1 u i + y s V k A C t s X 6 r R s B a 0 D + w V d H E d i M + J E 2 3 O n T k 7 m H e e P d g p q B Y k R 1 K a n m q o v h 4 + Y C n k C N h B O 4 J Q v r g N Q 5 w B I Y T I R 4 7 O P c u D X f v U X O y J t W I U Y a R 7 B H P c x 3 1 L F h 9 C G t a T 8 h L S w b X H L 4 r i Z 0 S M C T 3 h U 4 O 6 e d d y g u b 0 v J m 9 i L d t h C k J V w h E 1 y A A w s R q 4 q U P D H 8 c u F 9 2 o l Q h U J q s B H K U + l 0 z o X 5 x w 6 Z D y r 4 u o j x G 4 J K i d o q S V F N O / I t J t o 5 Y A d g 5 d 7 y O X M 9 h L i S 8 Y A p s v b N f o f v O A x 8 d f C 7 W / G W t N d H O 5 Q g G + X V j z l E K i / H 8 3 0 x / z Z z U 5 s f P t V w V m r R e H 7 Q K l E U a P D u d + 0 x k 9 i O n u O H v Z 6 1 O 3 Y g J 0 g a o E 4 s z / a + 5 r N c f O / n F P 9 1 1 M 8 C 6 R 0 0 P W 8 3 + + 0 y i 8 Q T S K 2 h T j P h Y S 1 p e y y R 7 Q u C 7 6 U t O f B U 3 I D a + c N z I b y M P l / Z i 7 G + e S D v d m D l G O C Z + x L A + z v / S k e P 4 M + h H U A h v 8 Y O c h n w v h R 1 a h t X / 3 9 R W v s k x I B i O 0 u D S C y p n c Q 3 l 1 Y x n / T o k G j R 8 / I g g w N C n c Q t 1 a G 8 y T z z u 1 0 R 8 2 h m M Y / s P s T u h P L p x o F N s Z 2 5 v H s / V M / l X p e k e V R f K X 9 7 J M Z X 1 c 7 j a C s f s A e C e f N N E F B A n 5 y S 2 2 t 7 u L 3 9 X f m G f 9 j H J 7 x 8 3 u W r i k h w j b U D J S y A I j h J 8 h q + z E n R d i K 9 S o g 7 7 m V 4 J t T 0 N j 6 / y j j c X e 4 t i n q C u n a H V q M B 9 K A g s O o v A E 0 H T 8 8 9 3 n W E g v M z P O 5 + C q K Z q p + X 3 c f 5 R T V f f Y o C Y Y i P f 6 o X f 1 v M V b 9 8 R D Y G m 1 k 4 j X m f 3 s 8 L C l J 6 0 f 2 s c X c P 1 + 8 B X W l W I Z 4 t A A M 0 f k 9 Z e 2 i 5 h g Q 0 E G 1 Q S W k 1 Y z B g P K X 6 h 1 U 4 v 1 b d A D y S t 1 a V p T D S j g / M i f S Q y B V 4 6 + L t x 4 Y + j g Y n 3 y u B V k N i 8 n W 5 o K y I 4 E K I r J 3 6 E C Y L E b 0 / g 8 D / j O h t / f + M 6 M 3 / E d G z 9 6 4 Q Y t 6 2 s C G h D t K N Q k 0 r l u 9 y A s Y N t V m y 9 V q 0 8 e a p i 9 U k M i b i 1 y j F 4 3 0 c 6 G v c X 6 / g c f L e I L l F Z a v i 7 + b h 2 e 2 H J Y C B s 2 0 7 h 7 r e O w s W B 4 W s v 0 5 N z s r h u f F P s q J g 9 2 X t E T F D w + x t w D H 1 j w h o f 7 B c e s / y C 8 E K A 4 d + q y h m z 1 d F 7 H p V b 0 R u Q 3 I O r o B / X m A B V O / 2 I 0 H 4 n 6 W p H D A p w u c U I C z l N F f e t r h 4 9 N n J h 2 H U Q 8 Z s A c a + 6 T E K S F g s + m f M Y g z n 5 Y 0 B t c i 5 r k 6 / S c D j U b j b I 7 H y 2 v C M g l 5 q H 3 S z n m E U U I b n Y 7 v g V 1 a i c j T G k D V d x e X e 0 w n / D j K i u H W 9 s 4 u K z F 8 L v q a w 3 U + D T Z Z R K w W 8 G A t A h a V D I D d A l v 2 C E t c e K 2 I 5 p L t I f t O a 5 e y + Z M m X + E t s y N 2 x C / 6 w t + g 3 B I / U n s K j T B 8 G M 7 E o K k Q 8 K p Y R 3 J X d n U 5 5 7 4 Z + 6 l e P 7 w S E G Z M p L q F P i f W r M o 8 2 h Z 9 y P X u R + n 4 1 v v n 6 3 S u J H C 8 9 5 K M E f x D C Z c D P k s N 3 / / g 9 T 0 c 8 v q G G K c j o J s q u T f 7 O o y A W 8 u 0 a v r Y K K p H 1 l M 4 Y 0 d 1 A R b F g A i n O n T v B 3 z T Y 6 + d I R j 2 Y R A D j G L Z 5 Z U s F B j V 8 / l z t P P M j / O n a z 0 x 4 u K e 7 7 w s u v p O f O 4 D 3 y F W e y S R 0 h n f W 2 e T o 4 p v B q u A d r y s f E Q B f n f N / 2 3 W V P z P u O g K x H z x g X N p p m D b Y T 3 b h 2 g G H B W c 7 N v q o C V d 5 U l 2 7 x y o h H T y H 7 l 2 / D Y C 4 Z + T R a V u X D Y A n a v u / R f l + m g Y k X X t I U q k O Q 3 s d w 5 c r U A / O y + A 7 r G q 0 v h + m G P c l / I L s 9 + 3 J 5 1 g 3 / J Y 2 j 7 z b 3 v k K P L l G K 0 3 S c P W J 4 P r j P p a i I c o 0 R O r g N P 5 5 j O f 2 l K + 5 n c O v e y s P T k 7 5 7 0 O c P O z g 2 K P d P n O N + D 5 e 1 4 s 5 J g r 9 O m U F v F 3 e q s 7 y z 7 s O d 8 h Z g I l a u 1 2 b P 4 e Z m J E B / U I h P f E D o E E D 0 k g o d I W v 9 a G J + 6 i K e e p x Z d X n a p e Q j 3 X P 7 u + P u G S e + E f q k K D Y y R 5 m y + u X 2 y R 3 2 3 y x G G 6 X B r F G g 8 c 5 a + 2 l G k i f 8 8 e 3 x H f a 0 S h + / 0 b w j c x 8 A s z L U 8 i O d S + j w S 8 3 M I v 4 2 I G b C J F R m E M J L z E M b K r P R 4 N R g u 0 d L x j c h d 3 c B / W x k R M o w z f K h R b i J n x w 3 h u H z 5 f u 0 I t l T 8 I 6 5 f n e / z 6 m 0 1 6 h / W r 1 b 5 + c d 8 T A e V o J m l F k a F j 4 z e u f P c U p u D X m i U m h b s H 3 j a f J d 6 / 5 O V 7 h B l q n 8 e R z 9 s 2 q l 8 v u e X y Q q g T 2 + n w f + e D 4 p m K j b 6 6 W F 4 g A o a H D t v W y 4 N o 3 R o G Z / g j 0 j o E 8 z m d M I g G / Z u x g U + F 0 c G v j k s 6 F r 5 n P R j d Y 7 y p I L C a D O x d P e v T w 7 w P 5 G R q A / L 0 n U K Q a z E P 4 z 3 + H x u c 3 f P V 3 r N k S f 7 m E f 7 R S h B q v O v T k O J O e r r g L q P + I p c c S q S 2 i I a v g c M + n x w 6 V m D 9 a 6 Q i p 9 + 6 o d N E O 6 o x X 2 e 2 2 f 6 T S R V y N G X e c y z x G A l b 7 / x c X 9 P / F D f 3 v / v x 3 O S G X / z d P U I / t C j Y 9 c K S C 9 p + 0 U k L 8 7 H b / + a f + P 0 i l c 0 I o 0 g i p I X H l + g N 5 n c h S c N t p h 0 U Y O A z d p R S m z b 7 o x t U t S h d H l u F z 4 M / E v S 1 t B n h T v i 3 E r b 1 k L e X a w X s 4 5 x O / b x o j u T 9 r R o m B 2 I 1 v 9 9 p M Z q V H V y u p k K i z X J S b 9 n 8 c F N e / z Z l + v 9 K l z R I k r r T k v C 8 P 2 c v b y F b s K u V 2 f C H Q 5 p g q A i k x 5 a D Z K k 6 I v H 2 O G F i u v I u H 2 m c / f 6 L 1 L O k m X n r 0 j Z R X 9 Q I C 2 u m N Y 2 1 7 Q u T R m X C v B z L t 2 N 7 I G Z + / k p 1 h H E S K f U 9 c g T Q j q w K j D S A l t F 9 7 P 2 t Z B Q a F I E O y 2 3 P 0 g s F h s U d m g l G G 3 A b C o t i N M f R G w L u 0 W M m 5 u q M V L q q E o M b b r E r n B v 6 I H P M h C b 3 n 2 h + x s H m 1 b t m 3 g c u 8 7 Q N m u H c O i a n y u P f F 2 + p T N q J H V C T e 9 m 3 E O O B s V j C g A g S c a 8 G H 0 6 U r / X r P 9 T 8 W 0 i N 3 0 i d i M d f L S A K u r 4 z X e U + 1 J s v W F f U 2 q c e 8 b 3 + C N c P I v m Y P R k E o d Q 9 R M h a Q Z Y B z / 1 I H 1 D q Z p C / p O O y 7 L o + 6 d G X l d J G M L w u F L l m 6 U C Y / C M K E T c O 0 u w Z V Z b E x O E Z 4 1 g L B d H T e K F 0 y R X T t u N I 2 9 / D V 1 E F 0 l q i 9 c O m R G a m 1 t 3 Z F S n T O f t / j c T e f a U Z H Y G y X J 8 d 6 T z + G Y N n 1 G G L X X f o m x e g u W u t o S V + 8 q K z 6 a a B X e Y W U W 1 n j j w N N T / A x i A 8 I 5 a W a + t c j X L m f F e z 5 Z 3 N d D o t 9 T c 0 x 8 N Q L K 4 H B n X h C M k A 4 r p 5 4 a n 9 n f p n K c K D S z d o O / 9 A a 6 e m j D 6 2 V p 3 G s A D E 4 s P e m j 7 R L 4 I 0 i X F B n B b v t n F m j + + B 3 B 5 h 2 q j 2 L z 9 E x K r 9 q N + R J r q S 6 t C 8 t h v K a 9 D x b b 9 z 6 r 4 R 7 m l b l 8 A T 9 V j O n K r u p n e 1 N B T A 2 / f 4 N B m Q B N M L I x v I D + A m R O i 5 P s J b H 4 v o + K 5 1 3 z Y w B H V q M I r K X s u K 9 t i C s F R 8 k u O u t B 5 7 G 5 6 g w z e 4 8 a T w A U r p y N 3 j G n u C 8 q i 8 v 6 q U j t S U x z 5 O z 5 a v X 7 4 k 5 U w a C x + u W 2 L N y T Z U 8 X 1 t Z 0 l f R E A u n a e u r c g Z 7 g E m r F R g T H 1 A b Q I 3 8 B D j X 6 C 5 P 2 I O C / I 9 9 T I V 6 1 Z F J + a f 3 w H 7 m G e S s A f W 2 3 2 j a n I U S y i u h X W K B F L x 2 c J a H I L Q + I 0 D d X H + U 1 p r S z s r 4 s 4 y C r i 6 j r g x j K E W P S S n C 1 4 E F Z F / 9 U s h n P H b C E H F 3 X B n I 3 B / N h e h W y j v G / Q L a b x b O f 5 8 i h G h 9 k 8 B f S B w 3 c e 1 3 Y s C A 5 p A B 3 M L A n h t U p H b F I D s j E 9 E l A q m V u Q P E i G v h L 9 Q V 0 S f I T 2 e T T 6 Z P u y q x A w T L d / A v t F s S Q J t h g B 8 o q A Y g t T s u z z k U O c O v b V w k Y e n 4 1 U T 3 e 1 S O + 9 G 4 u 8 1 + t C u j c V j A 5 / w 9 R 0 m G t F N Q F + w X N j 2 X L Y A f Z 7 P M 2 0 9 Y 6 8 w F p H m r s + f M l o b h Q q i 0 Z N N 8 f w 1 R 5 P R 4 V y x 1 h t J R 3 H V U Q 0 e 0 6 H / y J L C 1 h 6 l J T b j 0 / x 6 j 8 u t 0 p Q 3 R h 4 0 N z i Y V L G l F x o L 4 H S 3 z 5 8 n A W w j u 8 s n R 4 3 i o L m f w Z L 5 e 8 J N E O 5 0 f 6 l U S P X X e n e 9 r d + 1 m C O F M e G k 6 Y A f 2 O o V M w H O n 3 5 s L i g K q i x F W h 3 z Y K p x b 3 C J w p / R u R i N 1 O N Z L l 4 8 V V W 4 V t h 3 G v Q y Q O k N K A 4 7 T n T 8 9 b T Y q J C G 7 D A 4 c R t J O C G m M 8 S v e U 9 c r j f a c C / B V e 8 0 l G k F P 8 H f t X X j E o z 9 g u H 3 A q Q D t o D + O T 2 C o V P 6 t M + R X 2 Q D J C P o f 1 r G n R i 9 8 i Q y U U + j 9 g C K L 9 Q 7 W z e q D s B h 6 O E X g o u W L d 8 d e x T W g M c r N e i I p g e + b Z c m v V / y o N N F P 0 o I Z f M e / n 3 A e A Q z / E + F 9 i n Q d a e d h M m C Q c P E j 2 9 c C 3 b G L w v j Q x t Z 3 6 l k T z s C 6 D u Y a O / M + d b U J z 8 z 0 s 5 N 1 K 7 8 E q 7 R 7 s i T 4 w f d V 4 I 2 o 3 B U l 1 4 T T b W 6 r V I H Y B N O x Q Y P k 7 q c g c Y h C d d E G 9 2 b 0 T 8 d k u l M 9 w K w o P x p j W 5 4 4 j 7 1 4 1 O u N H 9 Z X w i L O 1 z 7 e d i s W + / 5 4 f 0 l 9 D 3 U C I e G B B o H z x k d A b l 7 J n h y H L S R R g x r s s y e A J 6 X h O 1 y P 4 f k H K r a 4 y Q L w y N t 8 J Z K j C h 5 C B 5 5 F 1 K G N D k l L p 4 d R 2 J n T F T 1 E G Q x b / 0 W i + A u d Z f r T v y h R Z l S e y 2 z w 0 / C M E X 2 X u G K K c f P Z z v W y 6 b q + j z R C E i i m 3 r t E f 1 P K c j Q f Q J Y h A b 2 e I U q Y h u b 3 y R c e m Q B / Q n l W x 4 4 O l 6 F P n U c X v r 8 M 3 y Z H i + V 8 y t 8 C k 8 g n A l x 3 E U A I e T q i Y 2 d a B M J r K H L w 0 1 0 e q Y 6 q / f Y R 8 H H J j Z f 3 D W S n s P Y K p P A L c Q n h v x P E H x G a V 6 T L V w R U C 3 A a d t H i 7 x a e F w / X M P o B i 0 w m 1 m H q r y 0 S i N q v D C 2 R j 2 z 6 R s B q f j c e T + X R z c w T 5 g U u f I I 7 B c H U m U n 8 i 7 n 2 F 5 + C g 9 T H 9 j D D 4 2 o v N 2 + z 3 B R B 9 C 7 v J V f R v F X s x X M O U h D m U A e X / L 1 A s t 0 / 0 g f 8 z L b 9 / b 7 6 z 9 8 K x X h / j 7 m q u 0 s j 9 P Q 7 4 X j I z 5 A z f I 5 7 n h c q c 4 o w V s 5 8 E w F Y 9 8 b U f 0 l f 4 v U r p 4 i Z r z W C j g E E F g X X D M L 3 e p Y 4 p 7 c m u j 9 d 6 r a Z q e S s t e o B + I o C 1 K u a m r O b e d r v n P j N F a + J A T D t o A g + X m Z e r g G q / T 5 Y 5 2 a P k c V g 4 M P l e p 8 / 0 n D T m p 3 y p E 3 M w 1 F D 7 r S / F g R b F P U T q e 9 z + / v 7 9 y 0 u Y X y i q k q 5 Z u y 1 2 9 K p g v O h 5 q 5 f m y J v P g M u Y r 8 g + Z X Z l 3 t m J w b t b Q 1 g r k k D P R h L g M 8 v a L t b + q 5 O g 1 m k U Z R a x T f O f M T p 2 b l u 3 B X S 6 v n G Y f e J + C n / N J M C r L Y L T o + / u J c r k f N T K v R Q S f q G + A x V + f O j r S r 7 v p 5 j k T J g G 9 g S / A 1 w 2 s i R R B 0 n i z d s 6 o P q 0 V l P o R s u s Y Q + 1 q U + v / P z a Z 3 T 0 m k 2 6 a Q K O U T C 5 r 3 Z M b C S d Z Q o L 2 V + D X B Q y H D 9 D T j 5 2 G b i 2 e G a s f C M 9 g z 7 a m M e 8 F 0 a f X h f a j x S k O 0 i e P v h U 5 1 z A O 2 s a d J D O 3 n P V O e P C m 7 R G 5 Z t T 6 D T t W m Z w Z 5 4 m f A 4 E W W m q 1 N A g u p A j c 0 L x y D 7 5 u 9 c / K a m k B b C J 7 b a 5 1 f v K 6 l / p 2 3 M l d / s E G A u d z y 9 r 9 + E h s s l q D L / R q L T V q e e R a v E 8 6 U Z 1 s T / L n q d v N + z p x 2 e Z K g d Q m S Q l Z j H d q b F B 9 5 k h x 1 l 7 + b j s 7 I 1 i E z / o r Q 3 c t s n J V Y b G r a o / f z o 7 r g J 5 + Z A S N T k z Q M l / b 4 4 7 a K z + f 5 + 0 n s h 3 l n u 9 I C I c C r K D a P 6 s 7 p 9 s L z T 0 Y Z C 2 d T p K Q 4 n J d L 2 j / i r 6 w q v B B O N J f F X P p T u + Z L M U e A e n + C k M V r N r i C k 0 z I T k J X j R F 2 f f e h m T 6 4 p z C 4 y x O A h B N h h 4 + C A A c p 5 F c N D z X j p D 9 9 H L Y l R 5 c W Q 7 l G B X A p x o H j r d U D V k E / E k l 5 N T 8 W s c K K p U I Y x w v f o v S s 2 S C j W P o 1 N m E m A 5 d 8 l 8 l P l Z / L J n j q A T r t v r R y W T W u w e j D 6 D y P O B 8 2 7 J E M M j / T 0 N D 6 K c j u / C C E 1 y c o z 7 y S A M s T 4 A 0 M Q c l Y d W l H o b 3 I U o S y K m 6 V q w 0 H U k l Z w U 2 Y d d q N 2 w C d Q R A o h 0 z 9 H 5 z v 5 B H l w z u r 1 f u q c p b H O u t R R t n a Y 7 2 / a W G 9 Q W C U X f N n D n m d o m z b I z I 2 7 u D W 3 B 9 z o m f b 9 2 5 E z 2 Y z W K s x 8 p n i W 0 8 B w 1 s f q 5 C Y B 9 + u z L J 7 M / u 4 k / h M f H C L Z t a j x u M d d Z O S o J V k 5 l X + F E e D H A + C e U Y 4 E I c r W d e T 8 F m A H O I a 1 F c B E u L L q O 1 G N r j 5 1 Y X e P 7 + N 4 J 4 O l 6 N / f i E Y p J m L w w J 0 Z 8 7 h i D t w B 8 / z s T n w P D 6 a Q f + u T 0 Z d 5 d v 8 Z X + Z A 3 O / l N c s v 9 y O g i f A 7 + k Q 1 X V G X r k C 3 v u 3 H 1 w E 4 Q b M V c R N J f z t j M K X e + D W I / / P l i w m k 1 P a k 6 t Y 3 3 O a M M w f B Y S p d X 3 1 j a X 5 L W D 9 g o s 3 P j k r T + 3 Q v d k i d U D e C x 3 E I / 4 b f / l T + e d l U Z R 1 t z G J q R X 9 9 R P N z A r D k 9 y 1 b x H Z V / G G 9 w z D 3 x T / j N Y q Q z b 4 b D b R c B I U H H F o k p g K 3 6 0 v r a 2 A 4 t 2 M 6 G 9 6 0 G y O Q X L n n F / j 5 D H r X I 8 5 I 9 z + b q v r m N 4 Q o B H 4 / X J v f r K Q P 6 R w q 0 Q P p C P Z H k C f e m 2 w Y R u 8 p X E 9 q p 6 Q Y 1 b A R X U w A l f B b a N s e D 3 X G T B e I u c i C b r Y M 0 e o X 5 y d m W K g 1 2 O u m f k + m 0 / d T A 3 / U j A 2 G w o 7 N K v u r D 4 F 7 B g C f U v J h L s j 2 J O + P f y w Z 3 g Z o o 9 T C / B h G W 8 B f O y X z B O r a + e 7 R V 2 l j F n C M S D z 2 A G P i a n 3 S I s l k d b J I U V p K f s O 3 L z u k 1 V l a 9 Z g 0 8 F o S + + X Z j M w 2 v A z D E C w z 3 I n c 2 v b X D o z V b + E E e k m 9 r V D p P t P t H c J 8 v Q 3 Y Q Y h / / 9 H Y u E 4 j Y r / s g 4 1 v 7 I 6 z h i E M 0 C / i M W w a o c u s N v r e D 8 f i d + x g g Q 3 v h G F y 0 I 3 M 3 G x q / I l Q 4 R G 6 X w y y k t H 5 Q M Q 4 H W x k B i p A B K w u X b U r s i v W d q n v D b O L F B 9 w L M S 0 k a C F O W 0 5 D r c W V E f / Y w 1 / C e T X q E w / 2 8 J V 7 R l Y o z E v c r Q 1 r w X B 6 e b R e w O P a k T G 7 M R 8 / R D y k 5 B 3 J a 7 + P 3 e 6 8 A Q 7 h s x j s 9 W T Q v + Q e V C J M F R v 3 j N G / p j w p m 5 V i U 3 H g X N 3 L M / H j q H o 8 o 2 o T b V A X v 8 4 e M P B R N M A L 6 V J v 4 J b Z e m S p N / P R Y j D 3 1 t 7 W y g p H v G D k S U X 1 f W e 0 T p p z 6 Q y G d g 2 P + / C g 7 h K l 8 n 2 n M z 4 H s b f 0 e t 0 U J B 4 J b + 6 y X Q g P n q n Y 8 u S N D 9 5 m 8 i T r P I l o B w C p / w K W P A 6 h T g 4 7 U F E i f H i 2 H f Z J H v j V k + m g T Q M f r 3 M s c S i 7 h I / 8 j d D o Y 4 h T + / x Q E w p u E Z t A U J o e f G / h 2 u + 6 e a T b q Y E D 8 L z Q v j T K t r Y U W / c r V O f V 5 / + / H J l y k 6 0 1 B E a S M J 5 Y A J 2 0 c 2 A y y 9 F B c c W l j E e s t I s u r m f 7 Y Q k R X J m I R e 8 B p l / b t C v W Y a v + P 1 e i A l F B 2 6 5 D + 8 P A U T P N I A / G V o + i g k J c k A i 7 A r 9 J F U c j J Y e G x b T L Y k z r C T S C h j 8 F 6 Q 0 s I A 0 O z g q 1 m + 9 2 F C 0 m + u 6 d 8 P N v w u C i h u U m W H n V 8 / P o 2 m a Q O D o Q f P X 6 2 y + Z f D I p W V v I 0 + J X V B E z M 8 i C i 4 7 m K i a w t t f U I W N L n a o G 7 4 j j v X z j K 1 1 s I 9 2 b 9 C l d D z t w d C u J 7 p O c B G 4 S 7 3 V K 9 Q i n X M Q g T V G R G p M F U D B M y 2 s s T + W F D X J H l 0 O j T T / y 8 y t V 9 + Y P J R 9 K Q n 9 m o L 4 D H Z o J M x o y s x b U k m n J e F t s t W f F L n e e 1 + a F 5 5 S u v H n I L / / e B q B I v I m u i 9 w j b U J 7 P R P z A q / t X 4 c + X Z D M Q D 5 U G A 9 3 z x o D 5 j R g E n M c O x a v e e Y t x V Q s B 8 6 B a s Z G G K A W P / t A i b K a + v y / Z j Y M B c N j 4 L u 5 m S 1 F J a W Z + E Y + r m I N m H O J X q m a d I j / O p v j S z / x i p 3 b v m 8 Q M m L R Y N R V b d q U c l J q E q t h 4 N c p R N v x l 0 u g T 2 h 7 y 4 u 1 b Z W k f 3 Y F + l t 5 p Z F e z u e Q O L 6 B D g / P B L l 9 J K V w 2 / h m N 7 x v / K V g + U w N v X 6 d 4 F I r i 8 d R B Q 0 y X S 2 r s y A X q 2 T i 8 E J A x x v M Y a L M g W t J J N K w Y M i o 4 W E 7 m r A 0 6 h 5 U M Q F U s U z Q i C 3 8 6 Q / X T h z r F o C 3 f l C 3 P S S Q C h x j / 6 r C X D N h 6 i p / n v v T d L o 3 z h T z Z Z X R + f z N E c q F J s X B I x c j T E T E 5 R + v j / m 7 y T 9 7 P H R 3 n X v K f F T H k M T e U I h O S D B 4 p h Z C l o g V m W t e H l z + t t w n o o u 3 g T k k 2 v Z K F + X 1 z f 4 v L t o O j a T X g y 2 z u X J a q u A Y L 0 J T m H d c / Y Q P f d E h r h L 6 L / X k R D I a l 1 7 6 n 3 Q E 1 D H j w h g I Y H F v X 2 J 2 R 8 y z p 0 S Q z 0 J E i D y F 0 9 8 E Y A A j r / 2 d j 3 V 3 N c 2 s 4 o c F k R q J h h + v X e B Y T k H E m g 4 J p / h j m O p + P 3 F m f V D R 8 l y G o m z s + 5 7 Q q E 8 6 3 r X w + t U L / n n G v g c d 3 9 r / k n s h A R 3 b a 4 C S g C I 5 5 u 8 P T J R 5 M f d 1 N a v n 2 O p q H a J Q A r k x r p d n 3 h v o g d 1 Q c y K d W v 5 Y 2 5 N n 9 V T G f F 4 W d M v E m s d r A + s K t b Y h 3 b F l y y d t t q 6 7 V + 7 m W Q X A z / + J k I o 0 + K l j Z p r P Y l Q h j P e W 8 A C c r Q F 0 h 1 B m 7 4 6 X X G 7 P U e G 9 Y G y 2 A J / B d Y N z E E Z 8 + F z F f 8 7 c r F l i t 3 E w C 0 K B m X j A m G 0 t 6 / + D f M O c F T H a I a t B B n C 7 t Y 9 f E S i j l R 3 u m 4 O l v 3 9 V X s Z k v j q j T z V X m 3 i x b W M W R N c h u + 9 F c n 9 x K I t 2 8 c 2 u A I + c u Z 8 K c A p 9 b s d m h f X K m J z 5 t 9 7 d F u x H p Y R U z 7 q + M I w 5 G F n c X 2 0 X W m k j m U 4 l 5 c 3 E D u 3 u 4 n k F H x o h f S E 7 p o L I M T G k + z 2 Q 9 4 4 c L 7 n B I r 1 Q 0 J s q l l / R l B f s 0 c H k O D n U P h G b N b s t i Y s G H R t / V 0 F x D n W / d g w e m H e r F B F / T S j a 6 p 4 W h F 1 X M 0 L f w N x S e c p / 3 T z B V e o N H Z r N h X c l y 7 p A y P r M K R 9 f z B m a w X / r 1 W S D M m H B f I d A W B n R W s V 3 0 7 5 v M N b I 1 Q / H N j b 7 f 4 N x / Z M Y 0 9 5 2 W v q n Y 1 u R U r X T y a 7 C M r w 2 f B q a d l R x N 7 s g p p C i 7 m 8 z N S A t l X Z Q t W 8 2 R 8 / e F S 5 s J E a V v y a 6 1 V 4 Q r y A X A w K 3 A u 8 W D 4 c V j t w F E j o Y a N p + O 3 K x 5 + Y s h v 3 7 d j g W J V S K 9 N S j d O A 6 h 6 P Y M K p V L 4 s f d l 3 a 6 S 6 p O s 4 F n P G X 4 c 3 N A O Q f c S r Z x v K 1 s q 9 Y w b n 4 B V d 2 u h u 1 o j c 7 f m D d P 5 9 d m P / i / 2 i w Z p S 5 h D Y L S / F G O + x s 9 G / q 5 X s J O d Y f F E Y K 5 D b i 2 4 Q 4 1 n K r 1 w Q I C X S k y l f z B e x 0 c K P B U F S f 0 s Y u o I G Z i S Y Z L T H 6 T r 5 0 9 G 6 7 l I 8 y g G q 8 b F n p q / h 8 / 2 i L M I v H x s H 4 L J c z 3 z z g A j Q J A R R 6 / B j 6 S G 9 x V h p T t P c 5 j Z x 5 2 M k a 1 8 H + y C 8 9 E G P + 0 E 5 o x 8 i Y v 1 p S x h G g R a 4 3 u T P c 6 s P k l r 8 u q O 8 a / e 3 d 1 V q b 7 l u n f S d v 6 5 8 + C 3 J j 7 x q c w q g 2 u H e N S z o I M + / H v K t + V 4 e b i 2 2 x + 3 w g z T 1 6 0 S G v C 3 5 G 5 / G k u V X / n H g E s Q g o h l w v r p C + 4 L m K Y j E H q r q H A n n p C 5 + r F / O 4 m t M P + 5 T 2 C U c D k c / a K j u k G / H + h l S q a u T P K J P T X U H 8 F Z c Y R 6 W 9 + N + H N 5 N 6 r 3 j Z I M 5 T N 9 A G S s f S H G i p Y M B W k M A Y N T t D z y P e / H r j F d D h j 3 w 7 2 z 2 c j G T B f 5 E a S T n M D t 9 P D T y M u a B 3 9 p Y I J t k u 1 g n n r t 9 c n c q + z P Q z 4 N G g D 9 j H i g E Y 6 C f a s 0 j T l N L / Q U l n / k A w g Z h Y d Z n e u r M g / M c c N 2 N q c y D K p Z c P o E a K A S y Y u Y r V 7 K E O W E H E T a E i f D y n 2 / g N T N 7 z j / t n r j f o a 3 5 z d W 6 J W i h 5 s 7 N 9 T m M J 4 p z X k g O 1 Z C + d o Q B D i h 4 O j e E D P N V H S w w q G g + I S R g h 1 l d E 9 M Q E t 0 S g R Z A S O V 3 g X B P K D Z H 4 n x k z l L 6 F S N 8 F v k L s 6 P K y S V t F j R I Q k Z M 0 / v + J T B 2 6 K 5 d k n W 4 4 M r M O b D k u D 8 F V d U H e J k t W i 3 D j + H A a 8 U r I 7 u 2 q Q X P N e 3 g U V n 1 C 2 G 0 V q 8 h l J a / o z t n 4 3 9 u r 0 z H c A 7 s W J H D b r 5 / B M T K b T v Q Z c q / + t W 5 L 7 U F 3 M 5 N q D H 3 Y C Q 7 b 3 b I K b z q v 5 + H R A A u y C F 3 h B + u P 0 U G f x u Q 2 p l 1 z 5 u 5 i H t K d + f 5 I c 1 6 3 L A s 8 U O u f A A 6 P t u p p e R g j p O 7 M M c 8 8 k T R L + w d r 0 O + J l + g X L y A a I M R Y I V I R 0 2 3 2 I O U 6 M s 7 e Q u H p 8 T Q c u a I 8 w J P x r k B h d M 5 m n F G l x O + B t j t K v 7 f 7 B O j w M u 4 M h w k S Q S m r u D Y T Q g y M e k z P u t 0 e s S D 5 N l e S M N z 2 U M R O F a M + i U Q o B N p e a X l X e z X C d 9 a C 9 W 7 y 1 2 r x s z y E l o a F k p T j 9 C U g z 8 5 2 m j f e r M t I X d S v N 0 R Z d G T j y x 4 M 1 e o T g w k 8 M 3 P w Z + G Y / u e W e N R / d i T S n A V Z e S 1 l 7 c 3 B 2 J i 0 D w g 1 G S 2 L O D P P I r 7 p Y y f e 0 H p u z 3 l m + 5 O 8 l a M s b i N n K C P n b j W o d + 7 H J t + y 4 T E p y + C V L 6 c x A t P K 0 / D B 8 C E p e a z y p u 1 L Q d 3 m X f T 4 Q i R O 0 n d o F M R c a c 9 x E A 0 o G I g 1 g I S p l h X y S 9 H 8 i j y i d 0 i V Q m 8 j / u g e r / g M i x h Y q A 0 v A k z G x 3 W + 6 + z t 4 Y o t I 4 H C x t 8 t b n R N T K 1 s A g b o v P + l h C / D t E v O x 9 d z A j I m a O W W W G 5 N 0 5 w g Q G X Q h m G 1 0 c s u E r 5 W 9 m n + o T + s Y y O z C w 1 v i F J p i r T m i g / I W X B W e 1 x 3 k 7 1 C w R J x B E t G T x S a k b + u x k y a m / S s f 2 k H 7 8 P 7 E / / H B b Z 4 0 x c n 8 4 H Y E 2 H N s J 9 F p o q 1 5 b p E f t / 0 8 F C K / v 4 c m m D r k 5 o t 5 s X q 4 w U x o e H Y r F u G P o X M c Q 4 L x I d Z X c T E C v c p O 3 7 F f m g 1 N 2 Y 7 J R 3 Q Z A L p J b C q 9 D H Y N o + 9 Q 9 s i N O C R 8 H 5 s j P b S j 5 F g A / n I Z O B Z I J h H 0 4 a G 7 + V F H r i l a o L X 8 3 u u S S k j e z h 1 M L r X H K g T V 6 Z F O t L Z 0 D S X n c B T S h 8 c V + + 0 J W Q E 9 g Y U q v 5 O F K F U P t G S Y + E o 3 L 2 t 2 q D 9 6 G P 4 / f B 3 i N P i / O p z k U 8 S 9 B 9 7 8 O d H K z q l B c O k 7 U N W D s L d 8 F R N j D c E n j q u M x u G h 4 G v T P / q Z C J D u J J y t u l n 5 U A O x S D 5 o J Z Y G Y 5 g a r 1 h a / k i w 7 M i 0 i F I 4 0 j t 6 V m W + P y K / 1 O R k g e Q q c R O / c 2 G 4 J y M i E 2 S l A c 4 w k Y Q o b V G 0 g 8 z v z C z H 4 2 t T e U i K 4 x F 0 K z b x D F C / G I w b M N X w N 6 d q z O n E o e F U a S w L h n z R Q d b P 5 e P N x q + O P M 1 / 7 n d O j B Y a Q b v s Z o R A r r R I f 3 o R Y 0 4 S q R o X u o K u l 7 u t 2 O N H 7 q 0 F L R s L M 3 5 3 d 1 f r 8 4 G 6 V M v d q F Q b Y S p w y H a x P m 9 z 4 z u V 6 S u G m w z I M Z d l + v r S 7 h E t T 8 + I U a F S c 1 N O f 0 t M C 7 G + 9 G 8 V j x t / i P g I s S R l Z i g o D H 5 p U z 2 c h B g J R 9 J T f c Q t l G 4 7 D y Y e F r d t g j 1 E C H / B I v d + Y F l l x O 3 j J 2 o n n k 7 J E e y d J 7 8 4 w / t P 1 g k T g 6 K d R 4 w + O O 5 L g u h 2 1 b / n I P G K H 0 N f / s 0 5 X x g W + 8 L J t / a 7 + X p x 4 x j 2 v e l u K O 6 x b x z a I 6 7 4 4 O d k r x / h a c n Y 4 l M R R 0 m p / V g E g 7 h S o S S v i B Y J N O J 7 r r 9 J p / q Q C e e 7 c k j 9 j K L q o J Y 1 d E R z i B W R S e W 2 + 4 + x j 4 q E w K m w A 2 k Z I Z 3 g 2 9 I U + P 1 n g E 4 X z O A Z w 4 7 A z M 6 J V d m f f 0 U v B Y 0 T I 1 T r S u R N d e D O N 9 T Y n c t C 1 o e 9 d F U b x u 3 Y m q t Q U Z o T y g X 1 A L 0 E v A I L 2 f 7 e Y V 9 e p h v s n P f d b B G + t u F 8 F g S m o X C M / x 1 M 4 P 8 Y 7 S R u c n U r u 7 / N Y g x t 4 r n W I c 9 r A i e S w w T p m W 8 U f / h U I Z P W P A q F c f x v X U E d i M 1 o z U p 8 l 4 v 3 u w 4 7 4 D e A Q 5 A j 2 w V + L b F s F 6 j f E i O 0 v V g Q s 7 H S C b L l z o U X N e I p x w j 9 v n K d S w d I T Y p G W T j e g X Z R 1 j j C l l 7 p a / + s O X / d 5 b G 9 U D L 4 5 6 p i r Q F y q B 0 j + o 0 u t H 3 g z U B 8 y s x G J I A i 1 Z u I s o N C p T 0 P A D 3 k A T N a v A i o f 8 u U B J S p j X p X / V Y f i 6 H d P L I Y Y H u 6 L H / D 0 y P i R f 3 F v l v X u l Y o t 3 v p X W o W E + p M z h 5 X I A d v l S 1 C 2 g 7 u n q m y d C o I 0 H u o f o P u B f r T L 5 A M 1 d Y o 8 U 2 Y r S F 2 5 J e F x D 4 s 0 2 B Q J / q r T A 4 1 u 3 w Z H T C L L x X i 8 q p A w 3 U M w n 0 r T 4 i e 4 i n o C w M D N 2 l y N Q r 2 0 B W e 9 n G q 5 / E T r 1 Z c E V s 5 6 k h 6 O w j z O w I h e j x O 4 5 l y q G j + 7 8 m R P P C 4 1 z 8 8 5 h T R x U y 6 U q 0 X 5 p p J W + z D 3 m P o h H u 5 e / q R 1 3 w q D 6 S W X y M A h P s e W c y x 2 D 1 P M p y 4 / p 9 4 F h K 6 d p 3 q 0 5 h q s z f n / H 8 + + N O S C u e Q D W W 9 + J X i 8 8 7 F P c 9 i m q c v z r D B Y v G x e + U E b X f d h 6 / Z X U C B G m v L a D m + y G M W C y 9 0 F G Q r l o u B e 9 B I x d l w Q + q 0 p 1 N W H N i y T + T t d w s B W Q d k T S O Q S f O V 9 N Q v f H 3 2 F V P 1 m H h i G 9 i V x E f C / I w h o d 4 G Q V w I z I a F J 9 R x w A x E j 8 4 w n 9 Y R x t K 9 7 J g S s j 1 F S q p 6 t H 5 f F s P y G f O c v 6 G M o U q N z 1 C 1 o o V 5 V E g y j 7 N K D M q L p f E V v c C l X T E r f m I t 8 m 9 x x 9 t 7 5 X p 9 B M / W 8 F l D r H U 6 + V k 4 5 I 9 v R E z / d d z X o U X j G b K R B n 6 a 3 a 6 O R / E q u r j c Y u z z g v q u s B L X X 3 R z i a T n / 7 l + i A i 0 / 6 m d + U E d R / y o 6 t Q M I I Q 9 R Q a g 5 X N 1 S h I z h t e G f P e H Q z q N + e v g U N 8 Q W p O f i N r A X y B s 3 j 9 4 T v Z M Z S v S o e B o + 3 8 Y F w s D f K h f c n l / L j B z S 6 N v f T k X p H T j b 1 x 1 0 J 1 A E C L K E M z p 8 r J 4 k 9 o H o 4 U S t A L v X p S w 6 A z N i t j c x I s E Q 6 e 9 i R / I + V S + Q G z J u W E R 3 R X K G U 9 P M 2 8 0 c n i 6 X n m 6 e u q i E c 7 Z m R o 9 w q X t U Y 0 e a Z z H D O p L 0 p Q f k d p E e u 9 m 9 g A q J P t I 7 K V 3 / C 1 K X W 1 O m 5 X A 7 n F N G p d O Q 5 K y D 3 4 a z f I Z 6 j r y 2 i O N 8 l x I c X n b d b E 9 V 7 s l V T H W d / C C J q T y h N 6 W A i Z L 5 t F h 6 i x k l F D 5 s b 2 8 8 w L H K I D f Z X A w Y u c F p + V f U I l + p a e 3 6 u X q j Q p 7 N 2 j j t o e d N O P E f W H E E v O I C u i 1 A N 4 0 3 g / W B x l k k W G f 2 m 5 3 E M w F A f E I S p t H O l 4 8 h j 9 F D 4 0 i i d w 4 P L I G L h V G P u P o r T C m 9 G 8 m W Q j W u P / R 7 Y W Y K 6 4 w t 8 H G Y 2 B F 4 k P A N W y e r G d j 6 v Y V h 6 h v R j g W s f M 8 3 U b B / T C R z 7 X f 2 A C 0 h F 6 S H S k i O Y d 3 o M M h 3 a u l a J q c 7 s H S 7 k B 4 0 5 D b h N + Y K c C Q L h 0 n M / c Q / l + Z O G Y T w g d F l y C e g X 6 U u 0 r 0 9 3 d 7 2 X 4 m 9 f 0 s X I p k 7 g m A h d V h F l t A 0 B i R L S o I s z C / a M 7 + b r U p n 4 l F d h c 4 B 3 s 4 2 + z / W A 3 W b / A J 0 n v P c H G u 2 X k h V w 6 2 F C t 7 Y g 0 A V M p J C U r U M 5 Y y G g U c W d N b 9 g R C Z 7 1 t O / D c 7 Z 9 8 s 5 l t Q 4 d U y w Z a 7 P r W i s x 8 9 Y 8 J T m M K T Z B B R K o h z s 5 C v 2 L 9 m 9 H 5 s 1 N k 3 h t 2 D C h n H N h D a a 3 c O E t s 2 e + + l + r 8 u H p U F a u p P 6 0 g I 9 6 l X D k f k e E c X r y H a c / e q V b P R 7 i U n K G p T L O X u a y 8 m b 4 X s W h W j L T c 1 k D l n 3 J i L 7 u G f o 4 H 5 q 2 M 9 c 0 k Q f x Q N n R U / F u k E 0 u K P B P K w U P / J 9 q v A f h c j m w P z m P c R P J H q O 5 B s v / + P b B 6 f u G / 2 u i B + n Y I V i k b R N p 5 d w C s 1 h P k 0 Q M V 9 Q J z A z N r t R 8 d p h M 8 Y g y n Q Y Q / L r E i u W A S M y s g f o P X p X f X B X + x l K L J r f o o W 8 b L V W 7 l f M y 9 z / c H C s r n r v r d 1 x B v B 5 D k 2 7 n I V m 3 h q G z w 1 n 7 1 G M i n 3 4 Y q C Q n / j v X f p 6 Z 3 F Z g 2 8 P o s i i 4 W 4 C w m c D 7 e b d l a p 3 t o L 5 W d e P u r T p y j X q u D o J l a 6 U G P c k S Y F + z Q H I i A / 0 1 i x D F C j x q M 8 / t f h X / 3 I m 2 u 3 V G 1 H A D 1 T e 2 c 1 N 9 F l j 4 t q A f f T 6 q 2 6 8 i u M t k H d U n 3 9 x e N O K q R v v 9 1 w b N H t A G x k h h N O L l f n z U 6 G 9 A x L 5 H 2 C I + U f U d N S 0 H a K J 6 2 p x 8 a f 2 e V J W c E F N g 2 7 6 U 3 2 z T u o M u w R / B g + h j E w N e k f V d T x 6 d i z 4 4 Z D k e A / f h I h 8 i x t A Z I / j q H a j t 7 O 9 V p T o e o 7 a w K K + Z J S / G I n 4 f Y E n p 9 d m A U c d o 8 n 5 M z d J b b d / A 0 B L f t 6 9 h Y N w H a + H q N 5 t 6 / Q a E C q i N x 1 R 9 W J a 9 J 5 g v + Q H i 7 p T S U 9 / V c 7 P f g N r s D F G c 8 U W P l T s A A v 9 D m f m l 3 S S E G t S l 1 + i P Z r 8 7 W C b a / L K h s h O P m 2 Q x x 2 q V z N P J / K w T P G C d F E p q Q 6 Y j y X y X p Q 7 y K p 2 q e w n Q 5 2 c 5 C P O x v X T v A 7 9 c s w u 9 x K + 2 s N 0 W w + S v 8 + f z 8 L u 4 y B g 2 8 G 7 W n 5 D n / 4 i d b / Y s e j r 9 J e Z c h 4 j H l 0 K k u M V b P X I z C K P / L b d Q M J P J J U 5 q c V o 1 P s / n U J 3 h J D + n E L 6 f 3 E K 7 T D c F B c 7 C N D t l R G 3 R j v F z p T j 3 Y I J A a h C i a 3 Q P z z U e D 9 x D P D m 4 p k J M w E z D 8 p d p 8 R S 2 b Q 7 q y 8 i T s x V m j F V L l r 2 L d z S f r Q g 1 3 Q h j 1 7 O 2 L 9 A V M g w x O l + / Z b m 8 e H g e k N M P p y j Q w e a z 5 o g 2 c V 6 b 9 + 8 I G O T t 7 i a j o G 0 N / w F l Z / d F A i e 1 I 9 6 A L w 3 o g J H t 8 3 5 f S 6 H P L M 1 o k h j G 9 f n Z + J z i N H 4 d A A 2 4 i 1 q 7 8 G i S b k F h n S w J 6 F V I H z M 9 Y 9 N 2 Q s 8 y r K q s c s q w N a c A P 9 C 8 g 8 g v 2 D t c R 8 d C J V F F D + p 9 B i h k X H + b T r G u k p D A Q c 8 e t L x 2 C 0 h I C K E Q h 6 j f D J B Q N W m O w Y E L w S q O q i I F z g L 8 q E t z Q E V j 2 N C V s D z T r e m A J v D l 6 5 Q W I f M t m F 8 0 H h 6 D C 3 g V + Y v H l E / / Y J T g 5 C P i 8 N 9 J P v c l h e V A G u X J 8 7 f A j V g K k N T Y q S p l S N Y X 5 S 3 b X t x b n V 6 E w c 8 O 7 B c s O 0 k 0 b 6 t D B W E + U a g t / L j Q s X x 5 7 4 c z 8 l X B d 9 4 9 A 3 l S 3 t w 4 K Q / L u v A r / q B 0 M c M N V J + 2 O z e 8 c Y h 0 e I r d p 7 p T k 2 C 9 H B I J f W G p 5 3 d a b C Y n 0 4 r V 0 4 x E 4 O g E 6 U q o v 0 x I r 6 3 4 5 6 z 9 g L e O p + v W f 2 N Y F H Q t G z o Y j n j w 1 f y x y u Q f E o E I s c Z 7 G q h N C t r d 9 P L M X s K L A A N V 2 5 A S B U N 2 N P B U i e 4 a Q 8 c 9 p W R 1 x M d U C H M b T w D B Y Q d Z o R 1 o g P H 9 p M 6 W 5 k n 7 T m Q j s O A I v z u V 7 x + z 9 D U 8 d O q O A t 2 J u 4 F B f B X 1 e V W p L 3 9 c Z W S V / W + w R P B 3 J F g W 7 I P h n x n 4 o Q 3 J m f J 1 e H Q I A S l d m F w w d 9 l S v R G u d 4 x Q h O c V + x W 0 n 1 m J N L D p j F G G X E t k A L 8 L m w S N Z / 3 B D u N n F K 7 3 w Q Y W 1 B j 6 2 h w l U z w c b I w R C B g X x H e h O c q h U + x 8 K o i w f + 3 3 3 b w 9 y Q R s N h Q a E V x 4 C H t e p S E l 9 o F o + N l p / K p j t O y R i i m N k K x W b 5 N s c G I p V 6 s h w X h 5 A n G K t U D L 2 y 7 6 P i C n W E f p 0 8 + f + T D 7 I p g 1 C L x L h i e P 2 x B L 0 e u 4 1 Z T D + 2 Y G d 7 k G 2 k k D M N u s A Y U z e m s S L L l Y 0 + H X O e V N 3 b T N Z O O F i Z n s K v q B L S X h Y u O Z n w N a W a 5 + t b n d P x J v 2 j X A P a v S A v F K L c 7 G a O j Q b 9 k 9 y v k 1 S s o Y J b a J Y 0 p z U / l C e 4 v 5 W C r N O k g M P G t 4 p 7 D V h K w e r 7 6 4 3 h 3 2 c S 5 N X Y 8 t t x e 7 s k 8 c o O d R t D O l h W d W 2 X v z q Y P e A x t + T v 4 c 7 b K f 8 x V f L V 8 w G a R j U e w Z 4 r 5 f p m f F O h u J r 6 f T 3 A y d q q W f p 7 s b Q V 1 9 j p C P b W 3 o L A e G D 2 / U C v J / Z V G p b d / Z G 9 A q l P M S F / x h Y A 2 8 / U c L s 9 N b J v x S Q G 9 u g A j X f d O U N q 8 c R 8 C + s R n + i 1 m q t 3 4 g 9 j L e a B 2 e k k H 5 B R Z s + 6 0 E 4 r j a g 2 h S N n p C h 1 U m F d B K q a / r x a b v 9 / y C v E 1 X i k 6 i Z D j I s 4 F 5 l 0 j G O R 7 G v X y v M / 7 I 7 H F x B 6 l H v h N / w w s m Q 4 M z X I Y Q J Z p D l 3 0 + I L 1 l V s X F e N j S Q 3 S 6 / m K 1 E I L 0 j 4 s h v p T Y j / R A Y o W k Z / h A S U N e h r p N 5 W W q Y 5 q w c 2 g c C V R g s d J 2 N X c w w 9 v z + N n 6 e K c y D C f u t y Z 4 p H H u B o w 1 5 n b A f L j Y S T Q + u J S 4 6 T 2 B C y o E + b z a 4 c 1 x k y j Z v O S D m 5 7 1 I / R f D 8 H r 9 n m 2 q 8 c O F X f Q 0 k 8 M u I 4 F o 8 b j 2 1 + w / 8 w f 2 u 2 R H / J L A q E R 8 + M T U 5 + / f x f S F 5 / w k T G 2 z I H I j w D a g W X 1 x / O z H 2 9 C O Z m B b C 3 H r P 9 t h S x d U 5 v W H c b 2 7 b + L M l U p v 1 P l f q j Z / k 3 T H r 1 e C o c e I Y i u Y S M 7 t M i / f g 1 8 c a g s 9 u J s o P N T 5 u K X j W U Y b D 6 y H S F 4 + V p t f c Z s U d K F c h t X 1 u o u Q M P m s f W t U L D v Q Q l y H f 7 R Y 8 l F M O e Y D s 4 r x 5 c Q J s d 1 E O F J I f v k I D / z n c 9 + S b d s a y / 6 t V w 8 U T 6 J h P 7 U A M J Y F 9 z Y D 3 R 4 r v 4 j u 1 B P 3 U 8 H j m R t d H m d K x x 7 T Z u / M 2 V H J y 6 q 7 Q C b g I r u 9 P z r I 7 h C q / 6 t Q Z 6 + 2 q q u L J E N 1 6 P G S h A 7 S q 2 Z + s g n w 2 D K O 4 D N s m Y A k K H a A B F E G A 3 Y 1 k U Q v B 8 H 3 m A e r w Q U c N s 2 3 i b i 0 m Z 1 D q G S w S Q 8 w H T 9 l U 1 t d q + N g / s 5 I V x h b 0 8 g z l E 7 m 3 N r t t x 1 e x s l V M / p 9 7 Z v u E P k c 7 d l d C s 4 6 f v a M Z M r n Q A + c k R r i b Q d X 2 m G v c 2 G / / U e u t q + l S i i 3 u W x V 5 Y J f E h C K I N S r h p r R H 5 R J j 9 K 2 c U 1 5 3 v x z f m K x 6 O T c m V H 3 n e b B q J x v 0 7 P e B M 7 B r 7 u r e 2 D x 5 R Y + 3 5 J 8 1 8 Y V l X A G I m f 6 z D / n g q T s k a u I g F W q p 7 N o p Q O g n A Q j y T d H k 8 c o A m w W V 9 D j D x t K / a j v 5 W e 7 Y 1 Q h 0 N U Y 1 4 + y g c u a F j G U 1 / L x F k 4 v X y 7 k x m i 1 / R y T V g X N D Z G N g W 4 8 R / 1 N B z n 9 7 2 / d 3 H 5 y s 9 d c 0 K V y C + h s C g 3 v V z u k B x u o a v z j m F i M x i a E i r i 5 g Z x 1 P p a U z N v f H O 5 J h t R D d / y l G V 4 a F C 8 L o 7 X u k 3 N j h A Z q s H A l W H d A t V p x M 3 L b J H o Q 9 c 6 u p f S Y h 0 / H Y d d N h j r + o v v d Z h N V P g k L b J 2 C m C f i W B r r O 8 1 t N v B 2 L v B G 6 G 7 D x y J T L g n F c h v K t h d 2 / B W C v e C h i q i 1 J R w G T p r 8 O V P B + x M t 0 o 3 j g 2 + u X w E x / s r x V E T j S M 7 h T f H D S q 4 a W l X Q 8 J F O O w O w 1 k I R 3 o B p A n t b I z + 0 Y + d z C h g n F 9 M f m F c K v m N X O n G 5 k w V y f I I f J G / C W g K f i m F b D R D t T Y N Y u H 6 i m X v x U F c 7 X z 6 W Y D W I B o w w A b y x B z E 8 K g B + Y F 4 R M 9 W b G / 4 A W E M g X K 4 j / E b M + S Z W E 0 V i T 5 L f 3 0 1 H 4 G n a 8 r 8 a + S E u 1 q r R f a R l m V z R 5 z W T j F W f I A V J o 3 R i s A r T 9 n W C v U N X a D t o U U B t a 3 V R 6 Q a D C O c E a N Q 3 C B 2 Q 0 4 D G / L H 6 D Q d J t D q s N 9 / l 5 6 u I c m U z 8 n E T J s u w b N x j j s i n q 7 d W 6 P L s t z + U J E e V Y Y q N 0 8 S K E B M O S t 4 P x Y U Z U A F x B Z V 8 x 2 E Q r F 5 0 F 1 4 5 T a 9 O Q x m B W L b Z c 5 Z + m x e t F B s 4 r G x g n E H X 1 C r E y / 6 v 2 X 9 F 9 U L z F j 7 f d 7 M l P t E f 8 r 2 O + C 4 e 7 p f U a 9 I t c B P 8 + x r R 9 w Q h d d E d 0 7 F F G 7 9 C l j x / 9 i l N U r C R K I J e o a D l g Z Y I 1 f F e c n o m + 0 q N 3 u 4 E z u p D F f 4 2 4 i e w e f E q G h j r 2 + l z j s F S U 6 3 6 o r Q K D P W 6 c V W 6 G c f u v + b n d K f r q V P g G Y j 7 + 4 y z s c 2 o Q z 9 j h B 3 m C C V 2 k i / C 0 E f I C L 9 X K H j R L 5 K u m i 9 V / k n q A R k K 7 4 W b 1 z 9 6 + P M 5 s B q z Z x A c S K k S Q J V 8 T 2 5 F b q E P Z 7 7 v D p Y P P F r F l 2 B 4 6 D Z T B B 7 h E Z B d 7 5 3 b X w 4 x y Z D + O O w J C c X v g o s + f Y D 6 q v m A G 5 x c x I S U 3 D 6 Y q X 7 r 2 U z h s b s 3 T N 9 + a A k i X k 0 S p G p y H o J r I o 7 L S P c F S H 3 w 2 w S B O K R o V q g y f + 6 Y B g W V f 4 G N R m e O U o 2 c W f F 4 y t 4 F z I 6 k n E x R F F 4 H G C 6 N K m T d z F m e 2 b n 8 i h B 7 x K p J u i i h Q q e Q T b 5 l H X 9 m z b t 3 4 E B 0 v w D W O r o t X j m a H I p S M A R i g o Y L 1 y L N A + / 8 z N L j Q f 9 T d N L S 6 T o r A + 8 d P L f p z e j x 6 N W 7 E 7 5 a o w T F O 0 n w H b q x w A c e 4 X m c p 4 f q b m U 7 Q o q l q / c a 2 f D F 8 A c C 2 2 v 7 + V M 5 f H S 2 D c 4 7 v f h h s b 7 g 3 V e v Q n E X n W G 8 a E / K u K X 0 / J k G u W Y V k 0 0 A / x 3 g i t f 3 + 8 y U h 2 w K F Z P P 2 5 i Y f c D T k V 6 7 r 5 P X / Y 0 J H v 0 p K W P D 7 r 4 V 1 3 p 4 X m Z l f r w u O i c K d O B / R J h w U U v f 0 X f 7 4 4 J Z 0 s 3 I I H v U k L 2 6 I 8 A G K / n T G k v x 1 B G g T C B B c B J / Q T + D y y O 6 J 7 X I 3 E y s V b 9 C C S 0 3 B / r g d + / O A 1 K 9 b L m L B I K s w d a k L F J z F / 3 a 1 a D 5 2 Z Y t T t 0 9 R G G 4 d b 0 F q v H 7 f B U D 0 D / h H z H / A 2 h e c V R w c q B m a W C u c o l D M 9 X p C k 3 c z U P E n j 3 l V 2 y a A I K a d C Z 3 5 p 5 6 y s E D 6 K j u v Q U 5 i p 2 0 C y / V 1 b c h H w g w o b B s 4 P l + t a F 5 4 o J 8 a r K W 9 9 7 b V 4 z H r s Z y S m C M 2 5 m D Z i g 9 + 7 l 0 e G I 3 A L d W Q F 3 l P 2 K C / r a W x l G D F J H r f N / R I Q R d S K + + N h i a C s J 6 3 Y A u V S c S Q V 1 L M r d D / 7 / g U s 8 Q k 9 i k C 8 K 0 6 / d t y Y 9 C U y E x S 0 Q M g P j O C M M h u R s h E y H 7 o 1 Q m t 8 a t O R C K D E x M v m p i E F 7 R Y Z B B S X b R r x m M K G X 2 V B 9 K z Q B l 6 g d X J f H j 8 S M o z J N e 2 B 7 w t 1 9 B c P 4 C R w a 5 O U Y y p q 3 M p 6 L L U Q G I N t d J n 1 + D x w p L k x H c G j z e 6 D q o L v 8 H E 4 A 6 a U s e P H i 7 C u H z e l 5 f t Q + I Q s R g z J 1 U 0 f 1 E M O O O r Y 0 F 5 r D 3 a P T l U Z 7 g + o 0 1 A 7 u G y S u 4 9 q i 2 l i g F / Q y 2 5 A 0 y u t O h e j p h 0 d g S n f y X x j X T z p w f H D J O D Y A J C E c K p T d 4 z 1 B G e P Q D P 6 X i l P E 8 Q 8 + r k C a S / c 7 H u D W 0 t y N A K k + y u U A + B b I t U 3 W X A X P 0 W U H J P w t P E u N 3 s V H v I N 5 K 2 6 B v p 2 B d f D L I a 3 i m a V B O z n D e I 7 f P 3 / N + w n w d + R D d m R j o 3 i w P v 2 O w 9 w s G 3 f D N i 5 y 6 t q Z g x e j D o U k Z t Z B H b l 3 z l j D P A 8 j 4 + D z n w y 2 C h M 4 w f a 7 5 W L t w d 9 X W 8 e u p F B b Q G z 9 b m b U L w 5 a P y w Y R C 6 r H / 9 + c a P a S 2 9 + x Y R V + 6 / D / f 2 w T r s g M l n J 7 5 P V / 0 l g F w + / v E / D U b I Y x D Q 2 g v / y M 6 f Z 6 r w E J 9 o E Z 2 a T 3 w d f h H m r e w 8 p F R R P p n 0 I X 4 g t X 0 z L Z p I w r Y d c N N x 0 I j + u n H g g r i I p g 8 e Z 1 l G U 7 S 7 4 0 8 p S l G 7 F G c E a 1 7 C I 2 Z o / S z B c G B m h G q A f C b g u Y B T b u S p k n D c P Y H 3 U 3 i N L 7 / S f h F l p Z i v u R o + L s F Z o 1 h 0 Q h N g H 5 M 9 Y g H Q o C O 4 t W N Q k o L G 5 B A F 8 S H o f 9 O R c 4 6 g 4 j t h A U Y j q q N i O o Z h c 1 L B D L h u F N R j C y H v x / w 8 v 6 f M l x s T D / 6 5 l a j o 6 F 7 6 o B B C V u j Z p o Q O m G p 7 Z 1 q C 5 Z a S h y N s T b e x S w 5 w t f k E O r s U A i i p v d J u V x t A + V w i H s + d b X U U G U d K c d N W + R 0 a 3 1 f E 7 t e P f g e D 9 W o O y d i Q Y e R E m K E B S p C Y 8 2 G s 5 T e S i z A Z W o V y 4 F 6 I P y b S V b v r k I S D 4 v S 7 P x n s 7 z s j R 0 Q J 3 0 + 7 d Q C b P u A l N s J 4 R c o 5 z o k 9 G H 7 M 2 V D o Z / G + v L x k t B P w v i m d h D B D / C H 6 / p 4 f u J g T 2 v D z n M 5 5 r L j A M q w 0 p Z 9 w r 0 H u N O j t U 5 i F z 7 K D i g n Y w N j V 7 2 u R o p 1 D A i S N v g l I 3 G Y s n e T 3 G 4 C V d L u c 4 F R M 3 z f v J c z 2 H o c e X 3 t U B g J 5 N p Z G w / t N + Q U W i P y u h s c k O w z o G J 6 j U e S + b F S q l G g C 0 8 i D w J 3 2 m z B U r f t c 8 6 + 2 e z 8 1 4 / m l m / x 3 R 9 1 x r M G a s E / n m W I x K v P c G d C c 2 + O D f e e q y 4 K s Q h Q D M e 3 M 7 3 u + 8 I 8 k N q z y q 6 0 T H E E U 5 s c + T g + 4 U 5 w 5 Z / e N c M n 2 0 v 2 5 I g i T u f y d M F B 4 X v F 2 P J A 3 2 e H K 3 X U 4 R e F F q P 2 n 1 k M 6 g X / + S z l d F r 5 b F q O I n y W H U 7 C 1 E / w K x f A 8 / h x P a R o V M 3 s 3 v / H G R S A A h g C P I s b Q r H P z e M 2 9 c X H n 1 c W a j / 0 l 9 f w 4 0 O Z m s w 7 m q Q F s R K i v W p A G 0 n + d p s v + j P f I W e M k 6 b F a f w 2 0 s R f g a 2 m 5 5 V K 8 m L U O l U P J Y H 5 a 5 T a u q M p 4 f H W z n 0 V K 8 b x S D P / L L A D B f u e 0 b S 8 v m Q 5 W x h q k + i B 3 W W / f G T z 9 w E K J e 9 q 2 b T h 9 s E u p 3 k C R O e e 5 m n + A j U v + Q 5 0 l x r y I B 0 b x 6 T y / A C 6 h f D v M S c P X b A b f T 8 d g 0 1 I y T U J N r 7 E m c D E 2 O L S Z B 3 X 0 W H x W M D P q k G 2 S L 8 l E a v Q R b o a e 1 l N 7 T I 9 9 s J o k Y K 9 q m K q g 4 w 6 9 d z Q F h D E d k H D g X R O q 0 q 1 f V u O + 8 f 5 + Y z i D x t o e P E v k R l S h I T M U 3 z 4 Q f c Q X C q M Y G x H n l 3 s b / b 1 R Y X w h I W s R p G I 6 8 4 A 5 M Q a p c a R u N b P + X i i I J V m v z W A E N / N b a G R P 3 A P n 8 8 n m 3 6 e 1 e G 1 t / K u g 0 j 2 v P 2 / 7 z G N N 6 0 6 2 I g H T U 3 H z 8 T 4 5 f r i Q y x c l / z a f F Q s C y M X 6 g C I 0 b a c p 6 I 3 z L C T p u S z Y 7 0 6 0 0 R g I A 1 7 d 1 5 x 6 m X U t T v i x t K E X x 2 1 F h b S g 2 M B e v D f U z l z Q 7 X x K E 2 E M g w M e b N 5 V c K i F Q 7 2 h X u W b E K m k o F i v 4 Z L c 4 A R 7 u 8 i / 8 h R I H + G d Q b g O S / 8 U r G C H M 6 M / K H V 0 F 2 B u I + f 9 U 8 A b o h 7 l q r g l 1 c t s w S V y u 9 R E G y 6 Z 3 0 W w 3 1 b y m F + l c Q K d n 3 P C r 5 r t 3 w V S X V G / 3 h t R 6 f P 3 H e B / k c Z d G z H d j Y M w A o x g w G + k 1 9 u y E W O O j 6 S S / t D k A z S L g e c V 2 q A d G P I k y v k 5 N X T 3 9 f M i Y b s P 9 p U 9 2 U W 0 F b E b v 3 4 G J 1 / a p s e Y z w V M I g 2 0 3 j u J V e q T 6 G h 6 K B I b Z M R h 3 q B v 0 f m R 6 9 n t B 8 T 2 h W 5 p E e Y B x N U i M 1 j 8 o J k L / X p T f q 3 0 q d 8 Q P / / H H 7 8 Y m G U o Z P 1 O m A J t w O v a 4 + X 4 u 0 p 8 + k 0 0 Y Z b W S v w 9 4 S y 6 S l x y D f 3 a 7 7 1 d / 4 v O g I x O p z A A q 6 P o 3 T 0 W x f 2 M t Q Y e f E v Y 5 Z r b o 7 q i L I G 6 j c E 2 L a w Z L 2 C K h b u r 1 E c t f I P F F s l x F M e q m e J F e 7 s A j + S i J H R 9 P G a B P Y c H T X w Y z A A F n w W W j s J H S K p Y + o Y u I B r h Z N 3 Y i L H Z g F R j I m R b n 1 B S h S q s o X g S r G / c v U e W / F j A x 3 N j m U a G + / d / c D 1 U h U E 4 W Q j V Y U 6 o p u 5 + v i K b m P + O D 4 J 8 T L j l A P p 8 V 8 U Q b / l V l G M c z N X n K O J X L O d l h x k a f e v g B + 2 y k u D f F L 2 B z Q 1 F U 0 m P x / W u V B h a + s F Y O J o i m C / h R g / y + g X X K P b u 4 7 u z o i b 1 j 4 f r h B W B Y T 3 g Y O n m Z F K I / M 2 m D w + V k a r S h u J 9 T o 6 8 d r z e q y D Y X b P u F / y i H 8 r S p n x / / g I Q V U 7 6 7 a y y U D L q L 9 i j D H 0 n o k C c A q / V 8 a R t R O 7 k i C 7 3 c y O k C t K W M V H l a p o P M U E v 5 U 0 h 6 n U I X 6 c n l e U g D p 7 + 8 A J 0 G M U h z C P l P i M b x Z W r l p / / N N o K 5 o j W z 4 3 t 3 f 7 G 7 r + Q K o b X / c 4 L y r Y B W D 6 6 X x U b 9 j m Q j N w L Z C S f p 3 a o z 8 c F S T x u / p H Q l a C M 6 M 2 4 Y / v A a T + Z z 9 3 w H l U o 8 b B X V j 1 S / t 7 1 V 1 8 m 4 k G D E A f g d Z 6 f 0 A e X r b w 6 f W p z z S M H d 6 h 4 y g J g N z M l q M U p c h A y Q j l M m p g n f 1 1 s 3 1 g f i O p 5 1 9 J Q t U z q 9 w c I a V w f L d Z o z C o o H v D I I V W U z Y 9 X N C 7 2 5 + D 4 j 2 M Y R d C A 0 f + L Y 1 g b f A i O 4 a 1 F b A Z N 0 7 / 2 n G D 5 R c C j m Z 4 c X B p Q a z P + s 5 / Y d U 2 O 1 y z L + Q s G 7 q 9 p R z H f c o 3 9 7 L 1 u K z U X U T 9 9 I 4 o T h X X Y R d 6 n u O h o 8 r 0 q 4 7 p 4 B 4 b W z n X 8 F 6 r J o h Q Q Q d H c D f N n s / p R v D w e N 2 J P G 5 Q I o o u g b q s c Y A E 8 Z k L 0 1 1 l n F A p p w + B v z 4 V 0 F I P T G i h 4 C v K 4 M r F N 2 r c 7 Y V J 0 q O C h B 1 7 f c g H T h t Z z I s 9 D g d c v W A m d m I + y c E P c r w i G z f v c Q F o j Y U / S Q t Y F Y 7 c l 7 3 u H d w m B m b z 9 j S g u W p B w P m x S G g n C w D R s T F X 7 R l 3 4 F v K S F T u q u K O l H S u d l + B D L / Q L y x I g l m O K U l e Y V H v + / K e D H D e d R Y F d F 7 w K J D T t J l G j s K 7 B 4 J I 9 D 8 K N n Y V T W d D G k 6 Q x r Z Q E + 7 G c X G H i u 9 N m d 4 z G t + A e 5 V R x H H 8 m S 0 N v N / E s s G o Y b m 0 8 l 1 I 5 g 4 H q C l h F v + + N 8 H a c H O b g a U a b U d 0 q v w L m S b V F t o + O U z z 7 2 J J W d y r l S s 1 S B g Q 2 J D Q a 3 n F 2 + a n N h 8 a x / Z F J k n U H J k U 5 f D 8 y f J L x G z / V T 6 r O H 6 b x P h 8 0 5 m 9 u r U P H j V o 3 Y O x X o 3 j W t b L K r j x r C I a m z D z d B b k 4 3 H g S P 5 Z N s i + m c m / f M T L G z C z 8 k d Y Z z w Y R 4 M W e / g d l Z 7 b s K p Z l 2 Q / i Q Y B A o E c J i U 4 I J E B 0 b 4 A E i E 7 0 3 d f X P J 6 V F m W V m R V W b m E R b u Y e 1 / 2 e o w N 7 r z X n G J x R 2 9 8 a R 1 B N E K a + i D X e f O R B g x Z 6 d G k A 1 H v b 2 a h G G N J X i 5 9 O J S Q b 2 S r Q S W l W g G S M e O v r y 5 T u Z 2 P / t Z k 0 t H U Z p + M I R W 2 0 S 4 6 3 M V 8 E V x D J c u 4 v 1 n m r z L Q B P O H + m V 4 n a R Q o y K F a U O I G D 1 8 Q A G 0 J U 0 M i Z V A 2 6 F / a y y e p X 7 f q K Q g 2 6 h r 8 0 u 2 h o K P P v 9 1 p I J F j U D X C L O l R U q Q V a x S Z t Q s 5 Z Y y 7 / H u G f F u / i A F 5 R p + n 8 W c 9 F T 1 A A O u R w H s j 2 2 o Q u N f r E 0 v m t g U D q 4 f 4 f j f k 7 Y L Q I l p Q P 9 Q C b P r 8 V 8 3 7 f + G 7 / h 3 e 6 8 Y T P M b 3 j x B R Q C S V B Y R + D 5 y A b e g H V c D 3 o P e O e f X O + 7 t L p 3 C Q J J 7 E s K f j u V s / u 4 r Y 5 g Q i k A O n g 6 V j e / 7 p e L y c g d L A A z G t 9 J / E 1 W 8 K W w v G + F y q 4 F E 6 a 2 C s 4 7 t u 9 9 / 2 Q u y j 6 O l H J W e / g o Y Z Q K W O c A 2 w x l N 3 v Q M X 1 W f x K d X B p L C 6 8 / v x + r 3 3 G c H m E + Z i w H I E A U f v H w X C 5 s 0 e A 3 q 7 X 1 C K q y F 5 x O P J W E L b 8 s H q g 6 p O d 3 f A x W N M Y j / v y 9 6 K H p A U 8 S F T A L m l v g x 8 L 8 s z 7 B J g F 8 T v E R X t l y 2 z 6 c e 4 L 4 s F 9 9 u t / H a Z 6 O O X d e k S i r X R F K a Q u 3 b 0 u C n 8 1 e X v 0 p f + A D Z e A H W e 7 3 B O J X m Q G c d p 0 6 4 0 6 3 j S Q f t Z M I T F c q 2 / I e H S / 5 F w w X v L t Y 7 r 3 m / u s 0 g + 0 v N / S 7 h W d I U q z 2 Q 4 S 2 e B E i r 3 Z r 6 W l i T 8 q Z c H V 0 f r / w y f E r f 3 3 r k h L N 0 r 3 H 9 D x k K D 7 0 6 G M C e J J v i R i n a S S d W J d 9 z v e G t v f X e B C W W x S f v J 6 O d e c 6 k U U 2 C s L W / U C 6 w y 1 o V L I U 5 w q u P h n G Q 2 X D u 2 H j k Q b t d D l 8 d 0 5 N 7 c 5 S V j J Y 4 2 u Q / h O M h + 2 P i 0 1 W I u f Y 0 2 u 0 u U p 6 k 0 X / w s J y c Y l h z M L R Z j S x r Z A a 5 D p A Q Q E D h V y p / S Y Z 4 w D Z u y O 7 t P / u D h P p H k D + M 2 g O 8 X R j L j f q T k + 2 b u f / t 7 E r r B T p e b O t s W u 7 v G O V 5 O V R Q K 7 P R 1 + B H e Y 3 k r m w T W l m J 8 N + c / c c L f E x z 7 H v C B E d u n N J R 0 V B j m n b 2 I R o K v 3 Q k c s y 9 i E C X J i I X Y S X y e 0 9 5 j c T l P y G A X S u h q 4 L W f M G u I 0 i 7 H e K O W M 3 7 I w Z e 9 q O d f 2 Q g 0 T C j + u b k E J + W 5 o e n 3 N S w 9 T g 2 E E Y 4 7 d k 4 G A Z 5 y e v r r p 5 6 m x b n 4 m H H F 1 I X J D / r n E x 5 L L M A f d v f l C F M V f i 7 7 N Q X y 2 r x + N M k V B p + p W O 4 P h N u C A / d p n h 1 m L o n 6 S v Q 9 G 7 x J 2 L E I 9 U D G c 9 X M r U v l z e G 3 7 q 7 I G y w B s U 4 8 n L r e 8 d S z + p O / 7 n O O 9 f 2 Z T a 9 q c s o q n 8 u l g z h f C y N m O f Z 9 m w 4 N Q T e d N N L 3 s U I 3 X F B 7 H E z 5 p 1 v s 6 I 5 7 A f 2 R X i K R f e 6 H j f 9 t u Y r P 5 J z I 0 K N z T x n k R e X g y c 1 Y f V S V 7 H 8 8 9 q X M N 8 c 4 7 H U T h R Y 6 q v Y n 5 E L K y H 5 c D S 1 W f / m D I B 8 B V k I H 9 Y f H 7 F K H 8 0 M G F Q s 0 f h P n n Z g 5 5 S E r D m L 2 N U + n p g D X 4 / b j P l k n B l J v v 7 I H z l 2 3 4 r e L J l W n 6 U n 6 Y 9 9 2 O I E f a 7 H N 1 M U + u B 5 z 5 3 + 4 z T K U x N d j 1 4 Y W E m D Y Q L k h a K w j a 1 g b 1 o M F w s 3 d 8 Y f 7 Y V q A b I 4 y S g v B R c J r L m + B f b M k z N y X O 4 w k u G 2 7 D k e p v L 5 I l 4 X Y y d r u 7 S q r m D g u l y O N S T 1 8 s z 4 6 R I J g i j m D 2 N y D 9 z D J 7 h J X d w f 2 F 4 0 k r 9 B A E b t 3 / / p h m q R / L f c Z p a L F r A H r x F R E V R z 5 A P w L r H L q K X h d t 3 b r J F d i y x d K t J 9 U 0 + o d w s V w V C / M o l q U S 0 k S h o o o 4 F E A Q L 6 x z l 0 X T 5 o f r H 2 9 n o e G M Q D G P s Y w p l y O V y p / a p i p I U i 6 G 0 h t u N 4 3 e l 9 a f 5 J A s I v 3 x 1 M M 0 U G M S b c D a O g 3 G o + d R L f r l 4 F O / X J y X k r 6 z F I a K L L o g R w b I 5 3 z M 2 t 8 V N y Y j i G g k J B q f Z j v h C / 9 R z D V H 9 b p D S L Z g f v K Q a g + / K W n v k D x d O 6 9 u U j Y m 1 b 4 i q U n D P 0 r 8 H T / 4 U y q v 9 N / 4 m 7 / 3 k 9 w E z g / f w Z C 3 s D T k f 4 9 h Z N 1 c l k F 0 g 4 b x K z 0 y o j P c G q p 4 f e p t v 2 R 2 a A o 0 q b i r S C U 3 + 1 R B T b O F F Y 1 f w G + e s T O A r Y v s v w A g X T r g N / Q F A s 8 g B j e o f 1 Z H q y r c 9 T g e W Z S f 0 9 V Z R 3 f c L c Q d b a P L i c l c O c G d q u 1 r e E X l A T w d g 5 d / L g L x J F y B I E T o W r K B X a + 8 M v 6 v N f 5 4 + k H D d a D g w / 8 L x U n k V Y Z u l O O e m p v I M c i l D T f 6 / p 0 C N r l O a R P p y S U B 4 Y B H 5 F T o e f C U M I F H Q w O W X o f t 6 y Q X o t z / Z R P z B 6 j 9 e X M M L t e 4 5 S G J A J c W g g w W O O M T o L I w Z z b X b k U p S b 7 x u b P M h 8 l 4 y 5 N w i 7 P m W 5 4 i H R / Q x 8 U U D G 7 x J u E z e i 7 6 v r R M C c h Y 1 y x 5 e l F W t 2 q Z / a x r 3 7 2 8 j H I Q 9 k 3 e O E 1 G x P A 5 U a I M Q I P D C 9 7 N u D q p 2 9 f / Y d f B 6 c 0 Z G S 1 P 2 D 9 K b n f 6 2 v 8 + K I n + T 3 g O 4 0 y p B r Q j p / + 1 G u F G 4 8 Y 2 P n 5 1 e J x m f y T Z 0 T i B o 2 J g d r Z 0 3 l K k 2 e E g + C o b c O z K F O 4 t y V a j R Y h P p P S v S 6 4 W o u e F / A w y t O T S p / E b Q L u Q 3 N + U R x q Y o f T / a + 6 r R n S U R + k T h m v F M y P J 2 1 G p 8 0 V R p 3 + + S S I j v / F q J f 1 J 4 t T i V 4 r 7 U N P f G G 1 w 6 n 7 T 0 7 q / D d y 0 s n A w 7 0 J H f + j d V B K q S P o I y T x D h 4 G P y z 9 l W a M 5 M Y P b s B C K Y y x 9 q U X h W H a p 4 R B I 6 5 C T G B Q k O P o D X X r 1 n e y 9 a 5 3 5 J b p u D W h D 0 u R L Q r Q m G 5 m e M V r E y c m U n 4 N 5 x 7 c L y s d x B 1 u w x b W e W p s Z A N 9 0 n D 3 N P b c 4 F x K s y 9 d G 1 h l R U W J N I e R T f 1 h Q O N t L v s W L t j G f A Y A s N z R 9 p Q J s I 6 G B o m e v 2 N d / S w u J l e o 6 v f E M 2 e X k b f + p 5 5 9 x 6 x 5 G T z l X 4 E 1 q t + J v n c k t Q + Z Z f 5 I 5 r 1 H O O K 6 + e d n h 4 9 2 n H d r e H h 4 w x 3 f J P j 2 P h B 5 q J 3 F 1 j V a Z u t U 1 g D A b + J X 9 b 0 / g m G l V O c E v v X 4 f L I x w A C W Z M V i X s A A W 2 w H t C + + 4 S M E u r u w M 6 k o X J G 3 R 9 a K r R / 4 X N q M a j M c s j S R c D j U E 8 G 4 L O A n N F M F w k V B i E e T U A b 2 k W A v g I E 3 F M C X W 9 8 U L 1 O k / K V H e r O 4 v + j o u 8 D E B x d I c U S r l 3 F 3 z H P c 8 P G 4 M S N C D Q 6 q i X u 0 k N I u s f 0 c E 5 1 r n 3 B f f Y d r R t + 2 L B 4 d 6 5 k / W g f + D Z x 1 e q C w G L i 6 L e I q o K V W N a 3 X C t e F 5 m + O k v f 5 l 2 i h m W i 5 d l t O 7 5 g 7 p T 5 6 2 u R l / o 6 1 1 4 V 1 4 q E H 3 u L I n i h b M v 7 w u u E + b m 3 G P R c o s m G T 2 3 c y M a r P p y n m W l E w i O N W 4 2 c 2 p d G F 9 D G m H t 4 T c m t t q D N b t L H X 4 3 T / u V f 7 x s T d S J v K c 4 Y e F S t B + 3 A + 4 5 N 3 g e E d P d 7 f S z J X D i + U F T + A j 9 H G p P k 7 v X K w / w 5 3 v 1 V A C H e C J / 7 7 d f r v J R L / k k x 8 4 L 3 4 / 2 H y o u p / b M E a U f 8 B / 2 K 3 i b A n s v X / C f 6 9 O g / C b i b x s f M r D F i a t 0 + e k s H + 1 z / v 3 / 3 7 / N u / D g s E b E v y j n 2 g o z L t 4 j t E F + / G 4 3 Y O 6 k r I u e E v z Y L N P b 4 R v r 7 z t i M p u j z J X P o / f T X w n I Z l L 1 C b R v x m + W v k i 0 x o 2 x R l k g c 8 H H 9 o e N R i z o x H l t 3 q L y V W R M t z N Z x 7 d 9 2 9 P Q F b i n N O L p l l P U 8 I b K b a s d o 9 j 5 c s 3 F G t x U O x C V h O P Z 0 T C / j O P K / L p 2 C N 1 u k N R a 7 v G 3 d f 7 J h i x 1 g X l 9 s w T f 1 m c J f s L g B Q i c 2 j v e O 2 v 9 d p 1 y n w Q z J 4 s f M U s z R j a P Y Q t R h A g X X y 0 / e 4 s B 8 A b W i P a E G b T y L 4 Y B b E O H 4 x K V B w g j 3 o j B n B O z J O h k V 9 K 1 W C Q D T m x T 7 2 6 D n w T + 8 I F V a o t X E U P j 5 I S X Z A l / C X v 3 p k c 6 u w c H p l g g X / 7 / s k N H 4 p I I r Z s L u v M W d X o p E J M q o Q 6 z v J b k k v + V A S J E g 1 m n w L 3 o t J Y Q 0 H u t L L L 6 B c 2 l 5 g 6 h Y f G W D 3 B 2 d T 7 Q E G s 5 H D b 7 D v m T r / O M y a b r f i Y / F B H O z e P G i v h u 3 d M Y t J v J L S n A q a N D i 6 P p l L k r j f Q N U o R l o E c I c 3 S t 4 p 9 F t R y Z V X H e P R E f 2 t T c j y b e D z 6 L 3 q y n L I v 5 7 3 G 4 w A y s Z r N S k k 3 K 2 f 5 X C O D 3 M v b j 4 N A u 0 q X V M J c S 9 a x 9 B 1 f 1 v x k G h O n j A U d 4 d 3 P r r 2 M F k q x w B y V I a I A s g / W v c X w m o 3 9 E W c o k h x Y D + b C C X w v x y b 5 G 2 o a h z z y Z U b q u m o D q A m C 1 w 2 4 M U i j w 0 N y j M 6 7 b E J w Y U 2 O i k H o 9 h V j N G W g Y 3 m h e X S + w W u B Z Z E a B h b d z d s t N s l w I b l 5 z J J z F 9 f P 6 3 c J O d V 4 G i d 3 E Y F u D 1 u a F f / e L x u m + U 9 B y B 8 Z u 8 T 9 k T d N U R r 0 g O l x W s S K D / O M p h X p b g L Z v e / R g Q a 9 x S 9 M V W b g y z 9 6 H T n E S m h H Z H 2 0 O p 3 W 8 D C E Q 8 3 e w p U Z C m N J 8 E k C Z K 3 6 S c / p R S H U R w Q A g 3 z 4 n W Q B 2 r P Q S x 7 F w 4 k / s 0 A p / X F 5 M 7 c u m O j n G t p v i 6 c C z m q 0 L B q 8 0 h p Z p w w 4 h 0 R B c w g z s m j Z w d W M W k 6 9 D d j H O f 9 K g r T l Y H I S n F 7 u K T J L b n D J k N x L b V 7 8 Q S W D 9 7 Y e U e r Q Z 5 a 6 r v m 2 M h 4 U l P k 9 n k F 0 f f t / 4 q X W G m j h Z x P j F M K H s S 0 d C l P W p J 9 i L 7 B p k 3 L X 2 + o J r 6 3 J X / S f X G 1 b U 5 9 z n S N 2 + l J C h p X f j I + I n 5 n v E c q Q p C / + f M Z Y H J J I E + x / N z P V v L o / c 3 S y Q u 7 G i e 7 F w M 2 1 Y w 3 M E L f e Y m s a 4 a U 9 r E F F J U a o s j q b u T H s w H W J i G F H u w a I o u z G P 2 E n k Q N w r t v C O 6 y 4 E k i I l k 1 Z F g b P 5 w w t m d j s 5 S I z t s H I F 1 U / 0 7 g x H 8 P + A R h m Z V U Z K n i i 6 A j I h l 5 L q 2 0 K 4 L S G m I O 7 i b z b Y y 0 i X N w X r x M X H e X s m T G H l P H n Y U P Y G 2 r 7 I X 9 t K u p k H d Y G c c c H g 2 R / u l b C 4 4 z 8 I K p C G k i E d M j U v i o w Y 0 5 l j 0 h h 0 g z q l f q H 3 D s Q 1 7 o g Y N C 5 i a R e K P + x O j I C e V w b 8 8 I + G H G m P 6 + N d K q 5 4 P O 4 9 F 8 S T s 0 F 5 W j P z A Q l 8 w H a s L J u q b R D t P D D I Z k W v G n C i A W L y 5 s I J Z 8 O T o h I L e d F L 3 N p i A 3 a 7 X Z r D G n G F T b t l q U 6 Q t z m B 7 S 2 M o L l g Z X 4 J 2 y 6 m T T v V K m 3 + v n d A D f F 8 E z f x i w n Z A V T f Z x P L f w L 3 L x 3 I q H H 7 T 9 t H i R U 5 P v V q t v u 7 z 6 D d + 5 8 J S u w Y n u J b 4 v 7 m 2 E u G Z 6 H c a j y R t / x 0 4 E z k g x 4 p 6 D T a I r b I f i x x z 6 a X i U 1 q H n s v e 2 j M g R V c h s A T N x h s L 6 e t H D q d g j Q 7 3 l s T + Y 8 i C O 7 a X 8 x m U V t R 9 0 P u 7 I A r x p c w D x b I w Q O V y n 9 o D 7 6 c g y M s P g q p j M x 3 H A g + l o D 7 6 G 6 t 9 f 2 T o r L R B h x A 8 Y Q o 7 j s O r V + L x T T 5 h H L F 9 8 3 e W v h 7 Y q D k d M W u W m c z j C s g T 8 a D 4 2 D / g / 2 Q w K n o a y T F q G f F 9 + Z V t f J f / U V B O 6 / C f 5 2 3 4 u r 6 5 d K g C L 7 A e 9 b k V R C o i 4 3 c Q I Y y M s n j I F W s x 7 m 7 l O 7 L c G C v j I f T P v X X 8 4 D c 0 9 d S 3 Y n n s k E / T g 4 + + 5 + s M W U f h 6 y N v l T N c C A / b 3 0 S s Q 4 d U x I d b Y M T S W y v V m 7 k 8 9 9 q R u i J H 6 x B w K x 9 G P Y M d 4 0 5 L N R m 3 j 0 B f p n M L i s n I r d 6 4 e S D 0 R 5 0 l w K A Y a F B 3 w 9 i T k e T p C a I A 4 O x 6 K X M 7 1 X l S P f X g W j V X D U f J 3 g r G c M 6 g M R b j 4 a b p H 4 J 7 7 z 3 r D F a l 0 I a 3 C j + s 5 5 2 j q C V 3 r y d 3 L B v n C e g r r 4 X D f w 0 + + 4 g k 0 B k w U / l 2 V y W t q r s 3 G H 5 R d M W D F n P Y o 2 U o A I Z V 2 j i t H T s d g W T N Z h 3 3 9 a y c f v 8 D M d Q A M 6 x 1 0 7 q x 1 M w K 8 J 8 b v s v w l z y 5 3 9 X 1 g + K F a h b 4 S z x d H b G t A v v / c R c K H I G j P n t 6 0 v T 2 f + A J w R X 5 7 m o Q p Q h V 2 3 z Q x v q 8 i j 6 r y e / 8 Y A B C k L C C G y 8 6 i E k x T j H S Q M E y X r q R l z G a j 7 B d I x T f g Q e 6 Z 5 W 6 7 6 w 2 G c k I m 6 s / 1 K E 3 v O 8 m x n c G P 9 k O 9 f D R 2 j X D r 5 3 2 4 W m g w o 5 m 6 K 7 g x Y w P f s c o o G W N u P i D f w D I L 8 6 S w 2 D n x j 8 U b U 7 e z Y W A U X Z h g B M p p F A 3 I N D s k O + n Z z w b h f E 8 u f f l s d / x U H w + k g P X 8 X t 0 N q v 6 a F N E l 8 f X a Q 3 3 5 u 4 w A c z t m 3 1 t P A 4 g L U o z 3 y U d Q N I m i J g T Q + q q 2 V 0 x J V I E F 0 g J h g 9 8 g q 6 k g v 4 U v 8 p / r V V Y L x 3 m B Q l / P k C S V 0 C F 0 E Z C Y n W t I O F F F 3 U 1 J v Z D x Z 8 Y x 1 Q k / 3 S s 3 b z I E 5 9 J R q m / 1 L y R / V n O Q F e C e 0 F a T / z p / v i c 2 2 C 7 p N 1 K L 3 j d K 2 p s M U H m Y p P 8 A z a P g a s 4 l K 3 s g K y a R E K N V A P j U f n d B d S d b 9 x Q 4 m Z T i 6 O L Y X P P 0 2 b C W u c w y O v H x M O b F B e n c B w J m u B x 8 / / m O 4 U Z N u 1 q o x Y r h q q s b j A 2 6 / y f g g Y J 9 A L s h 8 8 Y 3 G L x Y a s Q g 1 S W X 2 g W 0 r 0 h i W k L E f r 2 f W i e o 7 L O U o J z S r L / W x p i J N h x R h 1 4 X / a p Z 4 z F 9 Q h i y H 7 9 4 + U 8 X T G X u i 7 u f l F y M 8 b S 8 Q U d h a n w X Y 8 a s L B I m j 8 v w f H O I C n 0 e 0 O / U A A B 2 N 2 p g / Q C N v 3 p Y 1 A 8 n e N d I 2 U 4 f 6 6 n 3 l S A p W m m J N 9 b Y P Z q q 3 g 6 F 6 i u R + H a y I N h u / G 2 6 f a d M i t I M z 4 f 7 T 9 p 2 C J F 7 o h Z 7 2 w e p u t + o P 6 F H r I a f e C 2 K O G y P m 5 p e B L U G 1 Y U R 0 q N 7 E g 1 R X / I Q 0 q / 8 v D j N e L h f 7 E c W N H R G q J c O T q / h 6 O N M B m y 2 R E Z P T f I u A 7 p s 2 a 3 d A k N U F j S N X 0 R k M Y N P z a e D j X o B A 9 C j w I 3 a y O T 8 P M j S 8 8 2 8 Y E P c / / 6 i V 8 E K R 3 F X R Q + U W 4 H 6 R 6 u + n g k J r x F r 4 F f T 1 d l Y u i G m Y o 6 s A r f z m x B t 4 Q L z e L B l V o g u K y K r J t C c W H K j J E M T X / x n C J L w c a f E P I K S / E b Y J / H C O Q Z V e g a U i d j c + u f S b m J U / 6 6 t Y + A E j O 4 3 y M V o X q u U X s Z b V K C j T V / h K i z A d z s d + l d x K + q H 0 O z e o g e O 6 R B 9 u I F z M d V B T b h + s 3 d t P P E V G U S h 0 c y G n T e 4 k m N / N f + t X 5 f Q / Z Q u V O n v p / 3 D J y E U p W K U c M + 5 z 0 7 f d x E D Q n h p 1 5 t 8 u R Y n O I Z x 2 t Z G e N r h P Y 3 2 7 q A C M R A C i C t j o M E N G + F h Z J l d Z G X E u f r d o U d V E M B Y F j v X 9 1 g f / 6 N 4 f U 5 5 S 0 p 3 N I 1 v Y N G u h 1 L U p R 3 t P s y y w L 5 a z d B b 4 O / z A y p e w g M N z F w Z d 5 p r P v 4 I m L 5 E u w H Q y v 2 s v U H o O Q o j f r N v N y c n U 9 e Q B A P I 0 R G P o X n + V e x z 1 i T 9 h 3 z / N f i 4 J 2 x x j r w f a i q T 1 s h e 0 h y H e X o T a N 9 9 t K p O o Y J T j D n h l f H q t J x / a q T I r I w z T v T I u B B b / e M P o J J v 8 5 O G f T G 2 n x v Q x f g U 9 F 4 m d o / A p W r 5 a 4 R 6 k Q T a + X E V f g A Y s 5 e d I V q H 4 h E + i 9 / k 4 W X 9 W 1 / h t 4 x 5 Z u f X K O m + V U a l Y M x + L z t 6 k N v L P n c z f A r d / P s 0 E O k t F c O o p T j K 8 A h h / I P 3 A y D k 2 C y K / N 0 N G I 1 1 r 4 5 m Y J Y K z Z 1 h O i V I 3 t w G C K i j X u A y Q j c Q u 4 P P a S e P i P w B s h U d 9 r 9 y Y X V K 5 L u l F 3 w W G 2 8 8 c z x C t d M P o 4 C k c A J A 1 / z c u N y d J L o h V O 1 p h U G 8 d 3 + W x 6 N q V y c n X G J Q P D 2 h J Z 6 z W d 7 U 3 + m c l 9 f D 5 7 a 8 c S b d D 7 9 G x f m n 6 7 H V p n C M 4 g O 0 B / A a R O 3 v k x 8 f I U K q 9 L y 7 I B I s 8 y 6 y O I 9 B Q d r o 2 S v c y v K 9 f y 2 W s n T q h T w r Z s w c a h X M d X 3 c d t G L j 2 k E Z S 8 o V K p v 5 E p Q j t E i K 2 M F b G F m k F W L o 5 2 e Y h 6 K T u C 2 I L B e e P 8 h A T Q 8 S f C r H t X r h n h Z X E H r W 5 1 u G b o n c v k D y S F K C u F 0 h U x g q V 4 B + q h + 7 W y X + + 3 7 A g r a R j m l o R / e Y q h Z d f f J 2 / U d 7 W J / A n 5 1 / 3 d o v d b z y v t 0 O S F v 6 e l Z a H t u 3 S 4 D e 4 6 R a s P F u j + l t G C 6 p w h x c T j I L r X 4 + S b o 8 U s P K N 9 n C i o u C + U 7 l d W k E J n l e t 9 N u R T j f V W u R x u 8 G B m 1 i V 0 U j F c 0 / s 6 M S l r r t a Q Q Z f n g D n L B e W I u P 7 p y B L 1 z C X 7 7 0 2 n 9 G B h s k X s u + n R u / 5 j R X b G 9 k s Y m p v V H 5 T c 0 R G g Y K h W z S + r f A b k w g L s 9 y H K Q 8 Y 6 z 4 M U y i Z v T A D 6 c 7 C 4 k j s G 8 f W v s 3 G 6 Y b z G U 6 + 6 T x P X u b M A L G S e i d v y j C v + O e R L W Y c j 9 9 N 3 7 Y M Y H 5 E I u 8 4 9 H z 3 u I z O 7 e 9 c v r 6 b 0 R K r x P 1 v l H O c / W e L Q P O 0 L o 4 G t b O B 8 8 V c x + d 4 j B R 5 e X o g 1 0 B a 9 6 C L f r Z f G R j D f 5 E q 6 s A t f P C n X D 2 2 N 3 F j 1 8 p O o F j i g 9 r 9 + Y a z c X n z p m H 1 w + q e a N 9 g e 8 Z Q z 8 Z R a V u d d H B B u L 6 Z K v m 0 H g R v o 0 s E R c 0 d W 9 X o z T k P y O 1 m X a F O J Z g z 9 Z v B v f t Y C L q V S Y 9 n C s J Q 4 t P 7 J o 6 5 y M T q 7 b v 8 q u h e a x b z e S 4 u H z X M G D x z m K M j f s 9 o + T / D 8 8 g 5 + 4 o g 6 P W W 1 c H c D 5 y I 5 c 4 6 a / X 4 F c h u Z 3 a 8 9 K m 4 H h 2 8 n l l t 4 3 P B V v G C D 8 U 6 b 6 / l O m E v 7 v M l W H n 4 4 n Z b v L s p s P + g 4 b j 9 A D x 0 k I 3 x E o n / v 4 F y A O K S H + o C z F y 7 / B k E H c S + t 1 I 9 w p J E v N z m W w b r 7 Y 5 g p A n r W 3 v / / + R x o L g / r f n v + G V 9 j 3 m K t B i 7 W G F 3 n X O d u R 7 6 d 5 1 R v 1 j R H s 7 T R 5 q I 2 d r o X Q 6 M Z 0 p T Q b 1 L p c U l i G K v F g i p B k h e L w d f z 8 V P l n O 9 / e S J a 3 X w 5 P r C g + k B z r l v u 1 J K f Y R 4 F w H k 2 J 2 a 6 H o r 1 k 5 Y 3 Z + 6 8 N Z T V 1 i u L 9 j b 0 t V L Q 9 r m + K C S h Y 7 T G r J k u c + M g 4 g M p 3 G d W r a c 8 S m o K m e z 7 L K z F a s Y d j q v 6 4 V h O h 6 h Y J p w n U l N j S X w R p r z W x 4 Q r 3 j n A 5 M U V g v Y 7 b Q k w B O L o U b 4 x M i T 1 m Y O 8 w A Q u D / n 1 v x 1 q I S j 7 n H l f t Y 8 K D s r t f b n M w N 4 I G t s m 1 4 l J q X T t t j 6 5 8 7 1 t t 9 8 + f f L L k m r + O O r m f 6 4 i e v q B n 6 L B b N 7 / O + e m P / D Z o 2 v H 4 b r n 5 q a / x C R Q J W f 9 o o E 6 J F J V 4 G N 7 F l P i + V f E B s w w L Q x t n 4 B 7 b O f M B k h 4 q F y o U 9 5 3 V t b z J L F K N M m K E c A J e B D u 0 j 6 U L 4 0 L A s N c 6 H Z W 8 X t m X j 4 b e J 2 + x A O t i m V b O 8 k Y x X / 5 8 6 P j H T p b y C Z n Y o U u + A l O J a J k q r 6 J U N S h 9 Q U K o L 9 G 6 v K 7 3 W O x B v u 1 d X A c h s P y O 7 7 D z D + u K l 8 A d l j 6 U o 1 2 w I f Z w U p k N q h s R h a a w i z Z b + N S W Q Z h T 0 M C 0 w M 9 R n L u 0 k E / l r Z f K N h M 9 z L c z w v g w + l j x k y 0 R F n g + 3 t v t + h x 9 6 p Y y 7 3 e b x / d W w E A R k p j F w W A c D q W i G n S V / N K 8 L 0 h v L + 9 / I v g Q T s F 4 m z n P t 9 R A n k P v s T 9 1 z g e g I p 9 h 9 t t l u a t H S E F j n n P 4 W E u J p Q 1 x W K 6 i k j m X M R D z P L Y 4 O h K 0 w T / V J 7 p q m / F C 4 e p 0 a 0 b t 7 3 8 N k m w X r I a D b k / Q r 6 k 7 P U F d V N 0 H W x V m K n C 9 R H N A o 5 8 F p d 7 3 s r H E U Q n 8 T D Y d T Z I g 8 7 9 7 v o Y r o / q h 6 w K N 7 9 X k 1 e j u o b a i r + A D P 1 G w O m c 2 u d 5 o z i B K T D z 3 T n / s 4 j t J U + e S u i k E 5 W p w 7 v z V Y F / 1 A y Z o k t o v I Y 2 b q T u P d a R k D y S d V A M 0 E r g l t 4 c K + k V D r 3 f w G 5 F w V W d L 8 j r q c a G P j U / c t G n m W q P a g y e a h x + c M G d 4 m T r 2 d X d 5 T R 0 L X w U r U r q a F D D 7 F c N l k / Y 2 / / 5 f D + 4 c T y g q B Z Y n V o j N 4 z u 7 i Y P l K q d E s k 7 g u n B n k + + A 2 l r P v o W d h J b Y Z q D 7 O M P c u i 8 E y I f x d w q v C 9 j A G K l e T p x 7 u E j 3 o H V L s C c Z n i d k J N S T 7 4 2 h L k 4 n W w M G X P t J V V R v i o B w i z v 2 i 3 S M d L + D D 3 s w i H N J n y Q 9 U y Y 3 d o 5 / X 9 s z y U O F 8 a v p H m b F p E W G 4 v e x o + v s a h q k O a 8 f b 3 N 3 X p W W i y H d G s z n H r g + H C J R b K Q C f w e m G J w c g N f V N q v 1 O t O t P S r q + c a L O S y 1 G A P U B w e 1 v R i w q w h g s 7 i 6 7 0 B i K j D 2 7 k / B / k H R K S A 9 u O M c Y Z 3 b B + r k X H E V L G i k D U / f Z N 4 + S 3 g M b D w 0 P G L a S 8 G r H j V n E f q r b Y r + u 7 A D + s t + 1 H n v O I g 7 z a + s C 6 Y u X 5 w 3 T Z T a o 7 v k N n 1 1 9 i 3 k 7 c e + P L z e r + q l l 8 7 r E 6 T w S f H m d h t P T 4 + z 3 a 4 i k K w U e z x 6 L Z 6 s y 0 m x R o T N O 7 + 8 l e W + l W g w 5 m Q w A K s b f w L R b k r g 8 z 3 R V J N g 3 P + j L L E Y U d f l X K b E 5 k E K r M f D x T 0 r c l f a k m Y 8 J A X J 0 E 1 i q 3 5 N V L 1 2 W L a j A C q i L g N C 7 p n / G 5 q h d U 7 Q h w g p o n j / I g t q 7 q + W d z 0 B l W R a I o S v + G e / 0 c J 2 / F M 3 q s c z v t 9 H a K 0 G d L p 2 b / o I 7 x r 6 M 7 e y d W 9 t 7 0 t S U G n 3 Q L q c B v w s 8 D 9 D u l C j 5 5 Q h o A s P T d X Z Q g R B H V u / 6 M w A q X c i o j D G Y U 4 S Z m W 2 a f V c 5 E X W a 6 n b u v l z W e / 4 n d z u k l 7 j i g P C + N t 4 W q 4 P A a R h 2 d / h 9 y L M / U H q w / D L / X i F N H j Y s g N I G h 4 p Q Q 6 R Z 0 X 1 K + h C c o L t t v k 6 b n y y 8 B i U B 3 q 9 f n x z 7 W E k u W l e i z n w v B t k c C O J y E X v A T / s h Q W y o E G 4 V F l d P 4 s 1 + + I w f + 8 u 9 q 9 P e A j Q h U z s 3 V U C M A m r V k K / U v T a c y e g w p L m 9 d 7 d 7 H A 9 N / A 6 Q r v 9 N V b d w w l C x e 7 l J U 0 e V t 3 Z R 5 v z X + x 8 C 8 6 L l 6 B B 2 A f 5 9 X K 5 L e s 2 H I o 6 L w q I 2 O x c B z 3 L Q 8 g 1 N 5 0 j N O M o q H H e M / r u E L R 0 X S i L A z r 0 U 8 4 B b r t a M N e + y W W B l e d O T 9 G v v V b 5 R + K 0 J 7 l E A A y 9 F Z j a 5 k B g z x r U t 8 c e C d W h 5 D G E t B a j c 3 X 8 D K o n a r s n n I E 1 z A s 1 j j 0 K Q A M I C 9 U t g g G 5 v 7 N e h K r Y M Z D M Q v z W 8 F / b H W k C a P V f 9 M Z + + a 8 0 R z s 1 M E d F 7 m 3 Z B 2 a X x + z 7 B / 2 7 j 9 E n n t b O e a u D I o u 5 p 3 W 6 u A / G J y V + 8 N 9 m g o s O U X 1 A I k S 3 T I 3 y G y 5 n O J X n t 9 1 d v A m P 2 7 W A K T L w p a V z 4 W q v 5 U 8 4 x V 5 5 D L V r i 0 0 H i u + N + f r e x q f S Y 5 2 m 8 H I 4 W s K 8 + + o 3 o u S E C S 1 s 6 H c f V x R I y o z 8 U i i K y r j P R 3 0 S U l d q P I l 0 M q b C s o + w 7 g b 5 C z M o F l u i g S P 2 n f d C W 2 H B U B 8 E t R w R g J 7 N Z e x i j K u x 0 G h o l 9 / A Q W W 6 T E 8 S D E + Q z U u / D y h Y g n Q O p g v n v e L j h o O p V 7 L J u r R F 3 j r E n 9 2 T q v L i 9 X O C + H p 7 N o E Y C a 7 y 3 a X U 3 X N t 4 s r t l + F t h V 2 w A U 7 E 3 l y x K I 8 A C / Z W E p V v t X i r w C 7 P 3 k t M x j r 8 Y O Q h Z q A A k M Y B H Z w I e w q F Y n 9 V F d b q B 1 2 u B B Y 5 D J G v r e G B G t I J V + v Z L s 5 D 9 6 M H y O f i e 6 + a i O x d k k y S 5 1 3 r b E g e e s h y F A u d D p t 8 A v 9 4 9 K 7 f T k o V A / A Q I 4 7 7 v a Q P o A 7 t B i Y C i p U 3 r 7 j n Y B Z z + A / N d W R 3 6 v / x S S D M l c J x S m H D 6 b k d J f 5 J q J w g Y u J b W W u J Z T 8 c x / T j / q b C C J T 4 a p P D M w o 0 V c w 4 8 X I 9 O y c V S V P 5 + C w o z 4 w M r r I D V Z f k B 0 Q 6 u + H i c x 1 O L f c 7 U j y 6 M 7 g 8 O N N 7 p 4 t n 8 G k 9 a J 3 x 5 F G o 5 c 4 I X f k 9 y Z f o 5 J w v l 5 T x j d G 5 y 9 k f Y Y d 1 x m O Q V u Q a L 7 2 E m f r N O s f r N B h M E I 8 g 5 R r P Z h 9 f j O c N Z Q b a Z 5 r l X U U l F Y E j w i N E M h f f U r p H K F E q y z w r y m O 8 F A 6 D x S 1 x + h Q 2 f C I H 8 + c 2 r t M w Y 5 m F 7 M B 2 j G W r 4 p L F T + 3 W f Z w J u d w e 1 8 d R n U 1 O b I l 6 a M v 0 O J b 7 2 N X K I k Z Y Y r 5 + S x c u D l z a U V z E H 8 X 7 s O w E U F R 3 w N 4 e U d W p O k / c v / E A w t H I b D C m m q X z W K z S 7 Z j 3 D r g Y P 5 C K w x J v g M b K 4 9 c B x f x B 9 R 4 s u n Z K f H B C 1 P 6 e 0 8 V F H 8 W r a Y d t w S H d l u i L x x o e + F l x v Q b n h 2 J A w H M j h 7 9 R L F a W I a S w e P j i 3 i O J z 1 b 5 Q e W R 4 u c F f z g 8 j S m K P N G G V h + r G r V M Q n m f y Q N j M 3 B I V 3 g c r H D A Y Q n G s R A u v x 9 Q 1 / N t G j F w q 7 k 5 C v / b R a F i k f n z m f 9 A b t O a d 9 P A A P + I w I z q k i j 6 s k X f s N z X / H b 9 L 1 5 G 4 L q U v R F D k e j X u C 5 P X + P W g 4 I O V J w 1 k + T o H k l U L I 7 2 w b 7 x g T V j b f H d 6 / V x x D G 0 o X J E L X O n + 5 B 5 R s m v K 9 x Z 7 f u c b s L d F B 5 v W j 3 h e N 7 l p y 0 z c 4 g h b z g P F K X R J M e s 8 n a k e f Y y e R G Q j c Q O C M S Z o U W k c s E J 2 U b B 5 L q e I y L Q E D h c l O v 1 + t K G E R H o E m / P Y Q U t Z s G c I 9 t 4 d / q W G P S c Q X y Q P X 0 f 0 3 g Y r A h M u R X K c E v r a f d l B 9 K k v h 3 t 3 e d 0 B B 6 z 1 D 0 R e V Y t R K O m W f r G i k g 0 w v Y e 7 L n 6 Y 9 T Q W S X 5 E A V L r I Y 6 m Q 5 4 f / p 2 D S 4 v f x I 0 d B L I g D I C O Q f n x 4 9 y C B j y W 5 p y I k J A r H R e a v U l 8 / z b m T R u E T 9 h 3 r 0 5 X d b j v U g G W r Y e M L Z Z y 7 0 m 3 H 2 E P W n r R 3 f A y K J b w Y H N 9 p s W s a O o 3 V x N y 4 s C k U 4 / A F T 4 i d 6 o j 8 8 i O v g l N / c v / 9 V K t 7 T F g E o b U I E a h B q m b z d J o U r h 7 H p B r E z K R 1 0 C j Q u M u V P 9 0 h 2 C N m 2 r c k / Y s f r u B 5 A R d q T P 7 P 7 0 + x o v D e S p G 2 d I / D i P D t m A b c q y D w Y f K P O x 7 o C Q + O U X o A F f 3 W C 3 G E z T n k c F R 3 i G F + L K A v w J r E J 6 2 4 o S N + z a d i j J c N A 9 l 1 z m z f a X g h U q W B C 3 9 f W w f 4 9 / d p a / k n 8 m H A h 0 4 B e f h + 7 x R c C 5 7 A 6 c K 4 H P o f j Z Y K p K t q 4 G x 6 X 2 M g 7 E C S 3 C I 7 e 7 a H P G + F S r g Z n 6 1 8 B 7 z 3 W J i G K 1 O N F H F 3 M N F p 1 l b I S b 4 r z k J L 9 m 9 N L G / S N N j t M 2 s z J j 7 S J 0 z u l S O G D 0 9 I M q G a t y l 2 Q 5 4 / E 5 H j G V T c 2 h e J 5 B n 7 y X J 3 S B J H C R 2 1 c b s a x f v 2 8 c E f D v 7 G 4 A T + B A H B k H + L h J 6 S 4 g i M s n / Z y P c k l s m P q 1 m 6 A / A p s l t j j d U L X k G X 6 h C 0 E W G N x F X r 8 z 5 N X b j s B 8 D L x u C k Q B G z N I i + P N e 4 q B h h G 8 e 6 d w T 7 f A T K X 7 y r M q 4 + T z v Z W 6 7 1 v t l e T 7 I O g M s x o 5 W G 1 X K r 1 z W V 8 7 U E a O 3 b W / g d 0 Z 5 x u F G + U h z T H Y u J D T s Z u W / M E E Y P D T 0 o b 1 l V b j I R i Z 1 D V z X / P Z D V G P f c a B o O w R H l E e + w y t Z e X 9 q W 9 Z a U j l i r k 1 d 7 Q 8 b 9 / t v d V B z q f a j n L D F y U g M l A F 6 0 p H G g n A / x y k t + F F j k O b 0 U K g e T H y Q e b g Q b h i y 0 R R K d 6 Y y j g t Z 4 J d m 5 V Z b 4 Q z X X e 5 7 U D r 1 m 2 H B q R i F N + 4 3 1 y K l a s C 9 Y o A m P k 6 Y + 8 0 5 D i f s 9 W 8 M A / a g X 4 z 1 R m b z J k P + t r S L / S C w 6 4 1 O n Q z j j q E O 2 2 B T + h P c g 0 d R e r s i T f A u r D Q 8 z m w V 4 X Q x c H 6 a D M l / S k + V / 1 e p N R Q W A b R R x J e Y I E k o B 9 o 3 R 5 T 3 0 j P 3 x w 3 O f s 9 f r Y C B N H u 8 s f T h 2 K Q C H V u w 5 M 8 2 n 8 O z q 5 k Z T F H L r l 9 l V 6 7 k g l t A 6 0 I i u W H R n s a O J t F Z w S C f o b U 8 c e 7 d L z f F g R s c i E U c V c L 3 E s d P g 1 H W e q z B F 2 f X 1 L 8 J f n + Q c P x m F X G Y v 9 B 7 Z Y M n W 6 d p x 9 Q k R k S 2 D K W Q X x k x c U b Y p m l G r / 8 3 c b O l g z U + K C 2 Z R Y c L j y U L v c h A 9 t F I G P p d / / 2 / H d / D 9 m X s d / G 4 H m u d 6 l i 7 p o + e J x 8 7 j L R 3 x w 2 M L w N + G n / H o c 6 W R / G b + n I g D j s J c / a v Z i E q b E o W G z e V R W S q o B N h 4 s c m T 5 c 4 Q F 0 U W g 6 e 9 N 3 H E 8 9 H E C j a k l l M U G 0 A a C c C + a S O L n D N Y y l L d 4 a N E y K 1 M X + d b j P W A f X Y s L j z e z i r + W F 3 3 V U k 7 s X 3 0 + C 8 n t m L z P n A W z Y a k g 5 a p x C / j R I P z m 8 o T N t Q Q Z T n 5 0 S S W k g E M P d p 9 u l J e 5 L G T H v e A M r l z 0 k w 3 R T G U b 4 9 C / C b s z 6 X G 6 + e j X f + X L z f r v X 4 R r e Q 9 1 4 a O e 3 + P s 4 X x / B O f 7 0 G f r e q 2 c D y S d E d K E f M o v Z 5 W P 2 + 3 V d 7 G v L j L W 4 q x L M D j v H l 7 j Z I L / 6 Y A w t d v Q A x R g N u O n + e v F e G 4 a y 8 Q K F i + z F H p K G 7 c / k 0 3 g H o c p D T I L d + X j A u S y 6 L a O M v b f 2 o c 2 A 4 r P p T n g f F t B f 6 9 R a Q H d 8 i + 5 v A 2 7 F D L h s W v u m g r p + n F 4 c U i p K g i K f / L b J x F U i 7 l V Q F 5 N V F D L I L 5 8 l t Q 1 E j 5 f y d Y l + 6 3 d h V 8 d A h E m + E Y d X q X n A B L 3 C + w f W P h J H l R f + p A 7 Z D q t q 6 f j 4 8 J T B f / v u H S P l R O s L U M u v t x u d D N z z 0 V R N G D 1 k E Q U R q B y Z O W e w R 4 2 m M j h q d n S A Z J V v Y 4 J 6 6 9 8 j 5 U b C i N 0 Z c u k s Y j s 7 e N 2 o L w M M k Q 0 p M g T p c A 8 F O v w h k / j G 7 Q X Z I e d 3 H J d E N 2 X F W S Y c 7 5 9 C Z 9 y m + U H u n 2 + D x A + C 6 3 I f D + s w G A j u 7 w l 0 V F 8 Q C / W W Z p 7 G v c e 5 j p + n l U K A 3 C o B m v o a 7 g t 0 + 9 v D l N E N B d w m w f g 0 l K 1 6 H O w 8 E G F d R n k S 4 1 f H K V 8 n b E m 6 V N n O Q k s k R Y F D s x 4 M q J 3 f 9 r 1 y t H L E s h y u 9 1 4 E + E t f Q w / I U 4 D g N F 4 8 o P 2 a E E C 2 W v a 8 i m / t c a w t b m j k 7 9 7 D F / 3 H i l 9 N f J q j L 6 a P 8 s W d q V l 4 / g 4 M 3 F i R b A 4 J S V u m 9 K U S u + s 6 t k B P V V 6 U L T 5 / V / w U o + n p y K Z z w u / 3 s 1 C o V I n T V f p Z e 4 j s 5 G O E s 5 G 5 x x f y R W 2 6 + r G l V R m g B p J l d r 0 g Z L R k 4 P K m q E b F 7 4 O c I o a 7 E 7 3 8 w E d w q j o L y i / N E H g I Y 8 P I g s H l Q y s c 6 t o 4 C g 9 e q 5 / H b l A x j 9 M B z 3 U D h u s J g E i 3 W L p o v T c B l 2 7 B F 0 T V I N r O h n P 7 6 Q X 8 C y B E g P 7 u n O U a 7 6 4 H L N f E u G J q x b c y I o 4 3 J H a A C P P 1 / l 3 n + n w l D p 3 4 A t 3 G Y v C 5 f N K Q A N 1 K k A k e I c s W 3 N I 2 a N h d y J r B G S 3 z c W W p Q L 8 1 Q 1 u d c J D C x 1 0 c 0 k t z 2 y L r C w K P 4 m J o y A e i d o O s 8 p P t A r i p I w 4 a Z f z j g g F d 4 4 M l s a P S r S Y b A D h j X G L 4 z q 4 E B 9 t D J g G O r R 6 p M X d B W L k f k n f z C c t j N d B 8 R f V 4 z v S F T i o I U C o E 8 j s 7 8 P e + 3 / s F V a w 3 S M i E M W U j 9 i b v 7 9 Y z Q O b v c z C M s e E e j u Q q u B 8 Q 5 m B D 0 r S y j M 7 h X a z O 9 3 r F S 5 D B I u o s u w z f T q J c 7 3 L N 7 T p r E p 1 h F 0 A 9 h 4 M D F o R Y n R 4 f x H a b J b R w s H D V x D T R z m e I m z + w c Y H 1 C c / d c M b 6 8 T J x p j d T I 0 j 2 3 8 T q 0 A M g 2 G o 3 S C t s I X V Z l l Z o S O H t x A V 1 l M i T 3 z J 7 V D R T O J l d j 7 w s C 7 7 5 n w Y f H f a 9 C D d u Y D h a k C j T x 9 G s I + z r i E 8 g 3 5 5 7 8 a K A R V K 9 y k N r f 6 4 R P t f h V l U D V d U g / D m / o C k t E A 6 U 9 U w r W P S s 4 q m 8 t J g 1 I B u L S 4 F z 6 4 N h e d z K V 9 t G s c 2 j j r V f r J 3 P U z f N S q 4 G 7 k T 6 S F y w y y 6 / / A W / u 0 Y V t Z P p n f N N Y g J 5 k 2 Z 2 5 q K k u l B w 9 s D K v H s W u A G E + P v p a i L B T 5 k r p n + L W T Z G t + Q l T i w U o f q o q V y D Q o D + 5 C w Q I y X / / U M 8 Q 3 r T z z t E M n / v H X z I N f O D 2 L f 5 m 3 b i z R 3 z P U 5 P i x 7 s j 2 w 7 1 A 2 7 9 4 p h C r x Y u f K M + c D m 5 / k Q o / W i X P E e O e V v k Q 3 Y R z k G z i O C Y K v W u U F H 6 1 H H B c p i H m h j S k K z l L 9 E S X C 0 B h w X U n A K r H D I s C Y 5 w p g I q f w 9 j T H 2 7 0 L w I K H c Q R O / S A J f G w J u A 5 j R 6 g e H F 5 P T J w 8 T M a B 3 2 c X c Z / k 2 w G 1 + H d V L A W e 8 d a 4 i R O 1 R B T k I O X P 7 o / H r v J o I 4 h Q s U B X R 1 d M 7 e / F f t f K n q h e w 4 j C S N 9 I t 9 U W k s 1 m 5 r j 5 + 1 X y B E L q g N 4 x 4 8 W / J M b N 9 T w f z e E x 5 G R t K x / q N 6 N e j i H X 5 6 0 w 1 H 3 G S y i 7 e I / v L J 9 m G x S w k 0 F k P 5 g x y 2 Y / r O T M z 6 7 6 k c e 8 q M e + g y n z y G J w 9 u m T 5 1 r z 2 0 X 3 1 o Q / k q J S 9 U / p I M u c 4 Q N c 5 x u A 3 G r 1 o l M Z R 1 Z v G q Z S Z z W 1 x E K I a R p l 0 C H O b d 5 g e U y R U Z A X 8 l P C N y i p / W p T 2 e k n h 7 V n j 3 Z P X A 0 T 9 c A J g E 6 f V J + D B N W i E H w m 8 s o B O 5 r x s A a n r 5 X L b d W M C 9 G e 9 z K F 3 x P t / F y D 4 R J i n y A G 0 L D 5 j t S T e S n N g Z q F B / w d V b j Z C m e h r 0 N X g V A W e o w W i k l f Y l c C 9 v i 3 e z z p x q T y M j z b c O X g a o K F N n D j P e 9 B f 6 F l Z B r S 3 D C M X C Y m o J u A H a V h u D w w P v V D y z Q y J G b T T T R W L i h v J i A u O W 4 s o N S 1 d 3 u C J T r j 1 D s b 7 S 7 H z P y k x P r M 9 z i L f i 9 3 J z u 5 K F H t x L 1 9 a A z m K 1 e 0 v 9 b m 6 + u W 9 2 v f W i T E g z 6 k l E T t h 1 A 8 T k p u H H 7 V v E S y O A a 8 6 t n V l 2 6 u c m e T h j a 3 t 6 Y R o P S S m o F N v M u M g / Z 4 v l H + w e Q 0 j N I 1 g S O K q 7 4 B 9 4 y s L 3 A m / p 6 j 1 q Y i r 4 6 D 7 d G p R S / / e / v A J 0 2 K Q n w u n M n T i Y e 9 u A C b v 4 T s W u 1 N V C g 6 9 R h V I p 9 Z + b w H Q I k O 2 V 4 W x z i R 6 v E E 7 n p R x g Z V 5 T O E 7 r T W f v Y P X U V 7 M 9 K P O e v D 4 i r G k D v L v w V 3 B z R U c z c H P f n 9 Z d w Q + 9 v t H z j I f 5 M q z N p o B R o H V k j K P x u e Y l 9 J R 3 Y 6 / u 7 m / A Y T b S N / C n + M 3 s u z n P e r 8 U 5 J x / A O 4 g c X i F V R J v Y u e c 5 5 S X J Q I W Z p D D f V F f j 5 n U Q K E 4 Z F F 0 H X t o I c 3 Y I 7 l n h K m y Q 8 R 2 B H x 9 / 6 S k Y m O / o b O q W g r X 9 Z 9 x E w Y F T u t v h T B 6 a Q c Q 1 d G 8 E F q K i C h P k J 2 u 1 h T U n 2 P X T S t x 8 c T + 1 5 R y O Q L B S 6 x j W 0 Q A W P s h c D 3 Q U E m o y G 2 w 1 t G C u 3 8 o u H G L M 3 u W p + i E y o F Z l a m 2 N s a 5 C U + e 9 h L J s g K T b z U P Z Y N 0 W e R 2 q o 1 s W H 2 2 P g e q O b o a 1 0 H u f d l J S 8 v 7 G z O 2 8 2 6 r m x H g 6 Y U P f k z r K S 6 C G 0 N B R H O u H a P S w R 8 / e m S 3 s f D S 0 + P Z n H i + d R h T A J M 1 V c i T E s 4 6 m c q g S R m 3 F M w 2 n c u 5 x 5 t H y z l H 6 m e n M q W W H b M 9 u + Y R / t N V k I p s u q j s 7 k V + 6 r b 6 o g 9 r R N y + B 6 e i Q B V q Y / 0 Q h 8 u t F 4 l f f j h 9 8 + f 0 m + H r H X 9 g o W c W O 7 j t L M O S 4 e f / w 9 5 4 6 b h 3 R / N Q X O X M N y 8 5 A I e H N l E 7 4 w K 9 Z d 3 e t 4 7 q K 6 j 3 / 2 H L P d j x p F B 5 f A y D D V i d Q g y 0 z p c O 2 1 u 1 c y / L W M 0 H 9 s r G e r s W E U s E z w e Q L O M s U K e H F K S h H 4 5 B a W g E / A 3 f q A L d l v z 4 B P 1 Y R + G 7 A X A R 7 0 h e 3 3 G V q 2 j l 4 9 O F p 4 K Z T o W N c C P p e w M q H V 3 N M v g c C f s M g p q k K 4 e J 3 5 g k 8 9 F u 3 g 6 F k 1 7 m w V H p w B 7 F 4 3 F 9 o V 6 5 F U 9 w x / z f a p K F U O T m 8 v F S e 6 O I M 8 h O j b m 4 a u s B g R D u G D O l K 6 9 x Q L 7 F B e I T a 9 R A R Y t + 8 o K N g L L G j n I X J 6 P 9 6 r 0 6 B / Q Z 0 F 7 j n a m O M J n 7 F l D d U c g s o X M e m C / v z f + O U O 6 u 1 n G r + c Q 0 z o Q K T Y i C o 8 r y L U / W / r T k U T k U E 5 Y 5 K D M f v b T I j 7 5 Z j O z 1 Z H 2 l + x S R f f H j F P W N L A Y R o l 4 0 + / D R h G x a W q U g i z Q T 3 a D Z E Q q s 8 S T 9 K R h J a t O g l u j w + 2 J G z h n 5 H F 9 7 P G g t O y I J Q 0 3 N p l n C v g C T N l x o v f g S K V X W n / h 2 z c T m 4 t I n / g j U Y K v a 9 u y I n H A U e k + l W k y 3 X t o X 0 o V 7 4 b V d S f G I d H g U j O Z X j 8 q X e 5 X 7 / T g 6 N D y x 9 g I 0 u v 5 p Q 5 Q R f u z e D r P P z H 8 y 0 F X J S 7 / b E 0 I x 4 u 1 Z d R k n z + H p B 2 z J F S d b P C V U q b 9 k R u 0 C M / a V / Z e m T N L B O n z / P 2 R N Q m N 8 D v M A d l d x 9 L 9 1 P d o 3 K V f s v + e T i b S V p d f 2 9 q 9 w Z 2 0 R 1 k + M D 6 T Y 9 L g s C Z r j + R h S W H f a U l a Q k Y S o Q 9 R u Z l X D o I K C J n B F 0 e / M 3 V + y M z T J W 8 f f w M s T w v M G v e n X u l 9 V L A Q E Z E B S h I y B n E 4 S g u v N w p D 0 Y D F z E 6 G 2 x 6 x t e T + e 9 S a w U 8 V R t + / l 5 c 5 m H T C h 4 f 4 H j w t f T U B N 4 B 3 E x S N V p 3 u 9 / D w B c A b 7 3 u 9 O r 4 7 0 F i M p 8 H o 3 g E j 6 L 2 u v R G R 1 2 H y I A l 2 4 J / 1 9 q P z 5 S G z w B k K j 8 p W 9 t o B 5 z / j T u F 6 B d 6 w 1 g y T D 0 b z 0 z 0 Q H l A z q n M + U n e G / S u h o 6 w h W f b f / s w c d E m 0 H M Y e H T C x L O v 0 / L N j n U / z h x B i 7 F 4 7 A S p G q p i O R l q M D y R a O J q F n + s E X X q e a u v 5 u R b M k 1 l j V q L W R u h 3 w r t s 1 U O Y 6 x / e c e n 6 g E P j r t f t b 2 Z O P T 5 D y 9 2 r 3 o B p 5 X f 8 S + 9 X J l J O 9 2 8 3 I j T j P W H x 8 k C j L r R q T + n a + A e w G 8 m X P k t w X N y w Y q U / P + 1 6 O h 4 S 1 a D Q B q N C m u y x A w F k C 3 R 2 D G h p 8 G 0 z A j Q 4 w 8 p u q U 5 u W Q c 8 y X C 1 d a m I u A o l O O 0 S F Z x d Q C X l q 7 J f 5 O p S 1 O 1 Z f c V k r p B W J / A p Q v v b z Z l T u s D L L 8 e U D r + 1 3 r g H C j v N + 1 b f + 3 g R X / N R 0 c w B C E k X b R v U M N p z G U U 3 c T 6 N L K j 2 3 2 + e + 2 v e V G O D q c 1 6 N g 4 P b T o T 5 f 6 R H i R g m Z j I l d 1 A S 1 b d Q K q n v q O a P M M J 6 4 v V q n P W q n h + S U d 5 N D 7 O n D x H D E 3 u F q r p 0 R 3 9 V f z X s N e K Z / V m D z B d L m G O J V P n B b 8 b W n + S B I V O / I e a o h A O v O Y e Q e 9 3 + d F 4 B Z 6 Z h 3 L e C R j F v o Y B e C n 6 g l R H u N y u f L 0 K T / G i p V q W o t F / N z I W I Q A g H J a U C d X D 1 f w y B w 2 l b r g h Y R b G F z 4 2 E z + i O Y C V p b W I j g w U x l j O X D k L l Y / z a p K b m 4 D e t 7 o b B Y 2 L N n i 0 V 3 I K m f L z T 6 m + s J R j q W c w w x A D q L e N r + v u B m n f f m A b f J A K F A t o L G P 7 d Y g t U c 5 j E Z B s G 2 r l + 0 5 L V X 5 t a e g w A i i O j k e Y D d b t g w B s V Z 1 B Z e c B s 8 r R J S B 8 f e E x Q 2 / 5 6 x V D F 0 8 P B z G k N a k + v E P s e 9 S Q h r c j d M n P u 7 8 L 5 y v 4 Y D E I z k W x y 5 3 v m P Q R n M V J 2 M T S h x r 0 O 3 k w T M w 8 C 1 j b K 8 d 7 d j e h O 9 2 6 n y e R O d x J j w 1 + C 9 w R H a + 6 5 7 + D 2 C / Z 6 1 Y 6 d J 7 W + F W 5 v I Y 4 B Y r P 0 O Z E h Q V I r G n 3 U j k f x D M C E p X 7 3 l 3 0 5 m A K l F a r a d x e w S t K k T F g M D K T z s C n E P K 9 z K J D x i B 0 I U m k k b p E C 6 T G 3 o G r V w f J 3 s S k 6 4 D h b 1 K o Z + 3 e n N Q D q 3 S d r m c k Z 0 c Z y x U 0 S 3 3 3 L n P v 3 7 C C z w s K h U W 2 W g K t e L f T N W u M D u 3 m j / + R I w O j z D I 5 d L / U W + T z n 0 5 n 0 e J d a P E F X g 4 Y 6 I 3 B m a + k t 9 4 Z e / M 7 G q i y W + / B V k f E c L T 2 k d b W d E W q E 7 5 g q 0 H 6 k 8 r 5 x r t u p 8 U 2 Q U Y M R e U 8 L y U 8 9 z y e F / I W 0 E e 3 G q L a x L 5 O p r 9 8 P l D l o z y 8 b 3 M B 1 C q J s N / 9 P t Q I l P H 3 M 6 n A z M 2 S h M B X g w o w v O X 2 W Z U B K N K J E o z B H d 8 h j O d C 7 7 e c Y / x I k d i v 0 S G + r n J g r t b z o Y 3 3 H o t / 3 I Y 2 t l / 5 o / 7 D 8 T C + 9 b 8 d k B V I k j 8 w q Y j A N C 4 Q Z T M j D h W C z G z e T 3 1 U A r X 4 6 2 8 q D h s I P 0 R Q T s M 2 n M 0 + r U / 7 q D w y 8 R f a H 9 f y n z t Q 8 O U 3 V K Z y j m I S I G N Y o j G X 9 t T m 4 V q X j v E 5 3 c Z D G S z e n G b 1 U G O U F J T v 5 w x k 5 d J f 2 G + R f 5 r z A j a y d o v j Q E o u j N k z S 1 e 8 i m F B 6 a y / A 6 8 S h j A H a M o V V M l 9 K v x O y 4 h P x 0 D n 3 7 w 8 n N f j p d i d d x m 0 0 b / + O A V 4 L X Q h L o n r Q 2 t n k P H m 7 Q c 6 T q V x T V 0 I h p k u f w G V g 4 0 c / h 9 / k M I r D Y o 0 u M J c 2 2 b Z q 5 N F s y r 4 V m G N P a l 9 7 X h C E y + p 9 3 i u R j h h D h N c 0 H I J O T f Y K N J u 1 O 8 f 8 7 d G L e V 3 t 7 Y 9 9 P M L G r 9 U j A m 0 f I F I 6 t l j k g O X N / g Z / 5 i Y G A k x A a j j A C c z B 9 U B V o j L m E M I f X 7 y 2 3 l X v P A 8 3 G M p d 8 u 4 Y b j A w H Y k W Z Q 2 I 5 T O r t U b j X F j x c R d 2 M n l u g F A E W H V l C 9 W X 7 Q y O 8 t 7 q O f h W D e 4 B J p z O d t z L 9 z P 5 l c O 5 F l / 3 F 0 t l h w 0 + X X E n Z 8 G 8 l n U f 3 r 2 U c V o 2 T r 8 f U Z P d i 1 j e n l Q n a 8 m P o z N r i 2 T G D V L e p 7 o L a o Z o G e r m R B x i q W G r l t Y p q j K x A F 1 i i p E r r l q X 2 R V f o 7 A u A y w W W z 5 B i 4 e F E 3 I k z 2 W g 4 4 I v s 7 s b 6 e L A w A 2 / + Z x 4 K 2 F R Y V t f 6 O m o I 8 j m y Q + Z i y z P f e 0 Z 8 G 5 1 D N U k R 9 p T Q A 0 8 L 9 u B / k z v T v s A z p I 0 l s F o R T 3 t n G r / z P C D u 9 k u L n M c L y P D 0 J M w j M o y g f E O 5 I B O J A 7 Q s f i e B 0 D 9 8 O y p 5 f O X i v h m 0 Y Q E O M z g 9 / w s f V 2 C O t / M c P p c b q b 0 X b V Z O 6 1 / 8 P w A / 0 H i g f Y N 1 a 4 X O 4 + M N d I h 7 / e U x p n j d 6 d h i K N n P P 8 n P 3 W h D w W f X 2 B k k E V E o s C 3 S i X P 8 M a b i G c O t L I 6 c + / 2 b F W z C a c F w A r O n T v M l J H S B z 7 v M m w t 8 H 8 L c 0 L E e 6 H x 3 N E 9 X 1 A v N G f T b z f 7 V J b j R a / 9 j X f h R w h F t z h j 1 B p / 3 0 Z q x B U / i q P A H 6 w X P 1 + q q 8 i I w g s g G g o q g s X B A W C I 1 I k f / O l F 1 y B k D 5 e G J d 4 P D L L t g e j K F 3 w a n U Q y Q a w D 4 s i e 7 v j T 5 A w U r h X b v L J P / 4 S p z f 6 O O z T B 3 L i y A r M W C P H Z c c s / E W 9 x K v S 9 1 e F P 8 y x i p E u 7 q p l a m F w J O G B f p y e 2 g M 9 w S N B l Y y L / Q v H r z T 1 J U 2 Q u 7 C 8 8 t 4 F 2 q 0 7 L e 6 G 9 y W F j j S / K K 4 w D A u p 4 X U z 6 w 1 A s e T B c 2 P 5 s 6 + o r i E P y a P b 4 A y 5 L k Y l 1 9 i k 1 Q e C T j K k 1 g e j 1 2 N e 8 n r b 1 T l J + 0 o 8 O f z U T A u M f P 2 V L Y c c 4 s J C I 3 n e 0 m y U s G d T 3 g 9 Q Y 4 8 i i q / d d z e S n y 0 o r P 3 g D Q x y l 1 p v P Z L H D d M z 7 K f V Y s E 2 R L B c 0 z I 9 B n w o L p H z B X f + + 3 W X f O f H x f 2 F e E j x e n L V y d y D f 3 X V Q 4 1 f u + O Y o 7 F c F L k X q j 7 5 G p Q U e k O l t I 9 F d 3 l p E k H 9 e Z H o P W q U R 5 n Y a O 6 g J k 8 C U G j Y m g 7 u B q s i + X Y B p M 1 U C X S t X d I B A G 2 U X g O A l / f R / l L i j O h + D 6 / R s n o S x b + L 3 o W E N j g T Z v c A a n 1 g y r i 9 J k w B h b a w o 1 e K F Y K x d p N K c z 2 6 4 c y K t c i K 5 e L X O o T i 2 + K 7 Z y 7 L E F G 7 Z E a f n f M L B i o s R u 7 T 2 Z M + 0 M f E z p v M T a g o N G O f / E l e u Z v 8 P j a 5 q b 2 e p Q f C K h d i F x J Z D u z V a S G N M f k l p u n c f 8 Y w Z 2 a q V V G Z Z H d A E z p o 1 L 4 K S U 2 m y 4 3 x 1 q k y D m p 1 x q E Y v 6 J x U P o f E s / J h Z 4 / I L W G 1 K A N + n R 5 m 2 O f f 2 k V d 9 O b k T 3 N d D V S H D o A B / 2 0 3 Y B G s o I 5 z L H E 6 u 7 4 3 c X Y W v X V b s N P 0 K r T 3 D r B m X 0 E V h w 7 v 9 j H 6 E z + G E k O e P a D C Y f h S S J N X H Z U L Q K M r 8 w I 2 G B l k A k A L b J x e h 7 q v W T g s r g 7 n 5 k j 1 S C f x + B Z 5 w A M j u F U g L Y z + y v f 3 9 S 5 D C d 8 W k / b o T 3 9 a A b 2 e n d x p C 8 y g 1 v R + t / S e n f e o 8 k h + + J V 4 o Q Y H o V V o q v C h N U M h b N u C F j 9 g p k P u 5 H w z 6 x M 2 F z b L 3 5 m I 3 2 Z f K E v d R 2 s r 2 m A R u L u / H H D A c N 6 o V + z 5 h f / W g u H V e n w 4 7 A n X X A O y d e 5 2 y 4 L + v B U 4 h p f u u f J v w g n F h I h P w I 3 D Y O d g r S 7 l W i v h X g 5 J l Y j C u K q w B 7 O + H r 0 0 s A c X U q G L n w 5 4 6 R e 0 W I D m G 0 p U m w K F w K Q k e Z J K r Z 5 M v a K A u 7 y t 9 m q w 1 t 3 U S h d r u z 2 N o Q + d 6 g v / w 8 p E 4 / i g D T m C W g V L X g N v 6 g l f d t D y V q N y 3 r P T f d b u b 7 2 F + N w l 9 V A w h l 6 T m A + m Z s f l t s G f j r e / k x j w m U C V I N e 9 Y c 6 9 3 Y C S X Z m g R k t K 2 D a X + a N Q T d Y G v 5 C r E / v q d 9 H L x 8 v e H S g F h k R C Z B T Q i R 9 g b W N e g 4 F h A p s s N b S 0 B B 8 j 1 I T b f h / l U I 9 G S 6 7 E D U d x 1 L x a M d h c 3 P U R X c H L z A P n 2 0 X + B q w A T Q I 4 6 n F S W b l f B v Y 1 r z M j C k Y I 6 B U O G B N f 8 V H b M 9 t 7 d x 3 e F J B X Y D 5 q y n L w + o a T A Z X l f Q J i 6 n r i P 0 R Y N R q X + x I i y Y Q I / y Q + x 8 C v Y H / 5 O q I B 4 t u F i a + U d R n a X 1 8 K s G W q f 7 m S x C C d n u J E g Q 9 I e P Q m 3 5 9 9 i 2 Q Y n 8 W d M J / r 2 b / p j n W d Z 8 n h s 4 + l a e L H + T x K + u I B c V L C c D 7 S r j k P Q N z i C M w E I 2 y Y G w n 4 Q U O T Z T B V Q Z C p W U I I Z M S D y 2 3 E u n P y w B b V v P O s T 3 X K y a 7 A m / X C F l + / 3 1 L 4 3 E P m n q e c 1 W A F p b r 3 w 2 + Z A n 9 4 l b L b M e a B u B V Z P E p e 6 J m L y m 3 k 2 I q S W m Y 4 / n l G 8 j D r S L L 3 z g I V g i L T b y I l o D 5 q 6 f + u R k 9 f I r z F 3 d f Q f / l Q u 5 / P v L t 6 k v u r d a b N c p r h P g 0 2 O n e u 6 5 4 T 3 j 2 q j K E p 1 D Y z O v h U 9 V o c L h f f z c 1 k o Y a f C p F Y T K 2 z 9 G N v 8 N X W H q V g w 8 L u a U P P T F V Y Y G P h x R Y G q L 8 q 1 x n D j / o 5 W y k Z j q t 7 3 c Z U C H z u W L t f e u K U h I Y V Z H A k K 3 B 3 T y x + E b + t g 0 Y f h j f J 2 H s p l / f U 0 3 r D D K L g h O C g d 0 Q Z 2 M w Y K O k 0 H a d / X n g n M 2 2 v h 1 X 6 r f b N M Z e K 8 8 c c g i j O m g 1 W e J T + n I J C v L j 6 7 u a i r m 6 r j f 8 a F 3 u u P 3 y p T 3 k m N 9 N Z c s y M Q E g / U f m O q 8 m V c 3 C 5 h K r W 5 J m 8 J Z + m Z Y i m T B m T D A s r U p e 9 J Z 7 u Y Q / O l 2 I S y J C p / a R 8 f V U j s o T a A c d I 9 6 2 q H H 2 o 8 2 F T f 4 X b W f W t C y W Z t E f x I X K I H i J I v O g o E x 3 j C K D g s z 8 + t 5 v 9 R R d X X 3 Z G R W Z W R G V l Z n v p 3 D O 8 + y 9 V j 3 2 D Z s k r e J Z W B 1 G t p T O Y p r T z t 7 T D n t s a U h w M I 0 G 9 P E x H q j 0 t f 9 G 9 j Z U 8 0 o / W X h c x b y m B b 6 S b 7 f L V R 0 c x 1 C W Q u 0 c G / m f G 3 F N 6 3 b Y t d j X q 7 m A Q z w l o l e e m X m H x 5 H 2 G 5 9 3 5 b 7 E c l 1 i J X c t d U B o B l a m z V 6 / L H v J P N 3 2 B f g 4 o 4 Q Z 7 F a X r i q G 5 U f n r y C f J i H x D H x + e c V 1 S H w 3 Q L U A q V B x V 8 e u y N s M W J R 3 9 a C I t L V A v u j k t F 3 3 i Y B p 8 M c u b O K 6 b / f B f i o s E Y G 9 N x 7 L E t H 7 s E t S 6 0 B n A 1 k N m O 2 c b a b / k K + x f Q o C f 6 E 0 v X 4 b x j 3 9 A c S H 4 I r L A f r 4 d 8 Y 7 0 z H Q L x f M b D d i v w U g r 0 V W r A 2 M u O i K C 8 L 7 6 2 d e O J w l 0 A 6 e V 0 f j A u 1 D e Z a F c Y T u 7 X t E x k h Q Z Y y 4 m c F 9 0 H C L + 9 5 W 7 H e c j I e C h V G d i 0 + Q O g v / A Q q R e 3 I F L 5 b r c m S u m K d k U o Q P b 0 + J O h s S / C D H k G V C e L 5 W k b L G e v F t 6 Q n l w 5 4 p 1 q Z Y F T C H 4 c B Z m M q g 9 6 v i I 0 l H u f M V 0 Z h O 9 z Z N 7 a l N b k C R 4 B F R A 4 R a i A 9 E + m S 0 G / 3 K B 3 3 D 5 R / g f u 6 K 1 v I T W U + N + f Q H T o u a 8 P t F 5 c K z 7 I o K L + P e + L r Y u i / j G c R S v C 5 B c A U q L m c O g 6 C f v u X V I E + A r Z Q S y 0 j b w W e w v U f X 6 Q D 9 L 6 D R 3 Y x 8 K O t M d q m h O v g 8 a Z / 3 8 a Q m v T o o O 4 m l d S A y 9 7 v S x 5 C f L o G i J k y i j X C D 4 A x 7 J k + U g P N 4 G B + P 3 h 2 P 5 D c e i H E 4 M F G O M d K 5 T t p G u 7 O n 6 c h k f M 6 j z Y s z r 5 C q e A V f / 5 g 7 A n e L X B A F r G V 4 3 X u I N v 5 + C x v E 1 t M 3 E g Z h g / 9 6 u z / d o 2 l 9 L r V 4 b 1 t V / w 7 X Z N 8 6 8 B 0 / x v k L h O 6 9 Y i b 6 d a w 7 B N U l v T h d C u / x Z C R H E l u 5 d A M S g g E s r 3 m V m c 9 b j d 6 s F B H J K U M b O a b 7 / c c F d L R B h G z z 2 7 i g T 9 Z f 2 q K M S Z D 0 B M h A N O O l u U f w V R F z N T O w c t k F J w a p A 3 Q h J 8 n P 5 / 4 B F 8 1 M 2 B Y k c c + w q z f X M 9 J R e x Z P y w k O K K o e i U u E 2 h x q U 2 F 3 l V C H 3 R K T u a w I v b 2 P J U j D 8 / z M m f o y j H A s p z 9 k 7 5 T f Y o T o + Q G s 7 z + 5 U o R I D X 9 q H 1 G b v h X D 1 y u y 6 4 N u O f / u s c U B 4 s c c p r H F n u t E c z 5 2 E 6 c Y I h M C L 4 R i B k E s c g r 6 Y 3 6 0 W h T G l I g v j 8 B U m o / o c A t Y A h o j q u R t 4 2 w 1 r H T e y + s G r C + N o H q f 3 s Z Q L y G 3 H m q J J A e E 1 i 7 W 9 c L W 1 / 7 z U G a R 4 r X W Q l A a v Q z i e i v 5 S A j + N J E m p C 3 u D i U B + 5 c R Y z 6 I 6 z p e G h Q a A Q r B 5 P L b 7 e B p 8 D 5 F d D C d p / K D t K k 3 3 b Z z S v h Q t y m X m v 5 B y B 6 I 1 f N r U O P G s e 3 0 p 5 Y b o 7 s m 6 Z b S 3 c 9 z 5 a 3 g P d b w C 0 d G x w u H s Z u 8 3 s z r l q V K 7 x A P z G W k 2 3 0 Y z u T v 2 C d 8 u v k f W L C p F v y c D D a S w N 0 N u F / v G + t y 4 B D 1 u o Q p F 0 N k w 2 4 g X T Q 5 3 s e u H 3 z j U m a 3 g L v N 2 C w 1 g 3 2 k u k q G W y 5 e k M w I X 0 g K I x q P j Q f W / + 9 P + o r f 0 J I r l z 3 V a t m v T / E p Z O V g j 1 z Z N Z e 8 J j N h w p 1 S v Y 6 8 i x X S k v E W h d G X L Y F U t P 4 W F p / z e k Y o v t V A 0 X F N Q L D + k G p G 8 H / x z 7 C Z + N 9 0 t q e 5 J R g i w g 9 R r F V U r w p I o i / h 9 k e q J D C k v p 9 1 H 7 M j 4 7 k r 7 6 l c O I e 9 d D b v 7 + q Z p Z 3 k c y 9 t T h A 5 v o Z J 7 5 Q 7 4 5 f E l 3 P 1 Y p P S n d 6 A Y S 2 a N W X S T r D K n 1 X 1 c E o m b 9 q F W B e s 3 Q p N E Q F z q 3 h 2 1 0 d 1 w o 7 g M s 1 b h Z V p e s s Q z c N F b r 8 O p 0 + E Q v Z v I a J i X o 6 Y 9 2 F w b l x p X b s / G K 7 r u 4 3 R L C q h W 1 d 1 P + t + G G n E x l 7 H 6 a 9 O i b K n r J M p x W j f i 3 4 H + I W B h N Q h z 3 + Z R q H o 0 a Q X L c m H H + U 3 f z B n 6 v y 3 T r 8 W K h 3 E V D H T c u 7 X 8 7 K 1 b t X S t + 5 n C C z W v R A v R w c o f E n n I H 6 + h 6 V D c G 5 u U D G 6 F u 8 n e g h V m i 5 Q T G H 5 z g B r K t M S 3 j H 2 h 1 D y X Z C + 0 Q d 9 h M H h g K l L a l I o f + U u Z f W j n g H w e X n Y y J e F / m X 8 K n 9 V 1 s d G o d R / + h O 0 n 5 I + M J 8 j K + H F d s M s L z 0 x E Y U 0 d P V 6 N f c z B E W Y L x I n l d + 2 I X i 9 O s F r 5 Q R J a 6 f F T n a 6 k L A i B l f w h v / h i 0 T G D W v j C t 5 N J q N d G c 4 b F 4 r 0 + 2 N p T U F r M b w Q B W 2 t A h Q f n l c X a d s 9 1 J z K 6 R D j 3 F Z W y I a B 0 n o t l S B 1 L e O F x L i y 8 s n L i 7 A n e C K 6 v W W P L f z W 5 a I A 1 w / C Z A e u 2 o X F P o Y v e S n L D P n c b b b 9 + P c a s / F B P f 6 x v y 3 h L s R e N v 5 L o / x u J 4 Q M s t a 7 n b 5 e 9 9 i F c X e 7 1 R R I 2 3 K o 4 R n s + w A J z F l 0 6 N C D V r 4 / E E P U 6 m k J k N Y O q w G H 6 Z 9 i r Z E w G M T u C F r L z h n j Q 7 m 0 4 t e a P B G t s D a + + 3 t 6 Y D M 6 e 4 q t r 8 i X p b s g P W o n H 5 7 Y V T / A h 4 9 O + 6 x O B f p l e 4 A V 7 3 8 v i L / i N Y e d c t m C I H m R W S u f 6 Y O 8 / O j D Q W a F 1 v 0 R 7 L t 4 8 x E 9 Y f n z H O i r K g G 3 3 8 4 G v P d N 0 L 3 7 e Y d X 8 R 9 y 6 5 y X n 7 / o S X v A b h A V y P F W 7 G i l Q G X n 2 A O S R 3 4 b f p K Z p D 6 k C P 8 3 l N 1 T q N w 9 W b + 6 N 4 E + W i 6 o P N 8 Z P U L V x g T t d P U v 1 6 5 k g o 6 9 o X a R 5 m I 5 2 z j X 9 O h T h p k x C b s C a U X 8 b H s 0 J I 7 t G c w S s 6 F y 2 H b H k Y 2 n h 2 X Q l P 7 p N M b f I S h L K / l J r H C e w n b O F U t 8 V u V o J 4 o 5 a e 8 E + V U 6 O 9 b j M v D h M S J U E q v + S b 2 k 4 t v W l d N o T J e p u L 9 C j P s F o E m Q e p N j G d n y u h 7 w w v 4 S 0 7 E M F h x M 9 P F 7 G P W K e x m w f B n a V z 9 n u 9 8 H G f 2 t V 5 t G h D J S F w A 0 y K N + P 0 0 p 9 v Q X q / k V G g J n z e D v j 5 + T 8 S l i Y B P y s r y D i 7 Y T s v 6 I L / v e O 1 K Z 3 V k 1 B Z 7 D Z A 6 4 6 K 3 2 x Y 3 x S f 6 c k Z 1 O b W / w O W r 3 m m g p B / o F O Q F 8 I 3 c C I t Q Q r 7 k A q N d D J x Z d n 8 K J U + y 1 o S i 0 v g o 1 a 6 0 S U F O u K U z S e Q u O w u N x 6 i g a 3 E n z i x B P f 7 p x 9 u J s e L B T 8 h u P S U E 4 A 5 u i F F W / 8 T + W G N E S f h s i u k Y Z w K 6 9 7 l f 0 s + s R R L 3 u y R A m l 0 A D 7 0 j f 3 0 h I 7 o k a d j A s 7 G v 8 j I n I c b J n p V y A s e 4 X + o l q G m 8 I v B g S 1 X H L j 0 X L D a z e X o f 2 i l l 9 j M f 2 e x d h o q u N x d z H q S F k 2 Y T o 4 k X b 6 T L I v J z Y o Y w K g w k H h A 3 R 1 6 1 p s M 7 x R 6 u T i p i r h F s K G P Z c X + j Y 2 u / A V S n O Q 8 6 2 J J 2 z E 3 H Z s Y E 8 d 8 T t 8 9 o 9 2 Q n d f Z y D j 0 N I X p s v Z b 2 j 4 n J C F z v U C k a q C 5 6 y O h y Q k Y O M 9 7 p x x x o S C H C g R c B f P w 4 m s u + k i S t L I l I Z U N b H n 9 B i v f U D W o F y H i B h 7 4 z e E + e 0 N b 6 8 z n c H P 5 W 5 Z w T T R t j H C J F S j h J 4 Z w f + X k U o A G P / a 9 F u V b 7 o x / e k 5 r L Z 0 l O v e 8 I i J j Y 5 f h 5 3 e 0 V u 2 6 + H t G g 9 k G 9 R s l F K C C K Z 8 C r U j f q m w j B 5 F 9 n u i u w 8 v o f Y G 6 x U j + M G T q x O u e k d i Q m H N u / G J 1 b 7 l j E x f y L Y W B l x 5 P U l M B D e I q r W e 8 s 9 o E r Q 7 G + o c D L c L b v d x O Z T 0 / K Y s w A C Y K B 6 p m s P p I i 7 L e j d Q + m W u r l / M b y q n U u L A F v q n 5 b U O 3 o M N h E / X K X d g C K o K F s 3 S m B b i d T M R j T G k 2 p D V s B 6 F J y l N U p 9 u 7 m i U P J l b 7 Y p 7 H n q s I m 7 s G Z 0 M I P H c 4 w 4 V 0 1 t M S U 9 a 8 G 2 v m j G 2 R p z T F z 0 X 9 r I 7 w Y Q T A 8 L m J O F c 3 + g J H K H r R P Q K Q l m K V E y 1 w w s F o N M 6 J v F t / K W W G q n O U P u A o y j v S P 8 S e O 2 x h b J 9 L t n Y q C e u t M n V f b f 8 p 6 l m C q K v U Y v 4 F O X 8 N N u 3 v L H E V R L 7 M N Q c V B a d d L R R c 6 D N 3 2 Z N W o 7 T 2 a + G c N g S b M w 4 C w Y n 7 v H c q D 7 F x d k R g v O w w V D a g 3 W F y h O 2 p H s L 5 f 9 6 2 5 W K B u B W z G 7 1 2 N v H L 4 z O R U k 2 i b 2 Z p 7 I j X a o j 3 u F i 3 K X r f b m W D Z x v J Y Y 1 a 9 2 p l B 3 / G P Y z B 6 I Y C 2 K x g S T f 0 9 L 9 4 F c j h S q P 4 u d k X U t x 4 t n j u R 6 1 l N P O g j c L L C 7 D z f H v S E x A v 9 D o E O a U U U 7 H W 4 P / Z L h 3 T + K e x S G e V 3 V o + N L b O z 0 7 1 y O S 3 x / f u l X g 8 u t 5 5 1 / o R / o 7 f q P c / w o j i b m u s N w r b O e 3 U S b M b P g t k A o D y v / A I + n o 0 5 m / z z E H r r b e 9 e X y T R k 7 g e s h B 5 t t v w U q c C G z b p f y F n O 0 p E f c 6 y H O z 2 3 2 N S 2 Y 4 Y C d h C h S f + d L w N 9 O / x m z F e w 9 / L Q X 3 n i Z f O 2 1 F K R B f j Q G E 0 X a + / 5 6 v M p n q n 1 3 A v n 9 0 G i 9 w k i o A S V I g X o v X d F j b 8 G z I 8 Y t k b d M S Q n f A n M p x 6 9 m b 8 / J u p z T Z 9 m P p w S Q v E G D x z 5 F F / s J X + E 7 L o V D a Z 8 q q D s 2 x e M E O 5 E B Z g T 8 8 / u 6 9 7 P T M a C D J s S w h P H O 0 k H e A / F 5 J 5 j r u / l 2 5 I i p 5 e y 8 m x l K b l W r 7 N 7 1 P h b 1 G K d 5 M T + d n N b d G J 8 9 L 4 F O s Y m 7 a 0 L O y c m 7 3 X L k s + w r s M S v e c s u Y J p x G 2 b 9 7 N t v / u 0 / + K c a w P x i 9 / + N S V Z b v x / 7 N j W + M Z 5 f x n A Z + r j H e h o 3 r T 9 v a M 7 7 F 3 U P f X + 7 P q H / t v t x z 7 6 D z p y B Z f O s D u 9 U T + c h a P t H I j k b 1 d n P 3 e M 1 X B P / H / 9 f 9 K R e U O 0 8 f e t i I 1 u 8 E c Q k j k e 8 1 m X 2 B 3 + N z w Z 5 0 8 / e v L 5 + K 9 / O i 7 M n d F 0 / b x v z q D 3 p g a U Q A o r e N t t 0 6 U / D d d 9 O W t f P 7 m L Z + i d 8 o Y N A P r P c E 5 H U Z O r y p 8 s v X Q D 5 W J e f l Z E H e R F A + X x 4 P q L Z O K 1 7 G J v X / 9 a u F a n 6 q 7 I j r E 5 R t 4 8 s k 3 + t o H y + w h 8 E s J j B Q N A s H V 6 8 z 5 k 4 G j T y C T L 2 G 1 + W T J D 5 / W r L V 8 O I O 5 t Q O 1 0 Y 1 M M r F f 7 v J Y 3 j S s g z G j 4 C 2 g K i r 9 t 9 D e q f + D 8 B V G p Y 9 L q 3 R o / e Y p L V / f q n T g y 6 Q G F J n b S d + n b 0 G s x K B z L 5 R d M b w l T Q M E t x 0 v k 1 x J f 3 x x i 0 w J C G L / 2 + K x V W E n z X + S a 5 P L W Y M 8 1 l B 8 p 2 k 5 u M Q J y q U A Q n u H U H Z 3 / M q s h 5 b 7 D 2 K M r / T z T a d J J 5 7 t w Y l / I j H / B l Z N V t 9 W S 2 M 5 + V t Q + n j T 5 x k f s v J s h t I J r Q o A O L s I Y e / i 1 H v c j D s A c V S k W 4 R t j r I j w / A L J Y K y U v N U / 0 F c + 9 E 2 s U w n v Y R / h W s e h q s p Z x r h I V v I L d f B b H B a 3 2 a V Q v 3 U f / J 0 J D n f n J 8 p Q N 5 5 8 o e j 7 g 0 J Q y N y I 7 B 3 R r e r k E 6 E T / p N 1 4 3 E 6 O B m + d 6 5 K x 3 v R l P c k 6 Q V Z m v 2 Y 3 3 R T 3 H T e 9 5 9 m f R n X B + M w r D a m H Z e g o P O d i 1 C N m k p 7 g s z k t b e M u h p W X T 5 / o B e a E f h j b w v p P r q B I R U + 0 T f 2 Y q 2 F c g i z b J 4 a Y 6 4 j j e 3 g T L + L i p V e w 0 U K B Y O M o 5 6 + R S K q a U E Q L 5 V 4 9 v x F P i O Y d f 7 9 t B J C F Q x 6 z y E e u p g k g x 4 6 u p 5 6 q U p I c H p 5 F 9 5 a j 3 1 / x n j U M m Y j W 0 K E q h t H S T J V g q / X V N H 2 O W c S 2 j 5 u e M N Y U F X h U e 7 O g + X w 0 h 3 e 8 O k 1 c Y g I z w c o k D P n q E W / n z j 9 o n Y X V f u c 3 R f I k F U A j g 7 t Z h A O E u Y M G 5 x w y d 2 6 a 2 K P L w 6 l P C J 4 D b / 6 c C b R U o K 1 A d n + s y Z r j H V r Z k Q 1 w T w l / v t y i O 9 t G O x H x y S i G b 9 n m w I 9 b m n A y h 9 z r 3 e 8 A N f s L r d 2 f A H s d v x h L f 7 u 9 t t y t 0 3 t + J X C u 6 d 9 4 a 0 Q M F Z J o x 0 e A Y j T / 3 G 6 O Z R y b o t L q M Q P K Z + i c Y i Q z R 0 q 6 Z m 3 A U + M J s C i A o P o r 2 U Q l k n Y E 8 u b m i + j k T 4 L Z 9 e 7 / + 3 B F 5 V m U 9 O o J 7 8 G e p 6 K j g X 3 h Z U Q I r 2 e S V d W I x d k o G C Z C I d t q X 6 D Y E z g M u 8 K D N 2 A u a M u S I v v 3 P i 3 h w D 0 o 9 6 r 1 v R 7 q F P w / z / I x 5 S O R 8 T E s J e / X d K p M / y 1 V 2 H W Q y Z R K a 1 d D G G O T V 6 6 M Q R a v 4 9 R v D s k K u f s M F d o x h U v q + u H j r z q + e y s y g R 9 B 3 H y E + F 6 P N e l K 3 k v H X R 7 t R U y 5 k k x w 2 l 2 i U u + X D j P u + 7 e w r x 0 y O / z p T u S E H e T D t s M z e h u H H 1 f O m c t A L 5 L B P Q B 6 g f O d s 5 w 5 / J c 8 F A M U I k b i e / Z B P J d U d W D y n Y h 8 + q J + R z S K i k 3 2 j 4 O N i m B g e f s X 1 / B T g t y g c n v i 9 8 b F r 1 2 + l + n D V d 4 C m q q z 3 o L P s / f 1 i Y n 2 8 Q h p C n Y A h m v K 8 q c L Q I a 5 9 3 A k / 5 L o Y h v B r n S r Y S J 7 W S W g 5 L Y P / w C w L 6 X g F 7 w I Y 7 z i t 2 Q P V + E k c L 8 S h I I R s z X 3 4 F g b m W 8 e / U m + r 6 0 e / C 0 / X 7 Z I X 0 m U d k V 5 7 p I b Z W y Q O B + N k K R U n m C P t / J O 0 o D g n B l e M g 8 Q U s l T 3 i V 5 S J 6 4 L A 0 X N J D w w M 3 / T 6 f 6 g q 4 D P W K F b J l I + F / T g c G x / q p E X h k w 7 a P c v p g p o e f 7 f O z C 3 d g j Q + S s p P F C U c T Z V 4 f K / R I E 7 8 / f F 3 v E b 6 2 / h H 3 W w j c m d O T e 2 Y 2 f 2 d P Q R K 6 3 Z G 3 q N Y L 9 Z p l G v 1 s Q c d 1 T K 3 U v K C K P R V L E m U + 7 2 f r D d a T j c 4 0 z B X E h T 4 o / r O 8 6 f g + u 3 S o h r K / X R c m 1 t o 8 + G J S D W b 5 g P D d P T K F M n K 2 Q a 7 3 z E m t X g W e P H b 4 C i q g 3 a H E S d s L 3 G A O b 6 M 6 d 2 Y O E b I h W L 7 8 1 B Z J Q V A I I / H 3 8 m i M T D B 2 7 X N Q w / n w y A H I d y U d t a 8 g 4 o T 4 C D C J c 4 4 7 q T t K V C P 5 j Q m B I q X v g 4 S Z 7 8 i 7 n + 4 X / T M 4 4 J O A z T Z X c L t s i E 1 j 2 y A x c K u A n 1 N o P / S W Z P v 4 X N 8 e H t F Q i y O 6 e 7 m Y S q A c s P i T v m g n C 4 A z H O F 8 o 1 E 9 s y g k l y u o w k w H G z w D u z M e y L w M t l 2 n O T 8 O s q s g H z I o p E s 1 I 1 O c B e k l e f E Z g A X s X 1 0 v 4 E 6 i I j l 3 Y c U v + q x n E Q O b 9 X H 4 / d 1 P R D i V U 4 g Q z X o x l R A g K k i + p V m T X M d 9 J u d G l c / + l z G v + d O M e j y 4 f X I X 5 A Y S 1 b D f i v C / 1 t y B a J h J x 3 I k h 8 m H w V e 4 P O w W 8 U z b s F + a j 8 O V O v e B 6 D x x i C n q q b o 6 f G C l 8 3 k F m e k 2 B W f U 1 p 3 q s 7 E S K h y f L R b z R 3 5 G 7 N F v T 8 v 3 M P B 7 C 3 c Z l K y 7 u G Z 4 p o L d y a w r r J T J k X 8 o + N 7 z E Z N x e / f 3 c E L I g K b r q c w I B 0 x K w M m f n p H Q q N s g e n i s G Y V E z R 6 3 k X t X + I E I K 8 p I w 9 4 S m g 9 w k N z G R A C c Q T K 3 D C o / Q I l U v I p k 9 5 f S Y g J j A + d F B Q Z f + J p o L z U o I w K 1 d X r 2 7 Y / a A j E S V b 5 1 E L q n M M v g R t m 5 h 5 Z z f o X 0 r C b X 0 / X t i 7 E q X 7 M r p k B o j s a / 7 n Y H X S Y R B 6 V P 9 L v P 1 A i o U z c Y P f U T I 7 8 T C 9 c X M h G T l / 7 + g n r w x 1 U w H p k V A + s 4 5 N u d J O v M T R x M z c r t 2 0 K z G P K N J / B d p 6 u r 8 T F Y 3 h g p M f 2 b X N A 7 k S x 9 s r o f k a 1 Z f s n i D d x h 4 l k E 0 k j 4 J J U j g D R G f 1 8 L h 7 Q P y / b E n O V G X w 7 S x l k Y 1 X s 0 l k M R W Z 8 y o 8 O / P k l H d 8 V k + z m 9 Y 3 F l c t 9 1 t t z f e Q 8 8 7 V i H 6 U O c S x E i C L u L 8 J d j 9 a m e 0 g j Z C X k d n q U n f i d o / r S 3 a i i 7 a Z W Z O r P l d U S v + M j 3 D 3 9 p Y f 9 4 E b y B I i M t + v m b 3 C L t d K B s I G M n t 5 r a A q / / C O c 8 h j O n t 3 G + N Z o j S j F T D x x b K v c S 9 9 d X k z 9 v V w / y W B X Y S 8 y W Q l m / 7 Q K k V X / O b 2 x C T 2 e 9 B m A k 4 3 p 9 l x a + g 1 z M j + c 3 Y e X Y J E Q + 5 4 K D N y B X F y M q f O i H I s Z f V T 2 C 3 2 2 y C Q O z t c j s h v G Z j 9 A 7 u o F 5 w N 8 U Y b 4 X s 7 z H j H r u P g s B D 8 I q I A j 9 E o 5 F Z B / L b 3 r 8 k D d X t x z j x h w 6 y M C K 7 O 4 m o o t i v n Z f t Q T J k 2 d 0 o v X 9 D + g E U 0 G v e 9 / R h 2 1 G Q 0 d / R C g N Q R R t H H 4 K H z A 0 C X A n Y X r P x r L T 8 f H q + H X w D y 5 B 4 a H 9 A I / s D x 4 r 0 m A q U 6 j B n 8 y c k M R j T w 5 + O r X r o u B B s x U f O 3 g u 0 3 C X K S T F P z g M B A 6 v y 0 y 5 U 6 e Z I M z x i w 2 w 2 A A B g u Y f F C z n A Y Q c 5 6 i m Q 8 / r g X W 0 f L R P i 5 c k W b y z 8 C i g q s t V m z j s y i n K x b w 2 v R E h Y r Y n i K a y w f 5 c K P 3 G 3 I i x O M F c g J 2 C k f e 4 r 5 z q 4 + N n D v p 3 9 y F Q 8 j u e O g W K 0 g F b 2 P 2 1 a r b 0 A y z h C H k I 2 Y y H v 5 2 o k 7 8 2 4 D q h H p o 6 d 6 L L K R z W G W w F y g D q 4 J w g V 3 S x p T H 9 b m u W F N 6 c 5 K D G V T u e Q m K u 0 7 1 s Q t H q f F p 9 g a Q P 2 k E 8 8 P x 2 r V 1 H M S D n C o h w z l z L m 7 E d Q r / t 8 5 v t 9 I 7 G F n h S 9 F r Z h w t 5 3 a u a d k / n K v Q c 0 e N J F p q K F x h h n + 6 2 U W J o F q h L u w / R m t x h E F s S t Q K Q H A 3 i 1 d J d o k A U j + s + t c O 5 C j g J 8 V D S S w 5 p H K H u 3 i R + i x 4 X f E m Q q d n 8 a + g G p / c r N J L 7 Q 3 I y z 7 0 j P v 0 n z R 1 u u f g G 7 o q w x E H / y 8 2 C f l f j P n T G J Q G a b H Y N P Z 8 Q h 4 5 H G e B u I l z 7 w w f 1 w z 7 J I b 9 q F r 3 / 3 P f V H l A o r Z w 3 d X R b d r h Q 5 / R 1 q y C P F U E k e P A A v J 9 P P e 4 8 Z 1 N H T l A l M 2 U Q u M z D q J 7 Q R n g R x F 3 Q f 6 s 9 D s a d 2 b e f z y i 9 z 9 7 x Y x 9 w J x G Z l 6 Y v i g p D w r r T + I p o V l Y / 7 n u I 1 k u l w w w k u H t d I X O / a T 3 m B V h 7 i y E + T o W T s s f h R O Y p i n j T / E M 2 B M p k X j f w D w q v I v E b j D T q T c t k s g U 2 8 p J 7 R 8 e m h o q L K x q 3 e c M S v N 4 p a z Y x K B E z 5 v k c c k + u 3 u a r / L S + v n p k S V x g j G n T D e 0 R m O g N 7 b U L R i + c P m G t A Q S g J E F o L o r P v L 7 P 9 O G 6 M P B g Y p U z U B q s F f e T c o P b d P Y E X W m J j S y z j R v Z e W / v j S 0 g Q N B I R g m R X 7 m U k j Z 2 j M r X b B W p F M d o I + H e t c z C 8 u L e 4 P d L n E 6 t x x u 2 I l D 2 B Q f d / + G C r L S l 1 C d T Z Y 9 e i f k R e W o u 1 n i 4 G 6 h x u 2 l h Y r B U 6 g 2 I u L n x w i K i W / 9 + / 5 8 g W P L r 9 T U D e 7 S Y w j 6 I G f u N v + o / P G 1 k t 8 b k 7 3 W K U I z A y g 8 k F K k 4 v o i G S o B K + T Y f q o I d m c 1 i W 6 6 N N y 2 s l i U G c E F M U I 7 K 7 U t I f 7 U Z 4 K G B A + m J f i E c 9 U m n g P J I s 8 o i c b k S X J U A O w d 8 d F n Y s A m Y b 3 X U / M l 4 P 9 4 1 u y l Y B s w n M M R d o M I H b / z s 3 9 J K b P Y R H + V v X + T Z f r z f L 4 v F d s b O S K 5 6 Y c 9 / C o 7 c Q 9 R 2 P m w P 9 g J q K Q v 0 S w B i A v 6 G t P 2 s M a Q W A 6 O S U 1 l / 1 b 2 C x s s m 4 z G K r b h 3 d O m + b K p 9 h w w p p m E p 9 1 7 G 6 7 o W r 2 8 A G S F v I 8 i a 0 J b w P D F C j G v 9 f M w v v X F N R h I q G i 8 g d 2 t A B H Z t V 0 Y f B C + 9 Z C c 3 + y 4 w P 1 h 4 M 9 2 R h U P b z 1 v u 3 I W y s H Y t x r / 7 0 L U c 8 n 5 E a t q J z / f 3 Q 7 a X H t a x Y N s z Z 7 y Q X f n 3 K T 5 3 Q F g F B h f 5 7 L Q f P r i 4 h 1 8 m k N w + Q O p 9 R V 0 L t a U n L f u y 9 P k S I 5 l N 9 j Z F p k k A N d / g y q 0 q v j 1 0 w 6 s 7 v n Z p + N i z B 3 / X Z 5 6 8 m K f x P Z l 3 T 4 p u p 1 N M R K U 3 M n a R 1 4 F Y B W y / G z G n u D U M c W r X X / 3 0 u z c L W B I F q R F u R i D 0 R 6 0 c m N / d + + L p x B b Q Q B B k r E z 8 Q r e 8 9 3 2 X / O r g E P M Y x V / s M k k S I K v Q n l A R g Z D t 3 2 X D g B y N H r 8 y D x L S I O Q B N T I 1 + 4 O M W 2 h 2 g E g r K 9 6 N f 5 z v 7 g m 3 Y i w Y 0 N 3 G D L s 5 b f F 8 L I y J K O / U 8 1 P 9 L E a 9 d D + o H b b X V Z P Q 7 Q I S k u M 4 E 9 R u 3 W 6 M / i a k k V x 8 i g l i S R c h 7 S l T T K e Z w p j 5 t Q r d B n E a f m 8 9 d o F x K g X K W s O I D O 7 g c n 5 f 7 u v w B a 2 8 F D C k x j h G 3 A C 8 B S D m c N H F N 4 h / D F o 6 D 4 E 4 k i E w q 8 p 1 l W j B I H n 0 x t 4 E z B m l T 5 0 a a I N h v b C Q x w f E A 7 b g y 4 2 9 o 6 J m V y r B K g 9 U K J + 2 U A e 4 N U N I n G O E M u D 9 L z j 0 N C m c t f w A 1 3 L G q s q w O 0 k l c Z 4 r g b s Y x Y J J a 0 9 a P 8 1 I 3 B s J + Q o i K v k 7 S W / k Z O D P I f X p 4 Y c r x s d M p c d W E E + V 7 4 S M + B m + X z 1 U / H f w K n C p 5 P H X q 0 N Q p i s 4 G P w H W k + P R I M u 6 T z 3 V t k f C w h N o N 1 L l b n d B d X i 8 R a B e Z L G k q B h U k U / H v E L Z M P 9 J 6 q m q a U d f Q E G Q 1 1 v D e Q b 1 m M m z Y s D v V X h B n i I k W S P / W 8 p 7 T 9 J U i U h L 0 u P u l h K V f 4 t g 2 z L n W 5 7 q I R c 6 A p Y z 9 c I a g t n S n j 3 J C I O y U c 5 H Q T + K v N U q M S 8 m E B z c c R Y 8 O 2 q J 2 v X k 2 t j e x Y 8 R N X 1 M 9 6 Z 5 I a E h n Y t n O c 1 I r z N C S 9 9 B v 8 i r J S N J j k Y J F 9 t p i H t b g P E k a x 7 4 W C J K v G 6 t f 4 N r 6 P 7 g 9 g r N G A d / h 7 r E D M A h H 5 E k L V 0 S + Z 7 T X C l B E r / / e P x A q L u F l 4 w x r 5 5 q L 5 B L X 6 H O y z J g l 9 0 h D O k Z z 9 b M E C 4 y p + X a O k M 8 w L 1 C 3 f g 2 C S E j + s T 7 5 U B Q 4 N i F x O A k S y 6 0 b S U d 1 T r E e C i a 8 p X l 7 n 7 K i x / 5 t I Z 3 2 f 8 V o E V A Y h f i T G R H H q 4 e Q A n v / Y 9 1 N J c D y D h w l w M I H e u c n X W e A B 8 R w S A H z + s I d I 7 k Z r t a 7 j i m J L B F S 5 h Y Q F x l / h 5 c r n S + t Y B C S s 8 K o d I l H 2 8 9 u C m Q T B + u + 5 H o i j 2 J N S m M Y u I W v t k 1 S z y g S T T k O 8 H 2 p p / r n H w w p / L s G 3 2 2 j 1 L 3 t / p O v e 6 p E R L 4 s n k 9 L R l p L / 3 R 2 L y V H f / P N + 0 N 5 K Y M b w T D 0 2 w Q u v i J K Y c r G g h l 9 g i H d 1 g y L w E U W Q u 2 X 8 d d n 9 K A b C p L 8 X 7 h 5 s A 7 J n T 3 W h v Y g i g 6 T 1 T 8 f a Z e q l 0 E O 3 X s J k A C 9 k 3 M o R t 6 f 6 N W d F 7 w 6 j w Z t w r v j i c 1 4 s B A l v q I U w 7 O S s a f m C k h V E Z L d j c 4 t 8 3 d v b c A D y Q n h i + L u Q v s 4 A M k U / w w 8 8 T Q z Y e f N Z P S o U d k u N 7 q y d f + + o i O p 7 7 W n / j + a w 8 K 6 g 8 Z S 0 F c p G G 5 x L Y h O m 8 e 5 d + 0 a Z v w K s M F D L O n k M W Z e n p C b / 4 7 G J w 6 P 8 w T 9 Y c X f K D U o 3 J 3 b A v v V r N D b 9 G 9 B 1 Q 8 R E D m 0 m 9 C p s F J f f b C K l B C i X m b L 8 e E v h n A j Z 8 J 6 u B R 0 H 7 b P d X d d r 2 T o / 6 W 3 9 S 0 M g N H l j 3 R n 4 0 o L F O v m / r E 0 7 O l 4 v q 4 J e K E 6 A B 5 A c 7 K 2 8 w D D U n V P Q i v 7 2 4 B b W m m 8 W V 8 C A F k n h d n S K R t d U S T n S O m h x c D v W P k M D u a 4 8 3 Q B E 4 / A A i y M g p n e b l R p c E h e H 1 + o l H 9 H k r h k K + U 8 C m A p 2 6 N / V D B 7 w L F e U P y N S n r x s H I e x K o S g E K F / K C J N x R 2 d X 4 H C Z k a + m S d U a L 2 Z Z l h M E p m K w y + + t x N w 9 X 7 F c R r L 3 P 5 2 z W r l z T + l x k 8 X T x 4 v h N l Q q p N X e S G / 8 0 V Q 9 X 1 C Z 7 H 5 J o N 5 y g 3 M E d R m 0 f x / 2 k R 3 X c p Z h e B + o F p n N 9 a I z g n T 1 X L 5 A E j K p k X j K S M a 5 G I N J o q Y f G W j 2 f I k q Q l + W b d O K + B 6 X z M c 2 G w 2 O / b N y B g W 5 E O b W g L H k u e O V e E 6 D r y x 1 V n H Y y x Q d Z n 8 R L r y Q Q p c 7 / L j g / e V O i 7 G c D W y b m Y C O L X s D z Q H L a G F n w 9 2 6 S 1 c C Y u r G 3 B t Y j C o 7 r e o y 3 P r d 0 x t v V H h A b f 1 n I C + S w E N A N Z 9 z 7 Q T + 3 Q I 9 Y U K 6 G r 4 N w n 2 9 k P 0 / i s b 1 6 c r h B b 8 L 4 E v D a 8 l 5 4 i / R / 9 J d u x C x x P Y h F T i B k 6 X i 4 p N R t S 8 2 b 9 w / z H y B M T F Y l e E O t S Z S D v D n e 9 I z o 1 P Z A b p 4 o P S U x H A E Z G U 1 w Y P i e 8 P q B E H g x H D M x o 2 7 v C Z T X w j 9 V 3 o h F I x O z M 5 f x O k h p h + p X z Z d B t p k E Q + w 1 y k W 5 o A n T v v 1 I k 6 D l B w 1 v p i s z k g i g k 5 h k / 8 / k k L K P y e F H B z A v H g T 6 4 P E Z u J p j k z n n W v p j s c v u w C P 6 v U q n 8 g P w s l x p Y P t 4 q L T O 8 E + c 0 p 2 P Q r t X / q h 7 K W 6 H w U t M Z B s N l 3 S x y / 8 O 3 k Z j 0 n g A x M w r y D K 6 e b g U P 3 P 2 q E h / Q D 9 + u C G u k e R b 8 + 4 D U / W u 6 / i a 6 b O 9 / E w J 8 A w D Q Z A o N y K / X R L h 9 z T y 7 q j C A / D J x z w k a m Y n n x N W J q Z v K u W r u i f n 5 + 8 v / O y r E o Y a W M E t u g Z y o E I c 3 L 4 p Q L M G 7 + F g i 6 3 5 c t Z v Q 6 9 h 8 / b n n / 2 2 k l v m R h S u / q c r b 0 5 H O P 2 9 K G L v Q c l 1 j y C M 4 e O V G M i t K K 0 b v R I G d y R i z o g Y o S V Q O e F j 6 J w Q E V 5 N N b j H l s 7 i F 9 a J j 6 a d m g j 3 B Q j O 8 R i p o d x t H 8 i H 0 z 5 7 V h H 2 k p L z V B R H D A 7 q N A k / B D y K Y D z t w f Q M I r y 3 P u 8 J U t A t 7 m / z 4 / d i M + Z P W M m / y r D b 8 t I S n h Q Z L B f a B o C V f w I i I v R m z / 8 j + G s L k K 6 q 0 2 i s p t h u q Q n E E h a p m k C 4 o G 9 z H 3 A Q z R 8 P r Y C l e W w a l x P V w m A n L I r + 4 M F g t y d f t 4 W x Z 1 Y 8 9 w Z y 1 8 W C K p Z U 5 2 X c 3 e K v K L B L + z N F 3 P G U 7 0 g F O r U R 0 t + z F s 2 j 0 5 W / y U J M l r C g e / T a Z r 3 T 6 A D W z z q r g 3 H P r g 1 T 5 f l C R c r i x n a t U 0 w 2 7 b x z / 5 m T 2 B L k t k F s o C D Q O c R E u O A 8 z K V 9 4 a N 5 z d f x F d f P v R o U g L 3 H A R G s z d X F x N B 1 q c 9 8 r a A m L g L j 2 c a M + 2 U C c z s s X j y C a f 7 g k g M j i L r r 7 F R x o K h V H 7 x D C A f M B j O K 3 K H e M I B O d p w k D n t e I p 8 i 1 0 s f Z k M b x 1 / a P U T Z I b Q K U M / z a q o 0 V 6 o B X Y D q + W A W l e z 9 b q 2 n 0 D Z j C D 9 C c 3 + M O E x + h y a M 4 B o 7 m u X f E m g Z F 0 i Z m b v + O 6 7 W p M 0 q P u U F x p V t x i K 0 f j Z n b w P f N U h Y R F v B K p 3 e T m A 1 1 3 v r t O S 1 e M g Q U 6 F a N 6 k I F D I V e P V g r / 7 m o 6 s P d u s k j T h i 3 f 2 j 3 P I Y 8 D + N 3 P B t h g C m j m E t 2 H / m 1 v 6 7 + C + D z 9 T + P i i W P A O V q q K 2 K a 6 t i E T 8 g r M h d + 1 P k t 3 x 5 U 0 o s p x t J v v R 7 c D q A 7 r s O s H F 2 U I N M c 3 v p G Y 5 n o A j J y k 9 K N h f i C X x X 0 E X H A w O Y P S s y v 9 P e X A J u 5 C v B m W g D x 9 f 1 C k 1 q / 5 T a Q X F N f P 4 u w I 8 0 x q F Y E j y v d 5 U n 7 f + p u c f L L 2 4 I r E + B m n K 5 G + i o e v g C G K s 9 W f y j g t u a b K r w i + G O 1 S V h o A S E C S Z 8 J S N E E P S c e O 1 u Z o i 6 O Y O G y c n k s o N 6 C F n r / 2 0 V b i H 2 K z 1 7 8 U z e 7 T N C W P F f o V l U 2 L T 2 m G t m 5 7 6 h D D c W F M u B m k 1 w + i g + S Y K i / H 8 4 7 g K O i s a K t e q N C r 7 N 2 q e H 4 v r 8 Y G 7 9 V 4 + C s W u m h n 8 c O P y 6 b i n E N 3 c 0 l S C h 4 6 Y R a v h y 3 H j I c f C j P W E K n f J u P O H a 5 v x y 7 6 g L Z F n O J F g G V s 9 g Y g 4 a N d b U 7 Z 8 e R j V 8 D C 1 E 2 S 1 R y h O U X 6 6 j b s D d A f P R K g u w 3 T E s X F K c I G P B d p J + v z v E x O T k 6 m s B t i 2 q D c A 0 P V O e l n d 7 / Z w h E j D U m O P z e Z G K m Q I d h y A j A q + 4 B X d t r / F h b c n 3 Q X 5 w M x 3 A l f z E j w L y G 0 s H U + W W + T k M V X y y c 4 G d S 5 1 / l C U X V E o U E s x j T 8 E 1 R T W Z B V w u P k l T j i 2 e p V G 0 d 7 f F o j I q k o I Z Y D w F c L W F N h 3 G Q Q P D m n Q 9 L V W G n m Z i y T Q J Q K 1 y D 7 A Z b y i 0 8 C 4 l n K b n i A l f + Y b 8 H R p j v Q O q 5 T q h V Y h r X X V 1 2 X I + b y 0 Q 8 R c o z j n u d X B r 5 H 6 n T c A M 4 t D B 9 v u L + 2 J f 2 d 3 w M z m c U U k x R q Z u C 7 J M v O l L b u J z B + E G q d g y y c h I K H T u C T J D z z 4 g e J L c f f T 3 Z Z n Y u k g W j z A V / n t S p U A M w l n P N 4 h K 9 b 5 t x R 3 7 E + U n Q w 6 P k C N z l k u k o K c 8 z G j v D 8 I o U D V i n q 0 S p p 3 G e B h k E b 2 H L x e y D G X e + f x x J w e 6 E O 6 S K m 9 g c 2 G 7 A X 1 f v s 2 Y c e Q 9 t d t 1 N P D F G d 0 F k H 6 1 P 6 Q J 4 2 k 9 A i y 5 h K 3 9 4 4 r X w D 9 / J 9 v 8 F l R v o Y W C X e x Y X 5 B l O X 7 I 2 R n h 5 z W Y A 5 0 U x U J i f X G Z p R p H C 7 J 9 4 O 2 J E r G / 5 T 4 V Q o a 7 v z 5 0 6 n t 0 M H b N 9 v W z 2 / y O 9 6 D c d V 4 Z x V 3 G t 3 4 D b d X + W J Z g L N k 3 m X d z z / d a B h R 7 a x R o o s B b h 8 d Y z 6 a o D B Y s L q D b y 0 x 1 I d o / Y X s n V 5 a o / 7 V 7 8 r w Q 8 v B z q g r 1 i X X v r o f P c i C i X 1 2 W J C R H j Q i s t 7 8 F R x R D 9 M + P j x r H K b 5 d F E 5 / b n r / S P Z D + e Y 6 q 5 D n R i R o + B X m 6 V 0 K i 5 V r 2 D k s H / 3 j v 7 W m C B U w V O L M j N A p K 2 a P q g f N 1 J + X r C L D / 6 v D N G k j H R n w X V h F b X 0 U d P O s u B z c 4 O e q M f V c z 3 z w y T a f N H Q / Z 8 D G m M A h / E f N K G w D T 7 A L A j j X x q q l Q Z R a U T g Q P g f F w q 6 s x n E a o Y B 8 m V h e f R Q G z h X e f Q F 3 D s W 9 V + z 1 q z t n R 7 Y e Q N H d z G 3 W I Z d H / I j H A i J v f + H + 4 9 i V W V P k j H J x M 6 Y v S X 6 r b A B c G N O B u s l U s o 9 M 0 4 5 f h A i R B 8 L H s I 8 p 7 p 4 + x M 4 h r 7 w 1 f I X v k 6 s R f E Q r L L s e f n C 4 O 7 K m G y 0 Z F Q m h e Y w w J A I L 0 5 M U f q Q b 6 R U V t J 7 u W Y W f e J D 1 r t 8 O 5 j v G h b + p x + z g y E / s 4 z l X G S H r P H I S q j w a v 9 + e A A E G c Q F Q b q 2 p y e 5 0 p r y 6 Q N h A g c 5 0 G 8 Y e z x O X 6 a o / 1 g 5 D 4 F o o V Q T y V d T c g R A d 5 K j g D K R L R h V C u 7 D / T r / F Q x W H z b o L S M 9 h X E 6 c r 0 X Q x c 1 U 7 8 V k c h H l c J l h n J f D k S S p T 2 6 L 5 c 6 5 L d I w 4 w X 9 h 2 s P d C 5 P M 0 H P B q d A P E L k o 2 T e / h g p + h K b 9 t h f C 0 2 c h E R T e A I H y 5 a 8 p w H l v O I q 0 + Z q 4 S W h r B 8 T 3 K v / d N v 2 4 w 2 e r 1 m h t B v T v t e z C X G y r F u Y Q E e b b c m 7 c 4 w c D t K B V g H c s p K i p 0 0 u v n Z u Q P B 7 D x b H v i X q N 0 z Q H V A 2 P a f d s j C 6 Q q q s P Y f y M o J l H v E Q d B u h + s 1 / 5 9 N A B 0 m g n M W 2 v u q G / O t 5 p 7 8 L q B j w 3 K M r L b C N T m A + X 9 l t 9 b x f i G x c H b 3 k 8 / u B p x b + m P R 8 O 5 2 A 2 1 y B l 4 Y r o 0 1 x X G V 0 g R r 6 y P Q S 2 6 R G + 2 2 U 9 P n G c 9 M C u R q x j p 8 Y t j 7 P f V c N T 2 D D B y z j V 2 v V p U h o q t m N y w + f T J o S w Z 3 2 p Z Z + k z 9 S Z J 0 x F V 3 K U F v O q t c S S J C k v k b w 5 W v C r 1 h 9 7 S c D A 4 M 4 0 E l i A J D 4 q 1 P 6 t 5 4 d I n r J r U 6 o A a n 1 5 d 3 W k q B t a u H c e y D G s r v v w b 3 u V S X h k 0 0 l 9 C / X n M J f 3 g w g k l v o P G v P f E T u L 1 D p 6 7 Y 1 O 4 z + p i V K X 4 9 q m e C T 3 V D 4 1 7 c W e e E f l 1 j m w 7 t s c l P g K R A 6 H W d 8 H U q Q S 9 W / d c K v R q 5 + o I h o 1 G t h H o B l d Y h 3 J 6 p l W W H T + / o + z K z b Q d i a L 3 N E o u 4 R s b 9 S M 5 i P u j Y 4 X 5 S R o Z U E F y C T 0 W 1 T H S Z 1 L M R n n B S D 0 4 M E j / z P A M Y / v R 1 m y 8 k t g 2 M N 8 9 R 3 K G O 3 O l 9 x O i O 5 t P A m 5 K q j y p 0 D c / Z 5 e + n D b d B E Q / P J p x 5 p S U g N S B + x m 4 T w 2 c g Y o T l X H 9 1 N 3 F X P s v z D X V N c T X G k p 3 q o W c U h + 0 c g L + 4 P F D v 7 Y s 3 w O 2 9 5 6 V x x d B + Y B j g N M c P t U 0 9 U J N q Z y V P X c 4 g L d e g x T W q Q 5 q Q F 9 w W 1 8 7 F 1 Y O 0 z / U H Y w i s V l j I N W O D e G p 6 t c s I b 3 F 0 4 J F L / x c x c L 7 n M j V a 1 s j L r 3 3 A e b b M 5 D E r O P Q B d p w V P z w H x s 2 P J U 5 a Z i m X 0 1 Z 2 R C x R z Z 5 / U o X v Z L + M N R / P O Y I 6 p x 3 B i j o n + D Q J + 2 N j 5 s q E 9 9 J 8 Y S a J K h n + p n Y C e L c P 1 D Z 7 d j V B z F G l / 4 V 2 Q M H x b A 5 l 6 t F H g 6 P W G J 5 i z S h k a o + W v y 2 + + / R e w N y 5 N m M g F L P g x R / S P / c c b P f v k C X F W Z g 3 2 + 3 F v C l L 4 / G b Z i E b + / c a 7 1 9 9 j C T X m f f w l F Z m N z b t S 6 7 / W V Z v P p P A S w o O g H O n 9 I / 8 D 2 G w F v a 4 4 f 7 4 u M 7 q O 3 3 a U U b Z Q h x R n z g 6 Q V 9 I P Q J Z E p D N t b 6 w 2 L U A G s 4 9 4 u p 1 i R 7 a V F 9 L c r m 2 W 9 4 V f f + n f 2 5 S D T t y S 8 h Q B u E s F G d + d / D J M H N 8 9 3 3 l V q t T 5 X b 6 7 K I f t r n o W 1 X t r 4 c 5 r H 5 3 K i d w U D M 5 E 9 E m G P f C 8 L 8 D 4 J X v 1 g l X J Z x R X / r O M L S J Q q 6 2 u J Z H l V + V L U I L s b q B O c 8 O f Z C P e Z V v n t 9 D 5 x q x t j + 9 i l F l + / 4 0 X C K f 5 r w N E 5 v 7 y F Q V e S d Q C 3 b D E w / W I V e w B O I 1 y / v q J h 2 R b 5 / n O G S x 2 h V L 2 f 2 L M D C D t E J U t 1 q u c 8 C S d u a j H r E h q p C 0 Y W h w z q W j H V 4 X L 9 P c x R y W W Y 9 9 C R s 3 d 6 R W e r 8 v c W z M 0 g C w L D o 2 N p F R D G q P q Q Q P W Q h W + r t 9 0 X y e I w A j Y h X A J a 3 R 4 b + X 0 T 9 v o V M j a F y V O x J O 9 r c D p 4 H y J k E v D n 1 1 B p g x T j I 9 v O B H 4 j o 8 G m n n a + E u V j S X a j o d Z 3 A o M 0 G Y P c j F S 6 9 9 4 G 2 8 V b l Y t g 7 L z V F R 2 W T P d v A U 4 y i e G f 3 E m U F g E K M o 5 Y E 3 I w 3 r o s C / P j b S 4 d d D I P u E L j j d I 5 W S v t + o W g 9 X J f v R h N B 1 7 6 D z j j x T p K 1 x w N h h U A p e E u m d 0 G p M X a H N m 0 K p b d 4 c q f d n C u 7 e 6 I 3 z y j V D M P 5 i L + V u v 0 u E y g v E w C I 6 G S Q g 8 l H F j G w U G s a s B R H h 3 F X 4 x F V G f s v b + 1 w r H b Y 6 v 7 i i j 2 t 0 q Z M l z u Z X V j O v 1 2 y H g s p F p x J q c q E k 1 m U 7 w N 5 7 A N q D O j p V p H L h R 7 P 0 h m e n P T 9 4 0 a u n h 0 y E d 4 7 f v f 6 z A t n 3 8 7 J C O M S i 5 D k c h n a p n r h o V O 7 w 8 k t g 6 6 b l y t 9 A e 2 V 7 B A q x R j v x v 4 o r q D T L r Q d / H t i v s X 8 8 D / O 7 B s c N 0 c 1 P s W J Z 2 w X S / t I 2 A M 7 B 9 b n y t P l i P S D c L z l + R V d K T / c k z c 2 l F s L X x V U d 7 4 Z q e M + e p G e F g + R 3 I t 4 0 r H q Y w I b j X F J 6 O A 4 E 9 e + 3 x X p K Z x M x C r l a w x t k o i 1 g g x r n S t V L u r F l / o v g G L Z h z X 5 0 X k u Z g S n 7 a 4 e Y g / d v T x o g u t X 5 a H D n c R G m o n b i v Z A J n D O 3 h H C A S L U V 2 5 x 9 Q H 8 W R P 9 q l 2 a t k 2 G 3 5 E 8 I C r h N p 6 + c I Y D 0 d g C N o n z l 4 O 8 h b P K m W k w u t A X M t U h p K n m U m a w N F y h i z g o 5 / R 9 J i n 5 g H P V T r p s L 7 w H H / Q M q h 6 S G i j Y H R S x f h r Q n x g r y K c z d p T Z g p z 7 B M k 7 u l o l 9 B W E q g D p h P i g X i 4 1 7 R w A E r g 7 d 2 9 f L 7 I u X e 5 Q 2 t C c q C q k O g P H k O D N v T 9 j v c L S Q z 4 o U d 5 m p R 2 p c I I U f r X o O M V E y A Q l 4 O x l N a 7 B + J l 5 1 l 6 G J i t 8 f S F F 3 V S t 0 b Y Q V 4 F B f P 6 6 R 5 w 2 v 7 g F D C F N 9 T 9 r / d S x L 0 q P D 9 a H O L u f c w 5 G 8 + 5 q g Y Q B C J x A c S / P x n V G j 2 z j F 9 w S 4 x v I / V 3 w V 9 D Q 3 K U z G Q G R 4 m u 9 J Z u D z 4 Q k X r Z x s f 6 k Q h U c f v z v W B E 6 R v D O 9 L p x O t Q C N R 1 N X x a o 1 1 a S O l + u 1 P H 6 7 D 7 b B R m H d H b d e 4 q r 6 n k V e k T V O H y i o G K B E y N T p 3 d z a m X z B 6 6 u b 7 f y p S L n 6 H 4 3 r T G d t y k p B U 1 4 I 0 Z K 3 g 9 w D P c Y w V p D K Q 3 a w c 6 2 x 3 7 K 9 s 8 d B s i 7 x 5 N b J 8 d 1 n p q 5 e / l T h s 7 0 O N 2 K x + 1 r G H 8 5 / q q Z I k h M p j B z s S c B J 2 u E 4 a s s s I x U s K 5 D / h f i 9 / i F 9 H O B 1 4 V r P E v E t l s v x x D O N L n y m K h 3 l 0 C K F W P k b 1 V c 2 u s G r S A 2 F + s M L e O X R c I E / 3 F u 7 z O d 5 j B F o 0 L p e 4 e Q e Z z j 4 a a 0 5 2 u p c f 0 P l D x r 0 y g p C a x H N Y A g M A h 5 D 0 0 2 z U O P R W + c d F O / D 9 D t 7 M 9 w + F R B 1 d i u 4 6 k g 7 f h u 4 5 c W s F l I v 0 K F d 8 2 g Z s O 9 y q r N s c 1 I a u S o e J q + t g 7 C 5 p e g n B O V b w N h 0 x / I Q D Y b b 0 z g E X z O 2 / 5 a V Z v C m c X v W f b y v n N L R P 0 y 8 Q O E O u H m B m A b R r 1 S J E q D j 5 I w D g d O n 0 q c S U G 2 Y m D q N A 4 s k x c n 9 h i Z Y C Z M y s 6 C T U S u n 4 6 9 U M Z P A T 5 h Z y q u X K P 0 G d a E e p O n 4 k S n J m c S 2 j d 2 L G y e o Q / l X u / i 0 r 2 p q 4 7 a b A S d v W B 8 a / 7 S d U T a P w N E D 2 / k N 1 X H I e X 4 X P C R a b O z H E q D Z v G Q 4 y d p f U x x 6 C m l + Q o i N S 7 c 7 k L e O O V 3 0 B q l f C w m I F H 4 1 P 7 2 t e y f p A 9 D 7 i n L 3 u f R s 0 3 W Q x n u 1 A + 7 R Y u c H P U / N 7 3 L m H + 2 1 R b a N Q f F n m f / r t A k c 0 Y 6 u l 3 6 H 1 B M P z 7 2 e F 5 X z l 8 P w d 1 l / B 2 J v l X i c Y / X + P Y h U F J h s x C t K / f c l F j 8 V E H P t 8 f + n v C 0 G Q K V x j 0 + 9 D s X Z H j S z Y + u X 3 J R q r 2 m n x f q z d Y D Z j 5 B 4 9 5 f M Y I T z j f h 6 q l h N p e w l j G 9 l d h J j c / 9 z a k R i r e h 8 y l L N d 0 S B M 6 x C K d C X A D 9 C C m k d P 6 B y z M B U + d Z y + v P x L b H e x s V A g g W j / v D 8 f z 1 x z O O 3 N S 1 L 1 D d 5 R C o w j X q 3 g n q Q L Y K G l E G 6 1 I S O u E 3 x R x W S H O f N j L k o M t u 2 i 9 5 7 Z Q O C L X y z I N p P P w N F b G h l T D 1 H P R U a X U G C V 0 j D o M w N D f x h V H C o 4 q h p Z R Y P M G b 9 3 y w t j c I f o 9 A k Q d A A 2 + 3 o T L 8 + s d E t a s V Q F y j G F h 7 P E E Y 4 U z K Y j L S 9 A 8 a q 1 d f F R g S Z I c b a W l 6 c P X O L u + 6 0 E Q j k q z d z Y m n z z S W A i 6 L 0 6 z V r l G J d 3 6 / 2 b v w M B w A J z m 7 Q n + n H 7 x 0 w m X R E U o J V R Q 9 E l 0 I I 9 E F y Q F p n 1 S C h J 4 Z i W a O A P r i P J I M Q z J b e Y M 2 5 N 7 / 2 m 8 l R I / I E 1 f u w M o x 4 c z V q F 5 C n E H q E K p u w M m r M y j u I / o c D 8 h d Q L f F F b c o R e X u 3 a s c W 4 Y q l A E r y 7 6 n + 0 S D L y q P c b v T B p q L G e N a 8 M 5 5 t C y k E 5 3 H z F + g S 2 9 a P W M g d c 2 0 7 G K r X 1 U U W l C S Q u 8 J + I N y f L 0 / b W J e p m 4 o b z k u c H O E 5 V R E x 0 m I H z s Z g B n x J A K k J G 4 t g J M + f 9 w 4 z f Q O R + l K T R j f v k + I A k Q n U F R h I 7 v C t J z 5 2 u u J h k a Q X F l A y g z t h v q o 4 3 + q h X p W v b H a c 2 g x S B b b 9 2 9 Q i 7 4 u d 6 D Y O P g w c 2 B J t c s H J s G v X Y 9 J S b u E l A 7 f 3 S t D Z X J b W y R i w l C c 4 s z Q l b 4 I J 5 y S K j n W O j H B p F 6 B w U Q 7 g n b F 4 C l K t w K 4 C K Z K g K 3 5 f d 5 j V 1 o c 7 A q 7 8 j f O b G h 5 s E 3 x e 6 3 8 I O u G X Z C p V U 5 d 3 w 0 W 4 6 W g c O V b A n / m Q R W f 3 0 7 r i w 5 4 H 3 y E A e Q d 9 m S X X U + P / m Q + E A f 3 / D T y u D / W L 7 z t E r 4 4 z z C 2 q L D S R j F O 3 F U 7 E h g 5 / V f U W v r n q P X 3 M 0 K m M Q O h 0 I Z P w p Y S J n h h H M e F N / W I R w 6 s c p 7 4 A x t 7 U R k X b 0 c b M z w V 0 F T S c 7 L 7 C t O B Z I 5 d F 4 p P 3 D m F E F Z S 6 / 7 b / z S T f P V f K k J / g Q v v 0 S 1 6 c 0 N 4 Y / 1 X P Q L V W V U 4 W V C G g 1 v q H j 5 u 9 i B f r m w j V F 3 C X w Y M T n M K J t V H S M F + q + u q g t T W X 5 + t Y W a l H E i s g d n 7 r M T S U q v B 7 u a b X l b N u H p G w K I x h 3 E w S C Y i 3 z 1 6 x r + j / b S 9 J u n N E r 2 K m E 9 3 V 8 2 A L k r D t + l 0 G 1 J t u A 6 x B q Q j 7 F v W K p 3 5 t / 7 3 l p e B v 7 n R B y M L R 5 Y E h c O k j l f / Q 6 F O P f E z Q j P S U 0 T A R r 7 e c f 6 7 J 8 B c S K p 7 S T 6 S Q Z + D 8 E B 1 A k r V x 2 V / i G 3 f u U B 3 5 B y r 5 w 1 e D N D 4 5 u Q L i K V F Y x / u P 8 N 1 e W S / 8 5 Q P f 6 1 u a Z r 6 I 5 K F q i D G H 9 Z C E 6 q V m v l C k 9 z y l f U Q R C V B c X 7 h 2 S N 9 + O v 9 E 7 Q 3 i B j s 4 H H M H 9 j 8 3 v p j K x 2 B 8 J V O c F 7 1 V K P k F d q f K p F K f v l 5 v g a 2 e z g b P H o 3 M V 0 1 d J O M j n m H / e d y h c p s T H j k E J 7 h 2 Y q 2 n 2 7 C o J B H s Q K A w k y W t t e t 1 L N Z m a D K D c z 4 n D M T s W H y p w H D c h T 1 m + m t s y F z W L 2 B w Q x l P L w G f a U a F M Y q T T M 3 O V 8 f 5 l T y s p V O 8 n N f I S g G o f W b s + 5 5 g A j X P l Y B o T m E z c f L s P B z V k B d X G H h o Y t j H q q 1 1 h f P F l X k n U Q 9 k I B c a b j Q x o 1 q 2 4 8 p + H 2 + N G C Y U R A r 7 9 x i t a 0 b 8 Q 2 N y 7 c F F A i I i W t 3 N 3 r t F I / D H b 1 z d Q T I C O 5 u p q m T q / 3 t a E p E C Q V v X 5 X h V R b r 0 + x 8 M / 6 O p K W B 3 B 9 / p P j r H R B m h K t I 2 I z x F i / j F w p s M v A Y g L W l T u Z Y n f l w m x p p 0 t 9 v O O 4 / 4 L K A t z Z 6 I z 7 V V R K 4 Q 0 m T 6 D c 9 3 X M x s d 8 z C u H l 9 n n h O z / e B K t a o 0 8 7 L D E F Y s L Q X y u A 9 U h X o p j G a B J 4 D Y / o Y n X s J / W Q T E 4 x U D 8 e O q L X s U P t 0 0 t 9 W H 5 U K m p 8 N 4 j X Q v v i p M / n 9 Y L 8 3 R n o H U T f I 4 x 4 / P y K 0 w E d g f U F h A v p f h A 6 t i M N r s F b o 8 f z 1 k 2 1 E a y r X Y m u j Q o Y s 3 b n y g B 3 5 C M 1 7 B R K T 2 Z 5 4 Y 9 y n H P 6 + S B R Q O O U N G x n i k M C g o Q 0 A W 7 D l b H W A Z m u R 8 3 D z C m A + 9 J + X + Z j m k N J a n Y p o y r s L z o H N P 3 1 3 C Q u 6 g Y P u 6 q S k 4 4 O h D N y W e c V 1 Q o + n 4 m D D q B G W X I I 6 W 7 R l A 5 D 0 9 P 6 b Q V L v X j B F 9 s i 1 H G H X Q 6 E 9 M e s w X N / x I D f e k 7 1 U d x / 8 L C v u Q I v C X r J t B C c m n n k k A A N 3 3 t 0 L w G j 8 9 r H e 1 s h g Y r v C D w 7 F 6 X q F O Y x w F K i 8 8 F Z Y W a r L w 5 q e t / v q e z D 4 n 3 8 y 0 A 2 x h y u V E i w 8 L S r c b l c R h f s n S r 4 M S H 2 c b G / R j U x 6 5 w N q H H 8 / J Q 4 V W L Q O 0 o H b Q / P R v 0 4 H F 9 V h v X Y 0 c F a X c r r E 7 F N 3 2 H H R f k 7 p j 8 E x M e 8 8 P y t z i l y A H i O 3 H z A S s q D z y y 4 q J f 3 V 9 p e F s 5 5 G j B C d i 5 i B r b z 4 g c d Z U B m n T u X O 9 6 j 9 1 U G R U D H c f o c S g o v n L k J 4 l + J l U 5 Y E g P B z f x 5 4 o H b Z Y 8 o z 8 / Q B J N l O e k r 9 3 F u 2 A G 1 9 2 0 Y J E + x e Y u Z v 3 L g Y t 9 0 S T E v E M C Z W F q a x k X i / E O y 0 Q I K u h v 3 N z y e 9 N U 3 P o 1 l z h X X G b / p y R Y M R e w v t 0 0 X n l S T J X Q p u X X 6 l L 7 3 B 3 K P h 1 1 1 y o i B K E 6 2 i u 0 W 4 E x F u 3 U s 4 N g J E n A X 4 s p t i F b B b j Z l m j J p 1 + n t 0 b b K e l T t r u x 7 f a d g x h Y i b k w V 6 2 n a N 5 C A l p 4 Z d A r f + N D 8 r i S M w r t r F c N j D U O F y o J U G v b d r 5 J f 5 o j j k h W d y F 3 4 I H h k l Q 6 w G P F 8 8 + e + L v 9 k I h V G t u v 4 9 B z + e 6 u j s F 5 T G J Y P l / 4 M 8 e + c d C 7 R a x n m A U + j W 4 T 5 d E F g P y K 0 R + 4 P O 7 d 6 z a T 3 W N D 9 + e j 1 g 7 Q J v 6 d O U 3 Z J 7 9 N P A h / M B P 9 O e c R + O p I E V c H E f g k Y z O 3 h S r D 2 3 D X 4 Y W a 0 4 1 Q 9 9 c 1 d m + + u U M l 7 D f u 8 l v 1 E G U Z n 2 w V 6 M s u u C 5 8 Q Y q C H d 7 l g a 6 U p 5 e 5 7 o 2 G 1 z 1 7 5 t c T y 3 T q Q u J a 7 m t G D Z c h / h n c i p 1 c C G b t u A v X p e k 1 c I v N L f 5 6 6 2 z w Q i r h r z 6 O q / F i H x c y T L e K V U u h M c 0 F e D p z W B c 7 E t 6 z v j 8 I Z 5 / U N 2 c s z W B h g R w 5 T S y H 4 G N B J i M q P 2 l K T + N k v 7 X C K d 4 O b 8 8 S p Z 8 G Q y h f q G 8 V 1 w 7 3 s D 3 a h T 2 g c R P R 2 k D s G F J Q f B t 7 V C G Z H X J y J f f B c j M I E S N c G 9 / R 3 t f 9 5 O U z R g w + p H 2 O 4 C s 1 Z 9 Y c v c q W V G t K b k C g i 7 k e L i n s 3 H c v M l C P 9 + p d 9 Y x 8 j J g S G u X w t B G X B C + u 0 A 3 + r K 7 / u Z a i j 3 5 2 E D U K i 3 O p Z w N t Y q y C v A h N G J e 9 U V u 2 G K b 9 G k I D A / T 7 q M X x 9 z m F Q F N x 7 Z 2 / 3 u p D M A 5 L l G 7 + i b W Q i w K j r e y Z + Z A K k L O K N g A U u c X d 6 t j P F 1 D x k g H S A J e + D b x v 9 C D W 6 b U O / n Z 4 s e b y 9 x + P r E G G D Z y a R b j J G 4 k G K 2 H P p G F L g g f 1 1 / q j r U c t x R r n v 0 E A K u m D 3 V m E x w O F S 9 k 5 o w N K v 3 9 g N i e S 4 k x L 2 d o H 3 o n M X U W M f i a s 1 f 9 f u w i f T E i Y P b P i W 3 p S G L 5 P e h h Y S X W 6 8 g e 3 Q V 2 1 J a b 3 q P W t H B 6 Q b c l Z + 7 6 W j 5 / W U H Q s e M D L l t u g C U 0 9 n q 1 L 2 p + E Z q c 8 6 / I I X 1 6 I 3 K q T j Z b 3 i e 0 e X 9 5 u M f m L n f C Z R d 4 / y V r X x 4 h z A n / c m P k G 2 1 I 7 H k / / A B L 6 I J L B o M R Z i w G 9 q n O j 4 C c A s 9 M i F R 0 4 Z 5 R r J / a 2 f 5 0 3 I f s d n c z z t u 1 N / Q A n r s M T j C 2 X u 9 q Y c w 9 A + e X K n E f t m 7 8 1 V i S K 6 x y r r + l 0 b o A j 7 M m 7 5 z C o / d U F h Y I A h K j a + q V m f Q u 9 E N / t 2 g D 0 r A f s X Y f b U + L b L E X U 0 1 / R 5 7 U u E 1 m L 6 Z / w J Y m d M v h f o j N q 9 R / r w c X T t 4 G U w t r 0 d a o q 7 I 2 i v w / j Q 8 K k J q P c d Q e m L 8 S q g V 1 m F P x O g Y N + S T C 4 C M 4 b s M q S Y v 5 v h 5 h C 2 W p f J X V v h U 7 p + j 5 V h 1 6 2 R a 1 f P J N C 4 u g 6 p P t 2 M H h v v n q b K a 9 L N J O 1 S J F p K 3 K w Q r k s J 5 z N I e D h U 3 O n f 9 0 t 7 p o n g y u k m L O 1 3 Y / 2 7 f j k c r M f z + a L 8 b S E c r B T I 9 N S c P i Q a Z k W K s 0 S S a N a 7 O 3 9 d v z f v A 2 j N 1 / G H t R R Y y A 9 r j c 7 z 0 X x V W J K f m b N M u 5 / j O W 5 b s + C H g 9 p P 7 N F u w 9 w i O 4 g F + P H J C + Y H N f Q 7 v w W O I a g X 5 t e T y H 7 v T Q B K H P o + Q q p t r D n Y x 3 8 v u B n J 5 P J 1 u h g Q c p 8 7 5 0 v / I g S f X Z r e l 1 k 4 c K X 2 R b X 2 i 7 r c A 5 e Y P Y T R z A P V e R o T 0 Z 0 J 7 W q J Z S k j J k v j W d S r s D F b M q U y U H i 4 o d 1 H T S q g U F 7 u l 9 Z 5 i p k 3 4 w 9 u Z g + E C k O 1 b m r d p M Q p B m 4 r T Z 8 t T F b S 8 P J W s p 8 h k q / T H R O 7 O y 5 T 3 A R 4 M B 7 + d U v V j z p U f i N y h h Q O P M i L A U g k J 0 G r / g H C H e M w y + D b 1 j e 6 4 0 z P P L U p m x 4 f M Q G K 5 n L 6 Y E o e f x 3 c h V D H p B 2 U 3 B b u i w i k g 7 i G m R 9 g R I k A c y i 9 m / D G y T e z f c s F W 0 2 C R s r 5 N 8 b O r F l Z N F 3 T P 4 g D G U T w E B V Q J h F k P A M B Z R C Z p 1 + / 7 5 X V 3 V U d e 3 d E V 0 V k Z k X G V 7 n y W y 5 4 3 + e 5 7 + u q j O 5 r 1 D 6 H L / d p x 3 z A n F Y u Y A L Q U Q A D x p 5 L o / M E 6 8 t J O / B j B y K n f V + i o w v E 4 z V e V c U P y s / n s 7 b v v 0 Y p Y 5 p X Y Z v F i t t 3 V O d 0 B X 6 M D O Z k / i S y Z U p p X r z A D s T z I I h B 6 w Q p c s o / X / + c V I M H b f Y K M v 9 n 3 0 y d 7 x w f 1 K j O Z I F l / i E O f g b 2 R 6 0 e 0 8 6 9 H Q + j Z 0 1 f 4 H h T m 6 Y 3 H v V 7 i t s / y J T 6 k L m N u H V m w 7 H + S S X 2 W l 7 P 9 T r / l u l y / w i Y H P L X x t m q z W I b 3 7 b 0 R l l Y o H V Y s L / f R i s 3 H j A Q L 6 + J 4 v D w v M D e g c C F r r h h O e + 0 + 6 b r v 9 o l k m V b 5 D d u S J S H z 0 L u J W T 1 P b / v f C R J g P G X K q r s O N c T T X f l T c i H + v R 7 8 O j m M L y e i H g h L d m 8 P 4 W I 5 b n r u w / 6 / P 7 L B w r 2 3 b b w T 4 W 7 e K 4 A n s C i Q M d X 6 G f K 9 p d F v S f t E W o e h b 3 h + l 3 d a 1 n u 3 Y h N 8 B f 3 1 m O B F f 1 1 L 1 p s 7 7 b 7 Y 2 + u h 8 9 p M n R 6 I 9 + A 4 P 2 / a w X i Y H n H E S c p 5 4 G d X r i r X y M 4 g s 8 V O Z X 6 n Q C i G g j C T 6 j + X X o S u / d O 2 u W x j 0 8 O R Y I B K Y F Q j W N x U U 8 a J n D U e i b b 6 X o 9 U s P s 6 Y j s v B 7 T d r L P 5 3 T 2 7 X 3 R P i Z W h j s T b o Q c z h 3 r t q s 4 N I Z l d O y Q R l K A g 1 g W F 6 h 5 K O g 6 + l b W i j c F R J a o o 5 H s h s Y b j 0 8 s L p 8 2 5 2 R B h 6 F x / h k c d F g y x S o d C C s m F N 8 c F 7 M f 2 S X P 5 J R z m w F X 6 B O G 8 u u H 3 v v O 7 a i 7 F H 7 / T q N 9 y 1 c B z o l L b p U u A A y / 7 a 3 c 3 I M g Z V 7 i 8 8 b s 4 X s 0 n Q J P a l J f B t + 2 z u n p l 1 M d S y + v n q A u n 4 z x d n X L A t Y a g P k I 8 d 7 U 8 C G y N T s 1 J / x Y b u 6 L A P e b 4 / / a t 2 p W m P L U 7 d O X j n 7 8 L D I W Q s n T Y P h m / j 2 g 0 N u E e J v 2 B K 7 m K r 2 d 4 r d t l Q Y K 8 C 6 / p G B h z D M u T + i k v i l Y + 8 4 c + k 8 X s V 7 u 9 d S t B y / N V h 8 2 I O U n J s x N K M 7 t I g e z q e + w P V c l K B / R B s Z P d o F J v Z C 2 d G 9 V 0 l x m d K 4 E j 0 U v F H 5 + R m e w 3 W X h U p d v X L + 6 W e Z R q P s T e T B O d v l z l L t x 5 R E L W g c D 7 n Y 2 4 Z 9 7 2 K a 6 U Q V I 8 P s E 3 5 1 n N 7 i m q o c n t q r L / X h E A 4 L o V 2 e P Y w T w n 9 K A O z B T s d P d f M x C q K b z j j i z d V f l f j t u F + 4 R 6 E b / d y K U y d g 7 Y T s h x s V z d z W o P c q z a A p H j 0 O m X X 7 f 1 v b 4 G D 5 e c v r 9 6 G e m f g R N N R a h Y M w B g 3 Y M F W A Z Z l 8 g E L c S 0 w x F A D F q S U r M g N U n v v i p j D B C T r R c c X U s y G P P s b F M / + 3 V 1 l i J D 3 i m 9 b x T Q n v 2 3 M 2 I O q R d a V T J M b D I E x e T l q m 0 L / K O v V F Y 4 d B c + M k f b z d 7 w r O S X P E M g Y T p b J 4 M N s k Q c v w s X f t y n N 7 h X x X Q x D y J n w t + b m U 3 P 7 Q T z H Q n p g y E + H b C / m X g v i q H e L T s K g 6 j f 0 L 5 J L N 4 8 7 + S + f H I H m 8 K u / Y R O M 5 P S p G g W 0 x y 7 / N s c J v t 3 E h s M M N s i / v I N q Y K v o J H c A L Z C 3 v 1 U 0 i E a e R i s 4 C 4 c h H x d A H i + + Y p I l 5 B d 1 F H E i j Y z / u D t A s R 7 O / 7 v R P c 3 H A m Q 8 f b A 4 V x W S o r f h + L A b d r 9 S h y / 9 F z P O d 5 / h b + / Q j 4 j / / 9 I A f p x f C P D I H K v c 3 r v v z z q t 9 A 3 d E g M o 3 K u 6 t G D S z z i s Z s d U L e j e I u 2 j m 0 H Y d e 8 U c 3 w a 6 y Z p B b 7 q Q P l i V i 7 x y H l A j D 6 o R s 2 e U D Z 8 P 5 A n N P B 7 q A T B L o p u 9 O 1 + X z p 9 5 G 8 7 V L H 8 / o d 1 J y n j o N j 8 v y y A 5 U p U K 7 z X 3 X i f t r t d d X G R H 3 f n d B P h A X + Q H L a y 1 e s 6 P P O u e u J 3 Y g W J j H U C F 3 0 3 D 4 9 m 1 i u T 9 + 9 Q B 4 a 9 X u + v W W z y 7 Y o e 5 S u 5 3 o U X n v 4 V 2 l J 5 X Q q 1 I T 3 g L a u u P M 9 7 h 3 + o u l m x L 6 m U S R j w u q 2 U i Z g C P o 3 p L H E 3 3 4 W 4 g E k h O G 6 E + U R X / i Z 4 z T p 8 p M z v L + + y m B 1 1 m u R V i / M E u 4 g y A x K C d 2 T Y V L / u M m B + K G A 3 w E p 5 c 9 J f 2 a 2 6 r y L X K 0 K m C P s C x 0 H f m y D K 6 + n P v a Q c 7 d N 0 6 U C G Q t Z 1 D M v L 0 n f U O n Z H 3 t R s b h 1 X q j z f p m M T l j / k c m K m 2 8 E v w N V s 7 2 n 9 3 x Q 2 v I n B k g h k t g 4 Y L Z N Y u / d o J X G u P S R 2 f o f M z n q j X M b r 4 h F J V 9 W S Z Y a i y D J A E 6 P k G E T E 7 2 9 r Z u 3 Z 3 Q C 9 Z 3 N z j v 4 g x T y x N f r 2 x W d / u u r + T / A o G J L m R x X j I p p n k r d T 2 q g F A K o P 8 5 l T C / C E g U Z j i 3 A w + O 0 F I K Z e Z J e 2 E h j u 5 B H K P X p t i t t a o 0 d O c 1 6 z q 9 v e 7 p t 0 j R k u L Y O a v g K a x X m / I j U I R g P t k S x k N w 4 k 7 J n b K + x h A d G j B O m s 4 W G x n 1 r S 8 g 2 m c V 4 p V 7 4 4 z 4 5 / A 1 a d H t X Q H 5 / 8 / F t f 5 v F 9 d 8 x 5 R U 2 c Y 7 k C A n j K l R q S x s F y + q 1 9 a Q u 7 C l u H / A p W N 8 c p / u 4 P X J i W x 5 y n S 4 l f n T a K k S h 1 e L N u K H M 7 i V T s 8 X 4 4 J d i S N W O W y t J d g l e 3 A l M K x h l s 9 f j o t Y D 9 9 3 Z L b V F O D e u V B 3 0 0 Z Y F a 0 w M A Q O y 6 S 9 B v j I b V d T T h i s y n 7 4 k m Q E F E D D 5 E + 7 K 7 b f f y Q h J 9 x F 9 4 G j 7 y t 1 e Q C 5 + U O X E b N 1 f h 4 R b E H L Y b P f f U B h V v t u 6 + D y c c B P J h 8 V G k l 5 z M c T O u 3 Y W f 5 6 / 4 O z v H y P X Q i h l j h K T r t W 8 + / n p o 7 v n L L 6 s 9 4 D u j U i l U V c e 7 r O h C d m j j T F z 3 b 0 R i r d d B U y v 8 / b 0 5 f n 2 6 T c H M G Q P z f u 5 t H s H e X 2 9 J b Y 4 z E p x m M G d g 7 0 9 r 4 R Z o k Y 5 / L j u l L x q X Z n 9 y k 7 u t q i 3 6 W p + s 1 5 m i z c Z z s A p p s N w S D o X N Y W X 6 e h x A N h 7 1 Z + O 2 g w B B J 5 B U 7 g r a z S X S h / E s A 6 6 n 2 V K r e Y W X b 7 f G I x Q N / V 0 Z 0 p L r b 0 + n U W z W c i i M K C E g B m Z T / H + D x A t k g 3 0 4 l B E 1 7 e 0 U / + b p 6 P C y Y z y Y Q p y i O 1 9 V o b W c + t g a 0 5 F w p q 2 f X 5 8 5 x 2 F 6 h U k D f c I w a G d / b Z J k y K Y H y q O V P c y 4 t 1 f 4 g t U Q A 5 / B F W 4 a N h L m h Z o X M z y + b K I V N A m w 7 A K l x 3 n H 6 w a v B 6 i V A w 8 d 2 F J L H N f 1 j T G J C Z L O Q b 1 r 9 U W e 2 + v d M R s u 0 Q c 0 x M V q W 1 I V O 6 l I k V C O c j w 9 S m g l l 9 8 0 S 5 s e L p l M B J 4 r k r W N 6 9 f R A 0 Q P C B u z y r x w 0 F 7 V 5 0 x I b R z 3 D l l S B 8 S q A + C S g 1 n E y l 8 / P 6 + N P m r O H H X 6 o Y W g 7 6 I w a h C R N u d N W 8 w I E J a F x 9 A r M + 4 3 N c l o D O P N 9 7 U w W 9 F s S o K w + V u I u L a 2 X R x i Z 8 j 8 c r 2 C q H 4 R l b X N 5 + b r / 9 T j t f h P k G p 1 u I u P f b p S F K 2 i + E v n v v e J w T T x D J j Q r 6 D C I R U n l O n d n y B J 3 A N o w n n b 4 o I r 5 X T K 1 + I F 3 4 P A g U f E 1 4 d 5 X H P O B b M l P s 3 S O 5 9 I l t f 3 C I X o y T 1 0 5 t K M f 4 4 B / h z E U u G U P W 1 o Y q 9 0 f g 4 q 9 A d q 5 9 Z 7 F 7 P t S 9 i 0 r L c 7 T 3 Q G t k W p w M s 3 5 H 6 A z 4 S + y I I S 4 Q p 6 t X R s t e o d A M q Z d n u B p K w E B D e W s G Y n k 7 v k I E Y 4 O 8 K M t v S T / T + D C 9 d v R g Y t p A X N 0 3 k l n X T m b 6 B C v Z G G n B c J a k P C s 1 A 5 1 y 1 y P c y 4 x S Y j Z J G y R g 3 W H T X o m 1 g Z m 8 y N e 0 4 L j m + E 3 N P N K R x p n b 6 w G t e D B 7 t Z c E k w K i Q t e / 5 8 j f + F f A B z 6 R B + y s A u u K 3 O g Q n 9 s w j w W Q H w C Q z L 5 7 t 5 F g + 3 D N 3 4 H k p c U H + F K W Q u u l s W X x x z f a B 9 0 A i B d u G U 6 x L v 3 K Y O L 6 K P r k K 3 R Z c b q 2 y e 7 n f n 7 + o q H U i 4 M T o h f 0 5 A 1 H u + T 3 p i I l c E 8 + w c q 8 H 5 4 L E Y 6 A P 3 l 2 k C W B a t I y c U Y T i G Q A 4 e g x H T S l M a d 1 x 8 P u A f s a o v W 9 e u n k G M i w Z B / e v v S m k 7 K 9 2 a 2 Q 8 D h + 9 n v X W K 9 w f R X K C K d V / d n j k K O P C e c Z O Z + y 5 N N R z C G 2 c e H y K u y M k 1 p n v 9 E Z w e o P u 3 L M u Q a q 9 A 1 k 2 w m / m x 9 x q w 9 m 5 1 X q H v M 1 + 0 u J a q s q 5 Q j T l f q 7 0 g 2 g b J d s L J W F b 2 / J j 7 k a i d Q B 5 O B n E Y u 2 W S v G 6 2 G H m T b 5 / V 2 f 8 k m 8 G A a + + 5 R Y c J m u Q T w A t J / 7 K J I S o y v i b z q N O 8 a m t O 7 O a C x S W z G M W + B L y U r B c x X j p 0 A X 8 O h 2 5 r t j 3 5 f g F v B q 8 4 R d N i m 2 K d z + + Y s 1 X 8 j m L 5 + c r v U 3 J 8 k t f j 1 9 + O 8 o 5 K g x p l I E c N p e A X u C c t s F q x 9 t E M T l P I T K n v I + w W L 4 p Z 8 f F v f e G + k n K i 6 N / N f w 9 0 Y 4 g f j C u Z n q G + l D 4 2 l W B K L 0 g o T w J L b + 9 E n H x B J d y o H O x g E / m f X e g Q D h A J L Q r h 3 z L 3 9 O f c x t m v C u v W Y G n E P 4 4 O n w g S Q b q h b H x j / J u 4 T v r b n 7 A i z B l c u 8 / f M X 9 R W / H 5 f x B 3 C 2 r 8 S b y + E Q O K / P A d Y G 0 E / 1 8 I R e R a B C D R w h v C d Y M 4 h J 9 + x L 3 4 6 X N 2 8 d q h d 9 f 0 f p + D 6 A z a Z E U d V S 1 R 1 x v Z s n F O 8 P k V T M S f I 3 B Q u h Z T 2 v J U d 8 s K E p E s L k N h f b x i 7 h L j M x S j W F F v w u 0 t q T C 5 R 9 q / f P E W u g 5 Q i a R a G E 3 s F / J s a Q X P u b p q 5 v 7 I 1 u 4 t m C + v L c / j i X q 6 6 X R 9 5 N 7 n G j D t 4 V H o T D N A b 1 T P D i j I 7 c B X P T x x O 8 / W u 4 Y U Z b r H b 2 e N V I Y O d P b g + A W g V w S B + 0 K u s k L / y p / 4 c w k v / / n b x x S l e B H 8 P J / L J p x / a 6 + w 8 M 6 q 6 R N J / F + 0 p 0 T e L Z T K D K C L R S I b e P r V v h I x A 4 P P B O U v r d E v / l 6 i w K L D 5 8 Z q P d / Q r D M a B P Q v 1 M 1 e z / C L p / w i 7 6 / r 9 v A f / + W v 7 n W 8 J / + / t o p e 3 e r f n 3 z 6 E z k d m N c k Z 8 R 7 I 7 7 t q / v y X c V E S Z L s q x X v D u P O / h k Y o 4 + 3 0 5 z v / t / 0 l V O 3 z j x X s V Z W b q X z A U c j S g 6 G t S 2 B g F M O j o L y v T p X v e j o a I k L k H d 0 I X 5 8 j p V 9 U A + v g t 0 7 i r F T g d j C h v H R 8 R r R s F K 5 U 3 x I u u / W e X I P 8 9 6 x r / u x H O 6 4 X P F V j k e n Y p 5 l 2 C o j / 0 A 1 4 T Z 5 x H O Y 2 p t 7 8 1 d d 4 + 2 J M n A B p e f I g o C w C l 7 7 8 o Z c 1 L m e D P s Y I Z X U r c N C y C f v b T o u d R K V O r U X x z X f C f d k M y U a c p C Y w O D i n L R T h R 0 h E m J O d 1 R M X / j I b I y V z H 0 B r v h F G G t t E 4 A p A U W 5 b A 0 T W A b Y 9 c K n F u E L 8 i U M R g K + J s f J S 9 y G s H p 1 z q U W v P 5 M j G G L r 2 5 Z E C G + E r 0 1 e s X K 0 2 l f V v q J g V v b t 9 u 2 z 4 Z C g 4 D d 6 U P E a z O O 3 3 x a i N I X y e / T E b u 0 j y w n w 5 W 9 a 9 t b q y P t 9 + r v U G D e / 8 c x C V e F K w 7 3 X e s r O v W m w 9 1 w c i U W U x D 1 O B W 5 1 q v D s s F e f t c h C R T T L S n u M c Q 4 H 8 3 K A u B L C J w 1 Q x W d k Z / T w r h D V e Y C 7 g X 9 T O Z P k / r u 7 7 h z c b P s v n 3 X r r n n v 4 V z r q X R 0 G z k D d p X z + 6 c S N N 9 C K z Z s 8 L L o o q C h l F 6 / F a R f N J b 4 1 d 8 U e B R t G f C + G M x 5 f 0 F v K i G T t L 8 T N o I w L D k 8 T W 0 A 2 1 t n D d Q 1 g 5 L l 5 e t 7 / 0 B c u u T 3 a F O 7 3 J n m j 0 o 1 Z T G l / H g V 7 + k z H F u / c m 3 p K r y D 1 g / C F G i 9 N k e B 4 4 X h 5 q B K L A e n s a U m x z D i 0 V E l X L c G q V 3 H 6 c h F f n h e v d i f f 7 h 3 F D Q S t E O Q Q 7 P p 2 d z K d n e x u c r W 0 z m Y 0 N O S f 5 X N V T F T n 1 0 H o P l h F 9 b L e E / 7 z S B e c 7 d M 3 Z i 9 k U r Y 8 2 7 r I e R L U m C 6 h 0 M / p P P C x U Z 8 e I U s y t 5 B N 7 A n B c f o n t C h 8 v c D A q N + C I 0 B l S e 7 w O V U y z k L Y s s g I I 5 O 8 n 0 9 9 E n + i D 9 o j 6 L 5 u o i F l U Y m i h A K H M l j 5 L 6 7 g 4 t n 0 T V 9 o c E D / / q W Z Y 7 k D 3 D 8 B r X 2 2 8 b 3 R p g x Y c 7 D O b 5 / R y e + 7 B L i O 7 h I X s r f q V y A 5 z I 6 s Z 5 c P m + H E X w 7 D X q d W b G Y f q B q y e O G 1 2 o / m B 9 D L L x j + G q D u A j 7 9 A T x b S D k g z J f h P h g O 6 2 T 9 + o w Q + T f X A 4 P o l / + B M 3 e D 1 y P L s 5 c / Z 9 N N 4 / Y O c W G B V b y n O j J i S / U D K V P v 7 f b A I p P g t B Z 9 u 3 E u + y T o L X 0 o v H 6 8 D d 7 3 X / F i R f x o f 7 b H C w q t 2 l + 8 G H t h 5 k I B J V 6 / s z 3 S O r v P F D F u h 3 k Z t G u Y g i 6 K c i Y d x P n f e v x W p E C F w h N J 3 3 e 4 v Y M 1 k 8 0 i 9 l H 3 7 I d 2 n A 5 Q f B m o x e v 2 X X L U 9 v g H j X Q t 6 i 6 c M H t t F I S p T 7 z q 9 l p 9 2 c 6 u d Z d o c o g P x y t 5 O G 5 0 R E e P N v B p t e g i j J Q S 6 f k E j N F F G g n p Q O m R h 3 V 5 O T G M / g D 9 O 7 a A K M O l + V 2 b N + H T H V X z u / 0 G h U + j + j f W i + d O 8 e H O 6 y n k i l 4 O 3 P T t V d Z f 2 1 a + c X l c X x e 0 L F 2 p n a B / o 9 p I t s H K v y + l q 5 i Y r y 3 1 x 1 h U Q M Y 4 d T P l H + D g o Z g j e v C j d 8 A k z x d a u r 2 K z n m V D t d I P N l 5 4 R G f 7 i Y b y P Q + 0 d Y Q j c F g j N q 2 / 2 S X k y O N 9 J u h F o Q 6 P G 5 N Q 0 M m L 3 o P j d D A V h q u B I p u 7 7 K b 7 a J F C c Y Q 6 n 7 T 2 Q c L Y + Z x 6 K 7 3 t + l K a T a y j R e Y y B a I j x o K P l t p u 4 6 E b d n u C U A c B v X p M r h j + K o S S D E I b x w + q A / 4 B 8 e d v H s M E r X u P t A 8 H Y 6 4 K H J H j b S + 5 r N h X d H 2 M c I v Q H s H P q P f 2 B l 6 i t G F 4 3 P A M + 6 C j D 0 f N b g 0 S h j 8 d W 3 8 3 h g b J A / z x j / O w V V Q 1 F v 2 v Q q z x 5 o g 4 i U t 6 G w L f i B x X n u s H g 8 X 7 6 h T 5 C I 6 0 W 6 5 0 / e f E 2 I h B S e 8 f 3 / o V t K o y x G C L X s E 7 u i A w T c / v y b W m G B r K U u 3 k k l g L f 2 X 3 q y p 7 A M U k j d G N H U 5 P Q 7 K e 2 i 4 V G B c B p / p T O Y q U n w V f R v b s K / V b g G x k L M / u U c t B 4 G E U j v a K H A N i i z A F e t q b m p B 0 U T c 3 n o g 7 w L 8 + Z / / 1 E p r 2 l z K D 3 t Z 2 q U K 3 r P 4 v l l 4 z s u / W Z D c V 4 9 N G t 8 v g M u i X m Z S 1 7 k A Z e s E 2 F 9 C Z X 6 v F z a E 7 y z a p s V b W E o Q 2 k B o K b I R k S X 2 R x 1 g + i G L 1 + b e A T 6 I u y c V y f t K 2 y o X p X Y I r D W Y u X Q x 0 9 7 i i 5 W B G N 3 + 0 p X Z e w c B Q 6 / E 9 4 U c U U K M I t 1 6 3 v r H L l O F x + n 2 X P E E R X t t z b x O L k E 5 S A s i D g 4 x 6 g v V s G B A Q L f a F e f x 0 9 o S 4 4 y Q J l R u k J d e / N b C q z n d k I D B i g G L I o h N A 5 r T r i Z r 3 W i d l R 9 r / 3 h 8 T m d W O d 2 t g R G j y u H s O Y J 5 R 2 s 9 s P f x c Q l p 6 y S I L q N e T E 1 8 m 2 8 2 R m V f G G 3 0 y W E 4 i l c I m O L H M k 7 f G H S V M / Y A 9 Z w d m 7 d s o r Z C 7 g B k R 6 y M o N C T 8 w A V e r A D x C u v 0 g r 3 p G c h W Y I z B s 8 i Z A r a 9 H l / v 3 f X 3 2 e e P t l s N t d 3 S v i I v v o J B w I M n o + t O z + x 0 o B r a Y Q 2 r c p / 2 L o v q P Y P 4 Q d r r X 5 F Q r 6 1 f i D Q n N P z m T 7 7 m J f / v k v f y w U o e h c 8 t 0 2 d Q J h z J 6 g M c V y 8 d p f X 9 i 3 k M O 1 z t J Q a u 8 Z N Z X r 0 R Q f l K 2 x D 4 i B G e 1 E P V 3 A C V 4 j D W J A 9 n 9 W m l / E D n L s n q + H z 4 x 3 t O G a X b 2 l y D E h K N 9 Q S s H h i J c E B m J Z A R + N w G G 7 H F E k y l H B I Y o n i J p k P q X / r P p P + q a 5 0 y j L A c T g z v 5 i b I a P y Q B A W Y 8 A d M 6 V 4 Y o F t M 1 W 7 N H n Y K D e p 7 i U 5 z x i r O 9 f b A j 4 W j u D Y i d L S T F Z j b i k s w A y 9 8 4 r U 9 v a J I 5 R R F p 7 F Z y v Y C y t + K N T S V 0 3 9 t a C C b M K n J n P R N V l 9 4 Q M d 0 q q k C T p 8 + 8 k o L V d T P f / V B v I J x x T 5 r r s 8 u x M 3 1 H s + x F b z y R B Q B 6 z 1 g b L F / j L z n 4 y 0 a + / 5 g V 6 m T P e e O B R Z d 7 5 H E Y o N C 0 w 2 X s D n f q e O 3 y V 3 F a k l j Z B Y j Z s h N d k v a F 1 f 3 H B 5 D S i 7 D y S A T F 9 + t t 6 8 i X t K c Q u O 2 J 5 / v d q T q m v / 5 I 2 y 2 G v / P N + K i V d 2 I j 2 h f a V n Y r z 8 u b x 3 Y S H S T k E j W + F / F P 1 p P z F J u q 3 n E 9 r p r 4 H g X t x S a v 7 T + z s n W X d C E t P O 5 1 H b Y v h g i z x O o C u I 1 F F G m 7 v + I d q A G 1 f l n b e v N w t U g Q C H m h 2 z 7 Z 9 / i 9 p B Q j z 6 F A a Q p + 3 2 x y A M L O B d f V a i c W c R A w 1 5 x T v M T Y C b Z e I F Y H X j i P P m 9 / P Q X o d E y W h 3 Q J v x A i V r r X 8 u n B T p o W s 3 + a a e r R z r y P o O S G y f h m / 2 h T / W 2 9 R M O N n N B X G i 8 T Q 0 T S z 7 2 o W 0 Z 5 V w g d E M D r A 6 x m P 5 Y e g d 3 T Q n N r b g D L y E S c b 9 5 j V z e M j J b W u P 4 e O F h D 9 Q g 8 G 1 K m J O n M v y p e T G f m e U K 1 w u Y n C p b + e 9 L N Q r h t 8 G h q j 7 k N w h o n y Q e Y J e F q b J e + y 5 c F I 6 R 1 Z w P N g f x 8 q Y t i X r t V Z 8 s N 5 R B n V 3 o r + 8 M D l C o i H I w R X 5 U u 9 a x N N o 7 c s K y E 5 B y O 0 W d E K 7 k y p 1 K O E B E 0 K w D H 9 Q q 3 3 1 B G l u j b x 3 B h a S J Z b S 7 W W z x x E w s y M O r W h g u a C S n R j 0 3 1 x 5 i 5 f 7 8 y 2 i x g 3 d a 6 i N d F H x D c R p J K l O 7 1 G / R F t 7 n 4 S S L g t i V 0 x e B j K 4 f a C Y e W r S H w O a u 4 F q 4 O G p l x e x 4 W f k O g p 8 Q i 5 w L b z w f q q d E a F 9 V G r D m b U N m x U j n Q u w 2 m / f g J Y I I D f v D y 1 L L v Q o j X 2 7 l M 9 7 W X D f m w q 4 N v N K f j P C 1 h C r j 4 / n O 5 z V d I J E u C H K D c t 8 3 D k v 0 X A Y m Z V 7 b s j H s I E A G x K K 9 E 9 C V k e d n O i P 5 I r Y v O d b t c o X L A x P r 9 c b D 3 F W 1 i 9 v 4 H S m x + 4 C P u 1 3 O i y Z L 2 5 y y t b o O 2 a O 8 u C B m 2 w 2 u e O C 7 Z y P H e u i 9 3 J k P 8 W 5 Z H o c p f t 8 1 / x 1 5 3 H + P z J Y + x y Y r H m Z y Y x L v u W x g z 7 3 p 2 u x n b s A w j h 7 e 4 1 6 L T C X J g 6 R D N j T t X V r 1 p 8 G D l f i x t f b R b z c N m Y 2 f + q + s x O z x x b T f y G B 6 K f r k W a Y k j H e + Q / D t J x A O m L p 4 + N a d u i N s A Q u U G s P v u P L H i 6 y b E s s 0 n F J K w p v 8 S 2 N 9 l 2 4 l E d E w E 7 3 k / 3 5 v Y v e J t 0 q h d f z U D W / 0 Y p 9 q Z H U B V F m n s l f 8 e h d 2 v 2 K b t R b O q n 7 M / d 8 v y 9 f X L 9 Q + L 7 A p r C b N w r I o P 0 4 h n F m J V p x g U H h y p Y 8 X + h S A f D c b e V G 1 w k R p F 4 3 9 R d + f n X i q 4 q Z 4 6 h j n v x Z 4 u U 1 V a c r z o Q M f z + I J Z n 0 W h 5 e s c k C v 7 8 H u D L C U i O 4 G I N l P 2 D g n t v e I l 6 7 R d 7 t N Z + R f 7 7 L N f 4 8 E l L / V 0 8 z L 1 d 8 6 u C 1 6 q F B t r / H U J M Z G Z X H g y q B M 9 J d x y p T h g U F x s t x v C 5 m y x T c v k 7 1 U P N n K g B u f q H X t f S q H K 0 B e 4 b z 8 + 4 O p I j t a H M p e 9 e t + W W A w T W / H F v Q d v l 7 5 x 4 F Q q 4 / 6 1 b 2 A Q l X K t 9 O 0 p n 8 S g C C 9 G f 7 w U n n i g 5 0 T 4 Y y T 5 r O i x x u b r i P T + Q U b R 4 x / J Z j a H a s y p l W s 3 d f 9 a C S o 4 s q y a 7 M H v 7 u g g t Q i 6 R j W X + 4 3 Q x G w 4 6 w 2 6 O C E Z d g z h 6 u O y A c Y h E Z 8 v Y k u A u 0 6 S w k G F 3 n H y W I + x 7 d S y r / i g l 9 P l 1 P 7 x U w K C z P z 5 9 H / 7 l j b j E o k D E A J T F F H w k n m f 2 L R D + Y 9 n F h P y L H h X f J / q T M 7 Y r Y / 8 l E J / G X G A S k Y f 5 + T 6 O F m 4 m + 1 W U P l v 5 4 K k 0 9 z M k N v + q H B j 7 i y x A B l F A S D n 6 X W p g Z F U 4 w 7 3 r k w A e 8 m z 4 6 7 U 1 C u I 1 P W N 0 R v 9 9 P u 3 Y o n m p A R D n s 3 h c s U B J C 9 d + M n U n 1 x 8 R M D a U O u p 3 z d J u 6 o I a w C 7 G P s 4 D I 0 c n 9 c 4 a F I A K e z y d S A j 0 a r y Q 0 7 r r d X m E y z H t E 5 A J 0 6 g 6 S 5 4 f r y t U 6 N N g A r o A I w 7 u l W z 8 A v L n n u f 9 E 9 6 d a a N B F w q d K H K 4 f 2 K M a u O g A o 2 P y J z h w H B x c v e f c f 5 6 x 4 T l P x C d N 7 s u Y 8 4 X w 1 a 4 w 3 I g h K x j p D o h o e 0 l U I 8 2 5 p e q 3 r a 3 u r v o E U / 1 H t S s e 0 t g A / 8 n E h g A F c C X 1 l g C V r 8 q W r 4 / P + / F I f 3 v z U S b n C O e E g 1 y B P l S S 3 0 7 v 0 P + k u s b 4 V d 0 f e b K J L Z Z G v 0 O 0 s C y c T z O 6 Q 4 S B G L D 3 D o H D y B 7 w / F 3 p 2 i v 1 q E 0 y h C P 3 k Y 0 q 0 g q i n 6 h q 6 + + + 3 c w z e y 7 q m 2 C 6 l D + d 4 o 7 V S R 4 u A + m G B N g N j 2 S d W b G w E / E T e 2 Y C k b 3 J U X O 4 7 n + 4 D 2 l X n a 4 O A N r M n 6 B T W P 0 d t E C J Q s n i 4 C t / h 1 C E O R 3 j k f R j u A a j 5 3 8 n O W y y u w X d M G E Z / X b i f 6 e n y l 9 L 8 e i x C k b J i / 2 3 u L R t f j d 8 F E D f w 7 1 Q u l S f K / x v 3 N 7 q o T 2 7 R A i u i + g c X 6 B S n 7 h o j i d v 6 8 Q h 5 6 C A + / 0 4 l U 0 d 7 0 B 4 b 9 G 6 q E Y D 6 V j R h m f E o n Q P i E C 2 G Z j 2 2 2 7 o o P n P T + 7 C 7 + P d X 1 U l W h 4 u L a C w N N b W X 4 w S 2 + E / i K v R p H N 3 Q F C N U H y w n D Y w e 2 X a o b j 2 u D T 5 q g 5 o Q c S B z r U B d Q E D 9 n Y x r i 8 h U P 6 4 t C p y F c W V V 5 I b 4 E U l p s F X D U j q N N B 1 d w n F d U G 2 y O 7 0 X J 8 L / H c a w + X j x d j L 3 4 4 h f 0 l V 7 Y w p o t H U x 3 I 9 G D i c T P c b 9 x 6 i 9 l B C X a v E P e 2 F w e + B M R 3 n 6 v j t e h D P d S r w V r 3 i M 9 q S R t N C 4 H t M n 0 Z r 0 i o 3 / k q d e 3 9 O 8 h X M w A 2 M G b F I I f K O 2 Z T s s 3 v 3 K J w d K A 5 3 G f n N H V O 4 W w Y f w h D i e b u o R k J Z R 9 Q L H i P 3 J B Y O e 1 d R m n 1 s l q 1 e c Y Q b e q 7 L z D 5 V o X 9 R 5 H W 5 8 4 l F n H C P B u i 7 9 U u e q a C w F 0 E R b R + Y 6 J 9 e S 4 N M w x t V k + K 3 t D F 8 R s 2 Q u O T 9 i c P t q d E A 9 y B F Y I f B 9 b e v G / D s Y 5 + d 6 x d n 6 + d N F x b l h k R z Q S y Y y U G a k S Z H 5 9 s n N r l i 2 M L 2 g f u 2 I d S R T 3 U 6 w 1 g 5 3 Z O f S g T Q W r L e N Q S x Z j j V 8 F T Z p B x 8 Y Z L p n u D A E t o T m w 0 Q i 9 c O U h C v d 5 A K b S Q U 1 e S V 2 d o A l S 6 X Z h H R X 4 2 W q + Y s l 3 i 7 K + a 6 w 9 7 o h f 2 H H Q d R v q N R V S r E 8 k X K r B y W w Q c v i P s L T f y H 0 L r X d V + T 2 f 4 1 + 2 b x i I a U k d q x P L P F l x w 0 7 9 G C m H l l c / y r p i j V m k w R F x W D k z m n 4 1 B M G B M + A A E E 1 U 2 i p u T 3 O / 1 2 5 a j h a v J Y M L M 7 D L l 8 V u 0 y z s C T G l a j E + + j 2 / Y / 8 7 e Z R 2 h + u N r E v F G U f 9 G w b 8 n V g o K G K / B / 2 b + n T p U Z x t r o 6 f v Z e + 6 w B K v H x Z R s r Y 8 T w T E u L b 8 J c W 8 I O F 5 q 3 y 2 K q K E r o l 9 P 1 X q p z D 9 Q c P s x o A X i o T Y 0 5 z x x x 0 5 T T y 5 o o i S M L p s p S D 4 3 D 2 1 B T 3 R Q M N e + C L I 5 F 0 b Z J X X I k 8 g V + / I R A w E H d 2 0 b 4 y W I l c c l U + C b T Y 7 D V b p G o / 2 M Y K A r n R N t S T N 6 z I V w U k M 4 o u V K 5 h h G a y K u 1 p h s R s u 2 d q U b B U x g j 8 6 M r y c z + 0 0 j L J T I Y b i l 2 N A + D q e / f V h 2 v x d X U 0 m 1 B C e z 7 F w 4 i i G B z / d C j f N A + x z 0 5 S Z b z Q F 7 P g x i 2 6 P O Y E n F 7 X W y / 3 I X p y m O e A Y N G 5 z f H w Q N I f Y L c 7 R 0 9 X u 1 M 8 9 8 N Q I 1 t n + s O D j Z k P K A R V o k v f e Q / f f J d R u 6 S O W 9 q y Y 4 O b H r t 0 A X C U I y s b 8 X M l H 2 N 8 9 b a p L e T 2 J f k Q e 0 T g 6 P v + 1 N 0 F v y A d 0 4 J J s g 9 6 y / H G 8 N F 5 C Z F L L 2 u o z Y j j r / X X G o x L O N 1 a k l t J D F 6 s t 0 4 9 Z u q A S 1 Z t f d k 5 V w D 7 I n Q y N j q A E H F P w P P F 3 O m 9 H e 2 8 L + o b C w + M g H m E q O 9 8 W f r h T 3 r C V w S u F 9 P O 5 N 0 n z K k 9 Z 5 M e 7 F 8 Q 8 M v G + 1 Y B g G 2 E m T g D I n S w L P 4 P m S I K i 8 2 q d C N k 0 O k / a / P 3 W h P 5 m i u 7 t 2 U 3 3 4 I 0 O 2 V K G D v e 6 C 1 o a 1 7 D K 5 H w R Q m i r o q l x w z w p e J J e x + w W T K D r U M f V W + j j D B V U N b I g 2 5 y 8 B Y s x 6 i 8 M 7 D 1 7 7 2 c B P G K 5 i + f E C i E b U 7 H P K F p 9 P 0 P 1 L d 9 N u S h g A e j Z 3 t m 2 9 F b Y z i / O v a 6 0 e J 2 / i k H i n b j S E P / k P + T 0 D y F 1 9 o + t r + j K 4 m / P l G 6 0 9 n R M g U H 6 X C Q I E L 8 G l S J q 9 W q e h y o 9 T 2 a N B l Y Y q b I p A c n e b L m m x y P x x / J 6 w p o j o V g E d 6 i T e d F S p c T 9 o s q o h e M P R v u j W O t k L B X b T d 2 t 3 v y X y b H 9 U V b r h 3 I R p w v O w 7 a L x B 9 a D i r u v O B R l u S K D N 1 Z 3 Y d P b r p C p o Y 1 z 8 q 0 K l b N A B K z J 3 8 M D 5 8 g z D q P 8 y M 2 p Y x + + x r P 8 s O C X B v t S 0 P r w U q N w T H e U q c C / j p L A e i d 4 S 8 b Z a L l g B M U b w 6 n M Y o N X t 6 f k Z U K l c k n 7 A 3 d p 5 P n 6 5 o c 8 H S r 7 s j 8 6 E e s / I b 3 H B 9 N A U 5 v 5 b I o S p 8 H t 7 f K j 9 W 6 v t 1 E 6 I W C m r p f 7 q b h w G X L J x t 4 d 4 o d 3 o Q n c U R o 4 P H D Q r o W x A a 7 v h W 3 M Y z M q W r s L e n V c a 8 z 1 f k m h B D h D U T v p 2 L 0 H 3 o h 9 v T y r 3 e d 6 u R m t 1 j / X O a h 8 r g l + y / m t l Q u 3 w Q 2 k s x 2 0 L r A 6 8 w B R H i q h n R A D u M Z T Y x Q v U C y 8 s y c W 8 K b 8 Z A E R Z A b v J V Z Y M H 8 + L e Z n Q m E Q g q X z n 4 S s I Q e u o d h O j 7 e L x 7 2 V h E 3 X 3 r u F N 1 J F a A z P + B l 7 0 x d a b M e A I F d k 0 n 5 Z u O t L k G N 9 5 B o G z + E n k H R x c k j G Z T s y 8 p 1 I V b 5 0 C F 3 k k 9 R A 3 t q 7 F 8 z f u H 0 O I w L Q x N M N X h 0 q e m Q 6 4 r l X E L F i s L T O 6 t P X 2 q P t j Y C g 1 S 3 d g s B N b M k t F A d u c Q N s N k h 7 l Z l S 1 X / l u W 4 f s k m d b h y 1 c I T x S x D z 9 o a 8 p Y / b K Z 1 / V j q 8 H p o B P I 8 + x z o Q K 8 q D b I t 4 z G 4 E t 8 o l W y 9 J + m e x 4 1 q K 2 c d o B E l M x F w Q L q S o C d f u W 7 l Z C + E h x X P W p 5 p 9 B T f m K u 9 L / L 3 9 i b p C F k t F 5 N T Q r t Y 0 b r y x 4 n e M f y o n o 3 2 G + 9 q P e H W A Q 1 d 3 o D o 8 6 c G O T x Q r x 2 f J W R Z T J i g k d G 6 M B M p x M z 6 W 2 H / 3 M g r z q F 0 K 3 i w F R + G l P t / u k u E V E m 8 L c 2 p e z n G 5 / P 5 4 1 g i b r p b s B 0 8 W 6 V o l Q b d w 1 h t g o h y E k Q I N t N e 5 4 8 3 E 5 I 2 D f e z O W n 4 K P f h A g n i Z e + v v 7 O / 5 g S c w 5 Y m W d x + 9 Z k W a 3 7 V b B F 0 m 7 x 7 E H H W O 9 Y G G 3 o v 8 U G c + T 4 z S z t S s C l E p J k P Z p S + G L N / 8 0 5 l S x n V 0 / / 7 g m 3 K d Y 9 l 3 N i v z l O 0 i 7 O N W 7 r y Q K 1 9 A m k Y H 2 J e u I o Z M T X 2 n s j I I 5 K N 8 L b C p W 9 g Q + 1 C b C h 4 0 c + x o 0 a 9 g a s o 4 p 3 T E P n h J 2 o e a H + F 8 Q h P L 0 f W 7 J w R 6 d P T / Y J T E A f R j R F T H 3 p 2 S a A 6 c i M z 5 x R 6 g 4 M a P 4 I C O w h O / 6 C 0 0 f K 8 + e f i 2 T F y W 9 w K Z z d M + 7 t n j d c K V t K 9 G q m E P 4 T d C 7 E N R m X u o C G T e z W Y p 7 y H n n k 4 5 K q L j K y l f 3 u 3 4 + 7 I W b X 0 P O F f J 8 Y K y C e y f M f b F B 8 g N P O q D H c D P i s H F F F b z j I z P + 2 4 / B E E v 3 w L F n X 4 w k h y k 5 m 9 f G o A k n F 2 + X 3 o F K 9 X X X 3 W 5 L a t l 9 0 G V l N r n Q a 9 O b 3 D C 6 C 5 Q C 2 B 1 5 x H S a 5 f b 3 D C k U 6 b 6 G P e i F f B 8 5 A 8 I 6 o R l Q E B v U 2 7 a q 1 a x X W K v 5 O O v 9 + t 9 F z v C k + K C Z x t y P d d A + d y E n z O 2 5 W 4 C x D F A c f R 2 w L 9 m 1 K 7 F R l 0 P U u C 6 C q o W E 3 l H z s g 3 L C p i h i X 6 K 3 m 4 O O f d u i 9 T l x W / U u F H V i 7 s 6 / O 8 Z S f k W N E 0 s q q Z D g 7 M 0 S Y Z 5 2 j 3 F / a O j 5 G Z G u K 0 u 4 6 l Q 2 I e d A m J H U q l S h A S B 1 t E p f / 5 P d A l 3 U X 9 t 6 m u x r 6 8 e I c x 9 O j 2 E + g P c R t W u 2 W x u h A A X j a f V A k 7 G 8 c a N m z J S W I t R j y 3 r X Q j L h U M 5 h U U H + C w y Z f 3 / n 4 6 X F W i u 3 N V 5 r C c N U h 9 M 2 h / v A 7 6 x z g g 5 Q S I r q w K C H i o G S w f v f z E m S j d q e m r z B 2 q w y f H N 0 z S N e x h 7 y 9 Z Z M b z k x F 9 + n w O f 3 t W d A z h c z j B c / Z L A P w Q v M u r x n U + 5 C L 1 U J y f + O C 8 Q / 8 8 / m 4 M V F X 1 A e 3 w 9 C M g 0 4 u i y o E x W o q S r j + m B n R g V R v d J U m X Q r M / L 1 1 I 6 x H O t d f + j N 0 Z L V 8 D z B x / 9 H g B J b w A 8 h S q Q E G W D Q f C Q P 4 Z N f w D / / O b X / b O g c S I Y l 1 I Z k N c 8 w u K w F V v w n 6 2 N / V q E a J L i y m l W 2 n I f 7 N z v E e 9 e v p c M 1 y U Y g 5 J 6 n I G F F n 7 L u y L k c n K m 5 8 y r W f 6 5 L T j X j / l 0 8 F C 3 q u H J B y 0 0 X O M D 1 t j 2 P o L p H Y C + T 0 d Q 8 g i g A h d Z W V q G w R z E y j + v J P / v E S 3 3 Z 8 H E Q J F g I H N V O H v O 3 F H n x W G P O b U 1 l B b G o f f 6 t K V 2 M f W W D q R V i i 6 M j 3 X g D i 4 B + M q P R L Q G b 7 5 k T w W U Q 1 q I a D x d G T m D K 4 E C z C / h d X o M k Z M 3 X l H f j 1 Z a m 7 A b t y G Y / 0 N H 5 0 m K S K E f b W 5 3 a Q 4 O K + s I K W n A 9 O g y H n G t s J B Q l R M T S d u T / q C w 8 3 I n T k A I r r T B Y J u G r i 4 0 r 9 p l + v T J P 0 9 P J a K g s R C K i V u P i B T b Q J z B B r M v / S Q H Y a W q g 7 l q 2 c l 3 9 N x P n / 6 z 3 m 8 y r K y n h b / E x / f 2 v E 3 L S h 2 4 q f d 5 2 8 o z s V g k e m 3 G H y c y y n 2 j h R O Y W e Y Y 2 D 7 A T 9 W G b b L W K i f 8 4 u b t z S D 9 7 U J 0 / F 5 2 c p f t g 5 M w X f N k C l 1 j D A 2 K v p I 4 h A N e / 0 h A L x Y + x 8 V Z H T S e A X j L v E 8 h s b 3 7 Z 0 x H Z V K x l 7 Z z 1 l t g W L l M + E h 7 n R h C 5 c k H P 9 c 1 k j Z c k B c V l T m L D f t r 1 v p f u 4 T s 4 q f g S r W 7 / a y R c 9 k 0 6 y S d W y s k J f F 9 1 Z R d x K G k 6 3 t 7 Y r r k g F + h H 9 b H B E x H 8 g 9 a t Y Y R z N Q q b D u s c 3 Q N I u a Q D x 8 B U s Z 7 6 / G Z z p i 1 Y h 1 2 o s A y 4 D A W f L n Q 0 R R e H 9 G s x W A S t Y w h 6 f N G I i y n J 2 8 5 N / x S b 6 c k Z e r m H u Z H u F g I m q u V y L l K q k Q J X P m H W e M 9 / e v + N 7 s u H u N x e r R B Y I C U D 9 C c w v b d w x z u O o E T s c K s r Z E Z h B s 6 O i n M l g K F q f + l 9 1 d Z C q L z c J f X P z c 3 e p G d 7 A X O o 5 o a u 4 L 3 D h J f l t B Y 0 r 6 U 0 K c p T 1 z V f b 7 h W k h F e Y l + 4 C e / L E d q H Q w s s O 7 z V n r O V r 5 x H i a s X q y 5 6 u E 9 z 3 r V v e G s G i J n U R C 9 a M x G 4 o a R m j G P Q G Z s w c 2 M U C 2 Y w H J a u 2 b 3 s t H 6 c w 7 K b 6 W 4 j V s N V J H B n h 4 9 d n 0 j h E W F D S G Z 8 M f W R + D k M 8 e / F P x e + e s H u c h x / E F E D Z t H L d n Q Z D 2 A f H r e M M U v 0 N k d 4 f d N T p U b W T N W m C a i g y 8 k g a j J U H a q f u 1 B H S d 3 n / z f H T d o c k L a Q J P K B D v h i i b n 6 3 U v L 5 3 G 3 o u T v w q c h 1 K d J 7 i u n G 5 u T m K T t l d U o H 6 v 2 B C L C U B B b l j S v x Z 2 j 9 A u Q 9 0 K j y 6 H r q R Q P g z J 2 v q X H q u b b C P U 3 q e Z y 7 N H o 0 f O 1 + 6 y H / k 0 d 8 M + i 6 W P A o + v 1 3 R W Y N J e Z 7 6 f G S G n a 6 R e m Y r i x t C r w S m B V k O h w h V m 9 N X y S r f 3 E t r M o m b m f 0 L W T R R K 3 l r i U K Y C a k m n h / 0 R + z z G e s Q C W d j + f D u P q t V 0 J z 7 4 h / + 6 7 q I 5 E q S s G c 1 d h r h a X x s 2 F x d P n J u r K 0 N + A 5 j q 2 u g w K m q A + 3 s E E k m e 5 2 f d h G r x i 2 R U 6 c f x j P m R b r K z S m s z f M l 8 p j 7 o p w C b O j 1 e b Z 7 y y k s F L U P 6 W K k L z g 1 O 3 9 M R 8 A 2 w T H N a a I 7 P F / R t Z X q T q 8 q x L 6 w P C n r o S 4 q 4 X u e l H m L 3 1 1 T l d 7 D w u g 3 m R B / L j A + H H H W A K j K w F A 8 1 B R n u n 2 0 h D t J s q Q 2 V 6 n Q Y 1 E n q J N o f + X V 9 h d f + N P z b C 3 S N m A G O J 2 O j l 4 Z 1 Z c X p h l j C T 5 R p A f Q t y n f M t n Q K S l Y F x 0 H 6 A C R e a H A P X r u A A u h m A u O e m c j Y L s Y B f / N 4 5 1 Y N d W Z M L 5 J B 6 s S o p F X u 8 f t r H 6 i y Q c K E N a X z f x k E c X 5 R 5 Y a w j 0 f e N T z 7 4 0 q G 8 z L N x h s z d n b T L 4 f a M z O r U D N b e D O z c m a y k t o u k D q e l 3 q n 0 y c 1 x 6 9 d n h G / X Y v y 9 b 6 e G F z k / D D r C + L V P q X f n s K J X h I T 7 7 x y + 8 v i k r q x 7 t L 0 x t z 2 x k R i 7 3 8 U 7 Z H D 8 H O B 0 J o 6 O o J W E a R 2 j M r q K 7 w 4 K R T m h G r 1 q 1 j v f C 3 0 y w m + U y p E 7 8 / F 3 Q b j i Q K j / v T K Y F t y G Z D 5 u H w w L z j i Q n b w J 3 E r C c X P B k 9 4 c M S S h i N D 1 g Q x O D i G L 7 3 E D h h 8 W 7 v d 5 j o z b u d L q v x o t 0 J 6 N p D r u U k E F 7 v 4 d d V L P I T 2 M 5 E a a A g f 1 7 c Z f V 8 g q A D o 5 S 2 E J g 0 h N Y k P y G w Z m Q l u W 4 8 b X r c y J Q 2 M Z U 0 F H 9 f 9 1 b Z W B l 8 H / E D K z L t E 1 7 Y 9 H U C 7 Q A e 4 z X 6 t G R p 7 P 5 y p R L u C v m 6 + k 5 C o 4 t j q 2 2 n n W 5 9 q y 7 P I 4 + 7 V e V d b j C D v V 3 g / z o 5 G o s R / R L F h 4 3 0 s n e r f o 8 G v 0 K W H 4 L C u 5 Y q T p E R V G E h A y G j g Y H K d j a U Q 7 d 1 O e e D N I B W f p j i E z d w X v I V w d J k E B G O z O Q j w 0 6 O X 0 0 T j g i M C C w 7 R R S 2 O N Y n y 3 1 o 4 k N w n K K 7 m L u f 4 x f c j 7 0 b N l R O L 4 M 8 o z T a b i d 9 R A T + 1 u E 3 Y h x s z 2 h e U Y M r C V O c s + d P s 5 0 l R 6 f T p f P v / m U I w S b K N x k F I G F t q S 5 R I n k g K 0 T h V k A l D n 5 n e / 2 r L 1 c i o L 6 / 0 r m z 6 q k / M e F y 5 P v T 6 J x e A k r f J x O s C L B n Y n y H t V U z Y 3 x 2 t 1 3 o v L 6 4 i n U s c C y W r G 1 9 D 6 l 3 X b j l H f x J K X z I z x u v 0 B I s g N X u 1 c H k x C 2 M 0 f z h G b p W V 8 Y b S 3 1 V I Q 3 F c x N o K P 8 P N / 9 G L 8 i R a 3 V / N M f 4 g g g s O l G j O M b f a J 9 X I N M 0 U N Z V + e U B v h + 6 6 w 8 g d z l m m 7 / m 1 w k q 8 9 u v D h E 7 R D b R 7 E T n j f l 2 i X X b v / n H I c w W i 9 C + Y 5 C I Z E e Q G m K R o f Z N k k U v v Q U f W l I n a d o F P S A / 2 Z 1 4 8 n Y 6 d y z r / Z 0 e P x i / Q U n Q e i k H w j l 2 / 6 s + 3 + O U v t G f y m l 1 f b d d X z r 7 Q J j p N Z v U E f e R l D f X C P M Y l A M A b q W / G I 2 i l + z g K V g O K 9 m u q + c u 7 w V C 3 9 t + Y 1 / F / W P l H N p g b N J c i P v u R P D / I o B i 1 M z + / i G A d j A i B H 8 E U L X T w A c J 4 U M I 3 j l a l o b u Y y f p t Z J C s 0 y I R W w M Z W i 1 e o X c + K / m K C a J e / G m C w E 8 o o b m m X s 0 M J k Z g J i X P l M g f r H U f s j n / q z v F T l 7 U R l e j m J D R Z X q m 0 / E e m 7 E v p I Q H 0 W J A 3 u f H G R y O x v e Q O K K E n y o O N h G 6 M / M f v / 9 0 T H T 4 j Y M j P q x P Z c a h j 7 K w / 7 h R i H T G l B R e g d N I + e b u x O Y 8 M I t N Q C Q w A m N P 7 / H z 4 E F b 7 R J C W m P R 0 C d + e f d l P c o b I Q D a 3 S G L D 4 M G W H D O H h A J b e H D 1 k + 4 N L C 1 X M Y a 5 g r b P L A 3 P h b I F F u c Z a C o h V s 0 K 6 m w f y h g 4 5 / 4 i X L I Z e n W O N q R g c 0 k 1 Y t l O k e L K q 8 r o X v j R a w Q i x U 3 C V X D w V b t c o O 0 f q E b 9 G v q v P k g t g Y E U k d 7 b b h t T N e 6 7 u V F S C a C l B w c y v I r j h n h Q Q 5 o q q b N / s 7 d B O P m k 4 f q N K T O Q W M + K g I H P A u e m w M o 5 G v o m X b 8 V y E 9 M l u u l X D P M B l + G f 1 t A Y V O d J r y M C c f T 5 c M S A 4 x D f t + + h E 9 4 / h F T w j Y 3 F h K 0 8 Y X z G P J + b 9 p Z 7 A v I Z f 8 o 5 E J U G q C + p 6 u M t h G n N u 0 h 7 j Y 7 2 X 1 q e i X m S 4 4 j 7 h a b h Y v P Q Q m L U m S K x 4 s d K T p w X 5 q s H G h h Y f 2 K 5 Y w j R N z G t j / 0 i i 9 J 9 w F R l f P U w p Z + R t b r 8 G P 8 p 1 P b G f t 8 M g f 6 y C 4 J v F g Y w j e 7 / I F + q k 0 o s j z f U D B j B y x N x 9 l 6 t c H 7 A x Q N C t s Z w / 1 S c M 8 E n + E W 0 P / U F 8 Y i D w L a / p a P F z 9 x h 3 d I 3 z e k r D b K P s a 4 Q 0 n c j 4 A s t 4 Y 4 T b n H Q a 6 j v E B 3 o z R 5 6 S L M f q a C I o h b 8 m Z j r f 3 / Z O x H R a e j 3 o a s K h Q Y L D E S d B 2 9 g d 3 d j G a e n c Z 9 y K G I q q y n 5 c s k / z 8 + 3 R E N / 3 h 6 v C f l u I j t 3 h j l G F h o w V Q h 3 8 N R d 9 n W z H X k z a S / w G / g 7 5 I 1 i x 2 E c Z 4 k 6 n z c D W a f U i q S J w F R k 2 g F m 6 N c d x 3 1 I 4 2 n P X y l J w f K e O k I n s T t x O Z I 7 F y I C r 6 f Y c 4 9 2 8 K p K B H N 4 k f a D J L 6 M Q e 5 x S H / p + X y I 6 E R u 4 Z O a I T u 0 H Q q J / i M b l E 0 B h 9 Q f B t Z X 2 H A 9 L d O 8 I n J F S 7 v E G B 8 0 L w T c / H X X Y k u / n u S P N 4 5 f Z H x R e B W g Y p K J s g y n q 2 9 y b K r E 3 m S z h B m x / s M G f h b 2 A y n 4 j J y M 1 X s z e y F V C K p w 5 n 5 x m d c j x O N a M T s + G X Z 9 / e + r a K F 6 2 m Y + J f m V 0 M V 3 8 N 7 7 C 0 z 7 g n w C / Q z Q M F C h E p T 1 f P p c e M i V 6 7 u n d i 6 8 B D o 9 + 7 A a u Z j H 9 8 8 u K K z J h + G X 6 c 4 2 + F H J i v k R S 0 A H a V s t m 0 b i L 8 M v K j F f 8 a G E 3 8 v g G A h z 9 R 4 E l D K q t 8 5 D D P F z B X R E 4 3 p Z 2 u O X + E N y L K H z s w 9 H E N g 7 x X s x c L u J o w i H 7 2 4 X d Z z D S e r B Q l W W 1 2 S N J X M W W x N d O Z q 3 e n o P 7 v Z 5 e O B s i r H 4 J I N O G x M m h X t n x 9 f k c i s X g + P p Z M 8 e E m I C Q f a z N / m t c 6 W d 9 p R N I b Y r 5 e f x d 5 n G H l t 9 r d 9 7 m J W H E + D C E N M W a i b c P E x 7 H x i K L M G 4 V 4 v Q d 3 2 U e m 5 X 3 8 Y Q q C i h r a i Z M s 7 H 3 J y 0 3 B u / 9 B 0 U X Z f V + 0 z B F 8 t z 8 N M v l U / 5 D Z g I p k W f n z j 7 C w y h j 3 I H b E k 8 B D E T u r A R 1 6 u r 9 1 x e L V k t 6 S r G 6 o Z X 4 Y 5 1 g f c 6 f 0 i l s q r D j 7 Q g s 0 q + z d w K R + w d A f y O y C r c k 4 j D n + J 6 p N y a t 2 k w 4 l / L u 5 k X u 9 F J C f / w X m M p E 9 5 t b q g 8 / P X b W Y 7 W 5 a u H b D j i s o D i U a e h U 5 9 p q 3 a R S 1 + K g g S l 8 J b Z n U 2 E 2 x t 3 x i c W u d 0 B e P Y Y w 6 L 1 Z M M U C 2 p 6 e g d U y + + h 3 s K 2 9 u / 8 6 P 6 u + 3 e H 1 E L q N T o G x + p V p f Z h + S 5 1 g x U B G N p s X V R Q d I j x U L u w b S o u A c 1 z 4 e G 1 o Y F f M G 7 Y B G E J w 9 V i 5 i x w s J u 0 5 o 8 t W J V v Z u T 1 E 8 P R e z W e s u Y N e J H X s s f D Z R M z 4 B B x B J w L m Y 3 5 v m L 3 T x g E 3 o z p C S f p 1 I T s O W x 9 A 6 Y H S I u 8 e K A 5 p i S p J 8 Y J d B z k K 9 r g p e D G o J c n X 9 Y L t J x Y / i D L 0 U K s F 6 3 i W l B N d H r V L 0 5 3 v r s K t + 9 F N 4 w 1 e 8 V b W h T d 8 m m c W p z p c P c 4 4 F r 3 c L W l j E + P R J W o a q Z D Y Z M c e s R F s J P F d o k F 2 0 o m o b 6 c h s H p c I 0 e 7 u M b D n K S m J 0 Z 3 q p r i l e w T v M g S 6 T N W p Z 3 6 k R t p m n o Z g W c M / M s V Y 6 9 1 p X T 0 z I v o u H z 7 6 A I l 3 c 2 4 U h F G 2 I V 3 X h d Z T m B u B Y E w J F / Z K 3 x 8 u O s L W Q j / b g U T F 2 n P 3 5 6 j b l y e e q e a b s R f V Z U 8 s q t c v a K q 7 p i u 6 w e j L T l U Q H o n z g f J S d p e E r g M j y / / M s G d P P G c a p 9 x I H i J L E I F r Q o i l j M E W A j Z g B w D B x O 3 e N b B A V 0 5 a z 9 t Z / M 1 3 4 Q Y 5 t i r E J S B i U Y / f k q u 8 v t A 7 S 2 a F m E F Q 6 T 2 + t 3 3 x 0 X 1 1 j C 7 y F Y F H I X T P 7 G c N p K j 9 7 x c W 0 x K o / e A H D 7 E 2 u M n W i P 6 x P P v 1 9 r h t O C f b r M x / Z l g X n J T w o X R g B D 8 f V o Q 7 G B c q p L l X E K d Z e R G 9 S r 7 k Y Q A X Q a + Q b + Y w m l D C Q J h b e / q d f e U D k E v K 9 6 j Z Q B N 9 E s 9 2 z Z m g n y J O w 3 O i V q r K S P y N a 1 f x r o E J l n J C 8 x 0 Q / l v W Q P u d Y z h y k M 3 S n 5 Y Q U h j b t 7 4 R R N j k h 4 U 8 9 x J C Z N E S b g 2 I l r T J S D 0 n o s U l 3 O 7 8 J P M 3 L n f i h 8 X Q O D w J E s B b b 8 8 S q o A Q a d 8 1 b S / y 7 E C 5 y z 1 3 J S J v 4 + s i v 6 b 7 i N Q b f 9 c D C s q 4 N E R q n l 5 d L 0 c y n 1 d j W g 5 d L e q B 2 v Y n s 5 o f E m K a 5 8 7 U e x G C d m B z t d 3 O W M 8 H d w Q s B D X v v 6 q p V d x Q z Y i m H + P T 1 + 9 L X 6 6 3 l M A u n i R W u U K c V v e i e o k v R 1 d + E 5 i t I H u 8 X P i 1 D F p v y q j 9 d l X 3 d / C i h 6 G r b K 3 i 7 L H n K H 4 H X c N 0 a + y v B / 2 h g S O g A v q B W 3 x X x I n Z v E M + h h M p P v o I S H V 0 I U D k B P D H t j 8 N C E d N Q y F X 7 i e j n v u c S q J W U C X C b f G N k e J l 9 3 A T Y 0 w K s m 3 y e x X o 0 G K s m o 7 d V 6 l U k g a e G n Z y + P 3 n T W y R K N n b Y 9 w w L T m B y W c i O K / X M J + G Y y K X W E p 9 H w k l X n S w U O w 0 D V b i x N + C w A L S j 1 e Q a K L 4 S v v U 1 r N O 9 T 7 H r u T c j 8 / J K e l n + D c w 2 C v U 7 i P u Y A i q 7 s e I k j 7 L q c n p X t G u 6 9 K f g Q s M k a q X D 6 U 2 h O P B c 7 B v c J 6 i I 3 B T Y p t 9 4 D K B i x / / r H F H Y b B A U o O T 6 O g W b 1 F I c N P 1 1 A N v U L f V I n 7 J E O d I h h G T R F U 8 a k p z Q M o 9 F O + 1 V 5 7 / w r Z o F E + w p 4 G e F k E n d O v U h v W 8 z X k / y B M O B E 4 k s F A H N j 3 4 j c 4 I 0 W U j R U J u U s P T d j S Q Y m m a R / X Z 5 U v G N B i 4 u 4 1 H I / N t I a t z R 8 u 1 C k 8 a i O i o q 3 x j Z X 3 N b / f 9 u T f 1 2 Y N u f u w Y T b m L S U s v i Z k N p 3 3 n g / m 7 c g l D E Z X T W S d I 9 s y f u L v d p Z y Y 2 E W d a T S / J g / R z q 5 E G B B + S T z w c 4 I q E T j M T q P N Z a S O G N N Y + Z f n 1 P 4 z n v W 6 Y Y w G e U 4 8 9 + u e k Q 9 L F 1 N q X U b C s p v C b N 4 F Y f w l B j j 8 e p c + 4 Z r R R B n h v y B l J j r b 0 m j n F d 8 5 u L y D M B v w L Z g d P D 3 B m x J 3 n l G V B e B W x F H l T x Q m E L 1 G E L g N U a B Q G A H t f j U A e i n y X 5 W I X 2 9 w D K i 7 C 7 F M z s f m x f U G d H n f N z h f f 2 5 H J F 3 x W e 9 d 0 J H F X 4 3 t X y 3 0 n x 5 J / r X R A h h 9 4 G E 4 I q 9 8 B + x h I S W N T m a p x U g i i p l a Y f X N J d S f A W j 0 T 9 X 4 f Q I g + x C 1 f H M 8 I V l q s w X J p R N t c Z T i B 5 T a 4 3 z d D e W + f E c 2 1 1 j f i J 1 I w k a B 0 7 O z G Y 6 t o x w g W h A i 1 N f z C / h q F 3 x 4 p 2 D s j c I H T V P J r I n 2 7 l 1 1 j X 9 N b G Y D C I J 5 4 / M d 9 u Y f 5 7 a T b r c k b y 8 o o + K n P R 1 c F M c d f 6 i U o e h Q R U 9 D U M M 2 i K 7 T v P 6 5 l L B O 4 j l C 7 k 3 u 0 I p q M x F w B 3 K e V v D L F k B S O 3 G b A g p u T d y H n U w 2 O 1 n f V v m S 1 0 8 m k M s p V a 9 p F f u L O M p 5 1 2 M H + p L t + G b f H M a s 4 T P o 4 5 c V I + L c 8 f / 5 r t K P J G 7 f r f J 3 i L V w + 7 P b Z t f O 5 3 A R 9 h o j 5 3 S 9 L 2 0 U y L Y l s D S G J D D t M W 4 A n 0 z 0 d 8 s 3 c 9 Y 3 8 I w P W K G 5 L + / C + J 4 7 y t g v S i x e f s 3 y f h H t P H V E U n I C o Z G n P 5 y b B 3 V + X L C M R s z R / m R V n c U s 8 3 l R q D p e O x 3 2 L S f V e S I 8 B T G M A W d V 9 A g M B + v v 0 k Z P m a 1 D 2 h Z P x q H 4 f O Z s 5 q w g V 7 i j K Q H r X L 1 4 X d F x W n W V 5 k s 6 G v c w 8 G u 3 B + H d 8 i 6 / b v h E v 7 S X d 2 / 3 K l n y r t Z 5 1 9 e D 5 G j f K h z U c f y 4 m n e 8 v 0 L 8 M i L i Z e V B K M 7 3 T q u j Q l C t 5 y x 3 8 5 S G b s d Z 3 f R A D 9 h o J z D X s F A e q a Q z C E 3 v i j K v 1 F 2 Q F 1 M P q Y y e J 2 x I G O R s T / n v F a 8 3 E c 1 4 s o w G T a J W c b + v D E H j D P J 6 E X R b P a d + I 3 7 E J K 5 U 7 T s x O x A i c X n X n x U y d P f s M 9 4 8 o H m 4 / r 9 M t + M C / 9 Q h 1 e D V C r 5 i 5 E w U 0 J D O G B D 0 P v J Y H 7 7 A o b m J j g 9 y 9 X s r + 7 s B S 6 W r S P O 0 8 1 k 1 b i j t E v n 3 N a c Q H Q E t N 4 + 4 y u b L H b 9 Z c m I g j 0 Q S 5 L B x j G d 6 e J v B D 0 k C 3 3 H b w O q e K a a S t f n A V U w A S R 1 7 I L h C a y 3 P c 8 / f W a Z C W i G s 2 V N E X l M g / j l W 4 E S 0 d h d s e E b r 1 7 a u J Y h 8 H o 5 Q S I w t A t e 6 C 2 1 a C l L g / e R N T A Q a B N K o + 5 K 2 0 3 i b W j K G L v V j f d / m e l A J v E z D a 9 f 9 f c Z r a b O / U 7 c i 1 n g L L t j r b W W p O Y q N z a + G 1 2 x w W W l m R F i E 7 o H U U k p 8 K + j S u i A a D H p 3 f B 5 4 L i B a I v x R 0 S m v e / s 3 x h D X A b m 3 U 9 V v O n r r T R r s U / G Q C Y C s b 2 g L L w 7 6 Y A Q T 5 7 5 2 f h T 5 + / x A h m r o W M K z d M 8 f i A n t h 4 + 8 S E 8 s e 3 j + t V 1 e f S r 8 p C i M + c M 4 y z c n / 5 h 9 z k 4 r T 8 l s H Y z y S 7 5 Z W q Q d 0 C 8 M 9 g j C J n r I f 6 R L e e 6 e H r N / g c j B N j e 9 K i h H V s 9 F k Q 2 f q 7 7 T Q 1 4 Y y X N w H 4 7 r p b R x + M j c a b i C j E 2 q T N p Q w 8 4 7 y y N t F y b j w T 4 m 1 e P k 5 H H r A V 5 9 4 R h r u 4 + 0 / k M M 4 t 4 G i f S I 6 i n M 6 Q j 2 7 j E F l n H b 0 F s N E l q 5 6 D 3 M v 2 j C G d W u H K T p p 8 G D b C q N k G H b 6 A Q + H a T J o y 7 d b t c J x i r k F f V V M y Q Y V F b g v d A Q 9 t 1 + X 1 w H B 0 v D F d X C y Q + z L W N h M P 5 x 3 0 a Z 4 C w I r e f J x v C k T X v 6 b v g C f d T D U f a g 3 w g m E X J / q e 0 X T z W P O s N G n 3 l w X A O Y T V 5 u y F V 1 L 8 Q M + i E q o m Z U t y A b 7 O A S 8 N 8 8 X a L i 4 j e 7 3 e f u / A 6 W r 5 P 3 i F Q S s y x K z C J G H / x B m 0 v v f u e U w Z z U 9 O t 4 F B M P i 9 d w C b T l I X H m X 7 F z n T h C M X Y H o e C / Z b M C 3 a T t 9 7 Z G M Z N A n h T L W 4 N j l r 5 l 9 O X Q D 1 r L 6 f V U F X w f o H w W P 6 P h M d f M V C f 8 p v Y r N 7 B c 3 r f Q O F H D X T + I Q G u X + 5 P S j G e a 5 O / n N V 8 A v k c b Z b 2 R d 1 v 4 y s 2 e T / E k p 2 l q 4 V 1 z A n P L x 3 0 Q 9 C r Z B L j H L m E f L N v 3 D C Y g b U t s I w S E I m C V 9 i V t R B D c v l + K J m 1 6 0 P 2 d i Y f U E z j X g 8 U Y p k l y t 2 a M R m N 9 p P W y r t x e c 1 c L K b 2 M P L q 1 6 o 1 7 G K R h 3 u X I e E L 1 y 0 u y s + 1 1 5 v t w L 1 Q h f x E u f R f j J 3 X s q t Y t m 0 / S A 8 S T q B H A c I 7 A c K 9 A b I 4 4 Q V 8 / e k r q 2 5 E 3 j g v J y s i y 2 T F N m t r w Z x j 9 N 6 a e r I / 6 F F M 7 Y + L O R T p 5 M 7 8 C d B Q f H 8 T q 8 W M L g W h X y L L z w E + v 2 z g F x i d 4 U a 9 O V Q L f C a p b K x N q K q t j N M C d o f X Q E z K 1 b t O 1 D R C 1 R j 9 t i / u P B 9 l Z e 3 f W J d c T V 3 F S 6 q D a p y L X / O c C 9 M Z F p p L x o b G Z N z a f s + G z s C M i Q V J W A L W 3 B U 5 7 N m Q 1 R P g X 0 C 2 D b E o r w i z 7 q J k I 1 R u P 6 G R I r c S / L Y d s 0 U Y N C A y b k D i s X U l G s j l r i a b X f V z u 7 5 B m n m u u 4 m 5 X n s 3 5 1 4 x 7 k + y d 3 q Q o d 3 8 0 u x 8 s G a F A Z r X 8 6 W 8 x E S 7 o h y n 2 y 7 7 I v h U 3 T G Q L S 3 8 B H 6 7 t N 3 B 1 X t o 6 E M w k n w s b 7 9 Z s y Z S / e G O A B 2 W C m Z W h / j + s d P h F g x p m f v e q O n a x c V / c 6 v I k C q y K I v z L 2 d x + H 2 d G e a n p f 2 V 7 B e q 2 m y u 3 i M y C g X 5 6 3 I V v 9 d Q p b L P Q p 1 F V c e 7 + E U k 3 / M f H C P m X d e 9 n o F s + y 9 e T b b + p O R k O J r P s T z s a g j Z V X y j e W q d r W N X w U P K f W J A W s 9 P 5 e y e c U z 4 l F U M 4 B 1 W / T 0 A 1 v k E 7 v G + z L / I i 0 M X i o I y q g 9 4 + / N q 5 1 V f j H z J N r z I 3 f G J D R R w N O Q J K 8 9 b l y C f g u T e i g / f g 3 g I A G b Q A Y t 8 t / c j W J 8 V 0 t O g S Z 8 R D 8 x 1 X r t D 4 T 3 C N 1 9 H 5 j i X D m y Y o F d n 6 W k 7 7 J m 7 T 7 j u q b / 7 a l E x + 9 N N N t M i k Z o m P X 9 j W r Y Q 4 P E n g T R S A J 2 b i Q n s c E p 4 n V o 7 8 6 J 2 9 + v Z / 6 F / q 7 H J D / d P Q j f T 4 b s + r 7 / G K 2 5 l 6 8 B p D R r 9 6 I L d i K B k 2 g C R 9 t 4 e i W q E L t J f j 3 g e D H E P 6 x w f C G V z n 3 O F u X Y I k V 0 I e H f U K / t T O u L E X z h W b Y U O N 2 T 7 G F 6 N 5 i F O Z / 6 p C u A 8 A l 2 H 5 / T x 3 U m o 3 n 1 P 2 4 M y r T b T i q d l Q z C N b H c J 8 n E p c i n z X J i n 9 X d u + k b r e n T a F d g K K L 1 Q Q l 6 X V 2 e 6 R t n v u N v 0 M q Q Q c 3 9 j + z G t + 9 q h e e r d Y o h w I A a P 7 O 6 h Y y E R 4 4 R O E / q u T r L H B f 7 0 + 8 c j p Q h F V t k / 0 k x P F v C t K y r N o q n 0 7 l m B H o n U C O 4 6 9 g I u l v A g t a 8 v R P t 1 m Y / u e 2 l 7 D y g k d R g U S n P i H e 9 f z v x C 4 W y k S L x O x p + C r z L 1 e 7 e w g z W g v Q s Q J + A F i K w J j O V z 2 k 5 X 6 e w V 7 k k F W c D T Q Y 9 u x n a u 7 t y t q X R f Q x n D O Z / F q v 5 J P Q O c V p B Y x 1 1 C h 8 r Q 4 Z n / d A l J k p 4 3 Z M x u t w r w P 2 i A Y q N h R S Y i K X x i C 9 Z t c D X 8 Q a 6 u 2 J R t 0 s x y 5 Z P W / H T 7 5 h k j i k j u m k + 0 4 q f l d t h 8 y j x + H g / I X H / 1 X w h f r z v 9 V v z N u 3 3 U i 4 1 W g h O c h G T 1 N m m X V M w 0 e Q n d S 5 G J E 0 Q o q H 8 / 5 1 i 7 3 8 f E b y A r H O + n w s 4 n Y D U o J 8 g P w d K A 6 A 9 5 S 0 M H V t t v K H h 0 e V f b u x A I y K b I 7 B B 6 O q + V l 1 8 v O Z X G y z 4 u w 9 0 X u b P M v a F c g y R m Y I T W 7 X N A f + O z a w K E Z O 5 P s 9 L B U H z t u B 0 s q m 7 1 4 T d 4 m k D i T 6 2 n h 8 a f V d 0 3 c i N v B 0 7 3 5 s x L K N d c X 5 V Y i u W F P o o t K M K s i A L W d M A z Y H l 7 c g X A E A b m w C q i V 0 i 5 3 u 9 T q H + X k a n Q z u s z f z 1 O C D w n G / a f 1 q c p 3 + W s f h O V r T K z B 4 / W 3 N S + l 6 c c D Z C h P c u P e U g X S + T C C C n 0 v j r 1 w V C / j g 4 W T 3 y m 3 H j G n K 5 n J S E N S W j v L y n x X x x x u D M t 0 X Z K W R / x O M Q + 6 u 9 x S J z J 9 X p X I s d 9 l 7 S K Y K l R h 2 8 A 5 U d h C 9 L 9 Y Q e z R H 6 l U I d 3 e 0 3 R J f j X V 1 u 5 c o 9 C F 3 e S 5 1 N m 0 M t K X X m 4 f 3 7 l + + v 8 / 4 m G v C A q Y Z C F f p I f C T o q i Y m b s w a G z v 7 h R V m I 3 c l D E A 3 z K m n A / L 0 K K F l w X M 0 T H c 2 M u Z q q a W l h Y T 9 b 4 J x z 3 U 8 / S J s m s x H u Z n e U o o W Y Q M 5 p Y g R c 8 5 x 1 g C w u P C 0 g f H N A U H 6 A d e g U D L N e 6 9 D K 1 y v G D F J y C F / H 7 H 7 x v a O b L W t r J x K H a w x A / + 4 6 v N R t 9 W A p J 5 T 6 0 v C a l H C z I b m f h B u r V J 3 q o 5 I h F 2 n + j k H a y r 0 l T S 4 T L m N w + W w l W 5 T u d 0 L f F 8 B B D 0 0 0 z H q e z W p G T c 0 N O 4 y / A 5 i 0 q n g s p d z M k W E C 3 B 5 E s M y E m M b o 2 F Z B o 7 p + 3 V b q W p z x j r Y X N D k B 3 F L P W 9 H Y F v i D p E E a x L + A o D 8 R b 6 3 9 C U D Q K C Y W 6 p X t y w R M v 3 / d u 2 8 m K / 8 X E N X q 2 K h 0 W o y y P f d G 0 j Q J b u 7 F A A K 0 M c Q C C N B k z Z 8 6 X u 5 g s l A f Q O l 1 Q b D U W C U E T Z F x 5 r 2 J Y A k d z 8 J L C P 9 + Q A E I f / A d 9 H L 7 N X m f l W d N F Q G 0 u z 4 Q Z j h x F 1 q 1 R T c f 9 W p W Y z T S c 9 3 7 e P Y t q D E M + j t z Q V e o f D E L G v P j E w f I 0 t / a P 0 j A 3 f 1 4 N W g O s n 4 C J E B S 4 w I X a A A Y X o a F B 4 8 J i l W n A 3 z X e x T m k a W H a K T H r r C k B t J 5 9 b w H Y L j n C h f o 5 0 6 g d + 1 1 P e L e z A N d 4 d E S A n L H 0 W a R 1 j W E o E y 3 4 D q 0 U Y y 8 h j W 5 o a E L 7 / h s I 7 0 X d X v z j 3 N l f B 7 S 6 T b t E c v 8 c J 4 b T l h K O D P m A j t m m s 3 b I 3 J y 6 H G v 7 a h R C t S Y d o 5 a d w I n 5 X T F A 6 i J s J l Y z j u E L 7 E c O 4 I n j B 1 X v 7 O h p k V w x x D w x Y 1 5 5 q e E i q b 4 Y D j a I q z P 8 v 0 y 9 G B M Q J Z i V Q 9 8 4 A R q j L N J t k / G N 2 6 f Q z K t F 1 4 o V Y 1 M q p / V Y 3 M U W + W O B V f Q R 8 4 J x 6 Y H + 1 x E H I W w Q 5 M B v 8 N T Z o i N a f h y 4 y 0 T 4 9 v L f 5 W F g 7 I 3 h + 0 U u Z t T h N n m + R w t N r p Q 4 8 X 7 g f 9 I o r m 7 9 E b 2 / h s 0 I v 0 8 n L r S f / 7 Z y c 2 V E 4 V 9 v R c 5 x d C 6 G t 1 g 5 N E 7 j I 3 2 m c 8 Z y q H G h T + S 8 7 F a Z 3 j O Z z a L C v m x H J D j E g E N W F p 4 m j z 4 A Y X y f W k 9 J 1 V f P 3 5 H h 8 m 2 i t X 3 5 Z 7 g 1 n v / p Q M 5 T s Z i U b y P 7 Q C d 9 L P H d W 7 b I B c O c 8 Q 3 4 N x b M R M i j e X 3 t c 8 O J G t P y y G 7 E Y D n 8 A 2 Y J + 6 m 6 s q Z 2 5 5 E F L 9 5 Z C b s y / g t a e f p e M M 7 N D 5 c R S D I L I i F 7 + / + 6 5 x n L B Z f F D j c d 0 w J q / n J 8 k T 1 R H M s y d I 0 t G r Z a Q o d h 5 b m A G b f i q Z a w c 2 3 L w M a 3 + 9 k G J X O J V 7 g / k U u U M 8 n 0 W t h j i Z k T I W 2 9 u S A g T o G l m t / + v q / Z 7 o / P + n y I c 8 S h a n Y Y K D s h z 9 B 5 y b F w A K t 9 S k g y z 8 F u P Z a i v O Z O g O u 3 b E R m x P U + U S A G Y F 4 Q s o U I V s + I A s 6 d s t b G I L j 6 4 K r C 8 v 6 R 3 l C q a I p j N u T r C H U K L 7 P 1 + w l x u 5 w a I H v Y u Z T y P 2 y h C n 7 a p U K n 7 k g r 4 q L P w P K 4 3 V + 4 5 o J j g g 5 f 4 4 + 6 M K S c v s u D 5 L d Z 8 u Z g M a m L D Q V d 6 Z n G V w E j O F A a i d f 7 L W 9 7 X 2 3 H C T v V 1 u b 3 e 7 2 r V u x E 8 f k Z B l A C M j d E V B l o 7 E N U n D 3 2 L I e H 5 9 x e n y e o / f k S h X R M o / c n / R v t z t r z K H + j A T u b e / U s p A / y k w g T u 9 b o m E / C L T b + f e l t 7 I 5 B v v 0 v F P b n R 0 V h u u 8 9 7 T z Z L N 0 o W q U 0 8 W 7 6 I D e h P A y s k F 0 Z b 6 N 4 v U a 8 g s u H U y 5 E D 0 B G 5 B 0 + 9 m g Z W T e r W Z C J D H d a A d b B B D 5 f c D + S G / M T 9 f d 5 Q 6 w X Y m r L 1 0 c h S N 5 d E U X m 6 K Q L t / c 6 g F S W o r 6 h Q E q o R w + l 1 N u Y b y w a + G e S f b L a 8 r 8 H w v S 9 v t u A X B w B w A C 3 1 3 h w X f 1 L H F 0 0 a W Q L D Y + n l v E b 4 D q T o e 8 c k 8 s s g K 8 1 D j t C W G 7 L D y + y 7 G v x V + B 2 R r M g Z V S Q A V m 9 h B M / v 0 F B h k y D Q l n U M 2 n P 7 X P 4 G u Y Z H h E y X / D A u 7 4 l p j B R 8 B m l O I M O e 7 c O a z O i Y b J 6 C h s w F X w m C z / D W r W A a b 3 L + 7 j t 7 1 r Y G w a 4 b i Q H m 1 L G 3 0 o v J v c W z y 9 f N e z 9 t p j o 8 i h 2 a y r u N W 6 L 3 P h t z E c / Z / f 2 h 0 p d y l Q I 1 0 K a M s x E v f t D Z B P w E R q d 9 y t 1 y x e W S k E C P 2 I y 9 g H C w P 9 l A M l 9 j 5 V 0 N G B X H s I y U E 6 n P r H v h i V G / x y q 4 3 p 8 Q + L o r P O l E D R F N P z h b U K 5 a C 0 P c 7 0 V L m 8 d l 9 x G 4 D S U f 6 9 J j m B z c p 1 v 3 O D W N J 9 n S y U r H 7 I K j L j L j A E + 5 g 3 w 8 P B P f K Q P Z Y l B 0 A + N N Z N 7 s h H R Z p t 4 U u j h t E p x n 5 y A p F Q z X u q q 7 w r u H w N s X q r 1 / P 3 J E b X + V I i a w E b E Y 2 R 5 3 G r k 9 m h E J 7 0 V n 2 r / s k j i L g K y m f b j O m + B Z J d l 3 T L 2 h 0 f b x k t h O k j L 0 N s Q Q T P w h I Y y o K Z B e 4 D p N x z v 9 s / 2 k 7 X S e v / y G L E p f E / H M l / / f 8 d c y b x d v P x k q f 2 p G 7 3 + x 3 G W s 9 G 3 P / c 2 5 6 x a 8 x C c S a o I + z U 9 S i 0 n t 8 T p A j 7 s 1 l v e w k Z f U N S A v x a D h + 8 J W m 8 J X W c p / C + o R G j v o C V e o L G F T T H 7 g 8 1 / 7 9 + 7 n / R 5 f 8 u t P / H f 9 5 D O 7 s T v p i d C s A i + 8 / d f 6 G R M 8 j Q + E c 4 A w E 3 + T d 7 f w I 3 e T b e z b 7 t R / 3 s U P / 6 X f / n Z + 5 1 0 A j 3 t G 8 s 8 V Q P r O i d D C G y j q + z W p c a X 3 z i S 9 6 / p I I A X 1 X h O 3 / h u / f h 6 T H a F 5 7 d d b k E s / C l L E 0 H 9 + K d M 4 6 D s i Q K H I 6 w K 1 v O O Y n T 8 l g V 1 h H P B s l N 5 K b N j R p v J r a k a C f H 8 h + 3 N S 7 p 8 K d E x A 6 w D g B w 8 R H P Q j y Z i C h q 2 + y z 7 i 7 U a 5 V T c m B Y D 1 f j 8 D M x 0 k 9 q d H 3 c H u h 2 B q T + O 3 + C C u / B Z R 8 Y p 5 l d T v j C 7 E k H z o 6 + b t q Y I i s q / D z J e I W B / r B S 3 I d 8 1 u r P l g Q j F 6 7 P B 2 i 8 e A H t 3 3 0 / 9 g 4 I D + f 5 j U Y 8 m S C s h a H w E d 5 b y W n Y 7 A 6 k u 1 v T t O j 5 Y 9 G w f 7 d 9 4 F 3 7 A L X g S w T G Q X X a M s x Q y V Z D C y f 8 q O 3 p A f f e n O 7 b B u p L M I 8 P m d v 2 P 1 z X l I H m r r + y 6 x 5 3 8 I P n K r l F h j d P t s X I Z 0 8 / 8 Q d 2 W b 7 O b y C O 4 t V 5 v + n 4 h Q K w R j / L G n Q V 0 6 x + x K Z 2 2 C k a q Q a v 8 D k u 8 g L 0 C P Q c z g y n H 5 5 R c r o U h J Q l 6 t 6 c M b + / 4 s v N l N 6 w Y r Z 2 d T H J b A u n K 4 t + L 0 X E B n g c / T w c n Z / f y + M H 0 3 F E M L D 4 I i f s I c p e u d D X x w u F j v z + M B m y U L b p g f d P B P r O o 5 X W t + J X c 2 L N v c a O z w N 7 D E 8 G r 4 e w 8 V 6 i 1 D + e 5 i u j L H h j J p y b y b / r w 5 z f W 6 x c s U Q v m j e h e P 1 H t 5 H p Y s + H H h E S S Z O D D K s S 8 T N b + 4 9 E Q 8 e c U r T z 5 v I H q E u j 5 b g 0 m w X o k O J 6 h W V Y r K Q 7 j s F e A P X E e P 9 Q I f 9 0 H e i O T 2 d 8 + f w v g Y p K H 5 b 3 U 3 s 6 N N V 2 9 S B X I I 6 n K 6 I F l 1 h V e Z 6 X n k 0 L M g K g J k a / W N / F s + k D G 4 z i T E z G A 2 w S 6 o p l H Q e + q W 0 h / 4 d 6 u y K j 4 q 9 t 0 S e 3 k 7 e 7 C Z X d v 9 N o a G 9 k 3 z p U o u 2 i p 7 t 7 k G N 9 u E / O d / 2 u h d B C M T t O x 2 Q 3 U S z v s K k H 9 B 6 N n A H s d O P j i Z w S / 4 f v t o u 0 e P n R p W 5 D V B f 3 y c l 9 o O w g 4 H v 4 7 r G v z R t Y d 7 3 o j u V C s z U L W P j 1 4 r H o i k + Q 6 W x Z Q J c e / 3 7 E o P 6 J Y 3 m a s g G X A 4 e t k 5 f X + f k G 5 9 a 8 z A h F l A / x S f a j M 4 7 Z g W K f c U o h h 9 a y / j P 1 L w Y a 7 3 B o B X s m 0 4 O x L s z w W V 9 a f O 5 U i i 2 O 7 D 2 V W n t a j m P X f o p 6 B L o 8 h u U U J 0 / H T i r K B F J W C 8 k 3 x j w m 1 3 l n + 3 n g I R 4 l A R p 3 / / P v 6 G v v h A O 1 Y C q 9 u z g 7 e f 8 6 K o F l E v o y Z z t 6 Z o 8 2 5 Z 9 O C B 4 0 s g p f x z Y G e G a g e u 0 h l y X v T g 0 H w r b 7 z f d v c s F a s w K P a n W + F 7 D V Z c 8 d a 0 x m E n 7 l / 9 b 0 D m 6 W R + K E L o 4 U z g p y + g g 7 T o D z S 1 j s 9 Q / z p A 8 Z G m O E I b 3 Y r i 0 9 T 4 K 1 Q b v x d 2 p K z t 2 0 v 9 R o L / 2 i 3 Q 1 t R m g J P 1 i E W X f y 6 K G m 8 c Z y 3 d O u A H G b 2 M I 0 L 1 R j Z M + J i / b w x c E U K / g 6 u 5 H t l f k s 2 L T h Y 4 Q 8 X i e j 5 h 0 v x 3 t K G u B f X T R m f M V Y 6 s k M V e b o C W + p r N 2 y 4 D a + E J h 5 Z H S 4 M 8 v p 2 + N x + k D 0 f V U P n 2 v j t y O r t z f z J 6 O R a H w F t C E f Y P b j S w h P C l A 0 m P 8 c q G B 8 2 M 1 x 6 y 7 G H E d 3 G t K H e m d 0 1 x L J j L 0 t Q j E E b 6 0 M T w / V I u k y c g 8 c x l r 6 g K 4 8 w B A + i K 9 3 K i P N g A V X A W Z v j l 6 G 4 M Z D e g H D K N w q p j C b X c D E 9 y v I 8 i j y a S m E R A i e Q F L J N l + 3 X T q q 2 / x h t 9 D M 3 5 c a a s j z n n V k r J F O N f w P D g l I h J e a 2 G M s K x f H o 3 K M 8 z M j i h 1 s b 8 4 O V 5 C N p J Z 7 O d 1 v h M e U w y x W H f N K + q T i d o 8 s F Y d I V W 8 6 f D I 4 K 2 E Z x 2 j R + l w Q + C W U J e o D q i P h Q K x O n X X Y 7 d K H 3 y 1 H E Q X 6 v 7 8 w j s R Z Q t 9 1 T 1 L f K 3 X x O 4 p I a + g p g y B T a y z s E R 3 o c / g w F 7 d D i g l L M Q g T Q N 9 N z p k i N r W 2 T J d 1 u q f v / c U L W C O b i O O T u x x + g f 0 O F r 1 w 6 K e 5 O I W G 9 l U C x o V g L f 3 z j R 6 B 0 Y 6 O y 7 A r Q U B S V n 0 D O X x Y V X A V 4 G w B 3 U S 5 M q C q m 9 D k 4 G V 2 + 0 4 q C R J y m V J / Y b / z 7 Q 2 Q V W 5 N y N r 7 3 B u V t 4 Z l 9 m m + U 0 0 F 5 N X w W I B e P 3 f 2 q O 6 a k D P g R p z a C 1 L N Z z o Q 3 D L 5 b V o Z W w / n y W + n M t z + M P 3 Z M 0 Q 4 C F S D H n 5 u n 7 z 3 7 Q G W k e t g d s B e Y b 0 E s M 9 3 d 7 T b 1 U N W Q D N 3 O C H 3 O 9 x r 7 J W B 4 2 r E u Z 7 b 5 q X m C + e y W 3 8 d k O P F U d l J V k G b B + V H T p + d a F 0 P u / 1 o O K I / J y i C L u q h E P e h N 7 x 3 H H k 4 5 a J A n w H b B V Z 7 7 B 7 n k / I 5 K M g r D d b I y K M X l X d 4 2 Z W X A Y t C K / P 5 n Y z W 3 5 m K + F / + M o p 6 / j D c G b 0 z a S G j A r j H 7 k R j W n d / j m J 0 + y A R U 2 d p / 3 o H A T T U l 0 S w 9 z b z J y J z P m / O w 7 5 7 + R 2 u x 8 V p y 6 q l w 0 O i b q a R h E i e v 9 g L E F / P B 8 Y n V p d o A T b j P C o S e z 1 H i + H 3 r i d x i R y v p L b o g G R d O I 1 U t u u j o x l 8 L u B m W E F L 4 j q R P V o m 6 b A 9 e 3 w o z A Q Y i T G 3 3 4 8 S + k l M i q o I P W s S H p 3 d L o S M 8 x L d N R G e w b x H 4 I M r f v c A s P d v 9 V D i a q O k L / f 1 A k e y Y 9 5 X D n f X + O e z 5 c m u c j 4 6 N n 7 J u L O W N t u F 7 s x e 3 b f i P l F 2 h r V w j z 2 Z A S p A 0 x P 0 h 8 9 b x i I J f g O j S I 3 r q V / P e A c a 1 Y U P b u l D 9 9 C l p I r k N + s B 4 L 8 t d 8 n v 3 d v f n g N Y p I + 4 R n D h 0 E + U V b J j q x o X B r M q r p 7 L P 7 4 z A A l p Y e 2 W j H O a G Y E n / 1 v P 1 O A M k D r p e G / J m C j 6 G + q m I A p W C k A U 3 O v y D I e K Y R 7 Y 1 M z l Z j F D t j 7 y b j 9 B G c m P 8 a m 2 9 6 q S 4 y G E k w M M Z G x 0 q 8 c s 0 N B C i Y T 1 3 T L I c Z O C e 8 b U u t u s c e O + G v C a L O L H U l Z W o 2 R p A o e 7 g i O Q q E n d L l 9 S m N w j y B n O 1 z 9 i q S p Q l + S O f H J S 7 u 7 C e 2 1 V h z / T q y 0 e V E y 5 L v K U z Y 4 M L j 9 u S n e G z g l + 2 + 0 e l I 1 T 3 c t b v i Q P q B 4 + a M y v p d X f G S 6 V Q 0 0 o u Z 8 W U 1 q P P q 5 M f E E A / P F m 7 3 6 m a X K x W p + A X k Z B F 0 L D B H D x s u / R j s x q b u r 5 B G H j y 4 B V 0 n E U F Y v p X v x H i q 1 X I k L C d k V f Q t 0 i K X X 6 5 n N P D P q I F 4 3 o W I / V i N M g R 0 i q / h S J Y 3 E t Q p M V + Y m S 6 a p U w p Y 9 / C D A c W 1 R O X 2 f s J T b I 1 i E x w j 9 Q i v l S t V J v G H M j E H l i f F L W J r z G 8 / f T B A V k I R V N 2 a 3 E B m 2 8 B e k y S K A S a e U q N L 1 w Z b h w w 6 J u 3 p e s B c F d S p W H f v 6 o L E 2 + Y L I + e Z i x D P C U / y u f P + U v d / u y Y Z D J 6 V K t / x M 4 S c v x 0 E O 3 r f 4 1 l 1 4 B o N O D V o p v B 8 P 0 / e 4 p w c C g y t 9 i E K B H K O Z u f o X u I i z p P j 9 7 X j 2 + i / j / x 7 S w s u X c U R i E l c r b t U W l s V h / f Z 1 8 j U e n q v W z T 0 w D A l R 6 3 9 m 9 / n V b C h V m Y M n j J r 0 Z A T U d H 2 V F 2 4 V 4 + I L Y W a s / X 6 4 U A u M c 2 0 0 D K P T F v c e N R p H d 4 y G J N H K w 5 u N w + V A n j + y k U I 5 e T v n O Z L 6 F l z k c f + F f F P e + 9 e l / 3 g a Y m G + c S o / H E I J G R J 1 L Z u W p 4 l D H B D Z W p A X q A v W Z k p w X t n x j 4 c Q q S l a A K y f r s Y 3 f X b 5 q U L a s x 6 y 7 3 W F 0 z 5 l g m 9 5 O S K r w K L b l U j 2 8 T r k T P C x f / P M I 3 h 0 7 8 k m b X F h A R y 1 T 6 8 v F 9 D Z T 2 q F l A M v s r Y m M m Y R u 3 g p l a 3 Q x N z n r h i W e r 6 3 x D s Z 8 y D k 3 A j 5 x B 1 3 + L r 2 / v b L a v O l / w C P p U u S D W 2 v T a a u I s B N p I 8 D c B B s h / i R Q z d N U T 8 h 2 w V v 3 T q A w E H d N 1 6 U I c D R d N 8 G 4 t J z 9 9 N 6 D p 5 l 7 p l h L j 2 p x k 2 d 5 5 G i k d z 9 g 7 q A k u 7 t M Q P O k r A u 3 a W m r 0 g V Q p B + K P 4 c X L g j a 6 m K y X 4 B 4 H U A M 5 6 G G u r + I t 6 Y 4 L D f Q J Y 6 2 U X Q f y y Q X i b k X K F i K d P u 6 1 n Z v b q k n c i 9 V V E 6 H p 8 e c s O M F R I p S + j K r f 2 r 5 x K o z d r M I g k T 4 y o A 7 e G Z j f 6 S E U O 1 k j X Z 5 9 N I e G Q L l 5 C 6 D y 9 O o w L m a 7 3 T c D c d G a k r t i x 7 6 F g L P R N J f 1 2 y L 2 J 5 w p L H / D O F 4 v B s f / p D N R v Z k Y r d d b y U I 6 r s n p H f y u D X J 0 V 5 w w f M l u 4 + o O J o M c h K x 9 1 n u p u N / Y / q r D e O i c Y j Q v 3 7 u l 3 d z O R f g D 9 8 3 E X t y p f k j s / p F g d N F D R I 7 3 P 4 M b + o V n Y H P I k s B W 4 v 3 F t / 7 K s Y x b d a 6 0 a N n I e d v 1 v Q Q I L s 7 g D N J B M 7 R D 3 K g + 8 T h w / 1 B g 9 X L t L A N x z 0 4 c 2 d Z u q m p T L c s h U v 0 z 0 R 5 t N 4 u 7 f p k 9 r I v x X k I Y L 9 d 4 f Y x T X k 0 G D / I b D Y d Q 6 I O n a I l + 9 F t x H I o 4 l k v B L 4 P P f v f t C / h z 1 7 B 7 x / 7 L / W O S y K e 3 i 9 r D D 6 2 v s K E + k f m D N x z X 7 x 2 o O 5 J d U z V k q 8 p H j P p J n i Q z n q q w w d B V Y y 8 Y J Q X y L W P v t l c R q C B i T 8 0 C A 3 e 9 L A d g f Q p q g U s 1 x E a B I a z w T p 5 k q 7 K 3 Y K 8 Q H H N q e S 8 h P U T n X a x i i J P R r y F p F i q D k D + K J M J t a M 7 g + O W w M 7 j 0 X Z x H 0 5 5 R z 1 S Q t y b U q 9 J v U 2 x X u 0 3 W S Z + 5 j D o 3 u h X y f l 5 x N Q 4 y J o p G Q z j F c y 5 L 4 u m d R g 3 h z I w b / Q u x x J 3 y u E 2 / I Z S y u Y d 9 t J j y l J + g U M g 4 f 1 t m g d 9 Z F 9 2 D 8 P B K u T 7 4 m O G Y Q 2 i s 2 / e D D N u n Y t y b z 2 c Y c v V Q 2 S B r k J i + + P 4 U j s R 5 G F / f e z I + H k Q a s l d k w O Z L i a 7 c d t K 3 A k N z 7 k + y 8 c L D y A W c Z H E 5 k h H H g r F V 7 E x 1 f 9 x w x a s s j H h N u Q E I u T Y N 2 i r h 4 6 S w N c v X K z U K H 8 M K 0 T 7 Z q 0 r 2 U M G F k n i 9 T n C H n w C R Y c L F i z K 3 U f s Y c X 7 R c o U F c X x n X u p X B 6 0 9 m C h a 5 d v 8 6 Y D l t T L g I O h W S j + D r T y v M s e 3 5 J 3 D 8 f / O m c 4 q K q 8 U n x L v Z W P V B n B R K M 8 7 7 k C d d i H J l z C y / c t L W u 4 N K A + 7 g l 3 7 f y c W F K Y o o q U O N O I s t G 5 W X o + 7 j Y F o E L 0 g w b D X Q H u + 0 T W g z E r a p v r / d 6 h s G b R m A Z J I j 4 y 2 E f g C H a E C C N N V s t 0 h m u d n o X r 0 + a U o 3 x q / 1 1 q S 3 Q x + + S y 0 s n l k e i i 8 S y b Z d g T v f D E T h p g v n i / N A / x O f o D Y b w l z f m I J u v b O 5 V 2 t N 6 6 H 9 T 3 F e m K Z v y U C d z m C J Q H m X 2 F O p 7 O d q / 2 j b 2 c b Y n d w 7 E y 9 0 0 f o 6 H X Y q C x P 7 1 O K 6 v I c t R u p t Q y c t f X d / r d M z j B t n R q J y S c G X f r V E / l Y F f s G t x c E D r K K x b e U B r 5 m 9 v 1 v w q U B L w Z / M r L 1 j R A p 6 0 S T H d X i f i H G p Y Z V J U f Z d 3 k e x z a 1 T m A l W u 4 Q A z 4 K D E L o g 4 H w s U V D 6 5 w j H r Y q 2 t K N 3 j j 1 6 j k D t i J R D p I N b I w 5 3 Y C Q u D l 9 L G Y x o T H x E u V S / 6 G z x 1 B J O U + + d r 3 H 1 x t 2 2 Y K R 3 Y 0 7 d B M Q i g p W J H g C O K L i a v S y X Y K 9 e 1 V E B C D u 7 Y 7 F K 3 i z y f f + a X F g 0 p S q e d 3 z y h 2 K 0 T k G O c S 9 y U H P u A y 4 r d v + u e r l D h + T s j / u 3 4 U P z x m X 9 + K m j E 7 g g / U u y J d G h r w i 3 R 5 A K y e a 2 H F 3 7 d n H K c W 7 m 9 L g W N r U X 2 T H s x i M t z Q 9 j W 9 c J 1 d E w H H 9 N V N T l z o L u g I 2 q P 3 h v v L C e 8 H z h x P y o p 0 4 W v F Q X 7 B x J + y A d q M A / + c E r K b M + M b X o g 6 c v F m j I b 0 P E K M T O c y Z W L 5 b X X S r o 2 f H 5 I d B h u n K k h u K l e j g / 9 F z h n t 7 B s L v o e 7 g 0 H D x t v I m c M F 8 M n o 5 9 H k O 2 j u k + V l q X I c k a l a N J c 2 U P V q C O F / g 9 Z q m o e m m y 4 z e 3 e 2 H u e 3 Y R 7 X o / 4 Q q B B y G l b O u Z R 3 T 4 U v B X 9 P t 7 Q S x n w Y n s X 5 r U w x L i b L f F h D V f O m u I X / B B 7 c 0 9 L w D G y / j 6 9 2 f P q 4 d 5 S h m G 7 p e 8 7 d c s i G c O C V E / j H s 1 H v b u 2 y N p U 5 4 c Z n N 6 Y S f N y t L g G 7 U T 0 k h b O u a z f 7 5 N U z G 2 l c a S Y Q 0 f A n P G 9 z G j i + W n B b w 7 f w D y a i h 9 K i 5 Q K w X f F q a F A E 3 B / 0 p D c X Q Z 4 z Y 8 3 b c S K b w U A t 8 Y q 0 c M 0 b o q K n U p + t o e R Z b + T m D + e j 8 g a 8 D Y L L 2 + 6 5 n k s T H n 0 8 c W H W c i C / X B D w O u 5 W x J g / U z H b 5 u p y J n Z e Z A A P 0 D n x 4 i P w 2 P F R q x u h 5 w I i O X k 5 5 g 2 8 U N x L v c G y I Z D R J S R i Y c s r 0 7 g n g R x 9 0 C M s g P P H v s Q n F 9 v m L a P S F + J r G P c t y c J 7 m I d j q w A w B x D 7 G 7 0 v V W v y H L D 7 M 0 f T y j Z g g g 5 e h U e r 0 1 X U P h T L Z K a q E B M d Y w z j j e v Y U n u i 6 7 I h 8 6 G W 8 t v c m z i J S T x F Z b P i o 3 + O g P X 7 j h i Q o p 7 T z X 1 0 x p h a H Y m x 3 5 i q F s M Q j Q y K Q k m 0 1 3 m l B r w J w Y 5 u O / X c J c / L 5 F P C E l o X g r A 4 2 L n F o D 5 w S L L M D 0 H p 3 p m E P C t z g g p B L f x y E P m L L z I R S M Z h E g 4 M g 0 r R L 9 / Y 6 7 W g + B m P X E 7 u O P 5 w n l t C z 7 9 T h A / k q / u V y g U h g f N v o f n u P J H 2 B x P O S i J G G F 5 d x c R h G 8 / p c q J m W U B E T d u k / m X D T I S y H q i 0 o c z i q O s c t 9 W S g J 0 V u y k 4 u U p s b o q O c p 5 m q a P s k i u 4 F + B x 4 s E t U d + w 5 G S + L s H t v 4 m D 4 b v 4 m k I T O N N v k p P 0 X o D S V + y r 6 + U 3 I 5 e O 3 H P y f z e C P 9 O 1 w o 9 Q x + M a 4 p 3 w o j X x J k 9 m I e L S b D n b T U P O A o J U q j g T k o j 2 p l b h 9 i w o l J Z 4 g M b 0 n u 5 a k 4 z f t 8 b x n v x 0 q m P Q + P p K X U F s 7 L 2 N 5 k 6 4 w w C A I C i d + 3 u 9 r r 3 X G I p w + j D Q I g D C M F 5 1 J N E 6 P g D D R G F d X A w 8 E E a z 6 f T + w V X 2 C C B p v x C s 6 O g H 6 T 8 d Q z e w G k x x q J Z H X l L s 1 E b s 1 A X r 6 F Z Q 6 t l 3 h b m P k 9 d f F r 2 x K e p e x z V u R u a B x L I u y 6 z 0 L + d 6 h 3 h m T 5 9 O b z a w B R m M g y N K Y v N k d M d O J c 7 k m 7 4 k d X G / b m N f Y Y a s z o r k H 9 M z 9 v o o B 6 Z 5 S k H i n 0 I q k r O E Q R 6 G f d e 3 h 0 h 3 X E F 1 O 3 d y y a A y T Y b T z i 1 B J i t d + r z L V 5 n f q B I + X d I 0 Y R l 0 W 8 7 P t n g U Q F F d J f n Z o 0 F c x s A F p K H + h C j J Z R / R v S i 7 w 9 9 T H a Q m t N P + M Q t J 1 x S C y 8 1 o 9 v d v 5 / h f X t f f 4 H C o x G v m 6 w A S g 0 A h W L T r o 3 c E Q C t j t w m N H q e F r f C 5 x R A A x F I 1 z H v o 8 E 3 w B a o o 7 z h Q L T 3 q 4 a G 5 d t h R 7 R u O z Y J R O g E d I R m w 1 9 X v B 4 f J B f q y A 1 H d b y + 3 Q z 4 S U E n Q R / C x O I c 1 h h l g 5 J 2 4 4 e i m l 5 R H o g P g D H o l o t 3 S S c R r d S g w A W S E M g R m 0 t i h Z 1 V d U m G 9 O V Q 6 J 3 s n j b l r I 8 6 3 h T W M Q C g t l M A x P 0 D C 2 R + e u 8 4 a Y i z U L 6 5 h t B n o E Y k 0 Y 2 5 h w 9 G + L Y J h 7 G 3 r A b 3 o 5 X e q m z / L t I q w N I h R M I V F x t i p x I U x m h p l B 6 B W s Z x F I x I f d 9 A q S l K m s Q N A / A b 4 + u 3 b K r M L b d g 0 l n y u F O H C V O a + j j Q b r s n 0 6 0 O u c 9 0 S c 9 I W g z Z l G D x c r a F N + A 5 j 8 g g Z Z d j H p o j I a W 4 / / D l + D a + F 2 i N R j z 0 s e d S t 2 X p 1 Q U a K W E x Y m 3 5 / Z M 8 O g v T d A A / I X Z 3 t o R 7 D Y c p G e 0 f M O g z Q B G J m I M t C i A V C j o + c m d g j K G U 8 S S Z 3 e y w + c T t W i g 5 c 3 y o A I I s l H P f C 8 0 H H 3 g e G d Q x J w t A o Z C Q E G w C u q w q I R t x 6 F h S F B E 6 u r V T 4 N n v d H 8 3 O p P s w + 8 n l R U / 5 m Y T B w H N v P e 6 C l O i 0 J c d 2 K C N z u Y x w O / Y I g x 3 d z a 2 h X 8 e 8 X L p u 2 S I T 0 4 5 s b R 4 N z T t g o D z g H Z w 4 N 8 v o f n m I 8 G t i u L h k q i L h B b U 1 8 P 8 3 o O c A R 8 M V x F S 7 h v 6 k A x X 1 t H v R 4 w j r l 7 / a n X v Z 3 b d L m / A 4 F s U K / F c 4 t f n R H n w d g a u 5 P X u c p I J w f H w I M o y F x y b H W V B r P X L Z U + d P h a + v L O O n m I R X o c b E k N L W 0 3 l T g e 3 6 F E f G 7 6 9 m H g C o x G 6 O i 2 5 f D 0 5 M A A U 3 w U m X Q k X G U G t o h y c J h P n Q 7 o H Q T Z T w b 8 K R 4 B 5 g 9 / B z A l C K P N q k Y e h q E l x W f a m e u p B F o X O 8 C L L S U P 2 H M L i c / b 8 v f X Y 6 K g B q q k r d X j g I a C p r X R 3 Y A D w f G X a T 9 / w m Y 3 C q y z F W w A Y + X / + / n g u Y F e R b 8 I j 5 s R g A Q j Q i c P X O F X c q P I 5 9 e A 6 q t Y l T J D O x b v K h P N F x F s W c r H z X G D 5 A u P l C d A 2 g c 8 o 0 R U s T T Z q U 2 E U c O 6 9 C Y d n s b w P D H / m T M 7 9 y w x J G d Y v n 6 H H V X e n x f e E w 2 F / Y k P h m q m M O U u n r 7 Z c + n P M k 7 D M 4 K 2 C x n Q w v 7 X e + V H o E n J X 8 0 Y g F O n t i y q U U f 1 V A Z k N M E R S z g j s d f b v z H J c X u q k + t b G D j C M d 9 A v J U k 8 t J N 8 x Q + k n C a I f m y 0 o 4 q 1 w K z x F i 8 L s 0 Y Q K e s w / 9 n e J E 7 8 L u 3 L Q f A d g Z V + U P n 2 Y 9 4 J 9 1 Z R + V 0 c a 7 T t N v z x J c / I 3 j o f b E c L 7 8 + 9 L h l S N y A y C s 4 A e J q U V U 3 h t S j B p X 9 1 F v s E J q a a n s V C f 3 c / s v f g K s B 2 w P y I N 2 f Y K Q 8 g L H I O k a f j l 1 p p 0 E i A p j g T R S 1 p W C K X + R 2 v G S e f c a O 7 o o r h w A U 5 Z 8 U e b 7 B h J b 9 o z s q h C l 0 6 W B 5 g C 1 3 w r 3 N 1 z T / v z l k m g H K Q l D u N X X 6 n c n d p 1 S E k C D F b v y g 4 P K D q e n 2 N M z / D w f e Z q 2 O I b w s 2 V J n + Q z 2 O U / / J 7 n j d V k k G C 7 m h K P w 5 Z s c v 2 R e v p + 4 3 Z o 4 Z N / g H I Q S 5 J A f Q o L 9 8 3 C y V p U 0 9 X 0 O U G B 5 o y 3 O F S g 5 i 0 x f g G k v B y H 0 O d k I f v + Q u S J U B q W S a X X 3 o k 5 3 9 g A n I 6 / B B b U z b n L S j A H 0 9 v g / 3 + 8 Q Q g a T 9 i n P V 2 I p 6 x o v c 4 p I U I p g F s A j y A M h k H l a R j G + S U 5 b 1 0 M V O 7 Y H k t c 0 c P u 9 f c W V u 1 u n A f x h a T r f n R f m J B F y T b d i l l Q P Y m p G G Z e Y t O 4 S u P O 9 s O r M u 4 R 4 O 5 R s o e C B h D u b + F + 1 / R Q g l a 7 9 E X d j 7 f X o M t H z s D B I L v d c u h q l h 1 D + d j z X d V o 3 d X 9 z 5 I K M U a q N y + 8 B z y I d X w x 7 v X d s O z 1 t e S l V G 5 n b D e M Q b D G F L l I Q 9 J B X X J l M A J l E D b C y Z c 6 Q e b 2 s G 8 n s R 4 m d 7 P K R e B 3 o 9 y a z s N W n F w n x L j f 6 9 k / w s s i z O r G c a z 2 7 p e E q 3 4 7 u F + O i w x 5 I n O j V u d G 9 b t s 0 W L 3 r W c p Z v O r h A l 3 S N o c c x m j s 2 X u w O 9 H f y W F Q 3 x C u 0 + i 6 N 8 a U g 1 a d B i c b F e C W F y i d D 1 u Y K q I K n h 1 l B y + k X m h e s k B 9 V e A J H h 6 E 8 e i F q + d z t G g D g J b z D 1 W N 4 H n 0 u C O s 3 A i O L A + V C D w I 8 + D Y e X q g H U J e J w o 4 J I 2 W f 0 h w G o f f X G W o X 4 D x x c 8 e f Q t L j z o K 0 7 K 9 N B P e E y L x b P m j 1 1 B 2 G c W V V i O 5 T b j i l 6 S 9 d J 9 D f y R a F C 2 v 9 q + F J l 2 t w Y f R S 2 w 7 C B T m V M + a 7 I r I F r b o X R x B g f I x + E A s e 2 M q / M K + H T q O h Y p L k b Q D N 3 Q I P R i c p 1 L 1 k Q F a E C F a V 3 5 7 O H / b q u f D g r L P i G M k 7 e g + 8 P K + t M T o r + s X A Y G v q j 4 / W A v w 0 k h x S + k R a 9 m c w p F Y I B v D X Q b S S 4 I X k G c b Z L h f 8 P v m r h I j Z E U M b 1 y c w E a 1 c X Y f c k A U 4 3 e / Y L f W 7 s M F W 9 I A 7 P W Q g M O 3 c X r d T e K n N p 7 0 4 a 7 J / x S 9 c T z O A D p / v p S M H 1 F r F G 0 x 4 J s x g 4 z 6 X Y x R y f Y k 5 X T 2 0 c 4 B i i U z Q r 4 R A 0 Y 5 I T j k B G F M L s u b X Y 5 Q 5 W F i f P p X T P F O D v S t S 6 r K y P x 1 q X F 3 J y 9 0 O n 8 U L r f l L 7 w a 2 q W U 1 4 m f t t R B C h i K h w a y 5 j B w J 3 n I k Q z V c G v z p 8 m P N N 6 U R A O 5 T + H i v 2 1 e / v A T a Z d z d v Q o / 9 t 3 C U z S m C b f Q t 1 w B S h 0 e V 5 l K H y + b b V J 8 8 8 / s M z A Q x Q Z c B s s M G w r L K x L + M p 0 c u z w B w A x 5 r t f r k B a n D g Z 7 Z v f b B a e R G 2 f 1 L z w y b 6 a S g X Y 9 b o V t 5 8 E x q u / 7 O t R / e 1 l + U 2 D b 4 K c j 3 s A F t Q R a u 8 a F u z T V H k v r 1 Q y F C u 2 2 F x p z 9 0 n I 4 3 I e o 8 P s A Y K 6 d X L z Q y b k k c g c y I 3 M H x / y 9 y d O / S 1 X e w K w a X y e z y u v A T U A W C + B a F z 0 i T 7 m I f + l 6 r C i 8 t y P 5 3 h A F 1 N G p Y S + e y 5 H M i W L 1 t X n 3 n w f + f 4 i b I g B 7 A r k 2 M P 7 s P 8 I A P m V h P y 8 E Q l u Z g e Q 0 X 8 1 B b M n / z H 3 u l 9 2 p o j D t U x 9 E N Y B 1 e X Q J h H 1 3 t 9 6 N w Z a h A S 8 d Z 5 u 5 q G p z x Z D q 1 T / y g K b Q V N L i f 9 X m f A n 6 k v w B s 2 a 5 0 + C G D x D X w e V s H 0 1 K d F w 1 a n k c g 0 4 5 r H 9 4 W m 7 y 1 + Y 2 e y 9 g c A y n 0 o a 1 t 7 Q 3 F y / t C q N 3 / U j r c L m c L j m r d u l K U s u c Z B R j 8 9 o F t 3 y O 4 S B Q Y d 9 z S p n M g Z m y W t 3 a x j u T 6 i d c W 1 W w j X y m Z / H X 9 V / Q d c g h w v Z L Q J O R U r M J k p 1 5 R h f O 2 d w W D l O p v 1 0 c i p u K C f D r J 3 t R 4 p M F T Z j n u U + x Q + 3 r R x D Z t N E O b Z d p + g a p i l n V k u i S d a l N 7 B O D H J J z v e 6 C H u u 4 A 6 / B Q 0 P P o M Y x j 8 y C a D A 5 A G x a a I C o L 2 a 6 u m m x x p V v p s 8 u a n R k 8 l f G t j 4 n x f X Y y M I 7 j m 9 g j 4 f + Z 5 l D q c / B Y d x z z j c K 9 P v 7 / o t S 5 S N V X 0 0 u 4 Y R r j 9 Q S z N r 9 V J X L E v c j x e K u y B D B 0 p / V q M a 1 / g 8 H a z 0 j T n m N d q 9 O x R 6 n p M B q v p E w 2 R D J x p R l P E j V + L z W 9 a b + F M h w a M L 4 P x f 6 P V 6 z q T C g l b J + l W L m O P 1 R 3 o 8 7 Q L l f Y t 3 m S Y m t i e Y I n 9 e c N h J 8 e h 9 H B 0 b J y y i / 5 2 + F p Z v E w l F q 5 f Z 0 l v K r Q z N d k w O P r 9 r + V Z / X 2 7 S V a k Y Y T W j e T e q C 4 I C c N Y e a C M L F P h y m d C M h t K 8 g Z 2 K t R k I l v K t B N s U m 6 T A L T t B N k w h f 7 w i m D b G R V V I j D W b P j e J W T 2 4 5 T 0 Q X j P G H g h a / 8 g r q l 5 o M i p A e n 3 E 6 G S F j 8 g H 5 v o w C c h p l y W 4 / O N w N j x d S 4 I f v L 5 k i x Z i Y k j A d J D E 5 o O t w Z I m k N n B n V X 0 E N Y t g u v 3 r i M E b V 6 A 8 j f i u H g k D o 6 j M y G k C F A B I L M 8 U o G A 6 v U b A i a P t z g k z e o J S b Y n F U 5 / T F B f e f o 2 4 F D l 8 o F n j G K r 2 4 + 9 H r x l 4 I c f S a M y R 5 b n E / + N 3 u S R 2 L x M 6 l / p m 2 f A R c R o v 9 5 C a 7 k g P A e E b a p h / i o y 2 a t 8 n + B c o s z m c U x S K w 0 5 v b q N Z Y i 6 Y J j L o i g E / H q x C Y z y U W W K b / G Z 2 S q h 2 C w P U Y 0 2 3 / w y p 9 r 9 e w P 9 A b 8 9 + J a G P n I Z C 4 v V k Q 5 f s F A Z R d r e i f S c x T S W 4 l g 6 X k 7 e g w k A + l B P 7 m H 3 G 7 4 j P 4 J d J a k l D m Y v U l e x W t Z e L y Q c H o 9 c x w X 1 c 2 5 f s 4 N e t w / p i + v 9 X Q 3 v C I + 7 s A F A L X e v B H y A T O w 8 e 2 B r z i 8 8 l q a H D a j M X 9 A K C s i j R 9 9 S J 6 e G + 9 s G H o 0 k v y r 2 s b Q J C M M 4 B E K I r e 8 j v o b a 2 r 2 q U 0 0 f i O Q I n t K r R y U K V j o I 1 9 r q b V m d V c Q U C t F Z T e M o j 4 I e H s l J k z R Z C n Z 7 M 6 A w e A z W G 3 y g H P + F E G l b w J G 7 9 8 J Q E i N T / h B v L K Z 9 f R 5 n H j u R c f j J 8 u 8 J s 5 n I 6 S e x H F G F w M i G I z o s O B 7 k b g O m J h 3 V Q / K q n w Y Y F 3 E h 9 8 9 c J V k O b g B l 4 9 M S l f g T f L E j I K H 4 Y p / M O X B 7 R I 4 m L U J s G e 2 i x W a X R 8 R 4 b 4 d q k 3 M Q r d s G K v v b I F E F P X x r A / l C 1 B B t b Z 5 f P Q Z h d y + i X n P 0 R P r i 9 a O 5 a q 9 V b s J z r x B I + E 2 C M S 7 Y 3 b o 8 z o P 1 8 G h 3 z h 0 f y Y e n 9 W I U N t D m + h H Q Z 1 t 4 N P s u 3 N Q W I N F 5 O / A k 4 + i F M k a v j w 6 N 9 O 1 C P K / J 6 D Q e V t F 1 O b i m 2 g K q V i r k i M p S h Y Y k B 5 p x D h B / h 5 P A 4 c M c y M M M P g C G P H J C 7 y f c z w B l M P v 8 c n J q V z w F t 9 M b G O s y 6 e s X d V l C q d D y g w K 2 9 w G 9 m m T a q 3 M m X t W s u W 1 5 e 0 k s f 4 7 r / K 1 q m q b m H 9 + E P g X n 2 H N x 0 w t a 7 / j X P c K F J Q F w 5 j t + g 0 N / U 5 J M p 6 i Q w V E h 1 Z j q v Z w l 9 e L r B t 4 L L V c j p b N O y z 4 e 5 C o K l s 4 c 1 x e + U p R v w W P q C T w v / 7 T r r A a F H c Z V d Z Z / b P 5 c Q M B 5 1 w J y s w j s z V i N Q 4 F 4 / / a v d W l 3 0 A v l r R 3 + z P z 1 H h K Z 5 m u e / R 6 g g q z Z f x i w Y 5 h T d D e y R 2 X N h C P E F X S E w 6 t 6 N 9 7 w m u F F E J z Y X 5 I Q t 0 V Q s R O A p L G / m P h O f 5 N m 9 a a T 2 V K n u 4 t B Z C J Q 1 m r Y c k 6 a w 7 I 7 r C j x q u T 0 u t e B R 3 o N 1 L 4 X O A 4 I 0 a e t Y E B S e f r i 5 I C 9 9 j e 5 Y S 0 Z v L B p y 4 t X 0 0 Y i G f 2 Y g 7 z V x O c X 0 q O b U M h 2 f s c + R c 5 X 6 3 X g p D T 9 U m I l O 8 v d l H M o r 4 K c r r l p h U j L C O q H 4 2 B F + O r j v c L S 1 + N M q w R C c D D 9 p j 7 9 C U M f K N l 7 D C h / r A F 6 T V 0 q h D x T z 1 R Y f I 0 r 4 2 5 K / L v a q z 4 N 4 m E f O C T g / O T 4 F F i 6 T b P H Q 2 l H c 4 r E Z / p 3 Q t S v n a x n A Y U n o a y 4 N N c 9 T U r M Y c 5 4 j s E f T 3 C x c H 6 1 y T b 9 d l h t p C 6 x W + T j i E B W A I L v p + i Z G / c B F C p p h Y n / f R 8 z f t 2 g + L n 7 N 8 M 9 H X 7 c k p 1 x l / 2 b d U V y Z M 8 + D g h A E i u g U u + W e g N P P v m X 0 P j g h 7 v a L U e b Y L d 4 B L M z M W k 0 B w d r k d q Z Z v a A P r D d C H T d v t N m V F N l 2 W N Z H o Z T i A x j S z D Z 8 Z 1 4 D A c X T h J U x Z P H p f l W K r h q E 3 y P W B n P h U 9 0 z 9 b R h 9 a + c 3 8 R 7 z + l e H n O 4 F W 9 h y x e 1 j N M p i Y p b b 9 Q S p p l B 2 h 9 t B P m V 0 2 d v s d q d 5 B a 5 V 2 4 b I 1 c x 9 g D D Y u z S C 4 s n z v k 3 e H 6 3 A w s S f X r R Z O E b 5 n z e P + c U t q h E Q x 3 T p / C N c j w u e B M g W 0 V Q Q / I i m l 4 d h 3 6 X / s 8 R s r b 8 9 V y S Y V 7 E + w r Z b X k 4 J y V 5 a v n F I / m M b 6 d r V t v 3 2 y i d 9 i / 3 b K 6 q 6 p m g G k g D h O c m j F y c d B R 4 K H 0 a n c G P c J Y y V 4 5 5 8 G j E 7 q A c i Y R Z / C d M E d z w d M E j K x 8 z v C R Q X v j I V p U F W Y 3 O K T B + T v T M G A s S x E 0 7 9 c W J i A + Y 7 V E u 3 9 M x 6 l S n / n 8 0 P b c q + u 9 y B t H 2 Z D S e x Y R 1 D 6 P w + 3 6 P O / 8 6 + k 6 Z J G P E A I d H U I a v 0 E r b p t S W k 5 l F d o M X C D 9 t / M H v 6 q X m V J 9 l u 2 x O L j 3 Y Q H 4 + x 0 T m v S J w V 0 J 2 k 2 4 X p c F n 4 S j U a 5 6 X x t 6 v 7 8 E j i q L K G b Q y / d A e K 1 R 3 W 7 l r C k Q y I 7 6 l / F Q N 5 k B m a X m k / U i H v J v P M k T u x T W 4 0 q + r h W 1 + 4 M m g 9 s K 3 D L s j O K r 0 J i t P c J N I Y 2 D A W x y x 0 C s r b U Z 8 3 U V x Q Z p o M q V c 6 Y n e v F F O 6 E v n u 9 T W z z M p z h W f Y g q w z 5 t o T M w Z f o D o M R Q x 4 x i 4 n v o c y 0 B Z C o E W R v O n N i e Y s 4 m L w R G O W A A l K Z B 6 l p 2 B b Z a v + l v f w V k b u Q v i O W A 9 v i s q D N 7 z f L b Q T e y D w p c L V a b J K C Q h i C J 7 a H 7 t Q 4 u O f d B q r H 3 E u I T + b T j 1 7 f F E S 3 / W l t 1 7 3 Y R 6 j g 7 Y H g o N I T C g f z i D Z p m H / n e Z m 1 t D c O X b 9 5 e c D C 2 y R 3 u k b N 2 V 1 Q 0 m U z p 7 y 6 n H p 9 f + w t N Y Q a R 4 7 q b E n B x h S 0 C 1 l 0 f h t h H Y I S 5 G F f Y S c l + f H 6 / k F i a P F k t 6 f I A x W o k E j C f + v t v D c c f 2 m D 2 J X 6 1 a j e 4 a 2 D T e d H Z V 7 t K 1 t e x L g 5 o W x r N d / f m T k + l P 7 2 j 3 5 1 7 O G 8 l R 7 D 0 x t V O m P k b M 4 r c 9 Y o 3 I g W D 1 c I j r P q S 2 h t N 2 n U Q E A 5 1 P b p T Q 3 f P U d 4 P z f 6 i n K r 9 I t T N z u g F + X g 4 Z u f x e b F L 3 J H N C c d q 5 1 J u 6 q T d 8 F 2 a Q s / 1 + v r I z i T z E X t H z l p 2 0 A O g T A n a P z Z a d D O 3 y o R l H G M M A k I W 3 C J U V 8 8 / b B H 2 t 7 w N j v F b p F t w k X J O T f v k m I 1 l S j x o + X t M B 3 h / 2 p V z f z T o Y K 1 j n n / + u 8 n g Q O / m / F O W a U + p p O c A 9 y 5 v n 2 n 8 1 o Q s r B v E H L t d e K W D k T z e 2 E v G 3 H 5 m A S S 1 m P Y 5 z R Y / 5 u u 8 D H w 7 A e l 8 o T 5 / D A Z P W D 9 1 Z F d H P k X O w Z 5 k j V r 9 X r j c L q o 4 U r D y L e M O C x Y a s K M B 8 1 f D m g v s n a R 0 f Y L s n b C F z 7 o q C 3 k h p k I H 7 o r z 7 b J L F N 6 S e 2 y a e 2 m r f m V a l I 9 Q X 4 A c p b X 4 e c Y i 6 J E G T v q Q A d c E O g l 5 s j / Y Q j k p t V N W C l g R a E n Y 2 4 U f v 8 V V 3 y b 8 / v U h w K X 9 g w D l 8 c n U 8 C 8 b g P v v 4 u Z t Z / T 7 O V 6 x W 9 2 L E W 3 t Z G 3 G r 1 F 1 U E I m 2 e k j A D B Q 1 P e x r L A M 8 9 Q z 7 e 5 L 3 l h H 8 D y 3 O t a f B 3 o f Y 2 c m G 6 O x T y J O + l n G P Q L V 3 r G i 6 v X E G i k Z T y W d q e N B 3 B v D K 7 W D q u a D O q k y X n R d 4 q Q 9 + O c 7 o i W O 3 4 k Z d A E 0 n o 2 Q N k X v 4 7 F E 3 z I 5 + p f B z I d e R J g / b 1 8 V p 1 4 0 b T 1 j S H I 4 3 9 i P T + f w 9 C n Z F u 0 + q + u S m L 7 1 0 1 x q 3 E v y L h q V 2 M I H U c Q X T P W a l Z 8 U 8 Z Z r Y t k i w h q c y B 1 Q p s 9 6 C f D p 3 G a r 6 t 2 n a A Y F J B 1 i c L p O B y J l X o 0 1 p y Y m 2 U Z q 6 E w O R C Q F 0 t / t b D U p R r d g F A a h u E D b P t J A L B s 1 C i r o h Y C V R H l M v P 6 w m t Q f i X L x W l G + K r m c X L u x B M 8 R w B X 3 / s A c 2 K N w Z c B D c W 5 2 6 z O O + 1 u U b u X v n H 8 l Z M B e 4 n 2 p X l 8 q I Q t E 4 9 J k n 1 7 u V A K B S j r a s 0 p 5 Q f R M b 7 e u g y k Y 2 l M V l f I R v 9 P 8 k j 0 q w 6 d C s K 8 e x z y j E 2 I l D 3 v 6 l Y 4 x P t x j P N 7 q J 6 v G W V L W + J h E p 6 N c B o 4 B l r B K 3 p n E W 2 D G B Z + C i t N n e o z S N o U C H b K H w + N e m g J / i R B Q O 9 v 8 6 u F t U H 2 H o M / T L P k I x 8 l Y M q 3 G l P F Q Q M h U U K 7 D N P 4 j f w + M L F w h + Q E G / B I t v U h f U O q U A T + x c i h K k D 5 + I 3 Y F P r T C K y v m Q 2 V + p p m f 3 j m T m 7 e Q X q 0 W g w X V M l 6 t 5 i k Q H u U d h c F w 2 y b + b h k / m p j r n a m E h / T b B B 9 W g A T q P w y n 6 v 8 x n N z p 3 w y n v j 5 d u W v 4 q C E l 2 5 D g 3 w + 5 i f N e a 4 L r 4 k I u B D n A U F B d I C 5 d M b 0 o N F I v T s m o x 2 I X h E 0 + I s o + 9 x u r y I K a Z J 9 g / H m 6 l F e 1 g H y C L U X 2 4 S V h 7 Q f O m 5 S 7 9 A f 4 7 w g v T 2 a y 9 A + E B B j t h E h s 9 n i G D + i I v 1 i s o v X S h c R S A C p / K V 6 w q k E / / A q N p W q D 9 e O N / F O W v n R t J I W z j m / k z m I e f z g f H D 3 M V L F v k Y K K 6 z m a Z f Q M z + / N T a X v / c T s v j I W O q C T x b N T l W 6 M 2 C a C r T r M B 8 M i o G t S c l K 9 b c H x 0 7 Z T e r D h c 7 n 6 O f F 9 f B 6 W g / + N A g j r p B K B u m e v W P W X f v z x k J 5 E u S N H G B R 8 D J l 6 0 U y c q P 0 2 A 1 p 6 Y c N R I y b E o V 0 N e L 0 M Z z / 8 O a F + 6 u n 3 s I A Q q 4 s F a f C Q 3 8 M d 8 H U K e Q 4 R P R p k Z T p 7 h x 6 X I m G Q G x n v m 5 f M c P R u u P 5 k Q m S M i 0 2 e 4 Z 9 0 q H E K v i O W G J O B l f F s n H r Y u A 4 e j p u c P / T q p / R y g 2 M w 7 x c Q J L q c Q Y T 3 J S J x S t y r F 2 b 0 L / j P 1 f j X j g B u m t g p v / G y g 8 m L 3 U E x R G V Q R P y M 7 l L o v Q m Q r + x o 6 b U C s X s z Y R t X 7 o z Y U 0 h t B M d g P u x v V h 5 5 9 3 T s U W Z r + 3 s i F 1 j 5 C m 9 G r c y s u L Q w 5 e K e b F / v n 4 a a c c z Y D y c e 3 x 6 8 l l y p 3 J v + M M N Y F B 1 1 A S O Q v X q O Z O + B 3 C e a Z j J a d w v f C 8 f x c X x O h H R v p U 1 0 N G E X 7 I 7 k L X 6 a t v 2 Y M f 2 I O i K 9 M Q v 2 H O Z J b v 9 u I L 9 7 j c / Y v L P E E I H S 5 H E 9 S t 3 F 6 u / 0 9 G W y D w u e U Y k 3 A v w S 1 w j P W Q T 8 + E r w z E J T n C g C V Q d I d A E 3 1 6 G E F K t I v n 1 I X W t z 7 X H w j M r 4 8 t o b v 9 c t 9 x R t / W 5 H 5 Y k b y e + u d e C C b W m U P z G S o T b v t 1 J w y S R 1 M A X A Q 1 b j T x G 6 f H z 7 U f P 8 F C j B 4 I z z I w i + Q 0 x l z i 3 x 3 J B o v y U a j o w 2 9 C a L f m S l Q s D l E M J M G / z I d M K r G t A g 8 9 f 1 M H A b 9 o 3 I a H p n z u x t f m q E m 2 F S 0 J B X d / n 5 h j w B T G x f d v k Z g v m d i c f b 9 2 F D Z 9 t R A T a V d k 9 l W P 4 p T D C b A 8 6 6 P y D F p B w S z 1 / o a G x J H I C A 2 v t 3 j Q O c B i m 5 b u a / 9 3 o z r I c h B + V T W f 8 w D K 4 X l l S R C u H 5 X V E g + 0 t 5 0 d / n J J w 6 3 z 0 + 7 8 / M M D N f M d B b v F 1 6 b u 1 8 o L P Y s W O W 5 r z B m d 5 5 v R Y 1 O L K v X d k R / Q p T A 2 h X D 9 l B T 0 A + n A y C J W l C E P R j u B U W Y U A U f w d u / n W 2 h s A d k x r y T O X G B R 6 n 7 M U m h I e n W 1 E S S m d 5 7 M 0 y Y D V t D P o Y 5 y / N r X k N c U V + W z 4 T v B 1 7 h I c 4 c v i s h z U J D o K e b e M 1 w O T u T K m 4 t o k M x h F i m p + x o C x U 5 + C 2 c h m C q p y B k l 8 W L j m A z 3 t 4 u C B I n d 4 T i r / K N e d E E O P 6 + R u H t v p p 1 4 w D b i y 1 5 S L 6 t N O + Y Z o m / P z 5 5 P d i a z f u s Y l B 3 M I J F G l H d 9 3 g a B k d 6 k m 9 Q B C D F M c W u Q 4 w A W A G m / f 0 4 / T U F / G C E U o T 0 n E Z F d l R / d 2 M O X 9 h + X V O b E Q 2 g N E e w p Y 8 d l w w a 4 5 A N S H s Z W o V 6 r c z G 0 H C q m r s R a E k D B N I z l 6 w I M P 4 Q u 5 w E o i 3 t c + 2 E G f u C 2 q r v i n K 0 Q e D r X f + D s + / / k 6 o T t 9 h W 9 K D P P C o u z z F O 0 Y j B C j K 1 1 3 A 5 E 0 j e O 7 3 e l C B q I v u k 4 g K E 6 1 j h 6 q o C w E C W c M 5 S K r j i P Z w v q p 6 e L 8 K Y p K Q E L v p X W c Z A 8 y H 9 u v c L U j T C M e s f a D 1 V m j t 1 g Q x n Q t s N Y l m l 5 H x 8 E m W V f C r 9 Q U f B u R 8 G 1 H t R e r W f 3 Z A K l w 0 u h d S a W Y R 1 e n v J V Y 8 N L Y D w 4 f L P u F N 9 w / k W N 1 R e F W J D 2 6 9 + B v h X P W V M d r v 6 X G 5 y X B k 2 U M 8 G f R L x a + i 1 l 8 W A d s 8 r Z 9 m m 2 c B O s C 6 n E t 6 y N j p g m D d k z N G 0 h p 8 h O h G / B N 9 A 1 s m C s 3 + l 5 t 8 c R / X b 5 Y h b A 9 2 H Q p 1 v W n 3 f z M G f + f n C D Z a d 8 P h L 8 C Z I D m x W C P F W 0 O u A U 5 W 8 R N F r w + 5 L d K b l s + B o t y W u w 1 d z 3 K y a n t 9 E 9 9 a T 1 D b q N 2 W K J R a K j F D l 5 6 q U y 1 M A N S a O / P Y a v C t l R O 1 c 2 U t z B y e a i K 5 T R K R a u t s 9 q b 3 W S C 8 C 7 x r u L N U b f X c N F f n c 9 f o a D / q y 2 G + 9 d j c F m H t H T 3 I a n 9 D B Y K N 8 w m e G q R P J D p E J J V 3 L 1 C I C I o 4 0 e T c D B i r h X s g Y y A s S 6 J g J X q z Q M v 9 9 S O J K 5 d w 3 + z F q T I u N d T L N 0 x r i 8 Q L Z D h Z P t l q 8 W f c o a O d O d U A N x p z z 8 S H j 1 W k X g S e x + c 2 5 v h M 4 F M P 8 4 1 o c 4 m Y P y e O N k o D 5 w 1 k Y + 3 h K R P M A 2 + 5 8 n L z + V i T 6 1 t N r w f S N N A U G t 4 U G 5 4 z H n B I 2 d m y V q v g M 0 h i 6 M V b q j x 2 K D q 9 Y T P 7 k u S r C g P N I 4 F m q 4 o J u z f m V p x 7 I v p J 3 I W t f w U C m E 3 1 E B I 1 x r k j 9 + Y L M D i 3 6 n K j s a q V C / X 7 O 2 8 X l P z j w N 1 u u R t 2 Y A U c Q 7 g a u l P 4 J Y B 4 w b A G m W 3 M Y e D v z P B A 7 h C i 4 a L n u 6 r 2 y q 4 i 0 + Z m 8 c A H G n 2 g q m K V d R Q o B k D g 8 + W t 8 7 y j g W q e + d G M X T 4 N D z 1 T T q 0 C G d i 9 Q Q o M I A 3 O O 9 l b h p S S 2 y t i r 1 + S S 4 I d g O 3 r e 7 2 / a H P + f k J 1 3 5 z O d b X j y Y O D / J c P w w w b Z K k u 3 n d c Q r c N h g D B E z 0 g N O o w s T 5 / g W H p G R y P L 7 g j B U / R o Q n S i + r y W M B o N 0 s l d o k i X Z / + m n F u F O 5 u n k k Q 5 2 / B M T v o 8 f j D 0 3 x R w / H 7 M Q 7 B A C 7 s l 5 B 7 v x h 2 F C y 5 i N n 0 S T P c u g M d f Q g A 9 N D A k t C 8 x o o A 9 p U l E z X o C R 8 8 / U 2 y h d A w E t 8 j l 3 m O t L i S g 9 k q e M T D y l 4 9 t C W C 4 v v x D N q 2 B + J P 8 e j p f m y G 4 i N o Y b o A l 1 r x c q K u o g V 6 T p P n y K P c f z h u c n / k O g e A j r e f 4 a 5 9 Z G k V o S b n n f l Z G 7 O g b 2 9 a h + 3 v a T 4 R 0 o e M B s w v 7 i 0 f 2 s 5 T n i P Q q B q k j D k V 0 H m M C S V w Z 3 u c G / G + n N 8 s G N U l N y N i P l n I X 6 c e m L S 3 m y Z K i M M 0 y v Y I J Z 7 K a h + L W 7 N D 6 z z + 6 M U n z Z O Q b a 2 n v q N O W b 3 2 d k 1 i l 4 Z e o i C h L w h H I x I m 5 a E + c d F D z W z W 7 T F 4 8 V e 2 B m b 5 Z c z k K G W M 6 U 9 e t 7 c 7 D K 3 R Y / d m J 3 3 3 K I K n U V 0 d 1 b K 0 m 0 j s m X G z z 0 Z 9 D K 6 T h E l h Y B 3 r q 9 s 3 v M 7 W p Z m a D v Y z e 1 Z y F h Y 6 3 F N 6 d O O 9 o C x v / h 7 J i G W g A r q l / 0 P b m S 2 5 q m V X 9 I N 4 E K I R 8 K i O X r Q C B G 8 0 A g Q I R C d A X + + Z 1 w 7 3 T 4 6 w w 1 F R D l e d e z J T C X u v N e c Y O e Y 6 + P a w M D l f 2 3 M r s T i 9 g p h 1 x M p Y a N G T V B S K b q D t j H d 8 m C W x a f h X P A S e c r C m 5 n J U X 2 8 0 z 0 W v L A 5 X 5 9 Q k I K k u 9 j 4 z z O p c n e x S V P V I D R 6 0 d D 3 U H 2 M 6 j E T 8 p d S c Q n i q 5 U K 4 c v b F z H K V j f 0 2 A 6 L F H 8 S d 2 X u T s l 6 m h K J A / G K z 7 M 1 S l 7 O B D P j 2 p y 3 h O v D y 3 m 2 c d Y D Y 6 Z 2 w R r Z 7 y M M A q a A Z L Z s Y i H U t X O D Y O 4 2 v q g 6 Q 0 h m K 8 K G B v b j + L C T R k w / 0 S f y V x r g u / 1 z l 8 u d m 6 q S X X G z Z D J C 3 1 X m 7 P 0 x a b n T l d w 2 d / f b x e b F R V 1 p 6 Y f 4 9 P 9 c J z T Y Y c 8 B 7 d q U H J 7 O 4 1 X p + t l y A + m / V i 9 b d 0 f F m z P j + J W 9 m t N E a 0 S E B g d e P K t j k + w k T h / 6 y X T q 1 K K A h U 0 i c + + j i b E n K A Z p 4 / C x Y J f j I V F J k Y l N 8 m m z f 1 E T b 9 X + Q y A P x 0 v v 7 b l o / E N b E V F u j p y r N q r 6 U a O 8 6 H t i + b O x Q V 4 i U a 4 a + 8 j C w 4 x G S R x x W F V T x 4 o e E g A X 6 C s g 1 F d Y F J m 3 6 6 Z X K l n k X m K g 3 5 s I Z g 9 j t G B g p b 6 + I r H M 8 q Z x z R 7 E m G a q Y X x 7 v t K I u N 0 a 0 i H V H q J i B S A 9 h m n c E L H i W M P L 0 z r V m D o N 3 h t j R d H j g 9 4 6 T T g x V Y j 1 K w 2 W W i e d 3 Y G t S W u R P k z x G 1 n i 0 4 h e F X 7 i n 8 S F d E x k 2 T M g e f o B J 9 g q w q I A r 4 r k / H K x o 6 H + H v + J H j w Z O A j M Z O k e S f n I O O A 2 1 8 q O y 7 H A 0 t I 0 + O y / x h R i H 5 I l Z X 1 9 D j 8 e l t 5 W O D v / Z n L U W b F W D y e I 6 K 0 h v L V 1 U 4 7 r i w V 1 y Y h R Z A v 2 0 / C f K s d + e f X 7 V U G 4 I z E O F Z e w b d 4 b v C A + b E w A E F F w S a s t w a R E l 1 F I W r n Q B X 5 4 s W 8 D O Q B L w e g S 9 D g e n w A G l E q l d H p C R s + c w O E J 6 1 5 V 7 6 6 c F E q u q l o y O 2 r e c a 3 B K 1 f q c c o A T 0 S u / E / L W 3 C l G 2 l q F x n Z S M d T H Y e n e k f e m m h 4 D v 1 i K H A o X k z Q 7 W t y n Q D + V U 6 J 2 W 4 2 y 3 N x e r h e B n U G U B k R Q R Y n z f N 9 8 s V w z P R s m v u E Q E G 9 w l D a l D X 8 M b i k X H P o A h 2 o L / 2 e V c P z I m K M + y G t q 1 W B d s e 4 h 7 R q 4 i i 5 K 3 X j G V 9 U M t W j N 8 3 r y C 8 / X k m 9 2 y b g 2 B L f S 7 w K A + M T j 2 Z t 8 w a o A g n A A I e 2 G F y t l f H 1 1 X j b f S q J + c 1 a g n A 6 + Z R + n v / + 4 Z A 3 y i 3 M z t K E T P G i m + S 6 p 5 Q k U / r G 0 N 1 3 6 U G B G P D I c k N Q f Z D W x g L O l Y 3 h T p p O H f V P P w 5 P + h g h I T P l 0 h 8 5 u x x W x U / t v 9 y b Z C f Z Y J t r K p 4 d i t O 7 3 Z T D J v o T f J f e 5 L E K L 6 F r M 5 1 B 9 6 E f R 6 M 3 j e j k 1 i 3 2 T L U h g D 9 7 s j z + W / A S J W X c f D Q n t P 8 C m V 9 e O / E 4 i a b g d H 0 k c L J b H + J V w z F 3 Y z 5 q u b y 7 9 f v 4 t 9 s 9 V k R P r k Q 9 0 A 8 c y v F F S v A L d 9 G v e u R Z e w 8 q p N + l 5 g G G u u D Y f o X 6 A K X T b / P o E N v H 4 P E s n v z 3 5 B I I I t w 8 S u w 2 k O U 6 H z 5 a c o a T J O T B K J / r M E w Y D z 8 f K z / t p O a M b o y Q W W l 5 W Y P i T c C U p C C A + e E S J 2 a p v q n R G 6 i F l E a X F o 9 2 + 1 S n 5 m O Z T C K 1 2 g Z P 1 9 f X M 9 t 6 o A P j y Z x Y h E 0 x n C H T w D t V X J 7 S V b 3 / i O / l 9 x D 8 8 6 6 N e 1 g P S N X B s + V V x m W O e 2 1 f r e x 5 x 3 Y M H m R L 3 m R 4 P p / h A X 2 v n 6 1 + 5 E 7 C E i q f u z g + L Z j 0 G v 3 E H u q Q Z L L v R l p 5 f h C J I D W / Q H n Q u G I N U H E 5 s 4 k G 2 N l w X 4 e o 6 a p u c F a g v Z r H B P W 5 5 4 t z B Z H M C 5 h U z z 1 N 0 v R 2 0 Y Z I k i U X R S n M t u w n W 3 d y S f f A 1 L T F f 3 y V / Q 3 e z w D z a R S 9 a T R s G Z l Y c v X t o N M A X 3 O O y g a q k i k h z Q U m E b p Z o G e M Q K e n Q s t 4 H g V P Z E w Z Y c l s 2 Z 5 l 1 J P a B k y g 2 W d J i r v 0 3 g R f q g b J L I O K v B j P W j J z D x W w e 1 y v O Y M u D S f F G V 9 6 k 4 5 p r f G P 9 4 v h O x 0 u B H J i Z i 0 a O F 7 + 6 k 8 n p A / t v f s f 0 c I d O k T C c K l 2 8 t a x v i 2 8 v A n 4 B k Y F U V n F 9 t 6 S 7 + 9 S G n 5 d o I B y Q C E O F X P / Y u h a F + x S 1 M q X x G 7 W u b D j C U q U n u h X 9 M C W n w A R n v k o b h X 4 k D J s h Y o p G 4 c Y k O Z X U I V l v r 2 E Y g n m R W T 9 K G Z 7 7 P n g J 8 v x U H z 2 B 7 + J L Q F e t o J f 3 7 v V Y R Z X J J l b Q K + D / 6 l + v I 4 W B J D i L U O + V e z B q l j e X X I c 6 C L / 8 8 I R e k A A W 2 G v z R e W P x h q t 9 V T y Q t 8 q o 0 0 5 G C l e v 8 j M k d F N f X 4 4 y E N D M x 4 S s / e h F t 5 E u 7 P k V F T Q i G / K M H l E Y l J d h u 9 a n Y u W z b o j 9 n B a 2 l 8 e X Z R L F 2 8 y P E T j v K D 9 9 L B / g L l W C L Z m k 5 P z u L g D V N E v v I s 8 8 J T x X n N m 0 7 5 s m D x m 2 x F N W v s o I v g z R q g 0 n q G A n 1 I 8 L W + 2 x K i M I j k 0 o A t H V n R T z 1 / R A h Q 1 C l G j K Y t P c g i Y c W q 1 D t r S l 5 M D n z K D j D u M I c v n E v 1 a 2 X f 2 v e p 6 C R r 4 D 9 U Z 3 9 n q + N o l S A C x 0 x z 6 j G n M f p y f R / 7 V u 5 i H C E x x G l G J w t V 5 + x w / z h P b V P c 3 P z J L + Q 5 5 r G Z W 3 W L T J K V M 5 Y y m f 7 H W a a N N a I e R B C D / y D v h 3 t W d z M D i Z 5 / h U Y g n i V u c t M 7 6 W p W l e B H C m P i 4 n l M 4 f 4 l L X l 0 Y Z B f E r 2 G / v 1 l E 3 o x U 1 f L x 6 g W i q 2 z 9 N k t H / h c P 1 w 5 I V k h V F L T s u 1 0 s Y k 6 h p r F W 2 S 8 6 v q 3 4 P k j + b U A N Z H 4 g Q 0 n G v b d 8 T / o 4 R M s b V o q H 9 o D x Q l Y F G O k n j r L w k u K T W G V q l j z s X A Y / h 9 M 0 a I O 5 S f f w E x 5 v i 3 d t n B r J 6 / N 0 l v F d Y q Z 7 O q S d c j L 3 X 3 g L T u w L X Z U B j b G n 0 Q n 3 S k p f 3 5 9 A w E K Y Q M e e Q c n 6 l 3 p r Z 2 / S X e N N 4 d W S G R g l / k y l p u V M V d w A S o 3 6 G E U F c G E s F D f g K r m G B W 7 T n y 6 Z Z g J Y a 8 d I T R + 5 A A b v n j o r Z O A w 5 X G p E C B 5 M y f q F N Y s 1 5 r V q 5 8 C P Q 0 f o + O u o t u / m e U b w r 3 y x 7 + a u r k n F P 3 r 6 C 4 R M H B f e l 8 D H F e 7 O B 2 t X 0 j V x X i 0 L 6 i h c h J m Y 9 g Y p v b j t v 0 4 5 N p p I j F w P Z b m l X Z 2 b + D c N T J h W Q a h I n C P 0 O A 9 H u + I b y 6 E b K 1 d t d e W q U 4 c S 8 I u + U e 9 u 6 8 k 3 d S r y 4 U y n X 9 F G L A l u 1 O R S P a 3 A p k F 8 b P h V H y 3 4 3 y c Y E + I f D j 5 H O z O b t w N N B H k R M 0 j K i M 3 n / L Y e 4 N A c Q R T c 2 O 6 X 9 1 p b / m 1 W k E q L g n J 2 5 u E D z o t W M q c c c L M t 6 v n k F L 9 Q M O b P D q 7 0 n b 0 D t f i 3 K J v 4 h f A n F 2 T Q B X 0 1 y i g H K u S z R R G L 7 x 9 X O T L / d r D b + 0 Q H R U M m 0 + y J d f W a v P h Y 1 c 9 e Z x v M p z G o N 8 5 S P E z o P f I / e k 6 9 L 4 B a 6 o i L Z 4 3 7 f i h T + 8 w R H g W v z y 5 J H 0 P A p P H J w 7 N L p 1 0 y f L B i W l c B H 4 A 9 H a N R Z 7 m P 4 3 L 2 a a d v R 3 R T U P L t f 8 U I r R i y x + 4 Z f 2 e F C 4 k W 6 N z y r i P R z f d q v 2 T 9 g d m d e k j V k z d G d / Q i 9 I 3 I g F v q Q j 9 8 3 O n H t z v D S D U F / a a f f 2 u 4 0 9 f z 9 W 3 4 3 F w M Y R R p 0 c 0 7 b 0 k L C / z 5 l / 0 N q Z P 2 n w 2 C v V z Q P D m 0 R l N B 9 E d h U U Q y p S p 9 j u T Y V + + j n l C 8 K E I e M 1 J O W 4 p K C i K k c n o Q a A v a d B B e d 7 d f i R u B T / y x Y 9 6 v j 2 m U I S B S y X N D d s u Q h U r Z R P p 6 9 j Z I R A + E o b r g C 8 j a v V 2 T U e V X y D o 9 e P Z Q + F h y W 0 m u g v Q x n 9 1 0 F 3 5 I K E h I D m 3 K J o e 5 i j J L e p N T J w K s I n R H T 2 H A 0 f D 3 U Z b t E 8 B O o v f X x b F M a z l e n i g 0 9 a P s q A g K e N d l 9 U R w Z 3 q k s 8 L y 6 I z 1 m G o r P 4 K x r 6 d / K V f 3 4 1 m r l 5 c Q z c c L D N k t y E h J h v Y T P M H L 9 j m l 1 E C G i M 3 7 1 Z e X u 7 1 C E f z s n V r Y v I c g s W n T F 5 e 4 B U x y W h x l 4 b n 8 P E E 4 / t v h V k v c z 6 z K R q u n 2 K X r V U l a e y T J t S 2 5 M D W I p E q F S e 8 H T 2 F j d R Q f X V X d 0 R J W P r N R B R U a u Q e b U f 5 H I Q / J s V S o p U r h L C s 6 K g T U t h W V s s l V j A z v I e F Y 5 + K k P h O r 9 d t j u i q L y p 4 k 1 E N w X g x C n h a p G / z A d z U 4 5 0 V J V q 7 s P n c x i m 7 5 T g g m 7 f 0 y 0 g 7 V s r B z 8 V c 6 L / B u B E d R 0 1 8 J / x J s G A x w 7 2 N H b P q H x G E f 0 e L V L f g l h h M L L o O U x D J s X T n B j G 4 X L D + x u W F l 7 u n N s M X o b p o i D 1 u f p s g 7 L e p F 2 j r c c l z i r 7 r J B e r / + P f K + w o O k P q G K l 1 h F / 2 a f g Z A 9 o T p k e l 6 x y u P W U J J N H A e g D u w K k D b m H X 3 g M m P 0 a M R F n T d s N s V A K g C 5 e i v 9 a E E 3 6 g Y 3 O c + z / q C j D v s U 0 J o F 9 U 8 + d r L I 4 Z z t T 2 v U k Z l f A w r H N + V Z 9 u p H f 0 O y Y f P T i a M Z 7 B H r D l x u 5 D 4 X u k p Y l 4 X J 5 2 t y 6 3 a 2 t J F 8 Y h a I f 4 f T B 7 M c x 8 Z A j l e 5 5 a k f 3 C n r j 2 R L E z K m O H U q N C R N c 7 j q g b b v S X 6 f 6 b i L M n Q i A 2 f T N o d B J 7 M o n u C g 9 D S q s + c J a S Y l 5 t 9 I E g t 3 9 U L S K G q / A k X 3 d P w f 3 M + C b 0 i 9 5 3 + 2 9 m i O w 0 k + S r y q R P Z q z V C 0 E l k 2 k 5 B u K w 4 v f c 1 G + X v 4 A d u D A 0 + W X a / E L x h N y + 3 D 9 E 5 G C K x X g 7 j N s P R c v s + 2 O x A c i K E 3 o p c s M 9 / T 9 K A 1 g J / Q M E k d 0 V p y o / j O Q q O P y E 5 r b b g o a 7 o j v p T B s a s 0 Q i 2 Z e C K 5 4 Z 1 n F / / M O j J + 1 C B P I R h Z L e 3 U 6 m F 2 m M 7 8 r 9 C Y E 0 g a C R / j a 6 Q g H N w / 3 7 l o a R M 9 X t g 6 X 8 T 5 v 9 g z 1 B 4 X E t M A G C + / 3 K Q v q C o f C z h V e l F N E x J z t V s / m X X i Z v F S G c S h M f o Y s u u i l v w Q D R A y N C A b 7 X a v H Z + p N G 8 + M e s u 6 M O E y U 5 T U v K y H x m + R W n 8 M f c + t U / w m G v w C m l V V 2 E i 5 7 0 9 V w k 2 W T c y K w i c s P b V o y J w U G B b 0 c Y a b H a X 4 C p P Z 1 b F Y g T E E x L v v l K 1 9 5 4 h 0 n 5 / 3 7 g C 9 E Z P z 2 E k r M l c N g W L Q h b p n F X g a Y 4 f w D M i f + R H 8 s r 8 N S U + v d v F L f 5 N 7 A + K L M 9 w p l f a O 9 9 G e n x I L X b D G V v c c C A 1 S 3 + l S 4 p 4 U 0 7 + q 8 y d b b y p g b g U z E a X E + x m L x s f t 8 L o v l x 8 Y 4 B m + f / g Z k Q a f h L W V F F E d k X 0 L i w P 9 W Z 0 s 3 w F S t q N e 6 i y I e f v j 0 I R c P p l g u A C B L p g 9 + I t u O O 9 C G f O U a 8 C a K / u U E a j 8 D 5 C X + z h h / 5 Q x Z A r E u o j q 1 e w X T 6 + l i P k Q 9 B a T c K F n m p l E J T i Z Z W 8 V x K t o v W 2 H T d T Q 6 1 O V 5 z Z H D O q d + z P P x A 1 Y t / Z X 4 v f j N F b r V H y B u J h b e W A Z j U S H Y M c k g 7 + y 6 3 f 2 N 8 I 7 U + 4 u 8 6 Z 1 p u v 1 D / h t e Y W P b 9 Y / f v B / 4 d 0 X 1 Q L s 0 o p m k u R 6 s k B k Q 4 v e 0 4 7 T v A o J J 7 v 6 h Y P y m B G J / / q j H W h D g J F X I y / V l p H z j n R R s D u n m t u d 9 A v B t w K k f R 5 3 9 K J k y e S A g n W M F y 2 w a Y e P h K o J h 4 n x m 5 l a / d F D B 7 p j V 1 v w f G + + p d U p b z U Y 0 k 6 A c c d r v R S 0 U K s S 3 F p x A O / D w R G m P j 5 Q + f v L r f v 9 5 l J j e 8 2 J 8 G f L W p q + b M R A o 7 + a 4 G f l 3 A m N b S F v J q 4 p b y f G u / M R p F i v Q F j + L D x R h I 0 T 9 k x z 2 R m R 1 y G K j R 0 y 9 Z o j z 0 k D r l 8 F I 6 8 S u J r b 5 L n v A g i s G p D E h / 2 J K C j N r 8 U Y 6 a M M 8 O H q / N 4 S u M o b m 3 l 6 v 2 L + r r D Y e Q q a P / R 7 Y 5 R / 4 V r y L 4 x R T E k C p I 8 9 0 S S A v + d u 9 W b t + e z 1 E C J / h k J U v C k W t s V W E 1 M 9 0 N 8 4 e 0 e 3 p i S E u m W n O F F K + f y d D C H G X W + N 7 6 N i j H M 6 E u 7 w u Z o 6 S L v c + R n M A O S D q b M T 2 4 J Q v Z 0 0 D a B t H 0 B n P K P / t 3 Y C 9 c x H z 3 m P U d B 3 o b H 8 L 6 W a 6 L r + V K f l e u / w U S s M c o H 6 E 0 V k W E G R b 2 b f A m j t W B T H + O z 8 R + P 6 p z s M W 0 J r h 5 h w B W W T H s M f G 9 t c t 3 B f 7 z O i L a w 4 P T W J M b s M x E t h I 8 + p U y + d O 7 g D b 5 G S A z C m k J 2 N X U s G M D G 7 O H y r H F e V z Q R S M a M e X T 3 I w M C C O t s e d H s G p O j w d e 2 b q u j 1 X p S + l J 2 f B y n D / w O w A Z Y v y b E x 2 1 3 W D T f 7 f y N P 4 7 / 6 r e u n 4 X 6 j Z R + N V 9 f g d O T j u n k j B n j 6 C n L 2 c 7 5 8 v X H / / k L M / W b g n K p r z 4 P 4 b Q V f A b B 3 U 7 J 2 L k s c P 9 H m l z + H P x t M P 3 K S 7 j v 3 B 6 f + P m g 1 s + 7 9 T s 5 f z e y Y H Y d e j P r c r e m v 3 H / + v Q 8 y 5 4 H Y v u B r / B 5 d 7 a H K Z f m 2 y n c i c h o 7 5 6 f k w 4 R 7 6 R U W V K L f P u Z i W 5 9 t M s a c / i e r k 7 M M 3 O Q W J X C Z u Y q 0 0 U 8 5 I f X W h v n M m 0 6 O m u X 6 9 A M K P i o t C m M y R G g C m x 3 R l f S C K O 0 l T U k V w 4 F y 6 9 4 f w J b p 9 S I N 7 1 r d w z 4 J u 9 d k 1 b A h O h L U O L X w V 1 w o 4 C 9 x e w N G + 7 p s E t Z R l V N Z T p J t k 5 1 / q Z k + j V / N q z R V 7 n w S H 5 8 s L k A d r L y O 0 x a Y / C r j k m 1 k C Y K a i U M d h F r h i u n z U i x v 5 c g l w g S U M J 0 f X W M 0 9 8 f x 4 J C j D S + u h H / r 8 u x b i 3 e h y 3 z U j 0 C h a S v L n C v 6 X R d T s 4 e + E K + o z S t c l / X G b D O l t M C j O 1 L e 0 o 3 r l 3 Z h S 6 V W 8 Z 0 m Q e f s I g d D M U 4 2 B P a I + V P w A 0 J 5 a H C T 1 i P q Z S H j U Q j L + N m 9 Y q 2 N p / v 0 R g p b j 3 Q w 5 j 1 V a T E 1 a v i V B k U Y 9 X v j Z c C 5 o D X q 6 O X B F V L M i v p V s X z f H 4 P E z h p O B d g n M u x L N n 6 3 X y l s T P n O F A E 0 6 t 5 w Y n J k x 5 c w v R H c P y N U 9 d u q d 7 6 4 9 k s g K r 3 e 9 6 z Q o t M K r Z 7 A / r e K S + i 3 o 5 o 4 x 8 j 4 T p Y 5 w 0 I F w g a H A r c 8 G / H 3 W z w d i T 5 l 9 H J 2 e 3 S + i V Z U n 0 w O w s A R n i d i A K 1 Q J z B a H 5 3 n 3 N P 6 4 P j B C A i L 9 i 1 y 8 b + 2 5 3 Y Y q w 6 F 9 9 s 2 V z C 9 n 7 X E G V q 1 V P M G + p s + j G 3 + R l 8 G 6 M u b n R K M g a V b Q x y A C 1 w n 3 + A T W 7 N X L T + Z p Y g 6 t t c 9 g m U w 8 c s a C N L E R x T f 3 5 y T o v n W N x R z O 6 C l z l G Q l 2 q N 2 i o g E T q 2 o 5 l f L y F a v 1 q n O 4 s l n z E M D A w o 5 k j t F S E 4 Q v E 9 z r u r d 7 m d 6 f L a b 2 v j L V B h H m q h 8 d i V v P r K V r + D W Z l n y p R Z c K R O w C q 0 M a m y K h L C G h P g 4 o v u P Z 4 X H l t H q f x z V X 8 A Z 0 z 8 c 1 d h 0 4 L x B 0 f 8 H j i r S f g M Y L E Q u 9 x i r 5 J E g k + Y C 1 M P y S + 4 S d / V q V z c s 0 H N 1 0 H I A C t 0 s T G 2 a d / R y b Z F P h m H L j 2 Q q l 4 N 3 O E O 2 O 1 R P j v j b Q R 0 k S R / u / V 6 f c 1 T l x t y l d y f T p E l h R y 1 I R N G D A X F 4 l 7 0 m I X 3 8 n i 7 f O 7 q A 7 4 V U n 4 u d F q E S 2 h Y I u + x X J E V 2 i 0 f t I O 7 k 5 a c E b m Z b / v w p J u E 5 6 + t B z 4 L D s t k B L z U n F k M + i S k G S 8 v 1 M x a N L 9 N m K q t B / 9 c i z n d 6 0 d s J p J f j d b c a 2 B r u s 8 N X x F S c w L I u w Q b W C X g y r F E + S H 4 I L G Q Q d Y i y r I z F + W 0 e L g 2 C q P y L 0 F 8 B / U p 2 R d c Y 0 e M m M v p 5 e Y K D F N F l 7 Q V 8 H b Q D E p F b + r 7 8 B L J O j g 0 2 4 o + N y V M a M O l D Z / d + p P G h k + T b 3 j I + k M d / p Y Y M O Q b P c 1 0 1 g Q A O q W f / v D E 5 5 + 0 7 p j H b t y 3 t / / T c / X j a D Z J 0 x o P m M i s L Y C M 8 L G Z O Q r W 7 8 z 3 W G Y n H 1 1 V W L u f a 9 o s Q W W S L l 7 n O k b d 5 c u d B P s 9 q h I w d 3 a b Z T N Y 7 X 5 q e x v f y L e e D S + 3 z x w R Y D 7 y v t 0 A S v g r z 0 O r 6 V E i h D J 5 9 S x m g U 6 z b X r O C / N o 0 + V I B D d 5 w 2 L N 3 u C 5 7 H F m x N e J p h e C H h f B y f g + W W 1 a c + 4 x b 4 q 3 v W w 3 B B e 3 3 3 U F o 2 A D v q 3 M e R N W 5 L P t b 7 K v a 7 j F n P / 7 + L R 1 e t 8 7 W A p E G Q l 2 p c 8 C p p M h b T j X E z E C L / J h Y G k q a 7 g n S i + 0 + X W 6 X r 2 r 7 r P P M x c u K L E I L l r 3 1 + j 4 Q 3 k W k 4 h N G m f 1 G J l 1 Z t v F M n c 9 n 4 E o 5 e v l h K H c G x n i D e A r p H 1 U Q c Q W 4 K s B F t p f j 1 E U / N G L 6 5 N X j b 7 H 8 i p O N g M j 0 b P K R J d Q / 1 t 2 P 0 E Q Y A K z r r U W p 7 n u B R M t R x m u H + 9 1 m Y I f 0 l e c k q U w G f R N 9 L 9 y t q 3 V k n q C h Z E G q b w L G L J v w 9 H l 8 A A 8 H u e 1 b L v 6 I a q 8 9 3 + / 5 2 / a Y t / P H 8 / E g 4 s V M 7 a Z q W f O 4 h A g Z e W w s Z j / N e n 1 x Y A n t Y s U e r v B M L x X o f 7 9 Z q e Q T G H w W z q E 5 x t Z L f P 8 g c A U P q 9 7 J u f H N b 4 e F F r 4 F j p D l b L V K t m g n + / z e l 8 g J E g j z 3 n F B f S y H X V z w W k C U w Z h N 4 W E B 2 + M X W d J Y S x T z r i c W v X P I R F F Y x G U U M T D p a L 2 x T p Z l 8 Q k D D o k S 4 9 7 v f j E c i E j 4 9 e C u H D 7 5 f k r Z f g x J l Q I F x t n p f Q z z x / L 7 e w 9 8 V 7 0 3 X z F O p / w Y v c v 8 G G r U Z T l w x d n H u F 8 + b u c L P Y D O H Q l 8 d r A Y k o B L 3 Q a b C V 0 W d z B p c I + p e g G M 5 V q d W e U n 7 K e P N p F Q Q 5 4 l D J K / V 1 j y H p b k Z c V 7 O p Q q o l q u I V 7 S h 9 a T 6 H H B e A i P a H q s m c u V w 9 b 1 t r e Y j Z C / C K A / I Q J s X x c X L G b 1 s d s n J p 5 p 8 / F j b o 4 L P k u E x Q D 6 w + b l 0 a J r e r u x g M n o L 6 1 V j b i n Z o q o p l y 4 J O c Q Q O y P 9 r l X + H A h j p 8 9 z U k m c y a i 8 Z v 2 Z G k 0 4 + n G A N q H 0 b X X X W F R x G F 9 w u 5 N Q H X l y x V z r i G X 3 m S 5 i 2 h M k J / U V W 7 p d K k B o X 7 Z V / 3 Y z X T j X F G + T x U 4 w 0 7 r 5 m b f C m S K E X X H v 1 f 0 E T M 5 Q u T A K G K E 6 Q O 2 n n V 4 V h v W L D p b G / T T P R W j d w + 9 t 4 q 1 1 S f E s A J i 2 E v V L m + P k d V R d R c h z v E d A R V q a 8 d B R 6 3 x 5 3 5 e P Y G y f 3 s K y O m g 8 E n 7 V b k e E v f 3 u 8 a 2 F 0 Q d z W S V C v 5 2 0 T 8 d L u n P K D J K 5 f b d I d p 1 u 3 I X g L G C 1 R y R s E b D + u s v V e c U / 9 f Z p C y F u t H h P V x 5 y q m l L y A 5 L 1 1 4 H 7 C q 4 h g a 3 f L D E I 9 t c X H Y j u N W q / c + t 2 y 6 J E f w V r 8 q n j h o t T U 8 B g L J O m f L W a F W 4 S V U 6 0 D t I + L 7 Q K o Q d 8 I v 7 M F y v q A g q r G T 4 I 6 n r t i j I x W c N e / 3 3 q F g 9 i 7 A Y 3 y Z S K V S J a L V D n L b + u b D T b U / E 1 9 x / L t R U N A t E i P Q a C g T X m F 0 f Z x P S 1 D d C X V X L x 9 V u S O f 8 g j 9 3 / T t 4 S x t s M N t 1 5 M u Z / g p U H w z Q Y A W Y Z 3 7 m J L s X I R j d b 2 E w z e 9 B c m J u k 6 4 H s y H K g B q W k p + q v 6 k R j 2 z 6 N A / X e u r 2 5 n n l F l u f 7 K 9 y 1 8 Z n R n o 6 X 6 y 3 k D 1 l h o x Z y m p 3 z O v r W M V Z d n P b l w y h J n R i X 4 H F C b Z M / T a E J Z U Z c + U w o n 3 4 o p Z Q L b A A 9 y H 3 q c K L l + W e k 9 y g m d M J O W 3 6 9 P / K e L L e Z 3 T c a a z J n 3 N I A Q i D 2 f h 9 o p V 0 v R R x e z 9 t K d n z G Z n D j 9 C 1 w y p W 1 g l o U R L 1 t O F 6 x o p 1 p F I S O c r X h 8 l f 1 h z y K T x v 4 d c x G D 9 h o V 9 6 t f l J p 3 B q D U W R N e 0 R y r H + I e 1 5 i 1 y e t T h 0 N 7 2 m J 6 7 E U J J C k a I 8 z S x I / Y H b 4 d X K U w m G P i i O B o a Z 1 Y z E I K F X t j 6 9 n J m p 6 J A P Z d Z D w T E n e r x o w T 8 w R W B 1 E o 2 8 R i e P W B l T u B / a B 2 c B V e o G h j m v u 4 / / h e q 3 L h 9 0 n r w / D t C t c i h 1 M L v u L H N q t S 9 9 t 3 W 7 x W C 0 q X 0 0 m n 5 1 F E v X C a m R Z r h b u I v P T l n u G 4 w B w M A + n i e 5 q h c W + W P j H 2 J J R w 1 5 a z b 9 H j B x G 4 P f F f m 7 j W R Q 6 C B g v H v t 1 Y 5 a P 7 h 5 8 t P V z / r T g o o 5 V i U 7 + c D q T x + M S D j T 4 w K g v s z J J O T 0 Q B k J D 7 t E 5 y f R H j K O m R 5 5 e O y f k X x / e f Z u A K f k z z 3 + x R E 9 v o a d z g Z N K g 2 / 0 7 j c Z i l m 9 E 2 r s b u 7 O w O D B C a D f a h F W P q C g x 1 I q H x e k 9 f A J f a d 2 R k o K k O z G w s l 1 X i 3 e J 2 v E 8 f u h r 9 L B G J w 2 3 C E B X 1 8 y m z / 6 w 4 z e f z 8 Z U 2 D j y V T U P d b a T 3 E Y b b o p B / U K J E P 9 J s o b 4 T u w r i D K H G V p P H d O l o u 7 e / o D W z n T E 8 B B Z n O 9 3 H / M K L V a o x 0 Y f p G g S o 0 m 2 7 o 9 h 7 U e c k V 7 g U d t E U p F w G j B i R 1 J H r h J u t y B T 2 V Z 4 t p Y z 8 R D 5 p + K N + 1 G b 1 2 q Q O 3 g e O p L w 6 r 4 / V U y P j O u L y R c X r H H X J C q R B 4 z S 0 D f 6 u E s j n c b s d n 6 j x 4 N Q I g S V j E h J u Q F g P 7 Y s Y Q Z T v r z g A / b e q 2 s 8 a 4 U j Z u g I n d x t I q N 4 1 x 0 F 7 3 u E 8 E e j P t 2 Q 5 3 Q X Z s p y G e / C B V M Q N P h g Q Z N 0 j c p I Z e A + y 5 1 6 v q 5 n 9 w n P K 5 f Z + H w B J q C A V / R e O + p h Y D b x H p s o 6 k S d P N Y B 1 5 g r e G j 7 5 9 7 I s W K 9 5 x r J u 8 B x A p O B T W O 9 4 f z N p H B J c y z N u z x / l L F j h o p V v K r f l t p U F f / V c W J O G E c R u V E x s D N m o W G o P m Y i / K k H D R n L K 4 v 2 x O f C e I N z 4 B P F / k I N v R C R S 2 6 3 + 4 C s s i y c e I r 7 a P 9 Y j y W O W v K J u m g X 1 5 R Z h / Q 5 u + h 0 4 o 9 O x x G b u C R e f L r r H 8 5 M 9 m h n z 2 e N j 5 j + x 7 u n h I O O J l u Z M 5 c N C G x S e X V S n 2 A r c 8 E g g O H a U I D y h i 1 4 X N h P / s o + 7 A 8 Z M Z n D B 5 e 0 9 L 9 P 6 s q F D P 8 B v E r K 6 J q F n c S c h k C 9 O q Q b Z 2 v h H h d 0 b 2 F T 2 M y h m R m P c A G J u s L e K X g T p E C 6 H 8 o i n q j l A q z s N w V 9 D y o h B B y d N M M i p c 8 C T R A Q i T R 2 e 0 N z D 7 V Y p 8 H u K b g b G L Z t h V q 3 c 2 P q e t W g u n s Y s q Z M H q B S 7 6 c 3 e 2 m Z 5 3 P Y 9 3 O m y f F 4 9 Z y 5 X q N f k t O 5 P X w B M K H X 6 H C h X e 0 5 1 d e G 9 P 3 + y 8 r 0 c q E c J K g f 5 B s q A N U z x Z 2 T 3 o C i p 4 6 p 5 1 y d 5 A 6 S 1 L 8 T 9 b 9 w + 2 A T R e G l / K f O p L D j h R h C O i r p k K P v y c W L C 8 A E q K h b I 0 0 p x + 3 B C 2 u 8 v H 1 Y g H / a / C h n 6 9 + v R t H l Q T Z F 9 D / j H 2 2 i i A f k 6 N W z T X / L w 3 b R 5 u S k w X X i l V a J K z 4 Y D S M 1 1 T 9 H 8 7 k 7 T b n 7 A b z G y 9 9 P O C p 7 6 6 b I 2 x 9 v U u C m O f 0 V 6 u / V x n V f 6 v Q S d O H 0 8 q O r u 5 B q H L F j y v Y Z A 2 9 C B X Y d 2 6 Y d 8 f S x d 2 z X j 2 e g A T + 1 O 5 L x a V K C Z F P F b 8 h v L j y f g I M u C l m W n e J q d Z a R y d N A z A v h G g 7 4 G l E B u h 3 f M f d n 6 X b w x I p n 5 p O N C 5 Y 2 E B I j C h d Z D h g U u r d t o 3 q P T E F Q x B / I b 3 B G M P 4 v r B + Y d F F f Y 6 o N Q Z 9 t M 8 2 9 0 S B 1 D y Y H t F p 8 O z f t 4 e u T 9 Q i F D / n 5 L h + + V o G 6 D l u A A x o 9 Y x 5 x 8 W U f c w o T s E l d u T O W u L U k s q C j c o M k b 2 A S e R D F 6 Q O 7 Z f 3 Z n 0 d o A / Q b 0 J s S e 6 z h l V + z s r C u + u 1 5 N o H E j v E s n G j S / k 2 b 2 j 7 Z V 4 j 8 Z 3 U 7 X O 9 w f p V M W s M Z C k Y n w 9 u + + u 1 7 9 3 Z 8 T S K J n + F y p s J w O C C p B T C u A e w I r L Q K o j K J 6 x 2 L f / W c z x / 8 e F C w f o F b / Y n f E n 9 l 8 w N 8 v E 2 c B 5 m o p v 0 b s l B I a Y S 8 m O p O o P S j g L a G A D h v n Y 2 V 2 M U O c L F x z 9 v + w m W X + r y J I 8 4 P G z 7 V j / w D Z c u 4 b 6 + P X i E b X o l h g 4 r l 2 H k 4 t S X H x 1 R F Q r g b n C x s k d V l 6 W T e K c F C 4 R H Z U r 4 k P + K M q d 3 y C 2 + N D i C e R u a c z m p K I w X z R N p S x j h U 4 P 0 f s w w I U x c 8 O P b C 4 G 5 W 4 O 4 A V d U y Y g b B E 0 l o m 3 h s 0 d i 8 R v i P i a Q q 2 T f g C W l Y W A Y s G g B S T v N s D l Q E c T W W 2 8 c J 0 4 l g x / g 1 P n Q U r X J w u O o 6 R K X v t 5 i N z S Z o k D T A 8 W Y 7 P P 8 I O Q 9 3 k / j Y H C F A + A 3 B A / s 3 E X N V V i A 8 I M g r X z H Y e L P S W l 1 N y R x f u M 3 w X l k D K M 6 Z m l P / J Y e G e d F N l C y 1 S o 7 8 q A q V c E P V M 5 D d D / K z Z P z + O J h d 7 g V P v H B z e / d m Q S G r 3 9 c u J K q b Q M W b I O Y 7 2 7 X 3 P p i r E T f R 8 O 7 3 u N a q M L b / h e 1 F M A g O o A L Z 8 P n E G X g i r e 2 G 1 n p B U S Y 0 W U u / L X x w / v o + 3 h P R e g e B j + 2 n v v A 8 / f E l p 4 u R l 4 K 9 f a F P g V g R h g b d 3 I l s 3 N d 6 X 7 f 5 o n B / I c 1 o Q b r + c P j g k 0 V 3 q Q s 4 / w b g U y d o T Z 4 U j O L C E 9 v p r w h P 1 w 8 N y r C T R u P + y y p B h / N I i f w 6 5 t T J U l 3 5 L i u 4 I u f T T F h O D u N E L t 2 P 8 j L c n B 2 w K Z J W 3 e 6 T H W D T I Y x y o e 0 C 1 J A o 7 u D C 9 o q C L o e z 3 S F e t t 6 N y 6 N I z D N Y O 5 A 6 T i v 1 z K 2 L w u X i b 3 W o P 5 D T M a O 6 w 2 / 0 s / M i x r 5 Y 3 E Y s 9 H h 2 7 r 9 u 8 x r / g k 2 R p 7 b S h I d d k f z N A R d B u 3 6 d v f r s a 8 Z R M w A t m V 3 Y J Q + b 4 F d 6 V 1 y + h 7 o W K / + U 7 9 D u F g c p T g n w + g H 5 6 c p z x 5 i r J 1 I p d d P l r 9 W O m C T h s D 5 e u 2 m d 7 4 S 1 C g X v h 4 E / 5 G t d f 8 / 2 W M M t x x W L K + f 5 j S T I X z 3 3 M d e I + j B 1 E Z h 1 A E Z y u g l j K 0 P g Y R 4 u 7 P P n n A d o V o 2 Z W 0 k r g v f I v J w K O m R + k 8 s h U B B Z B C b G T w F R R h x g k n 8 R B r n 4 3 / A 8 5 J O l N j A q n 0 Y h g v c a U t B G p E m a e t g d P a P X A 9 O U O h y E K v g f 5 Q 9 L n z 8 N r v Z R Z w X v M N a k 8 s H A z 7 s 9 Y 6 N f V 0 + F i Z j q r t m v A x r Y g 9 W n a Y 6 k I i / l 1 v 7 S O Y o b 9 l 9 S / 8 O q X 8 n A / W G U 5 W S w G 6 6 r d d V 9 e L j c 1 C L Z 2 Q r 7 j r l Z l k K E E S R X t e X 5 z + E V 7 M A r + g C k f Z W S I T F J l 5 t F C + n U s s d a Q 5 v J x 2 F Q U g D W 3 f W D l 2 w B 8 o t A n j 2 L M k / Y 7 l h D a z O C + Q 0 P p z 8 p 7 l g s g q k w M b J y y n P 0 A 3 a W K V P 0 x 5 z 6 C t n M G T Q D t 4 N s 9 n 3 8 + 7 Y v 0 R y B e / x g p 5 p x P I q 6 z q M i x q n e z A + P + 5 0 8 M 6 F + / 6 c t 9 f w m 1 9 i R 3 e 1 G H 7 1 4 S 4 Q J r p X P 1 p D 2 3 6 d V / T x T 0 S B Q A L H 0 t W o 1 d M M J e 0 M 1 s Z Y 9 t B i i 6 Y W u I 1 8 + x o c + 4 j t w 7 H F B n c r m U 0 z Z m H W L l / W U 2 j + f T p s 3 Q X R d / e 6 L 3 8 a 1 9 t l g P 7 3 E j 9 r e m S b 7 5 M o z V / H 5 5 W / e 1 j l i 7 W + + k o q 3 B p 1 5 4 H e S r C q w v 8 q 1 i e g C 3 r R W q r z o 8 N d q 7 O 4 Z Z P 7 f 7 7 w j 5 J W K A + 5 e C F F a T a N P X N I e K D J Y S 8 Z O T r s F s w U X t j B a a h / 7 a 5 S I i M P l y 9 r 9 9 v 6 b O Z C S b g 0 7 1 j G 3 l d Q x P / x U m W Q t x Y 1 d I B l 1 7 7 T 7 X q d C j a R 0 M A e 8 6 b k 5 Z h v E O u P c Y V f O t r K 6 O l P X Y n 6 h n P K K L n k w d q r 7 A U b c r z w J S O 9 D d q D n U I J g R B 8 Y e k M E i Y j q 9 u W j s e V I + J u k 2 h O n + Q f S P C p 4 J C x 0 j z i Y 7 C e d x 8 1 k V o q 8 a z O x k 4 A F 1 3 h Z d G s G B q A o w w z A g t E 4 m Z h L Z K X 6 t A E l U e 1 M W O C M h Q G z U e c z Y v s e x R z S Z Z c p f R c i I r Y D N 3 f a b 6 e M 6 q z M D S B Q q b 9 I I W P 4 e 0 w 7 k 1 / 2 q I v 1 H L b O y T q i l U v f b 7 H q 0 N S + B o r F h v 5 3 n v / m m + I x L F c / + N k Y / K d 2 3 K S a T 1 z p a r + M b 1 v o N Q / T Y E Y q t e y i o 6 N j r 4 2 C 8 + J v K W G N C s O R 0 O 0 B c 0 G v o 3 X a H e f y 8 3 x W / O T 7 i a T n K H R 5 k g m 5 1 W j 5 m b J 2 y 1 7 e 4 L S t V H T 7 I n V s n I 3 + 0 6 I U 8 n q 4 N E s Z L 8 y 0 a U i W F R g / a + s F r x I 5 4 I m 6 J Z b W l r 9 0 T q 7 W 4 + y D j E v h L H F q n p k + P I 8 8 4 f W + f K x / S C L J 6 w u 1 t i x f 6 U B U + v c N s V R F s x E l K I c F N x 4 3 j 8 T R B Y n P n 7 J t 0 B K t Y r r X q Y o n G F 4 3 Y Y i 0 D 9 s F C B 1 I x H g V 3 C k H S / g 7 1 6 f c 7 f p w V R j d x 6 P C 2 f v d W l c 7 e Z T + F s L M P r V j f 4 x 7 M E W v Z / f m 0 s J 5 1 b a G m 3 g e J B G 7 6 O q 3 m 7 7 4 6 M t y o N u S J s S G p J v t G y w K r 2 t / + l u p m K 7 l 4 C 3 m p 9 f f v 5 q d 3 S J h x 3 p U v A T 8 X m d v d P w 9 o Y h x w i K R 3 d V n M C n F J + d d c T s L i n c o J 9 5 / r t f b H F Y g / y N 8 D 1 P g O v P A L H + + 3 D t 3 P B 2 0 + K K p e o 9 F J m 7 w t H j / W G o f k 1 O V w o z v u Y H V E B 6 p r 0 6 c e N r 9 L D e l M B O h C s t m g g o 3 C 7 4 o S V J 3 + M q U o n E d Y p 9 d U S M A U c g y Z x 3 A a 9 b R T r k + B J t 8 V n y Q y H N J t 1 X p r 5 A s 5 h a f q y n R 5 M x F 5 + 5 w g j e u d c f g M P 0 1 o T A N v N D C m y m 5 f A B U O I 1 H w D n 6 / 4 K U m c X m 5 D m K z l h A R g m N 6 B h 5 / p z D M c s 6 k y 9 0 z 3 x I J W A a j i u G 9 X A L X n r C l G k Z Y Y h H T V I / S i R T D X e H G i W e c 4 f M h a M T J c G / 4 X J f g U K C O 8 U b M B g g O l L 9 G W F G p X p R I z t U G x B R 7 L 3 8 1 m D K 5 G 3 R m Q l t 9 I z W 3 6 h t f v H y x N s n b D O 1 T Z p / m + z H 9 t q l o 9 W o P 2 h H p x / j X G v + k C 5 C H P J D 4 e 5 y M 0 J T D u F Z W j c T e 0 H 4 P c 2 2 x d c m Z t C I C E H M c c Q 1 w 0 M v Z Q Z Q X V x 8 9 D w V c Q u 5 P x N V H 8 7 3 d 8 w h T N X Q o k t O 1 b 1 4 w u t h c e G C i m B N 8 k K b M O 2 y o W i / a i r 0 k K n 2 d 2 v q a p J i 2 F X x r A R q 0 H e 6 Q Z 8 s b G K E V u v L G 8 t L r p k 3 b z n T h S u r d + C e U G C J B U c Z B Q + J P v 3 a y e Z G Q J t g y 2 Z n Z Q b V J 1 t e 7 q + k S 6 S S V V m C V C 5 u w t c I 8 h N m e 8 7 C S p C d G w 7 p K b 5 h G e r + V x t E 9 r B + 2 e R e P 6 3 P f N C l k Z c A N Z t Z t k 6 I X w l d l I J x L k o C F a X i z j i U o s / F F n c R 1 7 Q 6 H a s t x 6 j Y G d X k 9 j G 7 6 j H f k d 7 n j h A p U R 9 C g / / 6 4 8 W y 8 m 5 t X w t J P q F 3 B V Z X T i y w d U 1 a V 9 e b 0 f E n M Q D o V v C m X F G x 6 r m n L N + 9 u 9 L U V 2 i l z J f M e J U J 0 3 f h P u O p a Z N u r z p 9 c + X z c 8 w J x z c s 7 c x i R t v F a t 3 l S 8 x B g t / l + 7 r / O d Y 2 Q 9 K h v t g L q x P V V I z 9 n Y a S s r u 3 B 5 9 U d t e K D 2 l + e i s V Z M M g c q D O G T 7 y 7 u I 4 k G t y p E l g p n M o A 8 Z p t U Q x / B z K x A h b 1 3 8 4 M B t P d Z x z j X 4 P 7 p v t F R 6 R b e z W 7 6 L x x k A F n n p m Y f S L a 1 M N h X m M H 3 h p a F K D 9 0 Z y 3 p z e v Q R W d J P H c B I + c p 7 j T M H A X h + v p u n j P h g 8 + M o N h s Z a z y B R H t b 8 8 q N A k x 8 c G i D l 9 / X t c x C z 5 v R u F 6 4 d l 1 O / H Z s A o f l q K m p / C m u C x W r c 7 b x S h D m u N 5 3 6 2 Q X Z r L x E o E i g I A e e 6 B M 5 C I s 4 F t I c + R a X k v f 4 + h D q X o l y z r 5 A m q 8 B c k 2 1 Q f n 7 z 9 0 K V y x I 3 / Z U a a L t J 8 o x w 7 d / b 9 e o c M L 2 + S k 8 H 7 Y R x e b U 9 m N Z G s V Q m i o I K 6 s N 6 E p M x q P G m d k 9 R u F k Y 9 0 A r / E G a v j 6 e n t I V j Q e f y L + V j 5 + J m M D p y 8 u C s 7 / b y P l + C f E T s 4 D o G Z f 8 K Q 9 l a G j v r E U T 5 G u u t d Z g + I g h 2 3 Z z T 7 P H F W 2 V f e F C F h e G M + m q K I h T v y x O f 3 V N a 7 1 P v g + y 7 V H X k c H s v U P c 2 6 x O 2 R 9 v F z v s s x R s K l 8 + W P Z 8 4 P r A 2 X x e Z U t S I M g x 6 / v 4 g m o z e s D w m I j L G X P c 2 d y L L X / N p Y z O p O P B D o / j a / 3 q h g F L u H K i 0 5 u 7 I R P q y Z 2 z P 4 m Z T P w Q L f O O k J x z 9 2 w h 2 q e k b w Q 5 r D L Q 8 d M F J 1 5 W S d B G A p / / c z H O q B m M y E 7 L W k C N A Q i V j T N X N M E G 1 G Q M m K D s w u G g b A / Q I T 9 W Q n i H N 9 Y g R M j w C + u B W K l r r h 0 d X c w z n g h h H h 7 + y H x 7 w + o p 4 H G h E y C b 3 T G O r V 4 C W y L v N o S 5 e Y 3 a U e W P f Y 3 k C N o b 9 8 V W K s z D G a a w I 4 c K q N / x R D n S 5 Z k k h b D D v q s B F x U q m 7 u 9 d X 6 A 7 j h i X U c a X P n r e J a 8 3 e 1 Z 7 1 + J i 7 4 9 K t D a 3 U r t R A 2 9 6 W f o x v U y K f y E u Z o d P e H / + Q I Z E x j K x A X k 6 J c j 0 7 6 K C u 4 z Z Q D K N u T e a t K 8 g i 1 b f / N v 3 q C c z 6 F g 1 y d R T q R W 0 s f a o b E T V D + 8 8 U H h i q o Q c D 1 L 0 P E x 3 u V o n 8 j I / t 4 7 c + m / M d 1 w o F O 8 7 o i o K D c v T h C x N N i P F I 6 2 g / A i K D Q / t k G X d 6 W U 0 2 s C K R T q w B o z X 6 4 k P V B E o u N / q 3 s B t 3 p D 9 F a 9 G C f 8 s C O Y h 1 L u l q T 9 T 2 + g m 5 M l A H 8 l + x x T U x 9 T N 8 z t C B a t w x c g r h o 5 T 0 l T 1 b 4 y r B W 6 L a t Y Q j m i 9 3 I a b j 7 K K j V 4 Y u o v P z 5 r N 8 a s + C G w j D 9 O 8 n 7 v Q 2 E t 3 7 v Q u / U s r V 1 D 8 3 k + d s v v w p a U d H n 4 P y K e 2 A S 7 Y E v K N v O V G M V 2 K 6 k f T w P M b X x 2 F X s 6 D C 3 e y R / j G Z B X e 7 p o d P 0 + g D j E T r 5 S 6 y B 8 u Y f R u 8 Y 7 b b 6 g + H + E 9 7 g R u H d 0 q Y Z 0 O C T Q H j K 4 G i b 3 z J / E 7 7 7 y 9 f 7 u s g B 0 D s 3 j 3 K P k o P W / 2 8 Y e W R n k A V n e W + j b 8 N Z Z 4 s G V 8 / c 5 3 n W D y X 8 V H Y P V + / H w l n R T K N b o a i 4 3 Z w 6 v R v X T S O h m U g i 9 O p y H 8 O J O H m m 9 n 0 n h N T g r N d 7 M 9 D h 6 p / t T 9 J 3 i U g L h U A Z m 9 Y y j 9 B E A 2 Z u h A B r T o s q S Z c A f n T M K t f Y K q M U l h r u J + G 5 H B s f v e Z J 7 3 X + X 8 y R 4 0 6 5 + g 6 c a m U E J 9 9 7 B 2 j 5 a O 2 6 1 m I d F 1 W s D / o n P k u K m o 6 W P H o / y Y Y k P S y T V 2 Q 7 A x K I W 3 N 1 W X O v x F u L t v O t u R v l 8 g i I O N i j 5 x m V G c 9 H I 2 V n l 2 7 u L I Y / v 0 F I C s l i U a X G a u 9 r v U Q B k e N 7 A z U F I n j Q W J 3 S C D i a u 2 f V F W 4 C R f / j F l w e E S 8 S U i D x p P F a g Y O T c 5 k / z l F j j y s f x I 3 u I 5 Q d v q a y V z 0 m M S T X 5 e j x F r M r o y L f f p p E h U 4 e 4 I / x Y 9 J G F O k Y d g D o N Q b U 7 K m / 8 8 I x 7 4 h g 3 k g N e j J 8 n 9 0 + p M u B 9 q r Z P 3 D V / N 8 8 T R 3 1 L 0 3 T f m 6 M / S P s 2 + i K N v g c d k H T F o x 3 8 m l Y 7 F q P x K y a A F Z P + n O 5 5 b 8 e L h n V B G 1 D m J L r 6 P T L n F R D v 4 D C W E g I a C b D Q O t S T p X R F g 8 q 5 j w H / y d + U H P 9 u K H + F W / 0 e 9 D T o S Q s O i f E f p X s l M x v / P F 8 Y j 7 7 m R b s c S n f F X 5 l L X A Y W 2 Z m U R I A x T D + q H Q q m m N Q 0 u s w D K u 2 I 7 h K + T u t 0 T 4 R e B 9 k Y X f 4 f Q + A 1 6 D 1 l O Q t V L G J + d j i Z z v K A 8 7 x H i f T 2 u X k O u v T A z 6 X r D W t E S 7 c o / B n H 3 W c v 9 M g e w 1 9 K V g D 5 L S 6 N G T Y t 3 c / q S V O N b 3 g t j z c h R f n w y h K D k Z O Q Y 4 t m 9 X j W h y l 2 a K q l g b o y / q i k 8 m P A R A k 6 R g T + c L B H U / 5 N i + N t + F 0 O D a e / 3 S m j M Q / R y U h Q y x T n s D C n v k Y y 5 p 3 A n 3 f V h 7 F 3 8 Q 1 7 I X S 7 8 l P Q 7 Z J J m 8 d 1 W 7 Y C 3 z S P O e o U f z i 2 k T Y z k Q Q k 1 K A F T h M K e R r L 8 a G U P 8 x 3 T 9 A b K u q / 1 f 0 V E b / 3 t Z d d 2 i L A j n c S 6 a k C 5 0 w i x P x w s W n c g d / k D + 3 T h 4 r a 3 i F J 7 m B q L 0 H i j i H 2 x y K g F 7 U P C l Q b S F j 0 w J F D n r C U y z 8 2 W g c U h N z O I d F P W e U h v j 5 T p g n / Q 4 i F j W p w 2 v V w K 0 B / K V v f v c M f 3 V 3 f 8 w c 2 7 o 2 M S D H F n e g q Y D D v t / t Y Y 5 p X W 0 9 J u 7 2 f F E B P E r W 6 p G I e 1 8 h i X i m r R z B Y A k L H I o r z c X / b m b 7 f R X y O z V 8 g G 8 u W 6 s A y 8 K S G 6 q p V Y e p 4 Z G j 5 2 J B / 8 x 0 L g G M d f 2 b 1 a q B H F 4 c c i b L V t H 8 f x Z h P F Y 7 8 t i t d j g U 5 H L o 3 8 W l B N L 9 i o P V 8 N B 1 R 4 0 g 8 1 u K Y 3 6 b O A + 9 Z X c H a r i B 4 S r I e I M 9 V f v c d z l i g e D J J U w f s H u 9 s Q 8 b 3 Y + z i M 9 N M L 8 a Z X j 2 Y C 2 F W C m y G o a 5 X s f f q R C U S H s S z j v f 0 2 2 X i 6 K v f X u V l u o I u / 5 h R Q A Z 3 q H y 5 U j S 3 o F O 6 D 5 d u 5 h H j t W a k u B 8 r N 9 r c Q s z i U 7 V R C 2 m T A v B f N d 9 + m f J 0 + X L y b n r R x X u v I x d w H w C w v / / 2 J O 0 9 K i / E K U Z G T f C n n E c k a O x A Y i 4 I D Q N m 9 Y B 9 f Q e Q p D F g K b i n 8 a j 5 N J O c x 5 a Y Y M W O h m i 8 n p d N n 9 b y p w L D a N O Y b l E M 5 J j Q r H G t G x k 6 B l N x D u J / u D g 7 p a s 0 L u s o Z A f S N N P 4 E Z M j Z L 3 E L A J Y E h q j / R n h K t / C o 2 2 b c C H I 1 r S N p o m i s V 4 / h Q 2 4 Z o g 6 n G a U u v 0 + 4 8 z 9 7 z x c E p c d n s p f 9 g s U Q v o e g R W w D 3 I P J 3 n B m B 5 m 1 / l Z F G g F 7 N q q y T i j T b 5 2 e E z X W M 1 + n l f c B T P C G A q q a T / 1 J J x C p 9 / v g f Q V o w 9 7 U v n K m a b q f j p z b 3 + n o 0 R 3 f J x r Y 7 W K A X Q P L M 5 r z B Z V j W h s h S I D / q L w Y 7 H u A Y 5 F 6 D p 7 3 Q v + g u L B D v u 3 a L R Q I D 2 z + 4 + j A y W R o J q 7 r N Z b 7 Y L S T 0 d J x 4 c t t q 9 N W Q 8 A Y B R + e W J e X q M 3 Y 3 W + D B v w u I p w I t 9 m D A B 2 V B y + s P 0 e a 1 W l 3 s 4 L c 0 M k H M 6 3 V M D R 8 0 s 7 2 L x h d q A D 0 X V J 3 o 8 Y X 8 L x T 7 X Q F k U k 5 y c E A m r P f V y 9 G / r e r i r x v 0 T Z R w X M H X o o 9 6 m 2 r o c j A a r h A T w P T Z g S S 1 b B H M I a 4 r f T + Z n 1 z u V b O y q B c j k a K O s k Y w Y y 4 t q w m A Q n D h o F Q g f z 9 Q h G T R S 0 7 4 g z X t H x 9 X J C G C d u Y 6 6 p / v k I 9 U 1 9 o 7 c R n p 7 V T 2 2 A w K Y y H R J 0 b 3 O h + t F u x 7 5 x J v K v T 5 W U / N P R r 2 q s J 7 c 6 o p o 7 M r 6 N y A d x l B s Z h M 2 / x w 9 f i E g 2 D T p Y 1 f n n K t 9 b U N G Y w Y K l B e / H 0 S M e b d u q 9 H S B 4 b b m q F f 2 D Y f s 7 i x 3 G i p 0 c K D 2 0 + g d k 9 c Z / p Y E B z 0 K e H 0 s O Z l D S G T Y x n 0 r s W v / 0 j n + v J P r Z W 8 + A r 1 s R 0 E F Y l Y Q U J e c j D i f K / j 3 D q e 9 T E V t n e R 0 g z n b B 8 O 4 1 8 a 8 S l L i Z i a 7 v 8 n Z i a B 9 d M c D / h J e 0 0 D M b s + U M h q v G l o T b d M C f 7 d d d o w W I Y a d A z 7 R D 0 z + P G U I i S u G g t W 9 j U 9 A R F s t M r J Y z + q i g u z 1 w L 5 + L n a H 0 X y t j 0 t Z h T 3 O e L 9 W u 2 V R Z t y D 2 / M Z v 5 4 + Z v g y n + e o x m A c + / K R k 8 a 8 p U / F 3 x F 6 u 8 D a G B Y P v u 0 F s 8 4 L L n v F Y k v l j E g r C 5 u J v v + b S f M 3 k M L / M v 1 i k R M n A b U M o K E F G 3 3 h 8 z q F C U R i F Z j J o l i 9 y t L T X t q p 0 D r 5 z + y O 5 t x + Z 1 I R H J 9 V F e M x 0 J u t m O A a + W E p O i J e T K 5 j J H P 2 u s / 3 Z 4 H g W / J I x l m L z j s U 7 n l 3 C x 6 w a e 3 w i Z L f 8 e s a h 8 8 s S V w 8 6 s S G 2 h w i C P y O v X E 4 H O F Y 1 8 Q E / j u n 9 i + 7 j 1 0 g A K A L o k t 7 w g B K D C G R W T r H 6 9 7 l p R L p h w n v D 9 V W x J p p n F A 4 l L 7 8 P o 1 K f 0 K R 9 V v c 1 4 k H c W 8 9 E e T f L q / Y L X t V a j 7 Z A 6 4 u e d u a E Q S I 9 t y f e + a 1 e x 6 V 8 4 V / 0 8 P j I C + f 9 e K v e / P j r M N 8 g N M 8 2 Q 6 0 A M 3 6 8 X f X G V D p G + e B 1 D x Q F 9 b f p C 9 w 9 7 m H H w T 7 F / Z 8 L A T E S 6 6 E L t A b g W H 9 l R M k F E 3 J E 6 9 m e M V Q 0 M N H 2 r 1 y 4 k b G Y G u m 1 v P v I G R R X W Z N 4 P i z h P g o e x o v o N g N 4 s c i 9 K / u V U R Q L 2 U h Y F W q 2 g v M B e a x I r / k + I J N U l u q q Q G k d 9 r 8 U z u 7 t z b T i N u Y j v R 4 w 5 M n 9 c k p l R S G q K S e I T W E h 3 s 6 + v L G p f u w e D m w v z 0 K s A V y v L w Y I g 2 7 z n V N P j x D h C 5 H h q G V 4 Y E Y t v z J x d s r 5 v x 6 G 1 S z m T u 6 b F I J c U M Q R V c J m o v X D j z o 3 T U W 9 h s / 7 S 5 8 h u n K f j j T j / o x c c g L g 3 1 O z n n d n L n x b 0 e f L K R D X 1 h J O U D d K n P 3 7 y K T 3 8 f 3 D D Y Q K M 5 j x 8 l A e G M o g l u w c 3 X 5 F y 1 + g l q y j U M x E r v m v U B A 3 W R f x J C X 4 5 X O 0 R 3 T M j 5 G N K Z z M d U M x r z 6 S 5 E D 6 v i k x d 9 g 4 w S C b 2 0 Z v 0 3 + d l 2 y b h 8 + 5 H p c F K + J 3 p c I Z 2 F a C t j P / f c u x n t J Q 9 l l Z f h + D C D l h 7 v T P t V 9 N h A u h w L P g F U M D / c u a M E o K y h Y K t Z T G N d j G t X 1 d U l C 2 B C q D G z I c c g V J P H 8 4 2 H 0 a x z s x J j F u P X S C 5 i 4 o v q R J K f v N O 4 / C f W T d 4 5 Y e q j 3 R I 3 J Z Q C Q N I V k Z T g m + g n 9 K B 8 B W i U W E L p p g N r C t P F g O 9 G p l K v R x k 0 A 3 M G X E L 1 u n 3 l l X 4 J o x h O h v L 8 5 5 1 Q F 2 Z P z y T J H N D m 5 B M h M U n v G x v C M 9 P o m P n 6 w 1 5 r 5 e 1 f g S D V q N 4 F I H L n 9 3 G l 2 6 P i U l w g E A 9 e s f 7 w 0 B j T t I G h j W c 3 H U e r w X n w G u / R N R 9 4 F P W 7 U 3 u F J T B C y + v m U W H 1 y 7 H z J h 6 0 4 w / d N e d N X Y m 7 Z g X f 2 I q G m k r + / 8 f e Q l t m M Y k O K K Q 9 + y u f Y i h Z E / 9 i 9 9 v c n 5 n b l d J e v 1 7 P G F 5 5 2 C G 0 m R J 3 / R g K W G B 3 P W V G Z C W / s / o g 1 m C 9 W E b 2 n k z j v 9 m v q Y t d x g c d L i a T X S 3 8 7 8 M 4 d c J k + U h e t k P X r R b q F S 4 P Q 6 j t y v N B l V R B q X t b S / i 2 g 5 x m p K P 0 w Q G N P 8 R o k x d z + / h M D Y / F d A y d W K W q 8 m v U i V i X 4 2 + H W L p l c E p Y b I Z F 4 + G I h 0 S Q Y z G U i 9 f s I 9 H O Q s Z Q 4 p c P t h 8 Y Q T + T N U R l o y / + q a F O M 0 R d C 2 s F q 7 j v E Q Z r H 5 T N d 2 I 1 Z H g + E y 9 H H B q 3 J A n i L 2 u N J K X z l d P s L w b B N W z V T R J U 1 s M r n I 7 T d F 5 T 4 c z x 6 U T l + 7 F 3 z 6 x N R v o 9 N g o P C O S W O l z j O P 9 T n e b G m 5 3 x Y E V m X J A G j 1 N e v s D d U L U + Q U p Y B 7 l m 3 R Q 1 H F o L H Q L h O O 8 C A P 6 P R R v H v k 5 J Q 5 U G X o E 4 w i L 7 f W s 8 W V T r T v z L Q h l n x a a e Q 5 C Q l e 1 w A 5 K d c T 1 U 8 i B E V D 7 I 0 t 8 v m i o s 9 B 0 j X v E 9 6 M 9 9 m 3 G V B K 9 A z P M s o 0 M C R o U + 3 g K 8 A H Z M o r 1 K g U K z r Y w P i k z 8 f s W W U u A J f r O u j U m o o 5 B 4 C N z M i J P H b I 9 B r e 2 T + S M x I 7 z W 2 8 Y E 3 e D 4 b u C 7 Z i + L e x j Z v w H A G N T W U k F q P w M 5 E K w P X r k Y c x G 8 C Y N L h c Q J u q i z l + r Z 7 X + t p U q R n Y L 2 P w h n H P W B P X T x z d J d y S B K I 0 o i b 7 5 m E p Q n n w C 5 / S m v c n S r 0 V n i A 2 E 3 M r k I K v l Y D m z e A K d 0 v c h k d y y Z X S p j y T X u B T 9 J d F K P / p 8 n g 1 V A 9 n f C q W q 3 h b X k 6 8 c O n 6 J 4 + G p J H m N w 8 x D 7 v 3 m + d f s V U C p p 7 K y l t c 5 G h p A S t f 3 w k 4 z M f e H f A J O s q T l G c i z o L 5 8 O u 2 + 8 B u b D X T X H H l k J S Y 9 u Z B c 5 V 5 8 6 F 5 f O 8 o D o K i T X I B P g V W Z n X p K s 6 y J a 4 0 N 6 M C u P D R O x I Z Z V W x J d P E 5 y J m i M h R f m e 8 R A Y 8 G O / w 9 f 7 E b 6 u O K T 3 C s s k Y N A + g t O g k f H 5 6 6 3 T w M i 3 P 7 Q 5 7 z o F s f j z w y N q e 1 + G f h K G P Y J Z U b L R z + Y h t w 5 F t Y c 8 3 + 7 r u j l 4 i t 6 i 4 B G d x R s U C d h t T F E 6 7 A f k F B x e k 8 A X R A e 3 7 f P G j d 8 I / H y k 8 W Z f j / w H p h W 9 N s + R q G u U f N r S m v e z E A u U V Q X t E l e H P 9 Y 6 m F e E E H D t u / r C 0 N q 8 o o 5 a A m r u + N U + d p d B + v z m y / r + 2 l y 1 + h 1 A 4 m 7 g E a j E G S z K 7 O D K M M 4 D m E C + 7 s G o 0 3 m a Z I f m Q 4 Z a d 6 g r a B X Q d E g r t L 5 d t a 1 f U f S o z s Y c + c d V M T 4 S y Z 7 g 9 X r e Z K 1 q J d s 9 H 1 5 z B w p 5 7 3 Z S d N 5 u f 7 + v P a b S G A M Q 5 U k U J 2 w T k U n i Q Q H t O 2 / b T v a v v n A r V V x U o T h x / u F E i + a B f L t 8 t Z e M y Z n J C s s c 3 X a a q z H x n 1 N s F D N j / F p d H P F E M 5 t 0 S u N m u N B + G W N 8 e N t i N U 2 S j I H O K L E u S X G V g p t 2 x C C o W g Z T J u z C 6 a H 2 x D I Z S 0 a b k 5 3 d F U D i R N p X + z h w h j 0 H U 3 G i l u 8 6 V T 4 Z B T E P r U b I n R Z / Y Y + R V Z G 1 a l X z M D 4 V j P g R d A r m 4 S Q 4 B G b 1 o a 3 e x q a 6 r N G v E Q G A R 1 2 6 N s E M 2 e a j w Z x U Z F 7 c K U f h p 4 I T Z / 7 8 2 Z y c B E P G r D E g b 5 y G o + L x B 4 M n g u h y h d d F V 8 6 2 n x S 9 W 4 A T 3 + z x d 4 8 J D d 0 K B P r z 6 X Y b T e w Z Z K 7 a V m W s y + V L j 3 h G m + 9 n q S j c 1 a 8 J / Q + b d W g S V O c + v 1 H Y G 6 x P 5 8 H c A q B C F j W N u 9 T 5 U x Z I z + E r n A a r B r 7 P e c h S z Z j 3 t v / a b E j S 4 o b y f S y X J m 2 W m / 5 p m p h i p 9 x 6 8 4 d I P 7 u r Q p 2 O G D w n K g g 6 U S q K y o k q S m w 4 w B F g + 2 c F X T M 8 F J / 8 7 t 4 B + j 0 p t w q j a d R Q H i m 8 t L X H V f y r A E 1 6 f V + Y C N N W J r H p Z / n t U o S 6 c R 4 c I B l g n Z w m P + c B A B S W T s p 5 M 2 P 0 q B k R b 7 n g 6 l X r / X 2 c S f K u B M W W K t m A N 9 M F i n B t B 3 E J k F H V c L n b h 3 B 3 6 Q J l i D X x 8 6 h e f 3 S 2 H C i j P z q b u O W g s z k t e R Q 0 i N m a W W 4 D z L W V v i M L L 4 H / y O 1 U 4 Y h W K 8 H n w b h z Q x z x w + s 0 3 f e + Y b d N m y V Y e 6 t g N D x O o W J / l t / J p j X Q k V P E p Q e 7 m s X 3 M x I v X P e m j N m G d b e z T g q s u w o r O a 1 y K F 7 T N b 6 m u / e A r D g s L Q 5 2 m C S i v e g k m l S O 1 D D n T B Y P o K / / t H B m i r s J R w T I Z 9 K H g o T o H 6 B H y Q k 1 Q X / x S I R V 9 Y c M H s 9 P A T 8 t v I 1 h J m i Q S A t C o C u Q N f W g R g F k / h 2 u u 8 P 0 w o k v Q l F a e b 4 5 n Q + E P W B j + e u w F k / G / u E S x b b i c J I N n K I R F N V O f h a c W y y z M b m + P n D q r 4 c 3 5 u F v l Z 3 0 N o j 3 v I l u Q w C P y T c P r n Z g o m K l 7 b / H J B N W X 8 p 1 3 K v 0 e 0 5 G J X f h N o g 4 D i I C h A b v x M 9 3 d x g M o W r f u N c 8 L t 0 w C O + r W 2 i A M p 4 2 Q v C R 3 0 o B w L + x w 6 S + + c f D B 0 y / n + i I 2 q + o / N 3 S j A d E v t v / a g P H A G d c t T B E u w D e H v 3 I 0 j 5 p F b s 7 i 9 G L / i + k n V m v q 1 x 2 R X 8 Q D 7 Z p D H 6 0 s Q H T G 2 y 6 N x p j 0 5 m + / f W Z p y p R K l E i R U p J J V X p a + 6 9 5 / j A 3 m v N O Q b 0 l B u 5 h 1 Z v I Y / v 9 H r O 7 h n u 2 s V 8 I 1 5 4 H 5 u S p M d s 8 8 K f a s 1 8 K J c a h a v L 0 J y l + j S 1 e G Z / Q 5 I i w T C g 8 3 x w t R g y x Z e v + Y S 3 K 4 c 7 g v G M 6 W H M + Z X o Z N + K 8 E 3 n + + M e l w 9 c 6 V 3 B F / i L d F f r S y 4 e s r N t f J f N W W r Q L e 3 H 0 8 C 0 X U G m E C v K / C p h g Q 7 G 5 h 9 h E Q i O s m t e f h d I j 7 q J 7 t A 8 z F F t l B R 0 l E G o N i f 8 O R j y + X D b + / G P t f L Q 8 g 9 S w O 4 C y A t + l P C T J k v 3 I p + H v n D c i 6 J / d D x v 5 / V 3 v M F P I F u k W J Q 9 / l Z l 3 6 6 P T A e S m 5 T F Y M V t 7 0 8 6 V O C m D D u y v C 2 f o n 9 i n d 3 3 A K o g B u o 8 N P t 6 + W / P + C C s f Y S S n m p s 3 g N c y t v 2 n g l k C 7 Q L e h g y v n G G W Y p n A 2 y X X / e 4 X F q s v 8 c S 0 w u H j W c S w 7 U c F n T a E l Z 4 F H + f u L h y I S 2 y h I G n 2 3 y l b a z b 0 u d k H A w a C 2 C D u u 3 v / K y 4 B R h 7 + R p f f 5 A p Q u U X f 3 / Z G N K Q y e 8 R T 2 Y n z 6 u G X Q 9 W v l + r / o c H T g W f X Y h F R b L I z t r Z K U S H / I w R e C j S Y H A 6 q Q 9 Q + 5 4 o O V p W F R z 6 S m W D W K R n y W X u F k n E 2 l Z v S u P / o n 3 + E E f 3 1 a x J f b w z j P 2 T y b w O y x + Y 9 8 c a 5 s 3 F z d y k U U 0 Z w p D j t 7 r t s y 9 1 h r H T l M U F c 1 g 4 n 2 K Z m 1 B i G O z D e j h 0 T 6 F E E I f f x o o r S C I I Z K z w A L P F W / B 8 R s u r f K f q C + M U x G Y 5 4 8 g n + g T M s 6 t 7 u E S P p 2 V Y 2 u f 5 A W z U r m x u 9 1 J + D N M b N d n r Z 3 w x l C R + m 8 2 d c j z j T 4 W N u j i 2 5 g Z p W 5 V L j X 5 z d 5 I G G 5 l o t u 6 v m a C v K 4 H h A Y Q B h 2 5 8 d U P I l i a i m 9 i V 2 D u H G m s 2 2 n R t Y C t b D 6 L j N l O r e k 7 6 N + v v 3 3 L p / 5 S J 2 8 u M x 3 / g M x i b q 4 2 G 1 Z P n 5 m C o b h j W V 3 d E w 5 N S d K P w I 6 a T M U W y Y D 4 S 8 b M n 7 C M u z m 8 2 Y p / x t m 5 d z O z e t v A Z I X d + t O 3 H A b u F p M 0 t F v / u y 4 c f N A l D y 2 K P a i F J y K H 7 C B J N x 4 O / U r 5 O q R K n r 3 M C 5 A d 9 x E t l C F X Y S A + H e i F P Z f u u E Z R B x w 7 e 3 O Z t U b f T d N W R D C + Q a V A v J U T v A r 7 y m a h 0 R f s Y q Q c A F k b r b h B / b i q T l C b K C 9 Y C m T X p 7 K 9 z j R 3 L s I h 0 q u i 0 Z d f g u A T F Y A 6 v 5 H B N M p E Z m r 6 9 u z n N 9 S 0 o 2 j K A q V T y 0 W 7 I d I C Y h s 3 Y t A h X w C i R V f k Q e 6 2 x e L w s y 1 s k 4 0 b 4 g P G R y s V d c v B k s G u F K p c O V / r 7 C C N I K D I A b C e 2 T S o b / V v l 2 W 6 8 U 8 A w 6 0 A B C s n s L E g l K I U 2 U h X c t N M + + 9 H z E r X 3 r 2 D 8 + 3 7 Q l X A a s u W n 2 q v j + Y U s p F e 6 2 / f s X H A t W P A U 7 a 5 m k u J 4 m P n 6 k C S d K r q y h s F 2 i n + s k F X 1 Y F 5 k h R Y t z J J P n m e d 9 O K g F z 2 i s C Y W q Q U W p l 8 U r C r + 0 0 L l B F z C I 9 m Q F n 0 k a 5 W + p y A 7 T C 0 m H 0 3 s n J D c 5 p Z g / 3 1 9 X P Y m y h W F S J 2 z A M w u 6 g 0 b m N 2 r 9 V q V e f w k 0 r V d q 6 5 p x v U S i D o x t w N q y M F H L k 4 e G l z D r m P W W r K L H 2 Z 7 c X d Y R 8 H Y P l f 5 O Q R O c K c X / g t D Z l w 3 i y g u C v q + H 0 j 1 d H V Q F w B B z Z H w w C v A 3 k W o z h r a f v G u e X j F R e S Z A / M 0 x 6 h 6 + 3 L Z K G e h U d y e Z d X E / u P g I B P d w G c H W 0 o G A Q w l V R r p E a l x r o T 8 D 3 + t F X m o 1 V f 8 n u v m 8 w + s r V Q K D J 2 C f o I m D t w 4 V d v o O / 8 m E T m Z U K H X 3 9 9 U g Y q u e l v v L h W R g B f f e Y f M v 7 h u w f 7 Q E 4 S o i 1 M 5 5 n I r k N z 7 C h 3 V L + j 9 2 8 1 o c r 4 X R R h M d v t u n 2 E Q h h M 7 N E h Y 0 1 d x m 3 3 O / a J q b 4 O B i K m 1 n 6 D l r z O n c v s y q a T e h y 6 3 T L L X a 3 i n h K F G i w f 8 z d U e 9 H 7 X V 5 h B S W I L O b j g N 6 / S f U 0 o 7 p u Y s r Z 4 c N s k e A R 4 4 s f I E D C N 4 i k d q U i Y K x k q q o / g h h q y 0 z p / g Y w B B b Q O 9 l r M 2 W j S b g p h t p u L 1 f / x K n N 5 n v F + 5 a B 5 l b g Q c a g D j b X + + y C i F y g a o h P 4 c 3 1 3 P n 0 e n e d I u S 0 9 2 H j L f c t a K V N p h 6 o q w H F 2 Q t U / X a K k h L Y z x s y a g W x 3 t S + v N K q N v A 5 5 Z f W R Y t Z p / T D S r / q h S L g c L w D 1 n T D + I 2 H K D u c F Z u 0 b V V n 0 O m 5 n v p v 8 M v 9 + a J 7 G u o S Q 3 O 5 Q q t 6 z f V t O 5 z h / / y u 1 p E + O N a D O P X 5 i g c e e W I V l r K z 8 2 V j w s V m M 1 d F u N 2 W M f y j t L b / O 1 T k n m p C G K / a R P b i H A 1 N H 9 t F 7 U T 0 0 7 S F d l h A t t o + a P r 8 + B R w s e 4 Q M 1 i 3 G w C / c D S X 0 X J M p X Z N d C L 5 h D n B m s L X n H A E 7 W S m / 2 I P x A g 6 9 K K w W V Z 6 6 q o u 7 H 7 E P S z n W B Q V J 7 O 3 Z M 9 Q d j E T U i O a 1 M S 1 I x R 6 A O O g / 5 f r F O 8 U C V p 4 e t T L 5 N S V 2 o b C C C a d r C A 6 Z m h G H X 4 S x L 0 6 K Y U Y T y 4 A H d X w t H 5 8 k c 4 1 l + / 4 u P E q n e 1 0 n M L E B A 1 5 v n K U Z 8 h q T c L A p A x W o 3 K 2 u u b r h + 6 d / j p X H 9 b R X D 9 B S c w E q X j B J f F 2 d T Z 6 Y z w C Z r 8 W P y + v 8 i 1 0 / s l C P o + H 3 0 d A 1 j k + 3 X V A N r i P j r Z g d Q T r b T s j A 2 L i B G 9 c v d g l K H H 8 + C f E 9 2 f l r E Z w d + D V 3 B x L Y N p 0 P N Z g N y w e y t k Q t P S t a 1 1 E P 8 y + x R 7 H s i t + c 1 v q h 4 5 R g l S Q 1 m P c S V N x Y 8 1 1 2 m Y C B K I x S h w k D 3 W C P d d O u 6 O 1 9 W J k r g y e / f D N L I O I C Y R 5 j B W J h x T 0 q E q 2 + 5 Y m v + s f x c 8 f o u / c D e d h X 2 M I s X r Y g 9 n L 8 w H p Q E v 6 9 A W 5 L i W + H N 5 e G e Q 0 t n T e 8 h A M + A T j J C A h 4 k x v 5 K P 1 1 W a L 4 o n X G 5 / J + R H b z 0 C e D R d L Z 7 V g w o p H R a n D O j U + u x C 5 u a I p H E l s x d x v l I n W j z H u y C g D x q K n 5 c 6 6 x F m D R Z Y D k 6 O U l E f L H u V x W h 3 0 v n E E I K a 9 3 Y b h C f q 7 d o 2 / j D p 1 H b E H N M 9 9 H z 0 b 5 X e D 6 W z f K z v K 5 + X Q k 4 k t n g Q D B m 6 C T X a E F t H f Z t X m 5 H w q f k w 0 / f i T c Q K + x I 2 l Q o P R 6 P N 5 2 5 n 0 d P o S 7 K 5 F q J F 7 4 Y l Q 1 r W P a A d T 2 0 R X i g e p I w 7 S R t 1 D T e Q e I V P j + a z L r b + n a D 7 W K O b V N a c k U C E W W B r d u s 1 l v U w W 5 k u J O 0 P r 2 a y e F + 0 G 0 Q t m R c O k d O + A L B B i o B x d R b E b N H 4 N 1 z R z M w N W z G p w l R B G 2 F W w m N O j 1 t K z J H 6 F P Z M c C w p R J H B g Q G l m 9 b w M 8 i X v 8 m p d h o H 1 n B n d c o T w 4 O / g 6 H t u i p 1 f r T n D 5 e j T n p 8 6 5 A y w V s F f T D 5 w Y d P 2 J N H d 4 N H + b k r Q t x 6 7 2 + 9 X 1 T o C J g N f O I m Q k S Y l q k Z s r 8 T u i z Q z B f 1 a f n i A u p N Y r v h j l x R 4 6 l S X T C e 8 V A L Q 6 i t Z 3 U k b n g 3 m R F n 6 f Y p 9 Q I t B F J y q w o d v U V L a 5 e V r S G a 0 9 1 k + Z a r 8 e 4 z K E 0 7 + n A 2 z H d E a I U 0 7 R m o d w 4 S k l n b / 3 D s w k A d z U n X F 8 T Z c Y t 8 h c l W + M F m F m 2 a x X r r k T x z h t y 9 1 s L 7 s o P j z p 1 T 7 C w g M b N v 1 z C c 4 D D D D q 6 t f h p F i Y O k U L / 9 r O P 1 G W 4 f 4 Q K l W 0 L b O 6 R 2 s j d Y f Q C X 8 e R C m i X Q q n F 1 u 3 s f y i 1 s 2 p 0 l p G m O D I + J T e / r k Y Z R j o T H O A T J 7 s u 9 Y J 9 v O M x f g 8 O 0 w Q / y 7 d L N H c b m D S y + 5 U U i 9 1 9 z C F C a S D w 7 Z E 4 U z i s y v h M b 7 E X k U + w / o S O D a v Z 2 O A M W m m D x G S 7 l a b S h P B N x M b O i f u A v t u y R m 7 i 9 h S I n Y v 6 i L x a k Z P N a 4 2 r g i z n L / J g l 5 c 4 G C 7 r 1 m P 1 q Y j u z s A q 5 8 S H R H X i Q V v M x R 8 9 w / 9 U p v / g X 4 R / 1 f 0 C + F U V e R 7 o L 5 2 f s m y c t Q f Y x U C U I B d q 9 T 7 s 1 l + + o W T T z 7 w p O p z u H B v p E o 2 z U q o j B T K E 3 5 2 J f u W h t y l O k Z Z W k o g G m t v a n f + n Y a c D v H i O w p 4 Q b C E 9 0 J n C q d + t 3 U T A g w 8 q o m 1 z + t r C f 1 d g Y f 1 N n + u c / u 8 V m g D F z v x j w X Z / u b n D t Q P 7 D P 5 E a Z y X u 5 w p 9 q n 8 M B j F v o E F V v 6 8 P S Y q G O i m C T p b s Q e F e v C v 7 5 B n n + O z l 4 p O Q F V N 9 b m z 1 2 q 0 R L k V M H X c y T 3 9 u s p g F A Y K c n i s t v X R i N Q f d q x H b X s 9 y T l g 9 3 Z l N h v D e 3 w i 0 M w n W z x o M Y X y G P 6 + 6 l x H r V T A m N r K g X G P e M 0 C Q p h 0 u r m + R G h 0 6 g P P + c j N k U R c F T A s t 5 R g r p o A l S l v o y M 8 Q X r A B S W + t 1 w g 1 / 4 7 7 R E q Z 1 F v c 0 B i M D 8 I H T u b B 8 G w J 9 5 + Y A T g k l B 2 z 6 0 e c j J c + 0 + b m + g t k K q P 7 T 3 u q m 7 c M W p z i C r E W K r F y p s d R G x a 7 O D E D l F F A A / x Y z b H o x k z 5 w M Q C d x 1 D G S + b c 3 H x F 0 K d f T j x P Q Z Z + w I H o C 4 o + N K 0 r s M l / O d Z G 7 T / / 2 u u P w / Q C I X 2 n m x b 9 K P 6 L A E o l y k c D i T 8 O C C Z J P v O R f h Y X Y V b 7 f H o E M 1 Y 3 x / J y V u I g D 0 r y d u M O B V j m Z 3 J X t V E A W 0 O + q T w Q r x / J R J R J Q 8 g I q o i 2 I m A q o b 8 S b + h 0 Z v v E 8 s 4 O P R 0 D K 5 F 8 + O e A D A V 9 m 7 / P z 0 1 9 y W K D c V 2 B n 1 a C K g v 3 y F A X I m P Q H e N G p f V E 5 h X G 1 e U 5 2 L Q r 3 u B J g a H j k T R a 4 q n u n H X l Y C u W X n V n V 4 / f H B 3 X u o u j o 6 Z P 4 h B c 4 r T E o f / 4 Z U u 5 g + L H Q X 3 4 / m c T n 3 Q l I Y t v G Y R z / q S Y B M + 1 P z X J n H W a V n W C l 2 Y / 2 D h p x h 2 i Y K G x P r J H W 5 L j z / s 3 0 N G u T l D 3 q k F Q L b F J U 1 x x 3 K m C 7 9 s L I 7 / H v i a B k j E R Z t 7 n 7 g 3 K O y F J j 4 7 U 9 A E a N / T 8 Z e X 4 m u B j 6 z u Q C V o T 4 o n e o u v M G w t x S 4 t k H 9 n T b T j w 2 S n T E z 2 E b 4 r S u 0 8 H e J f E E 4 M 5 / K e X r f v r q t / 1 B f x 2 2 5 1 U 9 + z U D 1 u / Y D Z 0 L 0 m J g C 1 e r 7 H 3 m g R 0 z 7 q q 7 s W s l v G t E u p 9 k z E s v 4 m / r P X x g c W q D 4 x x 0 X H o p Y w a h v t 2 f r / Z s c s F u c N J B d s 0 l 4 p B e i M n 0 q 8 7 k n Y X Y / l z g q K W / F + 0 2 0 F 1 A x k W l P M y 4 U O Q b W p v y u a 6 E t N c h w 9 i e O t b c q f N s k x E q + b 1 X U T x k Y H z / u o s 3 A 4 b X 7 n M a j g g p d q f l E y b u 9 6 s k 5 s 2 e d M u h G L i d X L l 9 M Y f A / t a V g y V z 7 5 W H F r M M 4 C 5 p u N C G S W F c q O 4 / t n W + P f r n m C R H + x f P F w R + W p q l l 8 d G 3 P B G P i W I V X X d s 1 a B v h 0 o A F o + + M I 4 q p T d t P E 0 f s j v t 7 R I Y I z Z k N I P U k f m q 4 y d H N R C t y D / F Y c 7 H G u w C Z F V / l 2 3 X s h 9 Z f b U u x N H 7 v m l v e N d q J s k 9 d C l / S g x O H r 8 X e C l v b g a + g n G Q 6 7 9 J k d 8 t v A j d D w X n p u y 1 f N Y c 8 d 2 R z 3 T F w e 5 L e w J 8 C 0 r R 3 K g F K S 6 y F o T M f g z h L f h 6 h U 3 v A h X K 5 t C 1 d a P 9 j y o 0 u / H u s R E 0 + z v Z Z l / X e e G h / K 9 U j d c H Y N A M + j E t S q U H t 4 w / R Y B c / / t g U X Y c 0 e 2 + A B v a F N I 0 f s Z + n c s i 3 Q I g D 5 / w F U a 0 G G f h b H o e L W i z Y Z L j L j f m W g A a 8 P 3 t + j o J M I d A y H l X o Z 0 7 k v o + + Y 7 d S D o + L a D P s N s T 8 g O H U G 8 P d l b d D C 6 P z 2 z + a p 3 / F h 6 Q q c H T z N F X P j 0 2 Q + H + / 0 w W u c j h A w h 5 U f 1 q e i C q 8 I / k J h T H V 5 c D t 2 r C 1 m w 2 i 4 o K D 9 T q l / D R Z Y v w f y 9 + 9 4 D U q G V D S C p G W g K i T H M G A y g X R e 0 5 s h p p i Y V C Y 4 o 2 Q W s S 9 n 6 I O b n g l q 1 d M R W q O x v L V N I I D M e e y R 6 w B z f R p y z h O G E L z c i X b d 9 S j 7 m 5 3 Q H P J j p 7 l N 1 V p q C Q A d 6 / z E E S 5 T X x i f W V p q X J 8 b 1 S o 5 k S m X S J q e F a r c / L L 5 n f p X D o B o i q S k z 5 c y w 2 Z M 5 T i K o L y 2 Q m G N U H 8 d a k x u u 4 Z B E d 5 A i l w P m G t U e q w H m u r Z g i u I x U 0 J K R H q c c b u r o W u r u j t b W y 8 n u H j S + z I R F v K O e G f C q z v t n o F / I P U 4 A Z R 7 5 v / 5 F / 6 g 3 K D 1 4 i / g 7 f t P + D Z E N u B l / 4 l p L v + A c f / L / w f W 9 D C 3 F I / X 8 g j g G C A B H o j H K 6 m d d 5 p 2 / s n M s j e U U 5 6 g r i s c Z A l L K u Q i w B F + i P p j L Z g g W T / 9 d Z S 2 c / k c R I N 4 n U M r t c L S b + L Z K 1 F F x V T V f h / u W u D F j z M v G v Z Z u z H M 3 T w f s b o F 2 r y n t A j b m L m I C B s 8 z O r u 2 I 4 H Q A u e h j l G F g / D + h 3 1 l m y O 3 + T Z / Y F N m r I 3 T 0 9 Z j S 0 D Y D M E 7 P O b i v n J 7 G 7 o j V E f y d e x 6 L o N L 9 8 d v c N R 1 z H Q 6 G K T V 2 0 L V q N x T W X y J t y p X N Y + c N m 5 s 0 4 K P q q B h G W S H x z M H G n O C U P A l 4 L T y C j l v e V P T b u F e r Q g Q 0 x n X q Q G W D N c n D t 5 5 r 7 0 x 0 M I T v u l 7 G 0 v U m X 6 j I A 1 O Q i o A A m f O 1 h 6 n 2 V 5 t i Q v k d j B y m f v R x n o 4 y v r S Q G 6 k O u 9 y x c z F A f P c J u J R D R m a A v i k R f 4 i 5 W s g L u u S o E o e A g 5 z s u i R O M z 3 g n q k v z l Z c i U L F O Q T T y i x 4 T d R X g K s 7 2 T U v 0 m l n 2 o h P h G l M X j S A p l K g z 2 f 5 h o R n 4 P g 2 y B 6 I Y v b Z c W s j V d p j / I S R / a P a K e q O D m 1 b 7 C g a j o 9 y 9 h z f F 8 W D P 3 u d V 4 p n z L R a P 9 P 5 K 9 7 J 0 U M 4 9 m 6 k L 3 u J M 9 u + n l D a o b J u d T C 1 M F y / f y F V T I B D d 1 U s / P + K X v o k L n N A N h Q 3 q N T v V X v Y M f i E b 3 s V P 5 f W h 7 y z C X 3 G m C b j N K o k b v 9 / H 7 t C 5 8 r z F + u t w O a v 5 + h i j N 7 l + M a r V H k z l E v 3 l q Y k z m k 0 m i E a a n v z + K C B J r x m N g O N W r T i N L I g E q 3 k O q A D u q y w S E Y J 4 x Z + n 1 A w K z 7 + c L 2 s t 2 d S H Q C e B t x c g n 2 q I c j Q 5 O S M c h R 4 O b O e 9 c l a 7 x P L 2 I J u 2 8 F d z K 2 G 2 O U A X u 5 v t h E W 6 q v d A H c R v Q w L p g C N 7 L P 6 d 0 d q V G P l j 2 k 9 S 3 5 I 2 n J s 4 d H 8 C w c d C 7 z i S C X o u 7 T 9 3 h P j E 9 q i L v 8 K l H Z j T / w r n 4 o L J Q V v J z u 3 6 p r 6 f U 4 4 7 h 2 u Y R F 1 M a E u z u P j x t Y s 1 p 8 A 8 A S v 8 r / 3 c P k 3 d z F x z j + Z T I D E q f p K U N h 0 R 5 J / 1 h p b b x b B N n f V o B J 7 W 8 3 / D 1 Y W S H z A x x k U E H l W u 7 9 x p i F U i I y o F 4 5 + s 2 x 6 9 + P 5 8 Z 3 E S b E 1 y a t H w j L v D H 4 B 4 j L R o h V w P 4 L A w e k W D S P V l c 9 r w o q Q z v H U R N 8 n W 8 V / v y m N X 8 z e a P a N K P S q w W f S O u p y 6 E B p J + 9 S d F e W B 0 / o Q N 2 x r X x w c B u W T 5 X d 8 O t H w 5 a U W o B j X l x 7 G w 0 3 p F r 8 P x R B 1 x E i D q x g m w y d u Y Z O f / i e + J 4 4 + 2 D t r u d q U / 2 f N 5 c i 0 1 O / S 6 O n S o k p T y 7 S 0 6 V M I 7 8 Z i P I w W 7 H P a v G s V 2 J z H R 9 0 d q n 8 2 f v r P h Y A o v 5 0 w d V e n 8 d 9 5 7 / r 2 Q 8 W L H U b S + / 3 + 5 y / / y z w O 3 E X 5 3 j P 4 j V G Q W S c U A n v H a C K r H z H + f K w F 8 d 9 m o U M U 4 Z U G S E l i V e 0 c z H R 4 7 r g J d Y 9 p B K + C h / 4 R m m 4 E A Z d b s V p z 5 4 A / g F 2 1 E X + 4 2 9 u H Z J B t M c v + d + f w v v / Z / o S L / n / / 6 N O O L r G B e a s q n 3 6 L v 2 O 8 P m b w Q f g q K 6 L g z 7 m X 1 b v e f f 6 n p B v g + q f N / / g 7 w Z z w O U j 2 g s 0 i p j 8 V 9 a U 8 T Y 3 m t f 4 u r 3 n 6 m 7 z v G q Q S D z F O M F A C m o v 4 4 S W 4 R / u h 2 l P X H o O P H / T 7 g m 0 X w 7 h t v i / 0 m 1 T M a m T i P 1 h U b x 7 V D R N v v 1 L O n e o K I 6 r q v T C t J D k h + W S t i 7 z g k q 2 i q t u r 9 i r z c J 4 m l 6 t H f n K w d H y 4 s k i L Y D b d U Q o w 3 U 1 8 m v / u K 9 G i e c U Y d q 5 h K c n 9 C U 1 W K V h t R w H 9 C Y J T j e k l 7 u B h O 4 6 a l K + h X 0 8 3 x F e 7 Y D U / P Y S V d / J m C A 2 L I m J 9 U 3 Q d O n x B / 8 4 W Q / G q a J E T B J C / S X W L v O k s H Z B Q Y 1 B y g r B / 3 F p T F u b h k F L q U D / G q P R C p e U c h i + e 6 w E 9 o U e D z w q J K p N O z 8 K X j X r 4 H D k h A T g t p R x 4 G y a L 3 s r t 2 T 4 U X U J 8 U / R / + / n G 3 n S C 2 n O j X 7 l o 8 d f o A 7 G 8 E e U Z l g T Y E 2 K i r B a T w C i + p 9 g f A l g G 3 c w G U g x 9 2 l 4 s A 7 e + 4 F k 8 s j q n j 1 h F z p 7 X Y 5 c O m e R S f Q s P R L S Y 4 3 B e u 2 q c N i y k Y s g o B g + V Y D f R I j P Z E q A D A o H D 7 i v t m U B I 6 / G q b Y n u / G T w r f O o L 1 A 8 G v E 8 k N Z E h u C w w + 3 z N + U R 3 3 A W F / Y f u c s H x 2 m x H P 3 n n h 2 / U P U 9 W P m w w H D e K n 8 v 9 e D m 1 b w e E B I N r a d / I l / T G / 3 W j 9 A r 9 m J R V e x 3 Y X w q d l M v K c Q T 7 5 a a I W 4 g 3 f c n Q 6 T M r y c D i V Q j M D F 8 j n 8 0 O q s 3 o H o d e f I 3 G D r W C 5 h O j m + b / m T 6 H + U t q S x K f B e e 8 o T A 1 P i f J B F l R m c R E m K y Y c 8 s T 2 u x T j W 4 3 O Y Q n x S 6 P B r L C t D X q M B d A V q 4 g B a 8 L N J K b C s r l y J p 2 8 w + i s + A e + M G 5 K 3 y a 8 O t Z n q 1 C M 2 v q g Q k Y Z n V A 2 q D 3 j S 4 z o Z y e Y 3 R l n / 2 v Q A 1 4 d T y W e + + X e h / 9 k J 7 8 Q N y N y Q Y g o u Y c H a j Z o a U x c Q B Y u k 3 z 9 / Q b I S x k R h y R o n E / 9 E 0 u r u Y 6 j I R 5 V 5 E z I y K 1 W T 6 X E o a M l F h N O t 6 T M y b z E v 0 l 8 R p + x n X T i 4 d o 3 S l l U J / W D 3 V O n D t m K k o d q 2 Q k m T I o B m D j H J s F t y a 4 I V 2 o s O b f U f Y O 3 r r H l y N 5 C / V u B F P j R 7 m b N e H K u O y u T 9 o 5 q p f O y x H 5 G 0 + f b 7 o y q S Z / P + i M z J a T 5 Z d y v X x o Z z v N x U 4 t H C Z t C / 1 A 7 E s a + V 1 c l w C V h W v h 0 j P V V 2 3 v n b 0 8 r y t v v 8 7 f W + j g w D b f v t b v C p g 2 O O a 0 B 0 H 9 4 4 R v I I d x q 6 X W S 9 2 M f x c 9 s y y f 8 Q u U T u Z l 5 G C w Y y j 8 + X y f e 3 L K G X D N L 0 j W A S A F z 4 I B + g k E U T 8 g C + 6 d C 7 w l 6 d c t A l T q F y H 2 u C i H R c 4 f B S M Z r k j 0 D 1 R B t 6 0 9 4 C C E 0 L N 4 E y h 7 7 1 B 7 F h z o 9 x G D J r S p N W f / H C l u m b 7 R a f A w w u J T Y J s R Y P k t 6 q g n n O x q R Y B Q 3 1 c c 1 Q T 9 K c v s V 9 g 1 + 6 N L W 4 j o K K + H D 0 Y X D M C o o e 8 G f i X U X f 4 U u F f C 7 w k J K M 1 x 0 D / Z p J v 2 F e N y L 3 Q B W q Y + q o G m x V r 3 t F b x 3 d r j M 3 3 j 1 u e x 5 / g U W 7 q r e U m / Y G i R m G 2 D b X j 0 G O b 0 O C h b X g L f d B e B K I B E 3 b h d 5 g v u R + A X o R / v e h g e p Y j C 3 w F O M i 2 B W N 1 x e M f s 8 d 1 + L B T s W X h k T k K 0 X b h R U x 5 x j P V S d a a L d a d r c E 8 + M p K s s J 6 3 h + l 0 Z C u I r 8 J R + J 6 C / W 7 V r o / 0 + / O P m B M m I f c m d B Q D S L k j R W z + 3 5 Q + d 5 5 b U / b w G e d 7 k E 3 V T Y m v y e r K z o O n B p M 1 p D n Z X 2 F H s z j j r Z y i g T 4 5 G J E x H Y x n a o V b R Q P U p r b H U P u 7 Z U + c 3 4 T 5 u c Y C X M g f C x y T X f 6 N w 1 w A 8 E o O I N u F i q S e z 4 H k N E h 7 h X V D 8 5 c T + w e H + C P e u h 5 S y n h u I I q 8 C 0 a E 1 K 7 g v P 0 8 g Q r k y O 5 Z t z r v t c 8 E 3 M g 9 G 9 v K g g M M Q d a a / 2 i X 7 Y O G A 4 3 I 4 i J e Z 8 E 9 J W 6 q D C q u R a n q H H c J J j J z 2 y y / Z + f U B E 2 M R H O U u H f 6 M e n n I a X f x 6 Y F e 9 E L j v B p F m 5 / O A l m c 2 i L R 8 H f X Y R Y M Y C 7 f M b z c 8 V E U 2 Q g s k 6 / F + 5 R p 2 e 8 P 1 4 6 K J x H E j L 7 o Y M n K 3 7 Q R U n u E M n N n W Q 7 + y 9 4 r 6 D 7 j q 9 N N g W 7 7 E Q c m O Y H 8 1 e Q A n k Q Y D B y h x b h + 9 d R Z W l L Z h A 0 f c z O 2 a P Y A h X i 0 h 6 R 5 j y h X s B P C 2 o x C O 4 E r I X 6 1 H f 3 A t 9 x S 1 X c Y z B I Y S 3 9 y m S 1 W V 7 1 3 t g v 3 5 K 6 k 7 z H g j Q Z 4 5 4 s L S t M F 9 z 2 B N k J g P 6 3 0 3 m v t 9 G 9 p O y + Q b 8 5 b c Y P d u 1 b 5 + 4 g I I I e S U I o u w E c 3 e g N O D r H W l k X 0 K e z 2 z I w T R 4 s 6 t 0 9 e x e S e W 7 3 A / Q P 3 4 h T J z D a a w 4 h Y l r n R M C E I 1 j v 4 a 4 j V t I j M 1 h B T B U F n N 2 v D F 4 i A m l c r 9 E z v t 2 u 2 v 1 w L p h u A 4 k m T s L A U S h + s s w Z b 9 / 8 g s p q e E W 2 U H x + h f M r o M 8 d L A o E b + 9 Y C c e w a z 3 A d 5 3 e I B m s t Q r P R x K t B 5 A X C 5 f u c x n q T A Y I E Q 4 A i l V Z 7 3 y r Q P F U L B 6 p i / n 1 u j 8 8 m 6 U v O l n t x y 9 9 c O t j H v / F a K W W L C j y c 8 S F N 0 D U E m P p 1 i m 1 0 5 C 4 C X J F r / 2 t 1 a C C 2 / u I 3 v Q 8 3 4 g P c M r h u + J T 1 n n X 7 3 P n 7 v f m I l 3 l l g K / 0 y q y 6 i t G 4 x k p i r P r K 8 f r 5 f y i 7 9 d Y / z 4 w n e 7 + 8 J c b v n J o r + i X q Y s W s 4 n 1 p X N / y + I C w q q L / u m v b Y d x X W / M y n 5 i D w z o C 9 T 6 S 7 g P 5 M k Q G Z h L h f O 5 e o S 8 s M B K j l Y J W V t + + 4 6 V J S B E M / N Z W j K i H Z 8 t G L F / X b a h U L 4 I P Q S W a + x N x U B m J O L p Y 3 F 0 Z S D N m H d + v O 1 j R 7 2 u D G 0 s T O n v h m 9 6 h e t 2 M E n 1 k Q B Z P d z A m M Q 7 H 7 D p x N T L S D x a v b 3 T Y N v q 3 8 9 s g h V p T q X I m / J L Y s n v z J j 3 G Z n 8 h p M x r M k H o B o O o 3 a K / 0 X j f M H s g 6 2 2 k / D G / O T 6 K Q 5 c k A p U d u l U 0 N c 5 i X p j K I X V K P 0 R a 4 / H L v S v N 1 o q 6 M K l W 4 / P 0 s n p e e E 5 r X h w s j N O 5 z A d 7 a 5 p p l B S L i 1 6 e D y d P v h I / T l A u v l 0 Y + d t n V C I V b y r I F 9 / w b e 3 z p 9 v i U z c 6 e 1 9 4 9 / K q s H O D U E g f m 8 R j M B 5 v R j B Q S m N P R O + v R f x m N A 2 x z g W f a g U 7 w G g W M W j Q d a p 7 6 e D W 3 t F n o F y X m v c C o b R 5 4 z k 1 4 o r + u B k m k P A M S L 9 4 L H u i G 2 i c X D A p x a q q C B u D 1 R r 1 L a F g X R 7 f S 4 t W J 6 z U 7 m 8 C t a p p v k B f u y R 0 N r O u x d m z Z + k + 4 G e C D T 7 h 5 o p u Y E x n Y R E B M M 8 x e 8 k 5 c i 6 1 j o + 8 L 7 d f 3 H w O G / v 2 N 7 u b G + R 6 w 4 T l 3 e + H Z 1 a H 3 j 9 X R X F g F L 7 e I Z A L F Q K J J B n i B Q 7 z M Z X 3 L / P 6 L R r + J I 4 X p V O I X z T w A 9 r u / d e 3 9 E j t H 7 T 9 f U u y a l C 1 6 Q I y a R L D e 7 8 W N c A o y V t A Y J Y B L k R r F t M W U I O z I 6 7 b u / Z e Q f 6 2 a Q m 4 S N D d g c m g R + 6 d u R R t u 7 5 0 y 8 w m q f W y N r u I + X b M d f R N W c B v L 4 9 s W L z / h b R x 6 w f G r V 1 8 q h k Y L D V x o U 6 8 6 p w W u L e k k d 1 + U B I 7 a J 9 n r / U 8 c g 9 X W N Q W 6 h e a J g x 9 2 F + 7 s h X E L 8 9 0 D Y A i r 7 y U c V f 3 I J s p 5 9 l r g n k S I m t R m P H 3 u z W i t 4 l O A o 0 j e W m D C Y H f I 4 H N l y 4 1 4 M l + 0 Y K X u 7 r z t P D R 0 J d E s Y 5 K X / 1 D v + 1 r 4 M U v j W w r y c z u 1 z 8 B 6 T j w q I H n Z j q n 1 s 7 + y g 0 9 Y J H f n o k i j r 5 y x e F v z I e 1 o j g 1 P w 9 9 O x s r a K H b h 9 Q 4 C h w P J x O 0 i 2 H c V c L r f H x x d T Z P Q O w m Q M e e F Y 7 3 A z s g d 8 N H t 7 C l 0 + Y v v Q / n o 5 d 5 T n Q 3 F r o v e I 4 i 2 K w b f N R c i p R U z p M n K K 4 B + A g s o W L F 9 k y i 4 u b A Q 5 M d 9 y E R q d i k s u N 5 J E / b 0 g 1 f N b I U 7 E P U z C D 9 n 8 3 m z H P T m S U 6 4 a 0 + g 4 t I o B + R m 5 q k G n 0 s a f 8 F I h A T P K 5 J K w k + 1 Z n H n b T H I p w 5 4 d 9 u 3 O g X H X d F Y d 3 i M G W b b z X v C d 7 J x 8 h A o t D h D W k W N 9 g 8 L 4 h 4 t 8 t + / t B T m 9 u 4 R q / 4 9 A 6 / W u 8 s 6 H E R m i 8 Z N 9 J k 6 C q S C j K 9 e F I F g H 1 r + J z 9 + t z i j S G 5 J R N 3 f Q h n i 8 W V x L / D 6 w m B 9 h 3 m B h c x J 2 O r k Z s j c / s L k x V B P W l / a 6 Y D G v v O W 2 I j L h h c k j 2 C O h t X z C F q S k f b Y d j + 9 F u j t N W q A s p 4 U b S T D c M + R S k 5 E X + W H 2 I g 3 3 P d A D P C 7 / l m k R T Q E N B g R z Z R T K / 7 7 L Z a T s 0 V n f z V E O A V f f v G k e t P G z 9 J V w y 2 7 W t g w c i F E m H D 5 q k V c h 4 k h D 0 Q i D R q B s B Z a r H D 0 C 0 h M e + G O W 9 E z z D p Z c u h X c 9 3 / E R K r Q L E j X M 2 R R e p 8 v I 7 s C V Q j x 1 F T 2 7 y 1 y r u f D O y 1 Z v s g 3 N j R S f N + v 7 m F H 4 I / X m 6 D A 7 n J + O U r h Q V Y 2 W b r U r t l v 1 R 1 O y H e v m 8 J W T l O R v / d R G w s x J p z 9 P 8 Q F F s s P v w S q U 8 i A P j E Z X I x 9 P 5 U 3 L F r B P V u B W + h j 4 k / N N c 3 Q w x y l 1 B C Q 3 B s t h r x 2 2 k H z h O 3 m t N W w o y 6 V p Q Q 9 a 0 c a 7 o / 6 i Y u 8 A X / P 4 V W 6 s f V 8 K N s 9 b 8 6 q X L d z J X q k N Q 9 M h c Q M a l 3 t N I 9 C n b s C L D 8 6 5 F r W e M a w T F S Y H E 7 n y u d 8 J z m f Y D O 5 0 g F Y i t m 0 l n 1 u u R 5 n a a G 7 B G 9 6 4 y 7 C s H 2 h f R Q I x h q b V k i V C + V A n 0 G R 0 W f f 0 u 1 5 1 5 V c u l R p o + G x p f a 4 L X 6 x z H 8 K r k A 2 + M Z I S N s 7 d F 6 F H 1 D 6 s 6 s D r J 3 O v U P v B F 2 + f A 0 9 9 0 L 2 l G v W z w A R N t 7 P z W e i L s w z U J X N m l r J O D q r 7 I + N N r G f v e K M G S 2 c U d 7 A 2 D o H 8 m S r F Z i t N c a / + M n q p 9 n g F b 2 u f c E S N i U D / 6 s y I e h 9 8 V n 3 d x l v Q B B V Y a F V G W K 5 i f e y + A s s t 5 F + X z u y R 9 H 1 i A U q 9 V 7 R G K 0 g C b O T 3 X Z A W F l v 5 4 k v w H L l R n 5 P F w 2 6 N G 8 f 5 H d p g f y C o X w H F c o 3 Q 6 n H r R 6 i n z F D T 1 H g N p 2 A 4 l T 9 t b R 9 H 8 C i D + L y u Z 3 k y 0 Q C F f p N v c H P J X x M P h f w x U b u b S m 0 U T x b 2 A E B j B W l s r O K Z g t 8 v 1 p h 2 I 8 Y r b X 2 + g a / j P v c n D T O M 7 T C a r + Q 5 0 O 4 0 P P Q v C p x o L W S 6 4 5 c F a U 5 O B d F C E W j C o z Y e + u Z N u N + M b 0 W / j 3 L 3 3 R q n 0 6 I T 6 9 f u 1 e M V I T e 4 F U X K u 6 + 0 r O 3 E w z q 3 O H T A a 6 F 3 V C n F q G A b P L 0 X M D 0 e H t U h 4 5 8 r 6 I 5 k z / f F W t e P e Y V w B k j p p k i K W R M q 6 z t c z y e 5 e d d 6 q 8 W s H l B w Y z E / S I A R M g 7 O z T L h V s j Y D 9 h E Z M l A o I 8 m a g K h K B P k N z e f S W e U k + f I m L I V 8 B + u v w f 4 G s A p R 9 I / B k P o 2 a A D Q 0 V o S l H f B N x 7 g z X J e H k c h O V U 2 Y x i a X R c 4 K L 7 n l U h j t E R q M 0 R i g k 7 6 a r e 7 U g 9 c 2 V Y K 1 w 3 o A / W s C m 1 K G N f H y L 7 H 9 y h N y 1 h R L 3 r b + T e V x N F N V F E B 3 4 r 8 D h g y 2 Z o M n A v X / B M Z Y v M I j D w f n / 0 t W b f d D a p C M T z l l y j c t L I m J S 4 6 B T e / 1 E z s T d x A t + u R H L 3 9 k A w 9 Q T N P X 6 4 H q p 5 r R j n 9 2 q d 6 7 n 8 k P t W n 1 4 G a c Q 3 a + n L r c 3 I 4 g U D e B b I a i a r v O N o + T K a B r d d r p A E x L A J 1 Q k r b T g y 4 o i s e j w 6 I V d d 7 O 7 9 9 x W V T s b P F 6 C y P Z M 4 m s B x v f E K B L b k + B W i R n g / 1 b 4 s c + K 1 f v x l W q A 4 v 5 7 l 9 Y F 1 Z W A E / e I G H H D v x t v Q X 1 g 6 Y j c H f D X S T k 9 6 k g / r P g c Q B I k 1 g G J h q U S + B 9 k Y i m u w t 2 O s 8 X I H p E H p v 8 / w y K w n 6 O a 5 8 + 4 j N d S i 7 1 E 5 f r 9 N w O Q 4 / H C N z + d T Q S V K Z X L 7 H c 4 l s h j X C 1 U G h 2 i 0 0 H + P X c I 7 A Z D A T B 8 B u 8 H L a R d 4 3 A s 3 A p 4 o w w j X + A K d u p P w x b 4 + X J 4 P O G R c Y d U s 2 + T l 2 k E w 6 X R 0 g t K q 7 r t 7 R 1 9 2 0 v a c v j 9 U V e g r h z T 6 Q o f j 6 V p V X 6 d h I W o T C u 6 Q q x f 9 J q i N 0 v W U j 1 f D / d V x 1 L o D I T + V 1 A o 8 0 A 2 t i Y g 8 k k d q i v w T t L 8 P G K y m I e q G + D D l C b F u N E 7 y 5 x O o P V + X 2 v X 2 C X U U m y 3 z 9 9 u F b C W z E g T X W M 3 x L 7 Z z p + X 1 e r i q R A E T m H 6 l S T D y y S w l g b p h O N c 7 n d 7 h R q c o X u z 5 4 w F e y O s T Q j S o 7 A p k 5 4 F Z 7 / t k E 7 + + 5 g W 1 z h o 2 y 0 9 b Q O j w H V L f N / j 9 F I y S Q p Q T J E v B X q s i 0 0 3 L f s 2 G M o x r C 9 W i n y 3 e X 9 e P J A O + Q R 0 B / L v N O 1 z W M + K M t / 3 Q B N g P v e k 9 h S u g g U H m z m w c 6 n x v u k t w x 8 q c h l b s F / t s I v M i 3 3 9 L R a u h i b v C 0 L R P 2 + d u U H a I p V S A o f 9 w R M d O Q B z D 1 N m F H S l 0 Q C t I + y B 1 N Q 9 3 d P 7 U d c B s f Y p y v L w n k / H f c k E Q 9 i Y j t v x j 5 l r i b B q u O w h R w d L L Q A V n U Y 6 W 5 m E Q K t f z o K U G n R 7 t r v I b 0 u 7 h C U L L e O l z q / p c p x g S + d 0 7 k e c z n 4 N U t 7 1 U D O N 7 6 h O z C c l 3 r I O h 5 V 0 Z z / O d U m a Y m s 2 7 k H 4 X + h g + a R J h R 3 G X f T t x R B 8 F e N M e N c P Z h Z 5 h 7 R o u c 5 3 e t o k H i f Q S z u b 8 C g C q 0 1 + P T 8 G p f T t X b w e 9 b n c t 9 l n 1 2 D k 5 a I O E G 0 X 4 X Z t L S M j L H k Q p G 5 T x V g D f 6 O o x X L 3 0 H 2 P 3 5 k 1 w E r 4 E v i H q 4 L w / 3 f G 9 w 1 2 b U 1 L y y a R I k C w 7 a A r Z d B D 9 S e a o 6 L R b T 1 U y s r 9 o 2 v I 8 A R K e w Z 6 P p 5 w 0 R 6 U L 6 V V d H j H Q u U Q N E 0 1 u 9 K W q W x w Z p B S Q D i B i R H y G h C Y u v g 9 R w d N W N k m I T 6 n 5 t B + B o 6 B t 7 k k Z z X E J g g Q + E y o 8 j F f R u Y N L B W H P A I M 3 r Z 6 L K 7 C o h L e l g q K H 5 b c F m J F 3 A D m I q N R m S V R F I e + x J x E 7 b / X n v X c n z 7 z 8 7 Q 4 m 1 z y / J + y n I 4 c x q b H a N L B E S n V m C g f D l Z Q 9 8 t r p H F 8 e 4 L v D e X W q U t p D J I D k s M N G t Q 2 k r v Z W A V m Y G A M I B a d d 3 x o I H 2 n 7 o 9 b y 5 Y Q p w L p N l 7 O 4 3 F d 2 H 5 S J v y r c 7 z s k P m G A o L V g H l p T y J y + X R S Z Q 8 i W u 5 v F z E N 9 e 0 B s I D L r b d u f V 5 S E + N 9 J w H w M k D W 6 g g r y + j f B + m I 3 B S H i O A l X m J i H a X A a 9 B c S k V f 2 S G F Y H Y 4 A / l S N / e e S 1 b i F R P E O B x r e Z v y 1 I x N b c d h E P H T R w b x j E V A g C b 5 3 U 4 z l n G h m M M 7 B 2 v t 7 J K G c h 7 P T Y l 3 k U w C f a N 1 y O E D t w l P J S j p F j u J X Z p G G T s a H 5 G C d H i 7 l O b R 5 C 1 0 b O l o I D S 7 q S l I f U a 9 x A y s 6 n f m d 4 T 3 0 f U Q 3 r d V E K + 5 j Q 8 f U o x R H T 1 0 y v M Z B G + h 7 o 8 Y Q 8 b 7 6 4 2 K v 9 r o O 0 u d z n 5 V M M y 7 c g m j Z K o Z l D f 8 C l H K d 0 A R / E 7 w K e U 6 2 b l R E 0 I q 8 x B T J v 3 N X 1 r m 5 Q v B o P 9 k D L q R d w q 1 T y O 0 j M E q u 5 A + z u 8 S m d O 6 v s i k n F p 6 H Q 8 f N V D L f 3 N k 6 H d 3 + N Z W V N U P s p D A q w x e l I J n V 2 w u m v 1 R t u l 8 x Y 2 I G 9 o j s w / I N F 3 K p E u 3 e C d U 5 5 T / R n 7 + c p D U t c C A n u c k n t W c s v 6 4 6 K n t G H X R a U f t Y H t q c O y s x F 4 L d W + h I A 7 5 u N O A J 1 l U O o t b e q I m n / 3 M i J y 5 V B 9 F D g w k R M d I E p 7 o a + 9 l g P / 0 X k N 6 r 4 7 a s g u X c 8 D r a 4 P b / M D / C H l z g S J L c b 4 5 / R 8 g P R o 1 h l d 4 I 2 l M 8 P o o 5 E + d I 0 q 2 P O D g S H K 4 s Z n 5 d O 2 3 9 4 Z 9 r f a 8 0 + T K f a / m I h G O D N c / j y u z A N 8 T o 3 q O / x p h b T T X 6 J 9 z v m t W w q 6 M j v k A 9 F e 8 P X v 0 F 3 M r W h z 8 5 Y / v u 9 u x y e Y M V c T u h g k P d U B 9 f l 4 w c r 0 y 4 3 t q G Q i k I v B t z t W t k u c Q t B q H q W Z z 8 7 d 3 E s k k H 5 o s K F e Y J E M 6 j e y 5 k u d 5 V k O 5 l N n k h 2 f t D R s P W d q W E r X M 7 L Y U f + z L T d X C A y b Y D E V 6 g 2 G O + T b a a O w g 6 Z O z i B F Q 0 X W u h R V 0 L I 7 5 b o x T f j C + / Z a q W u W + w k U f h l x 7 O 9 4 1 K T q 3 Q N f 3 j z S I s 7 f 7 p 4 7 Y v S N 4 + 9 9 u D W 3 8 q Z f a V k t 8 I P N B T R j F j q n J 0 D Q u T Z 5 x d 8 x E Y + J q y 7 v L 7 8 z 9 X 2 t v r 4 p f P T S 8 3 a / c L T q e g s 4 B W O m n c K M H j w w f q D T b d + J J t N G K A O N R 9 H C D 1 8 a y c J O 0 T A 7 k d 8 x a P 2 1 b A A G d x Z W + B 4 L o 2 O P S v m a + 7 b + A O j P A P z 1 L z P 3 i W / r p K 2 g i W I p n Q u u K F p 0 l o I J U n O a c H n o l v E Q 9 m U z o 2 U h Q w 4 S C F 2 Y 1 h b l z 1 I 5 5 y z K p l f e o 8 Y f x 4 V 3 8 G 8 w J N R Q g X E p Z p r c Y V 5 s L P k i J w / f X T D a 9 P z v 9 + x h O B I L T F / 8 K p Z e M + O t i N F o c z Q j n 1 h D w w k + 0 x D 8 r d C a p y 9 G z t g h K w G 2 T w a i 3 r + 3 L o s s P + t 3 R A w e + B Q t 6 B n f M K z K E Y l t T t s t 2 w 0 9 K k D 3 B M q C y 9 9 7 f 8 + 5 j E c 3 j C t / 7 0 y Z D G T / b k t q X 6 x m z s Q O 5 S p G E M C p / l 6 3 7 B P W g S L E X S L M U E T q E h b r T + 2 g M t 6 R R V m j B 9 5 9 0 A 4 E 1 s / r 6 0 e 8 7 n M 3 z Y k V C a F D k X L y 7 E v 0 i t Y T y C l 3 J T 6 / q o y w N g / I R t h y 8 z 3 t B F z C 9 u / q r v h A j a y X L H J G 1 z m 8 s 1 7 Z o m r 8 Y O y R e 9 8 3 8 2 F f g D Z e w J b 5 J n Q 8 u T 7 c P l J n p C B N C y e y u u O 3 z I 4 V 9 1 T 6 N + e y 9 5 p a 1 Z w D J S 4 K C F v T j O f S V j H w U V r 3 D K 4 7 O B n n F T b e C + v f 3 p P K Y m P t F 6 c y a h e C e f 8 R e I d 4 H w P j o G K H f q x g y R e 6 0 O g 0 / d V S f R C 2 V e M G 8 c A / K N / Z s G P u X F g A I Z D D D k w U E R N c 7 Y l D l 4 V 0 p Z v k X 2 W w n X 3 h 2 G o v L 4 z a I u c P Y o + t d L J H R D i + 8 5 u s 9 2 f Q / e I Z Z q I 8 i n N Y h x U x R W n Q a Y P v k 6 W 5 J U 5 m E P 3 v 7 z T K E 3 / M O / / h Z n b W w U h A b H E a 2 5 G P 6 v u a 0 y P m 7 W t 6 9 r J p / d s c H 7 i t z p G 5 i f Y K 3 t R 2 4 4 q T f 8 V 3 q B / i U 3 4 4 8 8 4 J q 5 z F Z 3 a z D T 4 + F 2 U M 7 1 M c G c 9 s H 3 q T M B s d i R 7 X L 8 p h 1 z W C L G p o C 3 a G 7 r B w s 7 z b U G W v 3 8 w u v g g y o R I u k D 5 3 a w Q P 4 z 7 M d P + y U H z 6 + 3 C P f a y 4 c H J / F 8 / a H B v c Y 8 6 3 B / r y / B / Q M g q X 6 I O P N B v 2 M 4 g I 8 r o m 5 w 4 o S X p G g K C m A z R e C / l 7 E w X 7 9 4 h 1 Q R J 3 M K K + 4 O P E s o 5 Y S d 2 4 J x N t D J g o h g K E R w e h M h O A / u R w 9 Z W P 4 5 S 8 X t / G 4 P C / W J d k W I e s q O / E s e I o X m 6 v A t l E q a m d b J 4 A y F I n n 8 r 8 s X h Y q 9 8 + F w U W S l t V 8 a f j U a b 4 N 0 C j W O F E 1 0 A n o k Z E 0 G J D L C h j P S K w 7 z 5 2 g O L q l r 4 L b d o R U 7 R I A h P m 7 C K b R 1 N d o F j r S t e H w U l o a e c v l y + M B S a A n M D W C O M Y e 5 w a K 4 / l 0 J m N j j Q v b b Z 8 H + z 2 N t P X G d V F Y d J h f a W 5 c 1 y 7 l 4 I r 9 d F o H D M j s q B w r U V I M 8 Y G e A r P U q Q w e V t w 5 y z l W e F s F l d b k z z h x 3 o 2 e I l z P d W y 7 R 7 s P x H h I X f R d 3 J f 3 + s X Y L + G + S f w c k d 4 n b R D r p 5 f 0 D c V v 8 u V B Y L r t 3 N P X F M O e I E N r t y + 9 r k + / E p B J n W Z R p B T v x R S Z U L F u 4 k B T Q E H X y l B o z l C r k L F M O + w t C T q F W t H s f A + G 4 h h 4 h W 2 B x k j f v k Q 5 X 8 q 8 7 U f z Y p / e F U c 7 d s x G + 5 S S / h 7 X g j A A W + A j g 1 q 4 0 e G x c 5 m 8 / R g M z l x g 7 e / / p 8 Z o j h 9 p n 3 + T X 8 n F T c X g g y n y + v Q C 4 D U a Z B w Z 7 T + J U / I 3 N r M c B N e z c 0 5 F D k 3 O Q g G a / E y P O Z X T W G L 9 n u V p 5 A / 7 q E + d t z 8 1 b 4 X D t j A w t n J j z j i 6 i V 9 q Y Z a 6 5 V T k Q Q W / T t 6 N 3 q L W B h n o e D 9 p K r k G w y G I T Z e w G A X 8 o Q P h 3 u F 3 0 h y M V g i G m B N N V H I Z 3 c 2 G c 3 f s N q g 6 3 R g 4 e A e / g R p U f 5 b z 1 F b Y 4 i O g Y h O F 9 s X x T Q Z O d E 8 w U D m M v 4 k G m L + m j R P 7 j i 5 O 0 t a 5 S D q 1 T h L 2 e 8 Z f 1 / x 1 r K O 4 b L B J a 8 Z t K x 8 P U T P 2 h 1 K O j J Z n 6 y B M e y F d n W D t m 7 V w w p p A 2 7 8 v y i o M v 7 W A b W R S s 2 a R 1 C p p Q c X z 9 h O N g L E T 7 0 p n Q w 4 / u T Z l Z t l o z 5 x m z j 8 d U x Z W m Q x J j i U F q 1 X A d B u m X t G p U d 3 V E i 6 b W x g Z 2 p F n 9 r O E H f z f d t w m Q 0 W C 7 v 2 0 s q Y X X R 4 U z C C 5 i d f + b f x G r m 4 O T A 4 l F l n e R q X x 5 u i N A d I 1 u a 4 u / s Z 4 v W c d B 6 / D a t l W k M P s O X I u p J y p u r h c n u n b f j 3 1 7 F p K 5 q k d + J L Z 9 R B n K R g U J y K y d w 1 x Q n g R l w h O b k h E 3 I K A P x c 8 R L s C 7 O H n u + w b V 0 l R q E I c v G Q Y D 3 m 0 X 6 S v u R u Y q 4 O M Q p l J M I W T S e e O q 6 A 5 G Q r p q o B 3 1 J Y A 8 u 7 F I T F 2 Q X 8 i 7 B f s y h 9 s F R 0 4 J 6 f 5 d q n S J V 1 5 I W o 3 + 3 J v W I c + 9 q 5 k J 0 4 B i x D d 4 u / S r y 5 7 f n v 0 o 4 M 4 e A E Q H b E 5 6 Q c T + T o Q 4 D e 5 1 5 3 u v 4 Z e E z 3 j F E p G Z Y T n S i k c 7 P 2 j q 7 n o X 2 T P g Z Q u x a t e F F N S E b R x 6 C f u 0 G D 9 3 1 e p 0 8 V J n K / 4 s E y 8 G L v k p 7 U 1 4 0 Y 9 r C Q P O 7 O G 3 G h O X H x i p 0 S O 9 7 X f Z c 6 b q Y p h i M w b j o F 7 n m b r 1 B c n J Q 8 8 0 z W s e g c Z j S a r w i e h o c H e Z T j m H E A b l I K G M A 9 0 L i 6 3 b L h z 4 c V A P d 9 D i 6 I f O f J I f + Z V c g S u D y 9 4 L + Y f U Z a 3 R V q M D W / D h d g h + b U n 9 4 a h X e B b Y V 3 l Q V 1 Z I + i b A 6 6 8 + v 8 2 L g r F P o x V e d H G t m H H G c H 1 r L G V L I 3 1 y e 7 m B W S y n m h a V O R P t c p K Z A W w w 2 U 6 c d 4 a n v T X N e 2 m 1 c a G x 0 L r O S z 3 s Y j c p x + k S u L a o P F + Q M s q y S 8 k X J E / X c y P j T E V d X D 9 N n H N L 6 s p B d X Y S 3 t W k i 0 l / K O P W C W 4 X F Y n i c 1 N d N h Z 2 y L x 8 n a + Q l / E k c m v c n 5 9 u 9 p N R 5 + 2 H Z z R Q e v 4 w p e r z s y L A x 6 F w a U H F J T W b U r L k P n P t b q T u C L Y q Y q 5 8 + + J 2 B 8 1 e g D y o p C t U U B 8 Y H A / x e M v R z 9 j A F y O 5 q y 7 c Q E / 8 / a y L k 4 Y v Y D X u R G r S S t 2 1 B n d I H 6 8 D o L Y j d 9 s e F L o v Q G 4 W F S j s p X S 9 8 z g 8 B 0 g K v z g u j 7 s 3 v g b t q W l B 4 Y 8 W z D i o H P 7 d q T m h K B b x p 4 X h 9 f K V + W P + a X b t q V h W L y v U 6 4 e W u b W v s E s J t X H H q X H P I r a N e W 7 8 H q z N t k b w 8 m n W q Z M j N v 1 5 g J 8 u A M s f 1 3 f 6 k 7 0 P q k C c 6 w 4 N F 5 l Y q 5 8 J S c o 9 u x p P t + g p R 9 F L n c G 5 k W + L x A 7 0 o l x h 4 V O I R I q F 1 0 v L 9 P 5 5 7 g R O f Z + T l D P f p o 4 O X F + q O X s N + 6 N N u T V 4 + x e s s L o + G J r X 2 E d 1 n c Q 9 T H Y f n 0 y x W 9 P + G u G E p I 1 I d 2 E l 9 2 6 9 A g D z u n g A h r U B d p 6 + s 7 Z H g F s I D p f X F 2 J w T x U H Q / O U a I j q + N h u d t y M h 5 w z 1 X e 6 L A T 6 m 4 6 a P / X n U C L 1 R 4 6 R J Q M x 1 u o 9 m M G A J f g Y h e u r P j r l 5 d p 4 P i h R 5 A y C X v 5 D r O / M q e B V D H c A O W V h o F n c 0 / K Y u l B S h E G t 1 V r 3 5 X 4 G m R x l p f i W d q C f b h R 9 4 4 L H U Y K A V O S Q 1 O p J k y j d o W w Q 1 X v D m y Q S u B 7 g a i 5 q Y X n P i 2 s O J + U P v 3 2 a 3 w U 1 I U o z O S U K x L K Y L C D n D b Q F c P 2 y 3 v I L + S a 4 I B D g p j 4 o i O d v Y E 9 i m f u L s O 4 W s v E Q 0 i 3 p 0 q r o + P S E Y M Y x G w J k d F N r Z z D I w m q a 9 a w J d N 5 / e w P r O J 4 P I C o x i r Q / 7 S 7 j b h r e 0 w C h f H I 8 m b v w 3 V q d w Z N w k y q T d O W p r Y x r s I T R C f c w 1 e n K g + O a 8 J c K Z Y O E 2 u b q U + L i Y O t T y T g V P V 6 Q z V 2 + 7 1 1 D D O 9 d X 7 z U + 7 m y y a M F r U S h x J 4 1 8 d I 3 R S p 7 g A + k B g h j 2 K l x d s C E K l + Z b q g l q b r J o M u 1 a D U J A s i 5 4 K E 1 E 7 n 7 e I s e A c k 5 C W m J e o X 1 s F Y v q f D T G r Y j f 2 x k 4 H n p n K k C D e t l U / k c j s d S b / d l u j f M q j q w 6 3 Q U N u j G H h L 6 3 b e l c z a / V 9 3 E u W l l 7 Y x A 0 7 G n 3 M Z 6 k 6 R v E H Q 8 3 D S 8 5 l e w 2 Y n 0 2 U H m 1 O x v 7 8 p E k O D u D G z 6 l O A / u q 1 n b A z n X f I x q C r + G Y J 6 T a D w / U Z v n u J Q h V i Q I Y N 2 F R h A + + n U p + c j E 9 j s i I F c G r j X n B G T o R v n e X r y r f h E n / 8 4 0 A X k b h Y d C a X M G C X e y S v m 7 d n w k 7 + 2 3 O v R U 0 G j P R k f D V O b 8 t b P G r t v x t P q 6 G x P w m v F 3 c B S g E f 2 t D R O + V a j 5 6 N X r f 0 X t / k X C E 1 U g 3 W c r P r r t d A o T r 5 3 U N 1 A V E h h T m o U P 0 / 1 X m x L j 1 E V U i 7 i P m h O 6 L k q o S z s + S 2 T 5 u i 1 Z K h Q n F t l I f 6 c B M O + d 3 H 2 B k E H B X W T r Z c z 4 g V g j 6 2 / G g 2 1 7 5 e 2 D 5 7 H / r Y y m 8 i e V f j V n U M 6 2 Q A R g 7 Y e Z d V V G 7 W P r 0 Q A F + F a T e z 3 j x 3 O Q 5 n B D k 3 1 G 2 h G y s I L + U L T A j D T 7 3 K C l s k q 3 j B Q H p u j 0 J U T c q 0 4 D A E j Y C u h Y b x U X X Q M C f A 1 p L s l p Q A O 6 n f X 8 Q r 9 f Q 0 G 9 P v v S o o f d z r V Y E r a N o o G F w Y g V c c x 9 n 8 8 T p j F r F T B c S K A L 1 H 4 e 6 E J S w t D c M 4 + o 2 2 H t d B a O b D L F b C / p 5 q l s f p U 1 u f H Y v k z 8 m t n 8 g U y j N U 2 9 n 7 M H / t p u T R j P 8 8 Y / r H X 2 M K p k L G c 6 e T f s Z l f i f b b X 4 E H k 1 q l a e i 5 Z x J v 7 E R F Q c u y O 3 P 7 Y b l K T O E r A 6 L s a o m M E G b g x a 0 + f k o U i / E c O B C q q Q H 7 a l 3 8 o 3 9 o s K 5 / 2 h b u i D r 3 e r F 3 f z 4 2 H 8 X h t e 9 T w Z r t T r d s n S 4 a N H r A H 4 D C m L r u a K Y d g k 8 s W t w A v s K o I s c g B 3 H D T B L W 5 X M 7 i R c a Y u 5 T 5 B m 0 W c c T u E w s 4 F f s U r 8 H w D b A x X 7 I u n j 9 m A i b v w J x 5 l d p G F 9 4 c P K x 1 q m H y 3 m v c B J S w E J 4 G q N 8 A f F z S X s Z l Z / 9 0 U Z T y j 3 i 0 V P / 1 B u A d T j v y Z e c z R j I b l g P l w 1 v u K I N C C X m w U o H 4 h h S C Y s s 1 Z t M / G y O Y K d f A H W e b Y C u Z F T 4 E a i / 4 R k R 6 f 6 B N i B l T V L 5 2 i D i D v i m i 4 9 v / 0 y 0 3 E s o D W D S x z m D f x H d 1 / N l v z 4 p e W s d O J 6 E O 5 Q / u J M I k 5 t e q 8 m m b m / Q d Z 7 k u 6 L u c a N k Z A c J i q j 8 d i 7 O 5 8 z j P L q 0 V F 2 l N y G l + L a 8 J + Z H L I v c / M 1 u 4 v A L Q g / 1 U 8 + L K p p Q b 7 Q + j X H 0 q + f p 1 9 f u X q 8 j B / j T h R 8 E 9 i h F G y G x P D 0 1 L A P y Q H + A W R w t K 9 J 9 W I G P 1 c Y N m l Z 5 H a 8 / y Y R W w c Z 2 y c t n K k V Z B y y d O w E a + r k o c a p U D a j c g P V W D Y q E D F c 8 4 S f L 8 5 s c 1 a S 7 4 3 B Q v 4 0 u q l s 7 z 4 k w r v v S F + V b W b C 0 n 4 C J 7 m 5 f f G g u y p D v E r P x C o q 1 U B P Y d 3 8 8 c Q G z Z m x u u p 0 / b I A 3 e f r w l g U M g I 7 e u / k W x T P W p A u F 8 J 1 S 0 l S B 3 N H u j p C H V s A P l G j e u r 7 K M T 2 P B f x H R 6 Z J f q 1 e q s y p f D + a + G F H 9 k j g s g G 6 x x l L V f o O M P 9 U Q v o Y 7 k T p 9 E m 9 O o W J 8 8 w Z S G N 8 v W h 7 h v A 8 L t P Q N T f M 0 l i b 9 o y 9 A J K Q c K + T x / H W i I H 2 a 0 1 C B C e P 2 j 2 0 A 5 h b 2 o U 2 d / k h 3 U 6 V e Y H O 6 D 3 J f i i Z F 1 b X 0 5 z 5 U a Q E V O b h L m 9 J 9 d 4 d u H z X z 8 f 5 l 0 k n / J Q M b W H l W o J J Z z k 3 W V A 9 r 1 T 8 B C X Z c e 8 M L T v P 4 y d R m r d m 5 h O 9 E u a B S p C + P Y / Z 6 p Z 5 X C + A j S M p r / N N l D D F 9 w 5 i / u W B 4 2 B a U j 2 e r z A B / u Y D W t P l h C f 7 g 3 O a p O l u O H R f 0 4 q / 1 5 k d x f Y s k M 7 3 u w / m j r 5 K 1 1 8 I J 4 z N P I u i v 3 x D 4 r r o Q H c d a B L e 1 D F 7 7 z r i 9 6 K 1 Z 3 Z w 2 0 e 7 p y H q O r l p D A 3 C A R D v e / V J b z k g 3 t Z e 2 e W j o 2 D T M b r n 3 5 D F e a S A d h S 3 V A / Z Z x E f 9 k M K V 8 b 1 0 C O A o H Q C 7 n t P s 6 k P 9 8 O d 2 3 s J b t w I D z 4 x I p Z m A v c S p D 6 k z / b q c u v 0 4 l R q G J 2 p e 8 r F J 3 z Z X 3 B p 7 C Y z l h p 6 x N K 3 v z x I e M 4 J / S F j J 6 V I j Y E h + K W f U B / k u D 4 d L h I 8 R l 2 w T 1 T D j J 3 S f d B 3 q j + v k S F 6 s l / a A m V h q / Z F t e O T s t q U k a q r Q s K E E 7 2 u o b E F u u / Q m + i r U I / F H N E f j t S R O Z P j 5 h + x N O 0 4 f X x b v k z n N 2 X r t l z U v C k k O o I B 2 0 4 j E F 3 z a T T N D X F / I 8 m 0 B U A X / a J B h g 4 4 / 9 I R h 2 m A 0 0 v 7 I 7 K c / n 4 T Z t S 6 h W G 3 q N U X g 6 j A c R 9 R s u m K u H x f l N X n w o t 5 v T N y O E X H B N 3 F a P l T 1 A m U 2 R a n A h 3 z a 1 y / Z E y w 8 Y a M 1 l J 2 a c I 1 r N 5 Y z + 1 z R I + N 2 W F G 1 w f s h n D J E g 0 a x l 6 Q H b S 3 J y n M N T c m V Z + Y J F v N 0 O Z c P / l l l Y 5 I X s H g W + D 1 9 w Z + j + W V 8 A S A p A O j Q V F B 0 G f B d X p n 4 P Y U H c z u 3 g / W r q l h M F 6 m n n a e q u C 8 J 3 M I R J 6 + a S b T r 3 Q p M Y t Z v w Z 5 d C 0 p j z b y i 9 N E c B k d l z i J + 4 x r Z y I q n I y S Z q D C 1 O M B F i r V b t g Q c s I l W N 3 n M l 8 + L / d t J U 2 Q V i + L / m K y L H a M / G C O + f M k o 1 A l x b L v / o i v R e 7 t G c b s b k r 2 + P w w H 2 3 o X f m x G Z h C m O U M T D L G l o R M c r a H S m T n l l Q A P d e g J n q 7 k N v t 4 p H 9 C y F 4 Q U P f A + x u m o g z e c 0 q d g h 7 t E V G 1 s W r 1 6 U x i 7 C x Y E y i k X 2 n N v p F g 4 D X G + 7 D n 9 G L W S G 0 / g J G 1 s K B D n W / i A c R K x g v f y D H h J T d c / G c g z + o C L Q l d / 2 w G N K I V e n d R N G 6 f T w a T 7 6 q q 8 2 7 h 5 N 0 C A 8 m G S 5 v f A g O C g h N W T h n v s l o v 9 V U x M D K k 7 F 6 F J w w E O + T H 5 O 9 6 z A d J t 1 i l 5 1 6 d x 9 u + y 1 6 z 0 h e 1 m N J X Y G r 8 e n Q X F d t K H r e K n J d 7 J 1 6 J o R Q a 1 x v O X D w 2 a O Z B n H k Q O b A / A x y c U b a k 6 B g Z u B o I E t Z 7 K v Y g O 5 Q g 6 Q n Q J m G i U Z d L Q P z + + H F 3 Q 2 k I i h p Z Y d x V G M O f i / l + g m U H x i G 3 l n H j / U A x s m C 3 Q D + G O X 7 K P H 9 k T 9 U w B 4 X g S z 7 p H Y L Z l A + H c l H j B U O x n P 7 b 5 S d 1 7 b q 2 J Z l P 4 g H Z J F 4 R A K E H B I S y L 3 J A f I e m a + v s S P L R F V m t V Y V D 3 l v 3 n D n s E G s N e c Y v T d i w w T 7 y 9 9 b X i c u 1 z x J J X y y n 7 s Q D O 2 Q y N H W m T P F v T 9 O A e I J x t W P U m X 7 X A u W + a s L S N g M R Y e b o v b G e V R 2 7 f E 8 Q i z V x s e 2 H b f O 3 s I c e g W 5 U i u m Q q l n 7 3 8 O g a D I L / U k m X C H x M T u U P w 0 S 2 l 7 O 1 y L y P C V 9 Z u k t m H n + s / 0 P n U P B D 2 P g x X J o + z 9 b R 7 T l R B t D k H z Y Y u X B a C a 4 H n p 4 a B c h d c u M s R 3 C e / e 9 O R K + G q 5 v x n W O x u O 9 p f Y n s h S 2 Z J o z E W 8 + L 7 6 U 2 L g x A s t b Q 3 o G V A f 7 h q n d j y d 9 A 8 Y J Z H X p K F v m M 3 n v + s I 0 C p b L 8 P 5 8 z H g w y L t V I o A A W j Q Y 1 3 j U 9 Y h h E 2 U O O v d G e 6 A s S 1 4 + L R e U 6 G + 3 r G 2 l U I z F C b Z P + U i X 7 e r 3 k V Z + I 1 W L 3 d B S Q r 0 K W E e 1 8 / 3 9 P r D I D i D 0 Y o 1 i K k P 8 R T 2 i B M / 3 s + / N B n C c 5 L q G v r O U 2 I h v + S 3 L z K 9 / P c E A w c O 3 / Z D q C a 4 t O h 0 U T q q d 3 c Z d Q Y 1 / G C 5 B z 3 7 4 U h Y h J 3 k o 4 W q P / S z k U 7 v B y B j T A 3 f h n V W A H K t G z 0 8 f K r x H l v i M U d s G e G r U 5 V c H 7 A P i R w f S Y L y i m I W k E U m / L V R b i e 6 S A M R E 8 g + W O a 7 8 D K n f t 4 t T v m S r 1 t x w o + g K y 6 1 c a e v 7 2 u / P M N U T F 7 j 3 Z u 0 o N 9 e T I P 0 7 j L c h x e + s s g 6 y f r A j 5 4 X K H x 2 3 A i j e 5 r 2 B m G E x 8 I n F R e 6 s C F 3 d 5 o H d 8 L u x o + T c o M f J 1 R V S E + 0 M k q K L 1 y R c a G t 7 j J S X Y u 4 + Q v n n g w f F X J 4 S 1 U b m i Y z A K e 1 A 2 0 O K D S K 8 X v B V P c I Q + j K k N z n k 3 W 9 S X e k 6 9 e 1 m q q d 7 C 0 T 7 m F j f m u r w k Q L A j V 7 e w 0 / f R + B B C / z A Y V R 5 C l T d j f o 5 R E c A K 8 E I L g X 6 h / w U s k j v t c 5 z E m L i e M 4 K 7 b B V O S L P q q A F T + P y O l l a K 6 M F G x u 1 U / H 0 U g H b l k 9 O P g z 7 D F t p V e P t r 0 2 p Y 1 O 7 0 V l 3 k k A s 5 U c t N n n j j x g N D v V P F r v 5 z 6 7 P O W P r 8 f j I r t + d k L s R M W R 5 T M t v z Z 5 I D i + h 4 g S h S 0 o M d x Q A u o 1 y s g p v h K Y x a 8 C W d L L r + D f y Y m + f 2 d T O 6 a E u 2 K P I B 2 T j K i o X 6 T y x e u J N K W 9 D k S m 4 I I T t f 6 3 m O H a Q m Z C f 9 j D 9 A Q u 0 v s B g 4 Z t F B 5 9 / m j j 5 U X M 8 5 M j 9 f N t e + R r 8 X N 6 z P D + X Q H p x 3 L t P r E f w 3 i S r 9 a k s s / W t u v x a K G H 2 Y N J U R + s l L b 1 z D y f + E / 4 x B e 3 + g T m w c o B A c z p m z t o c J h k E 9 y O l K 8 Z r k t O Y L t D U 5 d l M V g P Z x 2 F v D p 0 k H K U X g D H C Z H i h A e X r U C v p w 2 g h d U P J Y O B f l G N 0 3 k p + L r B D e M k 3 F M t v U R n x 4 T M n T 9 2 J u c R c I p u i k S P N 0 1 J 7 c h U s F k N N 8 t I / o x W B F D g y 9 x p M E I Z e k k Z m A R c + y G l y C d B M W V i I h G u x Y d P h 7 C z R P u F 1 W 3 3 8 c A D d Y f Z m 8 R 0 z 0 8 i l P h C P x D 8 y 8 W x u W x 4 / a s 3 N U 5 G t p 2 6 0 D Q y O c 0 9 b + B L f j h r c q A o 4 r Z 7 B J 9 X R / H h N s E 7 8 h I t i F j U z Y c 2 G m O o l H o e n + 7 6 v n e 5 Y + w 6 J X y 2 i M H D o 7 i O I m 8 3 F O n 6 f f a I H u C I P Z e i i B n D M S X 9 s n u D c x / S T E U e W G K 3 H 2 9 G 8 X x 6 a e 3 d B 6 C J y Z E 4 + 2 U w g N 1 S Q O D p O N v a J L O u t 4 5 d r s V a + g f 9 0 K C D 4 H m U R H 6 N z v L v a 7 V 8 Q V U Z i j k H 2 + k T V H i Z R a g w 2 E g 7 S 3 v I p z A h o y H c Q e J p u b s g 4 Y / v u 7 u f / k r R 2 c w G t A 8 e F 7 c e 8 O k Y T o 9 C d 7 V i 2 Q P u f 0 c M U F 4 o Y C X 7 e 3 T j w v y X W B T 5 k 6 6 f V Z A D 0 T + i A d P Z w Y 0 N y p s p 2 / n j b p H a 4 6 4 Q a A o Y x A q p C H U G v C M Y / 8 R m b h F U C 4 s y c t b 6 z C F 7 Q q I x K w b 5 Q C Y O a 1 n t t f 6 6 W q b h Z p N / t + s S u u P 3 f P s N 5 R Q d j i I c F u w b W V g j H v n u m T x i 3 w P h x 9 n Q f T O 5 T N p 4 h K 4 5 9 + 2 Y 5 u S S G f V 4 b H f p F v w Q 0 z v / 5 k a g 9 c v b M E w 6 m I V v 9 + Z t T E 2 i V M e 6 n 5 Q U r r s B U w O T d k h W Y t Q n 7 A k 8 L P q G o 2 S d 9 8 W H m 0 D 8 x q 6 N 2 1 1 a 4 F L P z E x i N / W s S C B q N n z f G / T 0 3 X F J K 3 M Y c d D G D 0 E G P c Q X u 7 k V P C O / 7 6 9 X r 8 q 7 M C x h P 1 s / G A F 3 + u 8 s F 5 2 A k n p + + u g t y l U G I 8 t m 8 7 A g 5 H Q / h z J F 9 / L + a 1 t f y + 0 y D F 2 V 0 p Z I s W B z d r 1 w B 1 + 7 e 0 q E X J a I T 4 S Q r g S o E / j f J q V e 9 2 N S m 0 p 0 F 5 L T 8 v 5 d J W e N b 6 w r O B + 0 0 5 1 P j A N M Y l u 4 F + C h r T b + v 1 g w f 2 w Y A c P W G h b a D G 5 W x D z l g i Q T L 5 A O B / g q t w n J 9 k a s y 2 Q 6 d d p 4 U 7 U m r Q 4 o y C X P Q / 9 + R w r g Z H m E L 9 3 s Q X H 6 v Q h O 8 8 0 X H g n 0 Q p N / Y t b n Q F 7 G q a P P 2 + n 3 S 5 w H H p H e S Z G B r g R s J k Z W j t k I C c X D p x / 4 Y R I e v F A J K W c E R Z F I k 0 I X h Y u n K B A L C C u S g Z 1 K 4 9 F D T P J R G + f i u T w E E t O 8 G Z Y 8 g 0 w / c 8 P A Y C 8 l P X I 0 B p K C 4 2 O Q 7 6 / R G / v O x J n w K e 0 w W P T R q n 7 m 6 G J + A P m 8 f F g B e 0 D u j L f Z V r o Y F Z q 2 x I g u f w H U B d G v S X S 9 6 O f j w 0 8 F k W l u a l z f g 9 0 H T q 5 7 / / 6 d 3 5 q G B y C W a u u q D u q o / N w 7 o j / R 5 X N m V m E Z Z H g 7 n D 5 t V c B j L R x C h u K R W 9 J j z B 4 D + + o m g v / 4 c B i E k O 9 d 4 I U 9 K 1 i g P 9 Z S a F A U W K 9 M p N J Z v I 1 x W W S v y z q 0 T m s I i C A X 1 6 k V 5 A 5 P 2 c V F I k W 6 Q w + r s w 4 o P 8 g E / E + + L r J p 7 T / w H 1 1 Q 3 Q Z O t 2 y E e U 2 3 g Q U I 1 g 6 J n + 0 y L A w H D s a u V T r 3 8 y + k w 3 8 B l c C q i T U X x C y e P h 4 m P v + k E C 9 x 5 v n S s 7 i z 5 U X 5 A p o V / k g 5 v 4 l d E y x f x L 5 7 Z j 8 J l 4 H / f P E B e S y I B z V O N q X i Q 4 x v t w i n 0 5 4 b G D 9 t + p r 5 g a U u 3 u T 9 O E E k r e z H c Y 6 m N z w u C h Q a U O R u L E D M w y k + Q 1 L 4 9 C q m h 5 7 s 7 i b 9 T c h 0 / c A B 5 y h f o C d N t U u J Z 5 6 B b h j E X 0 6 m Z X i G / s q t h l 2 w g z V F O K 0 e H R y B 8 T T n h V c f n r P E G k J 0 / M 8 E e Y s X h w + V n 9 C s K z 2 0 M B F + 6 d f o 2 P 8 Y i q I 5 9 T c / e S v V j j J v 4 u W y R n M 4 j h B 2 N I i 5 8 i K w T 7 8 n A M R y D X P A q u 6 M 6 j z / N D b a i v h N S h C p 3 s R U B q N W + n 1 7 q 6 7 I i C m w 6 o a z t Q 6 n u m f 6 q T k q W a 1 y q F u N 6 p t u V C P / K O u n z O k 3 M s r e Y u 8 x 0 R L r W d l B c J 6 G J k O h 6 M l 2 a C 0 h 4 W h 8 g a S 6 / u I n U q 6 u e o e m X u 1 0 J q B m G 4 8 Z 8 Y 6 C o k L P i I c e w S k D T N M 1 s 4 B / o v L U e E e y L 7 Z V i x c E N E I I m F z q u p X 2 E I e C q d l 3 5 3 R 6 C Y 8 M + R S T W d 8 4 / b 2 / 3 p z H + O J 6 / f r 1 E D 2 J N O X H B B c q J b x a c B 4 F z u v U n e A B o r + E 8 T j R t 5 s x 9 D O l 7 Z q u R c Q v O B j k j t y x R 8 1 a q 1 E s u f C S m I Q B 9 1 W N 6 K 9 h c m m d 7 e G c / i U + 0 D l v H n W K l W F G M Z 9 Y k m i j 0 I j Q h F r A V Q V 1 R x v l W f I e Z z 3 M 7 t f 5 D d v Q e 9 f S E f a 1 7 3 3 U H b 1 9 U P I g Y 0 M 7 L R 9 V b U m d O H T 2 i 9 q C C u f 8 V C v J k a d 9 V v e G L 5 h d B G + i 3 5 P 2 b 6 u N n c q T 8 8 7 o X l h 9 X g V q D I x 9 j Y j A 2 2 G e M D Q Y u R S X 2 7 3 e M K c R / 2 a F j 5 3 2 4 / D 9 I F M f M 9 v N 5 Q 6 r v D J K V f o z J D b O + 5 o r F P k S V e s U X H B N R W J N L E 8 V s G C n l h + e 7 Q F M G N C L 9 4 j v 3 n b 6 b R 5 2 J x D 9 Q P + K s B Z F N A D 5 f f Y o u y l g 3 d n 1 m 4 1 U b Q O 3 Z O T m + 1 E I A w S r s G N 9 l z e I t Z e 7 g d L A 9 f g g z s 6 r S O f f S w T 4 d b e Q s q / 3 6 h t g 5 y J Y D Q N V b m c H q i f 0 k C A j 3 V l G n Z Q z M G u M Q + I g f 8 t H / 0 E k P 6 x 1 f 9 F z k 5 6 h R B l R S D 7 A U L j A x Y 7 s 6 j u + B 8 d 9 5 E j e K F P 4 F K Q Q W G 8 z 5 v D i H B P M X t w O / D 7 E e H G G y 4 o K o / 3 j K G N j i f L s L X y g n y / c R D E 1 9 e r 6 P E 9 I N L w T Z B 0 G V j p 3 y C q 7 B d C L Z / O M g 6 8 e P 7 d f v N p D 9 p G s L 8 7 v E m 4 1 w N n q 9 d D c w j G a v 3 1 a v m 8 c p u f k o Y i s s A 7 H k O Z 1 / 1 X R 0 0 n X g Y 7 n b O S c K 5 A I 1 b u 3 7 V v p A 2 L m s a L x 9 h q S E 1 E 9 F w Q w G A 5 2 d 8 6 1 2 S 8 u Q L s j Y n o j / 8 T 3 x 6 c 4 M S Y 9 d 4 P 5 C e + S 6 / u A n d / t p v E h K N T o O q o O p s e / p y P E a 8 C o j e f L k q f n P H o 2 b x u o 5 4 H R O O a 1 0 2 W c T I x U D 5 8 J P D P o r e j D U 8 9 9 E x I A / Q y H O e f g Q z j 8 d t r R h z N l P G N 9 C 5 o p V m D j w + g f f 6 1 1 h C h E l T G p N E B d Z H a z s v B i w 4 H D D Y L i Z I + G z l 5 6 H p t u h s j M / O 5 3 y / F a U 7 R e L s D Z U O N o S j b 6 q g h b c 6 S H q l J l v 3 8 R e o K X 9 w y S y o i u 6 T 4 c e P S f f 2 f 0 R 4 8 q b 3 j h t h 5 w 5 4 S B F z K x E b U 2 f R 0 Q v V n 3 k 1 + x B s l c Z 8 5 H M S 7 W I b 1 6 M W H 7 7 U b L r p O x N f Y a Q f J U e q 3 I w M + B P L w r G i i d T x P D v g / p M f C m n A W r e 4 C 3 0 V 0 I q p Z o r L X u j 7 w a N 1 R w B 0 G d V u X Y W m d d q i R C u G E G B Q H G + m 6 k 3 3 V P c W j k 9 t 4 s 7 w B 5 4 x g i t E L P b c N z z 1 + C 3 2 g / H t k m t Z B G A G r p r 1 l h n X B U j / A / s z z Z r I + v m A 6 h g E F u q i Y A r r h E x W E 0 a k 4 F v 0 q p z u t I M X X i u b j c B P w B 7 R t D w 8 R D 0 q / G z 5 2 Z j d I c e S z B + b l 0 k Y I X b 2 v N d K P G 7 d E 0 f f X D d I 8 n O P B 4 L 9 E e K m 1 E 0 P 2 L D A z 4 s Z 2 C 4 d J e A G s o M 2 P C M M j n T + Q u Y M I / O H i I Q Q S + V g i z P R T N n L G Y y m H f t L y j n k n x e N 7 h S X L A U 3 V s e C w F 1 L I a e s k 8 k j C z X m z x D a 8 b 9 8 G J S a h Y 9 v 6 G S D c s W 9 x R V V G 3 F g T a U h q 3 K r 5 t Z e L j i H a e u t i W c 6 n P M G s H H N Q p y M K d B J 5 T + o O e M E K M R q o X i d y 4 I J o P x x s S O f Q n y y k v M + P e T I w h x Z O 8 / H w B / u n r d E r P I 5 6 q 4 b T H B M X 8 a E h 6 K 0 e x B u c 1 7 8 q F N S p I N F T q I E 9 B V N w a L 0 f b G N 7 u 4 E 7 L j 4 4 + q q S / l s C n I 8 h Z 7 E F F h 8 x i n z L t 0 i Z o U h x + P T q h l 5 K M b V r L D a m M h x S c m m L X 6 w t O J h w Z f g e m Z X K p x 0 5 N 6 m 3 0 B d l b A S / m 9 H j E 6 v X R f v M Z 5 8 w c + a w d R J J 4 r w U m 7 7 w v 9 Z P g L f B 5 r g n t h / T b T 5 j + c O V W l h / w N 6 1 A y B X 3 E a h W V v 1 g Y M e + 7 N D r 6 u W 0 9 / F c v w F t 3 f q 0 t x d f q c h q X 9 y b J J j + f D r 3 X 6 u 1 L o F v 2 V h k h M x q d 7 i D P J B k q F 6 x 9 d G t D E 4 j Q 3 5 1 0 G 8 e 7 5 w Z 7 G U O k B A m q 5 / H 8 R 7 e D v Q j P R 9 N X n N Z o o c 0 0 y n 7 6 4 a Q Z Y k F 9 S e P b G g p 5 e d d R T H i 6 u b l J 9 8 F A m w B m + 4 + d g Z + K 5 S 8 P 1 V f / B f O + o O 0 H L x + b M 2 g G 8 f Y r Y r M p X R N d 6 W D 4 v A F j i G 7 Q e S y F q x m K r d 4 Q N e / D K p A p n s 0 S H S J i R W z d / g d 6 F e 0 L j s c b C + / 4 r s v N e F c K U l / O p c O w l 6 I u M 3 7 G G x S Y Y J v Y H Q G n N F I F s l B b M N + 1 5 A i x L 0 i D 3 E + T 0 q q W x u D i S T f N b e 1 G D F y 8 7 h V Q 7 3 a N q Q 6 b K + L Q 2 A T s t u Q q f 8 B 3 c a t l u Q 9 7 / L g S O U S a s K V 1 V / P p Z X 0 3 Q v j T 8 d y v L b g 2 S W v S W j D F S z Y p S l S L Q 7 S c h h P 2 t v 7 A s a 0 c S S E 3 K B P M P 5 Q A v u 1 z T p 2 r m / 9 9 s F 4 n 1 m H + G A x b l m Z t Z 3 G 6 A b + b g q / U J 3 n D y 3 V H 4 l L 8 R F x a 7 K 5 3 m X R S t 5 R 1 L W 9 s j A 8 e 7 m G 7 V t W q W D x N l d f n 7 j T 9 u P q P q + H O b G e L e 6 f h A G L x F W 9 q d j 4 J c R u N + L i R S J 6 2 C d 0 X F d m R D W v e W F 2 T m w O D u 0 3 l / N 1 4 P v 5 K g k A Q e Z I m E A a 0 T N f + F u 8 + z G + t y T p v 8 P I u H O W g v 1 L 4 K Q K p W i d G 7 w x t P w Z B 1 e v M z 1 A w h c J Z X h p Y H r W R N o l B + Z K Y T V K n P a d n d p P r N s R e E S q Y b f 7 T s p R h 0 b U 5 s g L l T + 7 D i v E V 7 P a p 7 W b 4 Z e 7 R N m E n J 7 P C j H + 1 b L 6 e r U 3 x 1 B j / A d a / V g O a l 2 N A G p O p m R G 0 L b f Y s B s W 0 F p q w K C o + z L Z Y o B 3 0 6 f j y 4 V y o o 7 R H g U R v N b d 6 D o G i A T M Q m y H j R x 2 I 0 s s F s T h o 3 S j t h w 4 d H k b 0 7 L l 1 M h n R w n R / c + l n 7 P o z E k I 2 l 2 5 3 u y 2 F 6 B O i M E A u P h g b Q s 7 Q h q t 9 D Q G s e 3 8 H w o a L w 6 2 c C l h i g q s i + T o n K T G s d 5 w Y t + O p z E Q U 0 v 7 U w e K l 3 X R O P 3 Y u E a x d w b p K o v G A y 3 6 k C z W B R q 3 u l i k F W p P V G v 5 a C G 9 N n X + 3 f v L o P 1 7 W g t J c C d P t + A a B x Q E R e N g w + a s C K u k + H O + k d v N r 6 B 3 Z q Z N a g 4 w q Z T c c p z S v 8 P v N c 0 K s P N y B H C U Q 5 g I 4 8 Y O 7 h b 1 b r 0 g 8 r 8 Z k v 9 A z q d 5 I 8 F 8 5 S F S E 2 u i h N p 3 + / E / v / o L Z w M 8 n + x 9 f 7 T R Q y F i 9 Y Z W f d j K c H c q p D C W L C + n b T T 7 b T R 8 7 s J Z S 1 T D 7 k 2 r 4 r 6 C Q p N n u W z a v f n f B L F 8 + F y e X m a 3 U f r / Z T Z z 6 / 9 s i 3 g 5 S m U R n C 5 r n + f / Y P 4 y N w d g c u t r r 1 1 D q R L H L y E E r l X 5 X y 5 K Y J / g 5 F E P D 1 C x R y m a q E d Y l 9 Q Q 7 D d 4 + c d / Z R G S D Y O L e E n B V a H 7 f L P x 1 J 6 J Q Z A 2 x 1 3 f f z o C 2 1 G z j g G U + S s K G u I S 2 U / 9 8 d i t 1 E D o F 1 z D x / x h j v X R I e n P w t 7 g P I 0 Y M f t G j O b l + c 7 h B N 6 6 b I j a H 3 w 7 Z Q v n i F n N e c P k F + h S 5 v z D 6 W i W s U 9 H j G g b L 4 k Y F 3 + 4 U I F A a V Q P f x e 8 v y l d u D p n U 4 J v t X R v 8 w y r M g A a k k T i M z 7 V J h j l c / L A O 0 6 I f 5 m q f k D f R V A 8 o W Z x v f 1 O g 8 5 4 m k 1 w V J f d A e F W D T 8 n / 7 N 3 O v r b H 4 B N N 6 b m K L g d J d K G D L W X i T t Q K Z l E U u 7 D 0 F k 0 8 o E M r G W Z 7 n l X A p l B q 0 + n x Y r 5 p D 8 / n 4 c I 9 6 9 a T R 9 d p F L 5 o 0 L n C c c W k + b 5 S Y A q W O V G C 5 y c i l E 7 C g 7 j / 6 7 x D / W P h e L m y C h 0 Z y y 3 z + H p Z 7 9 l w 7 L P j / a A 6 D + E r q C 3 O O L t s f 2 O s Y + 1 U w S X L J f J d Y d 6 g / j + 7 i w G r o O P M 9 K B A 6 X 8 x l e c X Q + + 8 1 N W 7 q 3 3 C P L V t 2 I m L c q v / V 6 B 4 L C V 2 Y I u N d w / Y U / I C o g q L K n o D 1 k b F V 3 I W j W + I u X d m o P x p H / a y S K 6 / x w 4 x 4 V + M Y + X z 5 Z L G I S h k I J W t 1 a j a S L E f 5 + W Y 8 L O Z k e e K A k P d h 1 P B 9 P c V D B h n f 5 q 1 6 d p b E p m m T o d 5 k 0 n n q P j 4 x i E 3 q I A f R + 9 t F O 5 w G t T I l X u 5 U i s S n u 9 + 1 x N 2 Q L l w k L G 4 d p I t l o P 4 + R o r D Q X D x N J P a 1 N q 1 n O q 1 g 3 6 G G g y f z V V D v 0 8 a l D I 9 q P H O 7 M P K s F / 6 s w h M + F b 2 z O z j H G 3 9 p l V 4 g O b e J 3 L d b v h 7 u A X t u G b t U K c K d F d F s 2 L u P x j n v E H l 0 i J c z l D 5 l D 3 8 o Z l x S 8 M f / h c r 8 N 4 k 7 / b / / + V v l Q R z C Y 6 d v 8 u 7 f M + e P H j q f b R V t k i / i 7 R h 2 n h S C z u o 9 5 H f 9 n g C 2 a m 9 x x + 6 G T + 2 b G f d w R u H 8 c j 5 Y N r m L 8 c + Z r d c e Z z n g S c F N r D x v 3 0 L b e n q P 2 H n / f / 2 6 / h N t + l 9 / / / u D + 7 J + t f D v x e f + n 7 t B r O P f 9 / R C Z 7 c n / / 7 0 7 N z 2 r D n s l N 8 e f w p M a y 9 8 n d 7 T f / x T I e T A A 4 B P E w N 4 t t 0 5 H X d 3 7 o A 1 F C z F Q U R J t e 2 J 8 w h s U i 6 8 8 l e N I f 3 B + j S K C K I N V q G k + J d u k 0 W l P X E R P L Q + o H t r X L f F K Q 4 M 2 9 A D F O G B 7 9 O Y D B 3 t + D 1 C V A 3 g 6 P S y 0 8 t b 4 D Z X g 9 z J X s s j g 0 L 5 T Z c D 2 y 7 i 0 z l i j r x d u n K x x i H p X q V a b V 9 J U S a 7 T P 0 C n q 1 e E i o F 6 a I x G t x Z F 6 v 3 l m i n 3 s l r a 3 6 v i l f j w H g / n w 4 g 1 1 F j s b r 2 1 U 5 q n M 3 2 a o v s m F Z i x E B 9 z Y u X 2 / i J i X t s + E E G 0 A / o F W h n / 3 A X Y X d D e r f i R S V e + H P s 5 E d v 3 U 6 8 s g P T 4 9 H i o v 9 z a y h K 7 i 4 6 4 o K c C F U + Y B j 4 s V i l z 2 A t V c U 8 v t M r Q s u n g L 5 p Q a Q y b M f z L / o 3 v 0 b l f U 4 / A G n x z i r 7 A L N U k q O w C F 9 m B N C U m S 6 L 0 x E + I S A 7 p E V q z c 1 R c 1 O K J 3 W 5 X F j T v d z G K 3 q 9 + z u d 1 A H e / W n H W o 1 C d E 9 M 9 c m J x t f g I e G l v W B + E F m q + e d e + h 3 L Q 0 e o a 2 0 n c p a m 9 j l G V + I O A V 0 n L Z P w O D e O r 0 N o j O H b 1 Y P Z / g d l l s n o v O U 9 l 6 b D y l J 9 Y B M 7 o 0 4 O s 2 m N K h l a U 2 K D d O / 8 h 3 z 0 G j V F Z 2 n s z G P l R n P G Y H z H X y Z q N 1 X n s x 6 p K F V / O h F L C H 7 T 7 r f x b s / 7 2 5 n x d 1 I Q c M / H 7 8 / M / G 2 X 9 3 a Z 8 F I 6 L A U 2 Y Z x Z i t 0 I g O g X C X 8 q y O + r R E l s t 5 a v j j r M 4 V f c w 4 f U 7 9 8 a e Y e 3 j J i w T j t 0 3 L 5 H s n m g O a P O O r L A W n p M I d e o n a / x 1 G R + l v 3 r Q 4 d c y x D j 7 5 O Y 0 9 F D R E d E c s Z k X s u P 6 Y C 1 z t L n c m 0 K j u F / T x t q Q 7 z H h S l D J c 6 4 b H k s F P p 2 k Z t X E R + T / f X J P F M 9 m v y / W d N Z f T 5 K l B e h M H 1 E g 0 A g b M 4 3 o m r K E B x t + C d 8 P n l 7 V + C D 1 5 h r m u B e e o N L n u Y f O 5 H r g j / P y a o A M i 8 f L O 8 P t B 2 x x 4 l B n Y j Z H 4 b p a n h D x 7 / p P + c X N K R j C 8 w 0 + q / E 3 v k R G l K 0 d K 8 9 + 5 v V s 9 c a E R b Y j d + 8 a 3 5 / 6 R m F + m C 3 7 e 7 N G x F / l g M m m g G j v V R Z F 9 W E T a Q 4 4 x j f D O + 5 t e Z 5 O N Z / H F O G h w 0 M N f W i j S S O 8 C w n R u I w N O U 7 X c q 2 M x Z v I d q 8 2 4 b 3 p c 3 I t 0 f o v a F h O f E h m M x Z 1 O 2 g Z g M f i F s 8 H l l x H / i q C 2 a g N 0 H c 7 T s k y k L r + A W p b v e 6 f l R + w c h X H i 0 Q X s k E d C i S V t 7 h N z H R y C 4 g V f 4 w t 7 / O F D K P f 3 8 I 3 u T f x L m x j r n l q W V H p n u V K r n u N + 7 n 5 H 4 0 p N G J f + + 6 2 9 X 2 g Y N g 7 n 2 h Q A U e Z 6 z I H w N 3 Q A q V t 2 D k m o K A A T j l a v O X Q r 1 A r / y W z z x Y 8 9 c A j A g k / n r c x 8 I Q a 1 t N 6 o S n E J j 6 i o k A B 8 v 1 L T L l m 7 D M h j G 9 X 7 9 T j Z l 1 r i 0 s E 4 1 j 9 H 0 / s S + J a r a B 2 L k o b N t G 8 l G + O t I M t + F f 3 v M s C C Z W h R z z x B t F S Y K M 2 L t M Q 9 n 4 l e O l X r T H 8 + O j + A F F Q I s D + A m F d F 9 W 6 I b h B C f k 5 q P R 1 f d E o 9 O 6 C J 4 N y c w v 1 h q m Y 3 4 w 8 A E f Y T S u v z s y A 6 T S 6 b 5 k q K A O U g 1 l B u 2 n b D 0 A m 2 u O 3 2 B c q N M F M g q C z 3 d 3 b 5 H J H O + r J u J Q L C R P o d D o e p U U V s U 3 + q Y H r Q v d c s r K 5 O 4 1 P E z N E N M n H A k i Q O W c v Y e 0 q v l l + y d D D d F I j g q a 4 n v 1 2 g 0 T e k 7 W 2 i W 5 8 J i L 8 y 2 R 0 D W X Z T 8 C o M l o 9 w M E f r n D i Y C 0 H J 3 P l w a l J f R s 2 e d 2 W 0 H B T 8 K O 1 f G e J / z t + 7 G m 1 8 5 8 r C h d Y 5 k J i K + 9 h 7 I W r I 1 t p L j 3 / R a A D 3 0 g 0 Z S x j z Q Y y 5 c D T r g 0 M 0 B I Y + w v a X s I + u g d a J 7 7 U 6 z 7 I / i A c i J D R W y n 2 c h + k Z q 5 w n G P n d N B A B 1 k w c p g V 6 a 3 4 I 6 9 p g l I B s E o 0 T P S j k t i 6 n C P l O j 3 g x g T n E 1 C m j E w u J q A / O + x 2 0 C x x x z h h h d / G C Q c n D a P o O L d X 6 A i b t + P 9 a z w b Q K W F h A V I f v G J 8 V n n d y t O 4 T J + P t B a 8 x v 9 H p L Z p Z t 4 L 5 7 z + c p Q c 2 T h k T 0 T V 9 6 W u c / 1 J s f 5 i z F t L i y p 4 N S S P Y D 1 B q r N M T F 1 X a / 6 d V s S U H 0 6 I X 8 q r E 3 0 C H g N v v v W q m W n L S G 7 m Z e 3 E M F y h / 1 f F N + A v L J v F O A n X k Q v R u h 4 T h U N R A U M d K I c I R m 9 8 B v H p f 8 E Q S 5 Y t 5 q 5 a V O R 2 i o 5 r f 5 w 0 3 C f L 1 v D t 0 R O 5 y 9 C 6 M I 0 x w h s 8 R 7 V S x a 0 g I U 6 M Z V 4 r + P 5 / d C 3 0 e / + y 7 Z r 6 H 3 q B z x / u / L Y f a a L 0 x D 9 k u P v R 0 s h 7 c 7 E 0 / 9 7 Z k 8 a + K Q Y v y K s C V E r K Y A c P t j i M z v 0 E m P N 0 r M 4 W 5 m S R X / E O e W r b m i s s d m P 6 A f a w r 3 n I F C Y s 8 U G M 2 f R A Q S l X 2 m P R n W 1 I H / 1 c K n N e Y F d q N 9 M i 8 h 7 G k n U y u Q v N 5 y L X W b v X W z R x N + C A a S k A i Q i 7 M Z V 4 E 5 d J F b r F l U F 2 D q f D E l j u j N Q 8 U C D L 7 7 k A M B 7 u K k F s 6 8 v r / 2 Y M y f f p 2 z h 0 G Z G Y / g S Y E 4 K t f F a s v a e s C Z v H H y a u e w I x h e r 4 C + 3 A 7 L X + 2 9 p R f M x Y E F F N 7 Z 7 Z E k t b r d g b Q 4 S 1 G 2 T f 6 H d Z D y y t 8 h N g W 5 b T W U r 6 J e + m F e U K / f N f o I g D P r H v l f e j f P 4 4 K Z m H x M 7 s 0 L O 5 5 D V r A / 3 + e k x F + U + y c / C 9 v I / 6 F 5 + l k y M L d A W R R k S m v s b 9 8 d j e Z P V K l n w M d z e N Z h 4 7 x r g A l j 1 z / I p d q f x + J z g c f T O F F o m s 8 / w E 9 k m n z i 7 W J M 4 f n a v x i + s C 2 3 8 R c W n l g j 1 x t q k P g F n K R O z P V V X R B M Q z B 8 / P Y w g I h b 5 F 5 I g / s 6 c v 6 e v 2 5 + s W q b F T V h C p W H c / F x s y I U c H D d t r x O D n P M F C s q U 6 X e S f s z n Z 3 t 5 A K G T G E f R 7 l F q L T T v r i Z 9 5 n I F Y p T g a X D h o v V S p L H g d K K E g A l H P I Z y j f u N m N S 0 h 7 q G 4 Q S C Y 3 v q E N 3 / W T n W 3 C V g O l 4 T E s c L D v O + 8 v R L y D + q W O c 8 / b 5 q W 2 c F 3 u v 4 V f 1 6 A R A 1 f m 9 U s U z j a Q C w q T S E a / N j I 7 c W i M x G i G Q X A E S d w C g v M q m O y 4 6 L F L v x V I K 1 1 B j w 9 P y x 1 i 2 5 / h y x p U K E d X 4 e n + E v 8 i P r 9 f u O H 6 I + v U G q Z W G D + S H 6 4 u b m O N U / S S I 0 Z F m k S R / E C H 5 r Q z 9 c w 3 + R t E T U F S M A 4 O O + A Q w N S a z I y F x P w o P N C R a 6 C f i 0 v C I 0 p i j F b 7 m U 8 W Z 3 e 3 t Z l S B 5 n H 7 9 w u K s u 9 Z a w w o h h B 4 Q 7 S O c c r c i 0 w W f + n n r 4 T 0 u V g N X i P T N S c W u S N 6 5 P B q 1 C O i x d f S a a i P B i U v g g e A T B D M 8 s E 6 / S C B u d x p D p L e V o g p O o l P x x T h M y E o P m a e n 0 O T z R 1 E 9 1 5 C + V w z 5 H l M B D a k X c K T B e / Q J L o c S G D v d c T j C F z l k C S 6 A 5 A 9 7 p G O k X k i W R E r + g G + H j w a f z 9 4 v Y X g / E X s U P 0 g z L R S q J g H q Q 4 k L j u h X x M g 3 h Q y U 6 n i O X X l Q k M 7 Y T X + z Y t V m K K b d h E G E q H 8 D + I r D w l A 8 J F p 7 k + 0 o / D m d + n H 6 u Z K + d U l w X 6 M c w f z u i C + N T A l 8 K P v l a l u 4 m 3 G t w p m k b e p H U W i m o l K S F R S + F 3 + D t t 8 9 p i p w 4 O + A 1 0 + 1 s 7 N Y y u V + 4 B d W b 4 H H i O Y 9 p y 0 z J X Y n d p o v D P v 9 5 N t s B c F t 6 Z L b T Z V A U W o q 6 Z f U Y X E p J u 5 p Q 9 o 9 I Z u I e t n c 7 T I 2 w s u h 9 G K w D v 7 U P d i B D 8 K A 5 F N 4 t G I u 6 / k / K a 3 c 1 Q + P N r 3 U g e z t H m P P I v 5 f c O 3 4 s K 6 s g F z c S n G 4 x t W 6 Z e G d h Y 9 Z B f Z e d R s K Z 2 x i i L b n s 5 d 8 c g Q Y L i + k X T F c 3 h D 4 Y B T 2 U L P s L x E H 5 n I E f n 4 z I 8 G u 5 j k 5 q x W r W K R W x 4 h d U 1 J A D l v T w A q i c 6 z 8 T f l K f t D I K / U e Y e 4 g f F s a t g y Z U D P X F 8 j i v / 2 K V m P L e Q i I y K j V J g o 0 a H I 1 P w p U t M l t H X 7 + p Q o u k U X o 9 6 K m 7 h X J V T b z I b 3 S m 8 e 4 Y E t f u 2 1 g M h i Y y P 2 Z Q 1 X B G 5 + 2 u N 0 t d H h m E F O X 7 M 2 0 k l w j X 0 m X 5 b u h W e j s R f v D F V 6 I w U 6 1 1 C I m h k J j B u w p d N S J X W 6 6 / b i f 8 b 1 O a m 3 A o 7 w G R 0 G 4 T c A P g 2 x O m d 6 9 k B g n t n A H n E 2 1 c 0 l 4 i E S P O U l 6 6 r Y 0 j J W 9 V X 7 q 9 / U w m R f g t V E v K F u Q J / i G + G X 2 j t Q r p 6 b I l b J h n L c 7 1 q C S r S 2 O U i t G K S 2 u O 4 l X w 3 6 u G 7 5 P L x k G p r X 9 8 o G u N v F P N g 1 f v m 6 Y e x i v V S A a 8 f s e h 3 p A y w r y B 6 8 w 0 3 k Q b m g U G y l 3 1 Q o 2 V E w T X 3 T O C i Q T p + X v u 4 1 f o m N 3 / q 1 b w 2 2 1 d e h f y 9 f p o D y s q x L 5 J + N x s B L 0 Q 9 u P F X H U h R e s n M q A s P U T j F 7 O t G A A n 7 3 1 H h H 8 M v G D m t j p a m J Q t 9 3 7 R j d d O U t U N 1 9 u 3 1 t E F p N X E o u v P x H s H 8 v X r 9 D x N l X Q B L Q y Q X L V + 5 K F i V + u d W D m Y F J C k B 7 v B 0 J Z m 5 e p / F g e / p r n z l b g / 1 + h r U 8 Z g / 8 V B + z f f A 7 9 p z F w s r z g 8 t g f 7 s H J e 2 v 1 g F f 8 + l K m i 7 2 5 W O V E m F 4 u V 6 k 0 / W G f 0 J 5 k U 0 Y y n 3 o G A 3 3 G u F Z G o I a 5 u H g e 5 1 b V P h 9 V I K v f q 1 F v 9 L K E e o 5 B c t 8 n y X 8 b t e j P + K g 2 L n A 6 Q V Q w z f P y h r H Q 4 N Z c Q n U z c 4 q n Q d A M 7 W C h N i J j o Y + o r Q U h r 7 t B T k Q W X + D A K h m j 0 N 9 9 T 4 O H y 1 9 L Z f v 6 o J W l w 0 g / l t Z B 8 / K 4 F G t D Q R O V d 5 F o r B S + E q X F C E N v o 8 b f 7 g + h v 7 E k d g P B Z a e g d T 3 X g r 8 O L v H e J 3 u L 5 f 2 J 0 U G B O B T X u K H a H m U M Q N k / o j P w T c n k l 0 z y d A p s D J R p n R C q p m r n 4 Y v h L V 3 s N D N + J K S 4 q h 4 D + S 0 4 2 U 0 f w g i 1 7 9 r X d l z P p U K s Z M B c h j 9 + S S V g a d I 4 N d / b S i z e z R Q H G m 7 E L 3 9 F I G N P V H w 3 Y P J B X q X h Q g V T l I b 5 s o 8 g 5 R F g 8 I W P t Z H H s g z p Y U P U V u F 5 z Q n G e u z 1 C C g B 3 k 5 3 y 1 4 C t A z e H t k L W 6 j G e j d k 4 X V r 9 c b H 4 V o o G 5 l Z X 7 m 8 p b f 3 d F o j r m J 2 k M 3 D f A k E C Q b u w w 2 y e M 4 v L 6 C R c / X K l + B S e q q B w j 9 t q I H s w 6 g 1 p Q K 7 S g T B j E m q v N G P L D 1 O X B P d P q y b c v V O 7 f S / b d d r C j p 9 C a m E S Q X b t v u o x P N d B E b f K k P X j w 9 Z l j X P l p e X K K h l p d P j J p V v A K e u t r K h Z w B Q X N V r C X Y 0 + 5 w B 1 L r H X / S o 6 X W w M Y w C m 0 8 0 w U j U A c 7 q l V l p + R B T P Y O c d 5 o B a Q T Z E l S z j 3 d Z l 9 w d x j n b d 5 5 y x c n n j G s y P N y x e C r T b h w 5 5 0 l g u R + 4 A k / P 8 j I X h 1 S t t y 1 A D v f h v n j + W G w M / n v w b L w f w T L 7 v 8 O l t 3 t F 3 n b z q U + X Y N E I A g w h f I X n X K R Y I l b N w w s l Q s m 7 c + M Y A Y v B R s 6 N n B 1 t 1 5 K u a p 8 9 P j u O t 8 y L 9 V w F d O y j k 8 4 m 4 p q Q z t f y s G + e u M 9 E K 0 c a L h 0 M D J K U s T w u k u 8 D / W D g K w J 1 h X q 8 E B e x O 9 x O A Y W U / e 4 K 5 6 / V / T U e g K T Q 8 M 8 w b n Q Y 6 d M Q 9 S z o l 6 9 m H w n o 6 s 9 0 n k Y h Y O t / q r r + I F O Q o x 3 r U X h 9 h c u 1 S / q X 9 o U U p g j X 8 q U j V f f l Y 2 n C s v C N G N g n C Q d H z s x R h + 9 h 8 n 2 s Q p Y Q d r k T V J K 1 E V + 0 i w A W S T l / u V M m Y 9 P M U H l q j E G n j W C i V r a X s D x V w P + 2 D y N P 2 R B E / O b 5 T m Z u w j 4 H x C t H v K M B X b M b 9 o j H 4 5 s 8 Q q v t n 2 l P i i C A Q d Q I u l z G C F P g 6 K L S 6 g j v B c t d G M / 7 e Z j D d z f 4 6 G D k v g s H 2 R E a k K M d S Z b H 4 S C 3 B t Q J f y Y g a B B e r d 6 s D j I 2 2 5 h R o s A l D 4 n h T q z t P B R K i f u r v A N g / j p A 8 j Y x + P x 9 I 7 S 7 o C b 5 S a / R u q N z m z E U S d N q G a 3 W G Y g Y T + 4 a 9 L x D 9 O W J f 3 s h O C Y 8 u e d C s G 1 Q 9 6 k 6 v M L c e N O n p U T 0 I n e W b R T e p / j Y z G s H K 6 5 4 N m i N Y f z b f K 3 s K M D j G 8 I B Y 7 1 V 6 P B 6 w w D w Q 3 0 C D r D Q c 0 i 8 v n Z v X Y 5 X l k j 3 U P t j W 4 z Q Y k P 6 8 t e h K h O G f G M 2 4 b 1 1 X v s h Z v h n X u 8 4 O M 7 6 J b s l B p d 3 w Q o l h V W C p I T c I Y p R E d x h J d h j S h z 5 0 V U a m f T f g / v / e X 2 1 2 L Z 3 X b d I e q o 6 f B u n Q M O Y H H q v D F 3 j h q 4 l F 9 6 G 3 / u m 0 Q 9 8 G M 6 g 7 R l d v R i 7 O T b t 9 v t L n U O P w R 0 p P s X B q p 6 O b L S E H 2 j P F D 0 3 F p U C u o g d j 2 J K f i S y I y k Q V 5 V e l 7 R Z M A 4 O D U v z y h P j 5 x 6 3 N f N 2 / L f Z 6 L + v k O 1 D Z 3 q e M z Z f C c a 4 5 x e 9 n + + g G v + A o / J N k h S p L 7 E S k a n U z W B s + D 5 X y R g O + W a f P R C K 5 j + a J o 7 E f d I + Q z 0 0 p u y u d z R S H z q 7 w F v o 3 N 7 i J K l w l 4 u A o L t C F y e 7 D e C G d l v d R a U 7 w u h m D v N z G Z 4 K M P d D W l S w N H k X 9 8 W j q X x c A q q M I j o R 8 d l J N H a r 4 Q s H P 7 C L n t B g x Q Q t + S / T E O 6 F 9 + z X Z M L d 1 7 Y t v e I / G A m V m V y u B s M K W c W 0 w N v 6 2 X l v A z q 4 i F e K H C x 6 i N a U u n d a B 1 A / I D + P q 7 2 / r F L O h I j U P 8 e 4 d 5 9 r s k j + k Y 5 j w z t 7 p a o + x E T 3 + R a B 2 z L Z R d T v K T m 5 o r I G + h o E F 4 B t x N q Y I z E c 3 R j M o w B j j d m J s U 9 c Y D t T 2 E 5 W d u H T n 3 h n e W 6 O 7 6 a 9 g w F v E 5 d E A d M r z s f D 3 E 7 + U a Y K u p m 5 n E e 4 C m 4 Z 2 f o Q c r j y 7 a d 7 I L v o G x i h 2 g W 1 1 o K E D k 6 S q n 6 E y 6 3 7 A + U G 3 I / 7 D C I i f E B x 2 W 8 h y w W d S U A t 8 H 8 4 U A e u W T N 4 t 0 M f u U Q 3 4 Z 9 M o D c v t N H 8 N x d O b G D H p 1 Y c H 5 p v O 4 C 8 b s b R X 6 2 d b a g l 4 6 3 Z s m q p D u O l X h B T N v a X / D 4 m n C d U T k c j i 0 N O w 9 s p x u O r V J 9 F R 5 f V T S j z z B L 3 P v j Y 0 H b n g Y 0 a s 7 Q y r 8 j 9 + + Z I I a 7 g q q A p s U O R 4 o Z a 3 Y u g T J X B 6 v G r x g G C w w S b w 8 8 Q / o A O C A E l H Z E D / A X 0 a u Z o D z H e c N h o i t r w 1 6 W g p 3 T U 3 P O p W a k s H f p k 8 p k P p W 3 l K 3 R H K K w d n E P k M 6 b l C G C V I 6 U J i + v a 3 A e 8 8 R F Q O + 3 4 t L U S n 8 2 F i 5 N y U H r j M P Q Q C e / I 3 T s 3 / F F V m F W e S k q 8 v E t Z f l c i i t X A r Z 5 p d 1 7 m K P E O F L V d S Y u 2 S S W o / + E l + P j Q D D k Q 2 u y z d Z W + O Z a 3 8 / W n 6 Y O W L K V H R K Z F P D Z 6 N W A 0 T K 6 s M i X + V 2 w H Y r 5 K y R k R S 6 b D 5 r r S t h v R y N y D q B e f S o K d 5 c G D W t x B I N / u y s A g B K x t X 7 g O s y D 1 1 Y r i J M O 8 e f 0 U S c x W p I I l F N 0 E X r D 2 P F 4 E g y P N 3 e W c l o 4 N 7 3 K W X s N C P 7 8 c j o h a T i e D o n y 9 x W Y t e k y F T o / f l k C 3 y P Y W X S m C V j d F 2 1 W v b t K L J D c h O / 7 3 Y T L y l T G 4 + 9 r m u 9 M 6 N x v i E h k 5 Z k Z r u q j N E C S 9 S I o 2 3 Z P 9 M t P L z Y o D / K a r P r z 6 2 z F O Z Z O S p A A R I N R w v 5 K b j 6 M O Z x E F 9 X X N X B T L J e r E l n W H c t 3 a O p v M A Z E a 6 t e c V 5 A j q K o v 5 V r c M M I P B l m L 9 S K N l y 5 R x F u x 3 z z G 4 s r 4 a O 7 w 8 H 2 + v j n 8 1 k r K E 2 N P K G 3 b G 7 s H 4 c I h F 4 S 3 8 V K K v r + 2 R r B C Q D b s W N E h i o u i R h P D k 9 S A d + z / U C F 7 s 9 s u c g B Q a 6 j p + S t U x + o L H I 3 h i k r 2 c t 7 i q T Y S z e e k Q / P p X d F v 9 W b 4 u j X H L s n f B l N X + p Y h k i U x x 7 e f 7 W u u R S P i n Q O G V 0 R H M F 6 7 N i o h G o W Y 0 A / 9 2 o i S p e 3 2 V A b z D 2 I D 6 j k A 4 O y w r 6 i 9 5 1 9 z v H y r x R + T 8 d 3 n N C P m x k / z f N 5 u s J e R M 6 r W s 1 q z G 7 Q 2 z 1 Q l 2 h 3 E U 4 Q t Q m s h W J 2 U z 2 + I f O I T U D w K i L A e J h c z u w j C W J 9 h t S J b 1 4 1 v h S x 1 a Q w L 5 v Y i b z G P e K 7 8 g D T p O 7 I F n v R Y N 9 g l N c l Q E X J O q J Z I o d N A N z 1 + 8 z t p F H C o i V 5 T M f X J A C G Q a f 2 w K 0 6 i m 9 M H f 6 a 5 p C y 6 / M 9 Y U V J F r l F V k p x k I w r f a N L b O p F Y W U O x 8 9 y U J d r 1 n A V 9 U d z t 8 X 0 / k d z B 8 R S b v 5 o 7 g h T H j 5 Z i b j f 1 x 1 6 u e w N s t t K N D i R b c D j J 1 C O P K D W 1 a o S v h 7 l w E 1 Z H 0 Z W e W 7 E 9 9 Z 5 6 p b g v u P 0 s / 1 8 r u 5 O p q s q p 3 A D a j C r e 7 Q b s K p I Y e e 5 c C r G P l U J j E 1 k m f h + 8 5 d y + 9 8 C Q V h r Q h s Z 8 v v l r n R T R k n I s 7 1 I Q O X c i U M m g 3 V S K x C G R B T R j E N M R i 3 Y H X 7 l v T + N Z p o y d q j y k + b M 6 3 U B o R 4 Y t g H K 0 8 / j B F Q o G L n M b Y v F 1 h w G o E 7 g o B z j X 7 H z h t 3 K P N c j F X M 8 j l 7 c e O Q k g 0 p D p e F Q x q N C N V S 0 I K H r B V K P Z G e W 1 D h B Y n V g z 8 F x A g s L v J c A w Z 8 O J o x u B G T q O E y v 0 t N l C i y G 7 n M W J L F F I w z a p x h D 1 + S h F y C D N S c b w P J / i P p q i i N L g 5 z x P 0 R 9 r L / / g 6 j f h v Z H C P + S S T j 3 A n 3 9 2 O / m v z O w + E 8 y K c T D 4 o c 4 B K 4 J A f 9 w C A 5 P R n 0 8 9 7 p t W x K i t r R C H G a U V i 8 Z c G g S z c a X C C J J D m k S z N j E N N P 0 c c 9 b d w z 9 Y H T F + J m I 7 H J T B C 3 d r q w U Y J 7 o z 8 g Z n p 4 n A J g w y E p o i A K B 3 V O B f n w u O e S i V P U 7 1 0 s R 2 b 8 7 U b s M M v 6 I 2 g C g O W c T I r j g j j S 2 6 I 9 k e 7 7 M W g 8 K h B r w A 4 f 5 w t h U H / z g 6 S p l k q t Y u Y / T 3 y W I T x p c g v x T S q b p e z z t T 7 8 Z d s G A v 6 M X Y D E d c Z B 4 g u J X P i E W y K 4 I x l q u i c t C s p x f z t J D Q u V 4 X I f 1 / v 1 7 g + F p H S K 4 s g + O w o t D S B S g J n M 5 7 I x 6 L k d c H 5 g I M / O A M d C 8 P J K K H 1 t 4 8 L / y q Y 8 F C i K Q X F z F B y N x A c L g M X + + n V w E b 2 i o s Z C x G P Z 2 8 u C V d w R r A / C M 3 5 6 2 u K + W H a i 9 T p E X V Q A i I 6 B 6 E G n e 7 g 8 g S W u 3 m D t C 2 2 E 9 M V x + H 3 g s z g y S t R y + U + y D 5 e M 2 b G N I x e H 3 w 0 O v u u h t t k c N v I H h X f 9 o s H U E 7 X 5 x 9 4 D a A 9 T i g Q + w A w i K n s b Q Z P F r g U X Q 3 X / r F + Q E C 0 / a v F f D R k G k o G d 7 s T C d V n S W s 2 u x 0 2 b + + l V e j X N 4 v T 9 s H b 6 i 4 7 1 m k x + o z f u + V E G 0 6 5 5 f h a O o g M 3 N A L h 0 c S h J 3 j F v / Y K 1 j v a 9 f f / 8 w S t I S J 3 L O a / M Z j C E v j 4 K m 4 0 D s Q D 4 f P 9 + j b s S b J G T R e 6 E X f 8 + e 4 x 2 2 D M r + b N B B Y T j M / L i F 9 l o Y 0 N + C + J A 5 3 s i T P z 9 0 W 9 x / 5 p s k U Z 7 W p p P T h k + 2 f L v N C u Y v 6 X l H 2 9 J y r A J + y N / 7 o j d M i n X C Q C U Z F N k O O H 7 K D p r r D p 8 V A r F 2 S u G S r a n J N C + N D D / w Y G B X r J A V G A J P L F I I s A o U g U t J A f O h i b A l 2 G u K k K 5 Q Z b x d R I e f w t g d b f O o 0 n h F D R u o W a 5 t g 3 S e 7 l 3 x n x R x / B u O 8 3 R / E 1 u B x a G M U d C 4 u 4 B k j D V H 2 b T 6 u p e q Z z n 2 K T h Z x V i r H P 7 E 6 j j g I / 0 v u o x Y F S Y v 1 q U 8 n w L m C 9 U e f Q H 0 j w f + Q 8 f T T u d Z P H c H L 1 U j f L Z 2 2 0 a j 2 D 4 w O G O i t 3 r + 2 w 0 E j E d t b w C u Z r d o m l 4 d R B Y E t S 0 D k g X W 5 8 r h d 7 O Y N D x T J s r f i 0 S f g / f + x v P C B F R 2 l 0 0 5 9 A v d / a Z e Y W X f R 2 m w y C M Z A F b / d P j 0 b B P V E 7 n t I t E l T 7 9 u v o r v 5 h O e n 6 D F X T y P u s c 0 j k U 6 S T c e / P Z 9 d z B a h P b R B d u X j l n m R Y + 6 4 t T s F r V z 0 S 6 + a i M / v t 7 R F 8 O / L d f l L + 2 a F 2 j n F 8 t M O t h G D 8 L Z c G e 0 A c z H / 4 O c 6 m z o c W 4 T p C U e 2 6 e s f y A w S f h D n v 2 R u 0 c R i 0 6 V J 8 d Q J m h v N 5 t P S P y f 2 V K v v p Q u 8 I G u Y / r U e a F y 3 t 1 F M Z J + o B i d o m L i 7 4 P y K q 4 H 7 a 9 F L 1 M R K 5 z Z M p P s s b s S M P G D c 7 4 T c H 4 Q O u O f a v n h n 8 5 e z E z b t / 4 a t 3 0 K w 0 R 7 I E L g F L v D + e e J a H j J S q y 2 t 2 o L C x 4 N 6 I o E g k W 3 L H 4 z r Y M c F P i m 5 L l r L z x g F q y n o h v n t + B u w k O O 8 U K T Z P D 8 a j t C y n 0 p V L N g N I K 8 G F 7 z 8 v t L y O 3 k f b t E c H W o t t q O 9 2 N i w 0 I u u 2 z B b i x R s X o w r S K E G l 7 3 7 J j m Z B A Y 5 V i P p N w K k c h p r L q 8 J 2 i z D 1 M D T s / H u A w c x F 2 S I V k 6 L f i n R q m 8 a b i / a U 8 9 j R n m n O d 2 4 c J E J T x A c a M F x / q j m + g Q 6 r L o W F b R b n J x i F 9 D F t Z g 9 v D 8 m X h P l N S W 8 j + 4 k x V f U C f 8 Y f R B e w C 0 b y P i t Q 4 c 5 q s w M P Y 4 W v G o p f o 3 i L K L n L H l d w h A p 9 P b w C Z b j F 3 9 k Y b k d / D N t w q t M G d a r d Z 7 l x d X P C o Q T g G F Y C / K E t x 4 + b 8 t r K a U x 3 g M t 5 V E J 9 s 1 A v 7 t Q o i m 4 7 d E d d + A m J 1 Z z n 4 3 j C W 4 L S b l e U D m L X / C X i C z G j + j m S Q V I 5 / w 4 D 3 x Q G T L e z f 2 f 4 s y L 0 X y + t X 7 M W / 7 1 + H e o v d J B S s M u c H 4 M f y Q x J 5 t + 8 G U w 5 g F m S K W H I G I G n U R W 9 J C f D t j D J f U 2 G O 7 W v 7 A w b H 5 X e b O u w S 2 k P 1 x K n 3 E K Y A u t s H Y D + u j Y Y P b o / 4 d z S F B y 2 U O G O I t C + i 1 0 I E L 8 8 w r g W H J + Z 2 K e r o c 0 o n Y H 4 q A v k C 2 L M h R m u F N x 0 J f g R p Z x k Z 7 4 r q x M d v H a F 0 b e Y Y m l 2 N + Z J t o v x + n O 0 i B w K 5 4 w P C b E p J J f c O q G N o p F b h g q H T n f V 0 9 0 T E 0 3 a B y E J 6 Z D 3 w U X q L U B X H r K H E w / W p O l O S E s R o 6 i / U 4 B m / 3 i 6 v q 8 f 6 P q y h n k Q i v 0 o k 0 B O w N 8 x U E d C o d q b G Q c r Y K B V R W 2 x v 8 8 T h Q e G j 7 Z G / + w 0 k r + h t U i i h 7 b m S X O S H S 9 1 / 5 + g 0 3 m / w k V + N Q 2 V D B U G i K w E v z S h X A 8 P h 2 c D z f N M X z / I + v Z x N v s C D h z c S F 1 u D m s P H S X 0 h P 2 O i 2 / H 7 l 6 w P M G G l 7 8 z h S Z e L u m b 4 v J v c b B e r s V x + J e O w V + m i 1 o l d V P z J o / I N K J x 4 p Q k N / a X E o q O 7 G e t c h 0 A y K z t 0 I a C W g C 9 3 r u g a o e r z U v V 0 z q C Z m 6 a + g D J P f r P 5 4 N 4 e P G z O s S L y p 1 a 7 M v x R 2 A 0 F d y u U j V e 9 I 6 x n L y n X j X 3 K W L w I w w l M 4 J / w q i f m J 5 V w 4 y g E I R H R 1 l O G Y a O + + l n T R 4 Z 0 o P g H q U c D D N u d Y H b o 1 P F Q T X c Q N P h e Q Z / y b M 0 l C Y k l L 1 Y Y 4 6 o E Z f f H O g m Q J 7 Q v A 1 v U 1 V 1 t c P i 2 y f B a G o P 8 c O p d q c e U l w s 3 4 M a 6 f I O I h C h H W c q s 1 n k j 1 r e q y k t E L P k z h O C 8 S h a p D s y 0 O j R 5 P L c O V l Q g j L W H J w + D 7 + 0 4 H L 7 d h j 5 I p z 3 b q I I U 3 D i M Q 7 c F A A r G x J u r g w m d m f u m P z Z s g e / R 8 d h c e Y K v E K 9 t A l I x 9 V A y f W C y 6 l U f 9 B j n 4 e A C B f P v n Q b V b J Z O K H X I U V j 3 c G D e x t h E 2 q t h G E J q w g B E S w V P u 8 s V G e 0 Y s Q k M Y o C P T 5 + O j q T m D o j j o U n O 0 4 1 A M g M D t L v a m d F m r 3 D H L b K p W x X 2 s A / M l F M b h i s f y J V y W 5 x W Z Y n W x n I t k r r U 4 E x b b m 8 1 o q A n L 3 J f v i 4 t L X v N w g d y Z y D g Z i 0 c S o B v n G U j 5 E m y R 5 + 3 b d N W i 7 z q 4 7 l l + I Y + p S t Q V T 7 g Y W g r + z u O C 7 Y l U o s j o y h 0 A Z G J O t 7 f j t a / 3 t f 3 p 4 a M 8 T q G U E j t 9 C E S b R R J i f W b I b O x L D 8 2 K r T y D e 6 q X t w K F a y + J + N S O J w y P f l 7 7 b n r e D z Z 6 8 u 9 3 G v M a L 5 Q z / U / Z P g v X 7 + O J A f f J M + 1 o U 9 j a b z a 9 e V P 5 K a + W i T A a m h 9 9 9 J 8 8 B o g 6 D z p k 8 p 9 R V L N 8 Z f Q T l f E z 8 4 n x L J + C c 7 Z L H j h 9 w u w g M 5 w J p D f V 6 K s e + M b O n c / r I 9 f E n C V e j I H f g B T y 0 Z g i r R f n P f K H j t v 9 J e P G C D u / 0 l K Y E t 3 O U o 2 4 Q G 4 t 3 I 8 o c y O n f f J v c O 1 p 3 d C K c w s r J F W + d i Z l d z f K n J a M Q 8 7 H 4 7 3 9 s g h 8 x F X 9 P C W v 7 a B j 5 q 8 L z I H 8 F j 9 r b 8 u R T 8 / 7 N M k G b V 2 V 7 f C A z F h + K L I R f w e S P F E u Y f w m 8 v D R W g 7 f t / d u E d 2 Y a z S E i 3 I U T p G o Y R P z 8 A N Q C b Y 8 b a d / N k R F H F f W D 3 b L M Q r U I A 1 E A g A z z K + x A Q W D 8 C y w + h B P 1 k q k K P p y t x C L G C u g d 3 i g L J 9 d m W A L / p v Y I f 4 D V M 1 V c 7 8 J e t T / L + 5 f g E o 9 4 M 5 1 i Y n z Y 2 O u + 7 r r L o A M V y J e G i k m K R h I d d o g k K r o d k P 6 s x d G B G I c a 6 I E C A 7 j / E 9 F 5 4 R Z 6 o e y 4 / f L l d r Q Q a + V F 4 k i y u B k h P Y N f R H z K R K A W W D 5 8 O y D t + W u n i b 9 t o r 9 0 s H C 9 d d l n H + G k / n 0 w 1 / G / f t v a z E W j S j B y D K J N S 2 r Y m F 8 A 9 j c k 2 V m 0 8 j 3 n 8 B R f P x K c L P Z D 0 7 K z L 2 h + Q d s u n B P G N / t w + 6 n r 6 8 i 9 + Y n 0 / X + J d H x Y c H 1 g i 4 k d v d y M U W O 8 c W 8 R Q x I t O W 4 Z i U v 1 o Q 0 X U I m Y X k F c 9 p d G H f F T J J L U g I n R 7 c s + V a i h 0 Q V a t 6 i T 7 n d Z A t a e 7 o d o / R O S G F k Q s 4 M J H 9 I a a v / n g H i z v c g H 6 8 Y v b G 2 t 3 j 0 z 2 z 1 / 7 O s 7 L / T b 7 H 8 + D D / M u d X W W P K R 8 U Q L m m l K x z W 9 e n D T 4 u n 7 M A Z S g f n O 1 a 4 6 q I P H N 9 H u 4 Y / i K x 9 E e P / 9 j G 3 S 1 C I p M z 1 O I + 6 w l 4 L v 3 r 2 L f 1 N B c y B X S z 1 S w E l + W 2 W 8 e 8 X f 2 F + 7 R l B v 4 d r f o Q i w E / I A N 4 F 1 1 p r b I 5 H i 8 n 8 X w d o d K Q J G E r 6 g R t Q 1 j o Z e S R A A W u s c x S 4 v t 7 H Y 8 9 w p n O w g a 6 n 9 t 6 / m F c X b 3 3 w c m P k + t C u h V m o 7 t b L 6 2 4 j / T a 2 q v m E Z I J n w I T z 2 C H W s E 2 F F w x D b h M n E l f c H q 8 m L t k i w z O H g 5 Z F r E u 1 h s k 8 1 x U q + X r f C s + 6 1 L s A Z 9 8 H c R 2 Z S t u 6 G r L u f N b g m s M 7 / 7 O + J x / W 6 P f A J r 0 g F a j 2 j B G 9 y 8 s c X F q o / T y p c T 7 x 5 K J V t D Y l z 5 4 a 8 H I u 2 e 1 D 6 L d 9 Z e / F 1 L w 0 T D + f s E L o S 8 2 b a 9 K Z 1 Q L 5 z 8 8 A V b s 7 h q r M j O 3 g X 0 Y 5 Q P q 0 j i q g S 5 T a 7 B O t I C G d + P S 8 P 0 z T c s l M h 5 E b h W X 5 X K 1 e 6 H Q 6 n D Z f 0 D G E I Y 0 X A 4 s c F 1 a y h O 1 P b 7 2 w w r f 4 N h R w 5 v 6 / C j Q i i A p D a + z y 2 8 p M z 9 + y D q b m v C W l 3 6 J y l 8 g J e E d + H J r 5 9 W c A x C o + W N q Z G Q O J B o V 5 u k 6 R P T M n m 9 a d 9 x f 2 3 f Z m 8 w 7 e u / 4 X J c X d p y u b 8 M n g 5 c F F P s p S 7 E n a N u a 8 / 4 6 q C e U 9 j n a 2 m c C 4 x U T T J r 8 Z C X 6 K Z X i a / a e V q O 3 y l j 5 f C s Y b 6 6 x + C O V L 4 9 N H Y C 7 t I i C N B j B B R E X e K b y d E G r i v j K v g W Q N Q v j B 8 B 5 v Y 9 h K i 3 x t K c 8 8 0 v z T 6 w Z E S Z u 4 a Y 4 8 1 i d a u E 9 X E E d L 9 z y l 7 h r D Z D J 3 Z u B L C J y V T O G J X i O M t i u A D g D w X L e r C U J r + w D y Z d W p a v x O c x p 4 K h 2 r K a 0 c 2 M 8 r E f B f H o v l / L 3 F q 7 A 5 X x 7 u 6 5 u F L p 9 L V 5 Y A p a E t 2 Z d K 1 S A G I b W n a V W t h r M J + a C e j r Y r c c Z Z z n h l E 9 H H Z v t j g v Z x J 4 9 G G 6 7 Z A W 5 t Z B 9 C A t 0 x s T M 0 D y 4 w J Q h m q n w M v Z 6 c 4 n U P v 2 X C b X e 5 + E S V x Q A J I F l A Q M G w R L C q V h C e m I 0 3 S x 6 p f Q O 3 q o n L x + O u y 3 f E e C Q R 0 z z S y 7 E D b A A b z n z 6 m r g x a G v 3 3 b Y N S 7 7 A L 1 m j z 3 2 5 o I 8 P P a n 2 t + y F y z n J b e M + Q F I W u s J L N f W 7 x L v x + / Y g 3 T t i f r e j Y l y z B + 7 y 5 7 T 8 N I z s b f i K g T G 9 3 k u q u G x g V 0 4 B c 3 z e o u Y m 0 S Z 8 Q z U s c F m 8 Q W 8 Y O h F P c 7 5 L f Y H / M s T C A 9 Y O + f 7 8 e c W k A c 9 H l 4 + u q s S / G n d p Z P u b 5 + 9 b r f r t w e g c a f e A I / N b Z L M t B n / L h G 8 2 Y M 9 Y + + o / S D 1 4 n X v O B + / q Q y m T i 2 h Z o 2 3 j J 3 n 0 M z 0 m 4 d X Y k O j 5 n T 5 g f y W J C i s f / Z Y I A D 6 M m m K Z t 6 Q 5 x T l Q x 3 C X 1 S X 6 P 8 n i u p T z 7 A v H h F e F S u q w Y Y S v B V G 0 2 Q 7 X / w D T K p V 1 8 Z V Z 3 P 7 T / H b T K 9 n 8 0 f 7 u t n z E H l o D O 8 / 1 Y 9 X t f 5 Y Q 1 B n W q P E v y i j S W / m p c 7 E 4 9 v l q I 3 8 N o T 4 p M + S J P 5 V 7 S D + O C J u Y t 1 L M n x 8 G L g p j p G L z z 2 Q I h k e M R U y y o J y U k 7 R p / 5 8 g t t b A D W / c M D T n t w t J G D O n Y q c 9 F Y H I T t F 3 M 7 g 0 G F L m A M Y / o B m F N 7 U s 7 A w c C c d N f z O Q X b t s 4 P j W t H v i V k n X u / 5 d V 4 f O Z q J P y H m W r j O h d h f v A O A V S a q L d T d A u U R Y Y g f t X F 3 H O 9 1 o b Y R W G O l 0 n + r p 4 m O + P 4 y m G U k H A p G R N j g y X w y M s U P H o j S E R 4 + I R l v M d j 5 1 1 L 7 Q j P J + B L y u i N u x p A 1 4 i O / 9 D 8 c V Q D F w 6 I o w Z m a v u g E X b n F s + N D 4 a X u f N f A J V T P 0 M e O z b L 0 V O a w L S Z g w 8 y d 6 F 9 j / C E 2 z k n X 1 M 0 t a v A v 5 C a 7 E B I X n w D B q W Q 9 P a E U f V l d T L J a c O k S 7 t d k m v u 7 A Q R + O / r l g G P F 0 Z G j h 4 c d C w S 8 g M t 9 g 8 9 p e V y 6 d + H z u X Q 1 7 + E F B A W t L / G Q c E v O p 4 k Z V D 3 t H r x w q a 3 D O d H r X J n j / A e u D / 8 6 R J e q O r S J h y x Y b E T n F c 2 P y 0 V / j D T V / 7 3 J K G b 5 B i 1 m 6 R w 2 e z c e y K 1 w a Y C t i z z v m z v m U A 3 e k F 0 T C 9 U o F 2 L X H P H g h c n j 0 m / W / j Q q b E r O 2 2 m 4 s D a U d K p D p U X s I C I y 0 + U P I O f D 8 2 G r N 1 A r v m V g 6 6 i y d K L K t 3 + p D / N K z / v x a E 8 R Z 5 O / R E m + 6 H d S y f Z t J F m 7 6 4 / D e h E q X O 0 p n J V n + F R c g F l v i + K n c n I f t B V Z j D 5 9 p O + r 5 H k Q T E K J C X I h k l j + 4 c J 0 4 P i u 5 X q 0 l s 7 C C q A L g J o Q O B N 4 H a M 7 1 B J 3 8 p B Q 2 j 3 q V Z Q s + 4 y / N I 5 t D M m Y f a Y i Q 3 4 7 H f 4 K a T j N + l 5 x H s e g V M E 5 I O r 4 T 2 B 2 u k H G 9 l 1 y 5 W o + 7 / F 4 f O W 0 p a D 6 v 0 J B G u r M d l b 9 a p 1 X o f x i Z g W 2 H G P o 5 m w C 3 I m Z v 3 c c V Z 4 q v G K P q 8 h 0 I Y q J u o u 5 K W 8 D R e h + J T P e A B l z 8 S L X h X j 8 / R 8 r S 1 V T / G V q e H a + L X Y 3 v 2 8 0 K g E C t K 0 d G 8 d F 3 R 6 f S / H W R N a 6 G c R / I + 1 M l p x F t y z 7 Q B p I o h E w F E J 0 A o Q A 0 c 3 o J A S I H g Q 8 f W 2 P W 2 k V Z l l V g 6 q w a x n X M t I i / X d 3 w f e d s / d a P V b W D 8 T T 2 5 O G 7 P Y j 4 j t w R + W + x 4 n z M 6 L M A M t y B m S B J X 2 Y C 8 G + s 6 C f H t J T e B W 1 6 F 5 3 m j u m 5 O F b L Q Q 6 c N 3 z 2 2 y R f 1 6 X S 6 b D s G 7 c 8 H / J i C g Q h L / E + D l v v P f e u 7 u h H 7 u I e Y M A i n v / O N / C T Q q C d f z Z w V W i a C 1 O v 6 / n o J + v c D r P I V R s m 5 o U + J 9 n 1 C d q 1 B / m j 4 Z M E 0 h J c + T r B q n S I z t O C i W 6 n x a D v O 9 v h 1 P M 2 k g / 3 C b Y 1 t F e 2 J D 8 p r + X d 3 f d D e R g R 0 J k D V U b E a d 6 + 2 q 4 Z Y U F d 0 T 6 v W B + y v P 8 T m h G c J g L C W c F D p e 0 l v I J G V b l z c L c I H 8 P U C j G 1 e c Z a 7 q N Z E v y B l I n m o l n a N F h j L F z c T M 1 p E P 3 j 1 f e t s S b Z M g r a h S n N U r l w B T D 3 8 4 p 3 4 O H 5 D Q 4 / r S / M 8 3 1 X Q 5 o q w l A 1 2 o h 5 0 y K y d z s m 0 1 M z A e 7 g n r 6 X o H k e N j 3 a + a F 5 4 f d w V 7 z X V E c i V 6 I V B 0 v n U t 3 E V F x A V G X P v o c s d 7 A M T / K V 3 w w v X T 6 F M g i 0 s C z 3 S f 5 V q A 3 G 0 f 8 r f 7 7 O w S l W D E c Z 8 v E B D i Y u + M R + o 9 D k h w X u e I B L 0 C 1 L E + V t 4 f D Y R K N q r L d X O d c 7 t K y t z C T L 2 5 w J B E n V Q Z z n m u 3 K F c 0 m x 0 V s v z k 1 j z l B 1 X 7 N f j c j u V 1 I B y 2 l + a H E S G S C 8 p E Z G l G 3 2 r f 6 y s O c D Z z f G c / e d f C e H 8 N W t e k 5 q m s J X K R J 4 K + y e / X 7 4 W L N E A 1 k Q j J 9 8 k y j Z B 4 l s P V M Q 0 E A g J 6 t S f a W 6 W / P k d Y L + x K 0 a 9 g M l z 7 g 2 V h e U S 0 a D C F 1 + e y w 4 M D 4 P m j 4 M S Y / M c M T i e g V M C 7 m 5 j f p 4 0 j + b k C i X L 2 B U 1 Q 3 J 3 7 x b Q + K A b V F I g e 4 0 e o Y m x Q q E P K M K y 2 f Z T b 1 J T Q 1 8 Y J u e m v S i H R K 3 9 / U e i B x / t B j g u f Y h x w 1 F Q 5 d f q 4 s + 7 U R Z M l 9 e I p N + g 5 d G i O j C r t F e 9 e 4 K Q W k U + 6 D N N u j Z f k g T s S 0 + j v x 8 e 1 L x L l 3 r P m 8 o Y Z 6 p 1 1 s B 6 j Z W A 3 0 / G L k 7 w K H 3 Q b S W B S x a h l M z e J 8 / C a 9 X j a L M 9 Z S N y X t 6 k 9 v / 6 t Q U K 9 5 P O J v H J H O j 3 u I 2 m / N a / B r y i 2 / i v X f 8 M d N 5 M B Q V E E k 9 D 0 h r u H 5 f 7 e j f V 8 u h L A N s o b 3 z A K w D 1 5 j F v T G G k 9 R i c D o y t g V 1 E R k y 4 C L u v g 7 X z w X A b f T 6 z N C A K o I g e x F 0 Q L B j s X i g U E / h B e v O F T q M G S B V L q 7 0 6 i c G 4 L X G s W L 2 / + 9 l b 4 U f 1 e x M a V + 1 G j Z w M 7 z V n F + m 8 i 0 4 0 j p Y Q D / O e A M m q P M + O 4 3 t L Q K 8 7 4 z S R x L v I f g z F Z k 3 R G c L Q 8 c 5 9 H I k v C 8 n p H d + y b n B g m W / p g A l l G K D l t V v J m 6 v u B w B b k N S 3 j A r Q t v W 3 1 6 C c u r h 9 w s K n S i 8 r 3 X E 6 A 7 W A Y e G H d 7 g 0 Y 5 t + p r 8 I A g b g K w g e l b E M S 4 f R k O v C J 3 L 4 B R z m 5 I E g u y I S K W 3 K C F M x i K h c w C L C j x X N K r M Y X C S 1 G G P n 7 w y l i 9 o j P 0 k O 5 j / D 0 r O T l H 4 B E F Y I f Y Y D t G z x Z a A F r i S + A s S 8 K N e 5 v 4 y w N T K v q + F f 9 N 1 b p c / z f 1 c 8 r a 4 X l V i 9 v N p D 6 7 B Y r x / B 9 Q T 8 a p Z X 6 M m T 3 n 9 k + e A 0 / 4 + v J v 4 b p G b q H 9 X U v l A Q I Q h Q s k U 7 K c g n t 2 T f o n / / V X n / 2 E j W H a B h 7 9 H A Y m 4 Y g F s R K s K f C d T Q l d O G 8 A M 3 K j L / l z X 9 Z c h 9 9 U f r D / m + b d x u D 4 q m C W z V B M I d s l Y k 7 3 + z 1 A k O 6 E o s + d k l h u r 1 4 n j 7 n b + J n j M A + N 0 I 3 y / 4 S s F d M C 4 F j + 3 1 B c f n t K X s H I t x Z U / f x 1 G G l C b j 3 S O 5 8 u s c 2 H v T O 4 m 6 s 9 A m O b Q 0 3 P V 5 e H j v y x S o x t U J q r K F S h M b N P g D 6 3 5 + J 1 2 s C h Y t 2 x p E E P L 7 + w 0 u e p P m H q f G L 3 8 P T U x t P 1 B W / + y u 5 i J 2 4 T y M a 3 j 1 S f + I K + k E o Z s w T + t n L 0 t u B E 9 5 F N + D 8 V L p O M m W c y / + o f G F x d H B V j F k d 0 Y D G E 4 8 N 2 G e Y R K 9 / V L 7 I + h L 8 k j + G M s 7 3 W m Y g z x T k 7 5 P + 8 3 8 g 5 q 3 7 E 8 M 9 u D + 8 X r z O x D y + 0 L v a D m Z n v A h z 3 P m k s 3 v b n 1 l 8 4 a p I F A q a 5 H 8 O c 4 9 N X k S c P C L U B L 4 r O w b K e Q h x 8 D k 5 H w V G B 4 C / f k A K G L D h 6 m E s c c l u O l m 9 W P f Q F H H 7 w L / 4 R n u f T n f r n s v c 3 0 c 6 Q x A 0 4 p i v y 8 i 1 b 6 U N k l B S 7 8 G Y 4 k U + p r A T v c S / D j h x L 3 m P B Y 2 g + G W w n R 9 a 0 8 e 0 L S 7 Y 8 O C 8 B E z Q n P r H P o R g d D O D F c g + f N 5 K 3 M b u A h z c D T I P D w R X m 6 n u c l 9 s 2 t v K 2 D A o y 3 5 M 0 N + j F R e O + s d h U M d 3 / 9 D P Z 1 s 9 v 7 5 Q / T 0 s E r + a y V v q 3 c h 8 I q t y P y b 4 d 3 P d g l M k q l C Q + o 7 T c b g a + L Q d C g V H 2 f c x 7 N / 7 j 9 l 4 T Q T a I e i a h z A e K Q 4 i i E t G i c i G N i y a W u E Z + N f L 1 6 o y a / D 7 g v + D E f u P 1 l i A S w V A 9 R R T / W A A d a p 6 + o g K U q G z H X l w H o Y s z q U b S s I 5 e O 6 e t J R h 3 X j e 3 M n Z 3 L 8 p H A Q j G s J L 0 J R B 3 f b r m Y t N 8 S T I K n i G F 3 / 8 U 5 1 d D E q s A A J o B 7 f 2 M j 9 N N t 8 m W L 4 Q O W S B O x 6 6 l v f w q h 2 6 B i w 5 + N k / l e T t Z P q I 6 n p S K j A C 7 7 3 8 I x s c w Q Z z H K v s 9 c q O d e h d + S d d W S V v P p t G u R W p A n 3 8 P S L 6 w s X r A m 3 L d 5 G h V I Y o 3 g 6 9 I j 5 M 7 k w / k d O p e a Q 5 p q d G f o K f b 6 / N 3 O B w s y 3 8 c k o 9 y B S 2 1 R M H S e c 0 / l l M x o W q D 8 S p Q A z I D R G c Z j 8 g F n S Y Y 9 1 c p X p 8 D W z Q v U o t d i + U T b G 4 N g N j Z x Z O f 8 w R M A e 2 l p + x u / / E i p + H k o O h Q V n k e I F S / T a g V A 9 w M e s + n 4 A V M j s 8 + 4 M M B 7 7 p G j e g V 7 H H + 4 b G v v + I P z x d T 7 1 t p 8 C p b p d D E D 5 D / B b a K b V 7 h t S J W n X q V Q g O y M X y 7 y + D d U J h 0 X t x j T X H F s J h M U W i Q e m S 8 V V C 9 R B k a R 4 g L b w 8 b n v D 5 9 4 1 N w G F F r 4 k n I h 9 2 J 7 Q b B m D K Q g 4 7 b D 5 3 M M G 2 v o c B D V i B d Y y 6 n R 9 / 7 X a j g V 7 9 a Z 9 / M 3 N T E 4 e H / O o s y k k D O L W G D N w 8 4 Y Z w c f 3 V R S j b J 8 Y M I e k Q d t M V a x s q J J n 8 X J j f N U p U v M V L N 9 v j 6 J N O P / c C d B b G D / g u k 5 A n / I m F n P g O L Z 4 I B p h r P D j W / 8 C m e h O Q c F 2 B F V w x q a p 9 f N + M Y J R A N u z w 3 K G w l f p m I k H I N v 1 d 9 X G a v x o p f g k X r 8 3 v Z X S V A N R f j x 8 V 3 z q c A 4 7 O S r 7 G + n q 8 v M O q L + D x u a M l 5 e y y W + B L h b S M B / c 4 3 3 c M 6 r Z 1 k R 2 X / O 6 / H 5 B K N M m H T M z m Z 2 O Z / u 0 a Q r B K E I S h P P X v W m F a M 3 d o 2 E 7 1 E H 7 z u d A m S 4 G c y j P d x K v z L g 1 Z n I k m S F G o u h s 1 o i A v 6 i H t A s R Z C 7 l f N i L M l c A O 4 j z v u Q / U + t w v w s u d E w 2 h 0 + z O / a 5 q p V 2 e c c I A 9 T Y 5 D d P P 8 T q R f K j H z k o W Y 1 k T 1 n 9 g 5 l d m 1 U + A 0 V W 2 Q 2 S a n B U i a Y P d y 4 4 n + G P x H G E l + v 7 9 y U y D v S g B w g 9 A O Z C Y o 6 E X W P s s t 3 N x 5 X J s w 6 6 j X A h R r n 5 p 0 f i c B l 5 J T k N U d J j U e 8 q v / S 7 s d 8 9 Y b 1 k 1 L R R 2 2 a 0 H 4 k 5 R B o e 6 s 2 r g R + V Q v m b L k p t I t Z B P b l f 1 g D B c c J 7 N B J g k D M p b S d 5 k E b B I K X 1 b n + j h v h O F L 9 Q D e X i R p / 3 U z / x 4 f S W 8 O h o z M Z k L I w 4 7 z X l 7 u 5 j 9 B f 6 M s f s a M J m 6 0 p g 5 f f Y x r c Y j A B n f 1 7 a 8 z M 1 F Y x U N j q I 3 A f a + Q / 4 7 u T N o A 5 7 S o U i C 0 S h c + 2 N 4 r F 6 X X f j 0 r W x p X k o 1 v t A Y S I x 2 1 F a l i p I e 1 x v D Z 4 l Z n 1 r S J p z q e C X O o b Z k 2 P d a 1 8 6 T l N u d 9 z D F p o V d V c 8 P H n o i T H B S 6 1 4 2 Q y q z L m o m Y m V + e I L 1 4 v E Y + J 3 y g Y g t d R v 9 m V K 1 C + R C / P x g c U P A J t 3 u 0 M m T u S a 3 f c k U i 0 7 P 8 D E P w B 6 O T W U J Y c 4 t X f t b 7 6 q v 8 x C 7 u X m V I 9 H w 3 3 3 l I f u y B 4 7 i w d y Q y 0 P T o b o 7 h L 2 A d + K 4 e j d 6 K X 8 j u U 0 d f R O U X 3 M L v 1 B R C R b P z Z A E b 9 l n N O K 9 r V c 9 l G 5 U w U I L X H 1 o c w j c Z j B i V D h u 1 M 4 D v d d j I Z 0 u N N S r 8 q v a 4 7 m n b 3 j y 1 D W X l L B t V i y + K d Y o 3 C 0 9 b i t q z b w c m H l r o n w g 0 H L 2 V 8 b Z T W 2 O x 2 0 S G D q c n S x J f m 4 I P n C y o d 9 u C H 8 k / h q d g A F C V r 7 w p O K o x R z 6 4 k h k A H Q 7 f w h C t 1 l 8 g V I L q o R D d L X f E f / r g + d / F S 9 x I x B g W D N T g B I 7 h C P 9 c 3 h 1 7 p 3 r + Y Z e S N Z a O b v + 4 L f r T U 1 T W M G / j C a 2 o X / 8 z u p H Q P r 4 Q F n 4 a d U 8 1 i G w a A x Q H q W N h D b a u P k U J z 8 A u 7 U I b F s 4 t 5 3 G A M X w Y 7 P 5 i u W p a l C p x b W F 2 n K 5 w J e 6 x 2 y O r x i j z 2 n M 5 v P x 9 3 H y 5 q h M 4 K 5 Z Q + H Z 8 i e M h N L K P V M G M 0 v o D 7 n L b h a Z x K A 9 w g B N n x m q A 1 d 6 V Z 8 e V z V 6 a z 2 i o K Q C / G I u / 5 W 7 W L N 7 i H l F e I w f M / Z N U X e R f A P m f b L f B p g 1 8 X g 7 W r M G G f H y W 8 s m m + c T N 5 i E y 5 P 9 v U S a / x 4 K N 8 y L / f 3 F v 2 j 3 X B C X z y K E v P A 7 5 O h j E v K Q P 2 t 1 9 E b e U 2 C g u L 0 N d R c 5 V A 8 + o M X i D D M e a / O c U a z T z 9 a f H Q A m T u x O n A s I O e h 7 5 G B v T I 0 2 V c / W Q X B T D g d 2 C y K G z Y 9 Z t 7 4 J Q b Q T s l 0 / 4 o 5 e S 3 0 z Q R M + q B K I J 3 s w P u Y m o T t v t T N W l / 6 S 5 h m 6 3 S L G x + R A + w r u 0 L j 9 R 8 7 2 M 1 p K o a W J 4 V z a N 8 v L o B F h R H t t j a 4 3 3 4 7 + d M 8 2 P m Y M X d B x j z F r 3 d c 1 W T N C / c a u B V f 8 v y L Q R b a i z P j 9 8 e + u 3 5 y Z k e W 7 M 5 x t O V a e H f v 4 g e C e L s G 2 I + 1 5 C 1 8 k F 9 + 7 f d V z z 5 M G L E L f 7 e + M I d H + 3 f f 6 Y j t / c w L j n d y J 1 b X d z 6 v G z a N H y K s 0 m 8 K 2 t b 2 E I m L k O I 3 N U c v 8 G m K 3 + Y E B h K y 0 7 f + g 5 h j S l 8 f 1 r C h W V u S c c K / t 1 u + C 6 B 3 b 0 d o j z s 9 4 R a t Z c d B x e + o R B J Q X F 4 a J a A e K P 7 S d 3 c V T / n D v l z h J P L F X 7 e k t 0 S 8 a S f z u e V f / f T s D 7 u a r G k G P z O s O 0 E / j H I j Q P F 2 r O u 5 C e A Q I Q 7 Z 2 2 f w + o a a z q o E + l K v t P k 1 Y W S d m b Z b K G M f P j G o X w 7 H V X b n T 9 t V d J O V 1 r I 4 v w U z p p b G / S K V 5 X N L E F t 8 3 c E H r s R x J Y E I Q K 5 S A b x y s 3 z J m 5 v o 5 8 b n V x x Z / 6 I + t A S e J U 0 R 9 O v i L n E P A a L g c b W a d c M P Z o T q a W E O y k u 3 M l x Y g h r Q H 1 F l v k i E / M e Z A h V O 2 b W x c m 2 q u t g d y M V T 8 3 U E 4 h q q 4 / v 3 L w t u 7 i / 3 S A j R F Z N A Z + 2 c 6 1 D w a R m F S Z M H d G Q R E H V M 2 5 W + S 0 k N 9 B T y g C V K y 8 K y F / Z P K o f Q e / m g 5 D 6 u 3 X E W d U c C W / 7 K u / X j i j X t s H v Y j b y 5 3 O S N j B G s k s 3 v I b M j 1 h s / P / L 3 7 z Y e n + / u b r 0 R Y F E h r 8 0 Q + L L N A u 8 j z j v 0 L o P 2 a j t c E V C 5 F r C e D D R W R 7 D N A H 6 M 2 R R q f Z N L 3 B H i 3 s k d O 7 p 2 N i f s J h z v X t M y d T m 9 0 W 0 A 8 s z q H X d U 4 d V m H K Y 1 9 b w u k L 5 v D 6 c 3 e P 8 8 n g C P B 8 b D 5 3 0 c Y H 6 Z 1 M C B c I J B y v v o M D V q p k U F W g r e 3 b 3 Q H A + H Q X j C d J W B M 6 C X s Z 4 S 2 B i L J d I L z f O 8 o O Y 6 C g O 8 M 3 V e I K o 0 0 O 9 i U G i t A g U u M 6 O 3 b R U j A r 1 F v n a D Z 0 m s g 2 e T c A W H F 4 X l i J V e 0 o U q Q R c 8 f E 7 l a A G 1 4 z b j Y 2 o I K x A m d P l Y v U S q j P t h 4 h Q g E X 0 j 1 9 2 V C l r a + f i Q d / p 3 9 I q e z / F 1 2 v e P v U 1 + P 8 s R P X B E 7 U P / h H M J Z h K l v A g R E P L C I q O b d g c k 2 2 7 j B 8 l K t R l j S 4 g y m 7 v X r u Q 3 x I m v P F c W + 5 P S + f l K 4 A U + O z 2 C v Y C y n E 6 j w N 4 B h R J f a 2 b s L 8 l z O M I L O m J y N n K b C F k Q e M Y Q 0 2 W Q H R T 2 G u r f k w L 7 1 D d y a k j C w C v 1 I h p b s X + M 8 6 0 a t t 8 / 4 3 y o 6 b g B n i + 2 4 2 s v F j l D u L X / w G v 9 T g X j d N L 6 h 3 z w g P J p + j O V u y 1 n o V D s h h + z C g + f K n R j H t Q O z D y K w 1 1 k q e W b 3 J F r n V P H c Q A C r / Z e u + E S F 0 l y I R A Z / J N X 8 + g B u j t W c p u k n c I Q W N f V V W 2 v M 8 z d h 6 C A 0 B a p + z c 6 a + 9 L y + b P v r 5 T 9 C k q 0 X W A 2 i V 8 j U J V P 3 6 i e 1 G u S m C A t u R t u P V M / D v 4 Z U 5 d c B e b d g N W v C F S e z r V i Y 8 u S o j r q h w T X Q d V i 7 P c x V I 7 M 8 + P i f q I 5 M X q m f K B e G v R V c Y Y D C 3 7 j 4 3 V 1 d 0 F Z c 8 L A K 2 V / w z 1 R 1 V t 6 p H q 2 3 N 5 i E B 2 d H 9 9 d z n j Y 9 b S D B D g W X 7 u v O 8 / 8 5 Y l / x d g L 0 k p a U / / r 8 H U j 8 d g y g + O C / m O o e P e Q y Z 7 N v 4 m V g f C M 8 5 y c P g X j t B 2 n a O G j 5 9 9 f W e n 9 G B H K Y i G n l F L 3 D Y + Q W E d s Y h b E 4 S t I X c P L o z l u R S q q Y B 8 H P B x 6 H y B G B v c h L 9 + d m 5 9 e i n b A 3 + j f h l G m S z z F o r d D d a B d o G X N 4 M p h D t 2 1 d F A d e g r 0 R A f I 6 y 2 N x W i H B R C R w K 9 J c r y S k m O B l g V r U p L N 3 / u s A D Q i i M n Q H d A R 7 Q P e 5 t v / d t b f w j v 4 D m O g T Y p 5 P U q q H y H 1 q P K B U f Z G 2 / 1 o E 2 Q 6 q U f N a X D K / J 4 x e r g 3 P h Y a + S S 2 A B Z D E p C M r v t k h 1 S v S I u u c O R I F O K P R f 3 b q 1 M L Z 0 1 4 a W I i N I L a N r q / O W 6 + s c 4 2 n s u v g T s t q X q x d 1 + J V X 9 D q v N 2 G 1 1 T z 8 5 d 2 I S G S U n o w t Q L S / t L x G J H F e x + W u s y 5 1 D l x m 5 D f F L h 7 I h 0 / c L k K f 3 X R L Q z V H i H C d F p n N 6 h M U b o t F 8 c j O R V + k g t w 6 n 8 p 2 1 o n V q A d d 0 4 t 4 E g 9 S x s K Z F C 0 f v l Y u Q j + i 4 Y 0 z A N i q 9 F W d 8 H 9 L p S C K 4 1 U 5 X w W k Y m 2 B y + 2 2 N + y 0 0 b 4 N 7 w b d K e c m O K l b V B 3 1 n S e / Y D d 3 t L Y a a 6 a z i h 3 Z O w J V l q D M o P T B 4 2 V W X f 9 M M T c 9 f N L b H Q s 3 w I + g o d r V v A r 4 P 1 / y J a X h Z j L M 7 n N 9 7 7 c R 3 G B w X 8 i t z 6 N 7 R k K h a e 1 r f F j p I z 8 S h A J C i X Q U S / d E Y D R L 1 f o i k z P C s 8 N K Q c K e K b 9 B q u w k 9 z l R u r Z i 8 w j G P i r + t / o 2 A s r s N b f s A s s 7 D O v K i d h R P 3 1 d / V W e t + 4 0 i A r e b D c a H 9 r F v b j N r 4 e V J X K + l q c p r x t e m w D t e G k Z W d 5 B 6 3 2 t 8 9 8 Q x q R Z l j s D L f 8 c t N S h D p E R + J R K / e y f 6 g Z l o u C L r k l K J K q w / f y R u G B V c Z w L G a F L 2 o K t V c k M c A q y G w w N I J P A p 7 h I O O b 8 d H o j m d V / 0 3 B K Q I t n s c o e 8 D d y h u 1 x o / f 6 r o 1 w I X d t o y G 6 J s 5 Q k 9 a W v 5 z 4 o X k / o d m 3 u k O 2 + h x M 3 5 d 0 0 E + 6 v z D 6 / X 9 M j 7 T Q W a H 0 4 1 z i f r u H 1 Q z 8 H + W W u e q H s t A d k w C 5 q I T X V l C K T e d T t Q d S V i H M G 6 u h d u 6 c j A S s u 9 s 0 k 1 x H t a B w A 8 u + B 1 Q g N T Y N G u z N 3 N L X F G p 8 2 e z E f c o P y c s J j W O e 3 y 6 d p E g g N g 7 9 3 s q k r x + v W 4 e g r Q q p 1 s c / O 6 Q z v e v f y a o B O M b 7 E X + f / G w H 0 / + W f / 4 d 0 u l c H f F a Q e Z T d / f 7 f l N P a Q Y A b 3 Z o / y i m 4 5 l g e H U D T R w 7 n 4 u C B R + J / 9 0 c 6 R c / i P 6 T T P S 8 6 e / w 4 F 2 d P q N V x f / L / n o T M 8 9 + P w v 9 P 4 q l P n f e I u + 1 3 D m N + 4 j 2 J w 9 a / C a d n / C M Q I / 8 B o O J j p u 8 5 I 8 W Q f U f 9 8 9 2 T C 5 l x X 8 s 7 p h 4 v Q X h q u 8 u h m J k K r P J 6 B + R 2 V + I L x Y V N H 4 Q q J V x f A Q A 6 w C v X p + X X + Z 7 5 P / L v d e 0 j G L T D n / m u d g c Q o 6 J T r m 9 o o 9 I B v 2 6 Y 5 A H C V S F H G K J / B r 7 t v r V 2 x w J B x Y X F + f Z I j c g k T N r J W 1 j D x 2 4 X e b b b h h R p m L R a k j 0 a Q R S v P 5 w Q F U v J 1 d 8 i u X v d / 9 U 6 + 2 K k f W G 4 7 / L r O R 5 1 D A + 3 t y X g Y 7 K F C o B R G h 5 M 6 4 9 a y o I m j e u p 0 s r s 0 P 5 A 6 v u 6 R x a 5 l r f s V H v W S z A n H b m F 5 t i b v Q M W C b F u L V x 9 H Q z B H 7 s 7 l l D t P l 1 S u 5 V X b Z 6 s S n U 2 u X K z i 3 N B 8 t B H m G T d C Y D c C 9 4 I a M 2 f c Y D 4 Q j I X R B V X / y l 7 N 5 j 9 d N B L c + t K L 5 N P g 4 p U A P u M 2 G d 6 3 E n + 5 3 K F P t d C f q w e k L b G n x A E 1 J t V p x X Q / L + L W f 5 h Y v H R v g J p 9 u J w v J q x o o 0 h 2 D 5 + J C m i i w u S 1 2 4 P P A x e X 5 2 k w b q g 6 O A u i R 8 D + c H K r i R t o N f i s g + N 1 m T J + H i v B S I p 8 S d + b X c Q p a 5 u y 1 o z M h e Z u Z e f 3 K I 2 7 J W E l e r T K p a a G e v q l c / 3 k 1 e o 4 w 2 t N 0 E R u i S m H x G z / V 5 s b H 7 E l v g 0 8 7 u m k E E e q S Q l j J E r Q L D 6 C u 8 X w o / P 4 O L + r h e k V 2 y X 7 j c E 1 i + C D 5 v V d f c h x 0 q B L N V p V O p D I Z e 8 p X 8 i z k p a B l B e 8 J u W 9 q / p c f 9 0 0 R 4 1 5 l H R o J 4 D 1 1 G 6 k 2 P z 9 O 4 3 C Y p K p Z H O H b 6 z f 3 + 5 b L v I s H K s X / F e 3 I u t J Y c v Y 9 l F O 5 L m 8 y d e 2 o 9 / i 1 A 7 x m l p z R v c u T K O 3 6 m 7 X v i 1 I B l f x j y c 1 D q 3 9 8 Q s c E V J q j v m l b z 0 f F 2 v O o X 7 z Q N a 0 k 3 4 j s k B E 9 q v Q H 1 t J K 5 n R A G p K x o k J Z o t 6 e V p H K E 6 B q r u f m 4 h U g p X O L O C B C h g f n 6 N M / o b X A H m 3 A t 2 r k O R H y X g L o u p P U i C r u x v 1 4 w Z 7 D M j m L 7 E 1 2 f J + N s 5 6 n s K u G W D / H G g x u 2 R v v k C A D i r M 5 D / 4 M m O K k v T u 7 B 6 1 j V m N B k o F t 0 o J b r h / l i Q / h E / S L S T 2 u 1 g K + y y 4 1 S Q o o s w X m d 9 m R W J G A 4 t Z k p j n / j D H v 8 Q f v P H + Y V i m s X 4 N u F N I m I K + F O I C I / Z A 8 J E N I H l g W R n 0 z k q k L k R 5 N b 8 c a w A e v 4 z M x y P n V q 1 u P w q J J h 3 z y e 7 R e K N R 4 B G 5 L X b t l 4 p o f c f e / m 0 v U f a P F 9 h / E 2 e 1 U J Z q H + H 5 R O V P z F F z S S F 7 c F d Y Y k H U c E 9 7 E y q f A 0 k 8 s w 8 x j b 7 t 0 1 / Y V H u p 3 i L U e G b w o S / N 2 H 2 Z c 6 e S p i u 5 U M u D M 5 T 4 6 q Y d q G 0 1 u 2 3 C v z H d b K h d P B j h 9 2 v 5 i Q 8 j N e B W Z z m 2 H Z E S S a I B H C H + v v Y l h q C 7 h O W P c k b p W D 8 x Y s Z E N Q j / F n 3 A j B N s 8 k n a s 9 4 5 Z G H F + + Z z P R t W Q H q b o w N i A M f y 7 l 2 Y Z u T T D H s n x z W w m H W e B 0 d m w l r H R 5 i 8 L 8 u O V r 3 w 6 M / h 7 + z v v t 1 y C t 9 + 0 w 3 Y s + m v j M a M R G b K r 9 D Y Z q m T l 6 a y c G B / H F + P V w W D H K e T a a N D 0 j i S C 1 x B J H i d 4 N m 5 E u O J 3 l w B b f O 9 t f N o Z i C i v Y C M k S 3 l G h J r k 4 9 A 9 D z z 4 1 N e 4 M G K 8 h 9 A H e E u S i K 8 I V z A N o G Y + T f z p T I R Q F z t 3 Z 2 V u d / e i x 8 y x n Y k 4 l 0 V q z f t Y E / S 6 I L O 1 l k V k y 4 e R Y b 6 3 A + 8 Q C q n M M X + W 1 3 c n y 3 s / 2 r p R P u s G 5 Y M q 3 C 4 M f s a Y C Y b 3 x / J j z W L 8 4 C L E N L K a w x p w Q F o M 3 l c K B I c b 7 S a A r d F C C n W e J Q 6 9 1 f H o Y v I F + Y O a U r 2 o P 7 C U 3 7 1 t m Y P Z M x 6 a / j O p E V L c t r 9 y Q d h u 1 2 L 5 / D o 3 h J W Q 1 E a v w O 2 0 j s S 0 a d e M A n 4 V Y 8 M W j v e a 5 V A X y v o u q b Q h g 4 F t f r u T J + Q f b e f B 8 I B n R 9 8 B 5 D Y N P t B Q g + A V o i g I K 7 E a k a z C b / U 3 n l 4 g F y a O p 3 C U P G 5 9 k 9 j T u C Z 0 G C u M a s u W Q C v E 9 k P X F B r o 8 H 5 F J m 9 o P L j t 2 E 6 U R / 3 c G o b 7 H + P l e e X E k T S m 4 X 8 0 d / R s S l e Z C F S z a s U f W 8 M R C Q p T h K 5 u c x j i P l a X 1 Q E e 1 e y H D B 7 w v / n 7 u F r 0 J 3 c M 3 5 9 U f I 0 G 8 + 2 4 / p a 4 t O 7 c u Y u y l 3 o 8 r 5 H d N f r h r a N P 9 Y G B U t 8 8 O h Q G w c 1 p d l X I b e R P b b j C W w C y G m X J 8 / p g j C N w b 9 J I 9 W 4 e d Z 5 8 R v X z H 5 + D j l u + 1 I + S i v D i r e a v F S p O 1 F M D s I e B u Y m + 2 k C A 5 D R s K 3 a J 8 v 8 6 Y n f + T + m Z U M H 2 P E 6 C W 9 i j 3 8 l p c 5 v w A u X h V f j / x 8 2 F X O n O H 9 f v D B m / A C O W Q 3 + 7 Z 2 d P L t y 3 v 7 A k J P o l V G x S P N y m 6 / P q + O I n E 7 v 7 t 5 7 X j 1 k p z p H f t F + g N I j q M J a Q a H A 8 d 9 Z 5 2 6 7 5 + / P q v b l N t n M 2 k 9 X 5 H P t U 8 6 f d H z A c t 9 F X c f N K Y + P e 4 K D i P 0 5 H u P O A l 2 9 F h V U k B Z S 7 t X X 5 s k z 5 H M 7 y T R 1 A s M c x 2 u T g l S J k o B V p F 7 H Q L y 7 D I g L 2 2 q O T 2 n r j f D V X n W F x 5 6 Q H 0 / G 7 + H x h 6 D l J Y x 2 R H H I / g 6 e J 2 x V 1 0 L Q V r X Z A C r Q y A 7 K s F e r 3 t j P b v 8 J X 0 4 J Z X N a A 1 J I H J n 8 + O 0 x 7 I Z n v g p P b h F f / w 8 K 9 h q 1 C P 8 X S 1 5 D n 3 + g g r + U 8 V 1 k 3 R T + Y u d M B 7 5 E F 4 U 7 v F v z u S S n H o n g w 9 U N u U + A h 0 p M x 0 a J 9 O 9 V w A r z c 3 9 D + F k r k + P V H j s H W V G 7 u A 6 a 1 B o B t 5 x 0 f H P p V V Z o X I p 0 G F N 0 a j V x k s y 5 l A j 2 V d b f P U I V P c 1 V 4 N 2 x d i 7 / c A 8 m Q / 3 p 1 I 5 X p x Y y M q L S B L X j n b T d 6 S L D 3 5 O p 8 v C 9 + w l t Y 8 X l n U f J 5 e N z L N R Y R Z U C D + 6 u 6 Z M r 0 O h W 1 3 F 4 3 W 1 f + Q B F d u h 8 f B n B q u t X a X L i h o o 2 E D S n 7 s E v r L R R w Z 8 B k G k t 3 x 0 s y J 3 w H n 7 b J 5 S W R W F w B / R y H 8 D A A S f Q t D / n A R s Z v 2 C Y q l Q k C c j B o N e j G z 0 U M 3 d O J 2 i k D Y i n M F H G R G 2 o / O b m y P d + E j J 7 Q U m R x T o p q B O z M 3 v y 5 0 W y l t A L X S 9 W q F r 5 Q F 1 v D A Y 4 p B J N M N C H g d z s q F Z G m A D k W f Z S b k G f o L U m y c h + 3 u m K U x E T 1 L d 7 v q N O O a x H X F c e V g x j x I L f B D Y Z K B 4 T 1 M p 7 U 3 7 N I I p Z K K j f d / E 8 Q s r v 2 v p f 5 d e 5 Y h I A d v k l b 8 h l a 1 4 I f s B 9 3 I 8 Y N 3 r W Y X o u S U 6 y z U j q 4 n v c i H B f K k p L I D n V S b X j v R 5 N r 8 2 G D K I e 8 D n p E g i q m d C Q M v U 6 D 3 H v A N + r A 1 H m C n w 2 F V Y o v K s L 1 q 5 2 F 4 A 9 o S I 1 c 1 3 H 8 X E K 0 P R 3 d 0 z 9 L T J j t y h H M p U B + / n I U s f f u 0 z P 1 i A O Z Z 3 a / q 5 m b O + H x g g w 3 n F I o + O 7 n Z V s T b I P P 2 m O J 1 C w I / s H b o z 0 i z S K u F r F Z i k E I I 1 W N g h 1 F D E x r L S Y t B A + f v b l w S u 5 l Q 3 b B k I 3 p N l e V z x 7 y f 1 C 8 4 5 K S v q P g / S u 8 Q c U 8 b N I z P 9 Y Z f k X + Z g D s h S U x N n 5 y u X N j 3 i i m u V d w l J p c c A 4 i Z p U V r g d g e U 6 4 n D b r M 3 o l G 0 1 P 3 k Y X K e c M t c X f z l 1 A r R 6 d h B Y p Y x Q D 7 8 R P B 3 J 9 f c d 4 d n g H 8 4 0 Y 7 T h N 8 r b M c 5 u F Q F D K m q t E G l 2 8 F + W c r p e u J 4 e T j p D n g f y V P z D k M 1 q F e M K x U y S t G K P J t q T a N k e H N Y 8 q k v Z 1 K M Y W a I Z s a c X o N Z 7 u O X F q / m K I H v v f E E M 6 B c S m 2 I r i b s N M B r d z j 2 Q o Z + e 3 9 s q 3 A 0 P d p / y R L 1 Z G A n A T 2 i O + m X s y s U 4 X y r h g 0 7 v 0 + M 3 G P n V U g / g 1 C N a f H f A 8 U T n f A 2 r r 9 P a k n u Q 1 z q Z L r A Z 8 8 Y b 6 R L D B T 4 L d + d 2 2 D + 4 w z u j m r L x 5 7 4 e 4 Q f D G D 4 Q G B a 4 q w / X l P 1 h h E 5 p L j U m z X m C Q P k L e o 7 r A 0 / F x s N v H h j x B h q L 6 L U n 0 1 l m y m b P 4 z x A a r c 3 c M T v O 3 y H l K D X 0 2 p H w R g t D T O M t p t N v z q P F c c u q 7 s U A 4 B 3 i d s L h H 1 b c h B u u X o 6 q U e 5 V k O N h o Q C W x J x B A k S z g I l B 3 9 k Q q w f C Z n l C 7 O y r + v 3 H p J B G R W d s V O w b v k A J c U 3 N N a 8 a T b a p K m 1 L 1 e I 9 D L i 9 X z k m a x 9 X 6 t e X S t 6 V 4 q j z e y Y m V r h 7 3 v 7 4 t 9 C r L n 9 2 Z V j R s b d X 5 8 B u T x E T z O D x d L O n q f 3 T e j w L s i p j J w 2 T 7 r y Y w I b 9 4 p w L M 4 M 2 L 4 B 3 2 5 / L R S y I b G f R b 0 j b Z 0 p K 1 l D L U 6 U J Q Y / o Y G p H 0 E G Q p S P h + w 2 e 9 p w g M p 0 1 x K B R G F k Q M N 3 z L M g 2 6 W h s D b j x B 3 e H 9 K Y l K e w Y Z k t X 2 + q 9 / e M j 8 j I s 8 n 7 W M l s 5 z M 9 2 3 p z I o c 3 E f 8 3 i D w E y U Y k G q 1 y 9 M o R z 8 1 0 D y 2 Z P U G W B r E J r Z w I q p y O D 7 + U h v R 2 5 g L p G X T X L 2 c w b U s J K y T D 4 D Y Z L 8 R h 0 K b 2 6 1 o F B 2 s U x o 1 T Y F j + v 4 L S i a M T e e O r a v H x t u T 8 1 x s G q x S 5 f m c X t t e I T j + M P n W Y W 6 k U A I V n g 4 p H G V 2 x A N Z r x d g S D q 8 y O g d z t B V m 0 L 9 + R I s P F y 9 i p C 8 5 S X 6 R h z S 9 Q J L b M O P e v n 8 U J L x S 8 7 d A j I l G 5 7 7 u N y t p 0 p O v X 7 n p I r + I 6 9 a k C T d 5 Z l k p 0 F 4 c 1 + 5 9 8 1 o a Q 2 y Q 7 e i 4 f p w T 6 A g w 2 3 P 2 G 1 Y b w i w W M 9 5 C d j H Y u f n j y s 2 P k H 1 k E A O R Z T h R G g V 2 V U z N n x T 4 0 S H 9 4 H 7 l m + x R x a S J d y n K r k S / e W L S s K a U r v / 9 v l Z N m w c e n 5 7 A e d H c U B R e U T J V 3 k N g / j Z 7 f j m Q B d E 5 c b q b T x R 6 t 3 u w I v u r Z S f D P n g c o i o k l g x J Q o c P g q 4 j E K C 5 + s q B b q D k V k A 5 R m F i f w + 9 9 Z D z Z 3 W f d w D G 6 x z + 1 R B p C V g 3 h c c b r m j H 4 r Q j D u j L N p Q Y F Y H J f o y 3 u G u w y D l N b t 7 D 0 j P e D n e l 8 P s Y i s 0 f i + t M i C C F m y m y h 0 Q n G K 1 c r L h e w 9 U X j 0 x z l f C j w M e u Y T g S k 2 E a N u R N e l l f A J z t / v K V X d F q B J t Y n 5 6 7 n X I X Q d S X E T w n 0 v 2 D w G 9 d H 5 m P 3 K s F X T s E x p g R j j D t 1 M 8 6 o o n k 6 H d 9 J U e R I + + 5 3 2 S P v o H b W 1 s 1 9 A y S W Y f U m t M / J Y P x U w M G G 1 Y 5 C g g i s R 7 V 8 u V V C o B 3 z F V m 9 6 P F y p H G c 3 y N d 4 t L t N E U c / B m S g e 3 z G 2 l 1 + E 8 U N l M E R 7 L g G Q u i o k d u D g g 7 4 + r y B H C P r w P Y g D X z / y 4 e b C w i s m c o C K z m F 3 y C y u z V k G 3 5 M / p D z 5 j Y 0 d M L 1 M y G L v d 8 8 q Z K h e c 5 c 0 w J g W B 8 7 F / C l E r C H A E / 5 3 f o M 2 C p z x g B e 6 J L g f B l t q 3 Q E a u p 2 R N E c Z b i v o i q B w M P B p 1 I B / S a 1 g 1 b O Y M j Z 5 7 O 1 1 2 R 5 L b x a 4 u S E U 9 b K J k q 2 0 2 e 1 X h G r K k h i o 4 o H w c N I V p a K X u f N O X H b A H I + 3 N m 6 6 x V x l / m K U V R F A H W f A M + J F F W 7 H 2 r g d k s / J i r t H O 9 G K b X v h V / U U H T S / Q 5 I H g 1 J I f 3 P K V 1 F A t n j a s A 7 8 + 2 I I 1 s c G m q p A b D q 9 1 B b e M 9 V 4 T u e k M Q g K 9 y H 3 g c J f c b Y E q X m 0 o 4 Q 3 w K U I A X V d A V V f 9 x 3 5 J H O 7 e h I m + k k 6 s n T 7 P 6 9 f G r 2 C E 7 Q r r z M + F n W H k C e R 1 t E J l F d w i A r q 8 / G 0 z a b L O + 0 S 1 O o x e H a f a j R 5 R k g s + M / + I 8 4 B s B P r 4 U t X 6 R W M X e z z J g X M B o m u i y L 0 s S T d n U B j O c k n f h 8 m + / j 5 p x s T p e 4 P O A Y q P P 6 M m M 1 c d k 0 W J h b h f t 3 S f V a h o 2 m h P X V T O c T v q k / X T v y W K 0 b L 6 q N L M 5 1 c w b f Y 3 H x t 7 U / P 1 L B + i W J i o W U O r W U x X 4 j V g n O 1 Q V / 7 v c t / a y 0 3 1 u m Y 7 8 7 o D q K b 1 2 Z C q r L u 7 s p 5 I 5 c A 6 d h f V O y M x 0 8 6 f O h / B g t u B c 2 m 9 Z b c K o Q q V Z G w Y k A F y k X S t w D i Z Q O a T / w 8 Z q x A + B + 2 5 n p Z q 3 2 r 2 3 V f 0 f j F f h 9 Q d U r 3 E S D + 4 x v f y / 5 3 y T y 8 j v / A I n S A m e p w v 7 L 3 n f i S 4 Z A 9 V 0 + p j R i q G I 8 D S O s F m I V 6 F S b B q V l 5 V 5 N V U N A n G + 9 M 5 A U h Q x V G I D t Q V u u E 5 6 f 8 f W p k g Y h w / J S 3 P a p g c F c Y E F i d L / S l + z 2 v y j l B Q v Z W q T 7 K Q 7 f Y J d x w F v G r u y w R z u K 9 K F J g G K w G y B s D 7 B T E B 5 b e F b + O m 5 j T 2 a + T 1 1 6 m j y c e A Y o 9 y h D 8 q Y U C E m R 5 N t j z N Y Z I E Q E / 7 B 0 Q Y v 1 X v F Z m l T z 7 3 K 6 k 1 g I w t 9 f q 8 w c 9 6 0 O 4 h 5 B k d r g 2 8 7 k K t 5 P 6 i c g n k m F I q u Z H L 9 7 9 O O m b X z M k o v D s 8 / E b x v 7 Q 0 I u W + 4 6 M E K y 0 L r h e 4 H 4 h A O v V H b k e k s 4 / Q U J G S s 2 p y o D N I 1 0 6 X U f N M G + M W J c p 7 J j w G 5 W D g / T k d z g R s q e 0 u w 0 u z x P s M 4 f j 7 n b / F k 9 M W j e x e O w F T H Z U Z m F i i 9 N n f I C e j 9 U Q Q l x L q M c V M 6 A G 9 J h 3 y C 1 W X + e k u x f A N k D d 9 U t + k X N o V D G f A z l P K 1 X B 7 e + M b k p h D t G O 2 h P 2 X t j V k c 9 K H E i p x 1 G h Y u Z Z f 5 G g Q + S R / p S H j 1 r W Q 9 e d Y V U s 0 c h U 1 d 2 x h W a e c c 0 3 2 X 0 h F G l l 4 x V F r F 6 1 y R X A x d m Q C k p h 9 P 5 6 R Q K J X 6 q H x R r 7 P p Y R j W M M r m J m Y / V n o M Y Q V d 6 b s b + a 6 X 4 Y 9 + 4 r Z o m x J 8 x q D 3 j 7 v F w P G x X u + J n n W i U + q a o 3 h / T h t 0 w 0 + b Q r 7 p M 0 n 4 X / 6 7 s v 1 / A p 8 4 / j q c f Z k t X T O 6 4 U E f h G L B 5 O m Z S 6 + f E i q c 8 D X C Z X f N p u v W 3 5 V / X x X u 7 t R y a z 9 v d D i Y M A h B 3 e M z R h c f / b C z c f D L v P A b P O c G 9 M W o e G e y j S l 9 1 j V R D 8 L 6 5 y s 6 g x 4 h R H Z x 8 p O + N q L s 2 c y v B P I 5 R K H a e b z X 0 i y b u Q 0 L d w U 8 0 X U C J + l g m x D Z / 3 k w 3 c y 3 M Y p 0 f 9 9 d w + e G h z 9 2 e k 3 + N v y b U J b K 7 u K / i i a W 4 / U W u l 1 z H U 2 m C f b p S w M w 1 3 p 5 I / c A c Q 6 w w H Q B v n E a c 8 B x x p 7 6 C y F V k P V F j f b v a m N G W Z P n o Q L 8 8 J T E Y c A F D n 4 l d k L 7 Q J L v z f n 9 G 8 E A 1 C E v 4 u B 0 3 2 f l i p 8 i 1 A I g A 9 K X o E T e q + I r t d J t d b j m d T B E c S V e g 6 X p 1 t x T l K a j F 2 l I D M e o e q i l m i y x E v 8 + t j 4 m S r V F Y M q J r U G 3 l c I U n s D h + A R o r b p s 1 h g T x Y 3 U i m c n a x 2 N u s 8 f k H n w A F J R D T P / i E e v g D 3 4 n h A 0 Y H Z 3 s f l w p 2 q W o v q f F E j q 3 x y A + k g 4 p n q K 1 E 2 l y n V R Q Y H e 2 e M Y Y D s 0 B / b N V T E r d y f J 3 L 7 2 G 1 g o C 4 E D Y L f 1 9 n c D 7 L + D p r C Z C b 9 n S 1 q g 2 A p 7 c 9 w j h q y R I E l Y u C M D + w D T B u A F w Z 6 Q k g L q Z 0 M S 7 L d C 2 v A L 5 2 6 1 f h 0 / 5 a B g E b r j p a N g A U l 3 I h G U Y v Q I 1 p V 3 k C S s H F f 0 X f w E J J B z 7 7 i 5 j L i l 4 9 t W 6 5 g E K b 6 L T U t x z N z e O 1 1 v X j s I X C Y 8 O s T e I V x Q x A P 3 u X M l h H Q H w b + n Q K w + 5 2 o U A O / D + a M P 8 k V b 7 b w 4 R w 3 b w C z z Z l 7 f x S T z o K o F X X 5 6 8 F p i f m j X q m w h v U S 8 u Z + G o 5 Y Y b z Q h C G 7 B x S q k m 7 A f 8 A P y I H q L D S / F i 2 p A Y 1 i s Z z 1 H 9 r y 4 x P r 9 h a t a G 0 D e R G 7 l H M g y 5 J j u y G 3 y M 2 c 4 5 G Q s a n p Z e K i L k Z a U a W A 0 i c R 3 z 9 x e F k k O F d R W U D b A m 7 6 y 4 4 n h T m e Y 1 O F 6 r w P e 1 i q z D 2 E d b 3 p r N B d A N X F i p W d J g o h R R Q E O i s 3 9 E R W + a 6 R C d x / T Q U r F s X O 6 S o 0 q K / 5 K p 3 A L 0 R 0 O I d 7 + L z 9 R C g 4 R O f n s s 9 5 o Y z R n l S q 2 9 m 6 K F 3 E e m a V u S L c l l O X M 4 c w R m P A m x z 7 V A 8 X w 6 u j W O r M g Y j U b / d P X p s z / T H T / j P z r + D N o v 8 W g B U x n C 5 T Y f 3 n 7 v 2 n 3 j K 9 3 E 7 K 0 x H / 8 l 7 v S y z l C A 4 o r i u / I D O g w Z W h b x 3 g l Q c s v g M y f U K T 1 H / q n c Q z j E + R x z K 0 8 V f P 2 y M e 1 s + C U k 8 U I 9 S k C 6 Z h Z L O c s N r v c Z l X O H I l 8 n H A 5 v S a P 0 t o S q 7 y 8 c Y D 5 + E p y B g L F Q Z Z 1 N v W 0 i c z c b e L 9 b 7 7 2 i Z g t s R u T f F I b Z Z C T i X I E u 0 Q K D x a a U 4 S N F o j O i b / G 0 X u o t D 7 5 B + y F 5 P c F g n i L I y L h P 3 0 l T h Q B Q f 7 j R S w S r d n 2 B h n 9 M Y u m S q e u b y I t d I E x Y X L N v 0 a w F 9 W 4 u s 7 4 M z o S u c P v w A l e 2 x q i p E M h 9 I 3 S E e F A h v 8 X 3 e H e K K q P L a w B S T v c 0 4 t 5 0 L E P n t f q S b X B 8 u b e h f c A m F Q R X 8 t K f y B y Q t l 4 L + I M + G Y 0 S P b R j 5 W w Q M b s w 0 q u + f Q d K f 8 M 3 4 Z 5 P 8 e 7 T J h G L O M I t / p L I B r q i h 0 W e o Q P B e e D b g r u z t B I d h N x h c 5 D 9 G P o 2 l N 8 g 4 h 4 9 w L t G 9 w C o B m S f i A Z f 6 e f 4 0 w O Z e R g A x C J + R O V j o z 1 q x G X i j M y o H Z X Y d 1 3 D G G k f h B 6 8 2 J 4 p q m s m a t 5 v 7 7 n 4 j o L h T U e H A b 9 N l / 0 V q O M A e 8 x 0 T 9 0 0 9 S + 7 B F J I S Y z E z 9 r 5 f 4 n k Y w R r R Y p V O 6 P L 6 K G C c 5 6 N n P t 0 d n M 5 4 g I l x 6 R x l o j a Z 7 W C A N E 3 P W Z Y f D P z 0 o B D F S / V / l v P + k 4 H y t H N H C t t 5 n l P 3 C V X D d L a t P K H 4 H d g Y Y F X U j Z 7 F P 1 Q e P / Z p p 0 r f X Y p L i 4 + e l w W o 0 g X P M / 0 U B + f c C 9 7 n 9 E I 8 C B f m 6 f I z 5 S O a l d s c M G h k C u 2 I + 0 q 0 k Q N u Z e h z X h T 6 y w 7 D 9 q 7 O u E Y x a f 7 W w 9 W F 8 E y R c v + b j p Q z Y N c h G g k S K 3 0 2 e s W D B F V j p O W b M R H Y D x y M W X o X 1 R 1 Y H N R i i + s + U 4 j j K X w + S l C h w N C O P 2 D / / u t N I / y 3 N 4 3 q m + h / k L s O A x H j P q f 6 G M + / W Q 1 5 s q x d c E Y Q u 3 5 0 z o p u 4 j x x 1 p F x n f T z Z Z C j N o J D v D t Q 2 g r g w x H V A p k 7 I i K M q x a 1 v 6 d Y q i Y w w + S Y D l z R d u U V M j B t X 5 z F D H O N K x s 5 D 2 y F s r v 1 + E v p w D x 9 5 O U I r 6 Y T k F F y P G L 1 W s W Q 1 R t z d C c + n m F j n E W d T 7 i U c V 2 J s 0 c G U P r n d g R U K l 3 Z W B O T + L y v d O t t A L 8 M p Y 7 c f 8 q S I 1 Q V D y / D H M G z q x l L p j 9 I e u s f p G Y n S L e U k 8 z T I J Q D O P 8 G b e u P 5 Y L d x G 8 U U H 3 Q Z 3 4 m S L j o d 9 f P A X H q g o l p H 8 y a / X g V l i w c S A 3 9 Q C B 8 f 8 A z W g g 9 d x 4 w O z 9 t H y C b 4 O x w 1 2 L B I 4 H f 2 X b s 1 M u n V s u B q / j o + s m / B M W k q G K C f h 4 j 3 r e 4 j N W E u + 3 a j r u B e n t G z p E y v N 3 d L 5 S 9 C G n W K Z e D 1 1 U I + h M i z O C p X r 5 g P l 3 E d z m 2 m S U k Z 4 T 6 Y u + 2 j G w v A o A A 8 c L l s R + 9 z H j l L 9 W k o p 3 i v y f k J i 7 X d i D 5 2 n k + i I q 8 3 U 4 d o A J 8 g 9 R 9 c J U v 9 L N L 0 m 3 n I H g K t o A c V N R 2 J g C + k b j 5 2 5 + y l n M r I j y c X K S 1 U f j c T E R n q p 4 b h C U 0 q e 8 x / j H s P Y W v B f 7 B K D o V k z T G d w U 0 P r S g 7 + S 7 c C + e B r Q j g 7 H f j P A p 3 q 9 o Y K C + e b u i h 9 N j I H f p t 3 1 + i 5 c 1 u B 4 Q h g N h B J h 2 q n h 7 c s m 4 q o p p m i D L y e u F L u 0 Z e V X s 2 d / f f T f / 7 m x Q U P 1 L d J 4 K 9 9 g p E t i 5 O M v c G f i k z C i 7 I v u W r O w l o h R E 1 4 j O K y C 4 E m y x A h c h o D A P 4 J f b M t 2 H W o 4 g B + b I 2 D k I e r K 1 x + g 1 d P c R p 6 8 I S M u d j P v + j J a o M P P o W 2 U Z y t u V l 3 2 / u 3 z E N f L w v R j X 7 L G U g 8 g i L 4 6 1 j E H v Y l x H 2 4 h r M L q H 7 D 4 D n n T U M M A / 4 D S H D e / 0 F c O x t A M l z s 6 / J P S T D x U n z c 9 Y + t y d r r n y w k g M y s v P d H 4 I 1 R D g w R P w 0 D E V T W K 7 O / y A T 8 j 4 u 5 s 0 I 8 t f t i 8 n W h L v V Z O R h R s f b q V j V 8 m X 7 r 0 d I s N 7 3 u 7 S + t C H Z O d E 4 O z n V J Q 7 P 8 A R P 6 c 4 7 s 8 z 8 b 3 v Z h c C l y y 1 4 l 3 w u o f D 0 p H r e R w u Y k 0 E 8 c r a O 9 r d b A A b d n N U d y C U Y 7 M k E I x E T H J t Q e L R k d X H P q N C i j n n 4 G J + A k v 4 7 u k W z 3 Y B i 3 e p e f 2 N u z X / d 3 H K 4 R 8 j Y B o U B + m Z N w 2 j q u L d 4 6 k n d Z b J Y s n H x X 3 j x k D I V A c p 3 b z n v 6 V z 2 k K 7 N 1 4 2 n D D 6 e 3 L i Z l A F G 2 e f s N k m Y K I e y P 9 N b H 0 r g + X 4 / U B 1 A M c v K k 6 E V 9 t z a k T Y m m D V 9 X T S 9 X v B h C k J Q 8 + / l Q C P u R u d s i H q r S o x 5 l q 7 a x 3 v Z C T 2 h b 4 5 + o H l 6 2 8 W h k E p 3 B o T R e p 4 u r h B Z 2 d A 5 f e F p H 3 h / P r n b 1 x y W v + s I o U V M s L j d Z s Z z y K A 6 q 3 e W N Q B S n 1 4 R + H l t A z E O S U 1 Z J k i S S i B v H F e 4 n P 6 4 G g 3 i L v x w O p J W i W n v z c I / I / w 7 e T f x 3 1 B T S M T M 5 C t g 4 U Q n x C I m v y + 8 F Z W 3 V 9 v s k s R C K 0 q h d u 8 E H r 1 0 E v M 5 c H y d q f 2 r D w g b 8 K Q r z 4 b 4 V w I T 2 y 7 N / T k 6 d 4 t Y n v x 5 i t o R B p g R x B a 4 3 6 R f j H a A i L r D I m v r + G W Q A D G v D + Y d z A o K K P P U H X q M G 1 a B C p i H 5 m 0 P 7 u 5 n G E 5 B 3 D p 0 V g Q O V H S Q E n f b o 4 n L G 2 / 4 7 i s E j p A A P 4 D s C Z w Z X i O 1 h 6 w y s r W j W 3 i p f t O 2 S 0 + i N s J K 5 c r B h T T Q s p 6 d t B Y e u e i / l H U m 4 O C 7 x U t Q w c F S C o 6 H r 9 i Q 4 W 9 g f n j n b H J V z A M g / I J 9 2 Q Q t u f + f n + V 8 V l 7 J Z y y u + h E f V J D 0 p t 9 l p v b 9 V Q 2 n / z D L g c E H j c p e i x 4 Y U U X Z K L f t 6 W 5 X K x 8 T S N w O q M P P X + j J 9 2 1 J j l / s z L 7 y 7 O / 5 B i z / f E 5 U m 3 / j e j P 9 M y z k G m 1 t G m q A j 3 e x 7 l i t U k D q X s L k E e F H 0 G G D s j 4 j X E Z z e H l Z u U V H d r f p z Z f c b L 4 U e x y w Y q R T w a n k C L M d J D C r z 8 B 8 d g f X l a q T g i O O c 4 k T t q Y X 2 W r g h Y K p y A J 5 A Y w 7 l X B k C Y 6 Q F k 0 O x Y P x m S M d i y M F h j m v z 9 x 9 8 H v 5 2 1 N F G g / H j 2 g S + 8 r + 5 m f L g P 6 Q Y Z B m H U P S v b l v w q r P j C / s a 0 W H D l + 6 4 t 1 J h Y S 2 N F 6 J / z l 0 p e A 8 9 q t W 8 E w q v O + g 0 j M Y 0 j F D C B W P 2 J G x o o t 7 3 p o P + 6 5 O + c K k b 7 f Z t U z A P P X 6 r 2 + Y K y D 0 O z 1 Z m G r v q k 3 T 0 F / N I A E E i m e 7 F W Z Z z K N 8 P + J 6 s G 1 0 u 3 / r f m p o 5 b T C j p a w I U R z G 7 a G 8 d L I z q V q Z U f v p C w r t s 9 x j e f 1 6 b 4 T j F D C I y B y m A n j E C 8 5 5 D a 8 A 3 9 T 2 y r K T J e 0 f a e r n C n o l H 2 g c N G f 3 / g / D v G 8 Q S 0 X a P w i B a G g E I l D K B f k s P w Y f N t U a e L M K D Y K 2 V 1 m V n m 7 o A R 0 i q q e Q O y 9 u L t I e b z k v A E T P b C v 9 p 2 K r d N Z 4 f Y G D 9 F R F 6 + y L E E y t t P 2 Y k a 1 j c U b W u W 6 U e 9 n D / X w w i Z + 0 5 L h a O 0 Y y P f o P v p 4 2 G 7 c P z a R P / w R f p e t Z J C X 9 Z B z M y k 9 e 4 P 0 X W t H e e r a o y y 2 k e z Q n V / b g 7 b T 0 h O G Z d r q o 4 j H z L 1 6 s R / g g m D M a P 6 r n y O N A d m g 8 Q + X V 7 5 k k R c X 3 3 2 h f Y c w 0 m T t h G Q v G U 1 T N g U 4 6 D 4 P h d x 0 A 0 k 2 R 9 d 9 8 V J a 2 9 U J q I r Z D 5 q G W z N 4 B I r x w s I 6 c 3 f j Q u z l L 8 b 1 7 3 i 3 S s 5 v p i t a h f X M q B w N f M N t W C T n 5 D H g r S 9 B w q U S c 0 M B 1 9 z t E g X o b s 6 G H 4 8 N g 3 L m r D s 8 Z A 1 n i 5 1 n r h h r J f F s X + N L b s t i 6 Q / Y 9 V N y z z j B p h 6 I i c C t R J m n f h 7 e H V h z 4 q w Y b q h S R / l Z 1 Q g h w c 2 O F 8 8 u C a n P G h 4 E S X m X T n 8 V 8 S Y r p 4 I 1 L 0 e 4 n f Z z z J A 5 F W 3 F t / 5 W h V 8 c B q D H e A 3 x j z i 3 5 o 6 k f U g W m v W r s V N U O A 3 E p V l h B M + 7 e W 0 w u f 7 e h B + D l f j / p U 1 O z 0 Y b 8 B r Z o S B P o w y E U 5 C / U 7 j D X F V B A z p 2 3 s A V M j o O s s f R A v d r + e h 1 F Z L V V g t p o j w Y c M V R 8 s N f B y 7 3 O y 9 a 2 e X z L B W z r N O d s G o 7 m T z g 0 Z 1 a B P c z I t n j l P g T t k R 4 n j Q G g h I 7 A y A y l B S s T S S V K V C H 9 K T s j d o E q P a o F 3 Z 4 Q V S A X v H t d p K Y 2 + T N u N h C C T i e F b J 7 m K w k K r s 8 f z B q u 9 o T t 3 J D L W X C b 6 i x b R f d 3 8 v E U J U n h 3 i p e Q D q H T h v E u 3 Y z i w F v I 2 8 9 P 8 m B A s D r Y a Z T K B 0 Q u a n 7 r 2 T j p X a 9 W r U V z j 8 U / 3 7 l p g N o V 3 A / B J s U W d a N d 3 t w N o l i N r a N j b M R Z n z y P 6 O R F E V a w O h U j k M E 9 n 0 5 m G C j 7 F r b s 1 T 6 R I 3 O K D t k R a W L v t Z H A d F s B x s d s a c Y 4 l Y r z 6 u A G 2 l X d P X R c D g o W 8 n o G c J Q c U Q t V L d / f W 6 9 9 5 n a Z M W H Z Z k C k + 4 / j a 4 S U y x r d n t 9 t v Y h k A c T N + B o B s B s J z P x 1 T v N 0 P k F 0 e C + G l 0 B 7 n h s W 4 + z j O t n e A / e 0 T Z R G Q t i / 9 L T z e r 1 s 6 i Z C O k D c Q C a s g A g 1 V u j k p S Y v w c / J H a c N / l R F y + + D F t r h R J G O V 9 Z 6 F E r R A 8 Q u U b g g F 4 5 3 / 9 b q n U u d n s M 9 u V j K k O H G D J X 1 M e 1 e L 3 f g r K g x 6 m M P z F R / W + 3 m R 4 S F 6 E P c 7 v / g 6 z r k o w q m c n S N A O l 7 b 3 Q p k 5 h d S A l A q a 7 1 c L u 9 Z 8 Z Q 4 L e W k q 8 F v u i O e f D z e F I t M R 8 z + D E L 8 P v S 7 e 6 v f O 1 Q B d 8 U 1 P Z 0 C l p k 3 i N 3 Y D X 9 j K 9 b J 7 i h Y H 1 + O P 3 N P 3 5 m F 4 q Z q L S f M F S o l u k 4 J 8 c E K m 4 V G V s l u b v W r S F p + U y m 0 m I n y R C r D 7 h P F K P l G W w B g Z z 8 d P T O M E O 0 R L G y N U 4 P h j e b W 7 R h A E N I j p u T 7 3 7 1 E C 3 r i z H J Q e / i p 0 S i p X 0 6 F F V r I Y 2 n D B 1 C c X c U 0 / 1 T p I 1 2 E v p w S c X Z j h k p P / i u 7 G c b x h 3 D a p A l Z Q M H M c E X Z V d / E t c u J 1 V N x v 7 w 7 C 9 L q F N X 1 h k 4 3 H Q A 3 J X t F 5 x d H w 0 x m L t S B v h Z v D H K u x p S H i v e Q 6 U w E J F O r 0 p + f l x Q f X F o N i L g x m + a R n / Z j t T V l Y Q M H P / k h F e r X q y F f C S 8 + h 7 j O q j i Y 0 8 q d T m y D x x H f + o 3 3 / 7 g W O y l 5 A 4 k N z d W O P n M n d i 5 Y Y f W 9 3 i u r G s w G K s I F S f p 8 p 4 a s 3 k H l P U q U l i o C N 8 U i O j Q J l 1 k y S / o 4 a p a 9 f / / 4 e o k S 5 1 9 2 N / N f n x U 5 / 8 6 N s 9 N h u u B F 9 i P H U c B m S C E U V l 7 N + j f 5 K k q / Z 7 1 y a e W 0 u 6 G F 7 z X 0 s y h H h t a y V 6 h 0 w 4 B J g f U m h J P e X m r 5 K Y t J n U Q m l b P 3 k / K t T l a 3 q 2 f M J D T 8 Y k v N U q l f m D w m S f V v y H F m g Z 1 O N l w L p f 6 T b Q D / 7 o W P X t y h 4 6 C n 8 y K L G 9 t b c R 5 L r N I r 0 / + 7 Z h / x + j w 8 C a 6 N i z c Z I U I 9 F + X U R W D X e G 8 s O x 1 7 9 a 9 l U i E 0 7 9 0 F p P 4 v L d 0 D s h g 9 2 t y 9 U x Q n b A D r y d S 0 k 8 g c W g b 0 D c Y U h 3 H u R 3 L 5 z 3 b 0 U 1 c s 9 h d P 8 5 t y q g K c T e h Q 0 v i 5 B o a x P y R 7 7 u t f Y W z C u b P F y 6 Q c v + V P M u + E L m L Q r i P k s d 4 l A G w s C g l d c Q C d w G C o 8 r B t T b w z s I B X v V A F 6 q t e x 2 t v x 6 L 9 E M s Q Y B D q W T L e n b y 0 D g 4 I 6 5 z u 3 4 H T 4 m F z 4 w g T S W u / S 0 i g H B D s z U / 0 Z K g z 3 T j G l T 1 Q g D t f H U W 4 I v S x q P J X a Y h a v Z T V t s 2 t n Y k m 0 K k G n y 7 z j S 1 3 O x J u 0 a r 4 F E g / 6 R 9 9 O I e h S + j u 2 W 2 v N l w c C C E 2 W j T U b 4 I 4 f C M M a s B y H g 1 j d E N a c 5 z Y b b F J q D 5 V U Q i 3 v I x w G z B e l 5 z n f m J y P n 5 g O 3 F s D i 2 N 1 M Y C 7 7 p b 8 A G R 4 j W 6 r w W U y A B o B 5 K g o h R s 4 5 A e W c v V k 5 + 5 p e B r P 9 A P L P i j 6 q 5 l Y 5 G X 3 8 P + 9 4 d J R S n 4 f e S g O S S f + D E v F q n 1 g h w 5 2 d M k N f v 1 E s 7 w a 4 h n 6 a b D K i m k D h A x c F i y E D C c K j i D f 4 e O w p W p I 7 3 s 6 g s 3 p s W 8 C E y v Z x e 4 7 N i s C 3 7 Z k i X Q 9 e w e 5 X g 3 4 u w G K z Q Y v s v 3 6 F F T y 3 3 W j f w C b 8 s M T W g / L r G p x N F 0 A P W O K R Q N 4 6 g Z 8 u U M J c b 9 v Q O a k U R c i k D M 5 X d E K v d l w C I Q X x o 1 H 9 + P S 6 c U t + 8 x y f d V y f N x y e V P b I G G h B x Q C e n T 4 g T o 0 H O 0 k A A a l f g H a u w Y M 6 6 2 M Q 9 m x R t w D I Q x O f + h D q B j K O / U u S o f b 7 y o 6 7 G / L + h r P I 7 S e h R n 5 K d B i R n n f i z Q l V g M 7 D P 1 W b i h 1 D j Y V n O p n Z t 8 R 3 F h K 9 A T l x z K h p 4 o c h J y z u d F Q 9 A 1 O 7 U a 1 x y F 3 Z Y O z 6 w B K w q X e 3 p U v y y U h 4 c k Q N T 1 3 M F b V 9 a g P N Q L M L R Z P n L C n 9 L G E A a V 8 j T 8 I Q w p j D 2 y 0 K p x C G Q E x p u N x C h r 7 c Y 8 J Z 3 t V j J H e Y r H 7 s t s G Z 2 C e m F C H N V o J / a w n o Z + M o z X b n m A D B U B s P g Q C 7 L Q P 8 z P r / I 7 H J o A d U Q J z J 6 L 0 d 8 / k O 7 1 i 9 W x t 1 + 0 y I H l i e D r + + 8 q 8 x 4 Y / Q f y 7 i F C 3 i 2 u + 3 L I r r d 3 Y P 4 Y W G j k D 2 L d e O U h n v P U Q N 6 b c P w 6 4 v d J v K h V G f G 5 + l 5 F K K X L 2 9 B g A g Z + T u G x r x 1 + z g B y L w 2 Z 1 9 Y e 3 N 4 2 u 6 m H i R / T A L L m h t F b R Y n u O l Y C V D C 4 d 2 s g 5 j e i Q v Q U + 3 B s 3 E p S / s 7 Y 3 d 3 T Y 7 P / f I 4 H 8 z c H 9 q n q x b 4 b u W y 1 J Y 2 R d U n c w A n d p 4 / 4 u w t u W 3 6 2 Y f P R A d w V 7 y b 1 9 / C 2 p + O h 9 / U M u W W j K B x A 7 b v N z s W U u J U l 8 y x R F D w m 1 3 Z d m Y 4 l v q y f i S n g I Z H b T l 9 C 7 P H G L W L H 8 y q v A g z 8 G U E H g E K x y t e C d c W x d K 6 p p I z H K a t Z 8 Y E 1 7 P a T j e x U x 5 Y V i e 0 X c a Q F d d c r c I B Z l 5 5 a 5 f C q 3 v L H j 7 D C y Y q n I B k N x L B J v S 7 g 4 A Z H X y U + B 5 w E q x 8 + g i i O 0 b C 7 H Q H E + h v b f b 9 7 d J Z A Z J X O 5 8 k q a 9 r l j h T q h O s k u 7 i 4 + y / x j S C a F k R W o x k 0 c z E h m 5 P 5 p z V O P H m j n c y Y 1 8 p o V S F P 1 A S p n w h I k X b 4 1 Q z k Y X 3 K t L V a X G + d v m G Y G Y 9 b e O n g 4 w J p M S J x A I 7 W d M p 7 J r r h Z G H i a v 7 X a e 5 0 1 Z B K c P + T G x r 5 e s 9 X J t T Q 5 w K G 0 P 7 y O Z 6 O x 2 6 P 1 X r + 2 Y + 3 2 x F N I 7 Y o v G s c e s E E S L u y 8 T 5 d P N / F m c e g B r i c q q c F D I A F z B R F Z X i W i a Z N B S z Y 9 F A G v 5 7 / I D X 0 v m P p d b P D 6 f u 1 t d j 6 u 2 Q M 9 i U 8 g n x z K f 4 H b 2 f S t C y 6 Z u s f x E B a w a G I 9 C C C N D I D U R Q Q 6 b t f X + v N P B W n K q I G F W d w c r B 3 x m 7 y e 1 t 4 n v t e 6 7 o e a + s F o v M 7 b X e c / 1 h s J 4 P o O 0 5 M M U N h G 3 K 3 F b G J x m 5 C + 4 v Y 8 b H + d S w 7 e 6 N V l E W N J 4 N t T t 2 X p 6 Q I s 9 g 1 c 9 B Y 9 l D / G g P s k + 9 R E V s X + 3 3 D q i H g i A d u T h d D N e Y v r 3 r / J 6 r V / x P V Q u H j i R d A + / s p n n c j j 7 I 8 P d z I j 8 t 3 6 a H Q q i G n 4 k I I F 2 J a i p A A q d n 3 c d x v 2 D Q n W b p P H 7 T + r S Z q g E m s e I K k C o h C O 2 5 8 / 5 1 R E 5 2 x N g + K l 4 Q t z 3 2 l + w B 0 e q 4 5 H J o b 9 y Z B v k w Q X t V C 0 7 W 6 P 9 D T M 3 j 3 x x I 8 2 f x 7 y S B 2 e + J f i g Z O W P 0 + l P f h Z Y 7 6 Z I d i + s F N j o M 6 K d I Q q 6 8 k y z I 8 2 S + R Y O l q e N d 2 2 r Y 7 I z d u o n 6 y a / o + c R T 1 A 6 j Z / g k 5 l u b Q 2 C e 0 9 H e s E r e i a c v 7 y e f v 4 s f M y i k 4 P c u f U L m K O Z S 6 / Z 7 Q O o w c p / N Q p C e K 5 G L n 7 N A j R 5 e a 3 d H l T Z f S H 4 p C X 7 n n l u G q q o 6 x 8 Y H x 0 m 6 8 a 0 T G U 2 D o 5 r S N 4 F x q 4 R g 3 9 I 5 6 p D / F P V 6 V U o v f V W C a d V r u r I v 0 b R / P k Z Y n t q r J 4 m U f p g q 6 I x o w V K + R T G D R U D i t H o L 4 G H E n O e 8 c 2 1 3 2 D I w J Z r h B t 9 p n A b U g 2 Y h j 6 y c I S x o Z h 8 0 B S u L A K u M R m p / L S b 2 W A t x E g W B z 2 D n 0 f f O d u M x O b 7 a S D + C / E P u 4 X 6 G 5 d s x + + + o 4 i 7 e s M e Q I v Q e I 9 3 b t K q 6 Q S b g M U e z n b w 9 v X H k m D Z p a E Q Y B j y M + j V b / 5 + F 9 A I I t w l B 4 O h l k g n M O x B E j l Y A v o A 4 T R L 9 u l / T d 1 8 r h z n 3 e r 1 A Q Y P 6 c 9 v K e + l F j d 7 g F z 3 t w b t d d o s b / g g 5 + / x P o 4 B O W P L m U 2 Y J g K G r x j m O A + Z H 8 d R 3 v u P S J C O Q c j q K f F c + m P U v e z x L h r p w m g z E u q 1 p 5 s K Y K g H F p 4 n p M I C B N O 5 d / f O Q f E K 4 a x l l f T Y g 1 p g 3 W S 8 u B 5 r y V + Q E z E Y 0 E O b A 3 V y B s Q 1 C d 3 S K 5 j X 8 N T N A E / q 2 S v j P 3 P M R U 3 Q x b + o e d 1 r G o z 6 5 r O g y d U W o F z O w o 0 R f S I / s z 4 j w f 9 X e Q P v 0 r d O Q A o q D S h C Y L Q g 5 t O Z W 3 5 w M a i f t n X U C x h 5 y G 8 1 W E x K C b v A 2 Q x w 9 0 U k 1 n r O N U A D I Z 6 f f z 1 / U o 1 h o m 3 M M R M y e k l 9 p a / 2 W d 0 5 I g / I A G h Y M P g 7 T V V d q 5 8 / 6 n n u 7 H P X 9 p V i B 4 A T Y O d B v U l B j T Q S Z c M e q F 5 6 n h z v 5 t X P N c 3 1 C 3 L / 4 2 + k + E Q J c D 2 i N K U P w u I 9 B R u v m 4 M T 3 V g C i B d 4 v S F x 5 / V J a C p 9 l 3 d B L e t / f 8 v B r o o 9 C / L 1 m 1 m e 5 j J u M x p 6 u t 5 e i g Z X d c K y w A X j 8 i K t v j 6 4 C F u 8 t Q i 5 P S + y m l d 3 R 7 2 z T K e g r 6 2 2 O l o d w x g Z 6 q r 7 S Y A u c 2 e G M W D t l + b p I L n o m 4 I e T Y i U x g Y U r n / M S m b Y s l F E J N 2 S G V J h L 3 p i / S C p 4 I E x B C 2 7 y L b H Q Q 4 l B c k H r Q v / j m Y D S 0 U 6 + h + Y z a M 4 j M h 6 b c v Y j w 9 P N v q h X K d 0 h h u G K r 4 S e X V g P 1 t V 3 J Z O t K Y 6 7 + G G m 3 8 R 1 8 l Q A w f l h Z F Q A k W R 4 s K b E o l v s N c s 9 D b z z a g k D m B R z e z N c b v Y V G y E d 8 4 d v n n U H 5 l i P t a J 8 m F K C P r B E + U Z A h t I n X M X C c d 7 9 n D a k R 8 z n h G O F F N 1 6 9 8 R U O 9 O X n G w Y k Y k c / P O C A G e f v n m p 6 J w d 8 m t P 5 d f v u G b K + g Y V A B N g G v j a g 8 5 o L F a i m h W Y I q 2 K U v s I n y b E / s p 7 J 3 k y a F n n K D w S R r / o i m y o q 3 I d j q O D B j 8 3 2 g 7 T p g F 5 s 2 s X l i E f M 4 Q d 2 S T R z / U 4 K u 2 S I 9 / A d o 6 g 4 y L z N J T f X 1 r n 8 c Z l P R 6 4 y e B Q z u d O z v v 7 h y K z d O x E I V c b Y n q y D z g l x y t X Z b O 6 b y Q K S K H Y s s 6 L E a 2 1 d o 3 i U X h e J 3 K O 4 t e T g u 7 1 3 x 4 g 9 J M v r q U 1 S x u C w j 6 7 R S n l 4 x U Q z / H T p P g Z 0 d C N i 2 U r t X + 6 9 I J 2 o E W b C o q f m I o x 0 a 9 7 5 2 + l 5 D X F i 5 p k y P W Q C 2 w L z J x n 5 g p K a n D u h u 8 m 2 v 5 u / 9 v w t 5 f Z z T q u 7 h 8 V h W Q X w 7 + D F v A j J K A s n Y d k N u v e y t w f V 7 S N m A l 6 8 o C f e b y e J m L 2 g C y d O Q S 1 e J b Y B V z z p 8 L 3 h D W 4 L U W R A 0 S 5 P v 0 f F S Q k o F 8 M h R 0 r E z j C L 9 o w v n f l 4 3 B Q r p g L g 3 D P g M / 5 2 + W U v W P u G j c n J O 9 w I S L x 4 f O a M F y 5 6 Z D 3 4 t 7 J B G e Q / W l k y e 2 s U 3 o X R q D + y J A b k B T U B A q c k e 2 F Y Y A V j Z E H F G e 5 e x h V I 4 g H 7 a E i O X v x P u b V G f H v A / v H T r i 0 y h i h H r t l s s O x R Y c T 1 g U b u s h 0 i X p G q 7 X D j d r S P Y c G + r G C 7 F 4 D N x L X s i F U 3 Y C D f M p Q V D c 7 G 1 5 g j t l D n 8 V K W U n u F G U K o h k r + w 7 A W i K N S b n U u f 5 G S / e 4 5 Z D u x f s Q c R t s i 9 5 e J N b 1 7 m z f z Q u K f P P y a L r n s U M v g 3 z / z G 9 q w O c I D n g H l D Q G Z r K m p q n f 5 6 x P b 2 f 7 F K k j x v S H i m V C 0 v v v v z M x n W L o a l o u u 7 r G O g W T K o Z Z 4 q 2 m h b / s h g r 9 i e P Y 1 G R 7 6 p h z i 9 J N u Z s y f h K k c V v K + c J 2 M b 6 P v 2 h y K u 7 N f 5 G e 2 U x o o j T 3 S a p Y I h l + p Q L f l R W i Z H P l 8 y N l T 9 5 c K S a P P Z l t l R L d G c A 6 K M 9 Y + Z + 8 S 3 T d V O + X H o n 6 A h f u D M E 6 d Q a 9 j W L l / n R k 8 L 8 d t B 2 X T h + R d X j n b r b x n 1 m p T g e a / / 7 m o L l t 1 H Q O / f v 7 p 2 N u X G L 4 i O w x 3 F b G G l j / R W d p u 7 6 r 8 2 y J W m K p Y v y L w z 9 c 3 s t e 1 l Q h A x z C c u x v q 6 P Z C p l t i D Q e 1 R y 0 R b j f G 5 n 5 E M d N E O c / f D Q 2 y 4 t 0 D 9 / k x F F w R G e x c 7 x e P 5 v S j / / j 5 C b B 1 9 b s N v C E k F C M l v B H f d 2 x 4 Z a + x f Y a i n c Q h V O 6 9 2 2 s l 3 g 3 z H 9 f C x F Y I q W t 1 l + K Y 8 h o q E P n t u j n 0 N L D + 5 t + n i c i A X 3 v B T r + L N / N E H 3 X W 3 t I T T X l g 4 7 n X f T o V + / 9 V q x 9 / o n k C X a L f 8 K c Q s q O 8 3 s r T w 1 0 / 8 j U A 9 4 b M / k C 4 l q D + w l C Q f H 3 P I m j v 1 D L C n g Z 0 k e z 2 B M q 7 H 4 R M K Y 7 U y E h Z J / h z h Y N 8 h y y Z S w R V B C u m 5 g U E f 5 0 7 Z m g 7 n m P j W E r h i F W 2 P H 1 X 0 Y V S E B z 7 K + / k l 0 V f Z f l V u g R j E / Q f l z J 5 E O a B g z w m 5 7 u / Y V m q Q t C I E b m Z r d A T 6 I k Z P 9 D p / q E V 7 l h P T R s 5 / V Y J K 5 Q o 9 c R 8 b r u 8 1 w U d 6 W l o T y f M x 2 E u e U q T / M F 4 c R 9 d O z 4 8 6 G 8 c x 6 m z e w 4 B 7 f N L l o G w L L X a k 3 N S H z N y R D o c p j v J L i T 2 R m 2 I i j 1 5 v + E Z H h x U 8 d Z / X O C p a 8 U d 4 a g d 0 X S o V R n o 3 f A O F I + E w g 5 A u 1 M A C G X e O w d g d b 6 H Y u X n G 1 5 G u + N 2 a K X b w a K i 8 I 5 g E b h r U + u T U d l 8 E x K P A G s Y l H 3 w F 6 a 4 N J r y e D 3 A r t s B / y T v H e E + O L k l T I c v d m H 3 U P J Z N s f V 7 n J T 9 p x y Q D X E g j O r V K u c + V A D s f F C c r D x k y 5 D 1 i V 8 1 + J t g L o c j + T n H d h t p 8 g 0 t j r 6 L C v H M 4 5 g x 9 d a y 3 D k n A / Y K x u 0 H h j d y T F 1 B I P D P c 0 A 6 U k R T e O 2 3 J O 7 v m 9 4 L T P B J 2 L r 3 Z k H 0 q T m 7 z X 2 p 5 7 9 X B i 5 Y H 2 8 H r i D l z i P + Y M g h p K 4 F u a 7 2 r + P L S D w 8 s 9 E e 5 h k I U D f 4 A X N U p c x w q h c a X o U q + J l S 7 t n C K t n a e H o X L o g p e q z 5 e n C P i / P q g A W H 3 7 / d 8 0 0 o / s O 8 T H X K j / 4 2 B D F R 0 Z W r n L C O 8 H T W K Y L p G i P G C u Z I q + T 7 3 H a x I k E 7 L q m + E V n q d 3 9 Q 8 h 0 D z 8 O r n Y Y h q 3 J L X 4 P v a E f 0 N f 8 n t a H q c z h T X J D P + K p W 7 F C N M B Y 3 O 5 m N S 0 b d j m 7 z C W D 9 z y T 8 l G C X l D 5 W J t A o 6 Y k Q F w / X A 5 W z e b X p z Y g l w t Z V 1 9 T L s J a n x H m q O L j c U K d D V 5 a Y k 6 w m t r H O q 3 q 0 V G y b H e i E U L / C f y Z P r S C j A M k D g 1 Z M L B 3 q j q 7 G / d l 5 X P 1 k O f 1 L y w W Q + w K D f B w S N C 1 R R e R o g 5 V j 8 + 7 q q Z g b G 6 S 7 T h D q E c K 6 p p o g 6 / a J g d S r 0 q S f r R v y 8 J e q C g A x y 1 C R S W i N m t f n d 8 E o z i p K T 7 y Z 7 K Z l a 4 f f 4 H I F f h 0 H Z 2 5 N D R B b V P 1 6 K L + G W 3 O 3 9 8 4 B j T p t k i d E i f g C Q J 5 8 Z H f b p x G g Q V 4 8 o y n L Q M v / Y X u l D + 8 S w O U P r Q i p V K I L i S G y Y q s F G / z j J G 9 + D 1 x r K g B Q 5 Y J 0 v 7 0 9 Q N h 8 t t L i t O k T l 0 y X o Y W 1 R 9 t m T q d i E E J z K 8 4 C C m Q + H k w L j N a z R c o J K H U T H T u Z 6 4 C o g 3 2 s W t D r X B v h E B z r C / i x U z M 6 p r v l j t 6 I N W 7 E K p 7 y N T r H K v S u Q 2 d y x E 7 5 / k k a x z n l + f 8 0 9 h o o c R V 7 r E g Z V / k r L 3 R Q u x G o p 4 S e n A v Z Q x 5 E d j d H w N l 6 D L 4 / h A W 0 v 6 I q t t N c H Z F 8 H L a S 7 8 3 T C n 8 Y i 6 S E l S m 4 1 L F B T g b z B c O Z t 2 1 S d x Q 8 9 / X I D i f C I g H s D u C d / S J 9 J P 1 H Z / 6 9 x P f d 7 q b f h l J m 6 3 6 K 0 N s x 4 B M N / x g r u x f e v q 0 a + q m a I j i l a i U Q w p u / L S 4 x 4 8 5 / u f x 5 f n E + r X W 4 s h V 5 e B n r G U K L X p 4 6 i G / f M 0 t y j R 5 w V p E b O J U V P B O e 6 b G C n 3 l 9 8 N D N Q f A s F q / s 7 f H V b l r u P 4 j 4 h 0 s e 0 d U e p K E B r s 7 o V 1 u l V + v P d Y t x i b H Q 3 7 j g 9 8 e l 3 Y K m Y 2 R s 6 9 D i n Z / e U a g 7 I R X O 8 o 8 l l a o X N 6 x C 0 m r F 6 s b t 0 Y L i 1 D / B F o Z P e z u / R H L o j w K q o Y o 4 O P u g C x d Y P F N Q K V b 6 V v F k 4 P n L a g L 4 o z w F I Y a + / u B k 6 s C W C S q u s D 1 k A u 4 z L T 7 q d n x 9 w n F 8 y G A W 9 G L v 3 U x B o n 1 1 6 L c u F P 1 O A O y p 6 L 8 e r + c D O t s R m f y 4 V V X s h C v s X o y T j c k a K 9 H 5 1 E f 2 5 d / u F a U J y T 7 b z X q X B 1 c B X A H 4 l i 5 G 0 c v 1 P Y x A G r A c D z i 1 q e B g S P z E T + d P H u + 3 b A v v l f G Q Q Y B Z G W F / H F u p 6 M T l X h q C h h O 7 o t 7 J 4 K 1 l I o J V w V x 5 F v W B 7 w K j k v f G h 7 B i J 3 k x y P l t T w n U N 3 j F X f 7 S 1 C + d w 8 v F L 6 i r v x A f / / I l Y N m 4 b a K l B m L 6 9 X j n z y 6 L S M C L R c a Y U 9 L G 3 f G s G m g 2 m F U N T Y P E 9 v 3 4 C K N R D x P I p E 2 X y b + U A A p A b w y 2 M Y z O K c H L k G x z c n A S B t G / j g v 1 z Y / F b q m i F U f g K M D p k B d u N 0 F K D w y 3 M v f V t e f 7 v e O m 2 q H e M k I 9 E q Y 9 Z i m u D R x h 7 H 8 9 l S h J c Y Z p u v 8 s 1 T f S P I Q m 7 / P K 9 Q w b 1 Z A z Q T 8 k i + M O n m Z m 9 G n 9 w v t C z s n u t 0 a G 4 d t 1 b 0 1 w 9 + / q 8 n O q j q o s g o n x Q 3 3 j 0 h 8 i u K M M r D E t t L g J K j H a w y i I r f U y Q d 7 F z D L I 0 6 c z E f Y 8 + f h S + X 2 W m j 9 z R E 2 S w n w w P y q x O M H c x k A V o Q e 1 j O k X u T E n 6 i R x k 8 V G S q M l 7 h l j E 7 5 h 8 d s T g m W Y R / D H 1 j b 2 E T S i O F h 7 Z F G v m 0 Q D L N f t v B x V h b U w c f P q b V 7 f J d m B o m x B 2 L h o r f j s K Q 9 n L K 2 u B 0 k Q G q c N 2 A i J 6 b V m 5 u H J R 3 2 f + k W V u v 7 G 1 q X Z t F 2 X 7 T q L S s 8 t X K w n B s 9 A I I l Q t g A K 2 0 H s s 4 2 W D q W p G y X J H Y C I q 0 j B X 9 l o d F z u m Y / E Y y J + L h V U n 4 + m j V a c S l 8 c s 4 t Q z c p Q t w a o 6 I m I c n n A d v L s 7 3 Z W K M i I W r 5 j 6 Q 4 4 m s C e Z F T N b I K z p o Z 7 s n I 6 3 C K 9 Q j q 1 2 U A N c q T a R r O Y C H H w A h f 7 w 5 C / a S P c Z k + l O B 7 O Y a M y W e X + t Y 3 S 7 j w Z 8 3 n Q S F Y b o L M Q L E Q g U l a 1 V A f J i H R R J Z J j 8 1 M Q w Z 8 f j z e U a z g Y Q H k V b q r 7 n E 8 W f O 1 e / 8 W 4 b A b 9 n + 7 J k f 9 Y 5 y 2 t a 9 N Z y Z f k K 2 H l L h l M C r e T z y J S / + z v X I n r e Q 8 A O N b r U v j Y J 2 D M 1 7 i Y O v I h 5 g 4 0 q N C o s k c 8 d b f L G B s u i h R c I K l 3 Y r M H x b u f p f 4 T N f I b Q f i E Z s k Z X h a P D M X z f P n 7 Q c 7 u a 2 g K Y w 9 l D K C N x 2 V X M r d n o t r 5 9 u 3 f W M c + W z 7 G 1 1 p g 8 9 G z 4 V y B 9 D 6 a + 7 i / X 3 s J q j 2 6 Y L a E P e 7 9 E 9 r U H c 9 R O Q 4 9 G 2 Q A W e U H e / r U R G I Q O l v 8 B b T R + k J e r B A n w C l t i P G Q W Y w N 1 l 1 d 6 8 I 9 Y X t + w F s 4 G F 5 o T N q m h 3 d Y O 2 O B + / Y f 7 4 W k U x f K T 6 L x k 0 6 K 7 E v n c d u l e m U q m e 5 C 1 v C m M 4 2 1 x Z 7 g u j Q y u w I N 4 Z i 9 H Z 1 I + k 4 D d I X 2 a X w t O b i c Q f Y 7 B n j B d q 2 B R W X 5 D W h J 6 S I 6 9 i r e d O G f u N O H k M 6 R m N I i h / 9 Z r Q 7 S 4 1 i T O g R x 9 H D 6 j Z g d o f Z O s O K f n v r X J I x 1 R n H k t e p H y A K 9 E h A E f i y y N / n P H H l i 6 q V x / h T p H X K K R f O z c + 9 O z p P h O x k R / L V t 4 M L r D P Q j D b p N B c c X 6 6 s X y h Q V H Q O H W n T y r 5 j W 8 v L p 9 y 8 E 1 r M l o G / S P O v k J I f f / j r + P c f / G W g S O z p z g 7 7 I 8 z 0 o n K g Q M L o 6 n P n P d 9 9 r o w l T V A z W l m T d k V D 8 F s B Z C 2 N a g E c h 3 q E H 7 j d / U T + 7 Y Q M 2 / 0 d e e X z a Q O m p Y Y 7 Q x U x j k g b 0 1 m l o t E G o B C h Z s L 3 w V 8 9 q 8 T 0 L 1 4 g L M 4 M b o I + 5 5 c s O O 6 Z 3 o + m F v P y 4 m 0 w 2 z 7 7 C Z g j 3 7 r + w F w 6 7 0 Z k 6 O L + I A a b b 5 5 Y a u + E m Y 3 i F e 6 y H 5 r Y d O 2 t w p s X 4 L W w z 8 1 3 C Y Q X F 8 D d R 9 Y f i K z m J z K N + 7 Q p w m c f Q Q s 3 a T o 8 B x + F C U N X / n x L / x n B j Q X V O X 2 V Y D 8 J Y c X x e R o Z n l v V l 1 n U + d S b j V G f p U K Y k 9 O f K T 9 x A + l Q C Z T P R A Q U m U K 3 p z I 1 P A u H t z m b c c g U Y k T a Q c B 6 R A O c J B V 1 f d 0 7 b H H Q G Q L N N i Q 9 b E 5 O h Y E i 6 Q 3 0 o 0 X d Z J i 7 c d 3 i h C t a d Z 0 L a q t + d / q K 7 e P P k H 7 2 n 9 2 D a c 7 w 8 v F 6 A B 4 D z A L S A / A C 6 9 h b u w u N P T w y l 6 m f v r x 7 G D 7 5 s S o x y h B x m M + 3 F E m d 8 u 4 i W Y Y e 1 4 u n r T q j R F a A P + m W F G p W 6 1 G H t b C c 3 f b I D D 8 l Z G S v d N H o 6 R L Z 4 1 M Z f 8 q o w W 0 Y 1 E X i g L e t 4 K j P X 6 x Y U e a Z 2 + b o p w k W K M 7 8 H S Q e H m V 2 + / I d 0 u j 2 d 9 h 4 X h t T 4 1 c w D Y I G 9 U d g X L r 3 1 f q M i 6 C H W C o A Y 0 h h w 7 W H t C C M M o 4 U t K M 7 f f U I X V w y S i 7 5 P q i j G l U n 3 5 a V N 6 I l k N R i 8 3 5 i w x k + 6 O G 9 m e f 7 3 F y A f Q T V y B G 5 y + V q 7 A k 4 e / d h Q 0 E A v z U J S r J v d h x 9 6 r Y M r f K 9 A v 4 L r w u P 3 J B Z o X x e f n 3 N / N r h M b y 9 p C k 9 u t U s l d J R c W J b m 8 z u x g P w l y W U x N / a 8 e d + X e j q c P F 4 m u v 8 J 9 r y Z n U z r N W G i + Y Y 0 1 T 6 F 9 z o L h u 5 A g i y 3 c A t Q P 9 p l 6 n 4 G P w 4 Y + 9 q h e A z 7 W 4 4 b a r a + X F Y i R I O s q e e A b 6 6 V 5 Z v 5 T b X w p R H n A e n M Q M r O 0 W h y b h i p B B + 6 9 v D D t f 7 9 e 9 f + d d 8 j c g y G 6 z 0 7 a 0 j m 4 j g T x X K z G U Q I k g w U Q B / o x q c T K P c h y 3 X s K j D + L V r + a i V e W r 2 4 D X z q + V t K n q N t 3 a 5 8 B r 9 6 T K P 5 m m y m 2 S b O + U M e T L Q T w D c K Q C U 4 w Q m 5 8 n 5 q u a D I h X u 0 S Q I 7 P z o o d a x f 4 s s H 1 1 w R i 4 f R o h y G C v u d 9 Z e 2 v c / / g N g r f c 6 p 5 4 j Z c R Y T 4 f f d P B S 0 a 7 v 6 J V o P 0 2 H k 1 S c 4 W 6 s R X E p v q 2 S 6 Q / s w S e D P O k 6 J N S u r h r G d k d Y 6 c g q T 2 A s p a g e D k J U j e F z J t V b T W H e d H 0 + h C c b P s z y Y j 2 T O X o h 3 b T k 1 k k q Y z m + / J K m g 6 z X g h t v + S G W 9 d I + N A i L 3 f i Q O I f 5 A s y M + N b + r B J a G n Y Q W i l 9 6 t z o H m R Z 2 X Q p Y 5 J 6 M Z j d n O 9 3 z / U i 1 Z c E 7 T S E j J F + 3 N e T / R i x C R x 8 K X 1 d 8 H 5 J Z i 7 6 k 9 k X u Y y p 2 C w 7 V y O w s + A / y a n / j U r 9 / w J 9 R e 0 Q Q G z g q X 2 s Q / 8 7 V P Y J J v d 1 J 3 w 3 u I X h + L o s L o V Z 2 E F r k t 0 F W W 9 N a 1 / C P 1 B Y Y r H G a e c h l 3 9 Q J / r 3 I v 4 F w t L G p d s R J d j p N R q + r r / j L l / B x 3 v 5 / o 0 w s z P + f w B h h S N J 0 Z B x C M c A 1 6 y d 6 L 9 2 / w J h D / O 2 + / u v g K T N A + k V J j D K R z I E g O E l s X 9 f Q z i L + f X x 3 N k 3 f G W e c C Z P E Y 9 M Z F x B d Z q 3 4 Q y 8 R 4 R c W Q Z w S t x J C W I t h M 7 j / y z / 3 j h 5 c r F v H N x C 5 8 s X 5 H K G Q x j N L n 4 R + u t N U 7 u M Q Y A F c l / v 9 n C / 2 g m x z T K + 4 E 6 t z 1 e x 7 L Y V A 2 e Z p c i b n 3 k D b w h k w i E g e n h f e s F 6 m 9 J j d G G P 0 V S Q G H k 6 u N h Q G d u v T / f C C 2 j H X 6 D G r j / d f H g m W J G o b 8 n v k K 7 W O i 9 G z G c 4 4 H Z g k 4 b i I W p 4 D s + f M j 4 w R A c B 3 z n u V g s A i P Y O m t l k S H 7 F w Q 0 8 C A h q d a e b n + D o G e 9 R 3 j E R 9 8 s n 5 8 2 x L E m E a N V o 5 / 4 Q v N E W P y p F T W y V E i W P v H v 2 D 2 y F r t h q 7 z H x c k 4 1 F J 6 S A P U m j 5 1 a f + B S 8 4 m c r q X A a K 2 u 3 6 D 2 4 7 n / 0 B N Y L I 8 j T E + n p z 7 I A D K / X s V V i I f X Q G E j K b O / r r q u e O E Z p 0 5 b g H Z l 3 F 5 I z 1 C Z M i x G c 9 R n G 6 e 3 x J K k s z h s i n v i Q a n p p G h k k J i l 7 S d I m 6 b f z r S 9 n g f 5 7 z H B s c d 7 s L H f E w T q y 2 / t O b o S i a S n C G y X i I W E R c s i g Y h I m 2 6 N 6 3 A s 9 / 3 4 q 6 + L o 8 d P 0 4 Z N v u h / c v V Y L y v + g a K k q U a 7 9 8 T a 9 Y / M o O v I V F Q t g / z 3 b m j 2 y 8 8 u Z O h R p R l T e T w Q L K x C w D q d e j T Q v G t G R p U K 2 N c m Y e O K O s + R G n z h Q o g v u s + c i o p c s y P m S e 3 t r / L n K j q G 4 q n Y X h X i s F b q a r W B A r r 0 9 l U b a M c d v K V 5 f V u a o e H C K b k 1 t w Y 3 h x r g 2 f k T I 6 d t n b Y W 2 v F j C v 6 X i o I h t 7 5 O U L Y C 5 1 c o m C h r 8 O s S G 8 g C U H + u 4 R 5 k F o K j S T Y Q L O a C t N D U V i + e I i + v Z B P S 3 Z B g e t w 1 r I 6 1 g T O D L H 6 z o D w B D N F u 4 u t T 1 K 2 r D y r c v X x l V y l t d 4 o U Q R I c g b 8 C 2 r F z 9 H v o 0 p I w H x B u 3 0 4 i n C P v m q m K C f 0 k S + z l A m M i P p + 3 d j 8 I F h Q E Q q B t T f 1 5 + R o c s F g e u I / I B 9 8 G M p R r Z 6 b H a k P j f o q O N B 7 5 j h 3 9 M T F g f e g 5 Q j 3 c B e c p d e M N m g N U A X u w d W j d p z V a Q s k z U k i + L w F C b 2 c i + 9 w p v 7 o 0 t 8 o H e w G 6 W P 9 M n c 7 O 8 3 0 i i s o I c W 3 e N 1 E 6 X v z w t 2 b e / s b A x i D g K L 0 r G v a L t j N L P o O G z K Z W K Z / 4 o y H x C 4 r s i o R 5 N c r M 9 Y L h / Y e I u R z g c 1 Q 3 2 Q V z W P b 6 h 0 1 Q i f V 5 8 c n P 6 2 a 6 2 W e 1 t T 0 W V + v d q b b F w K k b r y k G s H N a a G l 6 U K H 7 v j n S 9 B 4 9 n t D q z x 5 Y w j 7 T s o r c L 0 6 F 4 l R 0 9 d P h c + Y / 9 5 3 1 A a b n u P 1 o T I Y 7 F y N w 6 H Z 5 n E 0 b 2 L C V J t z B I C b + B K Z G x y 8 m N p r O W l 6 m u x G / N c 1 6 f P K s s m 2 y T 3 R G c 6 m N y 9 n 3 9 9 Y Z k e x u P + z D z 4 j D N M M M Q P R 8 G p 3 C B u 4 J H v o T 8 r z K B q C R D Q n D x o f D 8 V j M S N F H 4 S D I U a r r f N u n s l 6 m m 6 w g w h 7 k p y s Q R i d a L A 1 r L w 9 4 p Y v T v J U 2 u p D w E F 9 w B I 9 V H G n N B Z O 9 d 1 9 B v z K Q g F c 9 a b 6 q t 9 w s R G m A N i l i N R r v p J 8 w M G h 2 Y W P O q Z P p G V T x / t 4 f M u n u v k E I w d Y D 9 3 G B E p v L Z / j J l A O P k a J M a 9 R / S w 0 + m z i q 2 h a z o L m P t Z V 3 S 1 s 1 c s x q y i s u R r k e X N C 2 M 2 r g 9 3 W I r v w O y L M v b 9 O H 1 0 J b u + d t 7 C J h g B l l c l 9 K h C U s s V K 4 c j Q D w L W Q J F l I T D A X c C G 4 p 4 v 5 D S P 2 C P 1 e s C B X 3 R m B c m s X 1 L w B P l w B e s a J F F x U u 4 c 7 R c v 6 V Q k k D h b D Q W l 7 q + b m I B v d 3 f F 0 9 N d 4 k p 5 j E h D U W 1 B 5 / s Y f N G w t Q p t C b f u n I 7 6 J 6 W p Z F z 5 u H C n 3 3 v L y e c 8 R A n 2 J 4 L A u I / V i E a 3 l l z d 7 n s 6 j N i S f L y 4 b + v n R m / a 6 e K x y i M W B Z k 3 N F 4 G R u p X K V I K 4 u H y f 9 0 u T 3 x t / T + q u z x 5 Y h k x e a S d M 1 s G o l C q H b G 1 7 2 f i s n e 1 y Q g J t u g H M x L Y J G D 6 3 N W l T Y p c Y q / A 9 v 7 k f R O K z A W o L R 4 t H s f h 7 w T 6 r n f R i M 9 r 5 7 N g 3 T H l d R w R s j C W x i g k A w 1 n J C n p Z j 6 u H D S 5 4 o L n r w 6 C v 7 y j v p T A W p N f R 8 J 6 n H Z D o 9 A H 0 n s S 9 3 2 b E 9 D 0 g N Z 5 f R / t G d z Q Y T e N s B Z B N v 6 q X u S q E 7 n x s k b 3 h 8 X D 4 K V U D 0 8 o i g p W L U g j Z l x / A M h e A 3 x T 7 C M Q Y 6 C 5 I z T H Z f D 9 j W k l l 3 q 3 1 4 7 s j 7 i + q e d r B U M G 4 N I Q O q N / E k J j t m R e B B Y y b Z A 1 8 M + D V y s Y B q 4 t D 2 U 8 n p Z z e P r x I e Q 7 N n n t e Z 4 G + a t 5 W a w p 5 A N f 7 9 c h s f D Z i j e x A 7 Z p I c w L U c i G 3 F 8 1 h 4 M a 4 9 x 9 8 i F y D U z l o K M D Q c U c l I a 5 p x C 5 J 1 6 j z g g e / y w J t 1 H c N U 1 E K X 2 S b 8 7 Q W T V t v 7 7 N 1 / 1 z b H y f 0 3 E W N E 9 Z 8 v M L J 6 D j 9 g / 1 5 D G W S U a i e d U 9 A 1 t 0 o Z N 7 / g D b U p e I Z f f O e / I v T i A N K Q D L U h I Q h u L B J S h g p 4 R z h x s A 7 L K L q o G e X b f J d a O c 9 0 g 4 X e 1 n y 2 n 6 e A L D K X s d o q d t o J o Q 7 X G v b b H Y 9 n H W 6 f N Y f G h v j I G J L k D y d s S r H E u B 7 V e n l O 4 k o c l w S n l k a L N e A u I r e E v h y A k w U z G H X W H i h 7 c f o c U P S 6 u P q b p 1 w F + 1 V z 9 i M X b L l / h 0 s E / 2 K O T 2 U e 9 y y Q H u J F v f l + d H + c P k S j X 1 T / H b l i F t V j j S 8 g J n M u u E B Q J 8 F p B i H E Y Y v U a + R B v R 4 O L G k d T 6 8 r f U 8 s u Z Z O 7 2 9 W z X i 7 q U x x 5 1 f 7 0 Q L A K j n T p I O L b 8 U g p 0 p F D K J 5 L T E i T c n T 7 I a S + 5 b D r S F A H T a G y c x G b K L Z b U X C N Z U z b 0 J O A O L l o A H F K Y M p A q q h 7 5 L u v 1 N B P l 1 X R F k r 6 h z i B o m n m T V r 3 y n R c H 1 5 5 K z U a y S e X W J C R Q n H x g / I F z t Q X G 9 j 5 q K 0 0 q I U 6 y q r 3 j 5 L 9 M M 9 + O Z J k 7 X x X M G v C M r f c H y T q W T B x h 9 8 2 H Q 8 X h H K z k C w 3 6 a C N Q + S t i O K j H 6 1 B M 9 v k Z R w v b Q R f 4 a a Q x 0 J j 6 k s a t e P v W 0 c a / L Q / s X f v M 1 v L f N u S w k H k 3 N + x y C m E 6 R d Y j k S D F h X M W h p H J Q v T R F z b A t r q A M 9 f v x J s y 6 W t u k Q v a B i P 3 X b J k s 7 G f p d S p c Q T 0 o Q o I 3 9 u T b A V n 7 a W p 3 o J x B T I R I r 1 p N s k Z v V V W 6 V E Y J A H b t k s 0 Q o 5 8 3 v 1 L z o q c 0 8 x Y 2 r H M + o r D I p f 9 + 5 y g s K 0 f t c n w e H 6 d x f 9 b N r P 4 u M D j 3 P 7 i 5 4 C v 5 b N 7 E u w O a u y 6 n e g o s c X E Q f I 6 z e L x n p 9 N J B I 5 w t a y E 7 q / 7 D r W d X m O D 7 5 e 8 7 I f m Z 5 K 6 g W B E 1 h + X 1 b i K + v h n j + w e W H 8 U 9 e 8 i 8 j 6 I d k z w B f Y S z b D F P q I v / X q D 4 G V i O B 7 c 7 v R p v C 8 X M F 0 2 Z S M E C Q x d y Y v n S 7 Z T j p b y C g Y X p t r 9 N i B x s y a d 0 f f U W 3 q o 6 Z T J M 0 3 1 a g I R I w u Z 7 j B f J Z y / g b g Z I K s Y V f M 2 P r V K u 5 8 v 1 6 L U h T b P J G T c f u Y Z K R L g C Z L 6 T k B + g / p 8 6 u s N / 4 S Q Z i N v L v z f c C Y f e q T R w b O 8 y 7 I i H M 3 + M r + L x R y U y 9 s 8 U I m o t k W S x p A d c E T 1 P N 1 h S T Z b j i T 8 x d H a b y q 1 I 5 V / t I X w v X u q l 3 t t 5 t b d W R m u M N k k U k s 3 e 7 9 i V E R J 6 L K t G P 0 s P a r T v d R U S a Z 9 W c 2 C o 4 t v 3 m l U 0 R W 3 s 9 c f b 4 H O + 2 D s a b g e O 7 k 9 9 9 U X t E g c r g z 7 j n f + B e K R 0 v 0 Q w g 7 5 X A N z l r 1 x o N Y 9 q S w U j T T Z 4 3 q j M d O x 0 w 8 r I F U M a N f s D z A X m Q i T A J q M t 3 + Y q i v 7 W J H R V m z K 2 F 8 U w b 1 O a Q g B k u N x H G B 6 8 O H w b l c d c G 5 + X o 6 M K B S c v 1 D v 0 u p s d S P 2 q O h s 0 T e s v g T 5 W o J H d M A / t 3 u i A I Q T X H p d 3 s L X y L B R u / e L j 0 v B V I E 8 w 6 W P J n W G v 6 O X 8 8 d r x z c N 4 / F k 0 V / X S H x 6 I f O k w y e 0 s H d w o k 8 Z C 0 a k 3 w k j z M r d 2 b j z E 2 D m 9 n 5 i 0 x 7 l 6 u F R E y S D j C i X b O I 1 K K / F l g G e K j L E M 7 n h j H n M 8 z u H 8 N 7 P a z 3 Y u 5 J A p n T 3 u a z 1 v K s F 3 D 0 + x X K M 7 0 P 8 T J d T 1 f b n A 4 l b W s o h y L u l 1 g V N G x + j x + B l H v 2 d P d z S 6 a m + T t Y w s S N F 7 L S B Q w g X X u v 3 H b 1 l W J N 6 3 5 R D 8 Z z c M b u l d 5 K 1 9 / q T z U Q N P u S t o b / R Y e t u M 5 A r N 9 Q V L 1 Q S 8 + / g v r Y 7 f l D 1 4 B S F T v 1 G V + U m / E T 7 I e F L 8 X h O i Y 0 z H c Z e x T w e G B u 4 B y S p s 7 + S C g m 9 Q u 9 W n 6 w E H n J d H T M W d v Z 7 Y N y V A F W x y p B R i S q P g 0 0 U 7 r Q / s M Y P P q p w 4 B / O X b 8 D Y P H R U 8 a c F 9 f V h A S S d E R W T 5 4 c e I 1 I 9 w B Y I 8 I H 6 g h N N d Z + r j f b Q x D T T p m C C C x 0 U B H a v u b W 6 2 v 8 X n x 9 T H M 0 v 3 Y J c Q I t 3 N a i b / 7 t 7 5 0 B 1 E M R J h e 3 6 2 / 8 8 G E 8 B v d 1 m + C D E 9 5 o F 6 b 8 2 t k U M M T 4 g c L K s q t H k h 9 6 0 k e l J X a / 5 n i 1 v y f g O 6 8 o f 9 N H + a 7 q 3 I K H U s e A p 6 Y c + O n e I 7 t y y E c V A / b H f L O A Z g U + h s V M 0 2 A V R Y 8 / G 6 e h q q y r 6 + d z 2 o a D W Q L o / + n v Y 0 N X d c K 4 Z 0 W A 4 F f F R s w 7 w g 2 w u g A 7 P n 4 d e h 8 + x k 1 d Q o J N v W b 1 e / j R x q T r 5 5 W H m d w 8 n + N T j s 7 j y M P B M H C g d r 6 j R W x D e M T j / Z / 1 5 W p w R d E z 6 H p h 6 z V h q J y 5 t M J o 8 e P 9 B s s o F P Z R M K l Q w e j a 7 3 F y T 8 X x H H M 4 + 0 v 8 O c Y X U O 9 u I V m G s N g l 4 V 7 E o D 1 M W z a x R U X i u q 9 9 K R / x q U E c 5 v H G x E x S I u 7 z + q a Y q 4 / p g v X j y 8 Y B N 8 O 1 5 G y K 4 b y i a H p H D 1 K 5 K i y L U A F V + A H 5 8 k y a S O N + + E U Q i J z f D 6 N x 9 C D U V P W O 5 t Y + w G H o e 6 B a + k e / P X X l I y A 7 3 B W 4 n X 7 0 u u K O + P L 8 E L 8 X x Q f v R s m k D w o 1 I v G u s d j E 1 Q + / / v U S V n s y + X j h 6 e q h t e k M 1 8 u 1 g 8 I N j G B 4 s J V n 0 k c R H d L b K 1 L L 5 R W z z P b w M K 0 F 2 e P F F W T E 4 T F F + E / A o Q D F h J 7 r T l q r g f g J g L s B o o H Q Y V T B 6 h z K Z 3 X O J v k k b M v S I B q N d U 1 w P f H 3 E + e 0 D + N H 5 J D e z c 7 c / z W c R C H B r C v / B R C d y M q E X c o U P 1 W s w x v / y Z g m 3 C I N r 8 c 0 + X 5 M i 1 D 6 f m f X i d c 9 8 A V 0 8 F w 4 1 N P 8 S n Z q w U K J + I K t m Z q G D V j y b M 6 c u / w D U u p E L C F z r l d 2 U X O 3 1 s A n r p N T l 9 T z h G o u c c K s P i q Y O Z A e j J R k C a g n N d 5 5 3 f e Q S R p T 4 g l n b u H R l 7 + h l A q t M M 5 H P 2 b n 7 I Q z h s N r D h T M g 3 2 D 6 9 P H 6 b / D m H 1 e c m D a S x 0 / q + U u + 4 u P L y V L p O L l V F B C 9 C 1 7 1 2 / Z G o y N y A y r k 6 O j d T E S C V M j y y c l 1 M b g q + M 2 J L c F b I N 8 3 6 n a 9 i n G U M f d b L I f M u T J P b y h T V Y O i A v y t 3 v 4 8 M 9 / J u 8 y C z C i h p o X v Q d P E j 6 E s j u V J d U J A b j + O P E l p n l l 0 x q O B D a O F D h B O c c 0 T U W l O z C V x i 5 m 7 s R V 4 M W o r z / S Y S h m R v 0 N N G S W r w B 6 Y / o + Q O z 4 I 3 N G R Y t M x w W Y m s U / C F K t s R J W H s M B 9 C T l t R w J P S o w f 0 + 3 x b n f Q v l 9 9 j 5 I S k e u n u D H V M q x 7 E l v h y W G B i 3 F 3 X k 1 w J Y 7 / i g H 9 1 d q 8 z 4 / f c R K 5 O B Q l 5 3 i z Y f k g Q 1 R f N n 9 X n c c X O U X y + w H F N P Z m Z A V 4 J v b g G u o G g R 6 8 G U w l e X D z b + 9 o U L B y c Q f B U E y c V u O B Q 5 G 4 D g 9 h A Y O a 7 s c i g n 0 c N j W 2 f l / 4 9 w m u 1 M E W e K I Z k N q h 3 Y O W I 6 E / f X / 0 L F d + X z P i 0 r q h 2 T n b 9 z 1 h x R W X J H G U o w I z 4 0 2 o C t F U Y a 0 3 y P 7 P U t e e j 1 t o l u y I B j T i q d 9 B 9 5 B b h Q t x E 8 J a 2 C j 4 M a 9 s 7 w r + F f u + 3 d Y 2 X U 1 X r U v L C W o s G L H f D x p 5 p 3 7 K w W M r 6 I 0 E t C H k v D n 6 3 i a F 6 D O V d O u O S R l C j 0 q X 8 q 0 r L B x S c 4 S y Y 3 z 4 R H D s g Q b w G W Z U i X E n q + 0 z G r F 6 F t a L P 1 9 M Y r i e f r t C 9 E A i d E d F x U v S G S F W P N t 2 7 u 5 V O c S 2 j j a c 9 b M f 5 p + X t 6 9 A J + N I m m l 9 U Y i F u 1 f 4 6 u j I f / R L V z 1 Z h m k q 0 Y I h g T o H R u / f 9 j Y / M h h u W / K 9 d c H c 9 9 f 3 e 8 s V X j r 9 J b 6 L o p a V P f m X z Y p G F k 4 b B a a O N f 5 z t + B K U F j Z m j u w H 8 5 8 e M p k 3 B W 4 O P I b J p H N U 0 j e E L u G K v o 9 Y R i w b 3 O D w T i Z 9 o I b 0 K 7 k 6 a P 6 b 9 O A K N 9 u w S 4 H 1 D g 6 Y 5 n Y 3 Z b m 7 1 a / P 0 O Y O 1 x P v 8 Z M K q P B u + K A j D o G A a D y t U u Z F s Y k / 4 B E g C 2 E B 6 T 7 P C O T b X R + x Z l K j h j W O d o E Y r q C D I O 0 J q U P 4 L K / b u a 5 c f 2 8 a 6 0 N a M z 6 D L o y o 4 I 8 4 k U S C A C X S 7 9 5 v m w J C 6 q h c N j l E o Y N z r h x y K s a A l I 8 t P Y w m H Y g j t X n D r + v S T U 8 J P s H h / a b g + H J I F c n p H b 7 g 3 D 9 o G X T 0 i p v B 6 Q p 0 c 7 E R + b 9 c r P y 9 N 0 P v U L Q z D e M 0 + H A v c h 1 t s n B y T Z t e t o I + A Z H O 9 V U K 7 y k Q m E U U C 8 0 w n C y 5 I p x q L G 9 j C A o X P Y Q X 8 5 M h T U B P u D B 2 S t R e 9 f d Y M T F W K G 0 0 t U r 6 i d / r E F w Y 4 F j l 5 m S 8 r 5 8 x 3 U D F B / M a K P 0 P L Q B k s 7 v c / p y w h d A s w j O P e i + v S i z d c 7 Q / Y A c K 8 / X 1 e 9 D x 7 4 V e U p Z t 4 l C f S J y e B w E B O N v C d z + K 2 G 6 E s Z 0 S X h b + Z Q Z j c t u H + m 7 Q 0 5 U C 7 5 + F n J f y J B O k n Y C 2 G b y I I 1 A I P d 0 i 2 9 i j v e G U 6 h F q + L M O g N 4 2 u n I 7 1 c I 2 P V j x y w 6 4 4 q / 4 j h C c 7 K o A C N + W E H 7 Q V m h y r s Z W A I w / P V Y q v o w J 6 N a l U R 9 o u I Q K h p Q T z E D R s 4 M r J P T A o G D k 1 4 p A M t 2 / 4 1 q L y e a D z B V Q l G G 6 W H P 9 L 1 1 s U F T 7 + U + B 8 D U + Z h F X m K 4 9 h Z C B K 9 o / O E a c Y p O q P Y i V l f F g d Z / e T c 7 6 N O M K w 9 X i R l i Y C r B 5 0 5 b 2 D s 2 R / Y 8 T M C M w Y b 5 B v g x Q T B A v d G U 0 V K Z J L B 6 X u H u z s A z R T C b N h 5 9 m i T 1 c H M k c k H / g P 5 r T X a C j o j v J e Q A w q R J + 9 h 3 D T H O c f a w 9 R m O q 3 v u d t a i B n r 9 K 1 E 6 l g F q v J y K 4 n Q 8 X l n 7 n 5 A 6 y N o J T c A l u A F 1 x e c 0 K x E f F y C A 0 D K V e 4 O + B + n D 1 S P o 2 9 F Y 9 D a 0 h U K y T L K a 4 8 0 s s s 1 V x S t l Y 8 s 3 I J F l j O i u H 8 B S o J 7 N 4 U 7 E o U y D 3 e M z / D l a f w V r 9 + t P P M T H k r f 4 t 6 q 2 G h 7 j 7 M q J 3 I R 6 7 F b i 8 K K 5 s i 3 x l 2 W + 5 7 e G c 9 D e T v / 1 D / c L K C z X W y 6 B v 1 u y y 7 s z 4 i 0 Z s z j 1 m u e 8 L e o 1 w 4 d E W I 8 + 8 V v p h K v l 1 z h l U t j O w E E r y T B B j i X s Y M C e j 2 5 t t v 1 V 2 J S N d 1 z z H v y U i 4 G X T 1 e A s U O e 9 A 5 O J l E b + w D 3 y H M n i u d w 4 5 I C 8 j 8 G A 2 c K M o J 1 I j 3 g p e C c j W a v d a A h u h 2 2 c / G 6 A D 8 K P N j 7 C f 6 j p Q e R e o a y 7 J f f D / 0 q 1 N J 7 z I e x x M r c p 2 F 6 2 z 0 C w 4 / e q J J 1 F f c 7 m l 3 n 3 2 v D 3 4 G 4 x P o 7 W h 9 f / y v j X i K i E d 1 L v f U o A + O D N h / t J O v E V F j h 3 F P o b V j B M D w C S L 5 G z F 7 H b E / G Y A h O 8 y s i I E 0 g m f R E Q y F 9 K u v p T Z S s Q u K W 2 V g M V Z y h g G k x R i q Q g 2 a X Q E E z J E 7 O n A h S l L 8 O m A Q u W s O M D V 9 q q a p 6 c w 2 8 m i 9 g 0 Z X / v b 9 X K 4 0 y 0 G m i A C u A h n R A u T Q i E G O b m I h l X j Y P p b e W p Z B a K K / B y R p I E L a p q t U d y o F c 0 l g 7 v 5 C g T b 4 E 8 w s E K z w o Z A q x n W 9 3 V x V G s c M m 2 b 3 n T + m m r t 6 7 v V v Y L E 7 A t R y a N 1 s 3 5 k m 9 x D 6 4 N 1 w 4 M 3 / I W 9 2 9 O O x t N 5 p u R 7 7 E D 1 h a N + 7 C Y 6 P K + B 2 z n U E g I m t y a / 4 S 0 c q D T k F t + o n + y 5 o Y I r Q j D C J v f 9 Q b h g X K 1 q x Y D n Q r d G i C x H G q P h m R j 5 F 3 Z D Y v m 7 7 Q E / s c / y u U 8 1 / u p Y H q Y J y k + e H I Y 2 4 X v 8 R / U F a g y B j 0 q b D f X R 4 j / o k l t P Y E P Q g 3 s d 3 O k p b n X J U z 5 / j 2 y e I b L z R a x E W 2 6 P N t o v t 2 b i m H f x G I g I R J V A B 3 r G P w 0 4 U 8 A h 9 R b p s q u w T d o j I J Y h B 3 y v w 4 + F Y x f 2 y 7 y h G 7 8 U V o m L 5 k h k g a Q X o u h l t Y + D I 4 a h Q F J D m X N w j I 7 r A F P P G v B R m o 0 e 1 F p b 1 z i G B P 1 5 4 U 1 J v X X k k U n A O g T R Y Y p a e X m d 5 B 1 U R F p A k U 1 2 j i t e 5 6 z p b D 6 M K N J C 1 p F I E I 8 q e O T O m E Z H M g t G + k D u P + x 2 w + P z 2 w z X U p U e 0 f l G a C x A c v b p r e v Y l 6 z u z 6 2 3 Y Z i X E H 9 S h + o L 7 8 A 1 l k B I o N A 9 o 9 A K / g + t h 0 a h 5 i 6 Q 1 j f 6 e V M j H j W G M 7 O X T X f N k s g K c y p s n X T 6 X 2 R i M 7 r J z V X C G F 8 Y H h h o W e f y x 2 j a V + c f y 1 J K d m / h z s T L s / 8 / t F i g z d T K S h B u k Z 3 h Y n i E f f z 9 v T X K N R S 8 k V J Z F / E A 7 E V L j + 9 M h 6 r v 7 w U 1 F 1 w t m Z z E I 4 1 C x 6 r D r Y R 9 P m L A b R p V G E 3 t i L h o i 3 z N U y p d Z x K c 2 7 v N j 6 V 4 e y Q N z j P 4 T b 4 X 4 I I t h Q J S Z I b / z i I B E i V X Y w N J V 9 R J R / R N 1 y G + e I k 7 e M W G g a R Z F j k w d Q G T p H u R Y R a i S H s / w m J 0 k 5 f j 4 G 9 O N P E a y z s V 9 C + A O 1 t M Z 5 N 8 / / 1 o Q 2 7 D R s K M G 5 i N p l O 5 i w Q q z f n L j V o 9 u n T / z N n U 7 J 0 I Z b j p R O S h N 9 i 1 P T g K x r L O u 2 0 I T u s c f Q U j o J q F n W V z 4 9 6 2 Y H + 6 H A Y g s / 5 Z P E 0 H M 7 s m L I d Q J r E 4 c L 1 8 m A t n 1 E F b e K z D 3 6 k s 0 J S P 8 D N l a 3 9 3 h f r o K e V 0 n j 6 N U l H v 0 R E S 0 q q Y P H w y X u O u 8 z C B B 0 d t D r 1 x u 1 0 j y 8 m k U + l w 5 y / h 9 A 1 O K X z E j H W q E v n S I k X H M 6 c w t s s A v z j w 4 u E z n Y U 9 0 7 u b T E E + Q O J / Z U 4 4 V u g Q 6 Z Q i Q i Z 6 p S A n c n v i 1 R 5 G N D x l y v + H k 3 4 l H 2 W i l 8 c 5 n H X / N 0 0 v 8 e 1 c f g m 7 f / n s l u B s Z Q c z d u g P f 2 + f k U k N F x B 4 e E N Y l N N r n W X s O w N f v K I N 6 h K B S v W P m e f I Q l P B G 9 w y g w F H C v E A E B e 3 1 U 4 u Q o m A 7 h d m W h c L A x w U H W X o n d 3 E P A o V e s W y A D 8 X P J J 2 t t c i i w s l v r B 9 R C 0 K y m p 0 s a N i G / G 0 k J n r t O 5 g L P N w d 1 j g + j i x P G x g 2 9 e c j u U O r z u n K d e + q L Z A x z Y C m + c O L P O z f v W g 7 N l o 7 m N 9 A P 3 o 5 w u y K 3 Q 1 9 O X v P T 3 E Z Z I z J t 6 Q y u n / + Z q 8 d 9 g 2 j d O E A 0 n n d C I V z w A Q U t 2 a 8 g v M A 8 v M q t w w I Y 1 4 Q x p T H B / x K e e T i + s O 6 h H S d 5 L C i / U O l J n N 3 7 h N T P x / z I 3 x S 9 W V / 0 0 T k z H K a k 8 7 1 c X / I Z I z 8 + z p c h / l Q N h 4 F Q s p X 9 O z m 9 H g Z F n 4 + e u P g W U j Z D f e D b K 8 B d r j j B V s k f D h w m s D V f F l e x H c F L z N h + d n e r d C g S z v + P 4 E B p H n p B / 4 J 1 B 0 L C 2 i J J 5 q v l e g d B M H V O h 4 l R D i r / x v k / C / B z h k c D A k k V G p 5 I O P s 4 Z t 2 B 4 P C l L J 9 Y J / M j 8 0 C L Y C i r u h r 6 y i + B T E H y Z h t k L 1 s n D z y Y m S 6 Q z G C l A W 4 a x t 7 o x c w E p u J J P e I 7 N g U b N c s 3 C H x d z d 5 X s 5 C 9 c t P i B V B M v 5 F u P Z l j b f i Y h W 0 1 p p 7 e l 8 y + 8 z 7 r U C S b G 5 q L G T t d c + N / G B y / S 7 y Y Z P R B K n w v r k l M o Q u 5 R O h b q z C c K D Y B g o O V I Z 9 J V d Y k T + n A z z N o D 3 o n E 6 h V r s p M b Z 9 y T k F L s / 6 n G w U Q L t h C X d A v 2 7 7 H p Q 1 W M 3 H C s n 9 7 4 5 0 M D M 6 d w U 3 7 + 0 S v 0 7 o w G 7 U E c p I h J z P X x 6 w 1 R B M 5 w z 4 J O H c 3 q 6 e g V b z f / W q W + T O h / s c B 8 / D E A k 0 b C + 4 Z L 0 Q a 4 Q s B U i n i 8 R 0 B f t 6 p 7 L E v n B A d T 5 q i N P Y d 6 C G l 4 E E x o H O X y D n n J / u 7 O E M d R u c Y 4 S g g 9 0 8 w v f + F i f Z c Z s k 4 K C O h X e W P 2 0 r i 5 f j 5 S G R v w 9 n 7 3 9 n z s n k Z R q / k / x D Y e x t I i t r U 2 o 0 H D 8 9 / E l P B n D q q j o z 9 L u z l n F b K v L a n y U c x R B V 3 o p k u Q Z k t F x B 1 g p L l 1 G + e 8 R 6 h q n F T x H P p V 8 K Q A + z f Q C E l B f c k U G K k G m v b o 6 3 u o n z v Y N 0 s z P y T J D W / u H c d x g d D K C 5 / Z C H W D 3 g s D 2 8 L j G A l r l Y z O 3 6 V B v s T e O S n v X q 1 f k V N c b a g E 9 s b / 6 2 b O 0 O J h Z Q q s K / n H A X U p 2 K H + H L M O 7 o 2 H Y F 2 u Y 2 R 7 N x o y x i p 9 J S t W K j L r g B B m Y D N 6 m l p g d A x C H x 7 D s H X D m 2 R i A P u G k D F Y A b A s q S A Q C f e q i 3 z j m O C j P z O 6 u f l e 9 N + u X x 4 W u u 5 W Z 1 9 1 E a U S M q n 6 f z V l 5 u 1 V R q O t I 2 o f b b 0 r r b V P b 7 l H 7 T c W 3 i v d h 6 6 N c L 8 w A q K 2 6 q r 8 Q S P M B N F 8 Y F 8 t Q I 7 2 l g Q I Q 9 o C B z 8 O T w r P A g r w S e j M M S Q 1 7 E d z G g d U P u J Z R u d 2 T u G B N d X p 8 h r D S x 5 V T P A F n u 7 X q U m T t k 9 W w e m B E q 4 w Q V M v R 3 V 5 Q Y I m U z H k 9 H I v Y K 1 r D w 3 N p m T 8 J g s / F z v o L C B e z g 6 Z r J V H 3 b Q V M 9 4 d E 2 8 g M F 9 9 D X g k c X 7 j / V / M 0 X b 1 7 p W y 2 u y 8 E g O z a w W U I I 9 t h 9 N F F F 2 g 5 q x 5 G M K Q j z q j X x P N 9 P 2 o K T 6 K w U C L d N F 1 Z V 1 R O S 1 3 N S 6 0 q 5 r + e z O k O o O 2 J A D Z / c C G X e w t x 7 T u s e U + J d M E E / o x L v c Q Y q Y f N Z / O t i 2 4 1 k V B O 8 C y 9 E B E S G L i K b a o K l X f v R f J L l K H J e d + w T H T 9 2 / V y A H o z g 2 f Z 6 S k c w h b 8 T U z V s W Z U Y p L 6 f q F B J 4 i 7 B o u j L I E 3 q 0 v u 5 9 c J E P w W X / V V V i K s F c A 6 n M G i I N v i t k B a 7 t S q + I a e P Y d 7 4 D w 8 3 y y F i N P V T I h s p Y 1 g y i Z q R t 7 F 8 j w F k A t v 2 W e g G O A j N Q u 2 6 X y Z U E C l d T n 9 / / + z o q d h m g O k F g z 6 r b w r 7 l J N 3 C b 2 t t 4 U f 0 N h Z d f q h 1 G H a S K e L y x z e 4 9 M Z 2 9 B 5 L z g 2 4 l j n / a 0 p P 3 0 p + B e M s O 9 W A A Q c E 2 n s r N z z 5 6 z q e 2 q e 5 i 8 g K M 7 b A X m V 6 Q + 8 9 I J 7 X N c T M f h c c M + G 4 V m Y F e p Q 2 L V 4 v 5 d L n X M H m 8 Q F m 6 C / i Y H s Q F e t 2 O m f 0 + d 0 9 H / n + 9 t f 8 u N d Z P V 7 + v F Q m 9 p G s m k X i g T w x f t 2 8 n o S z a f V v h 9 t G O / q r L 6 E Y O c i h A I m w x W Z 5 + M / 7 5 G u u 5 T / V A L O 7 Y V F C 2 9 l y r w u v E S B s R x H M w i i t P l 6 f f 6 0 9 v L X w + 8 d / c z z I U r 4 i o 1 x 4 G U B / q M U j i W R i / p 8 v A U f r L M J 7 X C 8 L X L T h e 8 p Z W 7 F K H W P 5 P V Q U L B 0 H t n V L e + a x h 2 u m E 1 g n n B o m b c 5 Q 8 + z / D J / C s O l / 7 2 G + I v 2 W p q U 6 H g t x d M S u R P Z E I I V g 1 Z C K 3 1 4 4 D J w f 6 6 4 i X e Y a 4 M 7 N k Z v g X R r i u a U v 9 d Q r T x i L I 4 c F 1 c Z o H 7 Z y a l G r o H W 4 D t 2 B W L 0 H Y B W c M T O l n G 5 y K B Z H g 1 E J H m S t D h 3 G n 7 3 X V 7 P K W Y + 2 n a n M Q P Y 7 G c k Z J W c 9 D E O l Y + Q f F n a O 0 d b T B Z h / z g n Z w 4 v J J / 0 g 8 e 9 N f o P W c n h 1 Q / w J c I v q 5 n d f / d 6 + D L P l y Y 0 A c k S E U B u 7 7 7 u y g 5 i W E C 4 3 x / y n 5 A v P E M g G E z 6 6 c + R 3 V y / I G D 0 5 z s b Y 8 r H 5 2 h a J s b R o N 4 N Q N B V W w 1 w e 2 v l e j 1 5 C y Q i p g y R J P 4 d I b a / v 7 6 Y l I G N E 0 P D c t i O o m J K a c n f y v w B Q r Z 6 L w t 4 n 1 b S / 9 d R I t b J c h i / B b H S K v / x k s t V I S 5 w x a o g H 5 6 Q Y 0 o / 0 s A q R x q d Z / J b 7 J + Z S d L M E O L 4 C N I 9 J o H Z u q l l D X j P f b 3 l c p H f l a c x B h G C 1 b y U D j J H g v C D Q O 3 L o r n 3 9 B g G c T d 2 c K b Q x y M f 2 O g 4 D N 2 j w V O q p c + 4 t 1 o m o z T 2 i c S n 1 y u F x z 6 M 5 X y v N F o s B g f w y e N Q H D f 3 f k 0 q v Q V c 8 f V l M O z 6 a V q X c T A u Y o 8 w S J w W L F V A T 4 O f y + 8 8 v i T h G B l m Y 2 X 5 2 C 8 u x v R Y u 8 B L d O v Q Y D W 1 D T Q z 8 R O w H / r 4 E 9 d Z W 2 Y 3 Q 2 g S V P H D T I 6 / r g U j O 9 c r E a i x k x w q b D e K V 6 j E 3 Y x + V e L m 8 z 2 a n a i j + + p n C 4 e Y / K w V S H J T 5 + 0 A 0 G 2 f N H 1 R A v 9 v 7 1 g 9 0 i s 6 7 r E v 9 8 s C p J 8 9 h P z + R q w Z q t s k S l g D v x L j n W s 2 y Z x G x O K M 7 X L / g N H 6 F d g z n x 9 D n O A 0 g u R L G 9 m l d N u i H h n G q P S F v i r b d j U + y O v M W / 2 4 L n 6 J A 3 j x u B 6 f u y q C I M b Y 7 1 7 7 W 0 u R Z L A k a Y D m J q 4 R M f D f 3 2 9 G F / E Z Z 5 7 Q / 1 4 C i m 5 n / J D 4 x s I q s i d o I z 7 a + z b J j z V s 9 t m P Q L 6 w B S D / l m T 3 z / a N N n n k L 8 j 9 p x b Q 0 3 d q B S U O 5 R B 7 0 R V Z e o I B A W U 9 m n l I A Y I k G A t X 0 B c H W 5 w A M 7 C 1 c J N W h k J T S V H K 3 N O O e R / G R / W x L O Y U Z d r p E a C H d L H B f o n m e n R w v T I J 0 t Z z g A H 3 m H F k W R j y Y O 6 T m d B r c i W w l o x C a E H c 8 5 i 9 4 D h m E + R b e D r n F x 8 6 y 4 w K C O 5 P N e 7 s u J 3 i M v D 9 0 A J Z r U O d t s f S n m Q g E H Q 9 H n 6 + D d Y S v v W E C L 6 b 4 D M N Z T Y D h W z g 4 b a T C 5 A R J i g 0 5 C L C o l 0 h T c + B G g p o e 2 j M D L G t + N Q z u J j x P F S K t M f 9 2 g r m X X m c b W F G j A 0 o y g h Q w i X T O 0 Q 6 C K p Y 4 m d 0 c Y Y M B P H P h s 7 a U J z 0 7 z O I J Q E F 8 l V C M E R S R R X 5 J + T 1 U x R U Z q Y 3 L z x 1 o v B t E 2 7 m x / O I y p 9 U V K H v J 1 n B h 9 N a T v H E 3 N N X E 8 e 3 w b R P I j Z F s T c L K W M j R z r e o b l + q D 0 Z M m z t T / i 7 A T F y g D K C + Y x 2 e 0 7 4 m T j / x o 7 E q 3 7 X / B j C P Q T e m r y 0 B n K 0 i a 3 n g 8 0 i q D Q U P z k 3 I x Z a n T 8 h S J l E B j O 2 3 v V 3 6 4 n s r Y E 3 k t G X M j l y + j w x S R s C h k u g f 8 + c B k r Q Y 8 2 8 j 7 + q / A j X y C p + 3 6 f X 1 o m i q d d z g f r 3 A L Q g o J C w i k z L 1 m B + Q R w H n 7 y o y w 1 x 6 q 5 5 l o z / y C f K c 0 y 3 E R V A n l p I U i d 9 G 9 U L J H 6 7 e C A 0 / 7 V 8 C H X 4 M 2 i H 5 G 5 4 g q O 5 4 n f 1 5 p + 9 5 4 V 3 v 0 C i 3 5 G k n C r 8 j J z L t o O H b C G D f v 6 R g n R 4 F r c W 0 G q h B j n K T w 9 + R y f 8 S 3 B i f G 5 V e P g w 0 J m 5 t 5 t j o C t 6 3 O U S 5 J A W W i k O q G x L I x P T 3 7 H 3 2 c E W o A n n V H y j 7 a m c Z v X 7 m p 4 K o J e A 1 U m z B D M P G p L 0 f Z L l 4 v d a b m T j K P U 7 5 L 5 H g s Z s 5 M Y k V w P P X g 8 U 9 c T Z F A I U 5 x G C V r n w Q S 9 B I 3 W X n A i R I 8 4 w u r P 4 k C P E D X G k / J w S h f 4 C 4 b F B f v h x 4 w c U 2 6 / s w o 3 K A 6 5 q A a z q F 6 A T y x 5 / y 2 b X 6 d 7 s z l P + Z B k i Q S t c f j 5 T B W 9 N q 0 M u x D g V L 0 j 2 q o e U r D s j O S A e D l n z W z r 7 + 7 W + f v m w b n Q H 2 e J X e S B 2 P i s E 7 9 Y H 0 Q 1 h g 4 R P O g q d / r + s L + 3 b V 0 H c y d 1 s y v h 0 p W q l f 8 l z E 3 / n D 3 I L 5 o a z 0 c 2 i h o f r / t 7 n H w Y r 7 P 2 C s y 4 D k u Y N f J v g c C e O 0 I F 1 L f V H a M D p / q R Y Y c v D z L x h q 0 g k F / 3 3 + 3 5 0 u o M 7 N V u f / k l J c 2 x k G f 7 i 8 L d w A g f G m h b Y V k Q 2 L b 7 j S z p s F s L D 7 H M 0 K d B 3 w N t M A 4 u 8 + y C e o W R R u 1 d M z h F i K E v o k 4 8 J U t c A J e Q H F g p a h G o + 4 J K i D I l E 1 h D G f C v y y N h 5 d L 8 a 5 a M H 8 y f v V g 2 6 v X e D I e F F 0 e L Q I b P w 2 6 L D l 2 p E 2 q J 7 9 k 7 s M k u x J j o L R I u S x D N 5 t + f G q m a E Z f Y f A M P L 3 k / W 4 h H q R 8 2 e v w e M S f 1 S 1 A I D n l n n H T R h e 4 W g l H k A U P Y T r C 0 6 7 V P d k l S w V P o + R v P J C 7 M v h s U 1 y X a 3 8 Y 9 D 1 k z v V g r 4 P T V 2 K p A p M 2 3 1 d 5 v S e B W M C d d 7 j E z 8 4 N S X I n 1 u 7 k 7 B d w 5 G w n m 3 d + 8 R w p j l A B Y B M 3 A h a K L t e z 5 y f p a 9 7 x L F y Q m M 4 T + z s j V y / w j W 8 j k R I A 8 F v B S y f D z x F 5 T 4 h n d 6 Y 0 p P / M a B J G J O l g v W 9 T Y / V A W 1 1 e c D g 2 Y b / E r G G + 3 Q g / B k 2 B N x z H N X f M L y G o O Y c v Q L v d A u h 7 5 9 H r G v W V l A e S 4 z V p r e f t S B l n M z T N 2 W V o k 2 a T D 5 P I z A j g U O G 0 H W L V h 3 g G S S I / k E v + 2 L l + h P Q F K K O e H l B V 2 p I J X 5 q w h u P 3 J f A C Q M f J D P j Q K 4 f 3 U + z e a d E H k d E 4 k v l N w G Z q o R 7 n g n s X 6 Y e A D f J c 8 D f W E H J v d R b G C J z T D V H 2 a o e Y b T X l i f i b X 1 v g i p 3 B 7 Z B + v a v n M A b d 6 Y d b a L B O T W Y x d v k s 6 R 2 a L E v w b R y y J + V R x T c E / 4 r L f 1 n w 4 s b s 8 Q r Y O D C s 3 M x Y 2 V U B 6 m 7 3 1 v L H v Y 1 v E T g f H q 2 m g X i O x a 8 h a 4 P p Z u H J f h T c J g 1 A n G l Q O O f F M R 8 Y + W 5 5 6 E n j Q 4 d j x Z 3 P u u j 1 D 5 w f Y t K r i L 8 s D 8 z b D l d I m z C F 9 g T a V e Q Z f d + Q / x + b 6 f j E e e X N 5 s Y e d I g H 3 Q r v a P Q U C t B b j 0 c O g d C S / 9 q J V 5 R 2 1 V u F l i + W m n b Q j k w Z O N m 1 x e X S B + v I Y G Q e 2 E 9 3 t 6 W A e K O 2 C t c n Z K O H c G 5 4 t x I o 6 B y q Y K y D J T 7 A L w Q 1 f U 7 1 3 S k t 9 H v 3 e g u r g 5 q v P m B R M Z Y r Q x n / O 7 o l T e I y t e f T F G K O y + b o s i B u D b w P w p h L K 8 8 w U o h 5 + c Z X B T 1 n P E B u S Y C O P v 1 T + / d M 0 f P C A Q C b Y 0 t Z t W / A d r 5 7 H l q p Z l 0 Q + i I a x A T W T w R h I S r o c R Q h g J 7 7 6 + V r w y o 2 p k 9 a o 6 L z P f y 8 x 7 b 0 Q I z t l 7 r T l F f s a G T E 0 U r B Y x 8 I t T h g q T z s t y / x H 8 e P z Q F j 3 q q Q Q W j M N 4 u d m w h 4 C M r h o Z c / t r / w Y r E A j 5 6 f K E k D 0 y 0 a y T I i f Y H 9 k 0 / z 4 g Z K / G 6 c s 8 o l x H S + F 8 E f 0 S F n I J S D F C A L l Y Z n U p B r l I 9 X C O n M C E G J k h f C L B d c B x d 9 4 f R b N p c B C T L + L z I j k n K C k w f k l 1 r G R U s u 6 Z T 4 l T X v k c 1 U Z N s D k y b 1 2 I X 6 I V H c d m j / D s n t c M E W E W Y + + d I l w u D k z X s H Z 8 7 g u 4 C K 5 c 0 e q / 2 y v 7 q o 0 9 y p 7 H k M K y E h F W c A A c 7 h J J 9 I x I N w b 0 1 / 5 Y k h 6 5 Z / 5 n E C x Q t 7 U T L 5 D l r b q R N t 7 A b v b n v m E v 5 1 j r v q V x Q V A R i p n e 2 e 1 p J f o w l 9 o Z 4 6 L v 8 X T p 0 O b g Y l n M a l l 8 l A K 7 V y Q J p S 5 J M k 8 6 + / W o g d O + 5 0 q l j P L + 2 y C + + K / f B m U 8 3 Q X d 4 2 r S j l e 5 J C + f S i n K p 9 n p d z w K D r f 7 c x A v z 8 M k Q Z + i / c j q Z n Y 5 i k b H K j A b D p e j y y s X L Q c c a x w w X E r 2 8 + p / x 8 a K c g a H D 2 t Z J G H T J P e F 2 v 5 5 Y j D I L Z F o 8 4 y V O v o v a 3 2 L c B C J X 2 6 C E 9 7 L U F z z c Q y s 6 + E 3 s E a 2 h f K d f b x u 4 x r v 6 u u K m 1 4 1 t N d S Z 1 W Q D u 1 z n 9 F T b C W e 8 I w n E 2 3 j u 5 8 X k Y O l l J q Y + 3 e b H 4 / Y J n N H k Z P 1 5 q V h s R a d d g g M 3 f b f c G c d E 9 / q S Q 5 A 0 9 P z 1 2 a 2 p x 9 7 b G V Z V g p B x f R G p O 2 H o I G S 0 5 P f t I k S c p 9 + s 2 3 5 l T j M d F b y G J f n Y 7 2 e q 5 O W M e E 5 e C a F x o H O N h o n n c N p c A w N 8 C C x 5 r k t j P k + V n n Y n 0 + Z A c g v r / 0 t l M / f 4 o N i 0 K J + J n 7 P O j x i t x C o 0 C i I V Y 0 B G 9 + 4 r y R D F z d 7 N U H m u 7 F 3 6 S S y C N J M t O H n I 0 B M S U 9 t z R m 7 z m s y g O o Y Z q Z S 3 6 v H d / e E H 6 i Q 5 R W o h 6 a s c V P 0 c j P U u t s G 5 P M i g U n 1 o B P z W w H Y 5 n M J 7 t 8 z D c d J n J J A y p 4 D B i K V t 6 h 9 0 F 1 a n c 0 k U 3 T 1 r O s 4 X P F d r F e t T c n M 6 n + 7 s n 5 f / q 5 0 7 e 9 k r m u w F v E 8 a x A 8 I k v H x R x n P R H l U 8 L t U n v 2 P K Q U T V 4 u n x 4 c Z f + E 8 Z 4 N P J A o b 1 x m Y 8 A O j j d k A c P 1 O x q Z x w O 6 o O J 3 z 9 w Z 8 3 g 5 S 3 V B J + s Z Q v r 0 T W T h D N h e H G H 5 w I 9 a N O 6 x c 1 e M m B F Y 9 e X h e L N + b h c + 6 P U P D 6 Q h g N u Y I g L H c r 1 i e h r g E j R B M + 8 / 5 p w + 5 u X Q N 5 q E C e P q 4 J s j f h E d O 0 m o V m 3 b 7 j 1 0 n 4 3 C x V V / H f r u w / Q e n H 5 Y g 4 U / 5 g V 2 V 4 i r + Y 2 / j L J h O 1 4 G 3 M T n 5 R G j 9 R Q M R C x M / v 2 j / T F u g T R c L s u 6 f H L E 0 c J S N I G x 3 y 7 m e A u 2 q K w / C F r r q K 3 Z r 8 e d s z T y k F 7 J E Z U B M n t M A 9 Y s N g 5 N d + u t T u r t s v z M p K q X 9 z n y l u s n D x R n d + q l 3 e v D U P X r J A X G e r o r R f x 0 Z S T o Z P Z U u a j T h O 7 h a x j D / P D t x 8 t l R 8 F B t Y j 4 c m T 8 d z f s + d M e A f 7 t D N e l 2 f m X / Y + E I t x Y v t y 7 o W G L o 7 n s D k o 3 k G 4 Z c c G c l X K i w I u W F n e F q x 1 w S q j O v 7 p K g n M v t l / j X e j v E q W C z P s 1 n g n M e x W w e G A K N w N b W 5 p y d i i T u J + + / u 0 i G u M g E Y 3 u s v A k + J U C c K Y L 3 X 0 q i d h O g 4 3 / 1 3 m 4 I c w A O 9 7 l Y H 1 R s O S 1 V q 4 W x t 2 9 Q L Y Z N X K C Q p f x U j 4 2 T W P A N B 7 M W h k 8 m w P y Q Y K M C Q k u e o 8 a G n B y 3 P X W Z p y q g 4 o C J T X U 0 H 5 q p i l 2 u p s Q n 2 q g j 2 P 4 2 L 4 f B B 6 g o 3 4 W J A A H 1 M M 7 X O u Y t x Q t v d f s p D L 6 5 g y J 8 z E J X / l 4 i R S a + h o D m 3 k 2 c u 3 x N L a 0 k B 2 o m m B A Q e 4 t Y O B u V H L 7 5 D E j M 3 F U i G E G x s V h V V a P 0 2 U E C 1 e j 2 x G b w y r N M b s 6 3 J P 7 Y O H q H 7 L n 0 R 1 W L E y O R x 2 O 4 c v 5 y L M Y E S f y 9 P 0 s Q v A y p 9 M u L 0 G 8 L 8 j s t r 1 o q E c M o U 5 O x 5 k n n O Y E C w 6 S y Z 5 2 F A t E w 2 h X + R 1 y d h 6 H Q D A I F f s F s O c X c R n x I H q / P e 5 T B O b 9 e K 6 l L / R 8 S 4 P 2 p z A B R 4 2 R J v O j 2 N U p K K t N Q 5 z O K E P 5 0 H u K p p D H g 3 K n i q F 3 v 4 H z j H y Q 9 Y 4 8 j / X s y x F G E Y Q O Q e 7 V l / U m h Q B r + F 5 r R B E F K 9 x N R Q 8 l 4 C O Z F 3 4 8 W Z f l T b 5 q e w D 6 z s f n J b w f l u P T f U d 8 s P 9 G + y u L G Z f D v e L n M b 0 t j x V k a 6 z G B o y c R w W Q Z u V m v 2 6 g d f v n 3 D E 7 1 s f t O C S J z P 9 N l 3 B C E g O U Z e P D l B O m C J M m p 6 A T a / 5 8 e x Y K M 9 7 a w 3 j 0 L e 2 B r R Y h v 4 l Q o M p h e w n m 7 p J b S U m u J 4 Q 1 y J o Y 6 S 8 e C U Z O A 8 V F B u h u I n 6 n R t p A 8 P J x R v N 7 I N b R G w 4 W D B P f P 2 t K v 6 C j S F G 9 e w m U 8 5 E K r D y Y R 7 4 b U U I 3 L u 9 q M j P J L v f p m Y 2 p q z + 8 C u p D k h / O 0 0 / Q K d q 2 t c N 0 Z b X E + R O Y p V m 7 0 A w X p 6 n I t 0 8 r T 4 A F I n z v g x T 6 A S L V w B x z 5 7 0 g o t i y U M P U R f 2 x P / T s g D K t p Q M 8 K L d k j R 8 D 2 m 2 H T r c L k I 1 / 7 P 6 a 8 I U z F b h S U S P x z f s l e 3 j k W d U M w A F 3 I T h T X o w y 2 6 y f x p M n 7 j n E f O a d C b a R q k e I B i 4 V u E a F i y O l g Y / h F f P b W / o c + F s 0 H b o n N q 4 4 8 L h D 5 U S q f l b O B n h H D F x C l f k 2 V O 9 z 3 N 3 r 2 I k f D 8 5 K y O 5 h 5 A e T p K M d t p i c 4 d m q E a + 3 T g 4 B W e x g + y 0 w G g d 2 P E 6 0 y 5 I / v K a x G w S 0 b 4 I V w e 5 Q M n x N T c H h O i G Q o C 7 O D t + R g e U 8 2 F J J z J U / S K 3 a Z o 6 C g L M b 1 P H r O c D h U o y F r k k C 6 l h b C G 4 m f / n Q K / c L C w o g S X q Y T j 3 + W E c x 6 B e a i G C 6 T e P + V 3 o I U 9 0 8 e h i U 7 e j c 7 L u X E + s m X H Z n l w O V e i e 9 e g 8 T x u r Q f p F t s g 5 i j 6 G g X H Z a 7 s a q c W m g n b i d R D M z P Q J + n g M x D 4 I 9 f R T h m l 3 s k r h k 5 w z X n y Z 9 0 D x Y y I C + L P N N Q w v s 1 y C V Z t 7 P j i 6 0 i / c u 1 f R X h i v a W l 4 s c B k K g D F W v y F + q J E G E m 4 H E Q M p u x r q k 6 x L R / D v b p 9 H d P N c M I X P R N C / t V U + H k M P L R m / B o t g h n z 6 F 6 q j 9 y i R N / d w c i J 8 f 8 x w j D J V F u Y E 0 A t W c r d d H 1 i + C M f p 5 P X Z e X O t G 5 I 3 / P U G o B f 0 c t O v O d h Q w F / e 9 9 M G Y f p P D E w J h 2 H 3 q s J j x X w Z X s J K 5 T 2 g n D K H S W 3 D d b C 1 s K a p x z 8 6 + 9 q s D J 5 3 4 D G 9 P i u S u c + N b b P B 1 V g w L 0 D A Q P 9 / 9 8 6 c F B 6 4 7 m h V J k X F P 7 J T c X d v Z U v O E h 5 s k 9 e P F 8 s 3 K F H 8 X x Z 0 n 0 n e d 3 f u 5 l 3 r 5 f 4 W Z c L T E O G b i h 9 8 8 X w S e L U u E R 1 R X 8 d 6 f k L c Z U z E z m R + B T 3 X P Z Y C 4 a N 2 J 9 z L w + M I G 0 + z Z e A k 0 9 M + q / F 3 s 1 y 4 f l g X c y B h 2 x 9 / 6 I L i S N l m y n d m 3 N Q Q M K t 4 E + y X k n 4 L E r L c h Q b 4 8 O c l c Q 1 V q 2 n i N N n i M G p D J o j m 9 y 4 W h S d h V f 4 d z t / 3 A q j G n s H R I 5 6 y l T 2 Z T s B W h W 8 Y R V p i x N y s j f J g N U H i + n Z S f 8 2 y q 7 k q p v j d + y X 0 7 I y H Q c I c M o w 0 C P o h 3 F R L E s 6 I q A e F o m X 7 d Q 8 g b X J Z E H X L B 1 q k X c N u 3 4 g l 5 6 H N d n u g O V g C l 0 l Y U A 4 1 2 E G N u w F 7 L g m H n 3 U f O y m 2 S A k M M c c v X t E p a U m f Z u 9 f / X D j V p N F b H 8 X + r s Q 4 6 S X f v 1 U m J 2 d C W 3 Y g y n x w j Z h u J J 0 m J K / y d r x e T e c x F b F G 5 9 4 j o n 4 N n 8 n W Z s m B W 5 v f / C p P R I v + T H y J E 7 h U E y L 7 + L C 6 I 4 G x N B d Y Y 6 E O l / r 1 T y + j o O U t Z 6 I m g S w t M q x d U E / G 1 K f I v A / 4 2 o 6 e A r x M / k O p H 0 g G f Y L j s N r u i 2 4 F U Y D 9 i O n 6 + O g g Y H u M D i 8 Q n K 3 N r r Z Y F R + X L n j E T A Z L z i T z i w 8 n A l 9 s j e h H c M r D G N e + S K W v I D H b d 0 G V T 6 b + E G R P i f c F 7 m e E 8 + G X 1 Y I o h s u 2 u c F e P E 0 B f v B 5 A V w 0 f c 8 Q L T s 5 7 L + 0 F U a s P W H J E x e 4 S E L Y h 3 Y S 8 F 9 a V Y G f V I B T A T F v O A w w r s X / T b y g l G K V g f V 5 z g u K P a e U S c P 1 e d O n / q d N 4 X L 9 O I 4 h s q f L D M l 2 y Q r e f m S 8 M l 7 I 8 I 7 U G B 2 C y k D C 3 p F + B y J f J 3 V r w 7 2 x 8 H 1 q k y e G 4 w C T k M j A N 5 F G k o 6 I 3 t K p V z P 3 F M a 7 Q n c Z R Z M r W P H Q + a 5 o 5 D Y o 0 / Y J t 8 f i W a o w u j s 9 T 7 p j s X 7 6 M t Y 3 9 H Z I o E 3 h 9 w I 1 o 7 O 9 q 5 T 7 M J C 5 B n K 6 u K 0 T S C W 4 y 3 9 L c y c p D i c y B B O M U W T C L U 7 v o T X b 0 s P v 3 x G k c Y v 7 + w 9 r e W S y J r q v j L b h U M k B x m T + x 3 j C W p n 9 j 1 P B P t l W U R W J A A Z 1 e 3 r 3 R V 3 p 6 Z r y H G y i M 2 Q l B j 2 x c N f O 6 6 J A 6 x F P c O W r i I i b g j v m o O r 9 w y t p o e c e w N M r g H L l K f 1 H Q U p u n q L j p g 9 j / h y I G D 2 E q 4 g h + z a U q o P I w Y V s J F P F y k 4 R 3 w v n Q P N T 2 6 n R O x / T A y y p o r i p L 9 7 r i d b x / h 8 v v U P f v y u Z W + W 7 x J j d / y R 3 + L F V Y 5 q b 5 J J c T d M M L r M p L 5 1 b 3 g Z L 8 r x 8 D n z J N V o c D W B I Y m R 6 A k h a H v w L 6 + B O T + M Q / V i 8 S K k P 2 f t a m r i x Y F s p X u f O b C 3 0 I K H K 2 b t 8 d Y C N I 1 8 L V L Y V W / k g q 9 J H 4 D 7 W z a X 0 1 N m 3 8 f b + H J n + / 5 N B M 8 T y B w 2 p g 8 I E c G l J 6 1 B B 0 p 8 y 2 y G H y 4 R x B f v U S Q D H O 3 5 t w P W b Q O i p E G h r d b 4 n 6 O l 9 B J O u r z 2 l A b 0 t c 3 k v J r E f G z A w P G j R 8 E N 8 / w L 3 8 q p d C k n / w P m d r d 9 e O M a x G R / 2 W X H 3 y A o x i a D g r L + l 5 0 Y 9 g l Z U F T E f u d Z T P u 5 E 5 E G j d + t Z U p 9 h 6 y m W M J c o d + Q a 4 9 v I p 8 c L S G 7 0 l 8 A s 6 9 I K R 7 S 6 I T e 7 P J 1 P 9 U W e c 9 e T T h a g n h J E c + B a t 8 s m l T s R F F 3 A V J d m t E t 3 9 Q 6 y 9 Q m D 4 1 c L k + J c g v T e y o Y 1 H z K A o b I n 0 6 0 / E i + 8 T v E 0 y f A 2 I 2 u 7 z 8 O t N w z h s c B n j B Y q 2 O 5 6 6 9 E n D g A M t T 6 / N S B b U C 4 j R 9 B 0 I q z 7 U o a I q f c u g B c m I l E T f 6 U L W / y i y H + M c 4 W p X m a w + 8 O t g Q A A j g Q d g i I 1 Q U T i E k Q O r I C a m r + q O 7 7 t C E + K 4 y m 1 9 c j 7 u I H W y V Z V N + A h z i F j v r q z P Q 3 m 6 V Y f U z 9 4 c + H 3 f z Q + / x l C E 7 p Y h U S H o x i g F N C H Y W t j 3 + B b L 8 V t i x b L P 2 r j K r B 3 5 y f O c k 7 6 l d w 0 J F K e 0 z s 4 0 2 z + h N / 2 J V D f i g / S B 8 C X c H E 0 4 Q P a u + / G X 1 C / u J X s C 7 r H C K g Y 1 S W 2 J P F c 3 c E C / K c n t F Q C H M F S x B A Z E I c 8 z U t M S x 9 R V n F Q w X i 0 h x P i k w i y b F R 1 z f 4 p e N 0 P j C d t G j G O H A q G j / G X I U 8 n N w 0 c w O P E Y u 5 i Y P V r R E 2 C z C j t 5 4 Z c a c I 2 p 9 v 6 m l g S 0 Y j j x f J 9 d Z x p v d t X W 9 T 6 l 1 0 g S Y k D D 5 I q o S r Z A j v S / z W S Q 4 L I / s l + e T 0 k C E v H J F U Y A M 1 o J + A R Z j J / b q W R l U R Y K r f 8 8 9 L j A 4 e z D k p k e + f W J f x B 3 S f / O w d Y u Y j 7 W K 5 Z H z 8 O C S + D r Z e 9 3 p + I y E P g 9 v P f I j 5 x b N S O G Z 3 q n 0 E r / 9 4 w s A y l g l k Z K h V 8 N f n u J x a 4 6 h E v x 5 C n z Z 2 h O J z T Q e d 9 4 B H n d m n t T 8 3 s I 6 R l X p B + O L F U M j u f h N f O r T U R w s B n j f U q w m Z 2 R M S Z l C w V H f G l w + x Q T d F I v D m 1 Z W P j y P u v L r y y S M c 3 b u L s y + / i v j M 6 + d Q l A o A E L W N a I f b L v p M w V i s 4 A P 0 1 + t D 6 D I a r N a q e X z A X 2 O H 2 E w B z P W o P U / 9 x 9 F 0 o 1 C d G / F s L 0 f l E c v u a u r L A R W U B 3 + + I 0 6 I 9 B S N D M L w / W j B z g j d / b F / f 3 m s Q A z x q 2 0 l d 2 y X h M 4 w I S J h A O p 9 u G X W G H D X v g Z o r y v G a Q M b p G 1 4 V 4 H g U a J i J k n 3 z z v a r x e P T q k w E A J l e 7 / 5 Y q U B r N 3 e I c 0 X F L m P G l 5 x T 6 e 8 D 9 I u f K n h J H v t i r G u d f y d F u w W g / s Z K S X u m J 2 R X C C Q x n q f M s s 2 4 x s V y s X u 5 G F x X z y 0 g 4 c J i n b Q d 6 x w l o B 3 C H K u P r h h o f J 2 G 5 x + D Z j Z C d 9 D q U q 7 J a q p t a 7 y c Z p C 5 Q 3 a k + q e 8 t s H e m 6 M O 7 6 4 h / e i F 3 V 0 4 o / X v 7 + o E j L b i H p 2 T x K A 5 L 8 s Z + u O J N V j M N 5 p 2 s m b 7 w I 4 V 1 C G 3 y t 1 d + o s 7 S b + j V v F f 2 H H + R W E Z / M w n X c L 8 S X b 1 L y 2 d L F P 5 X K z p b t V j j 9 l o s I 6 l E S e H 6 e b Q p 0 g T e M X A 0 F 9 V K k t o c R / + S 4 p s o w F s r W 0 G v Y v c q I j 1 Z S w T x A A X b O j y e C b / V L E G w U M Y C 9 1 g Q H s O k r p 7 S Y / c 4 B a / k N v 1 j 4 + 7 a 7 W o F W t R / B X H h c z y Z + B + t D u p n g R 1 A 0 S E C C a Z / t B d U A J y h 9 0 2 Z k x t 4 n 2 9 s r M w y 5 i q n V z 7 B I 7 s F 2 S I y a N l M 3 p X Y o g b D t J + 4 R a W d J o y t q w 3 E I f q 2 Y E R M 2 T 1 Z 8 H I N C 8 / c c I w l u R J 1 U F X f E X f d X 7 6 8 0 A g Z X f c I P r m L 5 / E J r U d 5 H y J D 3 X 2 Z t S + J b d R 5 7 V r 1 s h y s l h P r o E Q I c q 9 x F C 3 P H b P b M Q a a w / B O 6 W 2 f P 8 Z M R 7 i / U 6 O 0 u 7 z x y l Q G E n 0 f l l X d C R R 4 7 f V s u B 9 J h J B W Y N Y E 3 9 6 L T 9 K O L + A Y r I J / I 9 F g T J O o M 7 + Y T l / 1 5 7 7 b M D I J n + 3 0 3 V D Q 3 0 Z w s F 8 g e U K Y u r n p l B b + S S T E 7 r D y n I s 4 + g 8 A P C N k L 1 K s a u b r v w R P w W 4 h 4 T r / n U k h C C m P U p H c + D N i f v 7 / u g H 2 o h f L y M T E a 8 k F A 0 G B t 7 y l i f v G b w g R R 0 x g X r n b 6 4 J P d s k j W j + v S / Z 6 a h p j D / 9 d a + E S G l U f w X J n 3 x t V C d l U v L / 3 7 Y 4 2 3 m 8 4 x 6 N I J p w E j y P I c 8 s F K 5 b b I / e E b R F 1 s 0 2 G n U w j m r v B y r 3 Y d 2 n F K X + X n S 1 e p b Y I g S 8 N 8 n B n C r C H q 5 G J x 3 F Z o W R k y s f Y q j a n b N N Z b J U T c q n A e + g R e 0 C S o / H b E k S b 7 F s b N j L 9 4 L Y / e 4 o c 5 0 f n p Y G k 8 d / 6 C e W r S K 6 n 2 4 r C W c d W D j H q 9 A h 4 T u Z 7 J B q 1 w e Q V R F a + Q n X o V C 7 2 f 3 G b S j W n y Y 6 Q u w q 0 p W n / O 1 Q m r 0 G z T 2 4 Z a j H 6 U g W v d b 4 G t D 0 C r N 2 i u o X / s S a c 7 x B 2 x x 1 Z u 4 w X i C s R L P 0 C 1 1 s b L f Y o i N a V r m H z G a r S v F p c a w O 9 U f Z s 9 c T t E Q O K 0 6 6 T p z e b 7 x r F J f z u d k Y k N 9 m j G H E Z P i u K 1 4 N m 1 N D P t C 1 M X e W B j p f a T r J W p M K T q J 9 m d S N 6 e z W x g G Z q k 8 Y g v + W 0 + e Y d T w J S E 5 U j w X Q 2 k 7 C D / e m A u G h 8 1 C Q S s f G q o S R u 9 u h M o j 2 Y 4 q 5 4 b e 8 j 1 d S e 2 Z 8 C 0 h l B X k p t T 1 h U x C y A M U k m P g d p S Q k k A h 8 X F h d U f v Q r o q b R l K k h y O N v D i K U w / d 4 r U s W D m r y o / H n D E q T 7 l q H 1 X G V N g 8 Q q u Z 2 g f M S Y p j x 5 7 T i X B P i R T p z i / s G M g 5 + G 6 F U / k 7 X u l X + I W Y / + U u 6 c i a l v M k Z j 6 o s h S G Y E b w W I u Z N j l b l B c 4 7 3 f 2 H d p A H f i g g I R W I x 7 m X + n 9 v h O R E S K f q I 9 G i X V F g 0 8 2 G 0 O S v D u M y 3 c e Y c l E C w d w K 1 c i / H X Y F r X v K k F 6 i W B E g v x G x 2 H O 0 g M j g t I H o g T k c K m G E c M 8 M X p S j j O f h l w 6 X o s t C s n o A X C K h Y Y H n 6 0 u G 8 E 8 p v i X y j L / y 2 c / w 9 1 + f / j P 5 8 3 4 9 C C 8 6 l Z X 8 K A Z 0 r + w 3 k K Y i M Z P o c P 6 M W 9 E o 8 G h d / d P z j P f / r f B c M / r z u t x 3 v a w 7 y j f 6 Z g H F 0 d 3 U M h F b m 5 k / 7 d a S T z + e 7 6 h 9 H t y L G P x C v d / D d a 9 P / 1 9 z 3 N x 7 9 f 5 4 f f 5 5 o h y Y Q 5 x i i j A j G S 3 W H X w i m 2 e 7 f o W a O o C l E R V E z 4 5 0 0 3 6 C j 7 / Q e z m j h e i V P N 8 O p u d 0 p e R z b 7 n F m b b O B E l A v s V v Z f S d F q j x 8 4 Z 3 T a C o n d g l W R 6 0 R o E Z d H 9 3 C g P O o B 5 + E N d V K s i X X + j c Z J Z 0 v 8 h x v 5 1 g 1 + P 7 V 8 9 j y 2 W E e U L B B Y x P 2 K r H M r e 2 X b R q C W P L T T 8 h R U Q g H l r Y 1 S D Y 4 0 p I 1 / f 5 T 1 R u U f 2 3 0 U A Y W 7 H A W + y h V h B 9 w 1 w H w f k s m V x U 2 z U + x j l a A R 1 o B 1 3 / W m 1 P S + A n v g F / 6 g M A T P J h 6 + X C g W i d 2 I o X O t C c x U Y H 1 d 8 g a G 3 F 3 0 G j P Z a 2 j m 8 M Z j a t + 8 X i p s G k G + 6 8 v E W X 1 d 9 e A e q c l 7 C 0 m M j D E L v 4 X d e 5 I Z Y B m z T 4 X F x 8 4 t I H J l 6 N a / e T K Z + y 9 W O d 1 R E H 3 G q 3 Q C P 8 8 I N s p 6 P V t T + p P e G 0 / e / w v b 7 V P E w m j S 3 u F V 2 b Y M T / H A 6 Z L o O m f 0 N R 8 m q f c a j 6 i x 7 m p n 7 y Y c q r H h K H p c c n z 5 r s Z Z X d L P D 5 D r k 2 f j Z k U o W 6 Y Y S I d b i J P X e 6 5 1 u x + G V n d M A 7 l N P G U g Q x g Q B I f 3 8 W y 8 p b m h O V G U N Q y F Y 0 V 4 X g s m Q l 7 D 7 d 7 E G R I h o s C r / a Q N n z f d J e Y d J 0 m S Z O 0 Q w 0 p h N u / C e D w A a D k p P l r a D 2 Q G U N F O a K K m y 4 s N Q F O Q t q u T i + 3 H l r E r L P Q C I + s b 5 q w R c d 8 2 u 3 m G z 9 6 6 / f T G / 7 Y l l V X A g G T c K 9 / T G B G W z e N r L e 9 B 6 Z A 1 M k U i g Y 5 z v h A W g 5 B Y 9 E U J t I s c j Y v 3 m d I B z J f K h F s t u g S C s H 1 b 5 N u Z 2 r v s W T u f I e u 1 U j J G k M O d v 5 8 T F r Y 9 t a S O 4 w l V / u a / 2 + m O 3 I P q K l s w m 5 c 0 I q q D t 4 v r X g W 0 8 v H I T i 4 K f r e F S y g q M 4 4 A n m 2 V d J / t p O C X V T w v p F I x S 0 3 Y Y B + z Z C T 3 1 c L G J c C r S m i / w V n S n 7 5 Y 5 z a / q Y 2 8 o E y v n f W 0 E / g c c b P y A J l M z 4 G / Z p r m b 0 a h 2 3 C i w / O b d h N h 5 / m H Z R 1 q b z m 8 f / 9 + Q c c S A f A E A v x w p K Z n l / H Y s t C h 1 7 M A S B V I u F 6 Z 3 F d O A / e m D 6 v 4 g I f w S 3 9 Z K j p V H Q s o g D + / S Q Y 2 p g N + A g e W / 3 h G s h A U l I E u B z 2 b + l e T X j D 6 O J o o d 8 z d 7 D 8 H B 9 6 Q I Z Y j f I q d X Q m P i i b F G / I Q h + m E Q Y T Y W 7 8 H + t R t w 9 J D e V a 3 / V d I r 4 X R Y J 6 8 H H 7 K Z 5 p H + u e 5 f N O b E e R 9 9 E d B 5 n 8 d N H k P p h 9 j g J Y i y i S 8 x S / + o 7 / A 7 9 R 9 V 3 u k W M z 9 f g e i w I b k q 3 / l y 6 4 6 M E 9 i u m J g f B V O 6 J R L A 9 w g g h n 5 r y 6 G M J z 0 D 1 8 J V t B X E y J s h R j 2 l 0 S t G 3 U t b s R 9 U l D o C V k W T c m 7 J W W d G E Y N D o z P 8 4 M 6 e j J O G s 3 k p o D E j D c n M I N Z t B C R L v U p f e E 5 j w T V z G i / 4 Z f G Z O a q K V A l o 4 S F K f O G 7 E G X O J E + U / N 9 + S L 5 r r H n P 5 t 3 d + g 6 F s L e I f a e V c H e y A o D A r r F N s + 0 M F q Q l X p F c / C G 3 X H R S u l G v A C J S L j Z s 7 4 f c 6 u R F 6 s 2 7 E u a Q 5 f h m b w K B d O 7 z 3 k A Y E J W / C n y B t L y 2 S B y v n O 3 i 1 C D B 6 s l K L I H 9 k 2 4 N 8 9 0 8 P P f E t n q i K b r 1 f O R L P b f Z O t b r B v c U X 8 / Q b s i Y 5 v 3 g G P P 5 x X Z b J g u N p Z J k E l f N T y B F e U W z u a p 2 X 0 O w v 2 b s Q e 8 5 h v B g C g D O S 5 G 1 2 K / f O i 3 5 f P x t P r 5 r r z 7 U A Q b 8 F 9 J U X 7 G f L q e u g w p c + X M v q 9 H d E v x x B k o H O z m 0 K n Y Q O y l / p f W + h v 4 p 2 D 4 H q H O X U 8 T L S u N a 1 4 / a l h 8 N O + z 1 5 8 4 K 1 3 q b 7 p 7 g f J W / i g 9 6 a 8 P r 6 0 A 3 o j x x x / z r L d r j 7 x U D b y p V x y g o 3 t / V r 3 J K V 5 I H r x l z c o N B W p s J H a E i w A v T Z 8 K T N 1 w A 6 M 1 d t m c 5 B v / V G j 9 + C 3 P x w V 5 Z m C D O h E p G z Q E H j 7 I e 9 h T c 0 K S 9 f 3 r m p 3 W F U G 9 n 0 c L R R T e + o i m B f 9 4 k + 7 l M O b f q 7 o f f 1 v B T z W z w C f U A D u Y t y m / Q Q N G I i L a 7 3 R R Q L f c J M l J m / a o t B f y e b 4 a 6 3 W S x 0 J X b R w P X T t b 7 E 7 b a Y 2 F 8 Q Q 7 M X 8 r X T i c i D u 3 3 M z v T 9 c J 4 E L v m T g W a K e Y v L F o x z i G d j b e 3 O / Y 2 J 5 7 q d O j / A X C X 3 g H h / X V 2 L i 2 J v s N K H 6 Y 7 X t K F f C x x C Q 1 w 7 F b y X 0 o b X q S V 2 Z q u C b B r z s A f v L e i W g g W N e 8 6 h K 6 8 W i M g + p 1 N P b b G A i Y G N 5 V K E A y v g O w x f / d s Z T W 7 8 S r B 6 j L N 1 P k r 4 6 a o c Q N V 2 4 / J J E f C c 5 6 6 v 6 c r F 1 5 o E U c g M t X + h T 2 M 9 8 t x T r Y G 8 4 / J + 1 l z U m v W L d 4 S s j s l O U 1 L w Q R f p a v w Y r 5 N p / w i 2 j U z 7 u h q R c A h O S r z K 3 i h 5 t P g P 8 X e F d 0 u 3 c h 3 H G W y W M / x / 9 j / g X 8 S O 4 X f E Z + F O a f V K J b c 6 y m z h V O G 3 Q 9 u O J t 3 p z C z L 7 M L o d 3 n c 1 w j s i R S c A Z l C D v v r k B I T q H P 5 Z v T 1 w W F Y E 4 d + r n c k 5 H z X u g 7 c m D p M 2 U 8 g c t Z Z n Q l V y O r v c O Z 7 m b t / l J n 5 b o N P t 6 f L W 0 G O M a I g o Y P x K d I n 4 7 G 3 I Q V p R C + A e k M 3 b f w A D J j b w j H g R P W o L O B a k d C x 0 k A F 8 S / m 7 x Q m Q f o C F 5 L e P d z + 7 0 W J S / l c H r d J U v K 4 0 X / B l x 6 J 0 x S E 2 6 L I S 3 M E g o 0 l n k + s Z 7 5 E 9 H / L x m m V 9 R M X 1 A d W d 5 7 e v P W 1 i l M x q h S D U s 8 u k B 8 g Y 8 y Q E R p K 8 k e x 8 I 6 g D d U 4 2 O K P u X 3 7 4 R o I i j j P S U W 0 / C V Q C h C N 7 D v 7 O P g 7 7 2 y v P N Q Y I s B L t 4 Y u / A 2 M L v + p 1 5 Q c d q i D d q E i y I 9 E h i t 6 s i S V V 8 C O o G r r O + w j 2 z p q f 0 x + p f 3 M 1 f R U l Y r y C Q M e k W H m T W g u M I t x C 7 f l r p b x K Z n t B z P E R C Q P t l t G D e k C + c d h 0 c 1 P u Y y 0 Q n A M 6 r Z 7 U x r i N X b Q M O H H J W L a j r 8 Q n 9 y i P + + v t L O X y E r y c b K x A 4 Y 9 i z y a S W G B 8 8 r b / a j e q q K F g o T / / S g U V Y o l 4 y r N 1 w a 0 9 Y F H g Y X k K A i 2 I c E v p S M h L v P Z S y c h O 9 + 4 i x + O u J q r j q E P c I 9 j W 3 Y j 3 k t P 1 W y 7 B Y 5 c D J g F 9 O X s 0 K O L y H 7 Y 3 x J 6 1 w 9 u B i J V D + 1 T X 9 x E 2 m a 6 A P x o S W q a E Y R c O o V u B 5 4 5 3 + c c E C A l U 2 3 O 8 y 3 9 2 0 c I 2 + j W m O r T / V q 7 c U P f r H 2 P A 3 N d 2 p J G N T T r e U E A y I 1 Y / X J 1 X n z / s w s S L / e a M 8 N H 2 i x w u V 8 x v P u s D M P e V r 5 L L 4 M g X C 9 9 v k F R 9 g 4 / h C k 1 d x 4 8 8 m M 6 m S e M Z v v 6 o z u L 2 d O t s I + 5 h F j 9 f F u O 2 L n m j W d M p 8 D 8 X 1 7 I x y 4 b v n G y i v z H Y 4 N A X 4 y J X 7 p K 9 c y 7 t m V H G o S j 3 i 8 n 7 p Q W F h d v B S w U 2 + J y X e u J 7 I Y M g Q k 3 3 n C H y 9 O 6 d + s b U L V q n 4 K 1 Z x Z q / 3 D / u j A N X 4 w c 8 9 E l R l E d 1 t P Z I D 3 k i T 0 x c g m 9 2 t P H R 3 i f R e 2 2 a 7 P J Z q j o H 1 h Q 4 w u g a Q R v 9 l R k 4 U j 2 O M V 3 1 + 2 D k s Q r u F q 8 V q H K 2 I t C 7 Z Z I D h 3 H 5 R H T R T L R R y q l 1 6 b a U / + g j / V x s m M f h s 3 L E b O g u c c C 0 F 8 4 8 G r j G v 9 A s G y h B J z c E c 7 T 9 X t 0 O 8 v R k 6 t o A E / e E y 3 g k m x 5 X s b p C d M Z U Y J i D c 6 l b S H 7 H E e S 3 g g 7 D B c F B r 9 x f X P L H d 7 w u I u j W 5 Q J I W k K E o Y l 9 e m k 6 K e R R O 1 V I S P i 0 I 0 Q / t s w K o f i V + T A o 5 N i O + N l d D e m V b + J m 2 3 k d P D 7 0 M 8 D K A T z g 4 s 7 4 S 2 A G 4 I G x h / Z L 4 z B 8 c A S f i T T t 0 + Q h W S R N A R T f C k V b U M C K G K H + S 0 b E W h u D T P D / i h c 9 V J 0 2 z M 6 T q 0 S F k j v l g e D R J o 3 f 9 q 9 5 n Q 6 q + e L u j Q 2 q R t v j U e R f R 8 G G w o 6 p D Q X R X p I o 8 + R I e 2 w l Z z k P 1 u f 9 A z l c K E 8 U 3 9 e j A R 4 I M A 8 e I p W h U 6 E X O n 3 p 4 Q U a J a M c X k c a q U e g 7 h j a p h a G Q g w L d x 0 i c a b Q 3 R P w 3 x C f 8 8 6 W Y 1 v O N x G + P a K L h Z Y X 3 u + 8 i 4 r z u a u Z x l + i i T u 8 T B i e I / N 3 a y v 3 L G T e I j H t H g E Z A p K j 2 h w s 4 z L B 8 T b g 9 j X x V k R + 0 h 5 A N P l D c P 8 U H D / b P s j j Q p / u s f / q r Q n o 4 y R L f y I p 9 G c L t M L i g G L Z d / H U Z H / p H Y O c + u X w u + E X I / r Y 2 W 2 7 / x m i T t v Z Q k I C S E q S K G T 4 i e G Z + q z 7 0 H e a L q y g y I X K d U B X Z 9 x g 4 E 6 U + Z q 8 9 Y q j p Z x S d e 5 6 g o R B w q o y i 1 A 8 j M T 7 c R Q M m I L j 5 x 1 U c N J Y 1 / r H + h m / I R Y r e j Q G u t K c z d z u 6 v d h U + 6 q D k b s 8 d G E U Y + j e p W a P I M a 1 K m 9 3 R 2 2 R O 6 0 K 1 O U N c G X a b y W m y K N 5 g w J 4 / o / z r A 3 D W p Y 6 A 2 h a U r 9 g 6 N v H + V i U a G a C 1 n h c f 6 p b 4 6 2 H A p 9 q n A A l 6 d t 7 + b D L g q / V 8 K I X w P 2 T g X Z V k T J m 4 G Q 1 / 6 Y w v p Z l Y f x D 3 a W V + / s G 7 m C Z z r + h Q g u v w l k c + 5 m A c O d 5 + T z w B B O T 0 s X s Z L r A a 8 q x x z Y Z d w + q R 1 u f j W B h Z 8 c z 8 J z P u 3 e T 5 g B P r 9 9 W o 2 j 1 w x d 2 D D V f 4 6 D N B M p v E X m c G L w k s j T D Q m j 5 m R i P 4 + 9 X o R 2 H N b X 7 p q l P f p c h X l K 2 6 1 C p X f h B q b j w s W 9 e / b P k C i 3 g U a f X L c + M k z T L 8 Y F B y W 3 k s n p 2 U h r 7 / R V G k o 1 c B b C 9 C M S b a 7 u l Y W y X W q 8 5 e W x e I k A 6 A W r 4 Q r s Y C j t R R X B u 5 P W T t c 2 P a H + I 9 v c W / A t p j w / i O V 1 n 9 G S Z 5 M U V S I e 0 J t I c 9 m 2 O N U R 7 Q c c 8 d b I 6 T O l l o V 4 N r L J w 7 X T z u u + g U M a T 5 t B v m l k t 0 E D g U p J c R 2 E R Z x F M m E R c s G P E Y 4 k a 8 S g e v / C i z b z 3 2 s v I X 6 f k k v 6 o e V / i 2 l v i D + r i + F O F x f f q n 6 m V t I u 9 1 N o / B r b X 1 u X h T 8 H N d w E o 6 d J n N f h W n n j B f x s n B G + S O U G q u W D 5 e 7 0 H B e V 2 x r 0 a D T l + S u c m u y 1 L f X E 6 C X g u s E d F w m N w e 7 g A B k G w s 5 V s H k t E N A c r 4 e 7 o A 1 X C e D s w 9 u W c u G b o z z 4 n D G F D V h 0 w d w e 9 v 4 B d M j G l T u / a 2 7 7 R W / 2 n + W B a A R H 2 I 3 F a n f l d N P 4 h / K x j d r 9 + 3 M g T Q k d K D 4 w R y 3 C e U l V 8 3 e Y 2 x x e g Q G z U g f I s 0 5 H f t 1 h U f 7 8 w R h U P 4 3 s z p u V + Z j + F O s b I n i G E E d 3 X t n 9 W Y 0 C D 9 S r Z T j k X Z 9 1 n b H n V C R F p t 7 + z 2 J A d d w s u p V A Z 7 s 7 t b p x E d 8 L 0 P D g 8 S O B 6 8 W S A E j 1 Z 7 3 3 w u 3 z d 3 / P y w b 6 F M Z v z R e / 1 u z E J X z N B 2 z x c n v o + S t J 6 k K f 7 N 8 x x M z 6 D P k A x / o 1 I M E U b B N E S S 0 j Y H i g y 0 l O J k 5 9 s Z H f t a H D 4 U j z v 0 u / d h 8 Q 9 C f D x h + 1 U 0 z o O + E g f h u u M X X w S / W P U P H / D k P 8 s s 6 i Y D i F T + U 7 P o E O V Z 9 z N E z H p P W K x s B x T N 8 K i q L 2 w G 6 Z l C W A C + / I P x F F g G / e b 5 4 H L x h 7 T b u 1 v P w r 0 C h j A V 6 E k m / X p 3 g h e h c O Y D n E X R Q l H M C f a 5 Y C F j i o l y S 7 b M p 3 F + K O g f E Z S 5 3 N k n f E b v 4 b e b v v o m I 1 K 6 n l Q B U T O g / U d U t 0 Z D c U 8 k d z D t D n t w 9 t q f n j V V N F 0 A d F 4 + e o 9 X S 6 S j B 0 i k 2 C 0 V F F B I E y r d h P E N X h l H G y o 0 s w q h w r q P I k q 7 B 4 M F j e 8 X d z f 5 d + B w o R R C A r a 0 z U o V C 7 j k Z u Y T s k V I c r n j g Z i p z + U m W k G e j B S x / A h a 6 c a j K X n K J / O o t 7 h T c x y x g F L 8 X e U Q 6 2 S x y w v O H T d e 9 4 X X L o X g B N o q Q 7 I c z 8 S P 8 F T c 8 Q J R 1 g 5 R / t b f z h X h r 5 k N 9 1 D c 6 Z O a P x 1 U Q i G I 5 g F Q N O M L Z i / n 6 f d O z S C R 0 Q B E O W N I 8 A 8 F m Q G 3 r D 3 0 F i Y n X N U P s v k + d K 0 f n w K 8 1 s G m O V O o N l c 3 P B 1 z 6 W D l z l c j E Y m 1 M b S a 2 l r 6 f 0 9 X 6 6 X L i S y G M 3 s 9 z m R T z w e 8 1 M 4 5 W F 7 m M B T k j O Y I x p f W C h l S e H T w z e 6 W l L o y 9 E / Q O z p 7 9 T K m t w l D 6 p 8 4 x 7 G u H t d X G 5 k c v m Y v X c K G i P y n W 9 9 3 y M J h N X o + 6 8 / I f h H J A C m 8 P i R 7 P G Q 2 L T 3 5 / F u 2 A o o 6 w 8 V m d 6 v 2 6 o R u Q P k V W 2 O f P 6 0 A 3 5 Z d U 6 P 2 K n x b C v g z o a K 1 H C j 4 t W a 6 h 0 S + d x k M F g H D z / b Z G 2 T y E H t u 5 5 f H Q 4 z j R F 7 l j l Z + u j f H A P 1 J B h o n + X b B I V + K S 8 h S r S g j Y N Z u 2 s Y E G u e A D I i o q j y b t w h 4 L J m g R 2 G j V q B O v v F C + g A G j A e n j j g 7 y I S l J W 0 B W K A e j z j l i z q a b B e i N u P J / N 6 8 m v Q 9 i 9 p 7 e J N O y c i i 5 c h o T X 4 / K G + P C t 9 l i a j d z j E z P B i O k x F L 3 3 D J R Y P r M u Q E J a l E J d d g c D P b i 4 Y p H z O W K I 2 O K u f 7 l l 0 5 S W g l f 0 r B s o Z j d x L g W r e j U g 5 7 z z R I c 3 a i X u Q M v G K 3 K 0 2 Z F L M 9 n 6 6 Z Y R p 6 f C y u M T Z 0 G A d q 4 c I v K d 8 v G H X 7 g b d p d I a 8 a E 2 Z n 7 C 3 L e 0 h b 6 e d 7 8 U E Z J V C D 2 r I x Z D M A 7 q m 9 K Z 3 Y C n 5 m O s e 8 0 I w z f N P P n 2 Z v L 2 X n 3 f 3 e i B S 6 M O h M l x g A O S Z B x V s 6 S B j 7 v Q m l J W e e s E p q k 8 F 7 o V Y 3 q 2 I H 0 S c x N L d n W 7 w 5 k j w u G + x z v 2 C h E C / r z H F 9 i r 2 f z n E B k Q H D 5 e c 5 q Y U A Z t f z X Q X a u X H h y 8 3 o / f r z Z v c H Z g f X 9 3 j 8 L g n t Q W W G e J a w F V J g 2 P 7 B E c e i 7 S B g J B c s I q 6 M h c r 5 p 8 L d 0 V O B E 0 9 H w K X U W d J a t a s I H A T P x v L V 8 z r D U 5 P f Z U 7 I M v 1 f v m g n y L M G Z x H G l s Z a P s m m z 3 a 2 I e Z v o A r j R S k 2 d w 7 t 3 w c 0 F 3 6 C m m 1 5 t r u v p u M m u 9 o k L u m i B / b F M n m 6 T c A B i Q 6 C T z 5 V C T r d A H H B / g X f M 3 X L e C M o p 8 T I t / u k 2 n O V 0 K j f + X 2 / Y T g L d A a o m Y Y q D d y f Q i i Y m z w o z 1 d V W f e i / C S z i b k g N H T Z / i Z + / I G a P n M d i B 7 L 8 O W S 9 m p p c j m J E f 6 f 0 r g y x h s L 3 b o h f m g A 5 B 7 b d K m O H R y Q 6 l g d U C U E r R g g n E r e P z y x / 0 b K 9 g D F P Z n O 2 J w E I 8 f 6 j v 7 W r d d B W u n g L f 3 q M 2 x O B 9 / 9 i O y h 8 k w p O K U j X 0 L j M z y D 9 p p 0 H t V L S 2 9 I 0 + N Q g 3 P v w A u 2 3 0 b T A u c B 2 X H z P a S h j B i 6 4 D x D N v 9 T z A 7 W 9 M Y 6 G / 1 L Q b + Q Q W G A P F 1 X b a 3 N M M k 3 m m B x Q 2 s r b + z p 5 g 8 R G g v q f Y 5 n a Z U z k B r q M 5 A x 8 q e m n S o z i g h y L D G x z E A 8 4 2 5 8 f P A F w f D g a t 9 2 N n u O Z T V z 8 A x 2 h 5 R z H z 8 + 5 1 u p f H 2 + 2 L B N 7 O T P p a f O T 4 y X u g 6 F + 8 8 N y M 7 z F t p h 3 c O 9 C g 2 P y n C B W f 0 1 D c X b l n / y s W 7 i U Z 3 N p + f 3 y B R x 0 z G h 4 L h N G T Q L 6 o N 7 x 9 Z d x q c 1 V B 9 0 4 k u q K R h z I X O W s X D X X m l 2 6 f X t x g O E y O Y Q D Z w 8 Q w E 6 S h L f J R b o z w c t 8 n X B K s o p c D 1 k m v c g 1 K E 9 D 7 S / 4 j K g w p H k 7 c u d f e F b C K g A W 1 v m B D T D h 8 5 b S t 1 V n U k b g h L + D 7 U L 0 C b g 2 s 4 O + F u + q 1 i i N 8 9 J 2 S f J + Q U O e 7 5 F q Z O Q G U x T 7 G h y K g D u B 0 Y + 7 H 7 q m V L k e Y D O w B e 2 k j O k X M R V + 3 y i 9 L u m c 2 G F O f l w C C H Y 4 u g + R w / K E H R y N 8 B U T U A G / D x I X y + 2 K W J N J X J a A U I 0 Q 2 y V u 5 B q k u v b z t i B m T Z l n I g W Y l A z J z 4 1 7 6 7 1 E 3 J v h 7 3 M M H f d y T X f P i c 1 i T 7 5 U q b h 6 4 A x 9 I 3 B P P v O j D x X u j H 7 K J 0 1 m r 4 J A 6 S L u 0 L 4 z Z W 7 M 7 4 D X 7 c d A o f j 7 g W A o W S x p Z y W 2 F S a 2 c h d / C 6 p P A / n O l s l + m 3 N U r i 1 n i c Y 6 z a J L e 7 S b G 8 p H F 5 Q R x 6 k c J E M i H x V z Y / 1 F h x b d L D m H a N V W o / M c 1 8 D v F h H 4 M s N L J x 1 A a 1 e p p i 2 7 J h K B 6 x 3 b C j x a d n H o w E S z 6 4 b w U t Z 7 q P w 5 l 2 j j 4 k R g C / 9 K O k j y z N 1 S X y 7 J y F u P C H e c 7 4 2 F 3 e v j S Z T p x J D W r Q u 5 / 4 x f B a P M J y x b 5 W A J n j J 2 E Z t V N q l 8 G 0 t k j Y F Q U k 1 L 4 d O e g U b h 3 s w w h R b 6 8 0 u O D l w f 4 R i f u O R E A k g 6 n c c 3 v o 7 r B k I s u I e M D Y A S X B / r B 9 r T H 1 R 0 U Y Y y Y + / 6 H G L 8 3 S l E o X + 7 F T S r k 4 y T 6 X 6 W + C L o 1 v J r n E 2 3 y b d p O 1 e M 5 f a 6 G 9 S S U h M k x 8 4 t A Q a H O T u e G Y Y e + U l 3 k 0 v r X Y 5 p 8 7 P C D o B t C D 3 A s H W j W c 8 J u + 8 v Q x D C d L 1 c 8 5 W b n g S N t M m / V D m R n 6 N / 1 f t o A e R B b 0 3 g n Z 7 l y n i z J z r Q i n 4 o + a T T B P A C z 0 z k H L J Q Y U r j 1 K H + m X 4 X z v z i / / W a a f E M T w k h J Z q 4 L Z 1 / m 1 z f E a O Y i 3 s / H I R i 5 J H / j a g 2 Y m 6 o y o X 0 v / r j A 6 g E c z L O D P D Y 3 o t S e P + T H u 3 e c 5 H g 7 4 v q O e B K 2 Q W J S T y p 2 w A m h g m k y o H w f b p i N + R 7 s N F i h 7 W 9 0 n L z C E W D Q L Y B 6 Y v 3 Z M k y S r X O + 4 G E Y G W m 5 V v I X K 2 O M P X Z s F b 1 H L A T e w J e x O M v U L M q P m K t m 2 m m 9 I x b l x S e T P Y d X D U P B S 2 i 9 Q j h 1 3 i k 0 S v e o S 9 Y 9 d 8 G X z o b 6 h k q D O n L i d F h v m r j Y z g Y D S v q 7 A q 7 c X P M d U s M i Y B N S c f 6 d r o c f t U b y 5 b b U 9 w Z x N p X v d P r p c 0 J R G N B x n i C F 6 u 6 Z V H 9 f q r H n 8 Z X 1 I S y 5 L y u Y s U x i + y c c Z n N r t k 3 J u 7 8 d + Y j R f C F P + s F z d 1 q s m A h I k h 2 l + c K Y s 0 X j z 9 c + t o X 3 c H C F G 7 2 r r Y y X S Q q m o m / t K q w Y K k Y r A 3 8 T K w z U 7 N P 4 L k h + f r A h M F w x m z k U y o i D Z u h c W Q K S R q Z f g b 1 X / k u 7 d X G t X F 6 U / U U 7 P z D P p N x G 5 x + w P a g V z X c t 3 K e S 1 h f p W k 2 K / F c e L d e L n p 9 m I g h E D W K i D i C u A A o p l 8 0 k w H D 1 K E 5 f a j z 4 U y d B U b E X q v l o G V x 8 F Z p I S 2 c 9 / 9 w S H j c f l M c t + 7 1 L v S a J n j p 0 P Q r + R N j u H U 6 C S q N G i B e 8 4 l q u k G / i r u a b G w G c V 7 H y 7 9 y G J 7 v 4 l h d X A P K T L c Y 0 p E Z 6 w j R N A 9 Y x 5 O I 2 X q s 8 8 s Q z F g C S u i v D I 6 p p E J g f d q 9 z / J V e V C b t S a q l h O N C s w K W y 0 j 3 q X H D / w w x L i t x X K 0 K r B 6 z C d 5 C E P Z j q 9 / 9 7 1 j u z s o T c e Z u T 5 N r R D k M z L j T G r K h R 9 C O p s g b T Z Z G w B w 5 3 N + x W E N n 5 L z I o 3 + 5 l 1 x r A f B g R 4 P 8 K H + z W x Y v 4 c J Q B d t W f Z M C R w s x D m q s K F x 6 B G X 9 j L 2 D v y e a c L F C 9 3 J N d I R Q U d o Q y l 7 f I f b v Y + d p O r W b X q 2 l u 2 7 F 0 7 J 7 E s 0 H R 0 J L M p n k q V Z / A u V e P u 3 E 0 O s r Z X n 9 z O J O v b 8 3 6 d Z G X Z e 4 z V n + e P s o H u q v 6 G n B B Z X h 8 D e f G k M / I Z L k s C K i 6 f 4 D t 6 y m Z P K V J j f v p 3 a E b l v Q Q g L h l f 7 o 2 / Z B o h s 2 U 0 A P g n 7 G p c X B V q h 5 R E 4 4 t g m N 6 N c 3 m o 2 I J p + 6 t J Z R / v d z i U o 7 C E u O k / 3 1 b 1 D 1 e r r 7 O 3 O i F u Y d 4 z u 0 + / z t c n P a 2 J E 0 E r 7 Y k B M 4 p k N c / P c P 5 u N / / g N R C U h 3 Z T 6 b y 0 + 3 G P M A i T L r 7 4 2 G f i B B s O + h X e g 5 R o v o 7 r 2 u W n W + 8 B 7 7 0 W Q S d k C f x a v L T 5 8 U w c Z P Y 2 Q K c v + S O B 6 U / 9 Z Y r X v + f J g i W W Y H 5 q i D X K W 6 5 9 m h k + 8 T p d E a R m P i C f X 5 h D O L P y n S H 0 J U A R S 0 9 X A 6 W v 3 N I h q n R 8 j T a T / V o c H C 7 b 3 O + D k 2 D I E 4 k z g O 7 e I K m o V z K M n E P d h Z J Z 7 B f H 9 h / c T E Z n I m z o U C Z 7 Z t j i a l D W p U N t C T I 1 E 0 n O Z / I k Z O 9 W u r t u 7 p v 2 / a t s 9 f 9 K E 4 Q W G O E 4 R b P I f 3 V 9 R U D h g d 1 w j + S j a 3 s e u e w y O v + j 9 u c b R q y t n 2 N Z M I q L Q + g a j + M 2 K k H D V 3 r H U k M y 8 f g W q J 1 3 W e f u 2 e A x u z A 2 z X S n f o 8 d f P 8 U N 4 + 7 g 3 R y R M I K 5 N E 7 H 0 D o Z w w y P d y z 9 T l z l W 1 R n c 5 0 R R 2 j n c 1 D n T 7 e X s B I + w y k b + g 7 e / F O u H a 0 O R B g 1 2 Z G F q w t 4 K T Z B p Q z l B q W d 6 x 9 X h / A 4 V W 1 + p q u d l r x / q 1 4 P Q p w I V L q K F o 9 D + + p e w b 7 4 O k e M p b p j L J w N K C z O H C X z B L M H F z E n c e t l d 8 P V 2 g P D x y u F 6 S j H 0 P v c M B l C o E o e h C y 9 P g a S o + l 7 e y P I A n F L h n 7 M / t H U l L B w F r e 9 s Q E J b N j z G z M 0 F p A 0 o z W k 4 W 8 K n 5 Q z d v s 8 J / 7 7 7 1 X U e i l x 4 R l U M B k 5 / e S b u o p I H C i n e y 7 o 0 i p z 7 A L 3 p k K G + G X U v Q Q C a V C l o x X p J o e C 9 x T t D e G x 7 d D H b 1 8 Y N u 4 r Q e D D + z 2 H 6 L H p 2 J 0 E n l H W H T W i H V r 0 f o Z 9 3 k + N U + f o r 5 F r U a C + / U x d j V I 3 Y E 2 t B m 3 c V E C N 6 D C Y k r s + 4 c 2 J Y G Q a t s y / L W C Z J G G 8 P 2 V O j 5 z S u 1 / o c 9 z y u W Y 7 g v 0 y f f C B U e w 3 0 s Y m S F r m f q T u 4 U 9 D l Y o n e f v D l D D z h G 6 A P D g J 2 u e 6 x n Q o F D I L v h 3 f A H A 2 + 6 D J Q 3 j b G L A P w Y b h w n V V f 3 v o s 6 m 0 y v P V O h x O M 7 b q K t 9 q N s W t f p e I 2 3 f 2 o D + b 9 G D v F q 6 Y f J r C y y w L 5 B E 9 v j 6 V q S 4 g 0 J G d 0 w b 7 C H Y s B B D O + O D i 9 1 B + m R C 4 V c W a J 7 O k a Q / o k H b l o X f s 3 3 T + F 1 X I 5 x X h / 0 6 r q K P 3 B 1 r 7 L C Q 9 F s P f h L h Q G w L C A F G B L F W f N o 8 z D 2 + T Q S A Q f P 0 9 k 7 O e r 9 l S w p n S n M / 5 w 7 z F Q Q S 9 P 8 p 4 D N h k 9 n t J V M D I W T f t 2 R 9 q a v e I m E b m g V N y V 8 k G f k s D 9 C e 1 r E Z g d 9 g e C k Y O a D i k W B r 3 N L U r N H 4 C w r X y C i q A 8 X j 6 1 u v w c 2 A u Z h 7 J W 9 f E o d v u 6 J G t m / L H u p F L T d r Y O v 0 / E F n c Q X B x X F x I J Q 8 F D c i 5 x I H 1 T 0 8 w g e I / T f C S 4 t Z S n z W v R s e c P p f M x I X 7 H 2 L 4 + z 1 c Z 4 O E O O D X 3 a M N M 9 m l 1 7 r H 4 C y e Y 6 n S h G 1 y m J 5 m o G J n 2 w 1 N V i G S P y B j j u V T l u o W I 7 4 P 7 G A L O z 1 D O y B z k x 9 6 E M l c R / l f f 5 K F F H Q I 5 l q e 9 h f l r O A Z w T u P j y 6 U E U w o X 3 F X U 7 A L O F 5 u P l u k 7 1 g 2 2 p 4 H Z v 4 X I i L 9 J z c Z w w 2 F e o j y G J 3 v 1 s d 2 o B / X 5 w 9 u w i b B C m 5 9 f K 6 5 d m N Y Y a c K m B D A n O l v 5 6 p e f g p n D b e 4 N y e K y g A E 1 t 8 g I a 5 x R D 9 6 n 1 8 / L j V r Y j 1 1 p P 6 J B K Q e m 0 b e g O v T c q N d N e i d Y i 5 x x B Z 7 x 9 n W H 5 k K R H 1 y h J e n 5 x F 8 k 8 M D 3 5 G u b u v W 0 H 4 1 U a 1 h J X y r i 9 j N + u 0 f z T S / 5 E R g S M 2 j 5 + 9 0 R k X M b M W H E b 3 D A A m d u f Y m k 1 5 P S a W p S 2 N R 9 v Z n v k p 1 / n C 2 a 1 I P a w X 0 E p d a K Y B D z M o y q 0 X 5 q n e I 9 g j n E K a + N y 1 V o s R 9 9 c z T Y i 1 W E 7 M B M T 1 Y I H d e + J n 4 6 + Y N A 9 C S 4 1 b A o Q 3 o j u y 5 / S + K p 7 E 9 A u z 4 S O k y G + G J 7 Q 9 G 1 u v 5 I r l 5 n S L / u s 5 O + y / H 7 h w 9 I F R K i i I j L Y V H F z z r Z F 2 1 5 g w J T u 1 a 8 s 1 z r T J W 3 X E x 2 1 k I J h Z O z d / l j 5 / G l M L k n U A f r n w Q C h c F l d h I h M H W n p C v E n U s a a R 7 j f r + 7 1 b + 0 J v B 3 b 2 I l P Q 9 P S M y R 3 Q d I b 5 T e 9 5 p W Z Q 4 T / N P t o 6 P V y d q 4 z H 5 7 9 F u 8 7 k T B 1 k Y D G c 3 G t v U p g J Z p O 7 k 7 D v k x Q K k v 5 u D Q U 7 w q P Y 0 f E B t a b x s 0 7 R c j Z 1 f 6 s q q e 3 g i z 4 6 L v v u x J U 5 z x S H p 7 q M M 4 9 j 1 U F H P / e x g e E Q t a 2 P f e W a t b N y g l X x / p s Q 9 X s f k r j 5 o s v 8 P r c U j d 4 T J 2 O v c Z U c W x 1 + g I B v a 7 B F c Q F i a F B X J U u 3 M 1 f o C f r 7 B h U D T e s f q y k / c E Q i m z + x X Q e 3 d o / N Q v Z f a w T A f g p n a r P f o D 8 w u B k r T S 1 7 e 3 I V 5 w D H d 4 Q 7 T F J K u g q g b N 2 g f B T z D v D F o d e 1 0 Q 3 q D v z 2 e U 7 M 0 u w N T r p 1 6 D t w w e E q K + 9 4 6 Y d g p G d A E 0 R w 8 s Q f 1 5 a k z 3 G 9 L 9 A a L V v y R L F n N h i V / o A s O E d H q N / K r i 1 h 6 c d p d r z n g H F z n C A v c C G Y e R q 4 t s Y z + c T e W G o R P I Q f h S H z m 3 W v H j 6 y 7 B + O V f u T t T t t u s 0 L + n l r a j a L v F 3 O I r N 7 B 2 A X Y C b C I F b h y p P A d / d M s X D e 4 3 x i + e K m I P C O f V z T l + R S T X X Q E 7 B R G K J x k q G p S S r b 9 X j j E 4 5 Z u M p C 0 + x l Y F W O v I B S o 4 A i o J v 7 i m 2 j A k P s z t v D c o o P t s w o J N C a e q m T K 0 V 0 Z j O i O Y T 3 1 7 3 f V q 4 c L l r N 7 m v 9 b x E R a F 6 p p i C 3 b F o Y / Q i f J 1 D F J X k F 6 a t + t l T L G 0 B O G z 7 e X K y k k v 5 j X u X 9 4 s A B O S Q P v 6 f s O b C 6 u P r M 2 y D 9 V g D j n i Q 2 r i l / A 7 x A a P D H 3 B K 9 K j o d q D 5 i o E / 5 p K O k J c E l H W B 7 I W 6 W Y h 7 q k 8 N X i o i Z f N U H p k L t t b 5 G 7 S E 2 F 3 F h 8 h r J X f S g J 3 9 R v q S y E F 8 T f G c W m 2 M G V 5 8 n N 3 f D E Q 3 Z X d 8 U S 2 1 q Z R P l c e 4 W 6 8 4 E W q M q c p 3 W G 9 k 6 U v 4 U 4 Y v 6 s 4 z S v W 1 4 x J q 1 z q 9 D j s P R K J F X g V 0 o o 7 t K 9 e C e 1 b w z 1 V h 9 F p Y O e + c O x K K Q r j C w u Q D 2 O S 9 v p y V h K B I 7 P a e t R X Z T L q j M J Q A j o p V F G z z 4 c M g u B l U I 5 J H b m I 9 z 6 p d 8 N j F x C v J L z Q h 2 L t Q S X c E D 5 T c C B E r J S 0 Y m C N 4 m t x 7 u j v S u M T Y f M Z Q O C + U m P W 2 V K c J h O n k 9 m S 4 R G i 1 8 N N Z 5 n 5 C 7 L / 5 0 y s A r 9 X g D Q m T N w R f X V 8 w G i f 2 L c W p x y Y s y O 8 A s V d d s J y T F G v + I I B Q 7 P H j 9 3 1 / J k J i 9 + I d Y i G H r g b L X a u S l o Q B K Z 5 t I U I z X w E f o C i u z 0 D S r u 5 P w r h V U y p Z k e D D i T P 0 y W g q 5 0 4 f x 0 5 T N d O L / R 5 d W O w u u S s f g o g M J 6 6 c C o S x X 1 d t u 6 s k T L v O 5 H f f v v d d j j j 0 I d g 9 h W / 6 D O z K y z 2 T M K 9 f h b 2 L m h Y s M 0 Z U O K E I n 2 1 a A q g J g 9 I R z + q W 7 y 8 F S R T L P i L Z t C 8 1 u Z o Z P q z 7 P b W j t U u m U x g z S j v Q K B 0 9 m i b F C 3 y O z k 0 P w 6 e o 3 g x n W C K O 4 E L G S O k F c 5 9 a Q I n W x w l 1 A d / j J 3 s Z G b e B I f x 5 w K D M j A Y n Z O 8 C d y g 4 h I 8 / v L k X g N g 5 a W O t I 1 o 8 w l j g k q r e b p B / 8 1 8 Y n f 3 l v C G V u D O f E 5 t l n e g / W A a u R Q e c g d r S Q J K s C l 6 T Y D 2 j 5 V d L 8 M G 5 x I V 6 1 R 6 L p G K g c t q M O x x I d h 5 z P 1 Q F 9 z 3 Y r n u R v d E K 2 x E 2 c 3 J O M F o j o Q t f 2 O s 7 T i I 0 4 8 W C f J S J A t o e L C W p m 8 8 k B p w n O W g k 8 + u 2 l i 3 q d s c A / Z g l p b g c s O G w h T Q Y j V s 2 r t n p t G 7 n J 6 / R E 4 0 X v b r h G d K 9 N K 7 1 w H F 1 p Q U / L K T R J J i C R p Y q 1 W O 2 P L y I p d + T k E q v 8 s 3 q w n z g j w v E s t m 9 4 M 1 q o B E 3 G i c f a s A l S I o A r Y V 4 d 8 e + e o R T Y M D O U G z b E b v d g V i B f E 1 Q S f D + 9 T B E G 6 h o p X 5 N x 6 / 0 Z c w p N Y A a O h I T f w i 0 e g Y o L i p n U E n / B 6 X w j 4 X S A C k x x W D Z G W I 3 k K K X d T 5 r 1 c S 9 m 5 X 8 B g h k 9 Q C y l l 0 x S f G 0 b y z f W G + x x R h f a F N X N Y g j L q J H G f 6 t H e e X i f j d 8 M n 7 N 7 F b W t M L 7 O O A 4 K S N t k 5 b 9 8 Y o Q i p e 1 0 X 4 P D S M 4 k 6 5 T r y A s 5 u V O u l g j T F 9 6 3 C F X H N M D I y P 9 b 2 B U F L E d f h 2 S I l 9 J i C q J 3 L c u s Q V g f r r / 9 D b q 2 I 8 J y C O q 0 d e v Q + D F 8 h A i B k d r t T u x i N L e O s H S 2 g U m 7 7 s D H X j X G X k P 4 A l 2 C S 9 c 9 x u I L u 4 R N Q 0 z 3 Y 1 h m q J l Q + O 2 Y 5 R x a 7 J 3 d + F z t d S 2 K 4 t 8 / P m v 4 2 c f p z / s h y q J S o s 1 z O W 9 y f Z c C g e 2 s U K J k k a d X B j u 0 c 3 7 9 p 3 n x P 4 A k t 3 P X X 9 t m v u U Z j D k 0 k J + 8 5 v 3 3 X x Q h w O S g t v + d Q M a 8 U 2 + + Q + S O J 0 + w x U Q B h + A K O F H b y j n 0 Y t w w k K o O g h y t B 4 5 k D N C v / / N a v 8 C t D e m D z V 9 k e o w 6 O y + 2 O H U c I 5 W U T G h / O g c 2 H A g C F K + x P 5 R Q X E x M 8 w N 7 u 1 Z 1 S o u 9 2 5 w t I k L Z f B N C H S / a v Z v M 6 x 8 e L p u P 2 / A 8 G W + s l 0 Z + b L v 3 p z 5 w l 5 j 6 v 2 v R x Y 3 8 + 7 / R h H r B 3 2 F Q F U V 5 Z L G + / + S i / 3 A A g k 0 W + + 3 V d E V i b o l p j T r J g d / 6 V v s e d 9 9 A U c y 0 b 5 F S n x 7 o K C f 8 B 7 d h O g n 0 p H v w U j m s v d k C 1 x W j + b / V D p c + x S 4 H r t 7 i 0 j V U M b s T N 3 B z A K V d M y G F J w F j v i p z v 9 I A 8 d Q e D B E o 6 F + s + p G l w B 9 v M 8 c T v p + i H 6 2 c 6 D h / 2 g 8 v A D 6 6 Z B D w V x 1 2 + F j 2 c E x Q 8 / v 7 l I M D I z Y O i B P g S f 2 K 9 f c / h b L Y 2 p L r 7 3 Z L 3 W / j T M c Z d u T s i Q C k 3 P j 6 B 1 0 d J 7 m 4 V I u L b y I 2 a 8 b k 1 o B G w d C s B y y g D 7 5 c 6 A D V J 7 g 4 3 i J U e 9 9 p B o / A E 0 Q D t 7 F B Z 6 Y K e / N b N e G 5 v t w X S u G b J M 4 Z h P q t 0 9 6 9 w z a 1 j z O D + + + i e s X / q E u 1 0 I w 5 U O N 9 y n Y X d 2 M N j m s u B x r v a d r 5 s u 3 y 0 d 5 T h o F B p r I y z 1 o M b x j U 9 q R 7 W K S 3 C J W S S l 5 p I H I S F q a q 4 W x / + z Z d G f A P X 2 4 h c j P 7 U i u T v G w j 5 7 h s k G v v u N g w a O H z L + Q 4 7 Z U P y f F Y 1 I B K h 9 0 q 1 P j 9 1 L b R X w N S j L X m o Q L S z b 1 G 3 R 4 U x P h 7 B r M Q + A 1 W O 5 X Y X t U v 5 w A s V 2 I U f s M n v T E + S O P l R 0 T c a / / b X B + 4 P C F D Q T 6 X G J P q R M F 2 L 9 4 M h o 8 j 5 A 2 J r z D V X Q k i 8 R a A O + H l K o o w M E J X 4 t V U h x 6 z C p U / S t s 9 v 2 9 Q b g Q s K R P x u r W I V Y F k A b 3 U p X 7 J P E s w w 6 G / y 0 H 0 e j w Z F h L v x 4 b 8 v 2 + f v X F H 9 G 2 t n 0 u O s l m X R H + S B M R i D h 2 B 6 A 2 7 A d D N a m 8 7 0 p v n 1 t e N l S T V I l U o l Z a V U S u m 9 / J o I B 9 x 7 z t 5 r N e 6 T v a t Z / b 1 v 3 J H t t T U 2 8 Y U x X u y 9 t l s d R r G l u I 6 I U i 0 / z o 7 o h 8 7 F I s Z g g z D t w R x 3 N A 1 h T 0 F B H j x + t E p I s + c 6 5 h 7 H l 5 H Q Y I a + P l O 6 8 A 1 I + M 4 Y V e l h D K h D y E w B o i p y r f a p / v H P r e N C q / G n Z S 0 D X + A 8 j l v d b P O W N g 0 D P P D 5 Y z p G A X N i M F 2 N 8 E F w 7 + t j o M r O e 8 r J b J e 9 f K e C S x c 3 C b K 6 v x O Q N t B f j r o x x 6 3 c x r k p J 5 j G s k g + a e e 3 g T 1 F g k c 0 2 W F L 2 r w O V N Q i M t w A G t I W x R i M h 1 4 8 4 N L K d e V N U L S L 5 O E x c k R N a u N d K V i s l 8 v I j t O G 5 h d E 1 2 0 + T u / H X G N N m a + / h C j v p f z E D y l e 1 p v C i w D w c H G X X b l C 4 3 j d k D C q L p C Z 0 O 5 m 3 C D p k a t e 2 P I 3 V 5 H j r 7 q V 5 Z 9 Z K a Y R + I e v a E s B p U 0 3 9 3 q 3 A P K v M W + z 3 / w r t T c M C P h x R x / 0 Z A C E 4 c d P o d 2 R J S W / + y 7 5 x O 7 p 5 K h 4 + p G f G L / 3 H 0 T 5 5 N + S J b q r t 5 i l e 0 v B R q 3 G D 2 o V K N K O C 8 w M f T c 4 U M Q U l 8 W 9 3 o l x Q i j F h O Q w b 1 F P 7 i j 6 F 7 B A Y 3 X i B q u g 6 9 v x n C n x K Z L 8 n 5 J 6 Y x u r Q 3 l Y 3 b J c u 8 s t i m 2 W w W e u h p n 5 J i G 7 + O N A T i i s a 3 r A u M S 9 7 f M p 8 Y m Q r g D B t R 2 m c f P N 1 M R h g / M M C V i D q r X x U s V o Z l f v C Q f N X z H t c A v v y d P Y / 1 7 f s v a M E o g C s a X a 9 9 u U r f 4 5 f I 7 X I 0 Z B n G y I r G S L m Y O I C C b y G X k h Q U e c P u i o m z S q n q k X m I 5 7 O 4 a P a U c + I g 6 b 2 Q U V P L D c g A G U 0 8 o D K r a u g T 0 k 9 r g t R 0 E 9 a f X 8 R s l D H 7 I A N f 9 0 L Y g e + b 9 7 E b S 3 5 o Q w J n q B g y k 5 T e + T 7 P R t c C 6 s L h O B x K z m + G h S z A q u L R 9 L i g + L P I L 2 n 0 w / c a p m l z h T L S u 1 M c Y + h 7 H k a z v M 0 N F C / 0 m s D 0 m b c 0 5 q f x 6 K h v 5 / Y O c j a L Y + F G Z t l y H M 2 5 D f k w + z O p 5 Z Z D d 3 K 2 7 L Y s d L / q e + H B V O w 3 9 O 5 W W y 2 Z d X o f 9 x b X D M G Y 1 P b e F w g S M X S / a o F Q E N c 8 K k n t O b p 2 z Y w w U b Y F d e q v v m K 0 u A 3 Z n d Z J 9 b Z j M / t 0 d M / L u i J e N 8 J n W B l + w S b 7 i P P 4 C J n i y o 9 7 j + U w B k P t 7 Z k C y 9 z w k / z z u o U 2 D a J L B + 0 M O t z h O V 5 O J 1 q i / W L K + e K p g L B y T p m 6 b o 4 x p 9 U h x r 8 R b V v 7 e 9 W N h n 5 / A J E o 6 4 o O Y s A z o S e K N 8 S Y F s X K 2 K F 7 A K L M h c x E F W + o y q 0 2 x n R s f H F l m N + 2 8 8 F z T G O 0 T 9 B 4 t r j 2 / 7 f M b a Z y J e j / y p H v N X k d H V q 4 o r t F U a a O m U R R 6 S 5 J C z B J v i C 2 K b t w 8 c i 5 o F m G n + z X d s k k P M o c l w W 1 e Z w Q v R r 4 z 1 6 v R D k A n z E Q U V G 7 f z x F 3 r R e A d y N 9 a + p 0 1 V z Y s i L 7 y B C u 4 u w m R / V F b T Z y b H 9 / X m J 5 O e 3 X + Y f q T n m 4 5 b t I C o 7 x A q L l f h t v H 1 p v k O 9 T h E a M k U 6 3 j U W w 8 R G H g e S Y + 2 1 u 4 V O S 8 9 M 1 P + H 2 Q A N y 1 J r 7 o F n k v e Z j c j Q 5 J V b J j b h L G t 4 Y 6 L 8 k y 4 U E f v O n L I z z 3 J M o m L 4 T 4 o t K d 6 y m y b o j V v C f X b 4 w f H e o j t C o W u z j V Q w E k 7 T l K f x Z n 3 O c 6 i / p + i P y G n L B U W i Q L G X q J 6 i Q K T z w l m N P c Z C H H v K 8 f + f m p v N Z T 2 x 2 E q I 7 N r t R x r Q 8 B L j 4 g n Y J b q 9 d k V Y s m W v l x L a l E d j t v w 7 x c l 1 6 D i Z U L n x e O 4 S J M N 6 p N 7 y A A 6 5 p n E 1 0 Y x w 4 X + y l f g 0 o + / v R r 9 0 X k o x g Y R N J L i C j j t 1 6 c P v 6 J 6 p X l U l n E B 5 9 S n U E D r Z P O d D k B v n 1 l s C W Z 3 + x S R f R X B r x d f X 0 + L L T F W Z S R U W u O I e l 8 a d E Z R y j n N F g X r E G k o s + 0 s W + K U + D 3 Y S w 7 b 6 j K / D W O z F T x k V l o v 3 B G d 9 J 1 S A S H n 1 7 Y 3 w G a u 5 T H y U W r K m F K i H d 5 o 1 8 y P I M f / 0 v S 6 9 x / o 2 I + H 2 v 2 c s r a w y E + 5 R V O l V V b l h I b p e r P l K n q x t P Q x f a y i b o R e a u t + j z + N u O G v V S h Z O G z w 3 z W Q h 6 l j 8 J W 1 y 4 q W R U 4 o o 4 1 a N G / G y o g s T n E 1 5 f A 3 3 V e C A L p r O y U u p j 7 z q Q j c h q p H x w m z o i r / F P R e R P / F k 5 z b 6 k K P d S S 6 t U e M c 7 j 9 v o n N a E H b w 7 o n 3 T W 9 w U 3 + v w r h O N 8 A A H V J q c 3 o u U / I D 1 O E E A E 5 v U o w q 0 6 2 B c b 2 Z 9 N N b h b 0 n 6 E O O j 0 p e j I 7 + 7 y 4 9 M / E z b R v 3 T s D Z M x W 3 d e G j 3 l p Q x + i A 0 N 0 5 m E 2 B I a b T m Q F G a 4 j H s o q q k m r U / n L F X p 6 M o c b k k P r l 6 4 L i j 2 C v j a M N e 1 n w C T D O p k X O R N u 7 F 3 D 5 W M 7 n T I c C s m y O w Z A d 8 F N j 6 Q 8 i D l X 7 c f D h G 5 E V y N l c Z Q / M 7 M 5 e q / c C f t r o g I 1 W d q P F 3 q F k e Y i D q l g P l 8 W x O 9 c c z Z T M w X L M U + v + w z k z x x G H 3 X 5 q j F 9 / i 5 P M r h j 2 U t E 7 g L C j d K u C 5 s j p 7 O z B O 9 w 6 y Z g 4 P 2 x 5 o P h Q X 4 e O h Z e K n Z a o S + 5 D c b 2 C F y 3 w I q j f F b G 8 V A 5 l A o Q J s G v b w e H g b E Z j O c O Z d 7 6 g 6 4 z f g B k Z r g 1 Z b C s g p 3 a C 6 w T h H A w y 4 C r s S n x u z t R c B b 4 4 M A E T t T I k E f L I S p o s m / I / c 7 f z C c N a + 7 B 5 L u 3 E M 6 Y Y P S H W 6 4 F r e a I l 1 7 f s b 5 7 I n 9 b H H E n i r j s s 9 g n / S j R O z x C 1 w 2 + Y u 9 b H P K o q c b T L 3 R j 7 B i P R 1 h m w Y W f M n g G z 6 W y Y M m R S W i P 5 8 X W h D r g x w 6 E h Z i 4 O J v m l T O w 7 f G e V 9 A h B D k F X r n P I k X 5 w D A h A / s 2 1 7 f f f a z A j P / 0 p J / F J Q S h 8 a r w G J E b e e 9 i 0 3 k L 9 E T H f s k x S j 1 d a l P V f C K w i J 4 8 M 9 N h X S 3 f A c e v 0 1 4 2 y S Y y 2 J N d v y + q l d 4 M G 8 b j J d K L z y Y 3 j 4 / 2 R 1 b T M o U 5 W u g Y c v T a 0 i Z U 1 v k C T K m W C 9 k P K A a m c P f n U 9 S A E K d H 3 / 3 I e t r x + q c v w n y I H Z Z c M j F 2 H r 2 s u U T 3 g o o V i O + j n H i y H G l n 9 A o W t 1 t R w S j C h V m X u J y 1 h v S J a C P x v Y F p Z X O 4 U C 8 D m w 4 b / g l r s P a L S / r S V 8 m L m 1 W L l Y o 7 j 4 + T j 2 d e q i d P 9 m f j l 3 q m 4 I D t L v U s k W N b d 6 S n j N b f H S k j R z I N w x i u T / K L 2 Q / e Q Z m i 1 v X o E I m o / o m D B P E 5 a f L h n C G A T h 9 w Z K J u 9 A 0 f X v 8 C R v w s R w r h g a r / k r V a + T 7 8 Q 4 S 8 e + l h 8 U r a r D k + P 6 F A k T o e k B 3 + J y v N j w c Y U q N T t y 8 C u d B v A W + I t l j e F 9 r F a 0 x p H n n q x Q Q V G y N 6 4 3 e w H v H 9 D 8 E c Z r t Y K K 5 W v I j I l T / r b x p 5 + 1 s 2 / s s E N C h S l T X H P S H 3 9 B 0 J Q G J o / C C O F w 4 8 8 K r 8 a d 6 i a K x S U O J j v 4 l f a 1 x 3 k / 5 g z w s 3 a G V 0 g f 6 e d F q 8 X I + W P c b 6 j 1 k g D m x d T P i 8 1 8 v d S u 0 / W V q R f d c H T j q w H R S L w R m n M G o J y c o 0 H T a x 9 Y 0 a r 4 g e o r K 9 P 7 + T h 7 X g G 8 d J j F l N b o d K y P / E G J s m 9 P r h x n 2 f I O M 2 z u x S f j + l m 4 Y W k 8 k t a G / u 9 z u m s P Z h A x M R k p r Z / Q U N V i G L B k X h r Y h r 3 d F b Z 3 K V 3 i 4 0 k W 5 O u X g f A F j z r w i n 5 K 2 c 2 0 d S 3 Q 7 n X E W 3 y u 9 O k 9 h 5 S a U B d I j d + S N 8 7 f J L c r p B Q B H Y R M M k 3 r 5 m S 4 q F E L k x l 2 s I k Q N 8 9 v 6 w Y 2 3 k I I k S n 7 t r 0 T r c E 9 + t M Q N T U W K A f W d z p p y O z 6 b E y 0 T Q x s c g h y m v l y K 0 m t 3 / 9 3 9 v / / n C E y 4 v d H U O k y l c W 0 T M 5 E 1 0 O o 2 + N 7 U 1 7 3 S F e l t l B D T l / T N R r 8 G P Q r j Z z s e 8 y p g W m f 8 Z e j 5 / i + d a U 8 Q p l z J B 2 c t v H y B V + z G o R X 8 c y p C f 1 W I + k f d 9 T T i 1 M G 4 f d d S 0 Q G i 3 F m d / T 2 2 F S x y O / L T R U L D K X c N e Q A R N C n C P c 5 h 9 7 5 G X F 4 + Y z O N N H 9 s R C p 8 B 7 a E I P h b c r H p M W a V v x H S C 9 s 5 7 s z v p F 8 u g J 8 H + J E L q G L T + M W 5 K / E T H 5 7 c M D h 3 A E 0 3 D 2 P j L y D o x w z u Y W 8 N O q r s h i v 1 8 z G n U Z f l t w t a d h j u P s P t + z p g g 0 C w + F N y Q h p q 2 K O 9 T T V G k x a 3 e A b U h 7 B F F k F 6 / d 4 M N p T g k c B 5 n O r b 8 Y u e 3 7 w b T 1 4 w 4 8 W h 4 + u N L 1 o x w S r 1 4 j p S u r 4 / F S c w 1 7 M n g P D q G T U F n L K w 1 N T m Y X f h Z G O Y I f 8 j b u e v c l x 6 b M r f S 3 O G M 4 S 9 h d g K W B a 4 3 B k B 1 i L A l Y 8 a Y K K Q e C M / w w v + e + e u a N F J D k w 8 P v L B I g 5 b + 9 C A N Y n Y 7 d h r K L G m 6 Z N m F x D 2 C 7 x d A k 1 K F 0 n + T 6 B b 9 L f 0 2 + i o 9 2 B 3 X q P n m Q X C O T v w + 4 D Z R 4 8 d U C q O t L V 7 v B E / P d i E E n j N f f Y F 8 A K x E j F d 6 Q P v e 2 6 K i Z 4 F v t 3 F S 8 Z v v f P v 1 + C M + P T 3 h G D a U 9 N l d o c w V R F 7 Z f s W x Q + i j a / V R 7 y / v j 6 7 u I h n b h t n e 0 E y c + o A 7 3 Z O R H g O y + 8 N W e v D v V H 9 f L T z E 5 S D N W r q 8 w 9 Z c w C L 3 5 X O 8 n f m u V O n 7 r F T 9 1 K W X 8 + F U d 6 q U / g j d 8 y k 5 o A 8 H M R e 9 c Y G j x U k 6 4 Y g S l A b f C W p 8 8 A 8 h Y + 7 w F + 1 3 7 s b / i n V 3 S X + B e 5 o a M h w s v 5 P r S 7 P G I 9 s n p m S 7 d / N x 2 z k S X C E Y 0 p M h x H 0 U l 1 5 6 S G S 4 4 2 v 9 t C 2 s H p 1 E I t P n 1 v J z 9 D 8 C W g + M N n C X 6 z j p x 9 v f J m E 2 Y F J y c / T P z a + c 2 n y t w 9 a E 5 6 i a K J 6 m 5 u y 9 g s r 3 U e z A w b O c s 4 M 9 i d f 8 m 7 N N 5 T B H g D p D w W G r A H g i c Z O w l C T k L E q a a o R n 0 V 1 O 5 I D k 9 6 O h 9 4 a X T Q d H q V X L c j J G 8 2 d I U l n F i l O f T g Q p y l 0 H v 2 a E J 8 b c z + 6 h 3 R H L M 1 4 P + A p L 7 7 c Z i P T k 3 s 1 g N S + j t i I k + M s H B C t h f c s l Y H 7 w A d + P 7 8 4 R J 5 + n 5 t p m p 4 D r D i x z g A w o X a L T H h I g v g M 4 N 2 D C C L 5 9 t K D B 1 7 N P 6 b b / x B X w X y 8 G n 3 b W v Y M X 3 4 0 h M E q H d / L x / p H S f 5 e / P x b G H c 4 t w 7 M c M j A t t T 7 l / f s r H Y 9 4 V 0 o E l C m K 8 i W z K e r F L o P z q A 5 3 M c a 0 J R 8 L j 0 E 6 Z T K j R m i A 8 j o q Z O Q 0 1 m s 5 D j H e y 9 w 8 B h 2 8 g Z T R o z s 4 h L F T s g A h t B 2 6 s D U u u 3 q f N o F D Z v n q 0 q Y p H p c h 3 7 F l Y g j y 4 r y Y S q x C 4 4 W D L T 0 / i I D t v w X M j D + m 8 n 0 v x O t + j y 6 8 X p / R K a u 8 e A n M D l i v P j o o s 7 B + a k I Q L B m s S g 6 q E U l b b b X k D J H 1 k T m x i t 2 c l b x C j k 1 y 5 E C O v y W C j + 5 v 1 Y e M t I d j M J a Q V j e I Z + Z i A m 4 J O F R o Z n J a v g x l c / 6 g Q H n X R 3 P T 7 R G L s Q o I C i q f 7 e W d l U 7 r h n 6 g p u M f 1 O o 3 J D y H i m p 0 X e H V F d N B c d 6 Y s A r N q a q 4 w C Y r i i + D O f 5 J d / T + i 4 / l z + u u 0 N J j 7 U 8 T q K / 0 m R w M 1 6 7 o C o e 2 I 6 y D 8 1 M 3 G F d y Y e / P C u H R 6 b y 5 r k P w 0 k s c z J / j 8 8 7 q 9 e O 1 D O E t w 9 w + h z x v T 0 e Q e b z i d 7 Y G q H k V w A E + Q 0 F s C L G M t 4 s i R T d Q d M c m T x E S S K F R U U g C + l v P N h J / j 7 l e I 4 C o T 9 A Y v J i h Y s V s m P / v a 2 u E j e B g 0 m I H z f W w w K G c p y f Z f O L 3 i f d J 0 4 Q 3 4 R F A 3 L V J 4 E 5 5 h x 6 h + M A o y 2 a i l w d a i g Z 8 a T 4 D U Z w N z k / g t X y 0 I S l L x E 7 2 j z o N G A z N U t 6 m y 0 N H g 9 N s i j F A r p K S T g 4 s 5 e D B 9 I h U E w 5 n 9 g D h t r 7 f F O W P W 2 a D s n 8 U k q t 5 x B R o j 5 g S p E v 7 n q f x j y w a A e B Z h Q l 7 e U G N 6 s U f z / Y O e H l 1 T A T G f l m c A U y H Y n L O x 0 H 0 E 3 l s l O K I f 0 8 N 5 f S 4 N / V 1 H 8 O 9 n z W o y 1 E y a 4 N A f / q D n M 9 P C j D P O J p w + 4 Q 2 4 s h U K D z p n 9 O F 8 A q y 2 K d k 3 e I q 0 z M X u 3 Q V h q W f G M G h i E N 8 L H I x n 5 / r Y a N g U G e L G 1 R V / A M q w s t 4 P v y 7 n 5 S u q u x 3 v m J 1 a E h J 4 p s r I Y i 0 w u 1 I 1 C K u y p x M R F N K Q c + m e J 3 B x d o x 5 S R k F 2 7 n a n Y a B j s T 6 d v 9 Y R n h K H u D + x E 3 y k Z 2 b 3 8 l 8 H D T O 1 d V z h m 7 6 g D X 0 F j 4 Y l D Q R n 9 3 m i A d V c 2 3 F L x A O P X + k v B / S f V 3 r w / P g / 5 z W Y 8 O K Z 7 p 8 8 D 5 B T 9 a S k s T a i 8 O r h I N + E N B D o 2 o 1 f N 7 N x u d 2 9 7 e S G O l F y F f N h r f O q 9 4 A 3 8 / H z k D + T x d 1 H i a 0 2 M 8 A a Q k C t y t x 4 0 g U h / + v A Y N + 6 7 Q E b 2 q S 4 8 f i Z K + r 4 p o O 6 u j x s I e 8 4 J r S N 6 S v T X m X 8 d s n r s X t l l 9 9 b b C V g c O K G 6 0 1 f P j x O V + g O z G S 2 F A t V 8 5 I M B 4 q M 0 x e g F i S W s I P 5 5 m P i w 3 7 6 4 v / / 6 7 9 z S f x I 4 / 7 l / r t Q 4 v v 3 / O H j 7 J / M H 2 y v J 7 D j u z 3 n R 7 f f / B t q D + 1 C r D r i / V m i b 8 E g 4 / + f + L s 4 O j T z + l e 3 L 3 X a s 9 + d 5 Q 4 b Y T F o P G Q 6 E + s G i c p Q 9 f R 9 2 2 m 8 f G / s z / h H + B M d / f T W 9 t 8 e k V H E 5 s 5 f 9 8 M 5 E 5 t V f r p c w z e y K W K p J C i r R o U x k E u B j 3 v n P b X J u M f 9 u V X U V G M Y D R W N + E c X P 2 / s L G 8 t 4 e K m + W G M / M m o N c u 2 u z i Q c N 0 T 8 g R 1 / h h G h g y s f X C + 8 z M l D Y O + M y 3 4 x p t U i G + H z z / O 4 s j a a G I n V 9 + V f t 7 F V Y u A V X J r F G X R M Q O B H D O / V 7 7 x V v 2 6 H G z l p d N J G g V x 2 g O p w V s w p b 8 G M m e d r z V u t P V v N G r t 1 e t 4 P a 3 q H 4 / B Y / 5 X 5 6 4 m 6 Q x k O A j b U K C O p a / E N U R L k J C e H 9 7 t i H G U e e H T e c Q n w p + Z T f 8 R X j S p M p t i j 3 i r R B Z D V + 9 / q 3 k v X i L s W i r Q A A 7 0 A y I S c 8 / R i P v 3 8 u 0 x O D / I O 8 e F M g 8 B h Y S 9 6 o n + J / e P e 3 F d / b p A 3 3 U i B u A 4 n W r 1 h r 8 H v X t g o L r L w s R F r h N c O F y G U f N u b P e L h G B 2 G t L D 6 m 2 P O F e A 8 Z / c s C I R w T H b m r + C F B C U b 5 r E 3 i O 5 Q g 9 y L Y G l E D s K Q Y w o h Q v F L r r d 7 T L o A 8 E 4 W X G s / c A p E R M W 4 Q z V e D 3 u 8 C G + / d 7 5 e z L X n q 6 h Z h / Y 6 3 A A G T R / P A y 9 l D Y J E 2 Y D s I t d B Q A W z B 7 b E y B m V y J H i K 7 e L B q W m S Q g x D Y A r d k z y / Q I P u B / H v Y + z 4 8 c j P 7 v g / N 2 P O k 5 P t M x E N F X h H 9 d / b a O E d h l F T m o U E H R f B 3 E j N 4 4 w 3 p b V h b E o K H E y u y V 3 w c m M d O S c f u M u 8 r L 1 X r i n j 0 V V l 4 X C W 7 2 F k Q E m D 8 5 9 i T 0 7 A y 2 q v V i A 9 7 F n F 0 + 3 d 3 r V q Z m i c X 4 r g Z w H 9 3 b a M 0 k 7 o i Y K / h m 1 N S R 5 t j F l R F / s K G V P B R b v Q B r 2 k v e R s f x f P O C J O h K o x z O Q L Y k m X 0 p o S M F P v c 7 o C I j X + 1 R 0 c f m J v 0 c 6 G w 4 9 S k s g t e J / W 5 / K 3 2 g M 3 w e 6 L N 3 l 6 h x r / Q 0 f c y e W j x I s n i 7 9 4 R h A 7 q 3 n 8 b 2 S S C x 2 y q h v + I 7 9 4 K F G F 3 b 7 d T L A V O d f u N 4 N d S + k 2 C q a / O H r n M X 3 f t i c R P u 4 6 J 0 J 8 M m A B 6 n H h p i m C K c n F c k 0 6 8 n C D o a e d / f S P n D 4 k p 8 O / f 1 9 t 3 7 8 9 1 3 M t O a H S H k h r R O H g Y j + t E l j Q i u I 7 0 s 1 Q z H F R Q k m 5 e q f y J P V k K n B c C D L l e a b S 8 3 v h j B O Q R O + F y 9 5 Y o G P H n 1 Y c q k B u 9 m K u 5 T + 0 J z 1 T G 4 n 3 x n L y z t Y B P 3 z l W i h R T P H N q D h Y 8 Z P 5 e 2 d U N E 7 8 n M s D j W / P 9 E d Y k D P S k b 6 Q i e / k M E t Y B d 8 v 0 Q 6 M h T 7 O Y a A g b t Q Q o c G i w + h x 5 q Y y A K j 9 y R W H K W L A 6 b t H q w x K W W o u N 6 p U A k K p t p q g r 9 P I F p 5 o j 0 / p H / 6 U U x H U c t 7 / o x f E s M l 7 A x i J O b J k b C 7 R y x a Z s k p Z x o Z V G z I t m N x G o H D w C h T n K A G + X 1 B D u i S L X 5 Y j D X t T N r F 1 v A t o j v D y + G u y E g l k 5 7 X V M u E 8 n A g 2 B + u N 5 j z 7 8 e v s T u C G 3 s 9 Y q 5 M K F T H / v L 6 6 / b B / e q Y Z D Z N F t N b p 5 0 9 7 M t E d t e P I L V 3 u K x Z z K z l a d p 2 l 3 0 u s U 9 Q f h K V k U k U S B k 8 f d 9 8 I T q / c y d I 4 g U N s d x Q n y v m Z k Z M b E v V m f t O Q s h N i d B m J v e I G 1 s a g y k o a i f u 6 5 R d P p Y q t H R N m + i l A I S 3 n / I h O p Z A t / z 9 X T N k o v + P v + s Z 7 b M 9 o e z w z u I b 3 Y Z S f H / d D 3 i o w d m 5 B d 8 t I b 8 o J l C 3 9 H 5 O p m 0 7 U 0 q m 7 v L e q Z D G 0 U X b o W R z 7 7 Q Z Z u e F d O h O b X s y S c Q r e B D i k n 4 3 6 i 3 y P R + l 5 a Y y v F E / 5 n M e R J F y 7 u b c 3 p b c / N x l K l U 0 9 d V l 6 R 2 w 1 K z f j t J C w S i 5 Y K J + V D G J + Q 0 n c g j l l K + j e E X 6 H E f I G D P A d A + g j E x 9 A Q Y V + B 2 h Q d 8 g V 2 M E g D O Y O c / f P V 4 8 8 x N d w i v m A K 9 c 4 K D L 9 I R o P d 4 1 7 Y a a H m r v 2 S f R W J A 7 y 3 I P n B I 2 / A S a e A I P v 7 Y G 1 4 g F 3 i D 9 u o B B o i 5 D d r v A a t b I T P w r 6 e 9 r v l 1 n 8 H M v B P j G s t E + D z / p F 2 7 M z 8 n o k D q x d 3 m 0 O p 3 E 0 9 D K s i n 5 I J 5 H T h g L O 8 f n Z A r s 1 T V p c I A u d 5 y / X I S Q 3 / 0 F C e 5 n 1 x s X l 1 d 1 h W l O S B 5 5 O Q j K S 5 h d 8 P s I 0 z e 9 R B Y 9 A F w H Z U r b p R N S b E N 8 L D 4 z m j j y + Q V 9 h F M e 4 y N G j J X 2 s M 9 S q t 5 J a / 8 B 8 a v w U I s l q z W 8 Z 5 a W y 7 t 8 a l s b P V D F Z z / O h 1 T v L / G o w l h T 9 T M I l p H L / o A 2 a d x O w Z R D Q Y q s 7 y 7 s p 9 Q f z X l E 3 p + z L z h 9 8 i / D 4 v C T D k 8 2 h V n / I r / 8 / L P 6 / M 0 I 4 5 J E d p 0 a S O a H m 0 3 n b S f g x Z e X R v V u B D f V v k 7 7 T G Z m S g G 4 L X i x Q h g p G j 2 R 7 E h / f a u 9 t i W g G l U W n r L r y n y R D F G X A n K k b V 8 I + 3 K 7 z / p f b y q 3 9 8 S N 7 R f F g U b 7 3 A M k o 7 X O o u 0 b F + F X 1 K P C C o u i 9 X d l S r G M c m + G B P g j K p G Z 0 C z E 2 7 c P 9 f v 8 v V v l 8 Q L V z P 1 5 1 k Q w X K T r 9 v Y c b H m s h S 0 6 + Z 8 0 i I 4 t + 6 D 2 Z B N k T r N b 2 j X D K M m C 4 h Z T 2 4 0 l 4 m g R g 5 g t + / R U 7 Z 6 n 8 4 7 g 9 2 u 4 s P f 7 7 g j y w a V 8 V d k w 7 h a q O x S 9 x 1 y V O Z 3 M + 0 9 P 9 2 9 7 r t p k I B A z w W t c l 8 J l s Y B S s 9 A t U 0 / G z 3 G d 9 9 + l e H d R C m p x 9 o v v H f E I U K O + R 9 3 7 Q o 8 / f B 1 u 8 K / f p P O i 7 L 3 Y 5 3 f N j v F w S G B F 4 B h B s / B 2 y A I r f B 6 9 D l F c X C 8 Z H n P 1 U V M 2 A f X A 1 a C V F + 7 c 9 P 1 D + 5 G w f v R d m l H x h j + z c s t k R 3 p 1 W j / 8 1 n v r L R I m b 1 1 V J M 8 w 6 a B t w r 5 W o X X s e N h 6 i Q 1 j 6 Z D I v q P O 9 D k J N 1 R s 3 z i S j F 8 p i t q f n u N u Q 8 P r O e I U S S Z b w n + 1 G 1 M q N / s V K y Q p s 4 b 9 C f p 7 u O 1 D B X h c R S 8 / 5 v s h h N K N Q 7 2 c W y 8 x f D o u C G W s 2 B T 5 9 7 e H A F t u 3 k C I 0 Q Z E z W x 9 y P v c y O / o j 3 T e 3 H I z n h T R 9 5 s G Z a o f G y Z j M j O i D p R v y y S L e E 9 M 2 Y + F b O a h e J T K e q T f D Q W + 8 F C 0 n z z 8 o c W T K x j 6 g Q P O p C h W r 6 w z Q l F 9 0 c Q 8 e M D / q z Z A V V 4 R + P R x O I h F L 0 I z 6 J O m u 6 G H C d C 0 g g p A L c 2 W P z H X / l Y p C s k l n 4 5 6 + e Z x X v U L o t 4 g E P 2 A b Y 5 k A e o Y F m L 8 L S L q / n x X L 5 d H 1 y E 0 a 3 M 0 0 L P u 6 n b R b f e 5 j a g C R w U 4 M y N B d M C g U Q e I v u V j P Z F D s P i 1 W V O j / G i D m q + y e G L N e Q 6 G H c h m L P z 0 Y a V H S x h 1 0 i G 3 z O h N j 3 N V b k 9 w F + 6 Y L H x c J 3 e o f Y a R s X G Z o b o m D k i u K a / m N e n d z U J C V R W p u 1 Y K m 0 I y 1 q n 5 V a r h 3 + 4 / Y 7 m i x g E D G A Q A / q h l W 3 R y 5 0 I 0 D 1 1 G j m D x T 5 x k 5 A F U s I Y M G n A z w 9 3 k S z o g b e N r w + D t P h 6 G Y w 9 X q z o e x 2 + 1 z A D b N q 9 3 1 5 C I L r 4 F 7 E a O 6 h w 7 N J X u Z N N j b 8 9 f H E b c c D q 5 w 3 n z 3 f V R 6 Q H U e n x J A i T r l v p E 5 B C T D Y h z Y f M o n J 5 3 G I N f v g U A 1 w s y e e f A c 4 E r X N P 0 q P J K 8 x C e S v y 0 L a t V w F + c 0 X t y X P 5 q v s 3 3 7 j O v 3 x N M S M 4 V W q H r t U w z E G a L A 3 b d G q y C 6 J 6 q B E s O n u D C g E s 2 F V K M d D 8 N T w A G K P U r R H M X J L 9 f c E X t 5 2 z + m C K L n z m D A 1 z y z E N A 3 h K H X J 5 H f 1 n M 0 f l p w n U t r u J v y t 4 X w C 4 O O o U H q 0 s + 0 k S f A + l Z b W K L E 4 0 v g o O A v T q X Z r 6 Y 3 1 1 d G m 1 i P Q 4 H c O z s n o 4 G 9 l H K C H 2 b f S x W 8 R s 7 A 8 v 4 f O a A T s c 1 d c 5 r Z S L + F Z j P 8 F Q R j M 1 U C E T d g r Z + X 1 Z U m n G u i B V 8 v M u / x b Z 7 P G X g a h y O / X 5 Q n h + + T f I F z k o k 5 6 G h n H / R o 6 l h M K N E k m X K 4 r H G z N j i + P U C R p O I 2 q h f z H b c o p B u E 1 C A w Z w o p b G t t v S 6 T D U d 2 K r z Y G S u o I S V z L i g O L z 8 E r U d O c F 2 2 g 2 p p G h G K v R E t G d A P 4 k x 3 N J i u B h C D M 2 S T r W k q H q 9 f L h i 2 k N 0 J m x A 0 e H F w / 0 E M 6 r d d U w P i n U G J v E o F / P m V S C / j r + x + D 6 W u e F p e E Q 4 8 H 9 N m C c M C X 4 A b n q k 8 l 0 A J A e U P S b y 0 I k 9 X 5 e x n z C A a + p J l d 9 P 0 e F R 8 6 j L a F 2 q 1 q q J G w C A u n G l V H / M Y E U E v 8 Y z b o U r f u / V K Y t 1 1 N 8 L q g f B N + K S A X W r 9 t G s A Y 9 1 v J j 1 N W C A H g 5 m I K W j J y H Y r s + c H + R q S 4 9 O c t 9 V s D 6 1 a Y 8 e a C H H w x f 4 w 7 j f a a c y 7 o F 7 A A I L 0 Y S 4 r F t Q 5 H H b 5 i t k / 6 Q a 9 f U L A F l V k z 8 l v y y S p u I d t D K o 8 I f D q v J p H + T i 7 7 j l q B H t 0 g Q V C D S / N f f x q Y 9 v Q F 3 y W 3 0 z a + d B C 9 Y n v 9 A 3 p G H I z z H 6 M S s L 3 h y Y e w A t L U j u t h H c Y D Q V D 7 J z f G + a M r q 8 c b s 4 U V Z Z g g o 8 u / 6 1 m Z Q t i 7 L E 7 l 8 5 r 0 / L g X j C w S M u Z q y X d z 3 L y / u d 9 x + 7 8 C c D f 8 5 P G Q D I i b f x B R / 8 G j t w m c D e S m Q D L O K E y l 4 K 3 o R R 9 Y 5 i H d Y o L F z P w 8 t 1 s b v U a u 5 1 N G q i 4 K l + N c 7 y f H H 8 C / 0 H a 2 n C C L J h c C i L m V z Y 4 U P n 9 2 + C k u + 5 W V Z S Y p d B u L P e z 9 2 I Z z / E 1 J E k U q a a G m C / R W C z 5 K 8 B c V R w C o J d D J y K I x + a 4 3 o C J l 2 L Y q z 1 A N c O D 3 u R B M w G f j o A 6 Y r N Z a j y J S 1 6 1 J 3 w k a y e t G R D j K 0 6 a a x 8 0 T Q 5 C S J B u e p d T O j G g o a D i u W P A E 8 x Q Q T F u 7 w I 5 4 P a q T 3 Y D Q 9 H b I H L v K 7 I n q F Y U / 0 e g 0 P 4 T R D Q e q a y j Y 7 c G Y l A r u 6 / 6 J X / 3 g y a x 1 M w e A 4 M e M g g K i c N C 3 A R J R 6 J 2 n 7 8 x B + 6 k 5 D l t Y 2 + k q i + J I u K e F F C W y t v i 2 / 9 i Y h z L 9 6 A 1 4 4 D p o f T g Z u A a E K C n 2 a / D p m z 1 f E 4 P p 8 Z 1 j R m j p b m 9 S L H I g 4 c 8 N u 9 V Q p L c G O f h y s b z R R O j K + x q U u Q G T n M 4 I P q K x P R Z R M W I S X Y F 7 J o I j s z b 1 z c y r 0 a S / c n o z w Z e d 4 P l H 2 0 T Y B E y l V H t e 2 y Z Q a x B 7 N T x d w e J x s W o r U V a f 0 d F 4 f p e A B x + t u 3 U 0 7 j T K z 2 B X p f 9 g v W w K m S d i q t P e g P G r j X r m z 6 1 C s N i R J u 3 B 9 J 7 t O n W p + j u k c Y J / i / V E e m I Q Q f u H T W n L g g I U G r H H o E / D p l R q j W j n k + R d + E N v S J Y y c s Y s J b C 6 E Q u B I u 3 u 5 f e w D 0 6 m B h W 3 z + 7 l Y 7 t e l 0 z z j V H R C w Z V g m K p r w c 0 j J t 1 1 6 Z d t 9 2 L E A f A m X 5 U e m 9 x y 3 8 y F C f u h 5 E B 4 9 q A E o F 7 / B 8 k A 0 T Y g W D k b g 9 L C W T + B S V P 9 Z w j V 0 S O F U X i a x F L c u 7 x A a 4 C I X K 9 L l u A E L Z S g Y 7 6 p 3 2 U C 5 g S K v 6 Y J c C t m R 1 Y e G f Q 3 n 8 Y G N 4 1 5 9 F f 4 X L S a G t M s 3 2 G G f Y g Q N R H 2 N Y g b 3 M t k / T x 9 E s 6 j n U Y s K x m t B i O j E 8 9 Q 1 P v m u 3 m x j f d + T W T Q i 6 F J y w k F 8 t N g s g M e R r M z f T n n v F 0 2 K 8 Q P Q d z 5 F i O e 8 q 4 9 D P 2 u D 6 z j 6 V Z P U H f 4 W x Z t + d c / t j G e x H u 8 Z Z T f s L x j 2 d 7 / l g e H A p z t A C f v p S 5 w 3 m A Z J K 4 x 2 T 7 g Q y V C q w 9 V K 9 v 3 l P G t q 3 p H Y e e 3 j U Z A 3 L D D R 8 U y W 0 z f B P C X 5 K J d T j b p d + 6 2 + 9 b N W Z w X W H e s 9 u 3 p k A G I 2 I u I O N 8 u B i H 7 s / r T v F q L r q K A 9 6 0 q T z Q A 0 3 1 g X 2 r 9 n a 6 o E z r H L q W i X L B P 4 7 n o 7 g o B s z Q V q 4 J z / 1 f j V Y N 9 c N Z C g o x 1 P Y L A U 4 T Y E d x l 4 m F Q Z b 5 8 s 4 n 3 c S q E W f 3 0 G a B e f O f v h d q / B w N d E o G 2 N x f w X u D w O x r l 9 5 P 5 E u X f 3 G B 1 G 9 U b Y F r g L R V 3 N i + A J 2 / J 8 P 9 + f 5 4 j L k i s / g H X P H r 8 Z j u i s K M 5 w k k B i c 2 T Z 8 I Q 3 c s Q q p v Z 1 a Q R r L F 3 K y N N a I p B c Y n f 4 L b M 1 g N S x E F a c w f O H U x T / 4 D 4 w I D v k 3 4 c F w / E h g N y q z x L E y 5 N X R 2 C 7 t 3 x f O w 9 z u S 0 b L t A z Y E 3 / N 9 L D b j T a l n x c Q i j d S E w G S B M n D j n V C K D b s R M m A 0 G b y v S a A n b B t T Y n c O Z h d 8 K a F l 4 B r y i A M 6 s R n O n e E o n I 9 P e A N F V w 5 n i y X 4 T j f X / p r s v X B h f r p s 8 0 r 8 n e Y O p D Z B k z W X 3 V o k e i X z K x R i B 9 E N a 6 j l u P G X d W i B o o S + m L N b B 8 C p 9 8 g g k P R j 5 h b d G k Z e C P q l W v B b R a y c Y 5 V f V U g H u U 7 u V N Z O 8 F x 0 p j x u 6 w e a 6 F o Q X g 4 3 H v m z j 1 2 b 7 7 E N + B a I e r C j 7 i 2 r m e f H j E n y d F 1 h A n R U m 4 K N x h r a j W B O w H g g O T s O 8 a q D s s 0 9 C X v 6 v u p V u W H E 9 W E u a 7 U 4 Z U 8 V k G g c 1 T z q g Z H d S k R M F q l E S u x T K 4 w A 1 T 3 e c 3 + v f I 9 D q k j y W g L g n 3 Y 4 i T e w A H n N l P T W Z Y o v 1 p c x B K t l t C U i F S d k v w g N L E S T / I T M K O S o 4 J I 3 + 7 u k K 5 T 7 n f z R b j W T t 1 n 3 R Q P L 8 l h 5 U 1 H 3 G 0 W O Z s K d A k I x 5 e u E K i h M x + p z n K C f z L j z r F S u w k P + 6 K J N e Y 4 r U A W + I 3 e G s 6 B 3 + 1 2 a a f j S I H 6 f w g H K g 2 s P q A y 7 q P F x A z U E t 8 4 O E v O V 6 I D r M 0 b x B G V i q i Z C f X b M Z k Y F w a W z Y G A i s R s 0 I K n X P r 4 S S 4 P Y L D 6 / v J P M + P n t e p M b p Q J w k H f d Q x k R 6 a h L g 5 0 0 a r e z c 8 b I n N 6 I z d h e b J K 6 d E Y c 4 4 P L 4 j 2 6 v u g b S C A W V 3 1 V 8 q 5 m Y T t J n 2 N n L P j 8 e 5 / n N v T n a K M 4 a J e C T l z w i Q P 0 M P C B I Y 0 z M c O Y H 7 H d m O 0 t C G z a f F c Y 2 o m P D O y A 0 U 6 P 1 C j 5 V 7 i a 6 R 1 o k G J s O f S p V K V w N V z n n K n J I H b V Y X r 6 F 9 4 o s L 4 5 R v G N z L c 2 f P X V o Q 8 p R k m 3 P c u L Z h N E u 2 u x 2 K k R o P + r V o n N u R u 0 s f W I P w 3 e d Q t 5 N q I h + h 8 d I B E B z u g z X q + h 3 q d F W H f Z 7 G d Y V G t e I l J i 7 E F w Y U z H L S A m S c G y h M S W v 3 f g 7 5 k o u w l a X r w C E O j c i Q e q P o J 7 t A i w N f 6 y 2 8 k H d S h x J A m K / N d Y L Z E s m R a F x 0 R A g 1 e n N a 6 a u n q j T R I 3 Y 5 j I d E R p n D v 8 F c z t N T u V a Q a Z d j J V J v 5 m D Y V 1 G l V 0 h V e + B e z O P 4 y y Q s A r 8 q + r 4 Y J H f G 4 d c m R O B Z V n q P 3 Q B Z v 7 E C L W l W q L h x y E b q e / M F i 8 R o v A f f h P 3 l X Q f 6 w w 0 b X h y e x + z O g y P o o w D P x f x z n a X A O t k B K d c n 9 Y C 0 W q t g I m A O 1 w 9 e V w y o O A Z f 5 p R 8 T 6 a g K F H q w F L e u 8 F L y R 6 I T V v C K j E C / C h 5 8 E z A c 5 B k p + U e e w q J L c U Z X 9 2 p q s B X D e g b e H P F t R f S 2 K c M 4 2 3 E j B D u c f U G e S 5 B 8 L j x N c S t U q o U h 5 f + Z C 3 t C x e E m j U / F o v c I z o b L L S g R w Q l 1 f I g B 9 q s B T 6 C X E / c 0 T Y x v j K K y p M C q m L 1 2 Q D h D 8 / O j r C y x 6 j V X u P l Y E e I B A / P w E t P d 6 9 r f 0 M 7 O e D m d a L T r j z e e Q j O z t f J d R s X 6 j 2 0 C 0 u W 1 I t I b W 7 L 7 A h 8 i R 1 M a d z B C z m B v h w O s e P l W P p + S u v x Z F q H n a G a s J h O 8 Y 3 1 U 5 Q f C x b 4 k x A 2 Q I 3 m V Y a P x U F H n w I Q l 3 y A k m V s s Y 5 / t i 5 7 Q q f Y S B s v t k e v + D z f w n A d 5 E 7 G e r 4 D O n g Y F T b + z o y J T g N 8 T 6 h y m c d + e F 5 y J L 7 W i d J x G Z 4 N d O h p D U 8 N s G 0 z x X 6 Z 3 E H e E / 2 z T x I n A g v E p s 4 w 9 H H k 8 Q n e x M j f a x G / f 0 d H o X Q y / E z w 5 g N R J S K Y r 4 D F u H i y l P 6 k 5 9 S 4 v 5 f w q d G B 5 G 3 g M D L G H I C m p 7 8 4 0 X C F o / O Z 7 X 7 9 6 i U y d 1 t R u f F 3 J T C m w s y L D f F r 3 b n D 1 3 + e s B x / m W d B i z Y E Q O L o P t w I D R u 6 Z r K 4 W U U z S H 4 c t Q V V F E A L c g t 9 C X I w 7 X I k i Y 8 P q H u k v 1 Y a D i x k 2 I b w 8 7 1 c 8 T j Z R b h G T c E 7 e e O w 5 R 2 + R 2 h C V 7 z J B 9 c + J Q m 1 6 X E f 2 9 s N l U a 7 h e o d c Y y u o 8 t C D V w S d 6 T p Y R T J I Z v P v I Y 5 + G g d 3 V A m 2 I 6 c V P O F n + p G z I G 1 b y F L Q F h 0 M 2 h / / D y c 6 K 3 w R D j Q u E y P A o w 4 Z R s z 1 Z B e 3 P 0 C K 1 P N o s 5 v 7 J Q 9 L i + V h U a B M 0 E j + 3 A q Q Z + N D 3 2 T B S k z A v t b O s 4 h O j a A f c T 5 h J / C 8 c x D q 8 y h 8 b K o A c E 2 m V b l n C Y J F / O n + 7 x N W 8 h H R h 2 g P T A + D y H f T E 3 Y T F / y B Z 9 N 1 0 6 M K 3 1 r g D c F u l 4 q 9 s D m I m A P C l L A J T O D d f n 9 7 N j D L T z k P 2 y O i d 1 G n G 4 W R Z w C 4 H L v g 7 H 4 / R Q + L H h M 7 t X T o A v v J l F K V G j s z g b + T d f 2 7 1 h P H P N Z b o f d / d i n 8 u g R K 8 P e q b T 3 y M 5 l D z 3 U w 4 k v d a q T 5 1 H K y T K P F d + T e 9 R y U B 1 X 8 o o D / k 6 + f R 5 k W x K V N p o / G d m D F D Y J T U P 3 m 2 P z 4 6 v h Y Q / m K 4 5 7 A b f c c P 1 2 y I T 7 G / 3 X l L 7 1 p 3 M r n X G c Q G M 5 H I E p X g a u 0 + j 6 J K q + U T + y J N K C Q N G 0 6 / d 2 Y A 2 Q R d 7 K f D 9 G U N U f I M y O j B a 1 O 5 T a p h J y i C 1 5 8 S g s g c 6 8 r X w F 3 u b X / q Z O N x a E b x 3 2 q X u b C e U I s X P h Z T U k B E m 4 y c N n A m 5 3 0 L 4 i f d F p O J G q y t W 4 z 3 y Z P B o m o D h b n N 7 5 Y l J 1 W o j U v T N I c 5 4 r H R M T W z 3 0 6 B i T X u p j 8 + W R F w O 1 h j r a g B h x 5 f 1 o g q t 0 8 n p p P o y R F 9 a M k z B k 3 B j O n N P c S t j c r a E V j d t K Z b o S q J f k O C l Y F 5 C c G y j Y k c V t A v d V / G V x o X D f S t u b F G f V e s p e s Z O M U b H H b e w c E p Q D m J 3 + a r c / c F K O a 6 0 Y d Y 1 d c f B g y k m m c 8 H 3 0 r 1 B + H 0 U D O D O O 2 K P y r k 3 u m N 0 h g e I c k 1 i P N + D I 8 j n c 8 H X + W O a M K m M z T L T 5 W M w X G c z y U C W N q 0 c F D j r A f 9 i r L X S z a d u j u d b E 1 E i g Q n 6 O f c E K X P T o I k 6 g 6 8 7 6 S T F 5 s J j T 5 X J 6 U z y s p K q a N U U z o A j 7 M q u w g 1 / b Y 7 G O a M 5 a S e A Z x v m / m h P 9 n E Y Q Q h r 8 H u O Z + 8 J i s f j h C 7 j 9 e 8 O q a / T p y S 5 U o m g s L 6 Q y c 7 I A f G 9 U e x j g T a s S 7 t 1 b K f m O e f U o L k f + F 8 o v P A B 2 r b u v 7 i E j E M L b j K p P m m m / y 7 A w t t h 2 4 t S 6 + 8 8 R Z e R 3 B r c k 4 q C b 4 g H q u m 6 l n q c Z 5 L P M Y s W u e S 5 o m O 8 F D 2 V 9 w + 7 k 9 Z x u b d V T t x L z 6 j 6 e 6 Q l 1 w f 7 m v 2 n V K 5 L j H 6 B B L 9 P w 4 M T p + v S A x X g d N n W R d T v L k 3 9 / U K f d v 8 B I b p C K D b z l M 8 b H A 6 / b z w u 2 + R 3 U Y N G Z 5 s f 5 3 V H X / B 5 k A 0 f c I Q v 2 g + + n r 3 a D P W j s C H 8 6 S 6 y y e H e M u v Q 2 / j 5 l H r w p S / V p W e E 6 V U e j 9 B 9 m e B W O Q D W T 5 0 b H 1 p 1 c C j F w L 4 F Q 6 U O + B 5 H A / O B E 4 p + O R 3 q 8 B 6 S p 1 O F Z + Z P M j K S F I F C N j b G H Z t 8 e R k S f z 1 f L k 9 Q K j V F Z a k T / a q / 6 0 n 5 7 t 1 2 t e l E O N m Y + z U a P N A 1 z W 5 2 7 y Q O W O 4 R o u / s S C l V f t T K h J N k y m / J d / l N f 3 Z Z L J f l g B o 4 + G 6 F q 3 u v o L d Y 1 8 C q 4 s 6 r v o d h t t p y p H 8 C z l j h j u e P u 2 + h H G I Y C z a 5 C K j R D 7 L s u F B N z f K p e G T 9 6 J 2 v X x T L N T A n f O C 1 k z b O 1 4 v z H e 8 O Y A Y X m f v e j z k 5 I Q B Y j H u V v w B q w w f U 9 V 1 i 1 K j / L l W t b s M L v x k e n c E Y 8 X f y H L S / Q H H 2 l w 0 b x h A i t 9 F g D 2 2 f j j h Q X G 6 p d T t a R G m Z e 9 0 F u 2 + h L b V Z w T Q U V X G F + P S O U / f 3 j + U H P 5 Q E u H I 9 R P n 1 k U 0 w M a h T v N f k 5 c E f X j C + i H T 8 K y 4 R f u k j g q m g N u i H 7 r q P c b U e 4 m o m n B l h 7 y p / w e c E S 8 T z V 7 L z Y P 2 c N z 8 b h 1 P k D X 4 q N l i a t v 4 5 L C 4 v v 9 u 9 X 6 P m f f / q T p 2 X f f a v f t 3 A 1 9 z S c N L N E m f t t 0 n H j 2 S v k + q H i 9 L F 6 K C Z U r 7 N c 7 3 l 8 Z E 4 p M / x a r 3 7 9 U a W 6 A T m h 6 u O w p R o 4 m R 0 j p K s j j V g P L j d a Q J 4 7 A a k z l a + n b h X C G H e W j K f S T j e 2 q T 3 q e s y f N h 3 9 N O F G 0 z b z s o l 9 T l / G J j 5 n B y c n a x f 9 G q 9 U w 6 p J z L I m Y U i / i 9 q 9 2 h g p + B h e L M N o R q 6 C f H 3 n f w T g 7 9 u I w 7 O i H x / i t e E m e a f 4 9 N A 5 B p q L R o / k s f n e 6 e S m O Y I 1 A l y S 7 U t / c f S M J b I u H D K l b f k w / H y 4 y K 7 z 8 9 J / E s P I r 6 Y o x H c T g G 1 W K w N Y M 9 n 9 4 d i p i H e t J 9 P 6 o l 1 P C p M z Y c v o Q 9 3 k i F 6 a e q l Z M z l x B 3 o 5 x F U D 2 V 5 9 o h S n D H / d Z s B E 2 1 d y I a a b g 6 p S Y J b v e B q p O J R W 1 4 X P i G Z G 1 u I y E j N b c V K w M x B u r J I 3 G E 5 7 2 2 N + S j f H I I P n 3 8 C F k e P + I a U W S q 7 v V X s o P v r 2 T s c q c g T 2 M 8 V I V G S F N b 5 / S n u v K u t w P B v n z c I J p x 6 9 9 7 K E o 7 W D z / 3 7 F i s Y W W N / / z X / O y f v s f f T v 1 + b t b 6 F 5 Z c U j K Z 1 y z S V / c c X x y x W n G g D I H n b B 6 A I N 9 c l Y / 0 + A u C 7 O + I O q H A X s J D / y 1 / v n 3 n t R j C M q O X m g a f m v d P F / P b a f z G j + k x S T O v t j 2 Y Y F F I E c p z j x 5 S i 2 6 y G W A y l a L s G M g k W Q S C 5 M Y 4 q 2 t 3 P i D k Z I F o i b y S Z V i e E J V A q Z P 2 J n y 5 l t N j q E n 3 Q b H x 4 2 U B 3 / M 8 M + a + 5 V A Z x F 2 L O v 4 t Y h 5 t 3 L / a G z M k Y h i + q q s N 7 6 C x Q / k T r H g K 1 g 5 C s Z P r z x Z w q A G r y 1 L 7 O k i m W a e 3 x Y q 4 R T 2 W l 4 E 0 M g i d U u e w 7 o E z l r N z 5 0 l A X e v H b G b F l 4 k N J v g r O h A 3 i x 2 x k l L j x A L w I u p f + X J J B u p T Y 4 4 k J C P k A T f r 8 G U 1 O w 2 r e f i U / k j D z n k 8 1 E J 2 + l 6 n p O + n x J M l X 3 S m 7 I L K p c Z a J x 3 R z 9 D d 7 i 3 M S I c u p 0 Q f 1 1 l e 7 l R j 5 0 7 H S O L I H 4 C q Q m y X j t 6 y W F a T + y P 3 F b 7 l X 1 x e q O 8 f 5 + g S 9 3 n r q 0 M n M c m 9 v U F K a p E v t 9 q 8 2 y J R F 3 M R J 0 a w q y d Q j 1 m i q S q / c 7 b D / v 0 9 x j v 5 J + T Y j I m n U + 2 3 o E j 2 G L B f T x a f 5 2 a p X t p n Q z 9 + N g / 8 C v E D N L D u w 7 u C D V v r k I V X 6 F M N a m d b 5 v X T 1 Q S o 9 Q Q 5 W 8 8 d T R 0 z v 1 E 9 P D m m I Z M u + H q Y e A y I C l l b 5 z y z 8 d U y v m S H + f A y Z a o L Y I F M D t x a G d P j g 1 E o v L V L S y T y W A T P j 0 W E 5 G 1 g g d i G y A 3 p h b p O Z b 3 w f A 7 T D U t O H I w T A X P k D E a Z Y v 2 N 4 x 6 9 z G k B Y S Q a 2 B / q f M 5 2 U i m 6 9 e A z K 2 P O h B i u g e o a K q o j p N U B Y I E N a v R I z c L K k A Z 9 x W k D V t r f I b v t i L g k 2 K S K X P L A h H z F r r z + + U 0 g Y 6 i c F 6 f c 5 b J 7 p D 9 i 7 / T g u k n k m Y F 1 Z H 1 Y 5 K m H G 6 n L k f 2 P X C T H O 6 F C K a P h Q e c X X 1 T a M P M 3 o v n e p I r r Q r c C Q s f R n w m M 1 C 3 m 4 S Y t 7 X 9 w v d 7 h U l Z T N y x 3 I U i k Z K J 6 A v M K H j G + 8 j q L q j v 7 c M / D + c t n d z 2 Z f 3 f U T y m V p V / K 9 r 6 f F 0 v e P Z j a o 4 e k f o 2 0 c w Q G V o A t 5 9 o Q x I 4 H q g n 9 6 R I 8 e i w R I R S 4 1 2 A z r 5 h 9 J c E F 6 5 l P 8 G 5 t 9 D i 4 U 9 o 8 Q Q 2 V U C e o T v W 0 / M U X n 0 y Q 3 E s C K z B d v t L x W + z + m O 7 V A L m 8 q C s 1 T G U 4 i A y q E w 4 u b q H D + k E E Y b x Z 0 W 1 m 3 b 2 E U 7 J i H X X K 7 r P d o W l / Q C E C t j y S A C E N 0 J N b b V w p q r d T r 7 G i P c z D C K z F 4 R x S Y P b u g + H H I W J 5 G a Z 4 6 U i 6 e k 5 b B b 7 T l N T I i M k / X o / m k d t / b v I d v 8 + 5 b Y b B Y c x s I y t a U m L L R r v y z w G w l R N 5 1 l 4 z X i m O c y M M 8 P p O e 9 Z p + 2 6 z E D 7 o U F U j k Q O T Z + w d z q M t 6 + 2 5 E O L C v 3 a d s I 5 T A n 7 l m R 5 l w o z j x w E H r Y m 4 F v A r w R o P q z E O 9 f c / 9 G K W I 0 j b j u f O G p Z P n d e B L w m W y O 0 n A m Z j 6 X Z I l r W 2 1 m O K N R I b 9 O v d i r 4 e l l D F h R x O 3 B m S 7 J w Y n K 0 r q y / d L V 1 p g 1 H z X M 5 a w O t F K A r H f e o D z I N / 8 S i z T k b S s M d F l F b D I x u l C O n S + Q 7 D N 9 j T 2 + A 5 P u d N l G G b F f g b B c B A X p k r Z Z 5 i S H y X Y 8 h a 3 m 5 8 f h m v c a i 2 A B T X 7 q 9 r q T 5 a X d E W C B c m D o T F x 0 l U 4 G h v B O t Q g G F 1 d 8 B 5 n M m 6 Q i d z o + T T F f S q o A I 2 r w Q z Z A X f X e 4 l 9 4 8 g i B J w X E T u l a m n z o u P K 4 2 X X S 5 D v w J B k X 6 3 d Q / F U V i G l e 5 8 j p s B c 8 j m 4 l Q A u s 5 B 7 T z H 2 a H i d y k B L A N o I f t c U y O 6 z M T + l W A l j A J A h F x + W Q g u e x 5 e 8 o 7 2 G R Y L k u P f b h U u 5 t n j 7 1 g / / d 7 I 8 3 i A r v F R 4 Z 0 f v 3 9 R + h 1 U B s y H L G I 5 I e D 4 B f L C n 8 t T X f t Z + P 7 u c v 1 O e b h F H X f 3 P Y E T T S F o F W g V h 7 J t + L x X D 9 q A Y 4 9 c R E G b p 8 s C r c y 3 P Q Q A Q x c / C k 7 s J 1 J z m X G y / 7 h x i c C 6 q Y e K V P f 0 z q c h C B / P + S 5 9 g Y u C w r d y 1 t N x h R c S 9 f T b 9 9 i v 1 Z i y / F 6 4 W + B D z M S E 2 H 8 D a J d Y G g 7 b W / c p e I C t K e U 5 p 0 8 0 B u i M i K u a 7 d + b P b p t B w T K I v J E 7 N Y f A 9 k H c Q u v o f 5 n m G v E z 0 x q 3 O O 0 8 6 f n G 0 d H 9 2 g m R t i / s n Q g p + U n N 8 Q v B Z V G y X a a y d s L 3 I U Q S u E S W V P 8 A f m m S R C u r T L d G s S M E J Y B u l W 5 a q x 2 B E D 1 A I B l + Q s S B 7 q U A i s F i 4 U 6 Q 8 C h u 7 Z F l 0 q 7 b q I w Q v t q u 0 j 9 / v m R p b v 4 S n p N 6 J x D m z D a N N i m w O s x 1 n / 5 o B S h C d q q Q l v B h S / 8 n z o b 3 p 3 b 5 / q j / + K x c U B 3 Z q Q j 3 J a c 8 f w F r G u 3 P I g C M b s 8 V 5 n 6 l n K / r Y E V 4 w L 1 y A s j b S p 8 9 d Z j + u 4 F / O / d e 5 L N 9 / 5 8 G K F Z O e C 9 9 m p f U s 6 Z + w t 2 9 2 d C u G c a 3 b d H f K H w y g e G B Z H s G B F b B p J 5 m 0 X 2 Z T a E m w 0 v R X r Z y 8 W x z 8 j q r h 0 9 z I Z b c W A e 4 c d M n q 2 O U y Q 3 E U g u Q Y s V g / s P E q u q t j / 4 Y + s w A P b n 0 J 4 Z v F e B C Y K R K H G N Y Y 5 s J v H V P a S i q 5 k z n G U O d w r 6 m 3 J / m r t J O d S V H L 0 L 5 b T Y 0 I v i c Y v m 6 2 V B 1 G j A L F V 3 i A 9 7 u t u v r 3 V z n w k J 4 + s i S x v M 7 s c 1 F V z c / v A V Z s j j L z F S 6 h O G 8 i U 8 i X 8 T s Z L n r v 4 u + d A t G j i V x + y Y R v D y 8 3 K c Q B q T F e L q n t 3 t g H D q S e 8 A u N f i U b t 0 j 3 v t m 1 d F E 0 R V u G L 6 L Z 3 f L z B 4 x 1 7 C G o q T o + g U m M m J S X s A z L s 2 b q D 6 o 5 c h y N 1 U a s U s X h n / y F 6 M A t s b y Z c P 3 q t m p G 5 o j f O N + L r 6 3 Y s k b J K / 4 E W 5 A f H X 8 M O D 4 / r l G W y U y 1 j p b o A + 0 e d j x t p h n 4 a 0 B A R N P D I t O U R R h Y A S Q q M y S A Q 3 0 z M u S A F b V 5 e p R B 4 R d E 7 W F e I y 1 e I U y G w Q r 1 L T a V G u 9 Z + j V D 6 2 B h w R 3 8 c P I I h d 6 h n Z C G V 3 y p B X J A C m x f 9 x 6 L 8 9 z l c O q y S M w J 4 6 Q o V T t Z I X L 5 y w x z o / k V 0 r Y l 7 0 L f X z 4 v D G U n H N R p w i 8 O Q w A r / T J d g / S 9 F t i s j j 4 e 6 q T J f e Z B q v W H p 3 I E G w I Z m y O s S B Y y 3 r g 9 r r m B P H / Q g P a A a l k p I f I u e I b 2 C z 6 9 9 q d G J h Z z D 7 m x R c N o N r K e y f l H h 6 q Q 9 E C 5 7 T G g 4 Z T 0 L m q 3 Q O v j S + x 7 O 3 j w M f f A f d + G V 4 p T A k i B 5 m 1 8 9 m 9 g q y e d T x k P 5 q / Z s 4 t 3 S 7 8 T F i 5 x s Z n A 4 W r C 4 T o h B 5 e Q i Q x r l b / o 9 6 Z T V e D K 0 l 6 d B I l G o X m Z s x R 3 A f G T z O x x h D P r 2 m c 7 b J R v Q 8 A y Q g t T 1 q z z v 9 4 m h 3 3 5 O / Q P v H 0 K C 4 i N 9 0 s L 7 l 2 F V Q 4 N J J L + t 6 S W b n Q M G o U i n l n v E x j 9 e T K 2 H 2 + p K 1 F U D A l N x 4 2 v s H J W X 6 Y D + v Q T O i 9 z o B U g H q E Q l w W / T H O X 3 u y N Z H t h j 5 b f W a r 6 e l B 8 h S 8 n e q y l w i 2 4 N D 1 C B e 1 X t 8 a w Y / d H g X X F v B j y 7 i G y U 3 F o Z i x m w q M L C j b p 3 O z n g 0 0 Z G D 5 H c b 7 u N F N 0 0 E u G w 6 Q B k Q B L X 0 d k r S y 3 V / H 9 b e Y e + L 8 g l e D G Z S b D + O 0 3 l v n Y K z 9 G m Q H s t e r 5 H A n 0 1 T 1 u g I j q C M d N C S N Y N b 1 M C R u O c X l g d D p p c X Y N I 2 y c 1 p j b w V G F i h 0 / b + f E o R U D G J m p 2 d 8 V 0 4 1 k L 4 a D x x u B D w g k J X i A b H F 8 T s L 1 D o Y L L G W 8 I B A o s v R x 6 2 P Y Z G b Q i I T X Z M Q t z q z n / v X / f z 2 P s t b h N x s Y K Q 8 0 2 J J I b a G c V M f h i s D I u N T f 6 N y v G G H o T 9 + 2 O C o l 8 J P + j S x V d N 6 c y 6 I e t L p N w k T S O h u G 7 X u M B + Y 5 a h l E e d d W i X Z b x 8 J G Y p w b Q N 9 z r l R W w e K 5 / T T c V C p N 6 d n P 3 p A H z z O Y f 0 Y v z l Y 7 b Y 9 n O x t p O j K 2 I / c D D J D L b k 8 K d v i I B X g g W w g z D s L g M G Q g H t 9 v f B a L T V p x W H g 8 A j t r B o x w U n G W 7 8 7 V i N b e M Y f M v l T L A c W P h H O e o p 5 u k t A h D 3 9 + T k d P f 8 h u Q v E p R d e L u S n 4 + O h i R T P s z 3 G X s 7 E J N V T Y J + c S + w k 9 o d d M P Q H e u D D i 7 D p N 6 X v i 1 o T y g 6 9 6 g + J 7 j S D G a P u x G f C d 8 l 2 d 2 p 5 T K M L 4 / J 2 u F 7 b j z s X d 2 S x j M I 6 p 3 q W d 3 k n b M + v 3 E L Q j E C F B y u g v c 3 w 2 Y m M h X D + Q y t K I h g 7 B 7 M S j P g O Y 2 o L 6 X 4 K W S z u A q F B t 2 s 1 E / 7 9 0 9 g b / t 3 h u k t W b H R C X S c H m c j x K V E G e M Y H u 3 q H o v h X k I K q V 7 e U a 1 h F O x k w L D W m U j j E w T M + L Y 4 r R j X X y 1 T D 0 N u / 5 V x b D R m S D C E u V G Z Y P u h g I 9 7 y 9 O u 7 n b R 8 S s e z S U 7 Z O X r R e u M B W L w e b 8 + A Y + a x 9 v X + T F n B v m Z w f 8 t 8 i E 8 H K j j J 9 W A 8 w 0 A 5 w S i j K m h L S W r h I 2 s Y f 3 y n I q U x c U g M j F y e m i m c v 5 Y H W 5 z x e J o Y t p A F + A x 6 l D L 7 7 p d 8 Y c p V G R F N w D m K I D V z z S P y i 1 R / Q A o H c o X o V c e B A Z Y 9 t I 8 T / N S + j k V L H y F 4 9 l l + V T q 3 f W H v 3 q W 5 0 + u r r b 6 i v 4 y C x S t + t 4 w H R n W w d W r x 3 T m Y g m n z R h L q Z u o o 3 z w O + 2 e x 4 J u u 1 e x Q 1 D G x P H J R m i 8 x B v G z j J S l 7 T o 9 2 f L F S 6 4 / O I d b C A g F 9 2 / A A R f u Q d e x j c e G a a 0 9 P D d 5 f o a m a K H 4 J 7 p G M 6 0 C P W y D e t x z z w B m M E u a 7 D z p e P E n T A 9 L 4 0 E d 4 i d R L 0 R q U B c / f f s u n t I R Q Z 4 h O A I f H w L k k y G a w X u 8 + j A G O N W z V D u 1 5 6 6 k V S 1 P 9 b n l h 5 P m 0 u q J V S R 9 c 3 J f k L Y + q B 3 L p + t e O + x 9 7 q d l P F V n 0 2 Q 6 L 4 o 1 P Y / 2 / Z Z 8 C y s j T V I W E A U 0 y L Q h m j v o l j N 1 e 7 Q A g R 2 1 n 7 V R Y z k R K A b T C o p X h h n 8 i J s u 2 p / g a d C O w K t g D e C Q u x t c r e R e M t r m n E e o C W o D 0 Z U w b x 6 v T 0 M N P k s d 2 M 0 n 3 z d 3 i Q + p z i 1 N 2 7 9 h a c n p 0 u k v D H k A C S F V 4 l n z A b Q f W p m T P f U c m X N n Z K B A K l h l n B y N B N q V 6 k N Z 1 s 9 6 n z 8 b M Q H T d J w C / n o 9 t X d F z J O K L b V z r l J / Y a 9 Y G i 3 g w d Z 9 5 k P F v l 8 0 F 7 1 D J + a F p C h G + l Y z h p v + T H Y W I 9 h g v p r b o 2 X A S y N 7 5 c N 2 6 y 1 o e O q k t b h c L n e a A u M 0 w o Y 2 Q x 7 t K D Q u Q t e 6 i 2 7 i f x l 4 h e A R Y s F N O Q h c b + / o / n E 8 G u f j C Z 3 p / D j J y w M Z F C e b A w N F S W N I J T g f V y Z d R 7 3 Y n k 6 C c Z A F o / t E h L Q 8 9 W G 2 N V x e 3 X X u O P I V C b P h s 8 d r 7 X x J r 5 K k A i f z u 9 0 K 0 4 q 4 m 7 / R L w u m H / a Q i O K z O 0 W N e 1 R G o 7 E Q L G n I 7 v Y N D z a c H d h + b t e l 5 j f z H l 5 z n 1 0 x 6 R V B L t X H 5 n N G 7 U p y h Y J p D S I 4 s 1 V X V R o 5 7 f u b i R S g D 6 x 4 M P A z A M x x Z m e u c O l W U k z 8 X r C 5 5 o X e i I K Y V w 0 o o 5 8 O m D D U 0 m t X Z n x W C h t Z c 2 + a N z A e P O s 8 Z i J P D 4 c + 1 G d m A M Y o Z 8 S h p b s v X 7 R w B r 8 5 w M 6 v 5 v z j I u 2 e e F A M W p X y j + F h g L A D + D H l M 3 r J i K K 1 Y a f O K o k x O z r L r W R L w Z n O f K 9 W i 8 L 7 w t f Y F C K + p 5 j 1 w 2 m Y J h E I W S j u H r K a K 9 + H c n v V I 1 / L 0 + 4 7 F 9 i A X K d z H x R S f T k 2 9 b d w L a v y 0 9 q a b h 9 R J m 8 X S + v i P f U s / C p F U J T 0 p 9 V g S K 2 f r P r 3 e g V m K t S Y Y w H O K p w Q B P s 5 A L w z S G z + h S f x p q + o J l W W k D 5 F g G h X 5 C 8 Z I B B l O 9 1 T n j H 3 B 4 7 z M D + i 7 Y z a V t V T a / w D 2 K g d I J D V E R 6 B K W b 0 S m d S C v N r 8 / 6 d g b J I M k s N T h V V 1 J n 1 z 7 f V n j f 5 1 n r v p / Y B + C i 1 1 q I N V 5 S 1 G p Z w L F 6 b b s r f v V Y P / Y z 2 e k 9 8 s X C v a 9 f o d b b q f X r c 4 U r 1 p F l q / D m O V C L h N 5 9 e M r K 7 f Q c Q J h N k v T h V x k e H b G 3 k A C k 4 1 J x O O x x Z r I O 7 Y 3 J w d q 1 5 H d 2 X 9 o 2 / S p G U e 3 M G V m 3 n S 6 B D 9 + c 4 s w M 9 / i k F t t p T j Q Y r 9 F b 2 h X 5 d G m h K o m w / i 1 2 + R g E p O d s q H 1 k 3 j 7 T k j 3 u a z C T 2 6 o u H l 3 W Z x + + l K m / 2 6 e L t E 7 3 P t 6 u O P 9 J k M 9 X s Q a 1 u y 0 a 6 m P t v H c L e H 2 1 t N I 3 T j 7 4 3 A N i V v 8 8 / G Z p Q v a L A 0 h P W t 0 7 2 I / O Z Z R 5 h z d 4 4 Z 5 k v K X S E 8 C w v M Z b n e L D K T 0 Z q o w g O n i h K 2 V r K I 4 x 6 f Q F Q W 4 f 2 O v i i + R P h T X c X a v p m j Y P y Y + c R 4 B 4 2 P 0 p 3 M 4 c c F T H 8 T k x n G + q P h g O c U m b G C D v S s 8 C H u / Q I K p D f y J 6 + t j X t 3 D j g N M U F y L E M t c y 7 5 N 0 0 U Y 0 3 v f X M n P o K r n k c Q r i L G 5 4 2 + c O q f O 9 t V 9 A 9 G H p 6 6 T t 6 Y n p 4 s L 4 D P 7 Z z l R W 0 6 9 8 w z D P 4 7 O / D X f h j r k y A f 2 v G O y d x c / s u m m z s N d Y L U Y 5 A s k A C 2 I w 7 e C 3 U k f j J u y L 2 X d p z 3 t j S 9 T 4 s 6 t o n G b x x 3 m r R 1 A u U m U M d 8 Y d K b 1 v x M n M R 3 2 p y C 6 Z n S k 7 L 5 X I u T j w f p S 5 O X I h O s l P / r t Q 2 q 2 E h y A C 4 v r g Z B h 5 r Q 8 E g l A T p Y q p Q I A K N k G 8 L b X l h p v U 5 y h / f 4 w I 9 W F o 8 y 3 F 3 l b 2 d p p N h b j u y h / W w A e S w y a Q O O / R P o j x q I 6 V Z B e d V D T 1 s g t 0 P x 2 z 5 V j H z M k N Q C K F R 7 Y O n 8 u z 3 B T w l n J 2 / K e U y Q A P 0 p T 3 w b E J / w y I 7 3 X + 0 W X N J 8 N p f L J g 0 u F 6 q v f o S F F 7 T c X f n 7 K 3 / j M 5 E S s N n w Y u v V W F O K V V Z I E F B e e s c 5 U D D X k W A k 2 v 1 v 5 d z C f V 9 w w s t Y 8 C b 3 8 u T z 9 2 R y M X j + z x I 7 t 1 c u + Y M / K u Q j F 1 R H k B X Q L K P I k A J A N P 5 / T X E y 2 W W R 4 v d c Y J r W s j G 5 V M 5 q M r 7 l 7 M c X 3 X 1 5 c c C A I m 6 a s 7 q x f Y K Z Z X e G i T h d 4 j f d f R s K R E M 8 K Q b D 0 g V g M M E l j b j + P + x L 5 w X l c k u E i S I Z S 0 y I w 8 9 e m D J s l f X l f N / o k N v r 9 T A G T t k C E s 7 9 C w w I x q A G h j m S W j f J f X l H 6 + y x / 2 n I i m A s L Z w 1 / d o G / v P 4 0 H y X E P Z R e K H 2 U 3 I I i a W 5 q t 3 x L c 4 p H U Q F p q P o v j m 0 i h H 5 y q D 3 9 D M 4 5 C D G 9 k P M + I M 8 9 t n Q J Y 7 2 m 9 i q i A O j 4 / d 9 6 M p 9 P k 4 8 u 3 w T 6 t k 8 t V S Q Y O c t M V f a n D 1 I k n l 0 Y F 4 4 v E 0 0 k m 3 C Q 9 + b f n M j S S y p d V U 1 D M l 3 4 B V S D c R / f v Z a 5 h M K y G T B B 3 w Q O e J R W B + K s 3 r 0 w M k 8 u I s g H 3 O 4 G j c i H x r m H Y a I Q o M Y z 9 s d f A M w u 5 T 8 W D 0 N u G I m U g n V N / l L S W P E E 5 C 6 f J F E N L 5 z o i I k 4 V 8 J M 1 S H M 2 9 m 7 X p / 3 9 z K o r s K b Q m F i j V 4 2 8 h 1 R a u s w 7 J A V d T h O R 1 I p f 4 R P P w R V 5 J H x 6 3 k u l M u f z Q 3 p e r o 6 r M I c 0 6 s H 1 0 A I 2 S i M 8 U P 0 B Z w T B + Y k k h 0 k L m 7 r V 8 B 3 V g p Q 2 T O m p / W H F S 1 I y L / K 6 y / 6 e c z j B Y r 2 x T h E D n Q T G U Q v k 9 b L v I w V m P t H Q u M k H J A w l + 1 0 2 5 h 3 5 g e M H E a Y I n / T V 2 4 d F I Q l G V 1 O v 2 4 / f h u z l D c q a O o 9 a n h t l q 1 h U J y Y k / j k P c y S 5 z u j 0 n s j G z C A z F + D m f J 8 J T D W 5 z / l m x F b u + 6 M G 0 L o C h 3 y 0 x e 4 j H C w 5 5 8 H D t e f 2 B L n y 5 y 7 Q y H / M G M c 6 5 9 8 W k C w M J X U X b X T N p b 7 / y X y W 3 P S J 8 P F R g n v x s y A Z k 1 f C K z 2 c 6 3 t r X g A L v y L L N 8 K x w N u Z b J j k N p M 4 n i T + r 0 F 4 m + Q u l h L A Y 9 R 5 u L W D U n R c q a P T l + c 3 d p Y B 4 1 + D N T p 2 5 v i h H Y Z M u S x a 8 3 c x u A B F 1 1 / 6 v L w H / e R 0 y B 4 A C h z A R e p Z B h 5 c 3 i B e g C f J a d w r V L h J b w q t A + d H o U H B B V 0 E i 2 Z / T u 7 j J C b R t n F f 0 5 V B T O r f 4 j v 4 g 4 p 9 F Q Z D U r O E 0 5 b 7 / P 1 1 + 7 1 y G l a l G j r 2 Q x / S V + h n 3 J Y 7 1 a B L F c 0 E Z q J e o Q a d n x 0 N c C E X T h G 0 d V p c N Q I b d 4 2 b Z 1 0 + Q 6 Q D R Y F V U G 9 l t N S / / n 4 P W A l 4 9 h 1 C z U J T w e h B G l 6 b T y w K 8 H 6 3 2 W s R H w / 1 R H Y 3 F S G p t g r P r W m + q q D D Y E M X A s S G j 8 G v x j y P J C U 2 Z 6 Z x 2 B / s R + d X c a t S y S 3 Y p h v O K 2 W i C y X 2 W z 4 b Y K + y Q W g k X b / X 3 x I y X 3 9 5 o P P + u y Q Q c l 1 u 8 f x L / P i x X g U / x J L j o u n e S 5 a p t x A s + 6 W J t N 7 Y m B c p + O N n V 2 M T v 9 q t f L 4 / a a z k 0 Y M U d a w / I f J 5 E s s + R y M S A A y H f f r G t M a a F X l Z e O 4 H T i t N 4 Q 3 U I D N n X 0 z 3 D 1 P 2 b O k n l f D t Y 2 q H Y 4 / M X k k / j y G J a B O Z M c V + G d 0 y u n L b 9 n E O l W a z 9 3 7 S r t I m 9 z a 8 7 z u I 7 5 9 V C W k U 2 y E y 8 h X N b 1 S m O 4 T U 6 f J C P + t D 9 7 m X c X n i 8 R Y m m P 6 4 F 5 G / K i v x Z T Z z u o c 5 z t z d i o d r R C O H j 6 h 3 G f H i E y v 6 G g p 4 8 u 7 j A m r F X A K j G F c G L s f P i 9 C K n a h i d m h u Y / j 3 F / Z W p 6 H T 6 m W o f j P z I 6 7 Z z 1 0 R J l K O X Q 1 b H 6 b o M X m 4 9 S h i c m a 5 P b C q Y a / p E 1 y j W + H R y F G j s s v / Q G o E A 8 7 5 K V g e K 2 4 5 n E A D H a c F E m t B u P U J 3 v e 6 E W E n u + s h g x j 3 0 N N u 2 g 3 F d S m 0 F d F F r B A / / z k H E z 8 Y 3 y K I q 1 D D u 6 R E / s 4 y K v A U 3 h + 2 U 9 3 x 1 M z t Z h N 0 H Z O X v D A l h C y U 9 x u n m U 9 Z P 1 W v D P S T / E 6 d e 8 L D J m B z Y m B k i H C U 6 u 7 J 9 1 R Z c M f H Q U W u D b l B A 0 p V Z I p 7 p I 6 1 7 u m 2 g N a T l k j Q 2 / O R w o I r u I 3 E 8 L g l I Q p S l 9 O 8 u 0 Z b B A r N 5 Y V M 3 U 7 5 q j 5 y w L Y S E K 9 k W x 5 y x e / 3 Z R Y s u H x 8 M M T 2 A L H S b s j a C c F l c x Z 0 l z i r P f T a 8 J m u O H 2 5 r a K c X / X z b C X X o K / H L 8 Z Q V c h K F o 4 X D P P w 4 X D j e M O X 8 F q O H 1 6 L z o F z T k C 6 7 d b C u O 8 + I i O c Y D K m c W 9 C 6 d 4 u i y s + X V 8 u i j z z Y K S u T H U m D j f l i l E e C M a P 1 e C 5 8 F S l W 2 7 X z r k r U Q g T q u q d T 2 9 5 e x r p g 3 n 9 v j E 0 e i 2 H Z 4 0 L 0 C i s c V e F D X + 2 6 B X q T 7 1 e k t 8 U h s J n X 4 H + i 3 5 F s u E 5 F w 9 e U U V K 0 c u e X a D T d v V u S K + f j v e H / w G 8 V o F P v p b W x 6 T 3 z z 0 l s X / e a V W 3 4 C y y O f z a 1 7 e 2 4 A m 5 L j k l r J 8 7 / z 4 d s I z I r I + H y 3 n c P L 9 c t h / Z l / V X n 7 i F X H G W K O B g s R f Z G I C 2 E P g R l i N t l J h b 8 F I e L Z i H k 4 j t v R 8 c g P L S l S / z 9 z 4 0 W e l y y v P h B i q O b V + N D M c S R B L p e 3 8 Y 9 W r Y n 5 d 1 e b S 3 e M E u b k Q v i R K G X h D i o r / W d K P E c W M 5 3 a B r j 8 F 9 d u d r + G s S A P r F p m p 6 e J e 7 x / u i y F d / v O / X s 3 T g p x W 8 B N k Z y l 4 n K B n Y Y + Y 0 e 8 p J / Z 6 v 8 S X E C Y p 9 j n b e I M G L U h s O 3 G 6 l g T u l D u f + c h D F N / F V u t D / d Q / 1 i M E 6 1 Y O R j H V p Y S q W 7 v k x b L u B i n b 7 7 c 2 Y i Y i y B R U q o 1 1 P x / u V T k 9 x O 6 5 4 g Z x c E A u A M m C o / g 1 P D 0 y 7 Q j C r r 5 a u r R t U W i + o 1 p Z R T Z u 6 e G S Q 5 r 2 v k 2 N w / e R m e E k A z y x X u / H D g H j 1 3 k + H y T O h Q 0 e / S I E E Z g 9 p Q 1 E x K t I v o W B a z C C W 9 d F Y j o Z n 0 9 E d D d n c u M b O j I l k X l e y U m J P M l 1 O w / E O H u j z U i K V k t I S 2 r F o I d Q R + M 1 1 E Y E 8 0 L d 2 t L y i o s o w 4 G r C 5 4 J o B Q U 4 R g K T F S e d V h j p S b w S N H O f 2 d 9 6 U i q A 2 B Y J 6 W H k 7 G W k c A B k V w 7 u / n h k h K k 3 V 9 L y O a g P f j M X 0 B i a J R W f 7 / b 5 t b a v M u R V p 5 G m a / m 2 W i v c P o O 8 v n 4 L S h F n v e E O 3 o J s P J + C k X r 8 I b 9 z P A I U K r l 5 m S A 8 1 8 3 z U y b Q Y s d r V 2 a u 9 7 s h D f s Q i m j A f b R W m t E W z Y B e T m 6 3 1 4 n I + + 8 R 5 V o a U i 0 7 v q Z 3 y o n q t q i t M Y 5 t J U F J U o A T 8 v q x p 4 + Q 5 J S y j E o s f f a E q T r L k s R y 3 K E j T k U K 7 v 8 Y i m + Q j 8 H z s 0 7 J O / 2 s I M a S R 9 o V V 2 / 6 z M f R y L a 3 E 1 Y e G 8 z o 0 s Y f 8 2 n A 7 C 0 4 N r 7 h b 2 4 f O p J s I s 0 y p x 9 + B D b Q 2 f Y 1 u 4 P o k e 5 Q L n / Y W j y 4 B e 3 U H 2 3 d H H V 6 0 e U N 4 r P 1 U p V K w r r V k Y 0 8 A D 2 D P v W e x 1 9 t p 1 6 H q + e W U 9 E j 5 X v E D u G C f u d L c 7 K 2 l 0 A v 1 Q 5 3 n u Q l a U x L A 3 I N f t K j 0 z y z o J B w h s 9 U a l b u k Q L U C M w D R F 4 H 9 Y K F x y C H Z N w o i Y 3 x 3 P v T q G 5 9 V b m Y c r j G z w G a E B 1 W t m l r H + J 1 4 a D v e e m u q M r Q 0 o B X X L x a x 1 r w / A p E L R f 3 a y e 8 7 b L r G V B N P q R F 9 f M 5 X L o k / S U H G y 6 Q E w 6 9 b k W e u Q k H b n i w Z w J R L D f D F X Z R 8 2 W + L 0 B H y H d r L f h g J z 4 Y s M e E G 3 m G j G J p p u N f r H Q U D T k n J / b 3 U + 0 v v Y a B U u s A i 5 u E w K w v 9 P K B 2 7 T 2 x 1 0 g 7 m J x f z t + I Q T B r r x h y v E o E s o 6 x t S e q G j U 0 V d 6 n z y c b U L R + m 0 o 0 v 7 V C C X a s t 4 F Y P 0 y 3 N 3 b I G q 8 U m q d l P l 1 U 3 v Q B + H w x M G / t G o w N D u s 3 z h o C F q z 2 p 1 7 2 / B h z / T T l d y 6 f d p j m f p L J N z F 8 j r X l + d 3 3 5 u P 6 f n + o X l u T H u 2 y 5 D V f L 3 A U / r N d B z F 1 h e + S g 4 W L Z 7 4 R n W 4 r K u z Y o U v M T d Y P c 4 C I x y x M j h O c C b S r 2 G I a A Y z U 6 y Q R X / u N P r J P W Y u p U F I m M q 7 n c W s C K u m l B E n m j 1 / / 4 g x 7 j M + I 4 S N H B F C x d g W U N P v 9 B k y i Y t e i w K G 8 a V X d / i W o V y 6 h 9 F K s J p S V e m 1 2 Y P E u Q L O V v J Q k O f 8 h p 2 p v R 6 d 4 U O E N s 2 D V R r v u p c L F L P f J m t P I S 1 u i r u o Q p a + g c 3 v K P K v T A w V F J 2 7 O 9 x U Y h f 5 u y 9 T w B R f F Z P s 5 K c i f Y j W d H z k y B H X P 2 o h T g S G A T C p 3 X g L F 5 n J g + i a G C M l j F p I b l v d m I A X c D e x w z P 6 L b z O y + Q R j + i 2 Q k 8 v l j j 1 W R x 9 b P + G S A C u + D P U f H C Q 0 y 6 b t Y q w 1 2 N F S T b C Y 6 B M i I c C h p q m q s A T 1 s S u u H 5 2 6 Y 3 B K C H u m X A H a D q W n L + Q 6 S d o E J E F P N y P 2 6 l S j G O T e 7 I j i K G f o H q b w Z V e 4 f P 2 n W 5 M M E n A o D O H n d X / E A l N W I j S 4 A m u D u Z C B H + z e F c i B L r U G A d n w s v f B 7 K O 1 i j / G n w 9 X i F 4 g 2 X 3 w Y 1 y H n U o 6 n 5 V j x 9 U v P 5 o H Z Y 2 H P o z + b Z 8 t l 0 c 8 t I v u v / S y O 4 T Y 3 0 + 1 2 W x 7 y v a 3 0 S g L t V z E B J Y h b Y D l L / 4 x l 5 R R P D 4 S u S j x x 3 + p M z E f 3 V o p f M Z b F k Y o J z X k O 6 E z k f z H u m U C 8 p 2 P g 7 Z 4 1 R o X y z A F S x l q W A U R c q c d Y f z Q 2 d 9 T 1 f 5 M k n U h s b A 5 b P / r g t k 3 + b 2 C 9 E S D F 4 S O a i f L t 6 H h P f i / u 7 c y k v y s T z l X K n A Y O F 5 R B 7 r N 1 8 Z l c R b O e L h 0 g P 1 J f 3 h K W w q a 8 6 z O 0 O P M Y M Q Y 4 P H s v b 6 g I p t E f 4 P / d N T q g 6 P A P + o b t N + P h 5 S m w j S 4 q R J 9 i F V O c t 9 t u W v i 5 H + X Q D x R D i / 8 a Y X O t o f n p G u X k 1 D / f S 2 V 6 C b 1 K i t A r r 0 m A P 5 6 C 3 C E / / 6 T y a k 6 P 4 S G + l u I N H A + d D z U E L j 0 3 G D J A X / 6 H V / F 1 D J T S 6 G h + W B 5 k + H N H b g y a F B u Z z z 9 4 j j Z H 6 5 E c o n R A 7 v R M Z w / k x J u D 3 X 6 q t 9 q o e K S c d w A D 2 r B 1 f z s + c W O 8 Q f a q r v g f A D 6 t W 2 x K S + J g m u M F f / i a X g W Y U J M 6 r 6 b x R l n c r j / X t F r A I J 1 P 2 Q T N z L z B 8 h Z N 8 S c 3 0 v 2 x 7 8 A 1 S a i q J u y z N k 5 5 D 2 8 s 9 M C a w z W c I O p D J j K V 9 R 8 g D 6 I r k W m y g 0 3 / b 8 v r B N e G U A y r X b X R k d p l 8 R d g D Q w e z 5 o U Z O g X P 1 o J h h 5 l 7 E i 4 R a C c W n F 4 l G D e e Q O Y h 9 l N M X 5 j F E I J h V y i G f e z + 7 q x o s a 4 t p J P X 6 3 c b 3 G X A W T n X o g S s o 1 T 8 r p + E 9 F T u E H a l z U 9 x x s 0 W O 9 1 G x Q M S T H 1 L 5 2 Z X h 4 L O U f j u V R m V / p c v m X T n R 2 b 5 j V I d j Q I 0 t 3 h m h n 8 4 b A R u p I f H E k O P 9 P g / S H V b o W K Y Q G H k L 8 V C e t i r B w V o 5 g F G g 1 0 A 9 v 4 5 v z f n t / m C / 3 H m y 9 v h u Y r M K x C U n e P W L q B E 4 E t L S t z L D O o 8 N 8 9 3 X N c p 8 B n k i j m P L W c G 4 i Y h T v K Y m z i X l f j F t v I / w 5 1 J 4 7 m e 6 l b q G w n 1 / f l Y o 3 C v r l 0 X h H g G z P w 6 S Z S p V r X j B B 3 8 J V y S q p 5 5 4 z H 1 w h x P R q 8 h f t N h a y y 1 6 v Z y 7 + H v k P 4 / 1 p o f h q / Z v M h F L E e c M b N v 7 u O F 5 H j N q K l C V w M e J m M f x O F s b b 3 b e 9 E c j S A l q f C w z o G F B M m 2 a D k 9 4 a V P l c w p X y X 2 v p a C i 0 h k q + N z j P 9 W 2 r 1 1 l 2 O q f l Q u C A S B H g o 5 T z C W 2 Y n n T d P 7 F T Q + F e J 6 A t H 3 v d I f a Y 2 z W a G K W 7 G 4 n T l q B x S r 3 L H y h y 6 3 z 6 7 u D g d e V t W C t T b / z j J X 5 U 4 N i 6 A R o W Z 0 d s P K t 2 y Y v G z e 8 j X D k o Q i q 9 x A 2 x n T q w s F M 2 o 0 C u n y C 7 D L C W w y Z o X 6 L r 1 S 0 Z I 7 8 O i N h C X R L s H n u M s B j c 1 e d L T x 0 p 7 o S A 2 m X T Q j e Y k S j / n 5 2 I h 4 f K v S b y N Y 9 e W H E H a B 5 x N 9 D + z p c j e R w L 4 0 C 7 N y p 0 D v s w M + M r y Q o G S u + c N i p o P s f s 4 G z n j u J w G j P N / C 5 k O K 2 R M j o f v D V w 8 d x W z 8 K y S x 0 V 1 H P / e 9 Z l / H p F p a 1 t 2 Z a Y Y h J S e 2 6 L q + f V T F C 7 N S c Q 1 F c J P e G F r z a / z D 1 h U 6 W c O 9 f L n 8 e 1 Q H 0 r F u s X N l h Y H 0 l 8 s J x G 5 y k a g b T y Q A l 3 + N Z d Q 0 C e A w h L 6 O n I M j Q T O W G x 4 N T c R O F Q g 0 B G 9 j r N P E D n s z 4 F C 6 s K z x T E 0 u D 7 + l 5 v F 4 z Y A n / 6 0 H 2 P + u l / 1 / + / 4 B G j 3 c E v Z U B T c M / L o J N g t 8 A m m K 0 M 2 8 7 P D L x X m g e m f o i F n 3 C l x C p m O P t R 3 1 f x C P c F f S O U s 1 + J 1 j t V f N Z e F k u J 2 B 1 q g O C 7 N i L F m G K r + f / C + i W F / 5 o t s B c c P / 2 e A Z g t + C 0 / 4 P d / m 8 c 3 P 8 G u 8 1 f I P W 9 8 X m R H 9 y x K p k v z A c D M W d 2 e 4 F d 5 F d n 4 U Q s c A D B L z Q v y L 4 M x J Z C 9 Y 4 B m n T h W v t + 2 p k b 2 D Q X I 2 c o E l I Z 5 j U 9 e Z z o d n b / j p w 3 1 r g / r I L D q / s 5 n U N P w e 0 V x n t Q b 3 p k i C b u A G k R m A S R i c m P H Z v B Q y / k l Y i q 9 w W H 4 T e 9 f B 3 K B s U h C X t s 5 x Y m n C z q C Y I z C p J h j c T + Y 6 b 7 W B F B c 4 Z F A f 1 z I j I K d 8 Z O k q y e O 0 x z j y K i j u U R a 5 h s z k 6 7 2 0 Z n d W H s L t M I S I n U P D z i c h l f d X V H Z + 8 M 6 Q n O f 5 H V f H 4 Y d 8 z L a w g 5 B 6 3 D H t E x u P c O B B K j / I F + k E f A m C P t m x A / h 4 Y 5 i X 9 R x Z m s g Q d i c U N f M G A 8 N 5 I O g f l v t Z H 0 1 X H R P y 5 f g A p w k G A A U 8 w / + 6 a E L 3 j e H 5 c 0 e r W t I I 5 c D L P M x 9 E E I s S K D i k R Z + t V i t 7 h I K c Q a p r 8 b b z / V l b Y t X Z 8 c T Y J B m v b 9 O r a p r R B S R k o F R 2 u T H h c + C 3 6 p D t 0 M 3 4 d f f x 6 w m 6 Y X O V n v a 9 f r u T M O 8 W m 5 R W N o Q Z Q c Y W 5 w R m Y P g 9 x p 1 h h D 0 0 c t d M e e 5 1 Z n 7 f 4 m 4 a M Q Q A w + s J v + e J J + W G X e H W 9 A x c S U 6 n k B c H 4 t X L f H 2 d R K M R s t 8 / Q L I j k v s T X c v p V P 0 s 0 O 1 p q 1 2 V 3 G L E N L 8 v 1 e q L s T u h C q m + i E + 6 E a 4 Q I U 0 m + f K z M e H O A i + N y K 8 w j j u q v b u q i b K O r X V 1 d L a N 2 S Y 0 5 d + 1 2 Z G 3 E 2 B + f l p k I r Q a y c 9 S w E T s Q + P W Y 5 9 6 N 9 7 5 e R G 4 w 4 n P m f B 9 b K A A Y M T 4 b 0 G D v W Y l d R Z H b p Y S f N C W 6 C r f u 8 V l + R Z z R P n 6 X + v j l U p j + b k h g W V Z u e Q j h t 1 l z y L u 6 + U r f g 4 1 C n b 6 X v r R j n + / y 2 w 1 l K n j r 0 p m V b 2 r z 5 s E k + F h U + y t D B j 4 g I V 3 w 2 8 m I 8 Z g g D c t D b j G E Z J W P e B e 7 / L C y p 6 D W 0 f s X n E f J 3 n F J R j H 0 w 3 m 7 M 1 G s m P 2 f y P O e D z J J R F G d 1 B 7 + E x l D 1 L j u e i Z Q f G g 3 s x i M Y 6 / i x 7 X I v P a 6 d I c R z b z d K W m K i 6 + h 2 3 N N a b P l 5 K 9 3 i i + K K B c 4 h G W e B q w O L s w + m n 8 5 4 m Q F A L M i i / C 7 e i g + N U c 3 G Q h K f Q g Y q + X V J c i k O z R 2 v 4 e Y 8 F f D x x X h U l u C h T u o V A I U e g s P x 8 w j 0 T B c u x W V g 0 W R 6 + r 5 f p n F d n 1 U I b N U u d u v Y P F o J U 7 Y O I y 1 A K u x H 4 z c w r b R T E 4 E 5 m F h g R Z F B i / Y X X t m j H 4 8 s v k h S m m P Y z M w 6 e p 5 z X f R 0 1 H K 5 t 1 P T y 4 J p V d v 9 B g F d C z G 4 X T + X S 4 L M e w k b i R c i o 5 Z f + T L J b F V s S u P D Y + 0 9 8 k H 5 w Z z V Y G 4 H k m m I R 3 l O L U P Z G 4 j a D F f N L f d m b j 2 b q s q g a t z o u K E R 3 l D p S 2 h 7 t E p Y K j 9 m S L f S 9 / q 1 N f j U y Z s L e 1 + / 9 h 3 g o U 9 w Z g g 1 l z A U 3 n 4 7 d z t 2 T v O t P 4 0 s c 2 j V v U 9 8 3 v O 2 5 q Q R w W v A v 8 H 9 I + Z p O P t w h 7 Z z s q j / d i 7 0 i u U Q n f Q o u B s D 2 L X i h r Q Y c X Z x u 8 Y t N r 9 B 2 Z z F x n x + K C t G r V 9 M h R X M W q q C t 0 N w h P 4 o 5 f 1 U k w V / 4 S R 9 H B h M C F + 9 h I Q 4 N S 2 3 z n / E m A S 5 S i h x y E C J t 5 O A i M v H n J R f B L m 7 T 6 r a k C 9 n 6 n U I T E F J f c j T a A K t o r G a A n 4 4 4 6 / 3 s 2 N t k M o V k e 5 C z n Y G Q O N G Y 3 a r f 4 8 A 7 a P C X F X r M d d m B G K 1 G E j c T 3 m r N c c q i A 3 s j l H 2 6 h 9 r S y z 4 z A 3 Q V + B T l 5 0 D Z h n T J A o v S L s d h / A M q 3 W B / F C y B R G 0 S Q f V 0 7 S 4 G B k Z m e x B B Q O + 0 P I 6 6 / x n J 1 h s / i q C H t 5 q Y r a b z S X 6 9 E V H z 9 2 g 2 K P I p 4 T c S 2 u 9 y Z A 9 T H m v n N L Z N v r v P 1 M D D R w O F P U x E W H Z 1 T V A 3 f o 9 6 / k q G G e f M B n M b T T P Q 2 w 3 S f 7 / r F f R 5 A 9 2 z / 2 K 9 m i K x V t L 7 v 9 S I D / h N 9 S p + + X j A 9 c m 1 a s O z R L p v A 6 7 Q T c Y C I C i D H k p l / i + R X E L 5 8 z D / s V D I q 7 O t K J / 6 h g n N 1 Y 1 D F / F p 6 g 7 2 o Z 1 M P h f N i F 7 d 7 x X k g Y U 9 / N t o 5 t P t 6 K n y + 5 L j 6 8 S C T P i m 9 C R O y w a J I I t 7 J Z M g J R 0 R 1 U h e v A c I 5 1 3 1 0 + z b e j s p L a w r K U f f j a 3 i p s c v e f 8 K f j W p c Y D N C V Q o m i 8 z A 5 k e 1 q z z q d B 3 p X 5 q k 7 g 9 q T J G X + r k y + Q t V i G H 2 I L d F H G J u Y 8 u c N 6 s B v Q E + p Q 4 L v 4 Q X y m Y 8 8 X p N S 6 L W F g E 6 n + w n 8 g s Y 0 O v Z 4 2 r + Y 4 J B + d 5 w x 4 T k K C h q r m f E T I i m J 3 r c 3 n D 9 C Q Z z e C q g 0 7 2 m 2 i T e c g 1 m i z 7 c T o t s a W T J D h r E K z h z x / q D S T i j b f 1 q + A O w T q Q X N h w p g I A v b 8 E J i I v s M q M 7 y X 3 + o 3 H z A 3 2 X N H 1 6 f Q X 6 Y y l Y M 5 e A L a z J X g 3 e q q / B i u e u i J u a e X f X i 1 w 6 h 1 6 E W k S h O j f i h o a 3 5 j e + n l Q c k t 9 N l A h L 0 a h R 7 j Q y Z k 9 Y a N G I 7 Y / d Y g q H / R B 5 d 1 P S F b W W y D M m l w R 9 N Q G D j n C 5 7 0 6 L N H a O k h K r E 2 r H 0 Z / f U 6 W f K L L w E m Y 6 o 1 h 8 3 0 X + 5 o F H 8 D f Q Q T D I m 5 t J o Q q V a S 0 n o d X N i U q D m X + e 9 W K X z C 8 D i h R K P 2 9 V U n v W E j A Z 7 b M / 9 W 9 P M w w k K 7 n D b q g u B g l 2 D B q a D 2 Q 5 z I 0 5 I g j N k U W 9 / 5 L m 0 T e 2 D i k s 7 + B 0 A S n 7 u b 5 W T n O e w I d + k K + j A + 8 G N i h L a f f / 1 R P k p Z 0 n H 0 h D + v C O 2 N D 4 U a V C t x P G c c d 7 z A 2 h 3 I z R 3 X S l f z P 4 q B c N 2 S 9 E u 8 R h S 3 a i B 6 y 5 O 3 E n n O E 3 x H U R w s 5 j 2 w 6 Z / 1 9 0 n W K o L X F m J e s p t 4 A M f S G t y j 0 X e N c b p B m K i g p Y 3 I q / F W / m D i q X T Y w U K G A 1 M G D r B I u M P J l k X + S c z X 6 d 1 5 S 5 S + x z O h z H P 9 8 J S y n g 4 3 p T r y z e i N w + + j 3 + k l e s p u L M R 8 6 m T H m q V 2 R V O t O 5 R 2 P 0 0 l v R 4 3 z 7 W 9 f M + 7 J h t 4 o A d + H H 9 T C L 5 n t w 2 K q / P G 7 b k F l R l C t X v h c u t g Z 0 L I Y M o x J M C a x J U b x / / R E 1 h D G m T 3 Y p P B C z r Q W p + I t 6 k i U J w 4 e e 8 3 s Z S L b l G f j J X K L M M m X c c 1 J a R t K P Z 0 d P T L b Y R C G v l 8 A x a A v 8 u E 6 O H w H 6 / m i A q j c 6 A l z X x 8 b D n i z A 6 d 4 k F f m j y F R u G l G u r w Z Z C / v E 3 6 S W i 9 K n p K f X Y Y m n w 3 f 7 v p D i W 7 Z X W L T 0 C r h U d 5 / Z y l a 6 7 T L p z 2 E f D s V c q a A M l r j r m q k M h F h V U B q t d u n R E 3 4 4 q K f F 5 z j f 1 + A F H D m 2 a z C s R 1 c D / A P Y H 5 U o p / u n Z Y D p D N x 5 z n 9 6 J o K 8 Y z N x x t 7 6 9 3 0 l 4 g 5 I u w N T i 8 q y 9 Y q / 5 V k R + R Q 9 M T Z C / O i n I 2 S d C R 4 7 u w W W 6 g O d S X V 6 v V 3 A C o P p 9 8 l A b n P J W j d 3 j H E 0 J W s 0 5 N k G 3 P W l Y 2 A J Y e S i H q V Z R c F 8 L u F 2 v 3 1 I z 0 x L p U C R V n + B g v A 9 Q 4 9 h X H j v I C y K c 6 b 1 0 r I I s 9 O d d M y F K z M P x u 9 I P 0 3 o A + h N j + 8 s 9 r H T J b O N 6 b C o x O 9 i J p t T X O M m 5 n q d 0 o h t M 0 l O h l e G K p 5 v 9 M Q k i 7 + t X 4 N E C 2 j K i d s g q E l 3 g Z f z H 5 J e t + r a J q D 7 B v J b 0 Q p 5 Y v i Y R H j f 2 n y O J T h P j T Y 8 j A n 4 s q 4 R 9 S t v 3 + 9 / S c h U Y c D a o L N B Z l a M O 9 p i 8 z W b 1 k z N i H g U s D v h D e 5 k 4 D 8 f s F z X y 2 X 0 v A G b e 7 q j X 1 t u V p a k V X z T 4 J L I V 1 B V J y 6 K 9 g + v W + l 3 m 6 V 4 G D M W 9 U d F g 3 0 + G v n + q P a a F N N l n I C B W n 3 E X w z a y 0 / z t L G u / B M B S P A N Q F L T f w t X F Y 4 l V Z F R 5 H g g A C C g L P B Q r g Q 8 1 f Q R 3 x 5 J F n 2 2 N r 0 B f j S a A Q f 4 i q R u D m X T U f 1 3 y F S m x 0 i X 7 h 1 4 9 H 4 + z a U I + z i h 3 a L H K r 7 0 g j E o B O z m 3 1 p m v k d R O W + 8 L C O 9 f 8 w N m 9 Q V U + + + X n h 5 y a a 6 M X I e S v p / u z h M K R v g o / 2 C M 3 5 7 y P u 1 A q L u r 2 Q C G 8 f C q a b g f 0 g 5 n a I p 2 n / w h 0 V l K h j 5 T s 3 g a i d X T E W r F C b k O E A h W c s K f B g i y h u + B B 3 3 M 9 Q p z R b 6 C m X B p Z Q P h c k 3 a V 2 2 Y E i e V c B l Z t I r X P D e 5 t q D P g 3 R D m F A m x S W L d y r G X I s 5 z 8 f e f F + t 3 0 y x z w 5 x X a 8 B y g M T J 1 l P 3 M H w B n Z 6 V t N m y N R Z x A 0 O L U 7 b g D N e S 8 9 P Q h G N 7 K 2 4 M 4 H 4 r e 7 A f Z w n 9 d m 6 r W F 4 C P b Y a 2 q P F m x g O I M q 3 7 G N k H r x v S D u X Q 2 k R h B c C 7 u 9 i a 1 / X K / g C / w u V 5 W y P t b F q I X n N Y k x Z J V g T Y t I d a 5 + g G i L / k P G 0 + H R 9 o C y Y I u x S X Q s g 4 3 N y S J Y B 2 p + X k 9 H S g X u n 2 b s / c Y k F K C w u S n W a W C N M A 8 M k 9 / A X X P R s z x Q H 4 j m x J 8 V O j 0 0 8 a y I M F O d x J W c W 0 7 I i R z c v 5 1 B Z j 2 + M V O w f K 7 c D w N v 4 2 / V C O 5 5 A Q w G 9 d g c 7 l k k i F z p M U S O M 9 T a / Y f a S Z Q y Y G 3 3 y p e o + g 4 q e I u y + w 5 O C H 6 m m P u q v d d R 4 t / h + 3 2 6 l G x z 4 X 6 1 E X 9 a x x 9 z 7 H Y 6 X 4 N g + Z C e f s V 0 3 m s / 4 y Y u 5 s 1 7 o i / t D J h 6 p d 1 b d 5 b z m y w P W o r A b D 9 3 Q A e 4 5 L d p M H v U p v H + 0 c k Z o T 4 M J M v r 6 s y e 8 5 D A v H F B C Z D F 3 3 v y P Q 0 G m R f n M i D + a Y C b W W O 0 a T F G H u J Q t K x 3 0 C H R g T 1 L b d i k z C 7 v P I k W K G V 8 t o n c x 0 / R M o l B / u H Z k J A E S n n x / C r N / Z o e 2 k l m 4 L W F C h B v u H 1 f W 5 e s O + D u U C J G e X 7 5 Y b 9 z + 3 L l c u D E 1 B 6 5 1 z d e j Y U N N 4 x b y L y + M J Y w O + H x T k p H x O E n B f d H J r 7 Z / p 5 9 a 9 I W s o p x 6 H + f B n Z I d w 8 0 5 F c + V N 2 r D u v n I T l E G r v f p 3 Y W Y f r 9 Y m 9 U x + b j z 6 w 8 S d v 8 M 8 d e U A 4 4 e n B c / c W s j r 8 g 5 A b F Q E a N k / j S C g / x e Q j q p s p P d F v T c l o n p 3 w 8 X 6 V 7 a H n T i 8 S 9 M g N N H b 2 Y h z x a 5 b 6 g X E 1 7 o t M u R 6 q 9 L 6 x q s Q n v I S 2 O Z 9 h V q O m C z B r 9 + W s A P z d 9 Q + s 6 f e i U 7 t 7 k + X i 2 6 1 5 5 G N f I n m z l J q 1 f z 7 X o G G Y I T T j d 8 Q 1 l 5 g P s e T X e 2 9 f p W O F I e m k 9 b J T 3 9 O M 5 k V 7 E 4 Z e w P s g m S k 2 t O f l n t g x P e U x B Y Q + d / e 4 W 3 u F f 0 P M A 7 W p C 6 J 0 P L z E n L t R n K x z J P F / T 2 6 f e S 9 e 9 D n f k 5 Q J + F C i d q E O G y X R F p s 6 o M y R X U e X i o z U e g z 2 1 H 2 p k Y 6 U 9 E T x W y 7 x d A u f 5 0 Z f 6 O n / j Q F J M d 3 X V h A H 9 R z Q r I z q A 0 G V 0 n 9 E / U z y Y B i 8 w G J 4 M Z u 3 9 0 F R c g 9 B U n C h V 7 H z 4 Q T h L w N q X G T X / s n I c M t z k X 9 j b 7 T h g W 1 u Y K E u U 4 b 6 j / 0 P Q j G H 6 0 u c O G U + Q T i G r K T n 4 / M e l V U z n b B H r e R L L o f I g j r v L n v z B P X 5 Q v g i u P o C S G a u R + W l j l R e 7 Z P h L c 5 7 f D 5 y e v k K e F m i q d 2 / k W F 5 a d m X l E P 0 L y h w p 7 H t f X t I C C k l + k C l e u Y H x E / V W a Z I r I H B V 5 h 4 s V e H w D j c 0 7 y 1 i j y K T H R x h s v n u R v 8 D x 4 i S S 0 N y d w d k M R P Q u 8 6 c d / N r 5 P 0 N h y V R 3 9 l U t q b Q d z y g h w Q T W I 2 + g V H 4 Y z t U e 8 r I l e v N E N + Q D z O o h n 5 Q 1 q m i N y b y r S X 3 y d 8 Q 5 J p r N x B g 5 f d Q / W r v 7 i q f j 3 a a V x 1 9 P a Q O c m z c Y 3 Y y Z v P E S C T 4 8 h G u X 9 c L n i O R n 9 I I + i Y 6 x 8 m l o c k z p m N s C T p v V W o n D P f H g 4 s D w B j m v w 3 9 r S C e b t z 1 R 5 C h q I f T P Y n 1 u A n U 2 c S 2 B N y + y Z t B M H a X h X Q 3 d / z U E V 3 q B + W q u 6 d U p r W u D 3 B J w h I L S + v j y f 9 I f X Z N X / 7 S h 6 g u g b R H T 8 f b + 4 V 4 c c u T M / l 9 l 8 V Z D + 8 F E G q K h + K m K Q w B w O Y y 5 M M x a P F V e g x B b I 8 P W 7 C p + + I + b 1 j n j + o d + 7 L S Q E / z 4 w P P A g o i H Q S 6 t x w x m l I z l F M s z h 9 6 l A N b 5 B 8 4 b K x g q B q S d y y W u 4 m E 4 3 V k q L 8 U 0 p H y V 7 z Z P q S 5 D s g I 1 6 F n Y l a N i 5 w M L N l 2 O T b F v r 1 W t f 4 M M o y U 7 1 B Y l P n Y d 3 O 6 I h X L C 7 R y 0 J G 8 w n g r + j H s 3 8 + u D 3 / 0 P v 3 s z 8 B x d f S 5 z H o I D j p C b x u A h i k 8 Q G j v i 9 5 9 / n q y q f 0 L M K 5 C 6 L 7 y 9 l O c k s R e / c t d O X L V h L k 3 z 0 A M B S a F 2 T s Q Q b s L Y u S 4 I 1 Z T i L I T A S s Z l / f U M n H u o p M D v r 5 5 z c / I q + D C w d Q h 3 o T 3 U 3 0 J T x 1 2 I s 7 g s X C 7 d i h F A G v E P P Y E G P Z K 6 q L C f K b y A q f S D W Z g W 4 j L / A r + p d t g 5 9 Z j q w j U Y L S F 6 G 6 Z m C n i C / T G 9 i L + L P i K h A J 7 r q x R w X e 6 f h O X U h e L B q H C 2 x M 5 m F / q n K m / J x V U E o A I / u g c v B g N l Z 4 / r 9 v G P G E w R 5 D 0 v k i y d U F l g 9 2 L q 3 1 7 U h N n A R F T w Y y A F T n U 5 N y q I 3 n I j C O I c f g s 5 d M Z m x b K W 9 w m w / m c s x z E u Z / X C k 0 G 0 C 9 7 1 e V X R o u p u q Y H y Y / 3 d 7 X 7 Q t K 4 X W 4 S B G t f b j V R v + z X 4 8 R 9 P I 3 9 6 J W Y J B c O g e W S K k 3 S 6 d / A g u T Y H M + q 4 Q L O h X 4 K m t q y y X N 6 m l d K j U N o M t w R y + 4 8 B R V P V P V / g f v g T d x E A G y h e m 9 s j V j J O M l z 7 u 8 z e w e c Y n 7 q S f h 8 h 8 G J V 7 8 B C G c q h b 4 O i o b 9 h n M W / 2 r u R C j t i N r m g I Y G e t 1 o 2 M l B M + K 2 N l Y g A W H h X d n U v 3 9 c 8 f W I R x n Y o 7 + X A j o D a I 8 e q k d u L m D V A k W A 9 O L d 4 5 N 4 M 8 x D 9 2 d 1 V S X U o j J z L 4 T W I F g R 8 A X 8 3 S N a O H Q p A w a C s 7 f u f v 1 k V N F V M Z Z T r l x C f g 5 W d 5 n P e h V K U Y D 2 8 y T x / O N x e E S + O 0 H K L Z l R a q m Z n U / J C z / S 8 9 d 5 m 4 L j m V z 6 P l k N p W V 0 A f F J p U e 2 j H V o p w r n T R w W h q u q i m g V 4 8 k c j c G 4 U T h 5 0 B R 6 t Y W Y d u X p 0 Q R F 9 W 1 O s 3 g H i q Z + 4 u n 6 a b X d U x p 6 u E L 0 S K 7 E 2 w f c + t o z x e Y S X o z V F Q A k L y Y A H 3 V G P n s f z B Y H d f + j w N S V c d 6 r b 5 d q 8 N Z 0 V h l G k O j T m r C W s G y 3 4 + S o l w 0 8 q 4 D k t z V n N 7 h 5 f 8 M D g i A i Y G b z t w n B i e m 1 k k e T B H 4 u g H E 4 Z H x N K q y q G h H 6 9 B v 6 F B K x k H j i Y 2 O U t 8 / 3 A n v 6 R v Q R 2 V r F g d + 7 H L y G h i s a x N d h i 8 D j F f W H p G P J 8 K y r 4 5 u 4 x O + H M C W X q 7 L 5 d w z D c h J j 3 m Y / 8 e F O m c j k r + X I B T K o y 2 m w S Y s 8 o 2 3 7 P D 1 W K u m r h F y s s p w 5 B i t U 4 L Z 3 A 3 E Y O c u O 7 Z S X y 1 / Y h 3 3 + e Y L M 2 F a V i j k j t V M J Y V Y U H / S i I j r T R Z m 5 L W 5 i P U j / d 0 x O u I V C o P L 4 P i H I s W V 2 p v r 1 J w x 5 X O y H D F C 4 0 0 c T 8 6 S U G U R R + A 6 a T v a J F c + w O O W G B i 1 V H m 4 Y w s a c T C E p e K k k Z m r Q x / S z T c 3 R N V v 7 X 6 B V j b A T S S h M e J N 7 4 V i J Y y Q c t n v l v D m O H V l q P Q 0 D g n D t b Z 6 8 4 G / h E h / Y w z r s n C N 4 + k D L / r S E K u n B n D d v H A i 2 f y V v z I K z B 9 7 d k t o j 3 s + s H r N g F o l H t 6 c e 0 E M 5 Z 4 c c H C k 6 n + J j W k 7 g w o o h u J 6 1 a A f d T R L g K x G E S / p + 1 r t 2 Z J N H 1 / t H S r 7 9 0 J a 7 f m V m p 5 a 2 8 A J p r K 6 Q w E 5 / 2 2 0 T f n Q C 4 l z p l k w h a l 4 9 T S h p c Z B J B K M a C g H S 2 u f T K F 2 U v R Z S Z Z 3 l 8 C n p + H 7 V U X 0 D C m / 8 R b M z I 4 F r a I m c K 4 / P H a W U 5 O R I 9 E W e c S / B 9 D 4 7 S P m y K 5 o n V B B O C u W S o y G 1 u n 8 9 y a J o R l R L 6 T u 2 z L 0 x v P H c e L u C k j Y C E Y w A p f / Y B 7 J Q V 6 I 7 c M z n p z V 2 r G p O C k 7 M G z U 2 Y d x f c + W Z f 9 d V r z 5 2 1 b k B r 7 1 / q x R T 3 I L m + D Q C + I V J y 7 5 E D y O g 8 k + z J w Q A v V O J L Y u k z Q f d 3 U Z c v w X B W s c 3 v 4 E m A 0 r Y I x P / x t e A O x t 3 G / 6 4 P E Z Q l F d g U Q Z h w x x i b i y u R V n h o v I R + q L b M w 5 K M w 1 + G + d n v c G 0 R M j 0 + 7 H L s W G x H 3 e v + 8 V X L 9 P p B z g s v a D U 3 7 3 G F W j H 3 + r f x D w Q T P E E z E 9 n E T m i m 4 8 g 3 I g 3 O K S E 8 c x V p M o / g E K b q 5 J 6 m w t 1 K q f T 7 o e b u d 5 Y L d B 1 N P n w f q d j H f q 7 n N h b Y L N c Q p 9 E / q 2 e 1 g 2 E M J F C 6 D I l 0 0 T F t k q h L x o r X x v m B c b 9 f Q y 4 C x C X l y z s 0 j J 5 v E K v t r Z e O N S P y Q N Y k S c p / A m Y f G O e H S y P w i A i U y c f p + Q w H 7 u 1 v g X 7 4 4 2 / Z + K o k S o x Q e 1 x r V 8 + 0 Y P V x f T W V V G 3 W 3 y 7 S d 9 S c q C B C L d S E / / K k O t M q n v S 2 T u H g f t g c 9 P q n P L 1 L 1 8 K Q V c x u a F 3 k C O 2 c j k q + 4 6 u I F h C q t M j p p B f t y x w C 2 s D J o H X o + / 3 l U q M p n 9 2 6 t B a M J N i S O G g Q u 0 j i 4 I f W 5 S q X J 8 V D K I Q j / Y 8 L r C O R J 6 H v Z G i g j 8 v C F B S K 3 5 0 K f d T O J d b e t m b 4 Q I p q C X u F n k Y F U w i a u 0 K F Z 9 D C y P y 5 S R W 2 b O B B e s R m S C I S 9 G X D 2 d o U A C Z X K w Q U s 0 f d 3 o Z k a a i W p J U x n B 4 B d w B W x 0 v F e / 6 X E V 6 f N 9 O e J R A V x W E L A L + 8 0 X E 2 Y Y y L r h o S 7 I L 2 R W u j H F 0 x K 0 u p y d L j Z S k B d p N T 7 9 F R / h S G V v g k f n 7 H s 9 D p F t 3 J 3 m E s Q F l l M P W h d 9 v j x 6 Z E o R / 2 n e A r u t a t l E I h k M h C e C M e g C T v P e / o f 0 5 l F P z z S A B 9 G e 6 H e s I B 8 S p h K Y G 4 D 8 F O C v j K V E c D 6 H 6 M k 6 B C K m a e 5 a v A h 6 p k b E E 5 4 G z j c t k c Y / h N 3 y + W f o 1 m z h F I W 3 q C 3 A 4 c H F 0 + e O 1 V P w t + K I B D f w V G r b W 5 o R 0 C j 0 2 Q R L 6 C G W n 0 0 u U R 5 P x v K S a X P e p d p w M 8 s J q Z 6 M E V N N L v Q C 5 5 H Q t Y W Q p r D u r 9 L 4 d W u f r r 0 u M X / f E B j 5 6 J c 5 8 d 7 5 l y z 6 P K 6 R Y c W U z t N 7 i F 5 C e 5 y E J p c u 7 e c I w t P N y R D 8 T a r u B 9 S T Q D z c H j 2 / B W h G J J g b g Y p x k G S K N I d h G y E 6 4 y A F C Y 6 l j l y N P G c y V w P H s z P M 2 A V T M L / U n i T R v z w p 8 d M z Z z y 7 W U L 3 M F 7 Y + O W f 6 I w A b Q u H 2 f H G B z x L 2 L x z b D T Z V e q + f D 7 k w 2 a y O H O J Z U W f H / k j y w n 6 8 d P c 5 L c u K o w I q P r f x 6 / P + T k Q B Q w 6 / x 9 g W K x X o 7 L E d 3 5 5 g B W I 3 Y S 6 Q 3 l r v a F 3 2 h J t x R 7 Z / f J / 4 T w f 8 X 7 N 6 O 7 x k L H T 3 4 + 5 j P G n 0 / 1 e 8 7 i B h V f b B h X 2 e C L 8 a Y b d u 1 d U S b w X n / O B G P F V S 6 / s V R p F N f b d t j O b Q G P 9 2 M v w f 7 9 R s B Q 6 c Y w c R F k c 1 T N Z z + 8 w O b o 4 Z d P d y l X 3 X A 4 f g D 1 M F H Y f V q V V n o J r B Z M l 1 5 b o O J G 9 3 P j u 6 1 g i w X S s C U G L H U + F 0 q k 4 Q v 5 i Q O B E y e l g l D I Z S H 0 T W f W F 7 M 6 n 7 j X 2 3 y G f V A C y y w q w D S f K b 0 6 E v I h o n a n A a a 8 + O Q Z E c w d g p h m v j G u + 6 d F 1 Y Z 4 T Y T N 5 8 K B + I 3 B e 3 + 5 J X R R S O a z / e u 7 P g C B 4 r M 4 j D 0 P P l L T J X 9 6 j g D E w M T 7 x A g M l r w u Z G Z Y 7 t h 0 g D q n g e S M 4 X w s t / Y d h e f Q Y I 8 U e f 5 N s 9 S K 1 2 M Y j V N E n z O L 5 l u D 4 9 y + G A F P m z a g G F I F A R t e 4 S T t p u D N k Q k 6 l M K n 8 V S a 8 U v I 9 X C H v B 6 O V u 8 O c 9 G / B n 4 s H I x 3 Q j Y D v w M E e M H S w M V T a b o 8 h 9 8 8 N e g f 7 u 5 A m Y O 3 c d C p R 4 E B f C q 9 q g n F Y B K b l f O C y o m q t k K W B l W u F F Q o F p c q 6 2 Y L 5 Z + X m h B X C d e p r M T 9 3 z P N P n L J S G K p l 9 B N G / W M A z R + l 5 4 9 W B t G 0 f 1 X s O q V k k 5 o 7 j N 5 6 o a g F H 6 2 6 W g W l j 1 M 8 j u q y y j Y / t F N F F y x e D 1 j G 8 z G T Y A S v t 0 i / x S 1 2 f J e Q a 6 9 p V 8 k y H M n J v A R F 3 c c E U q L g 7 W W b L a L w D 4 C n P r v u 8 K I p y E M 6 T T r 6 W E Z g Y O w r B o x h s J y q z L L y 2 B M V l k j y 5 f n K b + + 9 N S N F U / D 4 m 6 P 0 e n v u o R w 4 r n f p Q 7 d 4 + J K d 0 c X H A Y Y d 9 j C I x m T s 7 w A 3 7 N / 2 8 l J f F P n 3 S Y O g y D + E z e e P L g N 0 h q 3 z 9 4 R z p + P B F H 9 p W A c Q T q 7 P I O W T h b y z g j T n h 1 R g a H Z N f 3 k O L 6 3 8 + M 9 c s P b z g H B w d / u 6 T + K l n 3 4 h k C k h j X p 2 u + c L + c E Y 3 + 5 H M d E C j d c 3 i y q b x L D t j Q X 8 Y c d H s F / D 9 y T a m u w i C W B g / P g z x Z 0 R g n X t b O C k 5 S Q A d w k u m 3 q C D W P X L + / h D W V j r o G Z r H Y d N H x T Q A n j c A + h 8 g a j 4 t X j 6 E 5 d l k w j u g z y u 3 1 B K 0 4 n 8 p A t P Q y 9 f J W 9 m k d n x D B A v l j j 4 O q w H 9 H a W L l t 5 f r q s Z e d z A 4 L 3 0 A W s e G z + f o E 9 n c 2 p Y R 4 g a C / K d y h W u v I L h 2 n K I j r W P / n q s i e y p O / 4 A 9 4 f h o I R s E B S g i F r y D N 9 x e x m O 2 P 4 e a A X / V c 9 G j B w 7 D J a 5 l d t 3 f n b + 3 j x g c x 3 + L J 3 2 J o V c Z J v i a 8 B 2 G o 1 / h I M G 6 q x 2 9 R F 5 V z 6 V B 9 1 R 2 n k g / n r 1 D e v H 8 5 N / r v 3 D + i + y Z V X 8 Y g S c 0 Q 1 b F D O 8 D Y w v W C g n 8 e I 2 e Y N F u b z z Q c 0 p S E b / O F I N V R X o L a 5 F + d x x w C w 3 e n n z q X P N 9 B 3 0 0 m u G d e 7 F 9 Z i A B 9 B H f f m + Q Y B C 6 e h y q a T p I I G 6 q G f T D v + o m P K n q d W e 5 8 g k v E z L m y z v e O j u c p y c N V Y 9 / G O V A 6 M 4 t X U r 2 D g a J k l E V E 6 F 1 r F S E 6 G R 6 + 1 9 J V W L p H h 7 b 2 j / 0 y h D I Q A I M L V x Y U l + G S c J x i m F 7 k g w K j O T W N D I 2 x A 5 e q 2 H B b i 5 g 0 H w O V + a Q Y a A X m Z j / H 8 k l l S g C A r 1 Y c g C j p j R T d G 6 C 9 C L N v J d f w A t 8 / z T 4 S U f o h N 8 l J 2 i 7 1 D 8 + u L I 7 p K L 5 M 7 h + H 7 Y O 6 H r o q h / H r p C + F 6 s A w O I c W g d u c N d f h q + P L q N p q L A I + H 9 W 4 N u d X E D i A x 7 6 N 1 N 3 T K 8 / 1 G P E D m u 6 S 9 s f 1 X v 4 Z p y 3 9 3 s n 4 5 U m / J w x t 3 I n Y D R f E n J N a / 0 v Q K D f 9 D b H R / s M N t 3 Q x 1 9 + H w T j 8 J 4 n z p / O e l / t Y Y T 3 i / Y A d g 0 U r e 8 A + 5 K Q D 1 1 G D n r 6 y l w y C u p z 0 Y B N N L n Z d K O 9 3 h Z J c p s b S 8 3 4 3 6 a b d F S S K 3 j e M e Y 0 U 5 4 P p n / K H d I J g r O 2 2 A V B Y n N 1 T u 2 4 q K e s o 7 Y X E G i V E M E F R M f z 8 i 3 1 y Y c R U q p Y j d A e N / / 7 k 7 P Y l p O S T x Y z M s x 0 D c A e c / 3 u b f e Q O J e s r c v 3 O l C J J z w z Y V O v B X g q e B d j B e a D y A B n 1 s f 8 O X B f z M g 4 H v Y h e m D S z 2 l d o Z 0 q X 2 h B O g U W + b J w 7 5 N Q Q d m I z v n E q W y O j A q H 5 R t 6 + W G e i A l G K x 4 l 6 o b y q x i 9 D q R j 8 Y k 1 1 g V Q E w a J 4 I / 1 h n m C s d G 7 f D 6 w D C d b s Y N 0 z m C F u E w K N K v t C O S P t x v d L g A U R M 9 n h 6 n 5 4 y V G 2 8 g q 9 a / L o a B R v o 8 L L W H 2 l D u 2 m v 6 M l J N m J q x B a b 3 D 0 W V c k / + R k w z w 1 c 2 B v 7 X p / L i 0 B h U M b 4 2 s d H 7 r k v H 3 5 0 2 1 h t p l D v O m E s N / D Q v w I q 4 s b J D 7 O P y T T z 5 Y V t K e c v T D W M I p n 3 T w q E P h H p u k j P H m f / A w J X r p h i h o Z Q w D 6 q T t r R 5 Z / S E p I T k J R / T 6 b a M U 4 E G 1 f L 4 j q L o u t w u o n 8 E Y r F / g J R I D + r m 1 Z N m O 4 O I K K z r G H H e / w 7 F H L H S 0 T c E r p I e + 9 Y o C R z R R n j h N s 7 C s E g n 2 H D C B H a 3 v a Q 6 + 5 l / X Z i j W S D z r w 4 I o L V 4 Y 4 2 I 1 C P Z t t K T 3 a w 0 c e 1 X e E T S n I 8 Y I e 1 s N J 3 9 d a 9 0 2 m 2 P h D X Q D w 3 w R X 7 j o 5 9 R Q 7 a i 9 M 3 m w L 8 7 t e w g G D r Q N 9 9 Q 8 j G t A C e R + L e p T i G A I y a 7 9 o 9 9 a F B w o j o 4 U g m M z T 2 8 E f R d S M q M y f f 6 v p 2 0 g P 3 7 r g X C z d X j a V 2 m d N S Z X t A Y P a 3 5 h F + u P Q i E c r + y H 2 l P j I i J Y 1 u a I D 9 0 E M U A k N h 1 V G a V c f + z U v 5 y p J 4 U K s v x G z 9 9 k K a 6 9 K R R 6 R M V L j / K P k N 7 S R 9 h T u O c h f o S M 7 X V g r H / R y o 3 P j W o Z s F X R P I L c S s r v H j v h O n w f 8 d i x 2 F w X A 6 n V o S h x b 5 4 A 9 5 4 S s Y h V d m / 6 7 z c Z c J b 2 1 g O Q C i e N O 4 7 o 0 y u c N V W B v y O O G t 9 w D X a 7 V P b 8 k e T k O F Z 3 9 m w N 7 3 0 q n M p 4 y s V 3 k s 6 h J 6 6 E j H 1 + m A S P A F T 9 P I f y 1 / k T b 0 K d r u v N 5 F f 5 / U Z G x d 2 c L c 1 b 1 M e I F z g q L 1 f E b A + R i h M 1 Y y 2 + 9 X p D L y M R R Y 3 b g H u 3 G q v R 6 Y v n 1 o a 6 j d c f 8 4 F Q G F 9 x I H d Q R F n 3 G Z f j 1 / p 7 r v x W F v U B S H 7 N F 6 a n k H K 3 N 1 M 0 N Y r / w L y F O 1 I 9 w B n k 6 4 0 s P b d h 9 g 3 P 8 K E W P p p z D d F 4 y 0 1 6 8 S E y f d T w L H d J q z 5 P D k N V M j a 1 x p L 1 t x D K N b / i r X F e K o 4 7 E X d z m 3 5 O x Y o x z L w i 3 o u X K Y z A S s t b Y g U j G u p + n k l C x x 8 M w 0 f J 3 6 Z W N C s c b u A I X n C 9 w a I T A O J r d w 5 3 J w i G B X S 4 I L G B b Y 7 2 X q d 0 Y v H v u / 5 N L n f U d w 0 j v u 0 u Z p 3 P + w s Z 7 1 i h A g y G H 0 / N B 6 y Z 7 i t + p t b D h / m d c C B C C 3 Y h O q s n g e t 1 2 l P x x J Q 0 Y / / D L U h P / 5 M g l P k E R k L / X v l q f Z 3 S Q R A d k 8 W 0 Q c m 8 6 g 5 e 5 5 i F 6 W M b H L s W f u Z L m Q D E Q e G A z i V 8 X W R 5 J o m w F 8 q a T 1 5 + W 9 D M 6 y Q 6 a L 3 6 7 C l / F P l + O V u A 1 d c f w Z F r n D k v N A Y n e I L + T R h n s M h Q n 5 u M e O w O z x A a f c F Q 2 u U 1 7 3 4 z 8 e S g i G H 3 b 4 T 0 Z 7 v 0 I W r w + + d 9 p v r n 8 f g U H h 4 a X A t k u D S T I t Y c 2 a + 3 H e v S c x g 9 h P 5 6 E 9 b u u F Q b c 7 9 C Y u l / R z r 5 h N f S b P E L A N v d 7 S b W P u T r d 7 + W F V J 4 p I A O E R i o Y e 9 N E e H 7 w f 5 f G B b I 9 v C t S y K K J Q d N r T 3 I c b 6 b o I n 3 F K H H E L 0 C O N b 0 H h O y s 5 5 l r k 3 g P Q j 7 N m r h u Z w c + B 2 i W 9 y 4 r U K 6 m S B K z B D 6 6 6 Z L H s r r M p f b I 7 I 7 t Y a r L n B 9 6 P w 3 u k 3 q A u K k D m 9 S o A C D / O S Q t y i X t t R A 6 4 u t c v u u q a 5 N S k c q K 7 s I o h x Y J + w q I w j + F D n j 2 6 Q S I M s P 0 v H h K X Z c u P X 0 m m n t 2 T 4 j z J l Y E z e 3 M T 0 V z H a V 9 O O f 5 t w / 0 i 5 F M 0 u W O g I S O P 4 l y t B 6 U I 8 J a e / n j k Y h R 4 0 5 X l E 4 o v 5 4 R s 3 D y z J Y W 4 b e r R E W H 1 O H M L 5 b a g 7 h L T 1 F f / Q o H U G 2 0 / M c V l m Y m / 6 5 H L G q U t 6 h C 8 B / k d Z G 8 f U / x y 5 L i F 7 O p j R M g v J C L H 1 y g h p V Q b 4 V z Y 4 e l n Q + 1 4 V n v 1 e p + c j j 0 z D y 1 R + V 9 h z U o C V q x l f d 3 v r 9 D 8 k J x i 6 3 l 0 m s n l S e S d c Z w L S U + + n i m M M 8 7 5 M w j C b n n A y P I 9 7 E g i r B o L F 7 H A 0 H 4 i z n U H P B e + G B w W 1 e X P L X a P 0 7 9 4 s A s 9 o w s D c e Z 4 K B L g 9 f r D N z 9 0 2 a b 5 + 0 a Z Y N k 5 z p V B u 9 U 8 0 b h f V 6 y R G c A 7 v a 3 o 8 G B W 4 M I 1 9 J z 3 / X q y L u q F T f Q n / X k d v s u V C p c R Y B Z H D 0 8 X k c / 2 7 u G q P l l U 4 w I u S h C D + K n z G O 7 7 Q 4 2 U 1 i 4 k c 0 w A m D 9 0 1 8 H f i l J s s v 5 b C s l F W G G I a A b r s 4 9 U y n D q N i 2 1 g O I 0 I 7 V S x 4 S p 8 A H 8 p 3 h J x J M S A P Z 5 b 0 M M 8 f C b F S b 3 Q T r S 7 j O S U g P D G G 4 q A 9 z h 8 a i 3 / o m h 8 j 2 7 l Y 0 V t 5 6 J L H S 9 p 5 h U K x + Y b s e p 6 + 7 G a z W P 7 d m B G n d x T C R W B e S 6 r 5 L E A J o b / t a D S A + p 4 u x r z a 1 B o s M P 9 9 g w d 8 d k r x 8 S k 2 Q G 8 C 2 v 7 j 4 H d h I x W R m F k 3 K G Z m R b t l K m 3 Z h X w C J N I + 2 S R l + a Q H m M o 4 G h 5 P u 1 t m i X u i l A f 8 A j Y O Q F t B c C q h a l g 8 M K k F 0 t A b 9 o T + J + x + K U h F t d U 8 3 X U / i R b 3 c V B v E 8 E x L h O b 3 p + t h J 1 b w d 6 p Y + 1 n 4 f / / T R M r 0 4 z I s T f + B v s m A x Z N P j T R V Z K 8 C k S F + 9 m D v O K G 7 7 a j u i m T P r a 6 F V + q k W a o 7 4 K T V e F 8 X S 1 E s t f 1 u Q G c U X x / k i + j 5 I B 8 C 4 9 C E w D u L B 7 X b x F v h 1 t 6 J J R 7 0 w O q W o P q g o C F U d 3 o J + f P Z v e G 2 D I O g P I v r R W M l / L A b f g T c B f u X N E 8 n G N s 7 e 5 T 6 a V Z m L E c J H E m D 1 b + 7 u C 1 M z / R q T M 1 9 1 A E I 9 H u w R J h f w b P U s S g e m u X D t 9 1 X 2 z J W + d h t S 9 q b x G L Q m u w 9 p 0 z 3 H F e r I 2 d k e u P e b G b Z + o E g G N L q + J W K G E + q v c 8 t D B s I T 1 e v g J o c 4 m + G W 9 s Q 7 8 V y b u M Z 0 L 6 V 2 a K P 2 3 e 1 0 C s r u l e f E W k c v c Z t D U H I x V / x C D r M O J H Y V p 5 r Y V g H q 6 Y e c Y 1 T h o C i / z d 4 z L + c G u 5 5 L j 5 k o X u l n q 3 / S e p K y M W R I o w Z S I 3 r R + c G S D u i Q A h 0 i r 1 l Z J d 2 s E P 5 8 f A m k / n j O 4 3 m i n 9 g / m Q / v c z h i v m r v s p J s l 9 5 u o Y W U F Z v r / l y b S 8 4 n O + l X c n j R N P 7 R K 0 l p Q S m D H z m J f n Z r k 9 d h A L 1 9 p 7 8 h p U 7 P k G w w I D 7 N m T 7 e o 6 3 i I c L 6 6 o B J G 2 N Q V 2 g o M k E j F s s A A N p u q Z P 6 f a p I g / n 8 t Z t 3 k F H 8 L l 7 Z Q 8 k U H f K E q o e q 7 9 n h W 6 Z z d 3 x v w 3 W + C i v g l 3 f n r q J o n N c v 5 v s 6 n v f W 7 p S D j X V Z q J 9 X u 7 N 3 a l W 0 i K p m h I 3 Q u K D u S U Y p 1 a h 0 t 5 Y 3 X s R 5 9 0 V f a Y b h J e q Z d n D 0 x m h w Z i m i h X r p K H 6 A x a V 6 v 5 l 6 n N X J E b L 1 g z T u P w V x p d D M S U k t P Y m k 5 J D R i c 2 c w p 5 n l R P z I q X Y 3 8 d a B f V D I h U B s h / l I u v R D 2 P L T p V 9 c K O / u R I u P 1 x 7 F X F 4 z H + 2 s y 8 q H n J i W W E F n A L w 4 r S O D S w 0 + Y M 1 E e J C x q N D i T i n H K Q O e e z l t 0 k U s H R 9 A / P I y q c F d r + I v + m m P F z r / c 0 g 6 2 e z L y V q 1 y C i 9 C N s e q + f 3 O X i s C b y O f g m n n b H + q z d X y r v A D T k 0 H k 5 7 P R P b L M o e z 8 x O X a y J 9 6 B 5 U V / 3 i S c S o a 4 Q p m d u n C 3 x 6 5 0 C f q K 3 Y 4 R e y v O E L e c e t J F 2 1 2 n o R j 1 4 D N y 0 G K E a F j U t s U 2 K p A D j V q 1 P j r g a L Y f W B g g r l 4 D I x X j 1 0 Y 6 j Z 4 f J o C r 6 R L P y e G n 4 G n Z l u v y l H m P d D x z I 6 h V T r h z + m N O M 8 7 B 4 E + v N 4 s e d n 8 S 8 U G C 4 Z N K 7 w C 1 w 0 j 4 i Y m 9 B o G h v A Y P 8 x 5 8 m c o O i r t 8 P F A H X D 0 n K E R q D x E 6 Z q f f A B C A P x A S B m A S j k R h v v S o l u r 4 E r z a i e C s L 7 0 Y z A m i v K 4 0 s g i 1 l f J h 9 z e r n S T o e w 6 m 0 Z / e V y I 8 b S N u K Q v + h g H q H Z G q C C G M X 8 7 3 S V 6 e R 8 B 8 + X 1 a 3 0 x c V q 7 u v f 7 s s l + l 5 Z f 8 n u E 1 g m L z G w / z 0 o 0 x I x f 3 4 E Q A b Q S o m L A 5 8 d y O c n H / K u d 6 5 c R T q 7 9 U z M n 1 c P O 3 E 5 / 9 S i 1 8 D Y f d Z X 0 B b K z F B z X 2 t A M d L e D m i g Z p X F + H 1 m z v R q J m N / F e / v F l H z n e 3 a N 5 U I 3 f t 3 X d L Y F a q y a t h n W v m 9 d 2 3 K E Z 0 L k U U U A K i W u o d X y D 3 Y K P s a O U A / W B N i / 0 a b Y x v e 8 v o K f l D z Y i n 9 j c o 0 7 B N Q 6 T h v s M G 1 Q 8 l A 6 7 0 Q w W j M t 4 h A L 0 g F u Y / X / w d i Z N q 2 P Z F f 1 B D F C L x B A k 1 K A O J N T O 1 K I e U A O S f r 3 3 V + U I 2 2 F H e e J w D j K z q r J e 5 n s J 0 r 3 n 7 L 1 W y m a s n 6 F + 3 Y Z S 8 Q 0 F J K u n u d j w v R R k 9 l a X z I d A s h I I W K z N d g p U b M 0 o K q 8 j a d 0 H g K j x B n C d 0 a z A / b v N z M l F 3 A J Z N E r a U z R k 2 8 g l V + V R Q r Z S / Y q 3 5 c 5 / 1 8 E y k 7 Y Y O b 9 C S H 0 Z z k E Q Q 2 R b 9 6 s w W G P a c Y U h d R q P 5 t t g f h 6 P C R 1 N p E 5 8 Z T C v 5 C X J / n D 9 M S A Y 7 0 H X w j 0 o Z 5 c X b c q S T K h 7 F L Y f M o m 0 4 8 9 u w o G u l 4 y 3 M h U j 2 D q i 5 c q f 5 h I l I x S t H s R B p u / 2 V 0 G k j k 4 k t K / 9 d Q k T B y Q u e I X r G w I s 9 d e + 4 e C N G y g 7 Q I d 9 K C L q O G / D J Q G B R l o Z p D / s w t r J X a o h x 4 7 C x E 2 X w Q g q 2 i O z 2 9 2 U m j 6 O g 1 + / i w r A 4 z 9 h w w 8 S c u 4 4 P 6 E Z g e 1 M s 8 B Y r 8 W m h 8 Z v w 9 8 j x P H X l V p 3 0 R i X I e I 0 L q Z b X G A y V 5 c I A W / t Y y r c f b z i v Q P B n J G R Q g I f S n 4 G 8 2 + p Y 1 j N H o s e w V J s q N R Z 2 I U n M A Z O w v d E W 9 a c h s U P E a K u Q T F e S r 9 V v P F u 9 / g V H 4 X 7 X E O M N m O c / f n p z H 7 K x v P B a s k G v X z R Y i Q 8 0 T E 7 9 j t 8 v 8 x 6 U r 0 Z t p w 5 x k f x A h z Q a M Q G c r r a J 6 S 0 Z 4 + E S J q / D + S C Y b E Q M E 9 U L w 9 8 U Y m 8 i Q 7 K I n d s w y + h l z P P m r 7 s v 2 r n v e A t o 3 A x A h K G C 2 H g t o R y k d r Z H L T S H l D n d w 7 x X D g e / 1 k 8 S + j a V 3 3 c c 8 C + w V N p 5 Y L 9 5 6 k U k V D 8 / X k q V V W F p x K 9 Z R O u 9 5 u N q C n a 1 O C s g q r L L R j r V v T A l r + n H g l J J d Y n S 8 h P M a i l I X J 4 8 j w o x w F J 4 Q k + + j 4 5 g M R E d F G i B K b 2 7 L w W k W j Z Z 6 o g D X z w f a G H b k x F 6 w L + C 9 G p i V i P R 8 M w 8 V j e p q i + b Y a V R O h t Q l W 9 u b C B x x x F 4 G Q 8 5 j B a 3 5 T 5 R d P V 9 k h k P N a W M Q k e t x u g C r S Q v B m / 8 p 6 y A 3 x H 4 2 p v 7 + I Y r b O F b j H j j f Q L Q k x e 8 n 5 n T n 6 P D n n v h 9 / L O F 6 m + l M q z W e Z A G R U Z A b A t E W w z + K V T X D 7 O p + H O z q F a l t 1 M y a q 0 I Z v t x k 7 d p Y 8 u 3 9 c R V G M Z U 3 r D u Z x o V + / 5 O m j x C N f o Z 2 T / s i D l + G X 8 f d z u D o D T o B P z 4 C N J o 8 d b S G O d 7 H 8 X X g C t M 4 T 1 n V 3 / z c r / K p D Y E l R e S F 9 f T 2 j D B 4 y 7 C j H t 3 z X 4 4 H g H z f l I 2 I m D N n h U Q y H W I I z 4 Y H r D 9 o S m o O t r c y q P 4 B 6 S u h N 3 r x 7 p 1 s S Q g 4 r r p Q 7 l T x k O i a 7 R s U y l b r e u F e f a O + i r O 6 S D S e u 7 8 p g 0 g L x G x u b S j R q K B H Y L c A g p a I k K N b f 5 / 5 O O K b s V R d Q Y M + p I 3 V n E Y p u 2 N T O N W J C q 5 D y D B Q R f r / x x 3 q 7 D T q 7 y 5 e D x 7 u 4 R e 3 F I x 4 X 2 p H I R F I w U d G I T M u T Q F C 9 n u U N z t v d B a d r b B 7 w u R B O s q L d D + 9 I Z x 6 l H 6 z v o z t x l a / J W u S n u J + H l Q z 3 i h j u t 2 u J f t M 2 c b 2 C B f + f T g f L I V g / l 8 l H N X i D U E K / t a M 4 v p P 4 A R L r w f M G + e 2 z 7 9 n 1 5 n A D E 3 a 7 J v 3 b b H n v p X O P o 1 O S H 5 l x n U k 0 0 Q c 6 X 1 X I h 6 r 4 d t x B Z 5 E 8 7 x h k A g p u 1 l n T W z t V I p m U P M R g 7 9 0 K q s T o q T u y a G H D v l s L w r 3 h X N o x z C 1 q o i 4 5 E s i Z X c x A J F + Y l a O h U 5 l G V f k R 2 B d f H G 4 h W 2 V b F Y p y Y Y z 7 8 1 o 0 s h G p Z k 6 3 1 g 3 j I Y p 4 o 9 s q F 4 8 F Q H Z 9 w 3 5 a Q F X I O c M v B R z b Z Y d Q A k J F B F q m 8 R 4 d p z 8 8 T + r T u y p 4 T v u R H y U w Z X l S V I M G 2 c 4 b 9 / u e 8 S t + U j q x D 9 G j y R 4 I A i H N a r S / e 4 W / O h 3 E 8 O o A 9 3 b K q m p h 0 R R T x r N / e f E D b U Q 2 s E G n K y u V O b 5 O a h A F s Q F K f n h 6 X m r y F I 2 F u 5 t u 1 d x X 0 5 s x E u Y 9 g a L W n b B b F Z / 4 S 5 5 S y 6 K m N g O O T N 4 i e i R L g x h F V F 8 w 1 b s w k N o R m m E V n q / u 5 d d D f f z F V x y e 5 1 a q g h N p 0 + h u u y r N H 1 / r k t Q H p M + O p d t k P E b + Y s q 9 E c V C J A l M K I i C P H s V x 7 M + p q d w T R v l 9 B l s G 9 n o Y B r 9 1 / W F T J L K J o w B H H h o W r o n w a G R w O O A u 9 3 S o x u G v u b w Y F S y 6 + o a z W 8 P U r W m W b 0 7 O B r Y / C q j A B A c G r U R W n y t H 3 m Y D K k 8 L j 0 3 F + U T k X s q 1 O t w e m w H U K L d S + P y 3 G N A F 6 K s d Z C i Q r v s a K W R Z o P f m 2 X K U v U Z H 9 R C 0 0 H J 4 4 V l 0 A 2 l / c 0 O T u L 4 x j d 9 e P r 0 9 Z V Z k I q L U f j G d m I K 9 Q 4 Y S 8 w 2 6 o w 1 h t e 9 6 Q h E P f L y l 4 v 1 + 0 G G 8 Q i c Y D P L 2 o L E 9 s / D s f M N H 5 C w K Y f T q d k 9 z 0 O B s 7 o H Z 7 g z t 4 / g d n z Z E 6 K d m M t S d 7 t T Z U s X c D G b u i s 1 + l C X n M 7 8 b g + O A B W T 5 R y + e g o s 5 Q r r 7 D O t K R 6 f 0 9 C 6 M i B 3 r I 7 t z w j s m y G G D b 9 v N + Q P X a 0 / J x a c b I U y v q v S D P 0 1 h M B r 1 s c e V n L 8 D s F 1 4 q t H m O T c d H 6 m L / h B A m G 9 Q C P w N s q 7 C u T v q Y b + 7 R D S S W n D M B D M S f T i B C F Y 1 0 s 3 9 2 2 w K X g Z R 2 d g n b d P C q x J 7 s / O e a a h 8 Y E 1 o S P r f j K D 8 Q Z t d e q o W + C G 1 / 6 J R u z F r l N Y O c Y v + l g y f f X m M 5 K S 8 S J + f A x I H D 8 n A 5 4 D r F G L x J b O n g 4 j j J u m K D r C x F / L h t 9 7 p t y h x S 7 P m f 3 9 O Z + A v T y Q w o h y H n U E / 1 X v u Q i v k V v 7 v F g O B u j W b z a 0 + y I a n 5 4 d 5 X d x L e j g + F r B a 4 R f z B b B T S 3 / 5 J g R 0 M N E i 2 I b D 3 k x W 0 k / S / P p r 3 n d M / Y B p A N O C H b k 1 7 g 0 0 l 4 x M h i 6 7 m F f 3 2 Q D c T 2 x t w h U a 1 x Q K 2 Y S b e c E Y X b 0 R 1 9 1 G e 2 x e L 5 1 F L t z R 8 n l G Z Q O j o J 4 Z / M D f p h s v O w + f 9 X k 4 x C i p I O t 6 O C Y Z 2 g I A e O i w + P J e V l W l / Z z W j / 0 6 z s G W / N g S s Z 2 K k W W e G Z 3 S B F D a h g B c B K 7 O 0 b w z L + m m j 4 6 h + x M Z A 9 j y p O o 4 E J E P H i G Q Y j c s H o C 6 n W m 1 T O F b m 0 3 c t P x Y R 1 3 r x 1 N 0 E c I Q 5 w i D O v p n N t p g x 2 N P Y 3 b r C n P t k W 0 Q s Q 6 R W q P E U B o M f f y 4 b d R W 7 q 7 W + P z a q F E B u E m 6 x h N 2 Y Z o B 7 t S X Z j v L S / O c / 0 F H 0 c L L 3 A w h 3 h 0 F j k a F 6 M g v G V 7 e 1 Z c v q H 7 E x c W f 5 G W k A a m z n c 0 y W Z H 5 F 5 G y m 7 R N d P C o s e d 2 U Y l f U 0 z c x 2 u C 4 H y R P 4 q w L o I m x v 1 N P E 6 Q A p P u 1 v L K W r A b l 5 s T 4 Z s 7 X Z a P 9 M D r 7 G w v T Z j C 3 p / H S 4 d j G 8 y q 6 / J i Q P 6 F Q h q 9 f d 5 P k U E l 8 7 O v w R w D u 0 x 3 O n B c w 8 d M D 6 E 8 c B s x M M Z 8 P N g O Y H H H E 4 i o d s S i A T F / q l Q V 6 t O s z h N V s K Z L Z O N U Q n / f q W J I W 0 9 I 7 t H i u L i Z 1 2 T l P G C A K R A A d W p 7 b h v 6 / r 0 L L F / v r Z 2 H 8 Q / l P 7 e d I g e 9 A + j r w u M J 3 a T 2 T 6 E I J i 3 l A z J u 4 9 f L u 8 B A o z f 5 p t P g n W I 6 Q 9 m m f B H 1 3 o l Y 8 g z O L f L O 5 0 / n 0 D Z o q V / Z T F B U n z w i D M 9 B d x W Y H y q n 9 9 0 F O 6 t s w C 6 9 C b V E 0 b h k A 1 a 2 W e f 4 U K 9 O j M Z p p + 0 G S Z f s 6 o 1 M K z 3 b / V b w A P G A 1 c h F v 6 Q 2 J D q g S R j Y X H B J v 1 5 v p 4 + p 2 B E V A h h m r 3 V 1 j g C A b 1 r a C f p j G g / s h 2 Y y Y i K A 9 Y 1 r 5 k F Z k x f k Z y P v y C G 9 g y 1 v z 9 w p H K p J S k r c W P I 5 Q V P b p h t g u A n J g 5 X o d m 7 R x Q J X j w z e S e O T J z y i N b 1 S b R W f M A M p 7 I W 9 Y R f c A L n C m 2 y Y e 6 s G D d u 0 M p A l x q b x l J + 0 t g W 7 E E W n S + z 3 D R n S l N f L G o 4 M r I b j X o 4 i T H W + m 3 8 S Y b 8 o q d 3 k 7 0 c d n G d 3 A f j r n i + t 7 4 t w u x V 5 U w x h + c F d x 7 Q l 6 b j X / U C 2 U j s m j L n G 7 F 6 T s 0 g 9 8 t K A U s W 8 c c 5 / U U u S p 0 P p b J 5 L i v D h A Z t W f 5 i f D Y P m 3 9 p O Z x N c d i 4 4 z 6 + 2 P b s v K i S 8 i j M M + r T u d s x V P Z S V W I 3 I C N 4 r B + H r z s V G G j T 1 U 3 K E N c E y / I a 8 v Z X h J c c U f V E D f H 1 v z v 2 o W F O i p Q v h V g w D w o E C m B 1 6 E F x h 1 x D B x q f t f h y X x M l V E 1 q o U T N U 4 1 u e Z Q r d K 0 A S l R X X P b o n / 7 G n f V U t 9 P 7 S I v p o U 5 A X Q R + 1 S o N 9 E H B 8 B R u a y C y F F I 8 y 1 d Q h B 1 5 0 A u f q n e g c h w A q y d s R E W N 3 E s o n g l O h r 7 W E d s R q 7 E E C v R 2 q Z 9 g 3 Q m l j l R 9 a v a I C w s g n 9 K j u A 3 h j 8 l O B E 5 P m M k 5 m M G u R 8 T b y b K c k j A w s h 8 g L F r 1 I i D t O F J + K q g i S I c / v O 7 X Q i 8 q E h R U x B E O + m v i o v g G F G q 6 6 V I y s f e 6 z d 5 3 2 g g z C e 6 H Q Y n l + o f H M 6 g 6 J n 8 H Y Y 1 J u u 7 Z 8 P h H f D b 5 o e 7 5 f m X W S L n g C w 8 H I W t t 1 x + M M N M V e c 7 1 W N Q 7 U F U i z B V + m f l w t 4 / 0 x j e V t A m k / 7 U P 3 Y 2 l K P 3 W s g s d L P z I c P v q J O 1 9 4 l Z a / M p a E Z S p m M F W y h 4 P F d x w 8 m t P 4 L O a + F t N r A / u g c g k m 8 7 K x X 1 o D R 9 G D y h / f Z U 5 K 8 d 9 f T 0 i 1 w R q p 5 3 h u 4 A h k E i 3 K I Z 1 K 7 i G d P K 9 X A R Z v z b 6 1 I e w f a V h 6 Z 2 + L o 7 P k n n Y V 4 5 i R 2 h A i Q / y 4 b w v 9 R S + 9 f c 5 e 4 t s W E e p e n 6 a h n q a 7 z I 4 7 d f Q L P f e Z P E p q A s 3 Y J + z B d B a q C 2 P W 0 S B v c n U l 5 9 z D 4 W y L u t n o Q m 0 e y L r 8 i B d f 0 f u E 7 m a a f 7 I Q 7 9 B H z D r y Q P x W E L / d e Q S B r d m r e w J u c x M d w 4 2 0 O 0 7 k D h V N v I s J t m + I n f R M m 2 v g g G z X w 7 Y 7 9 8 g D u H d 4 w N x A o A c 6 2 k w q D H K 7 o y O a H 4 e S 6 r F q P g 0 2 T W U M W n y 2 e f b Y v N y E k A x 7 p K k + X E / f r Z s 5 o U I u 1 6 2 o I 0 Z y 2 R t x M g i P Z Y 2 h D S 5 I 5 4 O y M v Z F o G B c L g C / 8 f v c t v J E n s c R w R q Z v z H 8 w v l f t 2 8 i u o n x + c L m 3 E u j 0 T A 9 J r o a / j 3 P p b d V k 0 / s 1 A j L f j y 9 m V S 8 5 x p 0 R t C 2 q l i + e L H S g g O 0 W E m m F l k 5 z 8 s D 9 H 2 l S H I e Z d C L I l g j C P V q H n M X h l F S s q c 6 Y T H Y R A q d I 3 C p O 5 W K b + I g Q T J D 9 G n A g 9 0 O N A Z f J c + 6 X N T 7 8 f X H 9 P V T Z f 1 4 s c p V 3 A K J I y 9 H 0 f M b v U L Q g y P 1 / 5 s j T G s y T d I r c x 7 v s W H m 7 5 D R e 9 R n g 9 i C p c 4 y a C G b + R D o U A M g Y w e r o G 7 K w P d n c q 9 c c n n K v 5 J 1 5 0 W W 9 f O J v 9 k Y 0 r y Q e Y b n j i 2 k F L 3 9 5 s T H T T h x C O l e V + M u B 9 V f T t 8 m I D a 2 m E u X s M O 2 L F o y n d A M R v K s w a v f B q E D B E + C z 3 c J s e Y D f N h n p i A F f w 5 Y M R j H H y + l p 4 a b E h 2 C q e J b V E T Y a 7 c f v y r t C 9 k 6 l x 5 C 2 L m G Q v c n G 3 A A c S O a 7 N V o T B 9 W Q D r D n f w 5 f f I / a e 2 y 2 b x q s / 5 j F 8 P a N e s I a B e + / F 1 o A H + Y 1 O s z t 7 I r v B o o G u x 1 8 O H Z A 6 x 0 1 n G h b G R 7 V d 3 R C g f 7 J o M m 3 1 e M N 6 u t P b p L s 2 2 F T y r / b j u h Z o R 7 k G D M A N / p r 5 l x Q G H / o q G N X Q e 9 P b + I r u G d O s X Z h t Z N h d Z p h R A p K 7 X g a S q 9 l P + E T / v / w n 4 K X g B K f P 7 c f / g u g N c H y z f m W + s c 0 n a u T 0 v n I e Z Z Q 1 i v t c 1 M H D W M B g j N o T T Y 9 R 4 f z d D E 9 I P 4 B b y U p v q P c T m 7 n S 9 n 7 e M Z m A H y B I h t o j v 8 N m + 3 Q Q 2 N R P e a B 9 c 1 w s o L S F + L G i u 8 7 B X z P S K n G R 2 2 q m I T P 6 d K l K Q F d J b c y j O N y R z q u n W b r J 7 / 2 y d K t G 5 P Z + 8 J y M O X w n 2 J c x K v H r A P Q P s d S m n Q X 6 6 n Y X r W 7 6 H r X s m 6 d N l m E 8 n / A G X u k M D A f a Z Q F D 4 V Z T y o a u h E V g I i m 0 q C R / N M t x u G l F q 5 U W z Z F C E 1 m e C T l G v p O R K q m u D t 0 D d d 2 8 T d V e l B a g s L 3 5 t V l D X t 4 8 y / o d q 9 3 8 J 8 t + 5 q x o B y N l L r J o f z F I o D D X x 7 1 + U W n E p N P f 6 Q Q u K s + U 3 l b 8 E 5 o t F u f d 2 i Q Z P y 9 g 3 g E t s 8 i u 0 q d 6 6 G e v U P i U m s u t m 0 P l I 3 7 g s B u q F M K Y y u i 9 b / D 7 9 g s w 0 k A / 0 E P 7 m z o J A 1 E o B 5 Z E h c g i C s i i H Q N 5 i 9 v E d N w 8 4 X N 7 A 8 W M G 6 V 8 7 e r i c 0 l 4 Y i Z K + N H 3 x x H 0 J e Y L B q t 0 C N 9 x u c F v n c 2 v R / 6 L K A 3 l F a A g X D 2 t 7 r O j G D 9 k b 4 z z k S n 6 s l h g i s q J s 9 9 h 6 1 n m r V k z F 7 J d J z Q w z V V N s v s M y 7 N h 2 c t s 4 x x m 8 L G d X I d W z w N X g 8 d 0 Q 0 k c v g i u c q 4 7 J + d Q 7 l 7 W z O C w s w l X a K p u k z 3 e L E 1 U 0 A u L d 8 8 k t j 4 h L g 1 x L 1 A E B H L 0 m z w O x u 7 c A 6 + R M + w D 1 Q 5 l w A o G 0 9 f P 5 u V M D H 3 j 6 B 8 c F f 1 E u 3 7 u D A J Q y p L y a k w c 4 1 q y W O G W 5 L O e 1 O J D Y j a h D p g Z t 5 u C e j Z u W t Y k W g e j 3 H l x 9 L M m 3 5 u g 8 / A I 0 s E n / T n 7 x 0 G P O z 3 k E w J v 6 H H m U A T B 2 i n m g C 1 L e N s t M p J h Y M 3 u H b v D i P U K h I M X H M t F 9 3 9 J S C a e X k v T K O W u D e l h t 4 u M g J N o 1 n W O h z 1 4 m k Y r I v 5 v E 8 q 8 A B 0 L p R / t A + D y I l 0 B g l y n k X X f Z x o 7 k F L J R 5 S D 3 w Z o G y C r A O x 9 7 x 8 W 1 p I u N t U I O p j B Q 5 8 t + w j 1 7 R w C T 2 k 3 d N 1 4 E u R 0 m N A s + p v w / U L D 8 K R Q I 7 E 7 P m m k P Y w x A F P a H z U B D 5 j a e Y y h C 3 b i + n y k z P U Y 7 F c L c Y y w 3 t L e X 8 B D 4 a n x F x e v O Z 1 2 k k N Z X W u 6 R Z w 6 v e 9 i / 7 s 0 p E w O F v v 2 O T 7 S Z k O 0 Z 8 Z p A K m M T y C 9 7 h j N R R m i D C Q t s Q 3 V + n X 6 3 l 9 3 r H c E 6 1 x Q b y g w i Y U T s S M 7 1 M m m C x D m F g y m P z X 7 T y G / 7 i w D R 8 1 L p G a 4 G 5 z / g 4 s x e t w e m H O g m P 7 6 n o r L N O y E Q 0 8 Z 8 I P 1 W v + O + W Z 0 8 x B V c 3 U G W V 9 + N j q 1 w v R O M j + O L b f G 6 D N X O 3 F e n m z h R 2 2 F 6 z / 3 m D 7 s k W X z + m W 4 b n i C X 9 6 Z W T z V w a B H R z l N 4 4 S B x u C k I 0 4 k t G R 8 n m J v f g C e 3 K 4 R y 2 B W C 9 6 T q 1 4 2 t c / 8 4 C 5 f f c M M 9 S a Y / j 3 n j g c 9 7 3 I 8 x q Q c q o r r C 3 v d h l 8 R B 5 T T f 9 F L p n q A 2 8 w V u Z P q u Q F F q h F P n R o 7 G J Z t L X z P D V j e w N z j J b I V 3 s d s 0 P b T X E Y S B R 0 d S u v x 9 B n F w O d j v r A 9 / 4 3 a n R u 2 u E u U 5 / H z K + + O Z p c L g S V K i 2 7 7 9 m c y L h N / A j M d v / + Q 9 / 7 9 j U n k Q v U 9 n 7 A + s P 0 w q f z r + O y b 1 p K q f g v 9 f M a m 7 B t e Q H q R t 2 9 2 z V s e 7 + O y G X f D X R w U t A / 4 4 l / i / + 7 k F z G n P S / Z + 9 / g H I p U W s Z f D b b Y t 0 L 3 7 H x C p f / / T n 8 H u P 3 5 1 l V + G 8 6 T k 3 a g o / P 5 t d M i d N l d U w 6 N w i g x C I + 3 G x 2 p d j 8 A 9 b x e g 3 A p T v G q R Q L m n 2 l j + R l 4 6 Y J P o o P 5 t / m x e Q r V d W S L 9 C C a G B s c e a n U 7 s q D 1 V b m W B 9 F i + R 6 h + h 0 X C 4 O u B B w O D u D m 5 Q U O Y h a E 6 t 4 V G W p e Q a Q c 7 6 R L x 3 d n U v + 1 b 2 8 m m q n V u J A / A B h w m T B H Z F + t H F b p 5 6 a v a n 7 D i y j 8 9 C t P 6 1 e E u a B G 3 N W B F 9 h Q p S K 2 k Z M k a f P K D r 8 u T H L Y 8 2 Y W N w Q H 2 p F D W 8 e 2 n F u 3 E x C 8 s g 5 X m L 3 D q E i j k 4 o K c X v Y t T h j w 7 C K X H 7 y 2 5 8 Z Z 6 e 1 p f L p + k 9 d m l F / 3 w x D v X d H z 5 2 V X + A + 1 I z W W O w A y C m H M u 9 m y o i x 8 9 h h n u C 7 n x O r 0 F H s 5 i p m W u n u Y k j z 5 a p 6 9 u / k p W z Q z v l N 2 E + I R F 3 d l M C l 6 3 i 9 B q U O 1 w 6 R L / T t / B n n Q r R g I H A L T X o g U + Y 3 r o q p S W P j Z f + U 4 H U t 7 5 I K y g 1 + n U K 0 l P r r T b Y Q 1 A 1 + J T 5 7 I g w S M f t O m + w T U H b A 3 z D K b t l E J t E R v 9 e w G s n L 6 k n R 7 l 2 E t 0 u j f o c A 4 h 1 q K I x k h v Z Z h n S 3 t q L X A 5 Z q o Z G V m g V i 4 X n f t 0 t h u w f S m i R P c 1 t N P w y e 0 i N r / K R l Z 9 x 6 u E 5 i T S P 3 X D z i c 1 g q e + 6 2 H 0 X o P v v 9 / a / c v y O K g i 4 y n l 7 n f t 0 f v m + O J 0 c 6 i S 4 J h x u s N s d T / j v U n 8 u 0 J J T 0 f a c 6 Q 1 H T h 6 j t 9 / O U y j a d N D V q u U 3 / Q i c i M y + l 3 7 4 R l J W R 7 0 a Q 5 8 W n 5 v Q + 4 I b t N P U m I 5 2 y v F L U m Z H b 4 w t g t X H p 9 x O f + 3 T z r + B V e K / 1 9 4 p p q L q n U K Z q T u B n M d o p R I h j r G X W X Z 2 i b x M W A V 8 d w k E f L o 6 s Y 5 m u K R a W i W r e d T C h + w Y D h s i H S V I D v P L r E 6 b 8 J Q I q 2 b y e Z + a P q I r U 7 4 r P 9 n 5 V h m A / X g 7 R / n C H C + X w + J D 0 K 3 / Z w d T q r L c o A G X 9 q Q D O X h s 5 A m D q V 6 + F M 1 W 4 3 + E J O A r I a O o 3 v A S 5 h z 7 A T L H Q 3 U d 5 6 A K b 2 B A N r J 2 S x D 5 a E Q w r 7 K k S m 1 Y 0 o M E f M Q 9 o p U y 9 p D V z 8 N 4 F 7 b 7 x / 7 J k A 3 k z P p q F d J 3 x H I a i J E F c v Q S L Q 9 q c f k / 0 b R F H c 0 n X 8 V J O Z D S e e 9 Q b M o g F h A n V h + F K 9 L g D w z K n O W D t F d 6 X v j q + 4 l 7 Z Q j f K t H G u r G 6 P s 0 Q N z / G 3 z b f 0 n G / d T q N r 6 M b f v F I q d 7 d B k i 6 6 a U 8 C 1 7 9 k f G m C + T y w 8 s G / G w I I N 9 G I V w g F Y 5 z 2 X a k X h T A v P n X + / v 0 + 9 L Z T P 7 4 5 8 h s 1 s b n w a Z X J s b v Z W P c / f m 2 + 4 L h d S a m F 7 2 A 8 8 x C F t 7 I 4 u Q p E Q M p 6 m v h D M x e N p z F 4 3 p m 5 M g z w K S f t T l O q G L E U M s 9 D R L K W r w H g H W Y M V k L + D h M / 5 v v N A x M L v j z 1 H B Q E J h M / h Y l 2 y K e t u I g 4 D N C f N + l C 6 B M g 6 g E b A a g Y / b m L W e v R n 6 3 7 S Y a Z w f y k J K P y U E E W x + n B k N Q O 1 s u k o N 7 D c c 9 v F n W w V m I l 0 O d s m g T X W z i u L H R N u 9 M p t 3 8 y r 4 N I G a 8 t d 5 2 d Y i G V 4 3 c F 2 z 3 v O r C K 6 G z 4 D g / 2 0 u v 2 E N + S r e j y H d 5 X Z + N 2 7 B T / W x 9 5 / J w q a Q B 3 S f + h w j U D 0 1 L 4 1 c x x q M e M Y 3 P R Y G 7 Z r M H Q y 2 1 q T p f 4 w y g 9 a o y r P z 0 O M / 2 U S A K c F K y l 8 i z e V g c p a r a t K 8 x 8 a p m 5 K 9 z d e f 5 w 5 m b g / Q q v v y 8 V f q l 8 E v d R s R P z C n 3 0 S 7 e j 9 5 H J H 4 + f g e L T y / w K 3 J J 2 H t Z H P K i v c A S Z Y H n 5 S d I c u Y F 6 4 4 T D t 2 P X x e Y e e y Z W X M 3 0 L T R X W j 3 5 q 5 D N x J x + Z E S 4 Q n a 9 v a O r f 5 N w k 0 a x X f I L b N 6 z O 2 j b K B N x o U 0 9 I + 5 9 n A 8 + 5 m x Y 4 C P 6 W C P 2 g M D J j p n J u 0 H i 4 d / w f I a y I e A K 0 E 0 h 8 G L w O l L 5 + 5 8 k p J z D Q k u q P b P V i 4 5 l R + q w c e z e 0 9 g 2 b L P 7 b Y 6 d F N 0 q e a S a 1 P B B m Z S Q n p T Y K l A a l 3 B J 5 W I d w o M E T F 2 Q h h I n 4 U c + b U q 8 c H / J t y 8 9 C k s + O G p U C l m 5 1 m k Y e 5 z s q 6 W N d T J P 0 Y S K / l W 8 p T 7 + s d M M I r q J c k e 2 A Z l e f P M r N m H c E 0 n K x j A i y T n w F j 0 e q G w 0 7 2 U 3 q m + V Z b 2 v i g d i 2 z i u k 5 T q W P 2 V + H + v R w x X N M W 4 4 a 5 D m A T R q Z S W y D y A O P Y b X S + 6 l 8 z R 8 I 6 k 3 8 b p e N E u 3 z A F k O t N v R v x v A W 8 t c b k s B u V v w j V G + N o 2 k z u H U 0 8 d O d P p v v B G I R 7 S r E 3 u w C U L A A Z A M 7 R d w X V P L Y b 5 y C d z p s f j 1 l G + Y n R + z 2 o E + P x M R c g P / T Q H W k Y z X 3 L Q C O 6 n 2 6 4 S j i M R F A D b I / m V y X M X / j e q 5 U H N k d 9 g u 1 O O H t R s 3 O h R 4 W p z 9 m c f Q X D S I k 7 O b K U D w 5 4 p h o g o U 1 q L 0 2 1 m t I I X G 2 2 G d C i 1 5 Y v 3 E A 2 Q 9 3 d t 9 A W R 2 0 t 3 d b D S L J v / s N i Q / e 8 m 8 K O 6 d n A 1 V t g 3 2 U R 6 r O M 3 J A j D A f H / 7 P e 4 q J z 6 x x I F V D 0 a Y L m g 0 L r W N L 4 W z k f J 9 V O R b u m s I 2 d 5 g f A V g i o F B g D y P q O y l w 8 O 9 E 0 O m 0 y Z q r S V l b V 6 d Q / w 3 P Y Q + 0 W s j K B O t b n 4 V A e 9 F v y + x C O o 7 P X F S u J 7 Z 0 x I r L b s 4 L 5 i v 7 u i s R Z D p g Z 5 5 f w T S R / W l 1 i 1 M m k k v G 6 W g G o B 2 2 8 s p w k v x r G f s P k i L g 0 4 n V N 0 + b t e 7 + E m O H M 0 P O / M W H 4 z d R 6 6 i v j Q r R b 7 A R A K E z d R P H d H V c B w n h F g k n r 6 o l B e t u e / a G g h t C G D 5 N X s x J D Z e 5 F E W D e w m 3 8 u 5 6 C t F S w / q i H n k K n p u T B g u k e V P b T Y b X r J 2 z C K E p R T t F D Z 0 v a + L O k f + 7 S D d v P d H I r E B P k G i Y 7 c 1 r M 5 B v P H 8 4 W r 0 b U 4 z g 0 H 7 d e h 5 2 7 4 V l k j N 8 V Q E 7 M d L z 7 4 G j p x t W Y F P 1 0 9 4 T n 8 n G w O 5 Y S A 8 c X I R 3 k R b m t 5 J 3 E t 8 L G F n H x v X d 8 B 1 x n M t N L x 6 D J y X r R q Y z V N j V 8 G v Q v u x x X b 7 s l u r S P M f g A K D 6 J S 0 U + / j D a 5 F D u O W 8 8 c 0 4 L 6 z N 7 P 4 y h c O P V B s 7 X j 6 c v Y c q r k 4 U r L K X X y B x M Y T g 3 F T 7 7 n z o B N 6 6 5 s E A h 3 O 7 h C Q y N 3 / R z n x U G P p w Q x 2 z p A 0 T o v k A l B k / T n r b n X k P d n 4 t / + 4 t c H 6 Y P 9 T 1 A y v o A b 9 m n G x 2 F T 0 4 g m n s s H e t L n c 8 w f D t V H 9 s 8 b O 0 q B e e i 9 M O q 3 O j e d 7 / 9 A n 8 7 z 4 g r P Y S z W 0 c t D 6 z s H R R B f b 6 d t 1 G R U z e g v 4 R U p I R e v t 3 6 j 2 G r 0 J q A f 3 v m b M / W X V z P 4 I + v J 6 O 2 b N Z G 6 j Y S b l 4 H J 6 / M U X Q 9 4 6 Y H R g A c k 9 W C V w U E A 4 G 5 y Z / 1 9 I H 9 Q I 7 g W V p t T w T h H J e F B T H y E e a f Z d i H w K G A t K 1 T + v L V R W U M A 6 d U s C u / 6 q h b g h G u 7 R B K I O f D D a V x S X 8 B l m 5 H x 6 B r s l c S 3 N E t 9 d T + h H 1 I p d I N C u S S y q + F 1 r 4 W x L b e 3 M O O 9 R n e 0 B 1 B Y G G g B T 8 9 3 M H j E Q w f / g v 2 Y n X w + X g 3 u W 4 M V u p 5 F 1 k C / r u R S f N k P t O N s d A C q t K 0 w s S Y w 1 l P X 1 s h 5 Y R F u v x O P z C 3 y I c x H 0 7 v C k I R A f T W c J k j + E S w v y V D Q s G B z y V I m M m F H e i R 8 e O W U A y G P R 2 q G 5 z z p F b L D b V t e C 4 V b u b 3 5 x P i w L J f t H 1 c 8 j C l i L 8 p P r D 4 6 w 8 0 I W x o n k N a g J m y J r F D + z V Z n w a f 5 T c L f f u B 3 S I m F o S J R G G O b + j w s 5 m / w f Q S a d T f y R y y F 9 1 7 H Q 3 U l o M o M R U l 7 h + Z O 0 c C i m k f P o W F 3 p H k 9 o R V F 4 l J z H v 7 U 7 f D C I d B F 2 p A / k K s D g P 6 a H 4 5 Z L c I v n L 3 c r a X j v 5 d G t x 9 V t q 7 6 W 7 z + Y U l u D D X H T b 8 9 f 7 5 P i N h X k + f O l Z 4 P T N 8 g s A p K e h q M u Y J i u p m V t 2 U m y z 1 l y c C G o 5 z r Q p d G 6 H x P W s / a N x m 7 E T b n Y o z l z 9 A c 3 e r A t 7 W Y d H 0 H Q o h k R b + 2 o 6 M 2 a p e t 0 7 q W 2 w e B g t m s v Y a V T D F 7 I x N O Y c m Q G G e X S T Z H l D k Y 9 w + E b 0 O Z p v Y D 5 9 i 6 t M D 1 g Y 0 I L r 6 G 4 5 U U U S 5 l + E J + Z p 4 p 2 E X r v J d F 6 r 5 k D z 7 9 S P Q Q a 3 L L D p u Z a Z P H N a e 3 p P Q R D e 7 d 6 K w I w a M c a + q + v t u 3 6 2 l F 5 S W r m f Q / G 9 M V v C G V u P + r q S 4 y z 8 / c P Z N p M v R x 0 Z Z S u Y 6 h 1 n I S z s d r 4 s J m X j 9 q n y J H e N y K R 7 2 X s e G U m v 5 9 5 T H e d C S e 8 Q g T S A C 5 P m r H Z r 2 y C E i e d N 4 T 6 F 7 J S F u 9 H N 6 L d C L o v I 3 o w r M N Y c W c z N 6 R g R M e l 7 i 1 b h d a w C U 2 g C I x L / R p t 0 Y 9 v m N O o a S n Q n z K 7 D Z i 9 N Q C Q C 4 4 T d X q / 0 s 6 X Q G w D O d e M Z t 7 Z k a T 2 L 1 X c 8 8 p g a n s w N / S I 9 Y O 0 i t 9 h 7 e W k A s C F t l w v B 1 d H 1 L 4 D T b P q r J z j J L E N W Y r 5 l 7 U Q 9 8 O 6 o d 3 4 D 6 8 h f o S r 7 l s i P O E T 3 P B 2 + o K J K W J + y X E E i h m i v p H + P r V w O A Z E w Y T E / Z 1 3 N D t Q B D r 8 O l A b D i u K c a 5 e x p i f v 6 D s R 0 6 D s v n E H 0 C O i e u G X A M M v l T u M + B 7 L D t k z 3 i H n 5 U 8 q u h x U B 8 O s k F h H D 0 L 8 m s o 0 8 / s m Q T 0 q V 7 I P V m x 3 D H M y l H R 2 Q n Z f g F N Y x n d l D k u g + a Y z c m 7 e 6 X 5 P H F e V s O n 2 P D 9 b n 8 W s h 7 o a D z s w 5 b 0 H 6 R 7 1 i K Q S y S k d p 8 a U H + u Z c D X w y Q D X T Z 9 E x B f l K t Z X g + J P J A N w t 8 F 9 o P j q O e D w A M / X / C F B m q l 9 Y R P Y N Z C r 8 V n + z 8 d u i F N G 4 3 / 0 g K + U h + + D J v a B d j c t t e F R I L m h 5 F 6 x M r M k V M u Z A B e U C 1 I O D 9 n t 6 5 4 x / l S 3 J W w W J / 5 0 u 5 k Q n 8 L c N y e e D Z f J F H r C q U e K D D 3 n 1 8 0 n p k v k h q b 4 L m j v g P O s K G d 9 m f 6 + S 7 F z U d S i s z e S / l t / X f u K Z y t c 8 o z 1 I A g G 2 G 0 U 6 I 8 T 0 1 / 2 w u r y l j + W r K M 8 y u J 5 x g O K Q s / T j + f s X v v 2 O v E S + x i O 0 p B M H 4 Z 2 U + l 2 P t Z D 6 i n 7 v O g 6 e 1 t 9 L 6 o V 7 8 B s F 8 x Q 0 G n Y + m K 8 1 p T M Z 2 w X 2 V T z R 8 4 P B 7 z 0 8 7 g k a R L u C U 9 7 e Y d 8 E 7 m A L p i A q 4 p d K D C O 4 a / D S p 4 Y j u k W d + O p R r E n t M G b R j G A l c k p N e 2 k X 8 y o w b d e 6 U E 2 4 Z 9 9 3 8 f 8 f K + s F X 4 z K m 9 u 0 M A Y I o k f s 5 Q 9 H E q u N l 5 F O r P 6 W j v h n F W E j s O H k 7 d U g f F H O z j + h Q + a t c v h 0 K J A p C N p F 2 R Z 2 k O 0 l / U Y J g U R e t w O 7 1 t c u y V 8 + W j Q R u p e / c x i 4 k 4 b a A B w E G G r E 8 z t G U a 3 / 5 x + n 4 j Q t 0 k C 9 n O A C S v F P 3 x 4 Q I 4 M K y j e n + j 5 h n t p d X i / / P o b I V 2 9 q q W u v k x v e 5 G b 3 2 X B K D 9 H / Q i b q M t h T f v g A I 0 4 Q T a l 9 V O Y 2 c 2 / n p g m z D 4 p A S N + r 1 z A s X r p T M 6 e a Y H x h s 8 0 G o u 3 M d W Z Y q H V 9 g R D N W 3 F W I q b 5 c K 6 G D P W p 8 O H 1 W J H z 4 C M I y W E t 5 Z e P e 5 E x 0 a d Q y r m W p 6 z 7 Z o 8 Q r p x p 2 X w 8 x 1 f U 7 c u I F 1 9 0 H R U 5 Z t B o + P M q 7 Q 8 + B / Y p D Q A i 3 o j Y R f D D Y V N U c q 9 j / K W 0 i f E S Y K 7 h h I 8 o X l L c R b f + u 0 Q L t s T J b w t S o x 0 u T 7 H t Q 6 M M U 6 l f h 7 H Q f 0 4 6 n x b L o 6 M / z R O h O N H t l h P j 4 F C N F 7 7 h f j F i f 8 c C D A 8 f 4 a f 5 + A A J B t i T a r U 6 F U J G p q B b f + R 3 / D 5 + v j i 3 L g k M X l j 4 P 7 l w U b F A 2 W U O q K P 1 A G C s 8 f k R V a 8 8 U M H 4 C 0 9 5 q M L H C b p J e b P q R 5 Q I I o 8 U + H w X G G 6 s y s U m 8 G m H 4 + D s H O b A 2 z 0 B P s J j m r / T x 2 N C S 4 B 9 S 5 h U f T 4 E c G c f w l 2 1 O x K M L f a B 9 n N 2 N r 1 u P t g X K s I a t 0 x B O M q t 9 9 N F 4 t K B r S g s 0 / B r m f H A y z L 8 q + 3 1 8 5 e O 9 B G q 2 o a F / y e K D 9 n g N o Y P B k u C G w x S l 3 q + m 5 8 M X Z 8 g k 4 7 A Z c U c R Y y S t L s a A 7 C N j t s c f Y H F 7 z I 9 m o D Q L e y z n m u 4 X 2 z C 9 R c p E A D 6 9 g I e o G a 8 D u A E I q m F 5 H E d H m 5 w E E 6 D g h M F i v 4 T w R e N I V w V 7 7 K N Q t n i N G L O 8 h 0 G P 8 W 6 Y p r r 6 W l g E B L R / v B c / V C b j 0 K h q 5 L i / Q V v S 7 q d K y V k Z O 4 s n / 0 y 2 e D F 5 d P 1 / G y q 8 n e 9 Y H V l 9 6 B J q L f R b p D 8 u C D 4 + 3 6 Y C v g 2 c r v S e 2 5 T + 5 o f p D F F E Y S e k d b u M L 3 B j C H j Z Y u 1 X n 5 2 R A P N a r o O n Z j f A B q h + h k I + 2 8 r u W F l i D 8 T I s y B d Z B A e Y g X u L 8 i S N P M P p h l X E B 3 J m 8 7 D Z i a 2 r K M a F c / x R 0 M C C + l A e E Z u 5 8 b C r a f G H h c c e X y x 8 r K D G S D c x A v n P K 3 z j u Q 4 K 0 i K y s 2 p 4 n z N 1 g T P V 8 2 R Q F 5 q W g U j O S J o M d n k E 3 2 y p y 3 p w 7 a i 0 c q b 3 4 p y 1 t 3 K G F / V U N o r p B V f Z 3 y u 8 x P l n R W 5 Z O v n K M 5 9 t 9 x E F N G Q e 3 s v p v V 6 6 b H y M D D S h 5 R L q 6 9 7 P l 3 F f l Z K J j j S 3 t i E M w 9 d + y H S m l 0 4 z D M F W + m B N O i a t d R z 7 b A g T N w G k T H l P 2 d 7 s A n + S U c G g / z m g / H K W A X R b R O R B q P T / u J S g t 7 S t q x F + f T f b h 4 a n Y z S L 4 l T b g 2 p A 4 E I o u P S 9 8 9 V f a d o u 4 s s O C K b O N T 9 7 h e s x t m k O 7 I 5 y o + X a B B v 4 M M X S m L 0 P u s T 0 8 f X L U Q 2 h C P 9 u 6 N v z t k z 3 8 v m U 6 e S g V 6 w g F n L q 6 5 W B L a h o l M n 1 b Z j K A Y d w A b f e O j 8 4 b J f a b a I X V s O v t I z Y X 4 c 1 G A k I + p I x a R y E 5 T t 8 P T e K k / F Q y 3 o x 4 f v g O S b u A 0 H T P 4 x / y P 9 s o t x 7 0 8 V / B 6 k X q D x 4 C B 5 + F C H D H r W Q 8 a 7 r 6 3 j 4 V G S 0 Y 1 o r 2 o 5 M + 9 V P i L s z V p b V a A h z v b v e 0 H / 4 Y K N r e V V 3 Z O f R 6 7 v P X + 1 w c 5 / 7 c + S E D W L o G J f V I d Y 4 G Z y 8 v M 3 K k G 3 s H 0 C M 2 p 9 Y Y x K X O w 4 Y N R 8 v C Q k k O h x + 9 4 8 8 0 W X I u L P d N G o x s C H F Q i V i w v 4 Z n 7 F I y x K B S m q / h D 0 b W k k P H L r Y O / j V z k + z R x C B d Y T N 7 g l c i N u 0 Y 8 + a p / j M z Y f G Z M 0 / F M R 5 9 c 4 j 4 s K Y C q f 9 2 M E E z 2 z T 9 s z n 1 e F + M 8 g X I J O t V 8 6 9 I G l m u g f m 6 o 8 O o e s I c x O 8 J 2 C n B J H a Q h N Q O j R 7 Y N 1 X m I c 1 M 2 J s r l X e G n u w d 2 7 u E 6 Y j r U 1 k z c O o e v j 5 z 6 b I 4 o N M V 3 + Z G V K l m d d Y m i x 6 J x m 1 J s 9 t o U + S 9 7 3 W l o s U 8 S 4 s 4 Q 2 Y 0 j M r V 4 2 e 6 4 E E F X l Y G 1 N 5 K X N k w C r K k 5 8 a E d B + B x V / B F s E j + U E g y N E M C m a m 9 I n F p T p j H 6 + 9 E Z v M i 0 4 W z + l T v 0 y g b e 3 1 h S / a Y A h F x n l + 5 A S / a 7 p A 4 o J a g l v 0 Q f m 3 5 V b k o + j H u o / 0 d b u P W n M 9 l Z S / H w 4 u G m V r I Y W E L x y W n u / e h F r P E 9 F 1 x O 8 J 7 f s f 4 Q N S B y d N b k E D f z 7 v N / x R 7 i 3 u J c Y j 7 P W i 5 4 w C s v R b z u V / k r 4 4 H j A O f / 0 S i r V t 7 g j J W E 8 7 V a 6 f D O l b t 1 P e h e B 1 b p q z 3 k / A j w S D L 9 M 4 F Y Q + 9 y / D N M B W + E H 2 O y O z b 2 j d z y l H q z Q w y j R d A e U A U 5 w 4 + W A 5 w S M T g 9 Q m 3 T f P s 7 H A / q 5 T d J B L G M x Q O c y l b P A s P m J f 7 H 2 V 2 x s + I p G g g z Z s x y b f L J S 3 d 5 8 Q m p 5 3 j O A e W m s / o 8 1 7 X M z R a c X 3 9 j A W F v C b o n 2 j d A b + y J B p X / T I l c r 4 b 7 A m a k Y 7 C + 4 M 6 h l O 4 H 6 0 i u t x G P 3 i Z 3 k q 5 L b i Q j D 7 4 n M g a f d D K q e 3 X + y 6 T D b o a r w Z t f / J a Q e 2 E d 4 z K H S f k u w Y F h C I v V 2 F G s C O u s m D F b n x 2 Q s / r s j v E 1 C Y T y f q R F b q G g N d 6 j E L o r i B w h e Q a H w H F l y q u J x I 3 N W M H Y Y S E 2 s Z p 0 j D j U R l t P V 1 K B Q T E V l H V g B V g v u Z P i 1 q C y g X W 7 M q S W n R l h u W F o W M 7 n d p 3 H j h 7 C x q f U + X B n m T 9 E s B k A R V t U S e A V q n D P M 2 x z v z f W Y F T m e 8 d B e I z f 9 u L 1 r j K A F j M w + C z H T T m 3 P m 4 j i W y y i 0 i c B c e h Y k T Y G L l 5 G J W 3 9 4 q R C o z J D c F 3 8 O 9 A L / f I v q x y J K j 9 B k d l h e h B S Y D i P n l 5 8 M 7 x N r u t 7 J E N 1 m R S A C 1 b Q s g l J f 9 v y M w n Q P V C C k V q I S Y w 2 v Z g t x K a J i / d j 0 5 m 1 j w 0 l 5 0 b s u Z i U o S T L O W A 3 Q S 8 k c C x 4 y s 8 a b d b 7 2 Z 9 c r i l N y 8 y m 2 + p u I 5 6 Q v 4 6 p B s k 8 X j 4 O 6 h H j s q u G I 8 S 8 B E 8 W / m z f k S S H J X E F C 4 Z 8 A F 4 N / x y A R R I P h r P o 7 1 1 U O 1 2 / t 3 i x g + u N N / j 5 O j P R Z c 8 v 1 y x h d L h 8 m c 2 I c a Y P B 1 W 3 + l c 4 I i A 7 K A N 4 5 V l c j e J Q M q x M o 5 H D / V T n m g t o g E 1 P I L s K m k o z t F c K Y s + 1 Z 8 s 9 g X p l D 3 Y V I h n + g o 7 U 3 7 + 9 3 F J s F P O x 8 / 4 / 4 C v V J g I C U 2 g W k + S H R R V K f 1 H C 4 a P 5 g y p D z C V b o G 6 e w f 4 S 5 x 4 3 y 9 3 R 9 e 8 0 r U 5 S Y 1 K G N 4 X 6 R r x c d Q 0 V 8 W 2 T i 2 n 7 m c R K o 6 0 7 D R 4 v R S e F 0 g 8 U w q y v y z N 5 l H 6 u H u L s d 6 O O z k Y w 6 5 R T W p x 2 x O q t g C H B S 4 c r 6 J A N U p S 9 e g O X o D U e P x j J T g O u R G Q O x Q l D x C h P g D S 9 4 7 h t Q q u j D t 0 B V V u R A I j h 2 3 d p H g n + G r m u X t V + 6 S C b h M 9 I n p S 5 p 9 Q Y W I A y b z M h 5 4 r e a y n H W l M 8 D e v 9 L a o l z d z 8 / K K E 8 F M S D 9 o 5 d + 3 W + 6 4 K f c v v 1 5 y z X c h N v v 2 z t + s P 0 9 j p H e B W v I n K Q k f G i f c y S H D Q d E d n 5 u n M u S X 8 x s S o p F Q s P m d v w 0 8 G B W k F 6 f n h B 7 m 8 A 0 x Y a i u s Z N T w v j j m B + 4 3 4 X g f x Q F V D b 4 n g 0 s d U O k t W + E i U E E 8 5 2 P t f + g f 4 g V 2 s D z 4 S + A 4 P X D 3 u 7 F m K + z X s J w x n m 6 W x T Q k / 4 A c B i R 7 R a n w A g K s 4 X C P x k / s 3 I d c a L a R D J Q O / u N T L + / P G f 5 E 8 b 8 R + L A p + 4 d g L 0 S x m C e / i t / E G U n n f u Z z n X U 6 e x V E q U H 1 i h 1 7 9 P L + + v 2 l 7 v d A Z O C p C e v i l 6 K D B p 7 2 a O 7 V u w 2 n F k c k E C K M M o m h a 9 + e C g I h O S g o 8 u Y A C a G N / 4 x + T j a c q B H v H 2 Q X T B H T u m G G p p n q X a l X V 9 x b M 0 O h H h 6 X E N 3 o u L r u x S f i y w 8 1 6 H K I s H h N / 9 t M F u P D E B v R B I U n 1 p 6 F N + x p w O E a 9 i w Q O X G Q 1 V f T Z d v 9 h Y A H 4 w A H v 4 x L 8 8 6 j k p R O + 2 0 9 G g D r 0 k j P V j 1 W d h / i H n u E B + 6 l C y 3 r P 3 l w U q n 4 Q c 9 s m + 1 Q C g Y Z 4 r r A R n + x P b l x W y n 5 / K e F P z n L 3 u F y R W T 3 3 2 W 0 d Q 7 o c N 1 r K U a i D d e C e U i 3 v + l u r x H o k l 1 d y o j 7 r j l y K W k d 6 2 p 3 I H M 4 Q m e a 4 m x Y P y p B / M D f I E n 2 w / 7 Z A f 6 M G o b e P 4 G 7 E X V x I Q L Y H M J y 0 W o p A V P o L 1 u 6 r n X q Y 3 u o p b m x + j G F q O S m v o d c G 9 i R y Y A N v q K 7 h m v S v P u r O f k I U / f q P g g e P C / E P x o D 2 l 2 O 6 j h 9 F F D z B W F g o c R I t E W U l 3 M T I a 9 Y d b j N 4 X 7 u c 7 P d 7 b m l 8 u I X K 5 v L 1 s z 2 7 E f X m A q i / F / B K Y b q 7 M Z B C g f r 9 7 n D a j t E J s X F X q B S T Y 3 R b P 9 G k H Q m 2 w f o X i s r / v 5 T 1 q n c Q O i Q + c 4 l 6 h x w 4 7 a 2 v D f a Q e f 8 B 9 C b v r W n 1 k L A 1 y 8 S S + H g e x O W T m O x 6 5 / k o w Z g J U Z F E d 8 5 2 e + K J T n K n e o V q + S X W Z v B h x Z Z l i Z Y e s g 3 G h d H p n K I X Q X u f F R 9 y s A A l t v 0 y N I s A 7 R x M l 0 c a x C 1 f k 0 F v i Z K + C O V j y b 3 6 Q 2 j H 9 D M g X m g u T 7 i S U n p f D L f R 3 n 5 0 K x V 0 M E Q i e i q Z c 7 U I C z Z 6 d o 8 o w i o N f k j R Y j p E x x P J / g N q J v V 1 6 A M C n 6 + R Y A T F v x g d P o B L v Y G q 3 o f l 5 W F Q Y V E I Z S C q O l R 6 P 9 h b N 3 P 5 c 8 D B H a D m y t b s z 1 Z U 7 Q x c D 9 e h k A j m 2 d T G 9 i T q Q y T s B D u x e X 1 M 0 q E 6 Y A y J Y d M u / V 2 5 Y 7 L B 2 Q Z 2 e 9 x Y O h O B d q f a r g + w j y C 3 z h B T x b 9 2 B b u l q 8 j 0 B S i I d 5 m T m P h x p L e B S m t 0 A W V s K c a / a V R e 1 8 X o R N K f q w 1 y S c 2 G c b x q u Q 0 9 M y q B g 3 D e Z A X + n 6 I 3 C l n u 4 D p l V 5 Y E 1 F K w / K Q A p x T k 0 J 1 x g j m A j 1 e q t w j n 4 F z A R g T / 5 J u L v C + P J j y Y S 2 k p 8 p s 8 V X Y b W S 8 O l 5 3 6 F r f i 6 0 q q K V h 7 N v H j t A H T 4 i I x 6 c I x n U + J v 6 7 2 F 2 z n L I B J S f 8 h G y K V 7 M h S g d l 8 n C 0 P 9 C c r h v T A s O u S l a W B 1 9 1 z N H r w 9 c z q s t D E h / p z L v U / l K n t P 1 c L d K T e E B 5 N R k a p v P q u H b 1 C b A P y 4 e V c t Y S N 9 9 7 3 / b n + m 3 9 c u Q i p G K a N C q 7 u Z g 2 x 6 k G 3 g + n 9 u l y a o x Y C k J D G V F G S T d V + C 9 w 3 N 7 i 8 q g 7 p 2 e M 4 J R c S / 6 Q H 7 0 1 m M M Y V 2 c H N + + C N Q F v e 1 x j g S H q L d 4 9 k F s r T u F W X R i I c L y a + / J w b u d k t j H r F j N B v a q c r F d e H H t z Z N q N p p Y L W l V M Z e 8 g V C 4 5 K / x 1 9 j 1 + 7 k Z A U j U k y z R V F f j u A T E 7 m z 2 / h 6 Z N T Y k B r o L K I O 0 t f C 2 J q 0 C W T R l e B t C 2 Q d f 8 z 5 + M 0 U U 3 G R Z n L 6 V E C s h Z 0 T W 6 e k c b k 7 L g Y n 6 n q e z 5 Z g f h / g e D 9 e t n + 4 Y / r e r p F M w 3 g 7 n r J X 8 F 8 z t U E n Y Q T / B p L t Z G j b 4 i z + c c l X A E a T a j e / 5 a / p d k k o h b 8 8 + K 6 n w 4 D q i z 5 6 D q 5 H J L F / 7 n 0 O z Y R 7 5 p J t W 0 0 v 6 L N V t m 3 z t C P P i M W A i n j Z B f V H W B A x Z K v 7 z a v d i o 6 R f z C i J Z n I 6 + 1 y q 5 G 8 v 1 H W c E C h c P D / J l I J S H P p 3 U A 8 G B 6 + B q e 1 + K w j K d o c / w j F W / + T S c y w L x U Y R / r j 2 0 8 J R m R H c f 0 E w Z Z o t 9 u p 3 K U d H V w K E d + G r N s / I Z Q A 7 W E B I o W / 9 g V E m 7 n + 6 Q C A A T v Q R U D i J o l 4 D 4 + E G 8 q e l s c K / n 2 j u I a 9 e P c I b 6 6 Z E Z a I p s 3 u v a e G j 9 z / A o m 8 a l h / F 8 7 6 z q 1 7 C f u f X E v 0 C v T n O s r U S 7 6 u m O D b j 8 x / t I W t W O + c L E z 8 i Q J T a h l 8 / M / j M H w C f A 2 P / n w a N S p b 3 t x 6 L S / W 0 u a G v U r O j n F C W z 5 F A e s q C F Y w h 4 A B W z 1 w j u C H k z N e U 5 a G U 5 G w I M x S X V Z L u E Q e 7 U z K 9 3 5 7 O h / I 6 i t k 8 n Z C 5 v B e v D A d + Q i O 2 h c y F C 6 z p W s a u K m R B G r T 7 j P b E H 6 y H 8 L f 0 q I 6 8 L Y u 7 q 7 N 4 Z 8 / f c N l d + F i / B r L 8 u j v k M x I D 7 f j t K N X G n G F p d W 0 4 Y x J p F f 1 2 z A d x q H Q F J o l I i 2 j 8 a E z 0 Y W K e g f U n V S l e M o 9 m s 3 U x C s e W w T n q j g B r n h S T E 4 c v R A I U o F N 0 n o V e W u A A Y 7 E e h q f 8 r k J b 1 W y F A r j f E G J 9 e S K B L w O m z Z O z n n x i y E x q 7 d K r p Y G L S / f X j R 6 9 Z k 0 z w b E y w F Q 1 G I B R w 6 r F G V v z U g P G o c 8 5 c d R c 1 Z J W Z R L Z M v V 3 v r j 6 N D a e 0 S C U f k t L z A p 9 P C L q 8 3 v F g J b h g g 8 i 6 Q n K e 0 n + f 0 Q N I w F K R y 4 7 y c u u X X y b 2 j x 9 K P Y 2 X 2 b v 3 q u F M 3 t G J v W 5 n Y P 1 D a g 6 w e y D h b 9 h Z L 0 h J j T F P p H h K 2 9 1 c e F 5 4 E p 9 4 c o h f E x u U / l q c 0 9 c 0 N Y U 4 f r L m Y T T y E q 6 1 y 1 0 w t e Q R L a Y Q K u c K d G S O F d n J P m d b C A U G b 6 C a O Z n c L + O Q f 4 x z y 9 B 6 k h U v C w N u 0 A X N 9 Y A M w d L u g r f / B B T r N K O k M n P E / 7 i 0 M g / e K L P y 6 j R v 0 Q 5 M K C R S 7 c B l K p N r V 9 X y p z 3 d T i 6 l + / r X r V 5 q d M p r g 5 v + 8 j d 9 h 3 c d p a Z l + 4 h 3 7 x A M 8 5 a A x W F e Y F b M q O L 1 1 H U B 5 9 D j G C t i Z q R C A 3 D / I e M o y k 5 w y Q Y 0 2 r 7 j d A 3 / 0 k P F r f 0 w s o r N t N S a H y G F U E U H M d z q b J s Q 3 k B H 7 K O p 6 o 2 / W V n Z q / U w A D a 9 0 D 9 w a N k W p h + u q f f P D d M Q P u C T x 1 j m 5 q g B 6 6 U F z H n m P B f 6 f E j 4 d 3 0 f F D Y N X b D v E K l O m h e 1 E 7 9 M / 5 K t C Q i 6 r U x / p b 2 r o M z h c g 9 u A A u L 9 9 m K O u 5 g T J 0 N Z Q K G N f 8 U r e o V K Y v o 1 r w / r I I + Z h t W o O v v 8 / A 1 7 I 7 I Q v v t U C a o E 7 d i z 3 t I k j L j m x R G L D S T B N z U N V a R w N R E S / S P 6 Q Q y R E f n 8 Q l 0 X x 9 H k T B 6 a Z O H s y C U g V z H P 8 x N e R X x 8 C l x F R q a o 2 M j w w Y E l C T R e / J A r a 9 p V q d D 4 O w z N y A W 1 s c g L J M P J k o Q G / o u o c 9 s 2 c U x r x J r 8 x s B u B M H A 2 P 9 U 6 I j c b D u t U + 4 1 W z P V Y b 9 K O r f 5 B d 2 E e 4 0 4 d S 4 y J h T M y v N d a t R w g 4 8 5 b P V p T + l W Y 8 P E 4 x m d 0 l p U H a h j + L 8 E d k Q y O z C f P D 8 v S G A i y j 6 W M o g F e d M f N f + K I f b 5 J q G M c 3 z P V x 5 Q 5 6 h l b E c K z d X w P I + 1 6 d I G Q t g x m 2 / w x x 9 P / r X S H b n P c S Y q 7 8 h d U 1 7 1 E j e Z N f J m 7 q c J w 8 N X B T u H H d 8 s e k 6 1 b 2 N A j b p 0 6 I J D f q P D 7 m A 1 8 5 U 8 O 9 b E M R + + J 2 c i c n R l f n a i J r U 6 f h E e L 0 N w x x p / P Q j b q M w o D A 2 l 9 C A H d g e x H j M S D w o N C r T F L P 8 D 3 N y f p n X o Q P 2 n h j j F L 2 7 U W m L q 7 Z B o g M O n 1 0 / 9 A i 8 J k 4 / Z g z J u v + t O g I z O R w t 5 x 5 e s l K W 8 A z q X j 8 3 D M N q f Q Q Q T 4 H C Y x i c W h P g T F N + k f p o c j y t E 2 E R E 3 3 9 L p M t Z G u i z A l T O Y B u c / 4 3 3 V e H h v Y z 4 D N n M J i R 4 / D L G S D X l t e + / 9 S L W x b 1 s f M G 0 i K R Q o j j q J s s a c 3 J 6 j J J C 9 V 0 M f 2 l H q R 5 P M g L J w R 9 5 d M g R Z e 7 C O D 1 x c r d W O E L G 6 A k i y 8 d r L n m v P l 1 f k e n t d L L R H L 5 T W b F P f X 9 t Z I E x v O f i A + Y O J x h v O p S R B W b e w 4 7 b T r 8 V l Y p P V r e X H I A + 4 F 3 N T l x j F T q J b J 2 Y v I s t W f j A E X O g J C 7 Y Y v K a H c 3 E 4 2 h I 2 y 0 8 / 2 7 k 7 P 9 L h 2 p y / P x u k 6 N r x 8 b 1 O n B W F Z / L b S U Q D z k g y q B 9 J l C N 7 D p s + f o z e 9 K 7 u 2 V X w m E P C X p d 6 n Z T r o 1 2 3 W m m x w B f Q G v s R 0 m Q F N i f o U F g D o c w d 5 M P l g Z p K t L c o N X h k b W E I U t H t O O X Z N B e P 7 O p D I r 1 2 H c g R I r Z y u g y M e q O W F a 2 0 1 S f 6 C 5 P 1 8 g O V 1 e E B 4 P c B a L N D Y A J T 8 d h H g 6 U k b N M t 3 d I + X 4 x 7 O T o W G R y O j h E u h H 3 A 7 + t X i R A 4 6 t t C V V X P 0 w u / n d 7 x E q 5 g V J p c 9 A t 0 y i V 4 p C b S B R 8 x Y 2 3 A F 6 8 R o j r U b z e v D o n 5 T t O D Q y u g G V w 7 v b u 3 4 e 8 D I c f M w V C U + + A + O C m 4 x Q C E e l N S T U O q M Q N D F B L 3 1 z k s S p g O s L 7 T 3 j q 0 K 5 N U + n 7 q w / 3 W N V H v 4 2 0 n M W c 8 n O 0 T H O z S E / y U c 5 g N A W u h S o G J f A f D 3 6 2 G 6 q 0 A 6 N z 8 4 1 L 4 L z J 6 K z M t T X / 5 S c w a f 7 t I k H 4 i l A H B p d 8 U 4 M J O i s W 0 V x u P B 8 1 J + 0 j 5 g e F 2 q 0 1 w v g y 8 N f / 4 h x d 9 K c + 4 j 6 v L m x o 3 X Q f j z B c t U L 3 B 6 n M N R G Z M Y r i K c t m o X s Z J y M z y r y n O w p 1 R o M x F Y 1 b w K 2 / P 2 / 1 4 I w T k A 6 S p x C U 3 P 9 3 T a E 6 e e c j / 7 s O c + e f d g Z J 0 z A I L B X 0 e j T d Q i v I m l U A 5 i T j 8 M C L 1 Y u O V j u 1 X H s v w c z J 3 P B z u y p a M P D t w 1 x 1 4 k m f + g q C P s R e m d o / t A Y q y b D h h k W 5 N + 4 m / J F c t J N F U y n 6 / J R 1 9 g H n 6 m 1 m o M F 9 5 i c A 4 f c V f n c x x B / / x G J t j M u k D w X 8 x P j 8 z u e m 8 t d Z t I 9 C Z 2 Y A X d / p N u n E A 7 6 2 H E h z Q S D x C E D M t 7 7 E F N 8 x 7 Y I 1 c D / O 9 d Q Q T F Y X O z o V H 7 e 3 j e G d Q z 0 J a l d + H K o c c g J x 2 P f 5 a + n L R J O q u f c E i Y i o a X A h x g H R S G Q M u k f r z F b U P d Q 7 K O m Z r M l K J T n v O n 0 n U f F f 5 n J y q q b + T 8 t J 2 d i H 7 g N g o W f i c E n w + s K z f L f M K L H f G k 4 N k w E X H i M 5 F p E 6 H I w L R G Y p i + 5 D 9 u s C r R d f B w V 3 y R h 4 L I 9 e z h w D l X 6 2 B j 8 a v A 9 O Q K w P 7 F h b 0 Z H V w L L C 6 s K C d 3 1 5 5 F s 5 4 U G J p d l 3 w P X P i I 2 h i x d + M Z i 9 Q h 8 m 0 s H 8 x H 7 w G c h L 1 U 7 G v x 1 o w v + L q h X + g E k s t 6 B 1 o s c N k G P z 0 o f 9 x x N e + 3 g T v i 5 7 L e 3 e f v 1 R a 3 b s I Q 8 U o b C u l K 6 6 T z E z z C j u j f p 7 l 4 W B N K H Z a L w c W o J a b y T 7 a 1 R 6 O F B F E c S a u 7 U i W t Z / i N T G v f Q w y I H y V j 8 k 2 s W J P r F 0 T I f Y s P h S J 4 N q 7 O O 0 z 1 n P S p 5 h 7 5 y M g Q G y 1 M 2 B s o D D D P 5 / w w r L N y 1 R w G F 8 W B v L Q R Z a B y e P v v E 4 R t L V N X 0 Y P Q 6 q H s B X H 6 G B F 4 T E T v q 7 H u 7 N H u d s G O 5 / C P h L 7 j y Z + R P M P C D a 4 G y H j f f 3 2 W D F L u P 0 9 d o v C u O W o N q Q O S c X M A e 6 C 6 L L h X p K 0 l y 8 R X h G / 2 x c i L j 7 6 3 b Y O l n Y Z i H 0 b G c D + g 6 l 8 w r U J d 3 w c z q T x W / h b C u Y y / 6 C R 7 n o w 7 v 7 E M X c Q j w v S V 5 a C 0 d E w q L / + 0 U I v B C X Z 4 f o x q 4 m 8 N E g i H F / s I v P a f U P k a T B E w I M o b d 8 C g x O / X 8 R x e V 2 Q G 6 n e L 3 O f a N M 3 x P j / w m d H W X 0 y F L B g m h w N f V p 0 V 7 Z 0 g T V / b j u o 4 P t j y S A G + x W L K h y O N A e d 8 V s 8 n q h D d N u d L 2 F 9 P O 8 n D w z P M 7 L B z 1 f E s D s R b H P e B J j y T b B E Q 4 / x n j q y R i q B D E Q 3 3 + T G H g a I t o 4 X 3 5 O N t 8 e K U 2 N F l S v s Q + Z h g M g I n 4 J A 5 j H 9 i A a O g 2 t 5 p b A r / d 6 T 1 v N L 5 B x 8 D K t e + m l I 7 5 / R j u N T 2 3 j v C 1 0 K a W r g f q 1 8 6 r w t h J 5 L 5 M H Z m V + q u 5 V v x k M 7 t 3 3 y F j U N k X / A x T y 8 B 9 c e q K X j 7 3 U p t a 9 6 a h K T r 5 U V 7 U H y Y h Z 4 6 u n H 8 2 1 J I b m i 3 j i b 7 a k F i R 3 W H h n 0 N s 7 b W f 7 g Z J y T u Q G Y D z 9 R v 1 N H d u 6 J F 6 + o k l H E n h K Y P V J t O Z o c P L g m L O 5 e F 3 Y k + / s 0 t L w a Y i X B M L Y 2 I r 0 N G F a e Y M A V T o r U 0 u J q y K V 6 M G 4 l a y c w t j q P 4 2 M d r 4 8 j t E w 2 Z y C v P a k Y 0 k G y F c s W P b 2 Q j 9 N k 6 f 5 R X z L C s C k m d a e T h 3 X U J O C s f c M r P b 4 S N 3 x g L j N 7 E 5 X K g X G R N J P D Y o n H l 9 G s 1 u K y 3 h O T g 0 w Q h r I X z x P 2 Q E P A j M U k 5 s o x R A u 8 x w 9 D k R r H u 8 G 3 2 0 e J h u 4 a 3 W T 7 P J F 4 8 t g I i U m t x r O P e w H w t S l t + U s G v w 2 D Q R v 0 x D T D S M g e 7 a p k + B w n f c Y S w 9 A 7 O I 2 8 O p O o 3 C c S D n h L s t Z G 6 x H 8 q A c Q o J Z y m I A V B Q 3 v E n 4 B G d 1 D f N f T l L Z k i v I r 7 2 + s h w v 1 s N k F l e y l 7 9 J D P k T X X x z t 9 h m G B 7 M z F Y G r a a / v N S i y 4 1 7 j V K O 4 V q a n C v t r d U u e m Z 4 X 4 2 M n B l P U T n + k S Y G N Z G x k x 1 F / D S G j a y q p n 5 Q / Y c P u d S C P g u v x 8 I / A 2 D d 4 a I 3 g V w t Y d p T J N k r L P e b f e D u z Z l X Z 9 A z / I A 5 k F D x E E Z B J B m U 6 A x F l V G b w 1 + d e X y e V S q p P k 6 q k e 1 e 6 8 + 2 9 1 2 L h + z 7 P f V 9 X 0 K q I i r b r 2 5 L g v s B i O h o Z V L + p 9 o / k E n C k o 2 7 x Z i 3 0 W A H H U Y s K E V 6 u J C I o p + M B z s U c h E V 2 Q 2 I U Z + V m e 8 Z x S O o / V + i C 8 M K h o X G R 9 E f n t q 9 X O f q 3 9 c B a m N g e W Q u O t 8 P T G t 4 z j K n V c u N g s 4 R Y A h U D C o I + Y D Y i + 9 g v N 5 B x Q + 0 v 2 r u c d K x L o x 2 e v c x h 7 q m I g E v 9 V + f i 1 t f p C B b 0 j 2 L X v W J 2 p E B s 0 z P a C h x + C + p n G W x 1 O O / C n c E P y T 1 8 C R B / Z b j 4 p 9 u Q 9 c T S d 2 U u / n U Z d V O D Z + R t A B i W 5 R A v q D V B n W 7 Z E c j K 7 3 P t F S e 4 H s L 3 + / a g H b i s a H 6 E / c a y 2 X I G 9 e a N 8 Q H v o 2 T / b I K i n 9 u Q v x 5 + D x 3 T s C q + p T h s p Y i o D x u W 8 W R e r M S v z v c Z K w D g r U J J 7 4 l 5 M k v P y r K z c P g E V z + + f F K T 3 m 3 9 t O w 3 r 7 F E Z C R 0 5 S K C i 3 i D 5 I q g U l a m T q C P L 7 e e H p 9 y L i k f j 9 4 P R 7 Y U U E 7 u O f M O 3 H + B t 0 l Z h w u q O B D R / v D t m 7 B 1 E D S / y / 0 u H F s e m b J d n w a 7 n / 0 S f N 1 M B H b h p 5 W h d l 9 E e 9 5 o W 1 s U R W I T D W p X / g C O 5 t c 8 N V A C v A t C w O O l K g o c e / U G d Z q l A U 8 Y g Q x 7 V a f 5 D e B I O 2 Y q A r v h r S 8 B v h 1 J C j C C b R d F A M e u A 5 G q t T U o C G t 1 s t 5 y 7 X 7 P 7 B I F W D B j F C v B 3 s v s D 2 l 5 N H M y / W 2 i 5 x B + Z i h g d b Y w g V D 1 + A A 1 j 0 I 7 S d v z 5 I O g H z z H w K S b / Q + z M z X P y v s F x Z 3 K 0 + F O l N Q v C E U 0 J k I R D D B Q Q Y G e a J q U g m t M w 6 + o T g v N e P f t w K A G 5 + f B + K 2 v x t n C 2 / C m Y c Q J E A U g j d u T 9 g A d E 7 + 1 L O c 2 3 G w g a X j n G / 0 g T R P h p u P h 6 6 y b f m Z Q h b h D m 1 Q S + 1 W K e H Z l e l f A N I k C 9 t J 4 9 1 i 0 K k / 5 C z m D J w p G T 9 X x f X m w 1 + C 4 3 F 4 v t l c 7 1 P n e 7 y b + s v a o Q 8 v o N E I P 8 / R p r H I m u K R q r u D R k + n E K P F j h W j 4 Y J K Y d / X X b v D P 1 d P p X + A Y o 0 Z 4 W C Q e w P X f q J B Y k b o f 1 l t 1 q N X i 1 4 Q h j 2 i 2 a i 4 S r 2 / t H b Z w Q i X c P i e N z E l Q 0 g S + q z z 4 5 n j c 3 L W E X Y + 7 5 o 0 i P v E X 1 9 s Z e R C S 3 o M z x T 8 D a j q v 0 7 t x E H R T g I K v o K U S E u e U 3 g 1 U H 6 / G T 2 N o 1 C E k J L C u e I n r H 4 S E D h s E t c 0 X T x a l I x c x Q f s 9 N V m s E k j 3 X r D 2 M D / 5 8 4 b W R o Z A N / e I A X R J H X T J a h 1 o Y 9 M 4 R 0 z c 6 F w l g e q V I n G 0 P U p F a s s K s t s N B m f r d y g I G u D Q f G g b o G g + t L o d C B P g 6 1 t W t m o o u z 9 L + S G j A E j 0 / X x d I n 5 A j I N V j 1 f v S B / h H v w a J i S e 3 u G + G 2 Y + 3 H 0 g n N w l R s a D J X H u j J w L e P X 3 / S 3 s u j z p W x j m U u A e 7 M k I g J W H / h t X g S x G t M x I f O 7 i f M v M N j J 4 M F 7 L 5 v j H C 5 h 7 D 5 b 1 + u H a g w S 2 3 c p b j z 1 a + v R Q G h 4 1 V P D K 9 H N Y Q z H q n s 4 D X s O o D 1 q 7 S t K 9 M l 5 z n W R I g 2 z f T H C I 4 O V 4 k a V v 1 F x E T i p m 6 0 1 2 Y G 3 + 9 8 B 3 b 1 A v 9 r 4 9 W o g H h J 9 D M m b X s i R 5 b 7 Q D 0 G n K 2 w d 5 m u o l e s O q Z S 8 Z 3 2 D U 2 F v t I m P U e 8 W C W B m N t L + + p / T d Y F R j I J f 3 E Y 8 Z p z 4 O L / F 3 x s G T s g D o i d 8 S Z v f r G n b 7 z z f d g h k t L w W 9 q s a J D B D b 2 q c E G W j V c o 1 8 3 U 1 j 3 / 3 r X 6 M D n r E H 9 6 t I q C 2 T 5 X Y h + H z C 6 Y W U g + N e P B a P S G 8 x g f 8 z k i R 4 F F h N q + s E E 0 A Y X Y R S / 0 J f 9 n 6 0 p O I d D 5 4 u k I Q N n w n z N m B M u a U Y W Q T T f I 4 H j 0 L / 7 9 H b 1 r M O 9 Q + q D W d w D r o G F u Q z T Z q O 3 3 P A X q U D Y T A F Y E 6 1 o G C M Q F W k g v V T 7 E a M f 7 g o v h 9 9 B C G 9 S M I q p c 5 H Z c x X 7 S Q I p D z h 6 O V d f n b 4 / f X P k R Q Z D s G y S K Q E P t r h V Z h k 2 7 E 4 w o N Y P d Q L w o y P W H W q u 1 N Y z a X O 8 B + v R 0 w 8 / 7 h 6 C N m g 1 N g O p x u 0 d 3 j B u Q S z s r O g 7 Z e / A Y o t 6 p j X K 5 g H I g c X 3 1 z Q 1 K W Z e 6 z 5 7 9 l u 5 e O 1 f Y / 2 1 S f m W W z X C 2 m w H z g Q o W s 1 9 w C 6 7 W 2 O L D A Q p Y T p n j p s Y k G i V I h v T g T p W X i 9 K M t 7 X 5 t a 2 / f z n 9 x J 6 U i b L T D + c v k f 5 j k E V 1 m 4 P 2 I y t S 7 u s B / u D x j 9 G h o A I U 4 N Y Y q M e O F s Y Z g 6 N 3 s t 2 7 + 5 x h 4 O q w Q L A J I X j a H T D 4 5 d u f C m C u E Y V m A w E D 3 T v n E x l V a 4 O x r D p 4 E Y G 7 7 y p M l H O j S 7 g J f P z L G J D H 1 V M L M R P f O h 6 A / N q 5 X T v v G v 5 t e 7 + 5 S N A A G d q 7 j T R z t 1 X n e d u t C E i l p E u H C E M P S b g M 2 y z C u q W D X P O K M 3 h l 3 E N / q H T s Y 0 J 9 P E L X v w 9 r L 8 9 b C H k X r 0 Y 4 O v 9 W 5 3 A / m V T / h y 6 u W z l A d r I l L u g S N y M e 4 O J b M A e y 8 j j d 4 X F l f z f Y V i 7 v g q o + o 2 Y z n o S a / C H V 7 i b j Y B k v P 5 P l y e u X B j 2 x O L d e F 2 E K r o + s u w o 5 9 n b q / u m f p 5 v + v Z y d x X 6 d j + I L D b R e W g G X I o 6 A n / c J g u / k n 9 0 W c 5 s 3 7 k t v L S I 4 X d Z a m 2 2 P U e C k n i 7 + O 9 Z 5 s d G 2 z 5 2 x U i Q 8 s C i r 9 z L H 9 d E I n U 3 J T R w T b + A 0 q A G 6 a B e D x 8 P m 3 c G P Z f q D o 3 J Y 3 x c 1 P l 0 / z 1 9 6 S 3 a B Q k c M 3 y s r 2 L q 4 7 V 0 D W u n y 4 A o 8 d R 3 7 J j R c R b X s t A e t n n 6 b I 2 W n C E 4 Y 1 I Y 5 q 6 7 b Z d H 5 U W e L R d h b t z M O Q d 2 + Q i O L A a a A d k d h a + M T D 5 K N r i a r 8 D D R f Q 6 I o Q H H F z Y S 3 0 k Q U c F B D 2 A O R O o E Z o B P s W K i 0 8 D x V d 8 n z H j p z 2 x W C Q k m n J f J 4 J A j L 6 y 2 2 6 i + y m + H k t L T f h h t W d C q S A + N 5 1 1 d + o / X m B C h x 4 K Z 4 + A K m + v M 1 C p k a 2 j m k / Q k h n R B 7 5 B V M 6 2 E M U 3 6 O Q U 9 y 6 v D j t a x K V h 4 M h z + n 4 c J F c x l 8 p Z 1 6 b a p x 5 z I A C 6 c h i L P u j d / A v I A z f D l h 6 7 D 7 U 5 U + M O W U Z i + U c O + x k 6 h f D 3 r y L r 7 W h P o I D N 8 R a W g A l p d u a v j o n v J V m a D N F p r z E 8 E B l f 8 f b v / t 9 4 c 9 y D i Q 0 N S B A b Z X f k o m E i S o r o P 2 y C F a F D F G 0 u S X u a C B M t x E R C E P L A + K N + S A 9 h K 8 J a d / m f b T w M n s o V N j 4 5 z K / o O C l R T z a / B T 4 c C 8 B T + R p x s F g y M 9 m 9 r M 6 m a j R v j 8 H H T Z 4 O 3 2 K i M G 8 u C A 9 x 9 S V d o u V S d u T 9 O 0 0 y E F 6 D O z u N 3 8 K w 0 0 W T r n i 8 b M V Y S c C O J n w x m b b T 5 9 k W T 7 Z K U U u R P A u L 7 W J T t d 7 + M i m Z 5 8 2 F h Y f 9 t f 0 w X p j I b S j 4 k / m T C F s z W R Y N M V 9 s E j v S E n u 9 + 0 B 7 C o C d g X Q Q X 3 B I B G 1 g f Y v 6 j G m G U h u 5 5 E y i b 3 L 7 K i o v j 2 6 S 3 P q X B x n z N X G I y P V Y 4 k 6 j l L v f U D + F 4 + i s C 7 F u u e c P A J D C X S Q v 0 R z P K l / n T B N R 0 1 2 u G I j d O + S 3 X P o 2 p 8 T 4 r y c + O V T 6 / 2 D M / q 4 q 8 6 j N G N G h 6 y k 6 9 y g A N 5 Q 7 F D Q U B N 5 B M G / 2 G M J f g x D 8 / E 7 F 6 f r 8 3 Z L N 6 T Q 3 p X w 5 S 4 B o 0 1 0 R 4 s L a 0 v S 9 3 D 9 W C H G p e + n r E j V N g 4 Q f k U i q 3 E X d S t F W 8 M a R 7 2 / f G r v u S T + d 3 s W O w l 1 w W n / F K p c Z k D u N Y z o 2 A f y + b K c S z + A N c 0 c a J E + 8 f V v O 9 P B 7 o S Q x 1 c o 9 / k 5 L U 5 s g y J C c P / U 5 t 2 u C 0 0 7 v 2 I y P J C n j X / A o b H S y D Z f 3 6 8 X i J j 6 J b w Y a C 5 P 4 R W 5 R g 7 s k t t y f S m i i f u 0 C k F U v 0 t U m u c t + T D C K w F 9 1 o K 1 2 v P B W 0 y Y t u h v W J p z z 9 9 O L b s o P z 0 A V x L O e 4 l 9 C 1 Y C s s a o c c 1 r z 6 O i 8 e 5 8 E L D v M j 1 u x z P u A y d N X O 9 E A F 7 x y x S v g O 6 2 X 3 1 a X e K 4 W 2 X h D F L D 7 t X a g p / O y 6 + H M 2 a p w r f k 2 + Z k W f O d c e g J H p 7 X C e 0 2 U G o y 8 z M M L n O O Q 0 T 2 d I d V h p 1 q r 0 D H z H m C D j 2 u a + + E f V F 5 G J e p Q i I I 9 O P 4 E R 4 A i / O P s i J L 1 u X 3 O M o w K z t 2 S 2 A V i j g a b L s 2 4 F N W / 4 E 9 1 h 1 x 3 5 O I A k f a z b J I / D i O / V N 9 r B m 2 y C I E 0 n F z P W 6 B t m / m S x e 7 r 4 T W A x A e q 3 0 B 2 o 0 o 0 q l A Q 3 u E W a Q e D q g u k 8 J r F 4 2 7 u H 3 v Y h c Y i / p 5 4 j A Z o K Q w j r + W R 3 W A p 5 t C w 8 4 x h O j L 1 X M 6 F 1 K c k 4 i V 7 h F N W v 4 0 Z 5 j q H 1 7 s 8 s 9 A H w N + m C j + c 8 D f t 7 N M U b 1 g l Z r 8 8 U v 5 E Z 4 J W r m y T / a U x 9 v y A N E E X J P z B V 8 j j 7 4 t 5 m N j N r y k e Z 0 j L R n 0 j a s d n E m d R N g r Q S m w K Z 3 t 6 Z / P 2 J + Z H a 1 E 5 p J e A y D O o 9 P 4 b N o s P F 7 3 k 8 / v X d s 4 H 6 d 5 q G C n K N 6 Z N + 2 y U S M A E j k t o h E t + d T i g 6 K 3 I q a 1 + 6 p 5 7 8 v I S m 7 I F e M Q 2 a K c k o E 2 C k j s T w D Z C F f + O k w r R B d J 4 3 6 O w V D H F 0 r + q 1 h z 8 j B 8 0 M m 1 I Z Q H X D u G f v U h H h x / m f B x a D 9 4 J E X O q H a + k M e S 8 y W x o v 2 s p j S q e q G n R c 4 3 l c M E H H X h V e W P 3 8 T F W R c z L x W I + 3 7 a l T U 7 D b M 0 v / b s Y A B 0 m f b + h X m / y i K r 9 m L a x u / d C X 7 D n B 1 Q z E f i T W V T Q j O M Z R e 1 i C B 6 O K E D Z r T i / z F K j z Z z T 1 6 2 p C l t B Z m m l + v d 6 2 y 8 A H c l D t x 0 6 X a z H Y d A s / e + n R / a 5 7 r a p e 2 k 5 c L l 1 m V q 7 S 9 V d v p E n s 3 9 x L l + d d H f g M t H q n 5 8 L w p 9 / a A O z H G g F y V M W 9 Z 3 P S g j 4 I t f a D U 8 h M 7 B d v s c W b m n l h 1 L 7 m 6 7 o + B j K G J / N k a 6 B V W J E H 8 R G 0 + f q t v m f o u r W l P s y h / p 2 D w f y W V W A F V k E 2 g W D 3 Z X / 9 g i 2 H C N D 2 h Q 7 Z o N L x J h J I O / F D A b 1 9 I Q b C F j v e V U M r a 5 8 Q f z 8 y N r 2 r 5 2 b I b F V c l 0 9 C g P k B S j y q D O F w N 8 Y P Y b Z 9 R q 6 D 6 d x p p d A / G 4 3 b b j y J z L V h l 9 h a S e 1 B w 3 7 1 f G e e X 1 n U X I 7 S M a b 1 q E 9 b 3 8 w Q g Q P f c V E Y X m Z a T S 9 X d R A V D E g Q 5 z B A R L 4 d B 9 E a s C 9 1 Y x k n b u a g H I l I U H 1 6 M 8 G g T f j I b D I J V E i w O n P z 1 T B Y C 3 U x M 5 P n k + 0 n N Y Q k J 3 F s J K I S F s i C b 5 A N S 1 + c V Q D v z W i / 1 x k G E Y I c + w K D r h Y Y L H J 1 u I D j e k D K P Q A s 2 n h Q t G Y x u n 9 w I j W c r J l E / O Y k V + V 7 H B 4 8 K Y y c A t e G y m 3 L V w l k C b V L W P l 4 r E t p q s 8 O 3 r d R f 5 2 8 x x 7 z V 6 z a d z d P A R d s O A l o J r 9 9 m 7 9 K 5 q 7 N O s l L r V j W N 5 C Z P H c e y q 6 L j i 8 v c Y s Y F l i j O P O 6 k s Z i y p 6 7 8 I w n a U S X D 3 P K A K G G Z a 0 6 G S V + N F 0 R W v H s 2 1 H a c f c F o E G 1 j + / v H Q g P E L I + r f c / 8 + I n q D A s S Q S C 4 y u M 3 j l Z G b k Q t 2 + h D f Y 6 Z z X 4 8 a w r J I v D 4 f p + 8 f G 9 D b S d a g H e 5 z h L A 3 s V e u Y V 6 J U D J 4 N O g G x x U 3 X 0 p i 2 6 T s 0 e a 0 3 7 n 3 V Y r 0 Q D c d 8 z 4 / k v b h G 9 C u / F 5 i f H C e M A 2 L S V j 8 2 B c N + 7 h D U 9 + j 8 S C 0 7 + U 1 B I 0 M U 0 Q o Y u Z F j e 3 G O 8 / v V c L y T e 6 A S y M 1 / u Q 9 d z P 3 y 5 M / R / O D S X P i Z U A U I Z X l 5 / o S R e j A n C g 7 j i 0 S R u z 0 b U D D m r 7 P W G s R 3 2 / 3 l f D c P S p E R s X / R + o d L r 7 y v / / 9 j h y m i i D Z i S D i y f N u u G c h P l M 8 P U A R a M f + T x o e u H O I U e x c / t C p u 4 r O W X x q S t F n D 0 7 2 9 b + I e O L Z x 2 c Z 8 r U Q C d J a T e 3 2 / 0 d E P P F 4 x 0 x E s w d C w + + v S v Y O y m e f 2 F H 5 6 y / T B 2 A e e J I E z v n 4 9 4 e J v x P + 4 7 u Y T / / 7 q 6 7 + g F v x d 8 u N w W q U d 1 S a u e 9 4 a 8 c 6 / J r b c 7 U b G Y c M 7 B + + j d R 4 + B 1 3 H Q e F B M + k p 2 0 e s c g 5 h q A b 7 / G 8 n 8 J w 3 Q g Z 6 S m G g Z v U C e Y / P T 0 a m i p J E 9 d q / y L T i 5 p 9 z / X D 7 V 5 V m L 5 j R i P c 8 Q N 3 c k + 5 X i 1 7 / l f f K 9 + r M Z V E P q P h n + W l z K Y g N e J s M B c d N 4 3 6 T D o u g 9 z 2 + q n O 5 s c n p W M M N J D z M E u R v X C S N C Q C h X M F / y S u M 5 a Y z 5 I e 2 + O D g c I 8 t f r 1 c i b i R S 7 K 5 H m D V R t z l Z + Z 5 0 c r J 2 W s 2 V g R J y P 6 b Z + s 9 a M C I 3 S x H P c T X / r b / Y / s M 7 U D d 2 8 8 o O 2 r d Z w Q f l + F P h X 7 b u P u u x q j M y y S b y q Y D Q t c Z 3 f r L k j Q N W N u f 2 R a E 2 c r F E b g x 8 R l S T k H C e M 7 S G V 6 c k Y C 7 g + E m 3 G W g H 3 x l l G V 3 G Q R 5 B O S 6 D l 4 H D X 6 y 0 n m 4 g f w 2 N E l Q 7 z 2 b y P a 1 z H u b M w Q 2 O Y I + d W H O 0 N p 8 1 c 1 3 U 7 S 4 a R / q Z 7 e F T 8 / g h l 9 t e D s H D 4 g B 1 7 S p 1 B 6 I M l S 1 c V 8 v 4 E g u z S a e D 2 Y V j s H 2 d G s 7 v 7 y h 6 9 C z / T s M o a 4 q o 8 v Y 7 x e M e 4 x P y i + 1 P J 6 g j R u 7 O K J c d 7 / v O u c n u 4 P t Y r / Q f A e 5 y H v j B G x g r g X S t L 8 n 4 Y W E 3 J o D m + X k y f i w 2 O u 0 2 Q p i + P x 8 R I 6 s C q e 3 3 z g 8 H 0 9 4 k F 7 7 + R y 1 b 6 x E N L V / C q d W J O r Z s w c L 7 D v G I H C / x K 7 6 n k w W z p 7 a + e 7 w Z w + M t O x C J C r Y I W / V O G 0 O 8 2 8 j W f e Q h p A I e R M y T 0 D H 8 o C H d x / R G w A z u i K H m O S I E Z h G Z i h 3 u x Y x f v u n k u x b W 6 k M 8 V 2 R C R z K f 8 t W Q E + h 2 M Q Y E E R k b B t j 3 j X L D U u E I k 4 N j a T 0 S h c F Q S w e 5 w J 9 k h V E T D u d 7 0 f T k c w 5 k t 9 1 x w J y i K 2 m R U I a V e U P n 8 4 n C n J n 4 / P u r D B 4 5 b l M R V p s A 3 k F G a G V 4 l 3 R T w K p K F 3 W 4 V z y j c F n J B N b t + s f z w v 6 b y 6 A O 8 f P i P 3 9 Y v h 0 r / K O I 1 d X M j e u M Z 5 s H D 0 + s n k x C h 9 v 6 J w I S g Q 5 R H Y 2 I N I l g 4 h G o Z / J l Q u x O k 2 2 D X a O o Y / k 6 t x h J T Y l U J W I 7 i n H V / 9 d C O Z 6 B / x K A j h w d A j 3 1 C b w l D 7 f I s v q H x x A Y H V U f r w L B M H b G h 8 x f A X Z L 6 q M K o M r 9 y b v T U k 4 e P Q f g s M j D B t o 5 n G s G j L s I o 3 V L / P G E s f w E 4 7 Y i e 0 G 7 S / 6 U u O H 4 c / s S Q g R r C y B v O r D f z J R 0 I w E C y s 6 Y n f e z Y T j S 5 / 8 W w 0 U R f D m e s S Y W W 8 d C w J C 7 z b L k A 9 n f Y 3 N / 6 A U u 8 9 7 U y a v 2 w w p 2 F o 7 K 8 / U F 7 7 J 4 N R I S c 8 T m 7 d w P I G 0 i b K T T P w / 1 i r t z o 1 S t 4 V H + M 5 X v m p u v D D 4 c 4 s h G L l l L I V D Q O / S Q + m E F Z v k 4 i C S B w + r h + f M F s p A 6 a D s J s h M a L b H m I j V H C A 9 W w 2 I i r L W z S b 0 / d D a / o p Y C v j + r t g H r v V n r W u 5 Q u 6 b H y f 3 y Q D T M 7 f n / 9 W t h S P w t H u 2 g X j V u P i x p z w k 3 S U L u T l c S u O 0 b e 4 C L N i z e 1 5 B z f 7 7 a V i 6 4 n Y A P g s Y k A o U 0 u b x J t Q D B 9 T + i 9 e K N c q h C J H p e d 7 Z G H 6 o 9 3 f j f f g Z T j e n Q U Z s W l / m A 1 H P S H + B E v C P b Q 4 a + z 5 9 k s c Q y A y s 8 / 0 I / B H k V g t H 9 S d b L O C h 1 M P H p 9 0 u b E u k i 1 D L W D m X F c S c 3 e F L 9 O M r P l M H 1 g h S 9 o F Y P 0 y 1 7 g l Q 8 v 8 p / I a N N 3 5 g g f w K 8 j h o R Q A m p 7 v / c 0 H t o g J u n 1 F 3 k c q s 5 X f R y Q 7 V 5 v c H L O F 4 4 A z 4 2 f j B + Y D T u v p x P / V K y G 5 z Z O 3 8 b 1 r Z V G D E 5 5 9 S L f / e A p Y M o Y r U 0 S e L J E N i B a K B V Q J 7 u h 1 L 3 2 f H W J X 9 3 8 i Z N g B 4 C E o T x i O X 1 5 M t b 6 z z R 5 P f H X Z r A / I T G M 7 3 D J i M 4 n k V m e 8 i h g 7 2 B X F O o C L O S y 8 P Q n E D a Q B 1 j V 5 P w R s G 2 Y Z v Z s e 5 k / i p h n 5 X G A k C 2 w U S / D z A p J K r y j 4 / F F t Y E y X q 4 s m E L 6 z x 6 j 2 L D u L y J 4 A X U a t l b r H e j K 9 1 / r X 7 c 0 9 F x + i g a V G L Q q G v r H h L 7 j 6 Q + 3 5 Q O p c C O G d S 9 B d X M m X F W j f J z i k 0 v a j E N T 9 7 Y E j M u B E l g z l V D 1 E z C D Q o D r f 0 l d N g 4 3 6 E 2 X i 9 a Y 8 P f X 7 / l b 7 8 3 V k o y 8 E 9 X Q d o 0 I t P g 6 P 1 W r L S U f i K R 3 F z x T N 1 1 L Y 7 B N x j 0 1 r D i N a l E o p u u b s I 2 b X p o 3 t u 4 E r d / 4 9 H L 5 K S a g s d B 7 Q T + 2 d 5 q Y A 6 H g V d a g D 0 O B K s T S P H g L / R g K q s / 0 a F c V 6 o U t v o Y M P s D i X w 0 4 8 r P h b X b C h / C n y l T X 9 4 7 L e I 1 V w N t 2 Y V k w P s x g P a j Z l d 5 I + f m E 2 i x T 5 f u + i r Q M Z i 2 Y v k i j y j 4 9 n T x Q + R S a D A c o U w J t x s 4 0 n 9 g 0 c J u A H N K W Q K 6 g 9 z z y Y b 0 x W 5 N d G P b G R l 7 0 / W e H y B U B o f 0 t D A 4 s L d H a 3 0 E l i j r n u k S t + l C B f b u r j K W I i c c J 4 9 s P 9 c e Z h 5 l A v v h L g 5 P z 0 / G g A B P f a l 9 y t Y t f y e O e s x 9 w x h e S j O K o w s z H h j 9 W H 3 9 4 F v 4 e W e 8 u Q J I P T M X I 9 m c t F o E D 9 6 t + C V D 4 p 1 L A a A i Y H a 7 E O F d P g k 9 n d X Y M s N k 2 P Q K H 7 a H T y U Y c f 7 w + 4 F o v N W D 1 c 9 E y A L e 4 J G g a H g n q i N F u g E f j r 9 D X A 6 3 P Y X 1 3 Y t I 9 e a G 9 v L z C k r Q h E / I R B F C I p d c K x + Q v L w u H b l s 1 8 N / H U h d G 6 e V d H + N J A m S M T E u S w X 2 q S y t 1 6 c K / O c 6 G 7 y j g 2 X 5 e m 4 / j S a o 6 D a u 9 J / Z W P l Z 4 c U 4 0 L H F 9 4 g 0 n 7 W z Q 6 0 9 l i 5 B R N Q k M z x K q 6 I O H v G z m w U j a M C 5 H 4 p 6 N o i y d c m P m 9 r S e Q t E J s j o 3 l 9 6 n / f D K e Q 6 N c 0 V V V T b 2 q V c M G c 6 y O n q n j O h M d W e X x I p 8 B Y 6 G U m f x o k C 3 a w m N H N j 7 H n 5 d / W u t B V 7 b t g q F G B d x M 7 e i T A e c u L Q x d C m h y F W w x V E i g d S G 4 y E A p e J 0 g g b B W + b H D N 8 7 L M Y H y l U 9 O 2 9 k V E D Q F d F p Q P 7 7 f E 7 L O W g X 6 H D t W 4 6 T t g e d x c M X e H 8 5 3 3 j 1 I A B 7 j p H e C Q 3 x E x / y 1 Y H Z S 1 X N Q 2 d U b d V y 3 m 5 7 B B e 1 d P I B a e / U h s V 4 f b Y H x b R 7 0 6 Q 2 U 8 1 n q T d P 0 t 4 2 R y Q 9 8 t u v l B Z f 4 V Y j f d y k f N D U E 7 Y Q y 1 G C E H 6 a 7 8 l S w Q p l D l M j f n r 0 l T 7 I V 0 1 A 4 v f j B v w b w A 2 K c + Y J x 3 q k 1 + Q d X x w E Z h H L S R K q V T k N l j s M G k s J N z 6 9 l 9 X e r 9 X R o J n B j K / + A + G x D B u m q n S w T F k E a 2 7 e K o J 7 R a p Y f k d N B z s P P q Z t b 7 f V E g L P 7 7 W u 4 e e F 1 f 3 + z L e o p V I h 1 J v F + d X I I 7 v t X V L 2 M 0 V A y 4 h C f P h u I / G l i m 9 f H O 9 l L K 6 g S O e j S z R 6 d k v G r h 7 A J 9 S + o g W 2 9 8 t D G e c a b 4 3 y Q 1 / s u 9 M l t v l y t m W g 3 N 1 p f A 2 b 0 V f B K T y / V k + r 1 p 4 B I 2 6 8 b g p 0 W 3 B 4 + g w 2 Z / l F / x 3 H n d P z 5 b w F E 8 R 4 K Y X l o L Y b t H m 7 g Q v q j C w R / A I 0 M E n B 0 E J 8 L O q 7 v 2 3 F b j B 1 E D 2 Q a R P v 8 z U A 8 f D c 8 Y e A J 5 B O n g z p p 3 7 9 2 W I 0 M b q Y Y L 6 P w g v s O 3 F + 6 c F 7 p 5 1 I 8 7 9 F p t e I V Z w Y Q J s 4 E D p R 9 D M r L b M P r T X W v 8 l y / D c 4 j o t / 2 z o 3 i 7 Z 2 k Y z S X C O 9 b 9 S 2 4 T 4 k 3 y 5 h p 8 p t P 9 u q P I i g A x j I U 7 X G W / W v l I t 1 X / D 0 C T + T D D y q 5 u y v I p p 6 j O M S R d c q Z b C 6 c k 5 P 6 5 7 A x B P B 1 g l C Y 8 p P 9 R t i D I D m 2 m / 4 a + D f L f R r L n O j b + t U u 0 S f X 3 O a x O L G N S Y O D P D U o j X k 1 / a a x D a 1 o 2 t G 0 T d f w A 9 G B x U N z 8 7 0 R f u y E 8 n S v C h J K s F 8 a D O V n 1 Z o Y k 2 z r 4 o k q 3 a Z K c e o F b A W z v x i w 8 q x 3 k s T m a J t N L 6 R c 8 w 3 x e p T n X 8 P D v C K L d o F 8 Y Y G m Q m J L K 7 d Z / u y r P v F l Y 6 w Q Q 8 z l T j g f C R W U q + 0 Q 2 a f l r e 7 B w 2 M g 8 M S u q U q Y Q j 1 8 d d V j s V n x B R W W E t p d F 8 J P I W Y d L w j x m T 8 o X d 0 p r q + K M e N l B r 7 f l e W C b y 6 W c M w Y O H F A O Y 3 J V r r X P r + b B b D P 8 x N y d U B V W n y / l M c z B s S w f 7 G i x K o H e u g E Q l M w l C x w C d X y U 0 P v x n C 9 C w y d 7 C E e J r 3 A 4 6 L a / K Y l N 2 4 D C z l E 6 s i w R K V w Z 0 K j H u O 0 F r C Y q x A X t b z Q 4 5 I N B 6 E 3 U 9 R e f d e j C R Z 7 f 8 S x w 6 u K p M 4 1 g K Y L d x f I U y v s X G v Q E E b v B q Y e c U C 5 y L L D z I i Q S x Q c w u + b k b y N c s 6 1 + O / b k o W D M + Z L h v u x O S f f I U U b 2 L w 9 l 7 n D h 3 c e l w j i y t 9 C W B 9 B A c p k C k S N g I 2 Q o V j 8 2 T i G z 9 t r y 7 P r s 4 8 6 0 N X e D P E 7 f M C 0 i h l Y n 3 2 m K d c p o S L U 6 Q C K r 8 q x u R + e y P X B Q h e q l q C m Y J Z e D i g k t e W e F G 7 g v F z J Y v + s U l r 5 1 J + l R 2 o Z C a v t L D 1 o t + Q x Q C o X 2 / l Q e 8 p P K C 7 I d / Z W J 3 a e 6 T Z O W / X p D A A d 5 u H B v G / T B F L 1 X w f w y Z M 4 5 w X D x h X l U T C M 8 J 9 d v B s O 5 O d i 9 M B F U O j m H L 5 Q V H 7 E 1 F D l B 8 / u h T O U P D u / V 1 l 0 s u b g B 8 U 3 P s g x U O T 1 2 0 + z z D o S i Z s u V T x U Z W y l P K z h z x l I B P N q v o Q w G O Z 3 y H 7 g Y m a q W 5 8 s T w 0 q F 6 T 0 Y 8 e c a D / 7 J J m 4 E r F y S b m v V D c 0 + 5 u P u y L 1 7 Z c h O H x 5 4 x H i / 1 u s 7 Q y c v 6 i X z v i I U r U A Q A O 2 c R o b 6 w D h J n F 4 / U X v Q 3 d B 0 P b x Z Q G + N D K k 6 V C c o M J 4 p z 1 R o G 5 k D 1 C A p 9 f x / U y F P Q Q U 5 S 5 6 7 r B T s V k K C I E 9 K X k H O 7 D Z N 4 1 S k b / 7 Z C w y 3 p e I p c R 6 v M 3 M p s d n d / n A d Q V K U o m D K Q n 6 4 c L h i x C G 3 A w 9 J c o q 4 L c 0 7 P T 5 k J 7 D G c B m r Y y Y R g 1 Q 9 y f 0 p M V r 0 M M s j X E L g U N 8 s E s u q A j A m 5 t g L 5 v Y b 1 o 5 7 E Y D P 8 a b j K 6 w t t y n 1 L m y l W 5 x a J V L J m 5 C 7 0 u e S G N / + N n v W Y h Y u 8 B 7 D R m L E P R G 5 x 0 w Q h D s Q 6 V e G V Z e y G p X f 7 Q z p K R 1 d c a 7 3 6 K q Y 4 a g u j 2 t w 7 I b 7 9 S t c 8 p 7 O d J 8 L o D I A 6 Z B f b x / g x o 5 t r 0 N U i q 2 B K p Z Q b x F g / v E o N K k I x / N d y 4 j I o d p 7 l c 0 c b u 0 O u a J + U D v r n m h 8 g u 6 e L T S d B s Q H 5 T m 6 4 E k 0 z F 1 N i 3 T 3 i i y 0 t M q R i r Q G a J z h R q 2 z v x q w V c N D v u n y l / z O y / P i n m n v g p 5 w g r w c y b 3 u K l W v q / l 2 w Z f G + B 6 S 1 7 T E P Z + 8 D 4 O l 5 + a h E S 3 X + O Q + m Q G 3 u k 4 B e L h e F p v 9 R I x h Y C Q w j o 6 u Y 7 6 / f l 7 i f 4 U a l u b X H / m M 5 7 8 D 2 + W Q o C J E U 4 1 6 r 1 n + P Q 7 9 c l D l l f 7 6 3 e O c C e r 2 3 k F h b E r j 9 6 + V 4 6 Q a M c f w L / d S b q t S Z 4 m 6 2 O f f Q 4 8 G 4 w s 1 B b + d o k R L e I l G J Z i T Q B 3 Y 1 v X e r p x R d U C E z F j w I I l F K z B g h 3 a 7 9 b T R n 5 F j K C 9 C Z X 9 G A S E m j d z u M 0 T o s G O + L k + a n 9 Z w n T c u 3 0 V l G E w B o f D h c z q 6 K e X S f 3 Y 3 t E d l Z G h B O j 3 u i L N w a W n b t X A a 7 h C i L t 7 6 m N G C B E g d m q W l K w M z x h w J g c R 2 S I M R Y y O P x U u O u 3 6 M h 4 v E y 3 D P u w g S Y 0 a J 5 y d 7 U M z g P v J 1 5 H F Q 4 L j Q U H Z M C 2 n 3 3 j B B 8 5 A F t 5 P C a w D 5 8 M N 1 D y O U w B b s c V g 3 M b 9 b o h X o Q Z s Y w a D n y k j 2 0 l T Y 5 k 4 0 k 0 v y L 8 D 8 T o A H V P S C F c 4 2 3 m a e Z z o x A e P j 2 P U R B u g D K S g D O h X M I x T P X K J 5 + 7 B y U 4 1 0 E E g z b t L C b C T R 9 T b 5 R d i L 6 j 3 B M A f c a c y y T + h 8 T 5 Y V B + k V k r 1 z + D k n W 6 Y y 9 I I z b 3 n e + V m / F H a E G F a N r O M 9 e d t i v S 5 K P Z T P O r V u C p 1 D f L x 6 o C l U W G G 1 T Z E g q x E s Y l O 1 2 k O D p C i I b v D 5 Z p 9 g d 6 C Q o u 5 j j Q l E J 9 Q o Q N E 0 i O + U 5 L t Y u g e x q 9 V D F O V h y / l n Z M M H I e J s Q W z N M G X P i Q Z 9 4 v 9 b f q E p R l w n P Z 5 B 7 O L g K 7 z G J U V T r 4 k b t o H / j t P a U i a 0 P o p g e Q e N J N q o z m 5 O S W P y t T L v A s 9 x o Y / t 7 E T 5 5 3 R U g o + c X S y E 9 H Z D m 5 K w 9 p K P F l 5 O M w a E n r v F 3 i I X X 7 1 7 0 J 1 9 O 8 y G g v k 6 6 G 2 k F g H J W y T + / C x n 6 w E x T H j / p 0 h O a O M J H U i u A S B D 9 m Z v u y 3 b s C I 7 1 g 8 / g 7 U m i K 9 m K J I Y K J d z S N Z 5 T k r P Q y I M u j R 5 4 G k L n z S + g n d H q G 6 f C P c z F f E + b 8 f 3 b 4 5 T O a U L V 5 r N w C n 6 K L Z w b b y u F 2 P c / E 2 U 0 i 3 f 2 3 j X l 7 u 7 3 A 1 i 4 o U 8 K d X v w O o U o X f J F T d E K T 6 a y L M 2 0 V H K 1 w 2 w 5 3 Y H Z C m W j h Q L Q 0 0 k f e r o / M o n d a c x j e e C 4 Z J 0 Y n Q s J / F q r 1 w y u M 8 3 N C X h M S 6 / u a M 3 9 E 0 6 v e Q Z z 9 P g f O j 4 Q R V X D k D v 3 z t F v D K J k d 8 m s c N L t l 3 t h t 1 B u d C d + D A 1 V + t h 6 N x S j N s p 1 B v n B k P B C a 3 4 j 5 S 6 5 a y E r x t u / W 1 f K o S T U B p g p L 5 Y a 0 b C H 1 m J U 3 O E b M 6 M 8 d u S c D 1 v j Z y h c U x 2 F g j l n 9 t V 9 / T 7 s K K X W t l 0 h j 4 M B s 2 b s o i I S 5 P K 1 U U n t x C p t 0 6 L i G 4 6 K p z d B e 4 D Y 2 U 4 9 9 V u S w t d 0 7 v 8 p P + a v 7 1 u g 8 B t f v D r B k P 0 P i V + K O U G q T A D v y U 5 l c F 5 A z 2 U d W + D C 7 Y p Z q J n 2 w S P E s G F x 3 w 9 p Z T X i v i 9 f i K / w G l 2 T F g d Q p c K v 4 l f l Q / 8 7 y 8 c 0 1 E G e c E 1 f H 6 G 3 E 3 Q p m z Q q R 4 A 7 N 9 k U m y b o b z 4 3 4 / N 0 G s 3 M f p s Z 0 R i c O b L O d h b 7 L C p J i M 9 x + a v H l c 7 + V 9 c p V 3 h m u c A P C F d n i Z z Y f F Z a g K Y g x V q P B 3 t i Z 6 e e 8 a y I + V G 4 l M v S r t T P M g R Z I + j X c k B D Y E p E 9 y C g 7 8 H x c I 5 3 7 O d I w N K 1 x 9 H W j v X P 3 a V 3 o W M f d y m 7 3 K E j X V Y L l y w x V x m F 7 M v X P o A 0 1 t V f W N t 6 4 L y t v F 9 9 B D n + U X f G f H q k c 9 b 5 U z t 8 Z V u H b M T a 6 i c w q R y n t l j s f j A f C i 7 S B L e / U z 3 K 8 f d Y O V c R j G N Y O t F W 6 H c j I b t Y q w u 3 m 1 x k H W B e E s W V + G I b W B 5 x s V P W / I V k k q M m h + u m T X h K / m 2 9 O y 5 D Q 4 9 J d H Y 3 o 4 9 2 f A i L + W x V s f 4 s A 8 x x 2 v 0 D U a 7 1 + i D K w Z 8 F L a K d z 7 a a G 5 x b O Z p J K L I E W 6 T R F X A + W y w A p 8 d e A Q o d R S U w d V X / 5 I Z h w d g N z Q Q R F c 1 / f w A g b t U Y o C 6 h o q O 5 B X I 0 B F k Q B j / Z 3 Q r / A e n L d 5 u M p V n I E g a i r H K x e k 4 D G e z k p R R 0 F R Z R e y D + t W T + N Z r 4 n s n D z l A U j / U L v z n r + Z w l 9 b C r p m / w q m M V 3 s Z R W r e S B 6 k s v n h k w q g K r w q b w + X d f I i y j K K u P e + W B s m v 6 L x B d u u 4 J 0 M S o H o M R l 0 R x g p Z T g e I J u o x L Z q 2 H N U A H P 6 k U w l u v 2 L u W L b 1 w w t 2 o T z y x p Q L N x 5 4 l b H P T 2 W c w c O B u 0 c K p U j 7 B N s m + / f Y m Y h z q s L Z 4 m G j h b j / l Y X 1 g 1 I O J 9 f t 3 g 2 i / r 3 B M f m o e p D T 6 R 7 r E U c e G n u A E z l 8 9 V p M + 3 5 C F G 4 j 7 L U w i J Y 3 P T F I J 7 y e 6 2 0 H w 5 I l 8 N V n a V F Z 6 J u q v m Y R e M U f M 3 b Y 9 Y p s n z p 8 e I 9 8 v L P 2 C J e I + s 0 d m 7 4 I d W r V c n D T U J g Y n o t U A d O D g g l 8 t x + 4 L V J k v s 7 k U S x M S P 6 Y S z + W 3 f x i s X y 6 3 B u 2 b 6 z n B y r i X p h M b 0 2 B g m A s o 5 c a l H B H e T M U 1 y x J 2 q a u h L H o + 9 s 5 l A j C 8 y x O j n X A + V o / A T M f D f X d u / b O O Y U Z K X H T G W D u b 5 m X y z m 4 X E D D 3 / n K 8 2 0 + u C X v s r s A 9 7 8 H D x F w 4 K u j 0 e b d V a 3 3 a a E s 1 j o D 8 b D Y G O N I 0 a 8 A K S C o b 5 7 2 M h R z W q a B b G h h I p 9 5 X T l g j K A 0 W U 4 t C A A W V 5 m O 7 N S g R p 7 6 M M D E R m W K + H L 1 X k G y Z o u o A B r a a e n v c q i n g 5 k 0 G o l I 7 H p z 8 g J / d 0 G Z 9 i 1 V J o d s 3 M V V T C l n / v l X J k D f o 8 P H O 7 8 n w v i A x k Z F 7 n e F u X b u a K L 1 M m U k w A u P 9 r y S b g K 7 K h 5 8 v 7 S R v h B m 2 V A d E 4 c l N J S l 5 P / l U 0 z 1 j 8 L I R D A a j U T M E W f X 7 w P F K / X 3 8 D n K U X q L b D g e O D r u S h C / P I H X 7 2 Y x 4 M C y u w b g / 3 e M S / g L W c 4 I V 8 q e B Q z M g y / H F V r i g A 8 c 9 1 f 1 P I M 9 K x X 8 2 0 B + E r b X O m C C V m t 9 m q s K b 5 x v + l 6 D a K 2 p U 8 k E 1 W + 4 F 3 x P 4 g j / 3 G u C X 6 I A W z k 3 s 1 D f b n 9 1 e u w 7 d j Y b o F x z 0 q H 1 + O Q N E w W X u 1 C O + x p V P U a I + K r 0 y j S p 3 4 J 1 f j 3 X L K 5 y r w K Z x 1 m X 6 O 3 o P + D t N m s G N 0 R O 7 j k 4 M 9 7 M 4 k b Q / b 6 M I A p S F K 7 b t x r X h O d Y a c R L j b g E + Y U X O l S w W t F I 7 1 E V l m + d n U 3 J F M g C 1 w q 6 c 5 g 1 Y E z Q 8 5 e 2 l i 3 f H q 7 w W H O Z t C t T / R f h w F t Q n I v 9 v 6 c V H g J A H k H 7 5 S w o 8 d C O w z 9 3 6 2 j y G J f g Q w y + a r 8 / e r 7 Z S 4 M y L b 5 i K 4 7 2 h n Y c A q m o q E / n Z E H O h 5 o V 4 z a t Y p V q I h / b x 4 4 H F o U w + 5 d f H 8 u a A k 2 p b p + 2 M v c U O 9 w P w e R s q J e s R d e q i l C D H s l r 8 e f / N r v t t n 6 8 s u F M j m I f n U 2 a m a 1 C N i r W v D 7 7 J l Z 8 m S X p T m t z R j H z 9 8 L l C 2 Y d V + + Z D d G L J t Q 4 r 6 W F R E q P 3 T 6 j H s m S L V / b I 0 W 5 T l P Q 6 f w d N M R + I k / n K j P V E w g M + d X d x Q X Q + a 7 h T t Y d 4 i N n 0 v I A f 2 + O m n z r a V / Q t d K B l X 0 o v 7 + q D z w p 5 i G F X W s Z O B M N X s 7 z g D G g 0 y 8 m G + 0 v V r l W L p 8 o v f O X f 2 3 9 x R O t t v j 0 R A k 5 F O Y F k 0 v T b I P 5 J C z t 8 W r x + X O E F d M F h u Q T 5 Z 4 E N 3 E F z f w C j q 5 n T q 3 o 0 f I y i / m h r A 1 S v G 9 / r r 1 b F 9 A V e C G 9 n I D B S 3 e 0 8 f y A a x p m I Q W v o E I G I e X e T E L T B r 9 U C E e 5 e 6 H C u 2 w k I 6 E i K 5 C O w Y C u / N n 7 b K z f D j e 8 J p 8 h f A g n a n L 6 8 6 i Q s o 4 c J L 3 A C p r + J e d y Q h V C c J I Y U b o b S L 0 b L n 9 E a Q 8 q u k P D w f 8 / g A S b K r 7 j m z a H U C b g 5 z u Q n 8 g 4 u x 9 L y G a D M P W a m f 5 8 S o y y E N M K F C u e u g 4 Y 6 9 u h 3 P B C N D z J i Z n 4 3 j a X F c d c O + p / + r 0 W i A h k u n B w C s F C Z 3 u 7 N 9 2 y l 4 + K E n Q 9 4 b 2 c k v A g p / W F v i R 3 v a o q G R 4 + O F / P x x X t Z v + L O e 3 P n v 9 8 A i 0 h 0 9 I b s x R 7 f M A v C k F O p v W v A J X b 2 4 y o / j o 4 a Q K E T u k j Y / d x F 1 i l V F Y F Q u o a s n v r R J d l 5 4 w i B 8 l h 4 g w l 3 8 G 1 Y 6 3 v 1 + 9 O n y s e D K o 6 L P V X V d + l 1 8 0 r 1 n v l 0 V I C M / z f 4 G g i p m 7 8 e D + J p E 7 L 7 K K e U + 5 B P y 5 6 4 + 4 Q t C 6 4 M 3 n k A 6 l 5 E c W h h L Q F o O e 1 O e C 1 8 E N f c e C U S L 0 t D V / Y A U 3 V / B 8 J v V W + 8 q Z 7 z 4 f W F 8 H G d E a t W f M F Z Z D A x / i x s K 2 V A F 0 n o y 2 S V W C K Y 6 Y u t r a l + w 2 8 l G 1 I E W a V u I O 1 j X s P P + 2 H A 8 A N O 6 J D + t e 7 C D p m T v z 4 / x t K O V t U l U 4 0 t 0 q i F 1 t z e k t J A r 6 c P 4 9 N q n h 8 + B z h 6 J 8 Z 3 b J 2 9 b V v q y V x F 1 9 Z x 9 y v U j w c E l M 9 Q n c 8 5 g z + A e L q q 9 W M + e P L h 9 c v 1 n A v L 2 B + z 6 o u M c z D K B T O B n n 3 c y T M b v / Z 5 A a 1 G r z g 0 F a d M z F B h u 7 L r n v X z I 7 5 F + V f p j X r A f B E L X e s 5 W S i 4 M 9 e u U + m f j b f I 1 5 Z F z D M J V j 1 A G 3 o + 1 e 6 b l Q C y N 7 t j G 4 f k W F k z T B P q + J L j h e w G b K + C w 7 G G / W l C d K z J x Z c U 9 a q f j Q E 8 d F 7 G a / p 7 0 O + e G Z t v 9 q v p 6 9 3 / a f h b K D 5 y v L 7 T / e j L j n 9 I q N n X w u O V J 2 u x w t x X 2 W l u c 3 x U + D W G M 9 S V 8 1 F 9 E D W j Z D d K Y g J / R 8 6 Q w g 6 s Z p X Z X 5 m Z J E d N v 1 6 U l t k I O w P m v t 6 B 1 s b 1 V 6 X r o n A s e V 0 E / X K Y D H J k C O Q k U 0 v u K E / 4 B 5 / U o S i c 2 P 2 3 e g B y s 7 9 w 1 Y Z i X + 1 0 u u T 4 1 p O c f n x v u S j z v 1 8 8 y 9 1 Y J c D Q I K S 8 m u X G V A 0 b n 7 h q r 2 U N u t h V J 9 U h 3 P k h 4 A n P z s L Y P / v 2 7 M m Y a 2 O W c L P u 3 + k z S b x c q n R M c R 5 v 3 J i D W W p D b o r M x / N R 3 G J 0 7 d K + w U m N E c p b A g y q C L 5 o a J L G / w t C C e a 3 / N T E p x u b S j A v 3 4 a 1 d 1 m G y 0 m j I y q o n 4 N p T i g / 2 h F R V e W H w S S V c Q p 9 / c y k M l x b S q x e x C S 7 R / f g p z S Y w 0 p P v o 0 K m o f x a 7 M S C x 7 C U n 7 + 5 f J M / N a a 2 l k M K K d D Y Q e R Z u g M q Q Y E O T L H u 5 X p F m s p 0 O E j S C N C O Y b K g 7 D d u s y R K L g z Y Z V p m I A Y d 7 8 x J O 2 i Y Q a g S U i v J 8 H j c B G P S 9 e V o G 9 O N 6 d W / / / o R i c E h U 4 O Q z z E 8 p i 9 u 4 n / f s H 9 Z Z Q q 0 2 X H 5 F M + r 7 q D J z e I 8 D / 3 H j G j v k x Y Q Y w C y y F D 2 u 7 F A K 7 W O j I k e Y 0 e b D Q 1 s 4 G + o 1 9 S d Y + z p m F h D q o r 6 M 2 3 Z e B 9 K n 4 z v s p / R A Z p + 8 w K M r N I v I G D k R 5 z 1 7 o R I b 5 K Y d V 5 j d H e l k D u y p m v x w V 9 a x w s O / w R l K 8 e I z p F l X e O k 5 X 0 W G h O F 2 p 5 X 5 U l C j B k g J I S P M 8 U V z z W t 3 F P V R y Z X v M R Z L 7 t t d b C E m A D H 9 b Q Y n / F 9 a I f P V y 2 I 1 U i 6 i s / n w E c 4 H o U A q J F a D Q 4 b A x 6 3 I 1 3 B w f 4 T L k m e J Q b W n T J l Z h E M i e h a y L 0 Z b M w 7 C b c a b z 2 Q D o y u R y / i t y l o E o R b X F M 4 V T 1 1 o 1 s p j G n w h u e f G U 7 L g U K W z a s A A + l C x a J 4 U y 5 N H R c y C N C 7 n i 1 6 s 2 v z 8 v 7 d H v 2 a A R r 6 R h i n j b H u V w E D v c 6 E D U L I 7 i y X W M E 9 V v f n K o D X V f V X y T 6 S d e K R E a / K 9 f J V l N h b L p H s X W k K 0 q m 9 I G g 0 E g 5 0 W U M I Q J X K F 7 d y Y S P i x 5 p q i G M 3 n I O G b m I 1 6 3 S 5 w E H a 9 S q 4 u E f Y K r + f Q d 7 B G R n 3 G w O J l I 6 J K y X r 1 b E q s Q 9 6 M 1 f z N k S U h i N 0 b l T 6 5 x 6 D g t o 9 X / j h Z P f 8 B w 3 i / P u w + n m I P u k 9 7 A y L c 8 v C i 5 s t t 2 7 p + V P h p q F w 3 g M l e R e e t u B r 0 g V z M r g G 2 w x 0 A + b y t 6 J X D d x y U d e o N J Q C Z 1 j B j e s L 3 w b 9 4 y e 8 f G C b 4 E + q p 8 m j H 8 2 Y s g P G k i 6 p u t m Z R H k c N C w X n N C i 9 b f + 6 S P N W U Y X e r 1 4 O F U 3 Z 7 Z i N R + V U z m x w R / / + 4 z S Q f a i B X L n 8 M / f C N h G z s f o d 2 3 G G d D Y 2 L 9 x n + i F 8 f v 4 6 o + Y B l Q a V w N 9 s A O m b 3 c 8 l B 3 V I H c d E I C x K 7 e E q Q m y + M 4 n p 7 c v p 5 e B y j P u 2 R n 8 R r p z Q 1 j o 5 3 7 o s m M o s / 2 5 3 + D v V y o + a v L B F j s G + y C x + m N G W d C q H 8 d 6 U g E j N r 9 v p o 7 r a P B e i Y P G t i u G + v C L i U R B / k 5 m C s D d H i t W H c 0 r q W X w i A y a g o 0 G 7 E A j u W q f n Y G B P F 9 h B Z y d r 6 Q g 4 R + h H k O S X 1 r W a N F f I g u i B W 7 e l g Q K K W p c C B 2 Z U g q s n C p T k G S f H i B e 0 W u Z r X L 7 A i 0 6 C 9 Q q K U B / x Z c G I z M f q v v U Y / o k 3 s U r l g s i f / g J 4 m i 0 c O Y e L d / N k 3 L D I E b 7 a t f t i O u C p t E u 9 + O s H m N q x L 1 z + t b L m D p g H E d l 2 v f w l T U u + Y D 8 m z 7 Z L D 6 + P e m C W D 8 + r q N K l L 1 O M F L i 8 s 6 W Z N R Q d 5 i t z y t m 5 P J x v P T T L n b c U 9 w U p / H i w 4 W Q P n Z X 9 c L I t 4 L / + 1 R + v g H y O c v D 2 F B U A m O D 4 j 9 c H S / o B n P M W v 8 o c I Y 3 U b 3 A J w t M R n 5 9 Z p T q 8 e g L 7 G i M O H B I M h 5 n L N j I W z c 4 U g w f h h / Q s V 8 i Q f e 7 K s R f O 4 F K k M N 8 D 2 X Z + e r v 7 x f e B N L n r 6 8 5 E M D 3 3 y x x r S w A w p F 5 P 9 g J E J Q m Q G R E c E s Y W P b L M / J P 2 E k d V 3 6 n s V 6 N s x 2 0 A p b U k A f r / s a l s y f 2 t Q C O n Q d K 8 l k 7 X V q / Y N C r / U X H O 3 v R X + V P 8 t Y / I u G 6 Q b + S u I 9 k B q k O R q y f U l e W U o + P 8 3 b M P o w H m S b M K P s b B x L D 9 D Q Q w r 0 9 C T t + 5 W d r B Z 8 g A L 3 z g Q J B m e s r d W L K V L J B i 8 q + I t T C a C 6 n t w s I T J 2 f d h 8 G M s W h y a C P z g s q t e N L d m z r u a c O z g w w 0 I A f T k m G d O / o Q 0 G E g 7 G a a i 3 n K z 7 r P x 5 w x y T j m P Z 4 Q h 4 6 K M b J G 6 Y u Y 3 x J q m F 6 X v 5 o t d 4 W z L / v 6 t 4 4 E S 2 s R O N H q d x g a m o T 0 Z M 4 k J 6 p Q D g L q E b k i o u 9 z + O T f S r h h x r 8 f i P / L A R G F 4 D H L + T 8 e L 8 q q a I S 8 Q 3 5 9 e u V 0 T b w r R v U 3 o 6 f w 0 S a E i N 9 w O J L G 6 5 q 0 6 t 4 V a q 4 O K 7 k r x T 2 E 9 k C z 2 0 8 s n q S f f 5 3 7 8 P b T i O o P 5 8 D 2 s H L + k z Y M L 8 8 C 6 P t V l 5 8 U O h V h l X Q 7 K W M M S n + k W T S 6 e 9 j j n q j U p k A e H 6 q s e H O 8 v p 6 r A Q 0 T g z r Q S K v P r H 4 O b p Y g G s G 3 / S z K Z 7 t 1 q P A U A y I I E U X 1 R D l 6 M B l m 4 s v / 4 a N V i 4 n z t f L c i i v D y L E u A 1 R V v 2 H y i f H 3 d 9 v T D z x 8 j / 6 P g b C c E 5 j 1 u 9 R 6 4 x z m r E L 8 3 O 9 e 4 Q z 8 a L v V 4 D r e x + r s m q 6 C G 7 j 4 V m U 7 x h u F a 9 X d J 9 Y b l P s C B f X x z Y V 7 M a N 7 h 8 c b f h g t J o B M l C 9 H 9 O 5 u n / W 8 v F X L L k q C K 8 Q L A x h g E 1 T l v E a M H c 6 O f s 8 d Q h v 0 O 7 D I p 7 e p h n s R f H F H b X t 6 r 6 4 g T G 8 P t 2 a I 8 r t p 2 r 9 A m Y S 4 H Q A q o r 4 Y 5 b 8 k 3 B d 7 o A M S 5 U e d w i p q 3 I Y 2 c l H r c k E 3 H q 8 M M N A c w X v s u E r N + 1 G R K 0 W 5 / r 9 e S a v E a E h Z X C / 9 E 9 2 5 I 3 b m I x G + b s g b W X y F / g S Y j E 8 o 4 r 1 w l Q o S I + s c / 3 e L q q R S 4 2 x y h + 7 + L h J + s E 5 6 e M 5 T Z B u L H u i P 9 / t o p y X V c G + x 6 3 e M Y J T F w Z T M J g C J b v 4 4 Q D i 3 p 5 6 F h V N + x r J 9 4 h s f C u g f q / G 2 0 f h q F B T T l g M I X n h / v Z / E o Z 3 f 2 S P / l t 6 W l m K 4 t k V 9 x E t 1 4 z B m y x W u 9 D v w + q I L + t d 6 M L B 6 X y 9 a E i y L O 4 x p R c V F S v t 8 y k f r g A R H 7 7 E e D N M g X p z F a i w W w y e f v 4 8 X c F r U 8 B j a M h K x E e q T 1 p R 8 E m o J 6 A o x W j Y v F 5 h J a Q f z / t x i M N 7 C 8 4 / I 6 k J z s p X r 7 u p b S J f u f D j j n 3 E + 2 m w j H L 8 r A l t x H r o P r q D o f M B O 4 1 2 f J 9 q R 4 X V C q X c C G 3 i 7 z + 0 j R d r B T y i h k 9 k l 6 9 n i S + R g s W m B Q q n N 4 w g F 7 S E D n i X V m e l + W p 4 s 9 1 o w 0 K Z A z S 5 / 6 7 l 9 a A S g Q / V x 2 z e A u K 1 n C g E 7 O x C z m i K 3 b 0 J A l B D u 1 U E k 3 s C w t 8 k T x 2 u I Z t x z v d x y L r 3 h Q Y 4 A R B 6 Z a a B t 5 E O I 8 Y u q r e j R / v F P A l 1 b F o a N p N 1 R 7 b L o c / 4 8 0 q s N + 4 + v W N p O t + 3 n k s F 8 1 g D w k g m J 0 B J b g V 6 h b V b s a O l s q 8 / V t 8 O 4 7 D w 8 D X u m Q H 1 I N 1 S W p / z t q a Z 7 y K 5 g L f 8 z G Y H A i p s P B V z 8 A G p y I 3 w u T v z h y Z f b M F A X h h a 9 5 G Z h v 1 q d 6 Y p F q / T t l z q N T N N k P 5 1 g G + G w Z d k n A q 3 h 7 + g a X F D O z r u d o l I x t i / f 6 5 d I n f W i 3 v B Z 4 n 7 I H C 5 I R h n Z y T F E 1 n s U 6 V k L k u x f N d f + G X 4 I C 9 5 x 1 b s h S R v x D K f g x q H E v r j / u Z 4 8 Y 5 9 e 3 x X 9 O Q z 6 W c x K 7 P X W s P Y p p M E j t H M O w t h L 8 / T w i c f D W t G Z i R T a v z U B 4 6 v V V r 2 S r + / U W 3 u C B 9 C z R d N y H Y K Y O M p c 5 b 3 o N 9 a c C t F R j e u + u A a 5 k 2 P z v C w p y 9 r h V S T r 1 7 s Z h d 4 P o 7 5 i q + 2 Z u i c 4 G D / W q f h C f J V X J d 1 Y c D p h e 5 P a + x A C u G O R 8 X 6 L B M + f g g a i h j 2 R S J v L e i 2 d G 5 a t K X J s U d A u b U H 2 7 y T D w + R X A n E u e v u f j 7 H m B 1 r u z H B q x W 9 d t b a f 7 8 U l a 0 w J o I c r o J D f A 0 b / Y b d q H j d u q + m s Y p j c s i W S A 7 b r g K s v h 9 M 5 W 4 N l w Y Z 2 f P M T t 6 r 8 X 3 b F 4 P G p 1 j y P L j w U O W O d R X u + R G k K I 1 K y B J K 4 2 m E X q h 5 1 S o y 2 p F E c 8 e j e L l w f / 9 y Q c R L u D + P q D j g v K a W w C o T o V W z W d N s 6 X t m y t X I t L Q n l R M d n 7 W 9 J K Y 0 T i y 5 Z L N E G C 4 H Q n 0 J + h M j 6 s m Y V 7 m 7 / z z l U E f e 6 c p V k d s N p u j U O y Z x W U b l e Z X z R D F 9 9 r h K E 2 j r H 8 P V Y n s h x O Q b s S 3 B I 2 5 J c C i v C q 7 N f X F l s 2 9 z 0 c 4 l p C u L h 4 i 9 6 f 1 S n 6 i W r Y 8 k l d q P T x 9 E S f d + Y S b A 5 E e S 3 A G H 8 r B u V U 9 i X D h G X y b f q 2 P I K 1 M N 6 t r u p H h P t h A m n a D 0 h B 1 p B l C 6 p X r E 9 p E l n t b 6 E o R 4 f / 6 D P d Q 7 3 h x b O 9 q J z D K r D 2 d z P O W a O M Y F 2 v G w B c 9 p e a 5 4 T 9 u P s z L f 9 d 3 5 e o E o M + 4 L z S a A f I O H 2 + 4 F W a 1 B E e U u O i u x F G J e F G H k i E P d / t y C n W D z z I 2 n Y y / X q g 0 p 8 A c f i n T b X c t I u / v M Q X 7 6 g D P 5 i w / q x 2 c i P x N H + s k j I d V T Q s b z 3 z O q M o f P t o M i R H B z f A m N J C m N f n o t U K J G y T s b J E 4 u V Q 0 U 1 4 K N j i S Y X N H w u r L 4 w A 4 5 t F J 2 5 N T j h / 4 V d s S Q S + F h 5 n 0 8 L O a + t 7 / k c 4 I 6 O B S a A y L J u k f J h J B M D r o v 6 N 6 V i b O e j o 9 x u u D t l Z 9 w P r j h 2 b p B T i A h n I j s C i i S 9 5 u r X W Z I V K S z b h v 0 0 c U 3 m c j m 2 o U k a / D s / W c B T J T q s u t n l D U N p B Y u D r j E i s m W t P A j 9 I Q l R l 1 m o J Z b X G q D f Z 0 k 2 m c q a d 4 L r 1 / G 2 V F m r A N v I A Z x G 1 2 Q r w m y s X j J x T F k Z T D z 2 O / z j 3 T X z 2 d o S L U v 3 t c R 8 w 5 x R 8 s O 0 t d v O X 3 J o w i O B E Q N j e 3 z 2 v o X g l 3 j n f e Z 7 G H 8 D s C H y I C N a j 2 z p o S t v v / q W u o 3 a s k W j t J 0 T + D O R + M + M 1 4 D a + t n D S r c T x / E A e G I 0 i / 2 a D 6 Z f p v N d r v h u 7 9 1 4 c u 4 8 b c l O 8 I 7 g D T t F X G C 0 / v g M p F x S k L x u r t s X / R P t P D U O b 6 Q A h G + W I q + K G a 9 E f T N J x j M t 3 Z + S U E h A x T u / o C h A K H 9 g 3 P 7 P F E h + + D 0 r A K h S s i 7 I v x m H D y v y e s N 3 R P p 9 8 M g r d y E y u p L r 8 6 e / n T E v G X S N 0 0 y f K K + r l c c 8 U Y r b X D g 5 8 H G d b n i y r 3 H 1 H w p D 9 E S v p d l A b 1 H Q v F Y 0 O O v 1 z 1 G v f 2 t e + / m I 1 h 9 e C P 7 Y C O K 5 Q 3 E z w 5 m 2 K R 0 C p + G L 9 x 1 z h Y 7 E c r 6 N l / l 5 n L V + x J Y w F M p 3 N a h l o O N O k p 8 w K H k a l v 0 C 7 i a M 4 E W 7 f j O 0 C o B n F j H L e a E m V V z v W p x 8 H A v H 4 2 R Q w 2 l O s j 0 H m y c 3 2 b J w v 4 E 7 M I J n 7 3 a H c R 7 l z 0 P o 0 H u 5 T 8 V W g 9 B J j 1 2 G m a s W f W b 2 l p t 3 Y 8 I s A 9 E 5 b f L Q p R z Q Q k m s v c I W f F W j v A k N r 9 q s u 7 f 1 n e / z + z O Y i U r u 7 m M h F 7 h N w F n e 5 P m k / E W 2 S O d O Y C F X 4 b 6 X a H 3 J Q E z 0 / p J G r r B s y B u l F 0 O 5 C + + Q Y V i k O G P A W 6 S T W i Q O X a U 6 u d i + 7 5 e q Z G H E N o c M 5 9 S q F g 7 H T q 8 z k t M n 1 7 j p I S a 6 a o N + N Z I C A L R s 7 L x L q p I 5 F A r h F L U 0 H K m z M M 1 B 2 U X T 5 f t G m u s g 2 J E a S Y w s C r a Y L g c i Z U H W y 8 7 E f K H A j l z O 1 A b g r c B 6 D 6 e x p T u F S c g n A j w E D C N 1 C b 6 g e q 5 s L C L X i a H 2 E a 7 I z Q U a W B S 0 H / 5 g z w 8 D z X h k 3 m s 9 4 H P G H f C 3 8 G S q 1 r M 5 1 E p P Y p F Y V 9 n z r A N Z D b n X n F N f 2 f G V I s W m t n 8 g t b I 8 c V p D 5 8 v i Y 0 X 8 n 6 3 Q l b A I D T 8 I V 9 C x F C 9 1 Y U 0 W n V X + N x B e h g n E O w x i Y v P 3 j F Y P l e w v 6 9 M X E 8 M W H a 7 Z G i m X M Q 7 J p i P I R a D F Z a Q / N O 9 S c l v R d e G D 7 x r 7 K 2 S W A f m c h Q X R 8 Y M C W m r 4 I n w 7 x 5 B Q c y Q r h R l 9 F / S v v 4 w u D M T U N a S I f + s O e I 4 s I Z C F q L S A f N 0 m / L F 1 D v j D o f t A 5 F V f B 6 E s g N u Y r d T b o c Z 2 0 r W m r + W I S g B / E O E A F S f Z u D P x X 1 6 j 2 m O + u c o T P G K A M J d 7 3 w 0 C K 6 o 2 H y / Z E x 9 g x e 0 b F / y + 8 + v 9 t 2 n Z 1 M 8 u 8 o I s i a e Y + A z 0 K k V 3 R D v c w G W M M H 6 6 y p i 5 K i Q / + J t 4 l r K P K 7 9 i l G t u 4 M n t 1 / C O x R e I 7 2 T n A u k J S v 3 F a M D b B m p c U I + U K Q M / K a / D f I u n C X s Y S v m I t y 9 O X R 0 0 S X B 7 5 z h n 8 / Y I a C u k k 2 P s 6 i u K L / x U I b i 5 9 q m 9 o n i X v A 6 7 4 y / r O M L f j C x O a g R I P 4 f 8 6 U T z i + 9 v Z Q i O P e O z x n O W r + T w Y o N 5 3 D 9 C o 9 z t Y G h r f z 6 8 w T Z y L 2 6 T M 4 E Z Y 8 m E l 8 Z I C H 8 H A W P 8 / O 7 h Q U 9 M C 3 N B y b o C J / w T E L 0 X d + n 7 S 2 7 l b K / t S m c t Q L t / i B d 9 l A u v w i / I S K a f W p 0 F V c A S e n W 4 e P 2 A O H m x G 7 H A 0 f f z 8 L B 5 H r 4 U v O X a j + W d d n / u i S J O 3 S D t u s P N P T e K S W z n w W W O b 5 l X e x i 2 + G W X r z v i p U F I W P h 2 L Y E g 4 t S e X B 5 l e / D w P k n 1 m 4 j u P 3 R c N R / o n 7 2 g 5 g 6 4 d a D 7 7 q E s J v + m 7 N s y o s l x T V x h a z j g L 4 T y Z r f N i C L o j R w V j R e X Z g + A l G y M I A U v W 9 P 6 r 5 y R k L B D V E E y 2 6 f 5 Y 0 E B 3 6 J l c G O f m Z a R b W e j F X f D s f v G h E 8 z k u i U d O o D G h j 1 U i d h b N P H + l d K L 8 f T 5 z 4 3 E E l j F 6 o 4 n Z 9 I V P f / Q J h j r i x q v r u y P X O w A r d 2 d a L w r N f E 0 R 8 K X X Z t 6 E t t 4 X h G M U P g h e b R r g A d 0 i E F B N P 2 b W M z E K K L E y I 3 J F F O o A j L x K R f O f z Z k 8 s g r c + I W e d s B u 5 B 0 V y u n C A h J g V + W l x q z x q b w a b l C Y 6 N t g w P N 5 A E F H 7 E A k F 0 E j W v T p 0 t 3 S A Z T x A w C S / 2 y e g b Y I + l P E u x 4 z v P P X / w d u Z 7 b i q Z V n 0 g 3 i w 6 Q x + N A b T m M Y 2 G I z f 6 E x r T N 9 9 f c 3 I q p S q U 0 k l l e o + Z F 7 p 5 s l 7 T o Q D 9 l 5 r z j E e J 4 6 A G + z 7 D L 9 3 k / X h G R 0 / 0 G C D W a 5 j s 0 F g j 0 D / c J l y 4 w A x v 6 b B U D 7 a B S K y 1 f u j r 0 n u D z E 7 n 5 Q 4 / K u z N V v P 0 c 5 Y x V s 3 H H 1 Q V H m 1 t O X Q + Q 7 N r 2 E a e M 2 r Q h n k D U P B 1 B J H 1 I B O 0 a V n j 6 z S x Q X W a A N 8 k H g T p J o M E r F 6 p c B P A h 1 n F s T P o b + O F 4 G I s J s r i 9 8 x O + t I z U M h T h + L S 6 j y f 4 O 7 G U l q n G M B o Y q v C H w k B 9 A f 3 N n f L o j H S b 8 F g 6 O 7 C r R w J d N X U M K N p x w z L 0 I 2 z s E x O g C t h b K A y T b l g r k b 4 8 J E Z / s L 0 i Y P z 2 i k v c 8 q l S Q Y K X t T h j o r 7 t x 2 h 6 E 5 E 9 q y O 0 B U U H Z b E i 3 0 a m L 5 d D b V Z A R o B B Z O c h b z 8 T X d p O N w Y + J p E l 0 8 a + N D O 7 T r j o I 3 e j D 2 b p / C J q b 6 5 / b 8 C r r C 7 9 Q T d 0 0 t w 0 C A x H T Y K T A D J O e z w w d y w 6 A n A p / L j t b g J t v E w n b 8 x a k 9 t 5 Q I 6 R I V X P H V p C K 0 7 v 0 F w x 7 t v G + p Y 7 D / 2 7 y k g x o 6 T z 1 4 Y u f A g r s Z + t Z y L k U / U X m B 3 C q w S D z i q V z C q m N u A 8 l P D q g R 2 N b A a M 6 a 5 q 5 v D 6 e B H J F X c O H O 6 v j l / I m h V J A Y N R a x r t 0 q x H Y g Z X u v J V X t L b W r P z n a v 8 O U s U C l c r i z 5 N p v 0 H t W L x + O c 0 a i y H X 6 n A a R K h 5 a M e V 7 L D e W F 0 Y r + v x q l a x + + o M 5 6 Q H j P J H B S W Q K H / V S f A v z E 6 1 B h m q t D s n + J O P d H W 5 C N W Z C x y 8 G m j 6 j N q H 7 6 2 T g X v C j u 3 + h O E j Q E H v a w h n v Y 8 + T Q u O R G 6 M z P y l k X F L W h U U e d L J W r 8 x H W T A b I X x S y 2 F 2 B B T Q f w r P Q D + O K U F f y g F h J t G 0 H i P f g x I 6 X f P 7 k j 1 v A o b U q l v d y C b w y g s S B c B n i I D k 7 K 8 4 y 2 K o 5 0 p P 8 e T e r X + g l K 8 8 d v F o P R A 2 / M y 3 J t o R 1 f P P Q / g j t P x z L u Z L f K B A o 1 g Q Z a e O l Y D 9 m O 2 Y Z R G 5 y v 0 q + 3 x h 0 Z B V X 3 d a d F x k f S s s D f T G v o l K H x Z E H R 0 3 N I Q 3 B r v V O Z E K B H N 7 E C l 0 x t 0 X C z q y 3 + + B b s i p j U s C m d M 5 D Q M b 6 p 7 m A J O Q I l 7 v I A P n E 8 B / E U D P 6 P Q q 3 C P l b 9 D + h n O M a w C d o 9 A Q J w 5 Y l 2 v o c w 1 v 9 u K M y A m 2 q 8 Q L n C d B K 3 0 6 3 R 3 r P 4 Z D A t n 3 Z c r x D Y + C i K S 3 N z 5 3 i N n g k m + O r n k A r E 1 / P x 7 z 3 b 6 f x v 0 w f 5 a W O I 9 / 7 9 4 U 2 6 6 E m T Q T 3 V 7 b v i A N A j V X g I 8 a 4 X c P V i 2 i T K A t y J J u a 6 k f 6 X m X 9 b e K U u v 0 1 r W t H Z D Z m 3 L 4 G h j 2 5 1 T 3 C c D w Z n F V b t f i j T f t / t M D B r H / 3 u Z j E 2 D i b c O c X X m 8 9 3 Y U 7 X q Q g H s t J f Q 3 z i t C 7 q e o 3 W n b w u L d A x m g H C I s 8 u n 5 j 4 S F Y r l H b v 1 7 R b c P l i W o v U J E O T y T v 7 P 0 I F z 3 N i g z l a R K K C S r r A N h 8 X T L h X A n r T M c c e H 1 v E J u O O q y y Z n x D d v 8 P L j w a z s / R l f j 5 1 o 4 H f A N D n p a h r L z c A t o k g V K a 8 Q C c t H 0 K d w q q R A W g K R / F D q K 4 u U D l W L E 7 + 4 A 5 G 3 Y O A / T / r Y F u G r D O A U M t L / z j / z b G 1 F K 2 A f w 4 r 2 S g 2 L w U c t q N O Y 0 q 7 q 7 4 7 V a v o A S 4 S Z t G S / J g e S Z n a I f 6 3 o Z i I 3 k H 8 M T 1 4 A Z + I N q L 5 t N 2 O 7 w i C f v h 2 T E u Y s u U 5 k G t p C V 5 3 f h i n X 4 l 8 m c M g d I b k y 6 P b n G i 9 S 0 / o Q + 9 i e o S L w x O y 1 Y / q g c o I t Q D I H X W h m l I c 6 7 L J I E 8 5 Z H j / z t 0 6 c H y 2 w x 4 g c h v Q M V 7 9 B V S f i 8 o k 5 7 x Z k e s J 9 / E B V r k K m L P 6 L i O d e n 6 a 3 t O K d C I B 9 O 3 m 7 B + l S E V T E W y + S 1 3 l C s g f C C o k z N e V B K F j 4 4 e M u / 8 b 0 L B j S i 1 M n N H w q o x E j 6 F l 1 9 k 0 X u S M w w y J L M H s + q Y / S R a 6 a 3 M X V p r S + I E u 8 D z B b Q w 2 / r J D / h o B w j b 6 M g c b N U c Q P N 8 I G 2 v S b 3 U z w D r Z b 3 e l 4 V U T A i l P a O P W L 3 e 3 y T 9 7 5 5 1 o / G 4 t 5 H + A N O O 0 D K m k D g g a 2 O m Q e c a j U W a m O 5 H D 7 R 6 1 I r K i J W d i v x c w i T L c R f 3 r z 3 t / F p D q 9 k J R Z C / J z G b y K E + C D 1 X Y 3 r 2 M f a z 9 C f J Z q W M / h p v k f n p 7 q d T o z / i Q k c 7 B R M w H G i A X 5 M 7 9 6 3 h o 9 h Y Q g J 0 / 0 i 4 y o 8 R B g U K H M b f b N A Y H f L H L e b j 8 x x L y 5 u v H l U h T F b 4 i y P z k C W L u U A H l F X S C 7 v Y s G B E Y T J C N E / M v t J h C 3 y l U Y Q V F v s v R o T x 8 X X L 7 a D F y Q K / X H s H f z M R q t h N w L H C a W k g D 5 J 7 a D p 2 B a p O 1 x + k Y h + 9 s c L X + v 2 M r k G w I M / 7 5 s G e P N T b 8 y v k Z E A u S C 8 k b i v M 8 t A A I D B S n D o A q A 5 X S S j q f 0 3 L v d i t g + F O Z I i W B E + m V t 0 H v / j 1 7 1 Z K 1 8 v 2 3 a 4 p A I N M n e i f y g S q K A x k h l 2 H 8 9 G l g + g j Q d h X 2 B y n G R y T C b n Z 8 B R z o N 2 v n f s t 6 8 7 G 8 I n B D v e h t t 3 2 Z z 7 V y P P 1 m l N / 5 Q I B G a J p y u X K s p n / 5 z e w A s O W Q Q M D i 4 R P N 5 + N y F 5 7 a O B g M c Z Y z R m k m H B a 6 9 k r 1 c u 3 1 u a m R v u F c c S 9 6 R L 7 G q J 1 N 8 R + 9 J c P + / O R t o / v j 3 u a h d A S C D I m t 9 D Q y G s F v o P J W s B 1 n 2 x D H W h F P l c 9 H + 8 I 0 i + 7 P j g / X 7 s C w V r 9 / c q X B k H U s l H X R G Z e G c p S y C v 3 Z t s S K k 0 4 B f 8 d 4 A k + 3 n S 3 S A g i f 1 q D L P 6 7 o C T O j x M p e z U 7 j K g 0 i O u k s o I a D M 6 I G Z R K J 8 c 8 c V 5 7 f e 9 I U U o q E b m d K s W U 1 6 8 e / j F B s p z s 1 H F H Z u 8 a N 3 + e W T F I P j c f A Q D R t q 5 m 7 E A m N z r a j H P 6 4 I 8 + z B H o q p q w s X Z V H c f w E w D V c z E + e E i Q I h X v 0 S a K I 0 / / v y 8 P m Q 4 k J q B 8 C s 3 P M 3 c 3 8 5 I j h T l 7 r z O 8 y B B X Y c u g U v 9 / r o E w 3 r H Z f 2 E 6 + R 7 t h o k A H Z / T I 5 l Q N c g O Y I e Q u 3 h I / 9 e G j b i Q 4 E l p b y R 1 7 B E u I 1 2 u h U 0 t T F i D t / 3 z b 2 y i E N V i N X Y R 3 C d v X C y d / 1 l p q u N j r s 3 j f 0 g a P a / O 8 K 2 i G X 0 m X a K h h 6 s 9 m d h Y l z r I B b J o 4 g 8 l 3 k 2 a x J i x + q 2 d i c J A Z r 1 y u D k w 2 C 7 9 w J J 6 + O 9 1 U m r + C + f K u W K 0 T U d d A O W m e q S i l c b M S H f i e 7 u 3 w c F j u W p Z w k q w f n w a 4 c f b Q N N M v n o G 0 R 3 7 2 F D r l i 5 X E W X 0 4 D g T 1 Y s V f b j l Q 8 s R j J x D g m 5 + H X p o m 3 O 7 z P G X Y i v R u i u C v J j + U 5 1 w V Q J c D W I 9 j G 8 S f U D S D q l 3 D 5 Q N l r g T L R J K U R W / v F I Q a t O F G G l z p A Y G v R I / S B 5 6 x S 3 2 x y k P A e 0 U C g F Z g h y k h S 3 o o 1 2 6 b Z N X d x e p + c k 4 G n i S u f 6 L l N v Z 5 w U w 9 B 9 Q z + 6 f 0 H U G F M x Z v / n Q 4 L g H C o M z K a m o j H S Z 8 k o w v Q D m A M e N N r 9 E 2 E n 8 F t T g u W P U 7 K Z W j Q q / M Q 9 6 s 3 N T 8 U j G 0 W f 6 t J / W A x m Q 9 x 3 8 O g 6 O / F 5 2 P 2 s O q g + g Q s u U x p S Y V x N U C r r y 1 d l 2 N M T 2 5 g I 2 u D l J Z y k u h 5 r 4 g x d C G + B U Z f t e q 8 y V f T g n y V O r k A Y n / 8 C o N m 6 Z p X 4 s c Y 9 s 3 2 n n w J F r c L B X y A O x a U 7 H i F R / / k v 8 U G Z 0 D z 8 3 q K 0 L m o 8 P + z x c s K f i b E A x G J e a 6 Q 8 A G D 6 D u J m 6 P b f 3 w E M q 3 L n Z X i j 2 k A 7 Y R J 4 e w 8 f E 2 f / 8 H / w C R v P j 2 X + T j G 8 1 q c e T D / B O s U 2 S 6 w J U o i o m f L c h k Y X v 8 n c Z h Z v e L J y K i R q y 6 R D M 6 K j x N R 1 W 8 8 9 j g y A x S D 5 E l 6 P b k 3 E r b 9 G C x Z M c c 6 E B v s 8 s Z u 8 U 0 z / w g N g c e u 6 R 4 V 9 F + G R K K 8 i L v D d N t w a b 7 o T / L 7 S + 7 r U W v 5 + + p h v r R n o q U d A i T E 4 4 V 5 G 9 S s G T m b I q 0 W M j 1 Y d Q O 9 4 7 / T + x 7 m a g o C u p t t T c d L m x D i J a f i F c P q y R A 8 v n r T b T S 0 N K a h A C / a v L U o w Z X k 8 C d 6 n U S c G E S X 0 s S D I 0 A c y z y F 4 / A Z e E J 7 Z m M Z 6 Z n W f c C N W g I d i r L a 0 5 B B g c O 1 J B V T f Y 1 U m 2 q V 4 p 6 4 j M 1 V q X I X x + T E e J W 6 f J H y F N t l 7 + t f 9 / f H h 1 d e o P O w 5 h 6 r c u t / G 4 g + T T q v K 5 A G W g k U 5 F q c 5 j x 9 q 2 p 6 3 i 5 u R Z z g 9 S + i f 0 J Y U 6 t t L Y L Z C E M w V + 2 W 9 W E + w U G n M Z u L H E e g G o B a c P h R F m b 1 H B S T V k A 8 E z L 6 b I Y I y 4 e t u O 4 n c W U c K 6 6 c 9 1 k + 5 B v r u / T y 7 z 7 u P m m u j Q U 5 H p C A A Z e 2 V H f 3 O o s u 6 x t 1 a N m 1 u t Y 2 L 6 / 7 h d J P 0 1 G 0 U T 1 w H b C V U t B m L 7 W W x u f C h D 1 + L O m e z O c / R K P K 4 U T y K X / L w 9 D h R h i f v O D K 8 6 B 1 a m x 3 C N h 9 / N S 9 Y Y B B c s O K O / X m g I T H K V n M g H 4 8 9 f n a Z N Z G P 4 v A D E b K J Q 4 A c f V W N z V s t r O z 8 f b 1 Q V P Q V 2 T Z n y 3 B Z Y m y T 6 w S e K M 7 V K O X h w B j L o A n D K q 8 D N Y W W I / 3 d c 8 S y v h P 3 W n 5 0 2 B t 6 A H G + g G b e 3 m + E N f r m B L T t T w g V J 0 q a 2 / j x Y A r D c 6 x s F R C i e h F R y 8 N t a u 8 5 2 0 z p 9 o f W / w y P H B V N e 4 m 7 l o v w t V n C e L Q S k 0 o Y + U N 2 0 e / X F P + E v M L i 9 u + 2 y / 8 V A v v / 8 M / 5 d R d k O 9 b E w / u z + 0 M M Y l X z b 4 h B t D / c G + E 0 E w j i J / m f i M H P 7 / i / 5 B i e b l T z f / h n m 2 Y B + p R i h 7 z 9 R 6 J 3 o / w h v u O + O + 5 a 0 A l 3 a X v D Z + Y / / K P f a R f 9 D 1 9 x H p 9 X C K F u M 0 m Y x 0 m t i 2 J + N d a 0 T e d q 1 I l A X D n K 0 r S b 4 a o c 7 C X 7 g M u X G d 6 N a I b l W S C g J A D e G L F 1 D u / 0 3 Q w a A 5 J q v L l s I g c K W 9 5 u J P B j b n Y 3 t p + P x q b y 0 R / q 3 V / K N 5 p s V + R 0 d b I 7 8 w E h c r d l + R l f I M H W h 4 q 6 H a 6 i e Q e J E m h 7 1 n L M o d s Q Z N f W q + 5 y + G 0 1 a s Q 6 C c 1 O I v 7 l E S r s r J D u + l z V Q S S B w z P F v k 7 J 1 1 M n W D y v j p E t L d e f c d V G I V d L 6 n I H Z b 2 + W h z Y s s C T I C e i g O d w 7 F p p S s U 5 D g 5 m a 5 Q 4 + X D r R Y z V r o L G 5 n t E 7 F C 7 j G g e A 5 o n F L L l d n + D + T x 5 L Y 9 G p 5 B N 5 g A S u Q V X 2 E q C 0 b M i L o 1 H O l Q v t / v 7 B L s i 6 9 1 s 7 P f L s a a v t j d R B x M 2 V Y + 6 3 K B r W r + y + m Q P U S k C h m S g 4 T 0 / w 7 B n K V z e U U p X / c E b T a K h y w A h 5 / P W 4 H T G s c Z F J a U 0 P N L j C j S d A v 0 Z 8 p q 0 c 8 u h x v x R j Z P T i W g P 1 n C p E b c N I y W r V P 1 2 e p 5 L F K h O U 5 b f M T r f a q E l v g n G J v y o U 0 f + 5 h 2 5 4 b X D K 8 p x U G b V h R 0 Q W F M l r S L r s Q J z u j P X X g R J m c D 2 h b 8 E Y u Q 9 8 4 d 5 S V Z 7 c + Z O s n u u b 9 7 7 I m O R e m p O x U u j I P + w / e O B + C 6 3 6 Q X b 5 Z N Q 3 O V d 3 3 W 0 L R B U U R J b 9 b z a e m / h H T U F t x j d k n i G s / a 1 + O p + g K 5 7 K c l P V j T x B H x 1 u N n A / u S U C U / B Z Y Q F x h h y Z N I j 1 l + l y y w X K O b 3 2 D c z l n 1 g G u Q j Y b h 3 0 G R L h g C f m e o d w J i j h Q e 3 + V Z t M a N w G j j S 6 l O N 3 K l F m b Y e G 4 K C 9 v i G g B 2 o p s K H x P k m W Q U Y M H g t A o X m N f q X K x + i I D V T 8 z 4 9 z O p 3 n K U f N q m z v y b f f S 3 X G p b C r f G z 0 W p r i 4 3 2 O m 7 e E 6 B 7 v A + X g M a p x O C T e n m 5 m a F R 1 V P 0 n 0 X q 7 u k O 3 / r 4 W 2 7 L j F 3 G Y f 1 O + D y f 7 8 G u h Y h o 8 e l W A A 0 w k A l c S D 5 H a t G R P j M q B 3 5 4 Q c 3 b U p F K D M L e + F r u Z g W J T z v g e T N R d c W e t D 0 F H r U 5 u d N b q R 5 1 g F b / R b / + Y L w w d K z u x x g F B 1 l j n j z y F 0 c 5 I 0 c k o V Z s P v B D k 9 8 4 X e y C G / R P 0 m h v J 0 R l P N O c N c 0 v E z t V q b a L K m 0 U J 7 2 j Q B R 9 s m 3 M H N b D s d h v 7 n Q a c H 8 f / M / g L t d j f c P N b u 6 8 9 b 7 R m n B n 4 y F 9 w + p 8 t 3 6 n G z c a 4 h t z U b z g x C 7 5 0 S Z j X o p 9 e 8 S 5 1 + B w 7 f 2 8 m f e Z L r l F 9 i f T c C w 5 L 7 E U 4 O f + A u b M / e c j e Y r O O p A E 7 q M 7 w w b r j 4 O B r J y S U w u q 3 C s X x n m r 2 m v 2 y t 0 e c G I A v G W v f N a N C M x H b Q e n s T 6 8 Q i T b D Z p S O P F y y U G s Q s z O K U M f Y s r v q 4 X K u 0 p F c k 2 b 9 f k b y W m x q u X Z R O t e 1 p M A x P C n V 6 M o w O N z c K O w D + 2 e E X r / l 9 n Q R Y A i i W c K g v E z j l C T o T J F g U i 2 T a p D 2 D 4 N 6 7 c Q P m f k y 3 g c t K s X e 6 A m i i 2 F F z x 4 Y / j r a + + + v X n r G c h 2 f t A s D I D q 3 3 E 0 8 g 7 i r 8 U w x h d 6 1 L 3 Z o t p m A 8 t B U l l i b M G 7 3 M A N 1 k K G 6 Q L s 9 x I C z d R L 5 b D J v u / m R M R F p R S 1 9 l n l W 4 U + 1 f H w I E P z S y r x d w k Q m D + g F / i D Q A e 9 + K q f v u i V 4 a q s i i w m 4 3 t 8 H r f V T T M U G G U v G J G b R A 3 l h T k j R O + 5 Z 2 b I + s r v 5 g H + I E h N C E v J q X 6 6 U g L r v e 6 Q Q E O f F W M L e V i Y O 4 8 Q 8 O 5 D H 2 u m L X b 9 m R h D 2 g T C X Q 5 u 2 y l D X t f Y c D y p f b N M T u C 8 n x U z v o B w E r z o b O T B D m m S 5 Q J / t o K P s d w u a N F f i 9 x S q 3 f y F P z o 8 q Q 5 S M V 3 d P m J E 4 T w l + O + J U 4 w a C q c 2 w E N 0 p b r 9 k f a 7 D s H u a y l v d F n 7 s Y Y q D q o 4 h s L d h O 0 u O Y B 4 c g 5 8 O j C l m P 1 B H 9 7 v A l m C + D o g M z x a b L u f / n z S / r c n Z 9 4 E s v Z A h l 5 C A L o I 0 F Y f j j C S B N 8 3 U I e 2 U T M 4 L q G I H r 7 d v m h C 1 u 0 C y M A o J J X X m F f G j y E 6 3 J a 1 / Q E T r T A U i C N L 5 D o I c C J f G Z e g N b 3 s t L g S a T e 2 A L H v u H s 0 W L k J C B a 2 w E 9 K J Q p h 8 L d v I S q x b F I + x W v 5 0 e q M 4 + 8 0 y X u 6 u X + U 9 E b N d N f s 7 + 8 y / z 9 I h 7 k R x W l A Y p q 0 Z 6 a p E R W s 4 y P 5 n c 0 H 0 i M v p V J 8 x E a L T z r Y e f X D V / Z c K r P D Y 0 T X y T R Z j Q I H x v H / B B o z 9 v f r k z 7 7 S P a g u S h k H l c Q 3 / 4 B d E p W 4 r 2 A o d V f w w h O z h l m 9 d w 1 o G M 4 R 8 k h 2 v e M z p C F 0 g / V c n d V O p 1 d 6 M l W t R V 7 n q C F h z 9 1 k / R X f j u 2 V n a w q 7 L 1 F c v j t d 5 7 I E e 8 3 y A j I s W l K d b E e p N S s o A P r N j 8 z n U P u U Y K / z r y w f P i j M O p W s B t d j 7 f h Z T C a 9 Q 4 v C i y K U Z l u A q J B R C 3 u W H i l W g Z P g 9 d O U D n g j v A v S P v f a C J E 6 1 n F E + W 9 9 q L p o m e u M + h w J 1 Z 0 Q Z m a n g o Y 9 l l Q k o / 7 / v a 5 i 8 j w R r y 1 g P n h o u O g Y j y j G 8 W 8 U 0 n 2 v A 8 b + N E v U W i L S X c Z M 7 a 3 5 E / S M V P u P R E B x P g S 3 w b h 9 w Q 4 i 9 5 + X 4 C Y q A y q D T G Z 7 G a k 9 X p 4 f G W h x P z 7 l m i 0 G W f c A r T v b 8 V X I B p V s m C 3 a u a T x E J p U k P 6 + N H x G p s o A Y l q t g 3 F y / x 1 R w 9 z X y f W j 5 h y / 1 4 T d t A d / f I W g H x M l 1 5 A U e z o g b s I x z 9 + 2 7 e i / 5 L K + n s 7 N E S b U i r 8 9 8 x m 7 d d g x Y e 6 0 + n G E R M j c 4 X x a 3 9 s A W N j 5 G Z 9 v g j M j y U + T u M r j 3 / d H z y K y M m 5 c N q a I w D e 7 W v 0 X 2 L I w 3 4 B 3 W t S n p U 8 k u 0 4 z F k b G f F r K h h g P Z l m 7 9 8 c r v N 3 i F j z 9 E X 8 f e e 4 L h b w i 4 u k + o O 7 Y J P k v 1 W g H N 4 l y u 5 L 4 x D k W B R J h N X C c 5 G Y O A + i L c K P B 0 R t y O A K p 9 X l E f + S l q c E 9 p 7 m t l x T w I x n o V S u 3 o 2 H V u S 1 R 0 S l r z / i C z 0 x u G J 6 3 L j t u K 1 e L e N t p C O Q t n D s s A w F q u t S 7 j R f N 0 B n x / 4 q m J u o c N P l p l H n 8 g Y b S X + y K V w Z T a v z t M q 0 M d r i f 7 D O K 3 2 S T 0 7 / q Z g l c f h e + d e A 3 n 6 c e B 9 n u V K 1 A r O T u h v 2 N 8 K 8 b z 3 9 z h X b n D d p n 0 l x z T a 2 p b y Q 0 f j m G u 2 F 9 c a U 1 I m W z n r g 3 q H s U p / O L i Z N 9 8 e H Y l K B j a 8 5 d j P 3 d 9 G Q C a t L c v f o Z v A I 8 o y O p N r d l F X o 1 g o F Y c m f 5 Z R m V K C w P z V c + M 0 2 3 V f Z E / z a c Q n U H 4 q z q h 7 Y E s x P s H K j u I s S l x V 4 K Y / + H L f 1 0 5 t x z S / Z e J Q G c 3 8 X B v p o p 6 X H 4 z L C G S V V G v F K I s 5 3 F E 1 3 P 9 Q o U e b o u 1 L 9 f 2 F Y O x u C K n q F K h v l 5 H H G w Y U S R x w 0 K m 4 7 k x s C 2 k 2 B d P O C A 5 e Y q v 8 W E K E 6 W a Y p 0 0 U x + V C A B 3 w e E Q I w 2 + x D z Q r X O 1 1 B H w c 1 P 8 u S h g 7 s c X 3 p V 1 G 6 8 Z 8 u P Q 5 e M B g M z X l v E 2 P V 1 V X q X I l A + v p 0 b V P A S L i u q z D T t G N 4 I m f P H K 7 K e 9 a 1 v b c C E T 7 f e b F + 8 c 5 U t i S 5 d V n t M 3 n F B X i e C o 6 + 8 A 8 V X J z M l 8 i J i 1 W p d k 4 c l E j P 0 d 4 w o E t G S H o 1 / v 8 h h e H W h 7 U c D 7 D Q W 1 0 5 f 0 M s 8 h 6 2 b f + H w b Q Y U x 3 h p O Z V w n 7 g S O u c L O I K 0 P Q t v J 6 P b i M C C J V 4 z J S r H t x 7 N L X z m k A i v L E O Q V C + g k 3 Q X 3 C b 8 6 U 3 h F d 9 / N 3 1 r + K h V z V v T w n X L + F f t a + 4 T J 9 z D e 2 u C 3 k w L 7 t j T M l x C V 7 J o c a d z J f a K 6 b w + P x T x X 0 w u / B 1 7 y v g D v f A J 5 j K q V 2 2 0 d L x m H c 5 P j k s / a e k 6 8 I Z N 4 v + L z Q d + a o G A B e 0 F Q z X 6 1 6 N x u j A N 4 + h E H 6 p u N 0 + I j 6 9 l J s Y a f G I C 5 1 z X X t p d U j B M 3 r J L o 1 T 8 D Q S W x Z / l P N U y 2 r 2 J a z N 3 7 l Y d L o u d o r N Q b 8 F h Z 4 o T n 0 q c E L H R p a e m K l Z c K v R D f o R U c M + J q / n C H d Z H Z 6 U R 7 J x D t y u y 9 m R / c F N C + W D j p 3 6 c k Z F l N M B 7 m h e c 4 n k y I M j G 6 9 O M b Z D 3 H x i s 5 / T p n Y N g 2 X e S j m 5 O 6 x N b 0 w t x i F 3 8 C M a C 6 O 8 g t p o g a 4 l 2 G H k Q f k D z 6 h K g l D w m E Y c 3 A 0 t A H h + 7 h i R A T X 8 / 3 / U B / 3 J 5 7 z T q x 6 o y 5 / 8 w 0 f p k W 6 g Q 9 v E O W y 3 F H + g J D n g v Q o j 0 q 4 p l 0 o m Z h 9 H + 9 K R N V T + m l + c w I w d 1 A o 4 5 D T m 8 u m z E 0 W r M v e j a v K G N + Y 6 Z Y 2 R K 0 n a x w k F L m B e s B y E N + I t 0 k S A d B o p t + x x M 5 S L D G 9 3 y U 5 a G f + Z P M C D J o P Z J G h 1 M l M w i D F z R i o s v a I + q n g S 1 w m + v Q D u q 3 F i 1 b j q 4 8 M A O 0 4 J a 2 d T V S E 6 r 3 B 2 I j F E 6 p b + h J g W 5 U j v 3 t Q G / J R r J / + z I Q u + o m 3 B m H 3 k W 1 t 9 2 N X U T b F M s q 7 T i 9 a J z 1 K i R i s J 2 B a 2 z L B P s d u t / v 5 E t 3 A f r j 2 M P t k E A Q D z C 8 W O P z K z b Z z w 8 h 8 c Q l 4 m P u x n 6 H B P J c o M S W d U / V t l U + s l V a P + j x G 6 3 8 y d 7 1 S U Z s H h a V / Z f b / 2 O 6 D U X Y q l O Q s Q J Q i y d b i R 2 O / x b + E D M r k h 4 j I V n d y 6 s P e H g O 4 U q 8 k F o R 2 m G K 9 E G g l 3 y r y h O r K N v y i 4 q 6 U O 7 f i Z S b 8 z V t 7 o C d T q g 6 f 8 y 5 p K / 7 c c w i J B s w B 8 o 0 F B O 6 B L 1 C 2 k Y G 9 g d 4 F 9 B v a K 1 c N B X + b + w Z + B y P 7 O Z 0 e Q n X q S 7 T 4 i h + i L M z F d 1 z k u n Z / c v i 7 d z P R Q 8 A 7 A Q / 4 w j o N 9 w f T p Y y g B 9 / j r K T P N h n s H o A E D 1 E n h 0 1 P H L s z 5 Y R F 5 O 9 / W k M n B x 6 y r w Y T Z E M r L f k p z b M 0 X H a n W I s s L 0 5 O a T H l v j L + K Y l z T x v B Y z Q + h K / l 0 Y i 2 Q u D 0 1 1 O B n H / a K 6 I A 6 X G j O 4 J 0 u u Y 9 E m K o j y d N Z p u F / 3 z 4 n a g Q O y M u S N 2 j k O 8 a O X w T A z 9 5 Q D E 9 r 0 j i d 4 d p 9 Y 4 7 o J O i T 7 v c N 7 u v / 3 T C L g 3 p J c o q M j 8 j 3 F 8 p 7 Z O Z v d B 6 s Q F + 8 V k W n A 4 T t U 4 n A d l 2 K 4 l T H j t r x g v V 2 H v 4 3 k G g L S T b Q I / K x v + K O 0 u 4 9 C e + n n d P X j 8 C n o Y / B Z o P 0 m n A + J Z J L Y t F y H + j J N m 9 A J r Z 6 5 + u d v o r Q 7 h j P 2 P k t H g q C Y 9 1 Q Z 1 g B 7 3 t a S s L x X S E Q Y q K y 2 V t g A 2 y C 4 R v t o n u T z 1 S t S g n p N z 1 k X G 7 w V b 0 7 M j s e l f V S 4 E L 4 V 8 E x d Q r D n w I k V b 7 0 A 1 C w 9 h + M B 2 z Z B y X 2 M 7 u x 9 N 6 p h z X O L H P 0 w d 0 H g j u 3 m 8 K X J r D V 0 U O H H g / E g W f p P d + r 7 3 m L v r u I 6 i t a J U Z P j p 8 R K a V U s W 9 6 b e 6 x N a C f t k 4 7 G k 6 B h v H 1 i 2 V v Z 3 c F y T n 2 P N K P o 9 w q 2 H 0 V 1 4 H A F Q c v D 4 M 6 c P D a K A j c l + l p V V F W 7 v S + Z 5 V 6 o q M x A A + F 4 F d + b p D g x V S m l 6 D I 7 n i 3 U Z V 3 4 b s 7 M 5 q T z P v 5 L z v e o M m J G y / X b X 4 p e 7 G + J O Q V j 7 l g x s Y b W / M 6 j T z n b 6 v S W x j y Q M Y n p l O Z P F A y A L a Q s e f n W U 9 u 9 L E l P 2 F o B Y G L W t W + R Y p R L R D C X X 7 + u m m I 7 d t p B e E N T f w 2 8 + h B P 1 c b S X h + w G 1 7 P 8 J s n C 3 q N T 0 O V q e A Z / V G Y s P R c 6 J H 8 E z e k F 8 Q v m i L j J U K M f w g b l i S / r e 2 O v f f n 3 b d T E u V c T 8 / I o V G L + O c M 7 R X v z O V x G K Z l Y + c k 9 w n x s D k q n Q A t I y E T t Y Y H 2 O i / I 1 + D b 8 I J N U O q Q o + + k H p O H P 2 N 8 8 W I v s 2 2 P 8 c / v j S s i G E H 8 V 4 Z m i h o X g y e p 5 4 g 0 6 Q m d l s O + A q j N 8 9 5 m L r t + M 1 2 B F 5 a w q z p p C L v t Q r g F g F F 1 u u / T 8 3 4 0 n p k F V + D I l 5 W j z 8 B v J I Q E 1 B H j W 0 D S / y 7 Z 4 w I Y t f l C 5 C Z C 7 U X u c S R o r K 9 X I j X c m l u 4 0 a 9 a i 6 u m m i H N + n q G d r 1 P R P c e L 9 S 1 W Z s 7 g q w j k e s R X k k P C Q 4 X S 6 c Z T I t U F G a x x X 4 0 / P 6 R 4 N / N U / 7 W R S f h r K L c m g M J j / c L + g 9 c L m 0 e 4 A U p 7 Q z w p D 8 y 5 F D q S J y J J n O 4 x 4 n P o u 3 t 3 U K t p z i g H Q V + S k / w J k l + V y L + G + J m y e 6 r H z X q A R k S q + B j 3 f E U p j D 1 d f V 1 l u n H p + J / D 6 G v Z J / V h V N y y B z 7 c 4 r i A i k o T N g i F C P 2 3 R R k X M a c X B y q L F d k C 2 1 4 L j + 7 O y X P n 7 b i 6 + I E J W w G r f g c X m 2 s h z 1 V H R 7 o R t G t c w v n E 4 1 C S b t c F / f z L d X D V U z r / c U P D 4 7 A T H v Z m r G c G e n h x 0 D H o h / I a T 2 s 5 r B 2 y 5 o N H C e m A C X J Q I I I 7 e 0 5 P P s 4 2 R P B v G d f S I f 2 + 2 o w / q K 9 F M 3 h h 8 D x V e N x Z p S K f e S b T z y r L 0 T 1 g o j W r i C r X I 6 P 9 v e 2 4 Z B z w r I Y Q k j y i i 3 9 P I M t h N V S V c F U n 9 B i g + U M 7 T z 6 G a E J M A k i r z c 3 U Y 8 o i t 5 + z + j C D P M 6 M v G j j I q b 1 2 J U m O H g k W 4 I E Z r Q q J W 4 4 u q W i q X 9 q X + 6 u c h T p K c y X A T f H f Q 2 6 M k h D 6 2 / E J m d H M Y r H 0 / h A c r g f V W / j y H U a 4 C Z Y R 3 e y g d 1 n Y z t F b f I Z d m Y q f t N m B U p k T y M x T c O N e r / 1 / t 5 P K N p J u k u 7 f / S b 9 9 d u M 4 T G 9 2 b j u M N T J Z E Z z c B 2 1 Z H 7 r M 7 V z 7 b E W H 6 1 R l 8 U P L Y E G i p S d 4 f t A t k A z G K l 2 3 n w 5 O S v u W E E I 6 C p 7 R y i S c i H x 4 W e M G E m i K a 5 Z G h 2 3 o U Z Q X c y v R N I T J d I s n B b q n f c H A G x I c S y 8 P X Z Z H t v p 9 R E 1 U k + / K h 7 W a T T 2 s 1 b A w / W x G G / j J j 7 6 V B f O w 7 T 7 + 9 d B M I h / E y q p 7 r i T p 5 e q P I n / J p 5 T 0 Z C 5 Y H d 4 U C h T K S L 5 V 7 e 9 0 x 5 W 9 k w k 2 4 8 W V d 1 Z p / T F j A 7 / P R b x r t W Z T 2 g / E o + 9 q d K p n K e m W P C u 3 u X p A t y V Z J U w f v t / 7 r y 0 N f j c 2 k D 6 x L L F 7 4 K D Q 5 W k u U 1 z P n e + f u T u o L s 1 g d s v e c X K W x H P T X p m t 4 3 8 5 z b a K K Z Q D W G I B C 0 P i t o e i R D 7 R j j D 3 L p H w x e m 2 I 4 q t 7 n s t o n r t h 9 l d C G F S 0 W 7 1 S A n 3 9 E e / + V M G y P d 9 F r / q t 0 6 4 p t 1 d p Y v A K S d L M p e D 3 n U M R Z A 2 8 K w U K m / n b m m K p j M K 4 0 6 D c / C T D m W 4 B Z 9 E b K 6 X R K Q c V 6 D p E U 7 L M m q r b A c r t 8 n u q g v t a J D L d w z N y L M 3 X 4 4 8 2 1 f 3 K 4 c + w u I N 6 Y K 0 u Z F D N M P n F c O Y 8 y t C B J O 8 J + 0 J R i l o T 3 8 n W s / g y T z 0 Z g f H + l u D T f a 0 h D z j J 7 / O J Q h 7 m W p c C Z g h v y 8 R 5 D a N 6 O / h 0 A 1 S 3 + b 7 X 9 S O r 6 R F N r r k J 5 / v D / w p 3 2 x m s M / s J T q f o x K 5 a j 0 K Y V X r h g E + f O V 1 k v n u J 7 e + 5 r s I d z R 1 u o V I R P E m B c x X A H h F K l T a O R Q g z 6 n X 1 u 3 z D 4 I R B x n y a I 4 W e f / 4 5 V x x Y 4 R 7 w H 0 3 V a z P 7 P t P H X 5 x u U N L b F 0 T 4 n 5 E I P / g s o J 9 i 3 r M l o s Z T / 3 0 o B k K 7 U J 4 W g n q A 2 i / C r H M 2 A W m V C + q E t 0 b k u R O L C n s x r 8 l z P J j N G X x J y z o v 2 v o A Q u 6 J 1 Y S z C x E L u b A T d h T R 8 h I B 7 e k 4 R U Q E R W l P a O O u P 8 h M 8 c 1 B H D s r v 8 g a G L D P 0 t Z 2 A h r r P 5 E 6 v Z y + 6 4 q m z L o e H a r 2 y M X B d 0 f l 3 D e r h g Z t g 0 Y P 9 E t 5 x W U j j i S D s S 5 I K W g G b 6 Z 3 F K s 6 O a W a o b N 2 w y l c j 5 S 3 P + 6 u l y j x X z B A e K s 5 3 6 T 3 e S J d R 8 l s 9 t C a u + O t f m 3 v I t d E N n w w x Q t 9 m T A E 6 H g 1 6 t O Z F y 1 n T h o 7 U a Y L a G j W u B z q B q G 8 b f W g 0 U 5 o f Z 4 x z x F s + X r L H m y A a J V K X X C B / k Y o b 2 o P U P m / z 7 J E K K N j 0 i B r z T o K 8 o 7 C R G p v t b Q N p E s C c s W B d j d F d r 2 H N J s M W E r J v n + + 7 b i 5 P 5 g n Z i H d h W Z M X j 3 s f B 3 R 7 9 C Z u a i t e n I x y t x G B r 1 8 b p V y F 7 7 n X J O f R h u S Q O L e 0 O 0 i N 2 R x Q b K u G s m q a e K X K H D h w J O I U / 8 P z O r 4 Y 3 l X j V r H x 6 Q a d h Z F t U q l T D J h Q v r K A w z i o R M d T S T l z U m Q + v P s 7 c 8 j p + 7 3 0 c M J F R Q n + + 4 2 + E R E M O 3 P G 4 U 9 + y j Z 1 + 7 J 1 E 4 l O x X E 5 y J A N d t t k c b B J 6 / k y K C v u + P w P D 8 f Q C 9 + T O x 6 s 2 j C b v C p j Q w d O D / X N v K 7 e 3 i j l f 2 k L R x 8 y m 8 N 3 B O S H + H B 4 q c d L Y l q y o + 2 V r t 3 7 / T 3 M D C X d x r P r k G 2 A B 1 D X O h g f j 1 0 m q o y 4 R n D t H V z B A U G V r p s 9 1 l c a u 4 r V O 5 v Y S X O 5 6 m 8 F Q X w n R 0 D j M r t D n n D z Z h K I E D Y 4 X c 0 r 7 S h b z p P 7 Z 3 3 X d b u E k j x F B G Z Z e Z i W 0 B H N + C m G 2 4 4 3 7 7 b E G 5 M m M j D n X / R d g B L V Q A T Q 6 P g Q H E I o J F V 2 w z P e u x I F P p q O a k x Y u 4 u n H U Y J K N P d v M G B R s i 8 f E I R J S R b 1 J V s d u y z f 3 I o t m A y l s I 2 M A l y g B s x R b B C B Z S x 7 Z i u 1 3 C N U i + P T U M r B x O z / c D D / u s L j w 7 5 G 7 S / Z L T j T V y M l L 4 k m C 7 O P 3 F B 1 3 5 0 e l 0 D 3 + B c B E / e j S + L 2 M Y M 0 D y b O 9 z U e H y i R c x e f d U 4 K 3 6 N Y 2 C x z M J o Z 7 b T L V 5 H U n F O R R t H n x a s v q B a b Z S L O 6 T I B b z 2 c M H t M C N 1 7 V K 3 c T 9 r n E q W O Z m G G I N o z u U y A v + 9 z + 3 Q l q c + + O z b O d t Q u l g g 6 Z 1 d F E E x S 7 S k z H A + E W E b 5 j q / D i d f k d 3 O G p V s u T p W C Y y M f p / P 8 N 9 4 x w Z c w S M z c e c W i t L R I A P Y 3 Q B M 7 6 6 y d h e H H a d / N t w Q 5 q B b I M P n s I r y u W q H O v c B t W k F z D v 0 z d L G B X s 4 i I 1 h 3 G 4 4 N H s P n P 2 0 U c m E + F G k i j H J 7 5 a A R y E C C N e 1 T 3 m x e W z D N q 9 n z 9 H G B + i r 2 a v H H x H A E z W K u P o A E J w H D w 7 D b P u c 5 m v 9 t f A c S 8 S U n o z b T y h J u u C 8 n t 3 Q l E L f / n p F 7 F o L 6 U C K X 3 R e f g 8 k W 5 F s r W 9 c M E L v Y M v O c q B h 9 n i t X B / l H u 6 W S J 2 4 X d M 8 3 G V L q K o G P j j f G i J n N C R / h z x M o O 4 b B J z O j j b 7 8 7 U u r h R O f m k X x 1 J l M d 9 R a v P K y L q 8 h z B D f x U 9 7 9 D i C C 7 E T x j s y A 5 B 4 g 7 h 3 k e b s k H i Y I K c y h + Z M f C y J 4 w N D r B C 5 l k C J k O l T O G 0 c n 1 w e B g W G d Z U O u + D y j v b i 9 m C r 0 z L D N E s A s u T w k C 5 k V 9 O + g y 7 m X Q E k W h 1 G e G u H f Z z u w g p A E + q u K i 1 7 O F D m p n B W z x z s Y E J n H 5 M k n M a V F z o 8 1 v E a b 9 F 2 s P 7 q e 3 n 4 b k s 4 C W W U e H 5 3 F E i p I 3 c Y s F S a 5 3 0 9 M m f 4 J 9 9 H V l b J v C A K L u k + p + g Z f s + B V n a c j u I 3 Y X R j g 9 d O p R 4 G U w E V 5 h L l 8 6 N A W A z i T p B i t a e x l 7 c p C L S f 2 V D 3 8 W c v N N P s X I 3 E C i c o Y w 3 x E S 9 j 7 I M c k k t f + j x 4 0 o V 5 G S B D s u M 7 B Q 1 W / g f E j X V M p G G x / + Q w X c Z 0 B 9 F K 9 F 8 J Y R J / 9 4 3 s e x 3 g 8 u s p J f A A t V L r C Z U 6 A B s M Z U M 4 4 0 p O C L w a m r d Z x d W S W b 3 K M D F w Q z v G D 7 V a L A / d n 0 B w j 6 n h u D K 5 u E 6 1 6 3 j X U B k i 3 O e W E 1 / P n c p m d 8 M N 9 t b Q 7 U + V / / h u 6 T i Z B j 0 W F w 9 f f D K 0 f a X n B A b v V K Z + h W W o D l P 4 O B b 9 y m s U 3 2 X J 7 x J J V J T 6 m P L E P 0 c c S / 5 v V A d 2 h m o a G N p l H r N j 7 I A z 3 K e 2 u F u e F J u K M X n x r b 8 e 5 t 6 + D X B a Y j 8 Q H P z O J H l U F l x p t s o 6 s a 2 r G O Q T g C p K V 5 1 u o 3 H V e l t e f M k d d Y 7 H O u H y Y b Y h 9 F i A 8 G A f D n 8 S r 9 h I b 8 o o f z B d 7 J z J L d l 6 f r h i e M 8 v p D G B G 9 X S p y g X Z H k i P Q M a A k b / 3 s g Y V T Y L Y a f C g Y h s h o + p G Y v b 2 G d f / 0 u k 8 w G T a X i 6 f c 0 F J N y c 7 x l 0 V G W G H 4 L W G O D u h k x 4 x x e 7 J 0 n N 3 J W r r A W g t + e b D 7 d Z q + p f E M D M b N G R 2 o E 3 4 C F e 1 k p Q I f E 5 e S Z A M Q W P G 7 O y R k i e G x + L b 9 V I R 4 E 4 j k V X a f q h R A / 2 r J q n D N 0 M 2 q D k e i R 4 k 1 2 1 C S a z F T o K z l 9 3 R f a Z p f V 1 W U 9 / C w j Z H O B h x y x 0 4 B K Q x E G 8 D w y q G f I I H 5 X u U G k 5 u q F j A u h I 2 M v h 7 6 1 g P m x / 7 x 7 L n / u q V u i 7 h c l G B 8 9 g s 9 z j K y k 4 w O x l q D f a v 6 J S 1 z u B M z 4 J f I T s x g C U 2 o 6 v N 7 n 9 g W h k 5 7 t C / k w F w l 3 F 6 3 d j x M s P r c 8 v V 8 w E 7 Y O 9 L B g L z G B z K o q 4 v f 6 b k 4 2 U J l t K O M K q E a F d f U c B S W 8 1 8 y Y j e c v P 4 p j X 5 0 0 s C m R w I 4 p r T e l 5 b w 3 y E G d x G c L s c C a 1 B d s n 6 i u N 1 T g h t H 3 P D / 2 G P A J 5 p H O V a Y x z 5 8 h b G q v v f D 0 e 2 H x 7 P 5 B H X i e W u 8 L / S f y v o 0 P 6 w 4 j v r v y V D D D 0 g i p 8 L h X e R w Y Y 2 9 e q p H / R y 4 t b q I e s H a 5 P / o U d B w Q 3 e k W g 8 X U W 5 U d 8 g v a 5 x X A N S + 8 D J r i M 6 E q y J 2 b Q Y U I t W D K X Y o E 0 A h e h u 7 H v 3 r g K z Q V f f o g t 7 0 J j k z g g L 3 + L O / L U J b Z W / a a s E / I x q K m z G M w a O B q b o z n l g / e O G s L i S p 6 o Q K 4 7 N K Z x E q g m Q r 3 k F l f 9 R O f 3 I v d B Q Q I 3 5 l 4 x 8 / + T J 8 h u e F Z C F k J c G u 8 r h i x S v u V L x v t Z T K a s m v D n v / q c r K X r o f l o q 3 + E V k h 7 f 5 T s B L M c R g 2 n 5 9 s V w F 9 u p Y s F 5 n P t / O U r 6 c 9 P 7 1 B + X 5 b Y f u r x n 7 G n Q k W a G b E p T b s e m X A B k x I H e / 9 1 8 h W b x H b v m D D w G q A 7 B o F o v h I x h 0 n j P C H u 6 G D k A H j n 5 N x 4 4 K k + R c f 1 N L / Z Z + i 6 g o b E e C J L Y L b h a B u r m P x p Q e 1 T Z o P 5 K 5 i U m x H D b f o b B n u x 9 e T R k R 5 a A J c f V m v i U / B a f 5 h f X c p o J F F B 6 5 c a u A I U I 5 N b m Z u G + R B Q I 1 G l L g w z 0 L U B w k 2 y z D K f 2 i j 6 p U Y b q t B E Y 6 Q W q o C r 0 Q R n Q Q L K 1 D K w D B x C Z 5 c 2 A B O M i B j U 0 e a a L o l j X V + 4 2 5 g + Y Y D W j b 7 d e 8 2 4 D i c M J L P V T + 8 r p k j V S W I 8 q 9 v + W A i 8 a B I Z e F L x K P e z x G Z K K I p 4 l A Q G 3 x f Z 5 V u E C B H w U + R 7 O z t f a F v / m 9 F d S Z e C j O P z l C C W c Y q G T s g K B V K 6 8 e n + p G q 8 2 c O X y C H j X q u T j h F O E G x w d v E J r C 6 8 Q F t K / 4 g a c / u g 4 A X G E m i G e n 8 B 3 y w 5 V a d Z 2 l r H j l a l 1 h I f D C H J / f 8 X p y q / d A 8 y b U t 3 m 8 J H J 4 t 0 z Z 4 x 2 j H B n + f B q M O x L K x R t + k + G c p a d R q P I X S L U Y W R P o N u f A U k C d O o n k r 7 + P G m s s l x 2 9 P B 5 l g 1 M U X a + k D z 7 5 8 Q y j 0 v V Z Y Q F o c R T M 4 u x V Q j G O H n w H e + 9 d r i x m 9 7 w 0 Z i s i / V M B D / M d O P u e D g p + 5 N R j j q X J / g O O Z L V M 2 n b 2 g P G 2 J 4 h 8 v s 1 O K j z 9 I v w c 5 H E z M 4 I 5 L M Z Z R 8 D t 4 e x k 5 / 3 9 P R 8 e f Y q t y V p 9 x f C R D p D E 0 M 0 X Y I Y m A g q x a 8 y C j S K q w w f 2 p M b 7 W 3 m 9 j L U l e x h 9 F p T I r b e / P w p x / U I Q l r 7 m J f C s c s N t X Q M O o j / v 8 B 0 8 P K r P 1 7 b 8 L F f 8 g s U C a P q G 4 f y j j q / r 7 / q k U H + f 1 v Y a f V H T W p o o U B I C q N 1 q Z P G k 4 K D N Y m 5 m W t j q a 9 9 H a b H b I / n v 7 w G J l Q 2 / q K A h t f H w m c n 2 h F W y X 7 w f V I / U f o / 0 k l E N m o n e w g Z J g F J b C t + v A L m h c O K C y G f n v P Y 6 D V 5 / v I / M I I B C 6 M s r 6 e 3 y z K f S q q z f 6 V K s r l F X L T 5 / f a / c 6 O R 0 L + w G 3 S P 9 O + M J S A 3 H K X d 3 B o Y 9 4 F s K i S c J H q I k P J e 2 6 L f 6 + M k G P Q 6 D c z J g M d 4 3 Q N 7 / 6 z u / E w 2 Q G L Q v u B v G E X v a f R + f 4 / E B 7 y q F q M t + o R c s s J Q a p h j 5 A r 3 Z 5 f 6 d 6 5 I x w N V n n l M n 3 r e 2 8 e Y g U D 4 B l X y n L 9 z V 8 t c x X l e Q P E + Z G q r v l + h 8 d I K j J 4 U a g 3 e c X E 3 D m 9 O B q 5 1 G P 5 y v B 9 D t C / 3 4 w / D f w 6 W p v / 9 4 R H y i G q 4 4 L M J O J 5 O K O X w t i f q w f D 6 U y + T Z s J M l U K 2 q F B l 3 0 g t I m X W p B j e m 7 / 7 U 9 / c r + G w L U / r x S 9 + c A O N K f j K 1 p q c / 4 q c 4 I J q X 4 + P K x 1 J / 6 y F n + 3 p A / Q H 7 q d f i x U 8 h w b Q e W W 6 U h X J l 3 v L H 4 d X N Z F z + h g k 0 7 M F P / U q T F u P e S 1 1 6 T P D X j l h m D 2 w P 2 4 f n f x L 9 j X g U n D 0 t U S Y X p x U X J 7 j 9 o D b u q 1 X D V J O 9 5 N X 9 R r C l 9 L t 2 x g l r k a t W V v j Q s o t 3 4 b 0 b 9 N 4 d e O L P l 8 2 E O U N a B z + A d o 2 P 1 K o q K I y A q c D 0 t j p i b v G n x E p V D L A y Z F V + X 8 M w S a D B v p l 0 c H u + c R n f F g o c 6 n G L X 1 J o a y F C v u A Y j V e D u V U / 2 g 8 x 3 0 e b f 5 k K i o C w q c J I 9 s Y A 3 3 1 0 y t f G W S F 3 5 / D A C z 0 o u b K 5 R Q 5 m 1 k 5 u S B x o G Z U f X j o 0 D B Q B r v n Y U 3 v I q Q G 7 G d i f 5 o 1 K + e H Q v e q F 6 n s q 4 m 9 h + G h Q 0 4 p i f h 5 x 8 d N f X n p 4 B b C Q R / Y O s M z K d y 4 f I / r F e 7 / y L 3 3 f g A S F V O P 6 J g 5 2 8 6 3 d R M 0 5 n V u e h x r B L i j 6 5 h u D b N 9 T d Y T 2 O K A D X C 2 W 7 j y h j q W O 9 F n x 0 Q B k + S E e T y O / M 8 x G v J X 4 d A J f N W U f U N H h P B / H 2 7 E e P w b O 3 T W x T 1 x 2 p 0 t 3 B F 3 j R f / g n v Y L D t y 6 R z 3 m W H U B i z i Q h H V r B s Z v B G D N G V p L q G 4 O r t J I M S s 2 0 Y m U X a 3 j Q h A M j I + q 3 O C n E f i f N h s 8 g 8 Z E h O d d 6 S A n B J e 3 a 0 b 9 Y N c A Y K m H G z M M u N V 6 U H G v 5 m e E 2 z W 2 7 h g 5 + + 8 I 8 0 x B j i J y + 5 Z g d U l W e l g w E u P 9 F 7 6 0 U 0 2 8 T a B + N d 1 w K f j W / w a a w q c 6 v d J a 2 N b k A o v i Z W V I 2 + z g k N u C Q W F b E H O P y K C V 1 T O / W l Z A R Q s Q Q u X 8 h i q + S k u u w u t q H v g Q 0 w n 3 z b K w + i I q W x X 7 p q p H X I 0 s F y 2 Z o s t M 1 D o k U d 8 D T B d V G x J p j 8 r a k m Y b O / i h Y 4 f K e f I M 6 v O K Y O x 2 C e X k 4 S P W i j N s m R 3 U M e k U Y R Y 2 9 9 s 3 8 X s / P f V 2 x c v B w 5 U p 5 2 3 s / 3 w F O W 8 t R J 0 w 7 v M a s 8 K V / y C W 1 I w / r H X N B q T U o 1 S 1 b a P E r 3 O / j 5 g z 7 m M l 4 r r A P 2 o h o N U + H X o L / b J W t i U d E B s x L R / M u j f v w A q E V h z 3 p X M 8 3 w 4 S 6 p t R m k p P / N w P M k n Q m M 0 M x o u i 1 5 1 F b N z C 1 h W C X N Q x H h O 4 f 0 k M 6 7 N R u e P x v M O M 4 v y h O E 7 D 3 u 6 S 4 T d I h C N / R J u k l m 8 G j q 0 7 K m K X D a C I 4 1 E 8 t s U F G A a k x 3 u 4 j R n b 5 x O g + j + 4 K l F O K i m n 2 Y 5 4 H 2 U E b A + 0 l 6 t n 4 r G r + + 8 A i 6 3 d V X X V n 8 4 E 6 4 G u 9 z T O 3 1 N b n w v M X 9 V N G k N O M / 7 + 4 w E f 7 6 X D e G q f 7 M Z f 9 7 3 a x G B A m d 3 B 0 b m N W H m d H i X N Z + k 9 H m / P 9 K 2 u x z O s h M o S B Y f 9 x t 2 h p 4 X T n e 4 N 3 I q c C h p O j e B 0 6 c t c X U e 9 9 t P W 0 a d O J 6 6 f + Q h d 7 I i d 6 P 0 F P N z S h E u n g R 1 7 n L c v 4 5 z V 6 C E g Q C a 5 q 1 i q Z 3 V d / M t c b x r v T l Q P t h c n x e N A f q i U 3 B a 9 e 8 K U N r P V k z z L V 6 O O 9 a j E T E M Z l O t 8 e v q Y M P r h T v N R D Y p D a k 1 J r l m t G A C h / F g c C M R Q K L L D s t P j y f z y t 6 g + B N f H I 0 J o G 0 9 h A p F b 4 c b 9 y k j d / D O X u k 8 p P W r I i e 8 e H P b L o E V Q O c b 5 h 9 K g u e x c h j 1 w H u h d 7 z M h 7 W Y M 9 t 9 b u c t I h i Q s g A l 2 y B C X / P g 7 M F P W z X k P c W l D p l p s 7 V s E u r P y D h x T t Y 2 U B W Y d q A / 7 V L i j t W v R H + 7 M r 1 S / I V e L k U u p L n k B Y u a v M A v k E S q / P S f N y c I 4 8 c p z E g v N 1 4 s E 2 f S w P k e q C 4 6 h R h F v z l R 0 r O m L b c 5 i h d v t X R B E Z 3 o X + p i j 7 H y S 9 2 T w / r F e 4 N 2 b 4 C 7 T G w O B i d U y z d R k M 0 v J M 6 7 t / v e 5 f A 5 N + l T 5 O T c u i 3 q D u e 2 P 3 Y Z 5 E L 0 c A B D L d i B I u e W o m W e y v T S + E M 9 f k O C r + M e q 9 A s o 7 f K x 1 5 4 w h 2 v u F 7 R f r p I H Z 5 E u L q Q h v 6 k t 6 h q 2 G O y g v D c 1 u M c 7 G F d 7 6 C W R b / t e 9 w O 2 X 2 x D n 9 X R x q O R F 8 v 0 g 5 z Q d A M 4 L I d p 4 R r w J Y k E o V y 8 p C i p Y X 2 D d x q u O k V c l J O 4 G + k v T b z + x i F L h h 5 Y x F 6 v S J U + R / d l 8 T U + 4 J 5 x M 6 + l f Y G f C m X c f j m 3 V s J q J 6 W 1 h W e V 2 D A N P p T 8 d t + T y r 3 L g V w 1 w 4 n Y h 9 D 8 R I N s / x 1 d t 6 w 0 3 u h 4 x W s Y o 9 l w B u V I Q V Q / t n h Y h T v 9 V V J T 4 C a H 6 z 6 D q Q x P Y 0 T 6 F P 7 n P 9 J L 2 v 5 y R d B P 7 z i n I P G w W 7 P l i t + 9 L T B T S X F h H z B a D j m F S t i s 3 u Q S A a 6 Z 8 i F Q / x S E x D n p U U w J d I A O o s + T I M 1 x 1 p T q e L / O I Z q c H 8 X K 4 I 7 8 7 a F 9 r L G 6 / 4 H R 5 E U / R w u 2 i + 1 / 6 c e C r + K V m K + H c X R x u 2 S a H a N m f 6 V R j J 1 4 6 y N h V 9 u A i 1 j 2 8 X R p q 0 r 4 3 J Q 4 i c 7 7 b s w y c c G u J s 3 P 7 R x l O 0 N F 1 + V 4 b a + n 2 4 x G 5 m / n 7 3 l k T T i B R w V / g z c 3 c X D m O 0 + u b R 8 n / U w H a 0 J + 7 X t u v A A Z L v P h T H F n a 7 l W w 8 F o d / r E 5 8 T l l X 3 u U 9 6 0 p Q f M k M P k F J / 2 x 3 x o x u Y F 8 g p W F Q d H e n 8 h U 9 F L Y c L G P N v K H 8 b U R 2 6 C U k U K m e w A W 6 M Y A X W b F M 8 L 3 9 L F F B t l 9 V B 7 c d u X F U 5 w Y g p c B t Z R L / E N X u d r w T z G k L 4 T Y H 0 z o V 7 Y y y U O h t + d G n Q T n 3 H 1 o O 5 6 / 9 2 4 6 o r w S V F S 6 2 W T s n O b a 7 0 Y t n w n 7 V 8 u C 1 / D 2 d m z J a p U U N f W K J U 2 j V N s D w 4 r L f C Y j 0 B 6 Z j s f V A F M A E B C M j K I U A 4 H y 3 c 0 D V k 1 I 0 K 9 q I i w Q c T / y f b a t t Z q U G U n S f 7 Z X a k h v N q Y V w W O V t X E 3 x z n n U 0 x P c 8 8 d Y c 5 V F T l P f g Q 4 2 e S 8 O 8 W l A 9 z A 9 z v j C A s s 2 B 8 B P g C C Q n B z 9 F / g U c O l 9 j u M W u 1 Y M W W 4 w p r v G m z y 0 v q V J B b E 6 d P D 7 D e M Z + Y I 2 o D u 0 U L g u z y V u f L F l 4 u B U F T Y f o 9 M 3 B C P f F g Y F 5 x 5 Y l L v 9 a J w J M 2 8 y m q P h g 1 p I e f C 4 S J Y 4 i t U c N O x K D X / W R U u b b 8 y M s 6 H x p 4 M h q k Y K n s 8 H p D L / Z I H o D 1 4 d I q e c z Q F w 9 8 / j V N m 0 + W H Z F B p + P G e h 1 U 3 s e J q A U 5 C r r F G n j F I w 5 E M l W 2 M t V b b X 8 C y / M k v d k T 8 u / E p + W D P s D g x 3 l y B 5 q e 2 J o G H G h 5 a X + s g e T 0 G b T P I H i w U N / D D l i 2 i L x t H + S U 8 K J j + r d 7 o 4 Q 7 p d C G w Z R Y W l 8 N A 9 B 9 V 3 3 F 9 B v R 0 Q + i 4 3 J 2 9 w j u o M W U z x T S f T 6 a 2 3 d 7 7 n x 2 f z 4 S 1 m 2 H 9 e k T s Q g 5 2 T J c d 4 c m O V Q q t Y O U f n 7 c d R + r 0 v N P H / m 9 c + L 2 u G i h B e 5 u x P d b E T J A q O k O C 7 s I M R E a X 3 q H C m 1 7 d V b M g w d G f j N s Q 2 F X i k l C 1 z 7 f k R I f 4 V p 6 l T h r z D a x e z 8 B A a 5 5 y f / I 5 i 7 0 M v 5 D 6 C K 2 c S B h l G n d 6 x I Q L i J L g e F W v G m E K + B 8 y 1 T 1 q R 1 X Q o N 1 w b 6 J s A T b x 6 R H v F w j v x E N 7 A P 6 Y t Y 6 w q u F 4 Q m Z P O 5 x m Z e Z w / / m M 1 L t n / 3 M 3 8 A C b p a m s 8 / 2 6 1 f w v 8 U 5 d j e K H E L 6 h q V 6 Y E x N + E G f M k a X 3 H Q n u H u D g O b b p 8 d 5 e W 4 5 M C u E W C c W P f h 3 X o 7 v u X y c b c m J p B d F j T b C q K C J z z x v w 4 V 6 2 C v M e H C M s F v E n 1 e D K / G t D 3 J R d d a a A 3 T r c T S G l o X R X Y 4 F P u 7 s l 5 / W e l u h 4 N 5 B a + g w r T d g p m y U y Z e A d i o J m 0 U U t P g n 6 H M P k 6 N R v + v I M G H 1 K g j w U d H m X + q e R 2 m C r S 5 e F T a h h 9 + L N f n E t O r y v h b 2 3 y O V F A H L P P c O h r e Y 2 Y d W A R U O X Y b T l U A U 3 E l e 4 z J S H C C A 6 H g c h V c + o c F D C N M c k 4 6 r 4 s 4 z 3 M b h / c U z P w i V 9 y 6 g Z T a / S 9 L X / y W y H q I v / A q X I n z W 2 L 0 v b Q 2 f s S 4 y y d 7 i S j w O I R 5 k s Q d A 9 i + o o + b 9 2 g B M W h F i t U / y D V L e Y I N W j V i d H 5 F R Z t 1 C 5 a 4 Q p B m G U r P n 1 x M g P F E L e I 8 C R a G v W v b T Y g r x J B T M 1 9 u j w j k b 0 R v W l v p c 6 4 z / C I G o e X H T Y R x 0 o s k 1 g u q s K m O 0 1 Q M 6 b p 4 o / U M 1 u x M w m F i w 1 s V n 6 R C I 0 9 1 u m r H r K C F L p E Z E q d 7 z D X w Z k h a M H C u k V p W k y L n e 5 Z t 2 O k F F S X U E + W F a P P B h f e Y u n 0 X g H 7 s z h b t V T E K Z F t 3 B 8 0 V 5 Y h 6 6 L z I C b w + P Q U G Q g O R l 0 V W U Y V p m K t 2 2 D v V 6 5 Q l x l 3 r E 8 O 4 S 5 4 + u v m z q P s T I K U e x p h A w S M i q 2 w 9 x A M r 8 W J 8 F G d P L k T + H F P l H C z q S V 7 Z X B 6 u W y v x 2 h Z Q N e k k X c f E j K 8 V M c Y W Z B d G h o x f i 8 F 3 V F w x 9 K r f I y l p + O d / D R H L 1 R h n r d 7 D h w S 3 6 5 L f r c 8 z q F Q 8 / y 2 9 8 l t b P I W y M / d 7 c p O U V m X y x / p i T h p U T G u C i 9 l i o 7 T W g T I v 4 + O 2 8 y w s m S 0 y O 3 W X M s D D P w l D N z b x 8 1 k Y E w Q Y 0 7 w B x b 6 x H K T X G S S X 8 f v y N P L j M l x c / i s K 4 h 5 f G f J V C / n h + p + v O H a B U k m a j 9 z N r 5 P z r B G t r T c J 1 l 8 w I + B P u V m e d 6 P J z i 1 d B I c c P + v m a 4 h 0 7 r b f X n 6 h B Z R I T J r W X q 5 D H 1 / o i S I 6 l 8 z 9 T v P g 5 y x W 1 r 5 b u W f T + b 3 U f m j z K 2 H j f D f s k j n m I a N F b u W F A e C Q o C A m n R A Y L / Y b F P A U k S s d + Y P j D p S Y v M G F q 5 T N S z L g w W L j S k f l v l 4 g W d i i U u 0 t F 4 H 4 w g L N 2 s k 2 v i c 6 d S a z y u y v n Z 4 z 3 / e u 9 J E 9 2 B S K M v s t k H 6 I 4 K o S I Q T E h 9 N b v m 1 d D L A c J R w N U e 3 1 Q 6 j f 5 x a 5 f L J t x 9 + x 2 A / e R b Z a X C V F H W h I c M h t p a M t y u L e p R J c 3 l 5 A P t G j V R l j w 1 k U 0 3 W 5 t H U B S r + D P t / T R Y M A H E o 7 L J m i 3 g B x U P 9 7 d l 6 s f c k J G P 2 g K 8 / P 9 h y Z S V d 3 + o l H y X l / A R e Z o / T P k H 7 H H A + O x X L / f s / B j b b Z 0 u F C 1 t x R Z I g x h 5 j N 9 b i N W c z + / t R / 1 P v Z m G E c Z L + e g N F n / u H b 3 I p v O m B v E L s T T k / Y p s B M / o Z 6 U x 8 w H C d w N d I p w c b G g 8 E j 6 l F + P e + Y O o X F Z C q g 3 u a L x K R n V M u e Q b P N p 3 Z 3 8 n f T + 5 C p 5 k D q g b N n b C r Q p K a O X n J m B s g 7 A a h c w h m W A C f n 4 Q j d m C C C F B v G T 9 N y n 1 R e X L S e 5 q Z 6 2 8 Q R 9 c g r 2 3 l 3 F 4 V z W U B 3 C o A Y 2 S o H O L y q 8 i F V X v D m + z g i / V 4 K g y + N d x m 0 S H n B W 3 i x y n Q R G 0 4 K u x h m b u U k 0 9 / i i f B z f E M Y E I S G 3 y S q Q U u u S A O y P / q X B a E s p T / v T X v w j k + v A C w Z O Y z a K f / g E 4 O A Y 0 p 1 5 x p / W d i C H w C k C f 3 X H a t M V B k r 4 v o d e 4 P o 8 4 C n 4 b q 9 7 d + c O f 1 n t F U Y 3 d + F B M i k r S O s H B 3 N K o X w d W 7 D F r 1 Z O v T L 9 1 U w 9 X c j z A P t c E r j f 3 W B r l 4 X 9 v a H 5 S Y W K 1 L S b X h S R R L T D n b x u S J v v v 1 s 6 x I g s J 6 B u R B X w + x c K c Q d 0 q i 7 n F O A x N k 6 N 0 3 m C 6 T v 4 7 T 2 K u K A M w C O X i + K T 3 l C T Q y M o O r C 2 f d 8 B W s n U 0 D V Z z b P s K U 8 8 t Z R 1 t z 3 9 8 5 t e 3 X 1 B m 9 M P a j i N B / k 3 1 P v + + F l u a b + f P 6 Q 8 M h q 3 O 9 3 E 2 k P p C z S U N l H i y x 6 g r i n B g N h 4 A 2 O e o p 5 H N Z k K 6 Y S W 6 3 Z 6 s V 3 f E s k N q Y D b J 9 8 p / G 0 C I h U E + p S k 2 y e J d w g i E 9 7 l Y g T t G f n w r C K 4 p V S 4 u d u s e n b M c H u s 7 U V / 9 P K p h H l C t R I X W P h j b s i D y u T R m z 8 k + C Y F P J Q b 5 d Z g U / 7 + v G 8 y J l x 8 Q e y p i P p 1 n 3 X e V m z S 0 4 k N e 3 j Z W E f 1 V D d S C G 5 / i d m W a g 4 u c q J d j 5 V c V e l K G x P l c U t e x A / R W W A l H 4 o b 9 c C 7 X V W 5 j J 9 U P 7 p P 1 v B P P A i T o Q N c G 1 V k + g k X M 3 j t W F Y V 1 D W K + + K Q 5 6 C q D J T + s E 1 p w X p T X Q T Y n j u x 6 O + 2 + C + s n d m y q m q a R R / I C 6 U T v K S R R h o R k O 6 O T q W T R h D w 6 W u u z K q I q o q K j I q o 2 h e Z J / L k O X u v t R T / / / v m H O P 4 h E + X L u 9 + f E S e e N z K 2 T / 2 b 2 w S C 9 z 0 Y U r d + + f d C j r L b E 0 E z A O r s 9 m S d D 6 0 i 7 n m X f d u z g m b U + z q g 0 E a i 9 L x C 6 b D z 9 n L U g B e a 4 6 Q z 3 p J v 0 y P + V b F b P L D u E g q X + H o G Q o k o 7 i 9 D q q G h P O H Y A I F g d c A W l M l y r 8 P y o Q T R g T H X g R 3 5 V u / b r w v g q D Y o T f l Q 4 X h / E 0 j 9 8 t r q O V e H v w V t e F P P 8 M a / U 2 b o C B v 7 C F H B U E S P 6 G W I n w X z k I 4 0 4 U f z 1 z T / c g E e g M K 5 E h 0 9 0 O R n F A b o L M e X N v S U v 6 L a v p d 8 0 + w o Y I / s 1 o Y z d I Z s y 0 s L 7 1 n B T o M m v 1 Q p k D a + 1 R 6 / X R m f w z 6 + w V q w 0 u C U s V u p T 4 5 3 m s S d S + n N M 2 e 8 + E 8 a z + d + q 2 6 T z 6 w C B 2 X j Q 2 f I 7 1 5 R x s a s G 4 7 y j 1 C M s j a q x j i z a / z / l 1 E L 2 7 5 a u 5 3 9 w G 5 m C e Z H 9 T K x E k 5 9 v C e j f n 8 u X Z I E D 5 u f 4 B 7 y n Q 3 X V n w B 1 J D w Q Z O A U e W Z K d c K 0 z B s S 0 m l w l e L J d F w J 1 D 5 l x Z 9 X L U H V W u M 4 x O 7 W b g z Q p v X W H E q g 5 M c P T Q 3 1 3 h 3 x f u 6 O V u + w M 5 E N m u 2 1 g t D d Z j V Y g E i m k i 0 l Q C n T R N E h M D m h H A y Q i t a + 3 s 7 W 9 g C n h x B u N v f 0 L K q N 5 R O y t c 2 i / K L g i p U G / Y 8 Q i g c d z 9 H L i E s 7 2 h L Y C U l I n W a / m d q t u z v X M p Q m f P E 5 r V 4 2 u c H d B R x k G 0 L i i 7 k d U 5 q 7 9 v x 5 g i m + s V 4 n 0 R 6 A X c U C k U A f n A l P H z l c F Q 3 0 l F u w B E A S m L z U V I w G M J p E 3 p 4 Z j c 8 Q P v O f M s v J O D N P e v t + E t n Y o z T g 2 7 s j O f S e z w 7 B F N a v g f z f 0 o n Z j k v a o 7 M L w c Z X e e v 8 X F B h s Q I a q T 9 D 1 p h F j A U R B e R y c g 1 v O f E J p p p N b k r y + d f T S G v G 8 v c X b c s 6 G 8 T x A z e h n R 8 d 0 F / X r 8 9 q d m 2 I w M e x u N o c 8 X 6 K 9 6 5 X 5 G 6 s 5 3 0 H p h q R q k 2 P j 7 t H F b 9 c C 1 B x u Q n v 6 G 9 n n S 7 A q X O p C B 5 i z 8 E 2 z L O o X s c 7 t l M R B H C r 3 L H 6 q H Z Q G 1 X B + 7 w 0 n 8 M s a I j U + p Y P S K u Y u j x P l a A T L p L 3 l 7 C s S 9 v v E c s G i P E q e B V I m P o A Y m F E s A d T l P f Z C / q W n f P g o M S R F I 3 / x o x + 5 0 e 1 R p H Z C / 4 4 + 7 P E R 5 j b d d L s 5 o A o G R 4 e 8 L 5 8 + X 8 X z m q o N B h Q r H X 2 O z a T A G H 3 v Z H 2 w P h 9 6 C U v q S L u G H Z p D D f + O w p g j P b Y V s b J d W X R a F U L p H Y B U o y D I I A q 3 D T k C b h + v x A J G o f z h K 9 x H t x 7 P 8 j b 8 D p p L P S t Q u z x u 5 + b 3 D z G t e f p 9 s i Y z j m 3 b 2 + D w 9 T h w U N L d 3 K d F g L a I A y E N P E s A p 2 y W P v m j t y y M 4 H d G z q M c B 7 1 Y 9 7 c T a c w B o i I B U C i r x a R + i x y u B 9 9 d i 3 v r E D m m O r / x k 7 G 0 G b C 2 T x p 6 R 1 e + Q 8 s 6 P 8 L 2 g k Y m 5 o W Q v O c j F j w q C t v e d 3 k s I m w x F 5 b n b l A U E I a e r 0 6 i u l R + c C / U 5 2 q 8 m 0 z t g Z p O h M J H 2 4 o g L p J x E G s p N 3 x J g g 3 y R 4 h k 1 0 N c 6 y l x D f L 5 u 2 f n 0 Q S a b 8 o n x W 7 6 D l k A 9 E U 5 m r N 7 y B h t A e r V M D U s Z 4 w O B g 3 8 j A 1 6 x F k U s B g S 0 v r x d 4 j v Z c v M F r 3 Q Q S O h Q v K S l r g d G w d y b E U s H J C x E m S c R S 9 E U 8 B x O r j e G 9 y g B 1 V e 4 P 6 Z 0 M B / L t e D a x 9 4 x E P P Q g C x w r Z j c / b b V 4 p 4 U V o k K n 9 y E N + 9 v C i N y M T + G X P D 4 g O X D G 1 w R 5 p C b V X T 4 + g r D A W 5 U g s G w p E C 7 K M x w 9 s B w y N 3 b Z 9 y 0 6 e N 5 y K t 4 W y 7 C 7 v n A 5 M o H 4 w Q d O a I Z d w h n H c P h O B l g 3 / Z K 5 c q u 6 v O + E f n 3 l + b 7 K f v E T m 4 K / S M q u Z / v 2 S x I V K p P p N w U V 8 v i P g U B Q Q a S F r K + u Z J e m 9 Y v w g f l r s F R 8 J g V y W 6 0 w Q / J l 6 p g u D i R / y 6 b 4 e u 9 K p o t h E / b o d P K Y Q t Z G 4 / X w / P 5 l Z 2 u f O b w S / Y + l r g 1 S 1 K 1 1 T x n V i 6 + y z H k Q l Q u E + I J b 8 G a 1 6 y e 5 p i r L L o Y e 6 9 3 G p 1 3 e Z B + L J J x h S O X v v 9 i v c k + R X 9 m R 1 d Y j N u R 8 8 O X p p E I + a v k 8 4 O K T z a Q y O 3 k 3 n P 4 4 v I 4 n F Y g F 7 b C v + C P 8 w S 1 4 w + H x C + / x i V N B i K 0 J e 9 G J / K t i f v t O P j V / / 7 C f u + d B 5 n l E T E T A D J 9 / S 9 r 4 f M Z 8 5 c A Z 5 S 5 e H z x Y S h l X n 3 a U d f s W V R 7 q a J v A Y x L R H p H a P i U 7 A p 8 N z u L K 9 Y u O p F u r 6 X S m f b e P I 5 K I C q i p / V H V M z + E 1 E R H 0 o N 8 K T 2 x 6 l 9 I y B s k K / T e z 1 5 g a L 0 B 7 K / J D U w K 9 N S o 6 + K m 8 H a C C G c i Y p s X 2 G R W 5 + o 1 j A a / T M c J 4 z y 2 x 2 / + D + m 5 v + E y H R u / P 3 e O O R x G 9 N V z A 9 1 K z 5 x G J L l + J P V u p t J a C 3 t + o 5 v B q T p 8 V Z J 0 g w m c J I j D j K F v L h b Q w j 3 / T n N J 6 M l w U P r B g v X w G j i Y G L k Z 6 7 B D S / a 8 B b 6 q S p A 1 6 f 9 y M 0 G 7 M 1 2 j S q A 0 g v V Z 6 M 4 4 Q D j h h t j Q V a N E g H O u D g 5 t j K k q 0 h W 3 9 O p B N K O 9 8 9 9 c L i k U 1 c k O C h h h 2 r A 8 F O V p + d E 6 Y k L z U L s z 8 a 9 A P 6 p A p a W F t I 3 q h C 0 p H Z A q A p D u H Z c l D S 2 o e V R P R F 1 4 A h y 2 g 1 6 O T s 1 N m r a Y p p u o A I H i p f 0 U a U 7 L P i J l Y Z q O / x 0 O C F 9 W F z h A M c c I b E X E G 4 3 t E t v i n T j o U 0 I z 5 u 8 S z v 9 s z 3 + B D N 0 / M e z d w L r j b 3 d x w U n c 0 J a e b Z t X q o S 9 Q q C G x S 4 2 P D z Q s m v / E p P r h x 0 u + S 8 z 2 M G U T + 0 x D v v Y I v j D 3 I Z 4 g S s 4 2 Q 9 f g o 1 j y 9 2 L m Q J / 0 Z A D O K W h / t 5 q H l O U h V 9 9 7 J f F b 1 w 1 w R f L W r b Q z 4 a e N C S g Q 6 i D e g 3 g L v f m x h V F W P R O g o I W 6 2 X Y N + C x e r v u d 7 2 K B O 4 L k R t R h + U 2 x G f Z 6 j u W J M H O r K l z C S 0 S T y U q n S q H F h c Y D M / P Q Q / o H u E P q f s 6 I i M 6 H s I u t 8 j V o j E Z L j + h u C / d o d M 4 9 V Q M E G 2 / l v N f 6 F x G 9 y e U F O Q j S z X v 6 b T k O 5 X Z W f J i P r M t 2 + X L 1 M j Q Z e b 4 m 6 T f Y I H T A 3 u y z 0 O P j p H v H a 3 u D m r r g J r 9 T 4 + L w 9 4 J 6 Y L v T m U S 3 m X P J 5 I c z p w + X c K L k T D f T o / b 6 7 8 o m 4 o q O a f w j 9 S I J l J 3 p c 3 g / l K w n Z X X d S Y + X T d a X X e H N I r Q N u 2 8 e l 3 z d I G Y C C k D P Y Q z n p r n + u 5 E 6 B N 2 b d S y G H o a k b U N S T b G y O Z u I 9 y f F G P H E M h C H S E 9 8 9 P T J b I 0 7 f D u v C 4 F O j I 7 0 b j E Y y e B 6 K 5 6 5 C 4 t J J y d 2 g I S Q l + q d 7 6 v G t H 4 u G x u V H K b 2 f l c F a r 5 / 5 v f + Y b e 5 A H Z k x o x Q P 6 f f o 1 c R 7 X n 5 w F g 8 F 4 L 0 m / e 1 f r E G n i 9 j D D l N n 4 b l y w a 1 U L J 4 E j c z c k 4 M 8 f w D V z H A p x + V u / l z S k 8 Q 5 a / k R 0 r W I + g H o V T 0 7 4 h V / I d W I G K X 4 a W A p s f 2 5 B Q 1 2 s Z P l 5 D X b 1 5 U D j u L o V 0 V Z X m l 5 1 6 / A d x z c + 8 k p 4 t z E z 7 H p c C U B n C V M Q t w F t + O L y g / O 7 A 1 n 0 0 z 2 6 z D f q y a r y e 9 l w S Q T 6 d D 9 w f Q e S q X c k 3 3 D a P a X E k T 6 8 6 Z z C E I c 7 E U K 6 7 H L G A F X I B O c x f S S q / I N X 2 v v c Z B J X A Y z 3 r g e d P K Z O a m J 1 F M y A i X 6 7 t y u e o A E f I V g 4 i y X + V V U u P / f 5 J h O 3 I Y M m V o h j E e x o f 0 4 g C Z 0 e 4 g y N x K X 3 W b r 8 5 M Y r X 1 N X 1 D P q g 7 J r 5 d f k u V 6 H T u E E t 8 Q k b Q n 4 4 9 X f m H 4 c K j C I d a 4 h g G 1 F + s Q Z c l x X f x 0 8 J d Q O L u 0 / B v a Z C j t Y K r m 6 z w 9 x t z l M o e r M J g b V r R G 9 0 / 4 g O b l E j G i C / g p w r U F 1 l 5 R t O B A I + 4 k f j x v T M 5 9 W u I 3 u i g L L / S s b 2 J g G y 1 N 8 P I L N k e x O O z j J 9 w h q s S D I n 4 F o g 7 D h u l 2 1 r b l 1 K q r Z u h j c 4 + C F E e M W r i Y y I X n f / O W q t L 7 n O P Q L 8 N z 6 V h 8 j T f o K C k v 1 J 7 q 3 6 2 9 / F e 8 / Y H C y k t 4 q Y f T 8 U 9 k B M 0 K 2 z H H M C z 4 3 c W 4 2 S r h h Z 4 P B / a 3 m T G 4 1 T V y A P v X N f F C Z 5 i 8 m H 0 v W T M m l d x C A 1 G N f m q S V v + t 4 r Q t n j n 1 c p d V O 3 J g 9 9 T o S D G N w k X W G g Q p v 4 Z a c w h F Z v n S H Q P d P z x F s Z 1 R P Z 2 G M Q u g p i / N Z W O f N g J t Y V f o Q U l H b 6 H e v 3 r 5 a 1 f r X x L q I w N q f v W 2 s s p 9 V 0 9 c g V Y S l I C 5 p r w Z j 2 p 2 c G T G M X P x E A b 6 I i K 4 V b T 9 Z j A b n r V X h I U q p Q M w K 1 K L T 4 9 0 u m S i 8 H 5 J E S s P d h F r p e A 6 4 s F n e + R z G G j s 2 u J a D K N I x 6 4 y H / x 6 c j / 6 K d I F k j P I u k 9 l 2 l 2 1 y N Y k n E R 8 z G b y v R 0 6 c n x V o V 5 Y G v M b V 4 g E x V X i k t v m T f j C u S d V C B X f S m H l s p Y X t T 4 e f 9 3 P I A h B 9 t p g J t f Y Y r z R 1 I F + k F y 9 9 f 9 z U r p x 0 d A A j s Q y 8 C j A u W O v Z I L 5 W v G G c 9 e R i w P H 3 w X Q s 6 0 k A W R C / o m V s T t c 9 o 7 / o 5 5 7 l d + 1 + V 7 F H L L X / 2 / + 6 S N 1 u 1 / E Y d J T l k / 9 / R G n + H / 9 9 K E C R 3 W P n A f R L 7 U n 9 O u 7 / A x 2 6 O P c 9 c 2 2 5 v y x N B C Y r f P R h Y P 0 7 O p Q 3 2 9 9 e h n v B k F U f W Y 9 D 2 Y w c j a m + j v u Q m F t Y Z r P n 7 b g / G a j l I T D z J 3 f l / w X A 8 + 9 b + b / 8 + y P H 4 / f p 9 v h 9 H j H n P X Z 0 v D 8 m r P u l d n 9 / C x w J 4 E N 5 8 5 / 4 U N 5 4 v f f 9 O G E 1 T v 2 r 7 z r G W s l L 6 o P 3 j 4 J z i N R l k c 2 q y 4 k 3 T x C e s X 9 m F 8 B V R j / + S s y s v A O J V f V p A 6 3 D H V j + r L / u X H S J p P p c d O t N c G C L x D q f 5 r w A i 2 3 3 + w n e J G T Z y u / L n 1 Z w o R z w u y 8 T C e I G 4 n J U p g o Y g 4 2 H 3 9 0 + o 2 M L Q 1 X V K y 2 l T C K d u C B U I b K t S 9 v z 5 q E D s g o U r 2 d M + t q N v E 6 o D q s c c a Y 7 W / I n R a b L M j / M Z L 0 S D k U 9 / g f r p j J V 6 n S 5 I T s 1 z c v I d X d I p m 4 l T j e W X L 4 O e C d + e u 3 g G q x t R v U Z c T b I a u j l t c 2 U C r z w Y A I I f v 9 h o B Z W L D 0 l B v 3 A 7 u t c v L 0 V I B e 8 6 S Y I x G Z P c 3 f A L 7 N Y u 8 X g D 3 Y g 8 j J R + T X u 3 O M 4 c s 5 J s F 9 f d P 2 D H X H d 4 6 E 1 X l 0 s Q + T Z j y E D a k m a M p V z J H K 1 T i k e t + + + V Y V 3 q T I U N n s l 5 q / I w t o p p z m M j A d u U e B 9 m R G 8 v G g d z y 3 6 m i Y F O B i M T t j 4 S E Q P J T D J s b j k 5 m d M o W r a B c u B o A 1 L r X a / A u Z V Y x F B v c o i T 6 P 1 U X 0 B T s Q d O + i o v m 2 T X J b f n X E f l r 5 d z 5 z 8 k A 5 / u G F c t J 8 F c / g 6 f g n B 2 e H C k W A m 0 4 T T W Q e c d e o 1 n U Z V H D U 4 o O L p 6 x S C h Q e O 9 + C t N f r M z y M a w Q G B u L B F X Z r v p y O U 4 0 S S G + N z L 9 D / a t Q E u H T W 0 L z x k p j u v p d U O R L 7 M D Y g n D A r K m j K c + u 7 X H r R 1 1 f 0 Q h x 0 3 t H O O A l 3 V a K l 3 Q M x E g z 5 D 2 F o L C T o H k l D P x H x 5 U g K I v Y e V D A 8 B Z 9 j a i 7 D E s 2 A 4 D r f S d a N l / u E i Q 9 0 0 X 5 N y / E d I P + L 3 A Z A q q T n T S 6 R n L 6 W S g j 9 B Q 3 K 5 U c e Y C G 6 Y y a N l B Z T X z c 1 x x p w a r R d O v r V b V + l f b 5 m h l r 8 D a o m 6 J w Q i C F L k r e + e v 2 6 C + / a L 3 + u 4 C N H V a h U 6 s o 8 V b 1 s B Z L g B I n g d y Y q d E k A 2 g d 4 R 3 Z N P 4 6 p o Y A D L J t V 1 + b N b v 0 5 2 n p e S b o A r J D w P h 4 F 9 E j b l k Q f h E q b 8 1 T y l 4 d O f f + S 5 t B V a b v o P C i 4 2 T 2 z k M C A O / v k d f a e G O d h q L F 6 s B E 9 + S 0 N f Z 2 N p 3 4 6 2 U M 2 P s g / B J 6 Y M 6 3 h 0 L B A a C L g 9 D N K J n x 3 R 7 9 A n P E M 4 a n S 8 y e H E K V w R N Q M C x / J f 3 z + L H J T Z i l D 6 k a V l C 6 w / N 1 6 T M u B r h n u O p s 3 + W 9 s O 6 x R O j r X J 5 w 8 y D X g P m c g H R M Q 3 n 1 k P i e t P c 0 j O + G 8 0 I X Z q m 5 4 5 3 x V t T Q C u z n g S D E 6 e 4 v b i l + i K w k x q 4 k n L + s j O d 6 G E i j b v D U + v U / i K 6 6 L 9 7 2 m 7 T a 1 n c G F W 8 R q G U x 5 I P g y Q X z 9 j B h w i 5 v y W h J H B x O y 5 G X G 6 r O z c G r Z d E K B 4 5 g S 9 w o t P x 6 N t / O 7 e j t 5 h G U S J L x K f j L x Z W Y o C 9 E A D 2 y r 4 J 1 h x d 3 c T i 5 x K e x c V U B 5 X + c m M w k m w p A x i G l / m L n g x Q r D F q 9 F s S R d J V j Y b h D S k A 8 R w d Z m V M v B d q 0 r g r 3 p L o / Z B 2 B 8 l j y Z X n l L G w k i 5 h m P Q 0 I Q W I I x k P 9 F X W i A + 2 4 E L A 9 s g g L T 3 S K p H 0 J R 7 7 Q u V 0 v O p 3 D z A P P N a M 3 S x H g 2 R l U G 7 e Z m D x 4 S b w A 2 k 9 9 e m w Q R L F K N f 7 O Q r 0 C g O c E j o 9 h A I X C 6 T S j 7 X o x d 3 L C N X F 7 w 7 Y n b X f R m R B + D v k 8 1 Y t B F O x X H o 5 1 x X b K Q n 9 k V d Q V t d x F U d A e + Y f Z c h i q 6 i R 6 u R z W i U / g 5 3 g o l N 6 F U 8 8 i 5 h 3 o E o p Q P E s L T z A S o Z Q H 0 p b 2 u E p B t B T l k l H f I 3 1 D 9 3 R n Y x p F C F 4 r n l 0 4 5 w A X e W G D n o E 9 E y B O U N 5 o X s W p m T R n y J + V 2 N W k l 8 z + h v D R f p L 5 M z F / t + j Z j y 8 L T v K 1 4 W / F U 3 I w / E x h c e C 2 h X C l Q a u g P U Q E G + / 2 w g q f J 1 7 w 6 P / f Y 3 b 8 V 0 V n f g m a J B s B D y z G V u o P 1 m c a u m Q c a W W m s r / H J w f D O B u t i x Z H h B d s J L e 1 d x o 8 1 j P + 7 6 m 6 3 Q d 7 r S D 7 t G p j p B w S i U 6 j C J H b g M k T O Y Q s 8 t j P y Z Z D a c u / p f J i p G Y 7 G F b 3 5 7 e e s 8 P g i y 3 W A 6 W w q v c i 9 + Z W h Z 1 + A / S S E C N N k p d L Q D Q 4 u Z c S U J / D q 9 d Z d P Y I 5 J 8 g W i L s n V v u I 9 P L G b Y c 4 Q 2 g 3 O z e W L w q T g d a R S 0 9 m f W P B o l j r Z l l H / k D C f J B I w a O 0 h v Y V h i 9 y I z C y u u Y 9 + 7 6 j V 4 Y I i K W M D u t n M r q C H 9 v I P + n Z v 8 P y G n b X V x J a E v R D j x i t 7 t i + V G 1 x k 3 4 5 5 v V B 9 e Z X 9 X y b D 5 H I Y 3 5 + + R 0 w g o m o 0 x g E c E k V R D P s T s b 7 A R j k C a V S A T H H 9 U p 8 d K u / v T W e + y E w 2 Z o 0 V G R U 9 n L u + c k T D t L y G M y M / B 6 X 3 J 2 R C J i i 2 h D i T o O H w T / n m h / 7 x k B S m b I p C t S 0 2 Q M q W c z p A U 1 5 2 T S e 6 X 9 B t Y F 8 L 0 l 8 s e M k P Q 1 m A e 3 V o v C 3 W C p C e A r M l n j t x d B J T t K 3 Q 7 A f C b o e b / J 9 a 9 q U C Q B n f L k D A U z u I h 3 f V 8 V C K c K d X Q R o H g L m m c n b 6 N e S E F W H y e c j F d 4 v z T O X w c f Q y 0 E 8 e z D 7 7 M I v n H / x M p M 2 L I w C b J m O D n A 3 z x 0 J N b D + 6 M z n 3 P y q n B m M Z D C E O v k E w H q 3 r V 4 b P Y 7 u 1 u X H l C r 8 R 6 O / A d X x s q c a G 3 8 7 T 0 y G D H v Y j U F C 8 a / W P A H F A 7 v e D 7 J h h d V j t a K s + t l M 2 z S T D L y V f H 2 i 0 q M E C x 0 n U m V i I j 1 A / 8 R n c I k + i i U v 3 c 4 P s N Z 8 C x G 9 L k K E z W G R u K Z D 4 X 0 0 b r T P h / i U 1 f j L x v c Y v p j x l X 0 O 4 F Y c i s 8 U 6 J Y x G v 5 b D q t k 2 i c + B 8 w b i m N y H l S h Q L j s 4 U M Z N U S R p f 4 Z P v 3 N j Y I L u C o D A 7 l M m c L b S H k e C J 3 k k b v j h z X T Q b Y O r 0 g 0 V y R b p X e 2 g t y 6 X A I 8 o o M w G V i n Q m y E v X / i g O W a X i a f 7 o 3 h k Y S I 0 + Q x P 6 x 5 F x o Z n 3 G 0 a q + P K M / w H P S A 3 o F C Q j k l Q R R 4 o V x v U 9 r 1 d 1 d q T G f U N D z D o 6 y 8 v V w 8 Q t 5 4 T x 3 b v / 8 0 v + t J T a 2 h e G / H t b C E a P 0 J k Z E c / L 8 w 0 y Q 0 e g k + A W C L 6 4 B 1 i 1 e 4 F + v 3 A g 9 Q h n j j K 7 R z c u l t E I O u Z W i t U n 8 0 t O G H N 2 B c X 7 k W M Q A I / y B 4 0 + s m b 5 2 S p f F n f I F H z z w C B T X R m T q f i d G s u k O 5 o h a B Q c C 9 X k t r + l 2 B a g w K h G 8 z u F e / 5 7 v 1 G + Q K C B Y A M w x I z P 0 v a A / N k o Z m 4 v G Y E H k 5 Z o l Q d R p 8 J h G X j c E n 4 K Q g T B t P H S 3 + c u x l z o T / O b e c d R z S w j w 2 V k + M e a h J C C 9 n e B r 1 c K E X 8 T U D C + J 6 t Z m p l f c W v A O f n J b n 3 O D y h w g 4 d D 4 Z K Q V l h Z U l E M 9 B z m n G B v m h 3 w X z k 0 H l + A a E 8 B m f s q d 4 N T v b B M x d B z z N A V u I Q 5 / I J B c h u K d r X S R e o + r 2 c h G 8 y L e h 1 t 6 F m A 9 d l E P F 4 M L 5 l 7 E D W Z Y h U O t / I t X y R T c m X 1 W D 9 l A I O p D 0 h A g S F u N j E z 0 N p r f N u K O X E 7 q c p X e h K K B N f x N F o X u C D 6 b h r T b F z H D w n x q u P / J I g e y k H G q l h D q 3 O J o z U M F + h o V E 7 x Z x d e N z u 4 K m 0 A 8 T 5 1 t 3 z 5 0 s 7 I S q t w t x M 1 u o b m f E 2 q U L R D H Z c p e k G U E z K 2 g 0 1 h N Y n J s Z 5 D x c J u 0 D W s e m I 8 a L e v p y K p 7 L d i J M h 0 o z m 8 + G / 1 P c R k Z d x B k 8 C q U m p c 3 T e + 8 F t P E f J U M b R E i n x 5 e V L m i + s O B o g L F 2 + I d E 3 b a f A h W D T Q P 9 V I + Q X P Z s / B F Y y v 1 w Q s v x p K O Q C O M m P q 2 P F 9 c D s + l 9 u H 8 f b / Z L H s Z i 2 N P R E a N S F I A K f k 8 u 2 K T c K A 1 h o 5 t 1 P + f Y V u U f L q y 3 i 5 0 q 5 x 8 a u n c 9 d l k T J V b + l z H K Y x z Y S Q N v q 0 X Y T b n S U 1 8 n 1 0 A B L P n a K + L I c + c z g H Q E x 2 P W / n e 7 0 9 4 L w m J t d R h X 9 J 1 m y 8 B A N L u 9 2 J z P d + / N x S Y D 3 2 5 D i y H P 1 u O b + g Y R T p Q f 7 N 2 n E N J / c c b j v B 2 Q x j 5 O Z / 3 t j 4 P u / R a r g 0 G d n m a u H n A G D U D f v G 9 Y z I 0 M 1 J b a x y s H X 5 9 e j 2 K 4 N 9 s E B 1 P q h o 8 f d 5 I O n F T p + f X e E Z a 2 5 f s 3 A Z 8 s F z 0 + Y S H n c Z 3 A 4 O X A E X e o r j 3 Q 7 q z P D 6 / s r I 9 n u 4 Z u J b S z i A H e C D d n P l w c T m U u U w w F b T 3 T u C 4 d + + F z / K S A 1 V i k y A 9 o 5 2 V T l b 9 a h R U A J d g d o O I + T B p b 7 3 T t a 9 R 5 R / B T v N H 6 C y I i p q A l 5 v W s o y v Y w t P V f r M 0 9 5 g 8 D w o h 9 8 R d C 7 m G G + K M f 6 Y / O Y Y c p 6 T B I 6 r 1 V C w x J 2 + P N s 5 4 9 h b c d 9 7 z a J / n Z L 6 e 1 z O C r q f w E h y O R / J r 4 P f + d X 9 H R e l C R J d r 6 J I 9 j i 8 c g a S 3 R Z P E 3 m f 9 + D y N e 4 z V j m V w 5 x F g c l o e L O r 4 L 4 F g J X C F o M d 5 P 4 W E 6 D H p 9 X d I M O e w 6 / 1 c 5 I h N O 1 z u t U F x Q c K E R R D a v Y Z f k E U U r p 0 Y t P d r b 4 I g v Q k c 8 Z a d h y N A Z S d R v B W d l V h s T D 1 e e 1 A 2 U L 2 c 0 u r e 5 R w x 1 r B w r 7 p 9 D p Y d v j J k Q w h V X J E D y 8 6 4 U 2 u N 5 y M e q q 6 U u c t / M e a b P O Y q V 6 f 9 Y u b 9 k f C p s 4 j t j h 6 P X 6 y K L 0 H O 5 A + c J v X e s g 8 k h Q X Z t B d Q / / X f 2 V t 0 0 3 E 4 l N f s g 1 V t H d V W f e a h C T L t + u s S 7 w P A r 8 O u U w L r T L y I Q 3 u V 6 W 1 t 3 D / / a 0 x E F r A u 9 Y Q w x 5 X 2 M J X w K m Q g 8 W y 6 q k / v P o Z r S s 9 c R t a 6 4 4 V 3 f a e w I j t f n s Q H M 9 d 5 7 M P X r Y h i v r 4 L l W E p r 3 3 x l D f x 3 J C n o 3 e y j z v u N w A T L u + J b H 9 7 / L 3 t i + N 6 R Y S q 3 M o t z H H w a T F d x R 3 U a f X F u t b 3 y s i K O 3 / 3 f e H q a q V P n k 5 g J 4 s E 8 O H T u X K P b 2 D e Z 6 P F F 0 4 7 2 M d 8 A C u Y t 9 i b y H d 0 S N 1 Y Z D + R 9 u P Q 3 8 J q A E N V w D w M N D n V A J D C G / Y D 7 r W a g Z d / x a 9 z f H b E c 3 X J p C p 6 4 b H m w 4 8 A e y p S b P Q z X I k C X M x Q B q 3 W f 2 X J U i 8 T P r y v B 8 1 p r 8 v E Z K n 8 I m M c C M f 1 5 9 y H 5 H 7 / v d z G c 8 s W Y O 3 9 O s a P 8 0 w R X 9 c y g R U 5 v F 4 B M s s E d J h N D E 3 o t u k q j m e t 9 W 0 f d l P e H m 9 Q R L l g p 3 3 P N l j D B b G k E n u e 3 y E A T o + I h h b Z d T w L 6 y R G O b o f i D 1 z G S D n t y a A D t Z w O L W p 7 O P O F i S h e Q 6 g P W h d n q q 6 s J S J 8 A / m H W o t k 6 V e w Y X / 6 R 1 A u / c r W 8 F h F + 0 E a g 8 c G Y g r + p i 8 r 4 d 8 n x y z S o 6 J P K N n 4 3 W / q x q J 6 5 x r w Y f y f W f M N j i D x 0 T w u O B j + / q A q 5 W 4 5 p z r / Q 1 L y J k k l m a V B y Q W w g y Z 2 q n U l L I g C y c b W F x X P X P P T s i Y 6 g + d R U A w 9 Q p C X a V B Q R p 8 V B c m o Y D 9 R k p 1 c 4 0 b W + K z Y K 9 h k 5 E L + W P e C Q q r + E / 3 D Q C p I g K K f V q H t h e B 2 9 2 B j W I 5 + P w + + J j n j i G g E 4 n j O B N m R F f l p v n O 8 x C F j H Y C 6 N E s v X Y O Z B a T d m a s P G P v I G p z E F k Q u q Z r P X G 4 n U w g 9 K c Q w Z k B + q 0 Z s s t l w y n y s 1 v 6 H 0 B F 4 / e B R C O N / 0 Y s X z 3 s P W N c s S b P X 9 3 B x 6 W j c p 2 x J 9 Z L X 3 8 O K c V L q 4 v d s n y J Y w m Z O J N 0 x G A z U 8 J W Z 0 j v p m A 3 d N i c B G J g T f j C v 7 a d r 2 Q B k N k 2 Q o D h J a N 8 / y n x m d K 2 G o G C D m / T l P j d v i + s u P I X n b s s E V x P l c v M c m J C H w j s V 3 E 8 3 / R W D t M 5 b q G D / K j a b 7 0 j T L I 6 G A y p o X V F E A l W i A 8 J H X s 4 E d E A N 6 D u u l U q m U x 5 n 2 Y J 2 i 8 Z k y v 1 J x G h 9 w 4 v M b s L T + D J t O E l H R k F T 3 k 0 E U 4 y + i 9 h j J i Q H l s + N w i 4 j R 3 J E J Y j d B Q + o u y Q l G A 9 Q Q U M Y m f S m H U 6 G t U d 4 X B Q z 1 h q t V C o F u I 3 o P x W 8 9 H S S P O 3 G i + C Z U l g a c c P l t o b 8 y 6 9 c i Z S L 6 8 9 5 y o / z 2 E / O H P d G 0 b 5 k J s C J F t z D 7 U n 4 M E 3 p x P Z 1 h P 1 v I / O O D w 4 q P p b n T k j J Z w B x v 5 h 3 S s H q s v Z 5 f H + G 7 f r a V 7 I N g f / Q I s v 8 F f C p 1 S f j + u J F D k U S Z k I / w 8 s b m D N R I W / P 2 f o o i R p y s K l u I f y q 8 1 e F P y I z b d N b r X w m 7 X L S a p s z v 5 Z k O d 6 e A 1 P X 2 D W G 1 X I + v 4 j z 8 d J P V W i 4 G U 8 x G V x e 0 V j n 1 z 5 4 J h m 4 + q M 9 D S C 5 C e d 2 v M u v k k W m M y B m f 2 c 1 2 I g V 2 5 S + t p U r t X g m B J 4 A l S W w 5 e W H 8 y E 3 + 2 f b H 6 M b M l 2 v m g U 1 8 T y R K v V B V W F L i z 8 c w B z 9 w B I a C R X 4 y 8 Z L i g G 9 w q L k y + O Q L G b j O k R w K A W y 3 p F y L A p 1 G M S Q t B z Z M A x U k l m w b Q U c + 9 8 I e 2 s M + J D x H P W s H z c u 5 h F A L X d x h 2 Z f c x 6 m C m F H m S g u z p Y + X D Q u N D o g L q f y D L q 6 a R y H g U S 1 1 R d r J 4 t f S V V 3 5 5 1 X k L p 7 L w l u 7 p K V W Y + j 7 B z 4 9 m D g y t F K C 7 7 Z Y u j Q W U o u p i I G 7 3 K S t I + l Q i j R x 0 T W I 0 3 / J a l I u o k i o d l 6 F F 2 a v Z 4 r H f f R 6 o x w A z n 6 O J 7 1 5 X c P e T 5 P B 1 w j T d / s g e i t z P 9 r N d n H U B 9 6 a 5 s / 7 H J 1 G P B D 7 I l X F a V Y e e k b z M r e G G 6 0 2 j e d l d h u T 5 H Y 9 4 r m O x f + 3 B 6 W 9 f K D Y a F 7 c b M t u x v T d V A 9 S D R P H m A f V 7 N + s n z 7 Z d 2 v j I 6 E o i f u l 1 7 A K Z V r v 9 m X C T f O h e 1 r j E 5 U P Z M g / u n i G E 5 c h F w u I Z W t 9 X E L 1 F v D o x X L e 5 B m / y B D B x 1 / Q l b M q 9 m K N V W B X 5 d a w a h u j 0 a z a k g Z P O b L K g X 1 r W 4 2 I m i j K R 0 F 9 r b g G P V k f b / h o C X e K R K U c V 5 N G 3 R b + n z Y / C B y G U s N C S E N F 4 c a 3 z U 8 z x E g l t x w p 9 o L p B / w 7 l o H n V t D S b Y s 5 N c 1 u 0 J j / 9 v C 5 G j i g 3 5 A + C r 1 3 a 7 Q d s a k c z l u l C X y / v + C / T w X i n Z 7 i E + g K d 3 9 d 4 B + m v B M g 6 H 9 p O 3 f u 5 A I X o g D b S k / a K w 1 y c + Y L w S X x R / z 9 C Z a E E s 0 5 V r D n d P A 0 p n 6 V a z Q P F n Z 7 k Y A a I q N v W d d g A r K Y j D R k D q 3 F R C J k e S P 0 t x g 1 V / q F V f / e G c r 3 R / C B x E R R L Q Y 2 r c K N U H r 9 U s 9 q / G V c b Y l W I V 8 o 3 z H N + K Z i y o F C y M 5 W 8 M T 6 8 j U K W 5 V 0 7 G c Q 1 8 b s r w Z I Z B a t m d 2 o v g W z O x Y L c p Q U i 5 / t 1 v D l d c y 3 Z o 1 R z f U u e D 5 M X b + s e 0 V g w n M c F K I b c I I o A a e Z N h 7 g w w y k 8 o o 7 / g M S A Y X K Z f F F 1 e 6 i X R d 3 I J M 1 K 5 t 5 v m c l t j P n 7 V E l M W Q r 8 c D S H C N y r A H 1 9 W 0 0 C R S 9 e R o H T V y B u M v d s Y X X F 1 W m f 1 o f l z n J T T z 7 h 3 x R 9 I k 7 v s l K 8 9 s 2 z k f F 4 W Y V x U V c t q o Z c R S w L Q i V m e d 7 a c o f v B e e q y u 1 j j a J c a 8 i b s D U 8 q + 9 Q V K R t a u J T K P P 5 s a / 1 n Q R P I U t L u y 4 6 V + E N b J j Y 9 E + 7 q j 2 w Y R 2 y C s m 1 y 3 J Y e R S C 8 4 p S A d 8 6 a + H z z u B R j o l t M h Q h h z g H z e 4 t 4 3 B U i 9 Z C F 0 b G S + z Y l 9 j W D L 0 Q X c H Y 2 9 o Q X p 6 7 E J W Z Y x a j c e 3 Y N X o 1 + P x 2 K 4 e A H V T v L X O c G l L G Z L 9 N 4 N Y 4 w 6 x 9 o O b i n L m L H N C H S P D l W t A K e n I a S Z V 4 0 i 1 w u 5 h F p l i X f n m x 4 m p Y r U D 7 h P R e i U c T p 6 4 I X e Q J O m U x c G N o B p N 4 6 F b a M h 0 B T / l I c j X G 7 V P W T U C E M S g 1 j S B B G s r 7 + 9 E Y c 7 B K 3 h o e d 2 j k x j X r h 7 9 k p U D L p I t Z j B 1 f w Q B A 4 9 R b r H C / k C 5 Y d 6 / k Z k s d p W H H u g T T V f z p I A D h f x d 1 U U K z 1 4 B b 5 + o J H J A 6 S 8 2 D H e x K H N C J z y S 3 8 g P P o x D e S 6 M r u u F 3 F C 2 9 b E p g W Q I B f 9 g g p S I c 1 t y a b L c C o 7 O s J T / e R q k 3 d S c e X K 8 K l c b l D h 4 m N l 3 h 9 q Z q i M 2 C s H R 0 7 D 0 x i 7 H 2 u R e 2 W y k D 5 w k A C 9 B L j V l 6 e p O v r E Y m 1 t e v f n 7 z p f J F 3 e C u u T 3 8 Y Z q 2 n e 4 E B z I u 6 g 3 9 C u 4 j P + P m D 0 I / A t w w 0 g L G f y C X m U r 7 s c 4 z P G J e u o p S R R R w I u l C L L I J 6 Q V 1 I o 0 c K b k t + O e A i L X l x x + q P e 1 + 7 W J D 0 Q d a E F B 4 a f q T N R 9 T O B b D H e V D 4 W F o h 9 U J l W A k 4 c M N 5 B / Z D m 2 g G o T T p i V 6 8 B g C d f B F v Y v b n v 6 B / H h c C r Q 8 7 A W + / E P V G e 7 g 9 U E v e u z 8 D l 2 J / H j / 1 Y a T O o 4 O k n d M w Z J S B y R X q / A c / L o X M i G t 1 N S d / T B / Z 2 h + A 4 B q m Y s c c B m R v M + I I 5 g K a C p z 4 m 2 h 0 x b U T P B s p 7 p 0 6 G / u 7 2 J w U 8 l D L Y Z i p P l y / n w L g 7 + c h d M B 6 T o L a B 3 y A i A 8 5 2 I / 1 O 6 q r K y l L Q 1 0 E G s K 3 7 m V + 3 p v H e t o Z K m Y s a 7 A H 7 S V O 3 l 2 4 e N M U o j D + a n c z J M m 9 E 8 K x n j J L F M f s K l N B K W g 3 R z g z T B F b 3 P B B L o k a V d b A 8 8 2 x y 2 Z 4 E T Z d 7 c 8 b Q 3 z v X X Q H f 5 L 7 G i D K g F 3 4 R L q v 2 O W 1 r k P N o Y t O Q 9 r q o 0 W G M D K M c Z S J R j 5 N 1 G k j 7 K C L j L N P F O f 0 z S 7 H R 2 T H w e l 9 v t w R l A Y / 0 v q e P 9 n l K i 9 + W A / C h I X Z h z c z B p 2 I L k V o 9 N m 4 M R E 3 f z X 0 t V F q R b E R V P H 5 L I K x 6 6 0 p z r Q X J Q c f w v v y z R n p F u 2 l E Q C a 4 L V Q q H I D Q a L v w W D D y O H m Q r g T o Y 2 e f E B W C D b b z C L F e 5 N / + 5 4 F v t C w s B G i G v K G u + 7 x E T N 5 S U R Q C n L h 2 M k A y n a a 5 c J s n a C s d y T Q D 9 B F l e / f T Q B O k 9 o w o l m K O L J N + S E S s n G g d u g Q f o x g w W 7 o X E V 7 j 7 r j D / 3 F E s 0 m 2 / d z A n B X U + S f 1 e 1 K e F 8 I M 0 K O A S V m / 3 k 4 e M 0 0 m 4 3 5 V o j X 8 n g F v 0 N 4 t 5 X 2 b 8 4 5 g 5 i g w 4 x M g K U X e u D r i L f d P c f p G 3 t f H P k t v P 4 q 4 Y n 9 4 p t b X h / 7 G N O X n X F 9 P s 4 V j a A n T X B W m C H S L w + f z E t g g Y N I j n X l O 0 z s a V t F L k 4 7 w 8 b W u S q E T E J / g c i R 3 R 3 o s J Y A Z O S o W u C T p 0 E D N o v 2 w U 5 h P e Y R e t m H 5 7 n 3 w I 3 s I h r 4 T W m Q 3 m M j f a p f 7 7 C q S z 6 e I R I 3 T U V H O P G 1 2 x e A 0 D X u e o 0 G l R G Y O k p X 8 p s p C M z H S Z n b b b m o + i c 7 4 j s u U k t / U e 3 M P d 4 / 8 p e 5 4 n z y Q V T K H X q q g h g O 4 2 1 h d 3 8 U V / N V I o x + x W N l D 6 Q A 3 Y I b B b r 9 x c 9 c q r 7 U M s i w L 3 x y 1 t d b N Y S 3 F H 0 s 5 g 7 T b r R X 5 T e a x D 3 I B 7 1 w x 8 Y V t U 8 3 E a 8 Y 5 y O / 3 s R h n D U I b w O w e 0 G d e h t P b 6 l J m b R i N I A e G P q B 0 h Q G C Q Q a P Q q H h S A 8 7 S m O M 6 / J 4 g 9 H R 2 N f / A 3 8 T 0 b M j 3 I + 5 6 N M x l S k J v N p 7 u c R 6 b y S x S c m H g l E d 8 e t J Z G O o S p y / t T / r u x X P S / T E 4 b i / L x j + r + 7 J W w Q y N D a K h r E J R Q p 4 L m 5 6 Y D R Q 3 u l r V H H H P f 2 d E P w n w 5 1 Z b L n V 6 g w z S X P w I 8 k a 7 W f C u 4 C P 8 j 5 g Q B 4 F Z 5 6 I U I w l M V g 5 + F 1 S D w M 9 W C d 8 X L 7 f a h m W H l h n 0 c 8 1 r 5 0 d y C U v T 5 5 d e X d 0 0 G 3 9 Y e 0 w 2 2 L J k E Q Q l o 5 8 e P b P v V x y r l R x A 8 y 7 A 9 G t G J 3 x d k / 9 f N p v a v 5 9 N N 6 L Z l R J l X 2 a E C s Q p Z M g 8 U M y n j 0 g G j B B Y M Z + N 3 h k s v n z a a e 1 X Z 3 l D s t a D C h Z b s 7 K l h 6 6 M b x J B I P P / L S x S F T p I W n 2 I J 4 u 0 A F 1 r m U 6 A E a I 0 d R H 7 m a N 1 E D z O 2 x J E S 4 2 o / k c e n e Z I 8 z d h V A g H L A O O f Z y B 3 V F r E h t d a T M Y q w a e 9 P x t Z g I W W G c 6 O 7 r 3 s 1 n D y x u l z d 6 n o d b V f e q U o Z y s + D c Y x l z A / M d F 2 p o 2 E x r l P q t n i 2 a n 2 7 Y T D I / L j F 1 v 0 / X o z F f y I C E N z 3 f N I O / Q m H e h K / 9 c R S x c f B S n e s o Z Q d X r 7 4 W d H 2 F T 7 K j 7 v L h x c o P 4 / T t F K g D + z x u I G a 0 p V j Y 3 M + Q x 3 x k b z z v i T K D k / 7 a t 7 x n h g P 7 R T U 1 z r B Q p W I s T X A k x b H t K P r n N m H c T 0 6 7 / w p 8 i v q c M + P T O F T B x + r z U b a 7 q S 2 e E x 4 A R a 8 v z 9 0 V g o W V N / D Q n 6 u f m v P n w j D B J l I I P 3 5 H v e C D g A E + b s + r L h d p P f v t 8 C 1 O k B Q S Q K C m A c 0 0 i a t t 1 2 A l S s / j m C 2 R 4 V / f P 3 c 0 c 3 1 C + H 8 r V + b Z 3 9 i c R q 5 N k T X n N B F Z M H P Q L b h I k s / T V n B + f Y j Z P R / o P r N 7 o i W b h N g b b e R U G 0 P h W b z u 8 b t U k y X T g 5 c T E T H b Z S F n r M W Y + R U 3 w o k B m / i R Z i g 0 w L J V b X u v d t Y Y R 1 5 / b Q B W I q A O I i N E 7 v t f N y C c C g 4 V c y J L c L L j O 4 4 / o t r x P D O v 0 i 7 q V F S T j 5 d u X P k x 7 W h L S 4 L / 0 q h e k E l d E A G C p U b 5 a l B F T Q 9 k + p j O 1 D m c o M 7 1 Q J f q Y G A k I R h j g 1 X c U a 2 C + m 8 j + 2 N C m 1 9 8 V 5 s T o / w z J e l F D 8 L x Y 9 l d D l 8 3 r y J n 3 F v o N O P / d l z k g 6 U o y D F u q u x h 2 q s A Z 7 3 d I 2 w v 0 E 1 g 0 J Z o u S 8 j 8 z H W n S 7 P 9 L 3 j w O V L Q i u H n j m + 9 J s 8 T 2 e A 6 N a r f i X r F m w A z s e G i w s Z M B x R V m 1 v y r W 7 9 P 8 p M v 8 4 j 5 y E O f H D 4 n b I b 7 X s H 1 K V j J N w h + 8 o v 6 N 8 c h / a i S Y H p a I 3 2 z Z P P Q x g V 2 1 r Y 3 R J 1 k 7 l 3 d a 4 x G 1 5 q y d / C b K X f X x o r A Y S B B 2 6 0 + z / o 3 R d 7 e H e R Y n 5 g b 5 X 5 t t n x f o K 9 1 d k u / m 1 3 l I X y / O 7 4 T t x t N p z X E r e F 6 M a 2 4 s U x p Y w y 5 6 7 b e f 3 h 6 h 1 G u s s q P A J W S e n t t v L f h E w p b V + P x z A O L 5 4 1 o e U V j A X t L 5 s H H f 1 N h a r R c 6 b a x n X n F s V A n U P 5 b s O i + 8 0 y f B o H f J X a H O F Q Y X q E V 0 + N P L d L 2 U B O o 6 a F 5 U G q A n z 7 y + w i 1 l v e u Y t 7 F L u l 1 + o M 3 4 p w L f R G y O i C a + r a F Z 7 u 6 y e 3 r X Q M k T F 7 u t j B f m 9 S N X m 7 K N t Q E 2 g C H 4 n D o 1 q 8 r r E U 8 q U Z o O U u w 3 m y G w e b x E s Z K H e f D 7 t p c m e k 3 k m r E N g 6 Y z z n v G d c h C / e A t v 7 V R s y N B l 0 0 9 x 6 w R p N y y 2 V l Y t N 4 g Y 0 d E 3 R l h u / n 4 V X F w F e A 1 y 3 b a s S W 4 / E J 7 h 0 R 1 U e s b J U / B q a L + q 8 e d T i s y + l s m S L Y I x K d f B B 5 O P 5 b i e 8 8 H R o I p h 8 z F x n 3 S n J n c P 9 T 2 w c E D K G v s S f w q x 2 5 B P h z Z Y t e 9 3 I Y Z 8 q / N I o C L e 0 4 j i A B T C q u F r u 8 O 6 n 1 s i 0 X e Z 8 F x B 2 z Q d Y k v m J r F A S w N U G S d J e x H X x m D O x w M v / F a U x 8 I W 5 J 7 t 6 V k a l J 0 v i C T L E x / O R s X 9 S T G u s 2 / d B e q q m y g L I c 5 v / 8 5 / h C e m M r o I 0 r c y i O U 7 F Z u 8 t n 2 c s G h h N M J + d S V D 0 x U Q 4 r M 0 4 4 c d d l 8 y e N E p X i h 0 3 m 2 I T f r A q O T y 6 N S I Q L 5 f I Q a 6 A v k 4 z 5 d c G u c D E V Z W 2 o + a 1 x P J f 5 z x z H a 7 V k L G o 2 t i 0 Y z o Y + k x F c s 3 s d v n K A G 6 K 8 o X K 3 Y q G A j C C 1 S U y E 4 9 1 4 + y O N v E L K 1 P + Q C b u y d D 1 U 8 r m o f T Y v w d 5 J i 3 I A q f M L E 3 9 V B t F e n D g R 2 L 8 q Y U v v G y A M w R 3 G v w u K r 7 9 4 w N k r J K 3 D c C h 8 f w h V N l F n Q W f y 4 7 x O s a h O C o / 6 p x 0 5 v s H / 4 z L / H N E g x h i e V l j f d D Q g e 8 M C Q 3 8 Z D R 3 N F z 8 a x H Z z 9 2 Y Y n V m e u s 0 I D C f g a 5 p Y M 3 q 8 + H l 9 2 X U Q 6 h k Y g q X + A R 2 J 4 O Y p F O i z d 4 4 e R Z y M 4 i q 2 + v Q L D Q 3 m o k e l Z 3 N i L t c 0 8 x k L Q c O n i H H F C G Q J i c L k 1 e q b G u d Q 2 9 y x g c F D H O p 0 q b d Q W g s 4 5 j i g M b M d v 5 M E V P A m 1 T 8 s W L f K n h U U T j y R L Q V C b a X 0 f 0 3 Y h n Q s N z B 6 c 6 r m G U P 4 P r 7 G r D Q 6 g X I m S k M t N c N V l v I 6 6 V W 3 U S D X M y H r 5 W e M d L L b 4 Q u w 8 2 f X n o Z A t W h l i 6 z 5 c 3 G e 1 G y g E K o W q 9 k s M + U j 0 J F 2 + C L X k V I l P / + 7 4 5 M J 7 B p U D 9 u i n R d 7 5 r 4 + g W p f T Z 0 q h V 8 c S Q L R C 7 d b J C 3 1 7 / 8 z + a 7 6 C o Y Z L r f F q Y s y O P / S C H g c J W 7 V 3 W U 3 q j O P R E x n c D W C P m W z K A h R r f u Z 5 q L W r S 3 N q G b 6 / b p b J G f m R A T Z K X L 6 5 V 8 v g n n F z 6 z J f 8 I O T C 7 J c l 6 w 7 v B s a 5 u p V I e W 7 E N z b m w w 2 j 4 F d H O b r 3 8 p C E V h X D u K U 3 T A I Q n p n G o m / t u 3 C v 9 s i 6 B 1 e n B e c C 0 / o 1 r Q 2 T 7 0 A Q H e S h S i 3 f e L F 2 E q j 4 B 0 U L n 2 T / U Q / a 3 k r a e R h Q 3 D j g K 0 9 I M h v i 6 P w T b v / 3 m B Z K P b 9 5 O / O 4 c s / f D C w n X M N / g R k a 9 + A v b r 3 n w d H Z D S V H 7 q g T I 9 / m j d 3 h Y I F o X r M a 9 F z p R A r X Y N 8 z U k A 3 / d 7 9 R C x g R H r p L X c N 9 e e S Z q s z E R l f 1 J e q / H 2 3 o t d b K g r k S T A 0 Q C / h m V b Z j 8 8 + + H 2 C P 7 g G K d I x c i 2 P I r a t o o x I z Z N M E R y c d h 9 J + e b x y g K J s l F N d S 0 l 8 7 7 1 j M Y r T G 9 b z Z 8 q u / H x 8 d 4 W q + f H y e b u 9 7 b 5 + s d 7 9 7 j 2 c 7 K z v W r 4 a H 8 Z e w 6 3 M 4 g W C B r E / i + X l V f c K 1 q P / G K 3 s x 6 0 e X r H b F t B 9 V i n Q T 8 h H 6 / Q r r E s e r p 0 s R + l V G i X 4 D S E 7 v X 5 L L P F 8 U L j Q d M p E Y O F 9 k / / x a 8 a q q 9 j J c W 5 8 G S q q O 1 M b G 5 F d 5 b c Q X f X b f u f F X c v O H 4 1 j d V 1 M 3 v t C 9 4 U 5 i t r K e 9 + Y z P P a s I J k p N A J B l C 5 d 5 l 7 N R M h M L a W 6 d m B d Z 7 z F t B g Y D q O f P w 6 Q E d 2 j e 2 G s m 4 Z S r f Y T s J C h z J w O r v 9 T / S v I b c G X q l Y b G Z F 3 C H y L E r R J k v Y 5 A 0 a h B 2 G R + U q y w n S s b 4 9 s 8 v h E h r H 7 I 1 S D N G x D B R u h + O i Q i D R I 3 m i S B q l 1 B f 4 y c e X V U 7 Y z F N / y D V v J d j b Y i x j s 7 s r K U 4 p q 4 3 f 4 K n V e W G y 5 x 5 D H I E 7 8 w s 1 C E F x P F 5 H o V j w h 2 H 5 e J / z w k 9 3 j g i s m l 5 F H W P q 3 y A b E 0 i p a b n 6 E y R Y t y b P U C g I 1 O w 1 8 t q v W t Z K Y A f / k R A / v o i r 5 Q v n g v A S N L x Q n i z E 3 m B F h g T j 0 J v A O Q M y m K K e M O R w X J t a p E / F L t h Q c h C E 2 O P e v 1 s P s Q P 7 q D h p j 7 p m F C k a V I 6 t j I f Z Y O u o / 6 s 1 U J R A K c g O U + F 3 L i T j 5 p 6 c p k 5 Y K j h q y x g Z j + J m O + v 4 C 1 f 9 8 f 8 T Z + L W a 5 6 L G W N / j R I U I 4 j v s K O l P O N T r y 7 f Q j g M w v j S X 9 8 g R N e X X W Q R E 8 B f e 0 7 B S c F s 9 S J o X 9 n f n 5 1 i 8 h n K N 8 z Q h h K 4 5 X 4 O E u p + 5 b R o k D B / K a a c i 2 1 2 S n u P q V D A g d 2 r L x Q / 0 A N n n S J 0 X 7 T U v 6 R q y 0 B + G Y n N c w a N j 8 H N x u Z L O a n U 5 9 Y k 9 6 J 9 m r v m w 3 O I S b L F 8 S T p i Q D n h T s C D f w U s g j 8 E e X i 7 P y 9 B p l R z q 0 o p L q p L r w 2 q d v h V E e N z 4 q 2 g O D n v h V E v 4 / j W E z S o I J t Y P I g r / G s M 0 U 1 w G G 0 B v W k G K f 2 9 E T j O U u J w R j k 3 W R Q f 9 6 L v 9 v U n c A 6 F j T l d h c 5 v T 2 9 c W a 2 J G + 8 k D 3 a N p O U b K o H O t q a Z 5 v G 9 P t A 9 v z 1 f j 3 k H 5 q P 0 j M k m 6 0 Q H 7 j 1 P N d Y M Q K N b o j l A Z v e N 3 T x 5 V m Y w z I X 6 f l + S N y J e c u R 5 l W N m 2 T c p l j G x Z x s H X O s Q g z C m K d l l u i o A 4 E X m 6 F C H a j o / A P J + 2 j 0 9 p P 5 j 1 2 j Q 6 9 L 4 3 L 7 P z 5 S V w 8 2 5 g q f B W f j 8 f q J / q K c d v V l v V m Y A b Q I b 4 r K H Y i v m x 6 w z a 3 S 7 f T h 7 a e t R T U o S Q Y 0 P c v F 7 F Y 3 o + p h B 0 E y r A L Q K d z R G P g R Z t U 6 E 3 B 7 w N e t O B d 9 F u K D x L n j d p Z + T A C Z l r 3 N r s N / m C q U M F u C Y n y k J I Y P + T H R T n A a r q h 0 1 O v Y 3 i Z S I F o z n w I r y Z 0 L / G W C L r T C Q a f v S e p / z u + 2 K 4 9 C S 1 x P E a e g i l 3 q d 3 f s l 0 r Z 2 o X H 3 Z r b B Z T 7 / d p f Y N z S M w t P D M + l h + c w u / g z E d y c P + f M w Q 6 B h W T A W 7 P U K r C D h h b o U R I V L C U 3 f H J 7 c i 3 w Y N u Y D h i Z 8 6 f v l / N W Y O 6 3 b 9 / t Y D Z g e b n L 4 h M e j T C T 7 F Q 0 y G 8 z O h 2 z 8 D R V j I 3 1 7 u x q j S O A s 8 C u P P L D v z p w G 5 l W c V 0 g c i X H K A c M u J 0 0 a i N 2 a 8 A a 6 j o T U k g z 8 A 0 j G v N I j W p c n O P 5 E u g Z Z F M 0 E T p X X 6 4 r a N 1 c i H + G E 5 S p 4 m E d q / n 2 f K j s x v Q f T G 9 u 1 c t 9 / L d y f C U a l D 9 0 v W d v n l H E u D 2 O N w h B C K d T U q v b T X g P 3 S P d 0 U p i v 8 W p 1 8 b 1 v s B / 7 N x d 1 p H + 7 4 I z D K 9 l n H h 8 7 w 2 x U 9 1 7 z Z f q m U l C J s o g N E o o w K B f v h B o k o N t d o l T o i n x 2 z r 0 C S n q W P l J w + D M f u p 1 H X f O b 8 z X 6 q K z 7 5 F k J X X d R k f W L v M V o U + m E l H w w d A 1 0 w p M 4 g j W t 3 S I J T b 6 J c t f A c i e Y O E u S X h m q N A c S x q F b o Q o F 3 w m k G C Z m v o I N y + Z T k + t J k 4 z M c g 4 S O / C k e M d u C k v W 3 / w Q 1 2 k L J A + b p H v o m d l A M x g c g S H 1 D 8 P 5 o z 1 f 8 0 d c 7 + G t 1 n g n 2 Y f O 9 t u 2 d B m / H b H f O d k m S 4 Q z d g S D C 7 7 S 5 3 J 1 P + e G U q v e U 6 C 0 z x G 7 3 g M A n L O / 4 H H O l i N J 0 1 F u R 8 F q A L L b + X M g p l z x k I n w T y T H E Z f L E i j G 2 E S Y 6 1 q G J m 6 o f 4 g W v F O H v + d o 3 o U 4 Q R b 3 n v a X q G z y X y Z r g f D S I U f b E 4 b p j r o d I S i t 8 H D k k z 9 P j Q S E x g r 9 S F b Q p r q J Y t 9 L B U t f 3 + e U f F b 8 x A Q z H + Z L j g d W A h H 5 b X 7 L C X 4 6 A 1 V h T F 7 R Q v c Q D N q E i / n b h 9 O J w e s E B 8 s x 5 k 5 N 4 l U f c 1 g m z S Y 7 V c O q e a O T 1 l V j 3 C Z p i m l 0 K + P 7 u w W h / p Q s 7 X E c H e u a t A D Z B r v s p b M C H d m G a 1 A E e W l F c f 3 F / X s j G A z F 1 o r P 3 Y 6 W b r 9 p X y y Q n 4 Z d E Q o X 9 H E S 3 C F B P u F j H L U 0 T c n f D E 2 h B O U Y V d j + c l B 8 G t Q p E i X c 7 P g M S n j p 1 Y f j X 1 L o 4 M w G l j 4 M X s P t J U C m + 3 g Y 6 f r 6 u j 3 l v y i F O k I p l U 6 d g 9 2 K I w k w e 3 + P 0 Z t r j C 2 t L N B W f F f 2 p Y G J + 4 O j + B e h 3 g B O O m 1 b V T l E 3 s Z j E V a 7 F l X 1 s z + P n N 4 w a + w b x 8 x X 1 g T e 8 V 2 C v T E 7 G A X H F w O d l D V j s P 6 g 7 E l L Z b g A j c U c V + 6 8 q n D P w K Q b u x w L 1 I q A b K t P j y c h V 0 M r k L h 8 m 8 E b J k R p C 1 9 3 9 O V 1 R 8 I 3 9 T L t F Z H p Z u D n 6 V b g B q X 5 I F k e A d 3 g 8 j H q Q R o V y B k 2 m A O F y A 8 G 9 n c 5 l O V G 7 + G k b 5 q c z I g g P 4 y X b E U V + 8 p f C b h 7 K P Z r D f C V 2 + 4 w 1 V d A T n 7 P X J v a 6 m 6 B y 3 p E W F 2 p W U B / + o m c E n U z G l f K N F m e 1 w 6 F 5 S 6 9 9 + 8 L P B M f e l y s x l 0 s o Z j z g T i P u v o B W Q z P 1 B 5 e 4 J 0 a 8 M 7 8 l 1 K k O M P N a 8 h P Z a S y o p q A / I K 9 X t a 7 V C h 8 z k B b d W t d E M P B h 3 B V z s 0 8 o S 8 n I g m G h t o Z G D 9 x U 8 i g S L / W s f a / r a h n D 2 h L e m W X F t z H l U G C 8 s s p N o t V u N 4 b z 6 8 / E / O i z U 3 s i H p 5 + s E B L y t K l U c k L g x / 7 K 7 I v z 7 N Q 9 g + b q o V j 5 C w k 7 1 Y v i E l k n F r G P V P T b x V 7 M W Z j m q E 4 g U e f f g 0 2 6 E 7 2 t w J U t p / f S D q i k 8 G C b m M 3 i Q L X n K y d + q p 2 3 m R 3 f y R A 0 9 X A L D 4 m n j o k A a p P Z H N K S I J r N 8 T D g r i 5 U / e k I a v 7 q 9 Z q P 8 A F O 4 g k W y H a X K d T O i u M 8 b H g K 6 Y e u F N v 9 N e I s W K 0 j E m N y 9 i R p h y 4 z a F H 2 s B / z J B A e 0 L k o C W I 9 9 E Z 8 Y A V / 9 y p 7 1 r C l Y 0 N r Z R z A T 5 t G G 4 / 9 T J H a + q I Q 4 d d h C H l Y G f p R 3 e 8 N U 5 O R f Q 7 e O H E M q / b / V o e r Y 6 T X E p C h c A E S N Y F X a w s z / f j i 7 p h Q 4 m s g p 6 C q S 8 K B E J Y q 0 H v g F p z d o t H K 3 C I z F Z x R G 0 M O c z x d 7 9 o y w y s X 8 S k o k / 4 z 6 E 1 H o r m M i S / C V N H M n o c v 9 X p C 3 o x M K c q 7 R 3 z y / i o 8 F u c y g b L V / u P 3 Z y U o G j H l z P O 2 a s m P I W S 2 X 5 y d D D x X v 7 x F v 3 4 8 6 r v x M Z + 6 h A s u D S N k S U 2 5 i n l N O W c j t 6 Y u D q V A 7 6 s L 2 f g 0 P j y / Q o 0 k r n H Y 9 U X B H h D 3 r S L t 8 P + D 8 N 3 w d B U X T z O A F f R 2 B F T V E g 9 O 4 d B B 6 F j U M u Y F G 1 B a u M i p s T B O Y 7 e 4 s Z H V 3 d 8 3 X C 2 E r / T / G 1 S + n Q 8 p Y X 4 J U t b h H I e F B 7 I 0 x Z 8 i L 5 c F B g 0 W d g F Y E U G d O n n d I q 8 T U L 9 X u Z 1 d w C m M z w Q n f I F + 6 w 7 J A c i d d M Z / / v u 6 P 2 0 m K 5 A c 3 3 c z 6 o G 1 T 1 + 8 U 7 I v N e f O / 6 G g 3 k 7 7 L D l Y H S f e j B 7 p n B 2 b W Y T 0 a + 7 G o + v v J u d n Q k 6 P 8 e L 7 / V p F O 5 V 9 3 Z b 2 j W 9 h q T x 7 k 7 S k S T V Y 8 0 z 9 E V Y s s g O / e W 7 l j t 9 f i O j s l R Z g t q 6 8 7 4 z d Y H 5 r / W a T Y 6 8 m o M o f e 4 1 e i y R q m T N 7 f H M M P o f o m O J 9 k w S m u / 0 E J / Q D 4 O k p W b m 7 Q M K y s e j a j y j e I I o 4 S C x x h a l k L o 4 m 2 g Y 4 C s A D P 0 O 0 y 7 / t 9 6 4 E W D + q f + b I 0 w J 4 v f + w + 1 x m 3 9 I M k 4 w 9 o v B I + O n g E I h T M 5 E x 3 0 n o x 5 y q p l z 2 n / v w / l i N A B 3 m L w F H i J i c n z 8 2 y f N P s n / 5 O M 5 Z g H Y J Y m n b X Q 3 A D V j + d C S J I n w X h s f S C A e q r j X f n O A M T M L e p m S w 7 D S A v o O 9 P W v 0 F + B + y T H E 3 H M 7 d X h + t c H P 8 W P z e o E O Y n o f m u Q a V v T p X i c F S 5 B w 4 Y t 3 R U 5 X O W m O O f s h 5 w A + N f y + c L T F + d x 8 0 9 z o k 2 f 9 L G K b I D j x A L A C 7 S n H n + 7 t F S p / c E f m l J + q L + q P 9 D X R 1 e d 2 v T U S A u 6 u i r U f Q v a + C f N h C n s J H l I t D Q / 7 M y c W b 1 p L K T E j J v e Z N f y u O E Z G 9 c g x y H Z A S 5 d o k r h g R 1 c T w e h d 9 H y 1 J o N 1 8 U 8 + 3 U P 8 n r l m 0 2 E 9 Q 7 V G W f D o C L b P w j O 0 P t 7 V p 8 O D 4 n 4 W P / 8 a 6 y L H i S + r z S e k M C t S J x r y b c b p b y i a d y x + H q r d 1 W Z A 8 q o w l v d 3 B k X o R 8 e h d w z D g f 7 y X J + f s V 6 / 6 U g 3 g Y K n d I v X V 1 0 Z F I l 0 Q X I n j t C A a u g v y / b 1 W Q k / j E 0 E i d / e S 5 v i i D 7 v t r l i 9 t t h Y h R e q z U 0 1 j V t + c T 9 j h K E g R N O 5 4 R T t i p N p R x S 9 z s o 3 G f 1 F / k + 4 S k y a C n L v r g f p 0 S R 1 b z r 2 E I A F e b Y 8 C t s f P 1 A V Q N k 1 H B G r i k P j / w 0 j 1 r V o m W l C r n r R / o h 7 g / P O r i 1 F z 1 I X 6 w n 9 P 9 g b g I A B L f c u y p 5 c 1 p F L o 7 5 i E m r u h d H e D 2 S i v b q i r 9 + W Q x t U N 9 Q E B k 6 o 7 n z u 7 w J V t U H P a f f W w x e 7 i K v 7 s f q d Z s T l J q y + Y t a 3 M K m 1 d v 5 Z p 0 M B I K e 1 l m u t 2 n w O O 3 G u v 0 R 0 J t l D n H M A v V V v F f z A u N R f / 5 c S 1 k k 2 r n 6 m h + G J H 6 / m r K C / X K r D J y V 1 J / 6 R Z Y O G G + P Z w 0 t f Y H S C X G C m 7 G l n B 6 Y J 6 J W O P M O n C V 1 V u t C 4 3 3 3 K A n p w B e 6 K r O 2 a 4 y m h G C 9 K U S H X / p r x w 7 o c f c p 0 e B M / f T T K E Z p 9 + w U 8 6 u m D t J o n A a J 7 a + 9 d m W L u Y H f c C Q a 1 G X w y s L r Y p v U + 1 j Q G 2 L J 2 J a 1 v c r F x P J F Q N g 3 B 4 G g s B f 3 w r B 1 Q 4 x K H q M V J c e D 4 T U 4 m 2 Z / M g e 6 o N F u A G 7 P j q d c + t 1 8 L y T N L e 7 Q r p b 1 o e m e 6 1 H B O q N m G j 4 b k C / K F 5 8 9 A g Y q t 1 5 v h l 8 h O r o v b c J O s F p 7 8 B N h z m l L d L o p J B Q 1 4 y n K 8 N g J f 4 A 2 5 z b p w m X Q A e Q J 2 6 4 M N z 1 d K k 4 m s K U o V z g h N P G O 7 D + D U j j F W q A g w q N M F + q J 6 G n i V d b V 4 E f N 3 7 Z 1 V D V Z f z J A W L S n n n g g t t q / 2 y 8 F A H 2 E v A x D i F c L P L 0 4 M A Z 2 y 0 8 v d V M 4 1 6 U V 0 Y 7 1 y K j 5 6 u A + p m k M A / + Y v a 6 Y x 8 8 9 V R d f A D T T 3 m H A 3 2 6 y m 0 C / B Z k t S h s r Y b V e M i y 8 m 6 0 T u h M c E t H b b V x w k / r i 9 N B 0 c h O p T p G 9 x B o l i T 1 E c q U I g i b 8 V S 1 g f 3 r + u m Q Z e 1 R n r Y q e 6 b p m 1 C y c 1 6 K + m u k v v s X 8 p 4 E M d D J 5 T v l T 9 C 0 g o 3 C r G 2 D b U M 0 Y A U z 2 w u i 2 y 2 r A 2 B d P y z U f k q 8 G W z 0 X x Q X e a x 4 D 6 R 7 S e g k 9 4 o 7 v B 7 1 J Y K G F Y K w + X Y r T G L 9 N 9 r O b N l V 7 c q 2 H 8 S D K I S A R y E E i E I F i P K N S k I U o k b A 1 2 d f z h t h 3 0 g 7 4 7 5 c R 6 R 9 I h 3 H e 5 + 1 J Z h z j N 5 b o x K s P o G y a b L Q + Q l 2 3 Y 8 K u I f G x 6 P q o s 7 L C H K O N 1 b D g x t 6 4 o q u R S 6 2 n H d d Y S b r U Y g 0 C i / k m 1 e F R D t V H I 5 c 9 c t y R q L k F 1 i D 3 i 7 m e f P P H S R s e P 6 B 2 M s H C m x C 7 w n 1 5 5 n M R y V M J P P 8 6 T W c / p g i O 0 K x K m O B I D k O g F A d 9 7 D k W + F 0 N / L 8 y m Z 0 k L / 4 g b 1 8 p J d G K m W Q 3 c S V k C m m q 5 / d X E 9 M 9 y B M F Z u w B d b H i Y 9 6 u X e C u 4 4 p 4 Y + q 7 0 v Y 3 c b H k / F q v 8 I Z c Y f O P u S + O O W X 0 u U k p + 2 y o H w Y y C 8 F V P J d T P A 6 g T A R h R E Q W P c + L 1 t M Q i b m r d 0 A L 0 X G c w Q s l T 7 p Z P T m r O k 0 3 W t w u q X r C 0 8 8 v P + P i f r 5 L l Y 7 K N 1 z e d A J v J E 6 z d l V a O C f 6 V B q b x U m M T w p Y 8 i x K D X U b 5 d Z q S 6 H 1 u q Z 4 l l m 0 N H 6 i 8 L 8 D i C 8 x D h g 4 m b h C 2 w a s 5 6 N h e q 2 f K B F H t f u N C n i y c Q 9 d j s 9 A T J A r m i m f b i D Y k 5 i f f q + V p i N m J k / / M D i U R U G B r j 9 4 l e l + v a f S E t M 8 B v H + 0 h o u d t V n Q S 7 A n v w s T X 9 4 A T h J y m M s p G V / Q V E a P E L 6 7 B B 3 M G s w j N / A E z H u g p 9 C O 4 F 4 j 6 P x / B O A z l p G g 2 z x u M M r x d o o w 4 q T T c 8 e q s v R R N A 3 2 j o d d g H T u 2 A H J 2 i p 9 j L b 9 4 U W v m V J 1 M 1 Q r Q i X Z A Y y J f 3 u y 9 Z F n X I 4 3 4 V 3 Z U p I j z 6 i g x z D B I N u P B 4 / L 9 l 8 4 Y f T u O z Y 6 B H F 5 r w l V f 8 U Z C n + R P v t 5 k i 4 5 8 Q G E o X 3 c P H B d 7 t G V s U Z I T L f d r K T r H + Z F A 6 k H 9 0 a X V P 7 O A H G t / e z P l q E c P 0 Y O 2 k M 5 O / f n i Y j m y v P h u N o 2 3 P z s A m + L g Y V V z e Q T M E + t K h L X H F a G X J 7 0 2 / e / f h / l 0 T F 5 U D u 5 L E N o l J m A / G 3 b D d O x i a h m / 6 y V T k u q 2 P d V a Q n b Q s 7 8 f o / p 9 P 2 c 8 X 3 A / 8 B 2 I / 3 G 9 s q L a 9 I f O R I i n W f a v f z 5 J y i y J a Z E p s e I H w r 3 o u B n 6 j 8 x 8 k V 9 M U O Z w Q Y / t U Z 2 1 F Q F 6 Y k M 1 c o Y j 3 u N N f q F F U F q j p 7 g p L O z K Q z 4 S m l v A n p j 1 G L 4 E F c U 8 T v O P 3 4 7 g 8 z r v b E a C N 8 f R S O T x w 3 V e e N 2 7 R I i p / G 6 6 Z k T L u 9 5 L r 9 L T e r F P 7 e t / L 6 Q T H i j T R 3 0 9 F 6 M j L P 3 a 5 S w B z H M X P C 8 y 5 6 Y W C n r Y / n P Y n h S o + 3 w p f e l z T r 8 i e q t M q / S Z 2 C I 5 H l d R 2 P 6 s n x L + H f g n 7 4 v J F v s w 6 o O Q z d a h 6 c v e S j J Q k h w g l Q 8 Q f i 5 + F J 4 c X n Q J / f J M N A G W A Y G c Q d G L T Q i O T X + N U Y q v b Q z m S g l I 1 3 I t i D 2 4 n Z I X i n p J e U F 8 + V w i Y + w n 1 C 2 I 5 / v w 6 f n E H P A N p k y I Q m k P y x I Y Y b o M J + i j N 0 r G X K 0 L Q b 8 T F d e 7 h B t y v S U L p S H U Z + L N s A + k L B m A r v + r j A c V i o / b 2 m I h q l g J F h W R x 4 2 9 f 6 J 2 i c + O h 0 Q 8 Z R q s K L l y A a m 9 J Q N J G R L W S q r 2 r T 0 1 t l 2 O D H N q v A 1 D A f J I P D U F T g r p z 2 n c 3 w L O 1 g 2 a N w F m V y f A t i 0 e a + X J T E n C o 2 n m O i 8 Y + V N 3 / / Z 8 b z v 3 x 3 s C n y G 1 t e q z E 8 4 B L x b N V x + j B 1 e g U l o P r J 4 8 m r C + K W A r P K t N i C y 6 Y D 5 Y d + H M F U a E p J 0 k Y 3 Y A 6 3 Y r 7 O Z B v B 2 e 9 H H S m B k F h a l X j f M X R R + G v s 6 z w / T Z 1 u V e V R + k G d J s a / b G M I N M C O 3 U 1 K s d t s G d m X T m W d e z z O n Y C / b G X I Q C 5 j m W 8 o l l R / Z 7 V u y v 3 P h 5 O z + n 2 r I A O Y 8 C R 6 6 1 Q F u P F G 8 I / X F Z p m P g f O Y p h b Z j Z D Y O P O / o N z m g 9 m b P b K 2 p d 2 t p p b Z T 0 f f R g C S i + k / 0 Q D + X b N Z 5 H H f / 6 N 6 w m h N W a O t r b D 3 v q 9 F 4 P 3 r B H 2 l a O T 9 4 F 1 7 K L u q k X g M Z P E I / 8 E 4 D 1 t y n T q U L a b O 2 c h 4 5 0 + x 0 Z E / a Z / / P L f d q b f p R b 3 U P e W k r s z e s f j F p a y w o Q h f C O t 4 o 2 j x P u z z U M v o C k p Y c j 1 g Z C 7 1 A F E j f d 1 y n G D 8 n I Z I U l 6 0 K s + 2 L V L n T q e R Z 1 C V h H V R 4 n U 0 j t + 5 O G Q m w E b f P 9 9 K X b 7 j u s A 4 n N w f V 9 0 d / 6 0 c R E s t B W e z F r 7 C 1 e g 7 w I E / / l k E H P c G + P / l 4 F C 0 9 z d / y 0 E 3 a / O L M L i O 3 t Q e 5 + B g 4 n v H y A E e R 8 a Z u r g w i n 7 / a Y w d 4 x 1 d 0 B O y P 7 i c R 3 I K l 7 y o Z b w X r / f c N f d p 4 / C 9 J s e A 7 N f j l d X g N f l o b F r W U t z l b y Y I F + R P 1 p h U i 9 U c 4 h 8 d n v h q l G 4 6 7 7 l j Q Z L s D S 9 L n 4 a z G P g 7 X g J t I O A U o z j H J H B P V N J C T w e K V Y H C q 5 W 2 i 8 H 2 P U X 5 z 6 m b m V u K E H B 5 X 7 X s H n 7 a 5 6 D X w U c t S w m J h Z N 5 2 y e C F T 7 / l z j y 2 p B 7 o 2 F p U b O j q 3 R f 0 u 6 4 8 b m 6 B b T s O B R W A Y 1 w H V x 1 I L D 3 v / f v 7 i q W c c H g L X V B j O 9 h e c t z 9 2 F A Z 7 l 1 a 0 7 T 0 Y G M l b P H 4 4 L + 3 4 M 1 k V E B X i y M H u Z e 1 G x Y v 2 i M z I k d W w X F u B w F 1 f d 9 X S y N Z p U e y f Y 9 p b q G 1 + 7 i / 4 8 N u z s n m J y 5 n k 0 2 q z d U d / + u e F 7 O b b 4 d K E 9 g n W 9 o c u D i x S x 0 H x S e X A v o / y l M S t c V p Y b N B F / J M 5 E a C + v D Z 3 5 + s G D w 1 i s R r b x F N k X Z r X J T 8 P g b u U V e v q o W i d T u F 1 v 0 J E 6 s M T h B H w D f K P G E N i F W p C o b c 8 q k 1 9 J Z Z V t e y g Q a u 8 T 1 i G S O P T G q K X 6 o p X 3 Y / x Y R u p 0 X T 7 G o c C 3 s M R J w Z Q d T C W O p J h f E 6 c I L v o 2 8 X V D B 4 V U M l G s e J + n t / p H 4 M s 6 D 3 x b l 5 B p H g e X u I F p 0 g 8 N K D n y 7 8 5 a l L I L g 2 n / Q L x / b f C a p y z N J q r j a / + m t s b k 7 D f 3 3 f v I Y t Z v U T O X l / e d p r W 7 L g p V 8 A F G k t i i 8 B B B V g s d 0 i c O J 2 p c L w 1 i m q + o E g I M r R R x W M 7 P j y 8 f B 6 Q U e T u 4 7 B q f N / t C 8 U U E / G R f i A 4 / f L w H R T o k Z T T f F a w O j / D S T b p 6 H t h k c j V R S I / 8 F T g 3 v 3 p W g N W 1 J j p L 3 t R z x V f o 8 + B f T 4 E I 9 v G E D h k C t 0 k 7 a n l D q 6 4 J 7 M s z 3 v Q i G 5 U C p 1 G X 4 8 S Q j P L F Y 4 O A u G / 8 O D C a n H v v B J m e C O L M W A X k s c 9 w T P B z i 2 4 w l F I s h k m u Q O V j B f I y S r k F A q H R R l H q I O n F r K V N X u 1 7 b g H t q 6 Y c + 1 I 5 n j w R s t v 3 m 5 D c H 4 h f Q w K C y Z 1 P x k 4 i 0 / k N 6 d I 6 t K J r j 9 n B o k 7 / 0 t v 2 x J X G r 9 a c / n r 5 J 8 a V 4 N l v Y 2 V C r O a A e K l 5 f E p 2 X l G B w g b H v c f N k V j + x 1 4 h + P v f f u U 4 i e 8 1 8 6 Q B 6 U M I G Z C z M / 5 2 f 5 y W X i S j f / 3 F + l 6 I u P n L G 3 Q T x M 1 K r O F N y Z z b y 6 H b 8 b A W z O j j i l u m m T o p n R B X D t g 9 j d b c c I 0 3 E m 1 f p h f o 9 J 5 x P d n 6 V t l A I 3 9 V B A B 0 7 R y D 9 5 r o j + x A w z U l R o J q W F h b 8 F d S j 6 j P e L w l a B D 2 w m i T B m / o E l s f z Z s e a z f L O 1 S I M X h X J D Y u H 4 D m v 4 u 9 Y 3 C 1 i Y y v 4 m b P y 6 n l 3 / k + F P b 6 e C j / Q 8 A 4 O S T m J V p / w s 8 8 X f 6 3 V v 0 4 f X 7 3 B 1 v f 9 z E 5 j + 9 g P 7 l v f J v X 1 D / H / 5 7 a T O E T t 2 V 9 G s / 7 o R P 0 W F 2 d b B s i k h w F v o n Q B G 7 h D + A Y g u Q L l E w n A M + 4 S m + 8 9 6 O W C z q h d 3 R p Y 1 2 N w B I P u 1 u / S c 8 8 Y e 4 x d I c d 1 H 9 r + / M / 7 d / t r I 5 o g i B H x b + H b f G Z p X I 6 z G P 9 O d V S Q R d r O / 7 F u U T E e k i 6 v r g 7 Y j F P J H 4 Q R Y i T 6 M z 7 b n o s t 6 S y z t c R W g E x C 8 U s j j H N T j + v 1 q n 7 i J k j o o G r 5 3 h c 8 8 w Y G 3 j X 7 c N 5 4 f M X I 6 G u X Z A w J X H N C I C / D z e r b z 3 R / i R Y E M y C N V g 2 f M w + u B y X o P n e E 5 u Q z I u Q 9 C 9 f E k F o m G n q I v Q E e 1 u C I n r D k z 1 5 Q s V G y 5 B 1 G Y J K n V z K x 3 u l x 3 o T V v I 7 E W N 8 D L 5 s d x e c 7 d D / 1 4 Q 6 B 2 s P N W u x r o V Z 9 k d 7 J P r H W y 5 / 8 i M F P B f 4 W 7 5 b 5 m R w S b 8 / s N h 5 + + z 1 G 8 c r j Q p x T 9 n F f E 8 q p 6 5 4 j l q A 2 X r Y Z w 9 a m u r L Y f m K i R e G / q F 5 P c X r s o U 5 v g F 5 7 X m m m u o Z t X r F U X U d R t p F 9 m N 3 Y b R q 5 I 6 m F F Z Z 3 A S 4 G c 8 0 Y M / U I B O e D r A X / a l i O g T 3 o J i 8 e U O R Z e 4 5 z 7 2 N U g E W d r Z 5 d 0 J L Y r i Q c V r q m U r P l z L 8 i Z C Z a L K + z Y 8 v 6 w 9 m d i l l i X O K T v x S 9 / U p + 8 t 5 e c q C G O 2 f k u w I s I z X 1 s 8 b l 7 m a 3 V O 4 v g 2 R C D U T r v r e J W c O + B V 8 v g o x 9 j 4 F Q h H I q D v o b u j 3 C 5 s X Y h i + T l u + C W S 6 6 X H e K j y 7 s f r b p / Q C F B O 9 R w u G h y o 9 w v J f m e 0 f A X i Z 5 s 2 I x Y l k Z p T c l b p u 5 V / N R v z k t U s K d 1 7 w y v U S 9 2 3 8 B A I F h 7 1 i B v U c p I 2 N r z r P n S q F 6 Y 6 n q f + v I 6 / b 4 M s 8 7 H H a T 1 T m l l h c k Q u J B 5 L M f c b 0 w P + M U M N j O a w f M a I w Z R 2 U J w G 4 g c Y m h k / j m f H p V 4 f 6 X E Z n T x j M v L P U t 4 v A 9 7 g 7 I V f 0 b x 0 E 4 h K I u c o A h I Z P O I E M e o T Q 2 b g r 2 g F O Y J z j 7 3 b i Z H / c J K 1 a Q B C c f t j s t + 9 n C T C m 0 E r + 2 R N / O E F G 7 A B y E 2 G E i r X g 4 S M W Y u I z 4 E q Q X g F 5 B + W Q 7 R 3 X m a B Y x 9 v p 8 x d o D e U 0 z C J e 5 E k A V c B N p q G 5 p b F T w F 5 n C q k 6 c 4 3 0 P A J a Y j + 6 g U 3 k V y J r j P T l e L j C M C v u 7 x 3 T w w Y n O E K + I f W X 5 7 e u C V Z 8 L r z u B 2 d Q 8 W 4 B V R p 6 L V H B G 9 J v C i P 5 D T D T Q Z S 8 D 3 H T Y d Q R n s M 6 u + k 8 A Z 9 x J w / p D y a s e h + N R 9 T i s a L V B 5 f 1 1 w s j + b K d x B K o p H y J K 2 t e z c P x x O K 9 Q t k v J o q 0 B W A t f g z 0 G c q 1 4 7 n T o c P 3 5 2 C f V q e 7 V 9 j T 1 R F D 9 e G / Y l 8 e 0 z b 4 c / p l 7 x i V o o O K Q 7 i Q M 3 7 M R R c 9 k U 7 + l n A X p j j f K J p k T 7 6 4 M s 8 L y B i X b M P R e 9 L v C V P S L S + G A u a r I T / z K Z 6 C 3 N M w 9 c e T T S Z 8 K M H / / 7 Z Y j G 8 8 t d e m 4 T r k I a T E A 3 3 o U w p V c j f A 8 c y O C / B z x i v M J M g q m w O g a a P 2 H D c 9 x 0 / n V + R + w L 0 6 4 5 m Z t Z y H R n S / u f p C O Y I T U H 8 d G F v y d Z h H g U q k D x 8 S Q 6 3 5 v y q 7 e U 4 X 4 3 3 c p m 3 c + C a I 7 8 3 v / n u 0 7 t A i q V Z g d L V 5 g r P w X V l v C + i s t t F j 0 Z j L q o Y B I d S V R U O 9 + I 7 h K B P h + Z T H 0 V w / y r E T O m V l + I w B n Q / x w b f G 2 h A Q e N q 6 E f + x W A C q h R 8 T F 9 0 8 D 0 k b w v 5 j + 4 Z w n 5 R a z v f l b d r B w 1 q r d 6 e 5 M 2 C b J A q t N k y g l 5 e X 8 / g 3 R 8 W 1 B B / E / A 8 a o w V H l Y 8 i B H W z z h Z g F 7 T M S I J I r M f J Q t 8 j h + X m u 8 S n g + j Y G 8 9 C f T S 7 t w 7 L 7 H + / h Y b 3 5 9 r a / g S h 6 0 D y 9 W a + 8 w 4 6 z 1 8 O m U 9 m u N K p y C v i s v P t W U 8 u Z s V 4 L u z R h D F 4 d 3 X s 4 z x j v / b p Y e r K A 0 h o s D l + B j K k O Y n h C U f g + x w o p Z n H m r E R z w 3 y l n B V I 9 E h W m v l b n M t k N Z t 1 d R F a M n o 5 f v m w N z 0 v F e i c + J C W 4 P m X C p o F A V Q k x N / m 7 v z j d + 6 B k v j J 3 o 1 R m 2 R 5 Q 3 U Y w 3 / y + t A d X m f Q w J W X P 0 r x F g 8 O n 2 T F S 9 X A t 9 y / D r U U 4 g 2 E K z w z v g J 0 7 w v B f U D V N 7 h q 8 9 e 6 3 G r x a M 7 8 y X 1 0 L C Y u J 7 o f m k 9 5 + Z u q P f A E C w 0 Y 0 Y b 1 P h P w K g M B B / Q P n a f d P s + Y c 4 v e h j O / n 9 o v C 9 h P x t l P n E E x Y z v j H v W Q M 5 K u L L 0 T t P D 4 y Y k s 5 + r B d U X k 7 N R c X c e K 6 l x Q 3 a B m Q S 1 f 2 D / A 3 F C h l y t 0 x V e a q v P 3 f F d / l k y l g 5 A E 2 R S P g g J l Y + e l y z P 4 z 2 n A v 4 K 2 L b 9 5 2 y j / D 3 O y h z j e W n + 2 n W 2 M S i I O U V N N e I j t 6 H m P Z u D O C Z N K T u q H U h i l Q N r 1 s d H l P + 7 d 7 n I 0 J a a A 4 h t u p W P d v w l 9 0 Z D s / c f U l P Z O z P g l H f N D g I 4 o Y L G 7 l 0 f b 3 Z 3 X 7 m y w g r 1 E 2 F Y 1 L P r 7 + r Z r 3 b 2 5 C a t c I v 4 B r 7 s a D n / P Q D 9 p u e n f u l X d M f U g V 7 n h X 7 o d n X 8 L v Q r w B C 3 0 v h p W O d v r x 7 8 8 1 V v K I z E n 0 q C 4 G g + 5 q z 2 W v i w z v B J 8 Y U d z S V l B w w d W l k h Q w l B M z A n 1 b f L T d 4 1 F S O D E M b + c P m k V n k H h Y t N + 6 H M W W i W 8 e 4 Z b q c q t / b W n / H 0 C e s N Y f + t o B 8 P g T f 8 h x i n G 8 5 u H a 3 y C 7 f A O L 6 Z C Q l C N 6 k C Z b V W s m q X M 8 y o 6 y V 6 w q N q r + t F 3 c L e F h t t b 7 b O m R t W i N V 2 F w e p Z l f g + n 6 i d E k f Z I K b C 5 E j T i / j N r Y D 3 F U K h g o n 5 K c y 1 U f D I B l v 3 y H x B S 0 b C 8 R c 2 R R u y G S K q J q 9 w D H 1 u Z u 9 m H y 8 f i 9 i x n w I h C p Y 7 D R N B u U 6 M d j C S V m D 4 c N m E + G s S F K 4 f V a Z 9 4 A C L x e F X x j I o j K y 4 J 5 s 5 + 0 f u h Y N q / r O Q A 6 7 y 9 h e t W 6 u / u p N I 2 f 3 S / 2 3 5 0 8 d / W X p j h c p 8 L Y P 0 f r Y g c X R v + J w M Z b P w s k v 3 D B / L M q X m 3 a v g A P 7 Q b e R P w m c g 3 Q q c Q / x v 0 Z c 6 D E I O / M K C D H r 5 E a J 6 c K 5 o B m 2 s 3 0 H j n w c l d L 0 Y K U f H E D x x d B Z S 1 E V N e s b L i o k a O a D N T E 7 j a X n x n k 3 r X b 2 l x S M r 4 v a 8 q K 4 M Z M L r h h a o S B r f C Y m V P 8 N H z Q Q b T O w U 7 i s C 0 g k 2 i R 5 X x / n b i H B W X 9 S d s v M R A e E 8 A 9 u e X g X 7 3 c K 9 h H k Z v S z 7 a h x j u Y B 4 l 3 L l A u O 9 J P j P N Y F E o H y z l 3 a 7 P q s g u Y G T F 4 1 Z 7 u F y x U Z 2 g 0 9 e w E x C z j p 2 h 9 x j m P m V 4 3 X l q Y Z 6 u A P e J 5 O E m / X U Q f 0 R B Y k i h 9 6 a v 8 r h a U R i N Q d J J v s i H v 8 N 3 w T L v c y A a p T M + 8 J p t L 2 l T a j O D q i V K v 1 C / c g D H O T e 5 i e C v Q + D O l 2 z a 0 P x m j h c + 7 S B 4 I x q b v + / 2 O J 9 J 7 1 3 7 h k P 8 z R v 6 Y L h + F a 4 H w o p J H M K q a W C s 0 I O B v J j K 4 j w V q X Y j I g h s F p 9 c t O h A 7 E k q S P c j d k w C 1 F p J 2 h 5 y k d f c C y u G S P S e F e p k X L c O I 9 8 D Z 7 l E 8 F G 7 s G P R G K n j a F n x N f A q U y h G v 5 A C P P H V s e C E 1 1 L 0 4 f L q U X 3 u Q 6 s 7 j p m v 6 J G I G h e e S Y r B O x M J l b D t q F K o 5 1 U H c U K k V r e D t r y M y f A s X p 2 H P b f i 8 i k W 9 A I M V T H 8 f l 5 v 5 7 X u 9 u v j 7 W 4 2 P v B q V B w Z F z S 8 k D 8 u 7 V O F e D K T L A f D w B 7 M F P j J J L / U v t 3 w X P U k o / r a E y / Q q c j h Z F w n n g R r v 6 7 2 t W k 3 A c p P O f / I P I F S m 0 e U 8 B m G l i P a r 1 T R 1 S V g N + j I 8 M 0 P a 7 M 4 E X n I w + / U u G D j K P y C I 7 N U i I T g R 7 g z p X + j V e C M f s 4 3 4 N 7 f a 6 4 L i R F + q e / d Y 7 N q 7 2 i e Q s O T G N O 7 n P w 9 6 A V U T e b g P O 7 4 Y 2 j H g 9 d 0 o R k D X 7 d 9 U t o E C e d a Z 5 1 p T e n Y P w 2 j o M G o 3 e + m P O t e I g f A 5 N r H e f M + E o f B u J g r O A B N k d H i q n U r L 5 w y X Q h D d X h q N m J K 9 x 5 Y 9 A x H W U s r 3 w 2 x X 8 / 2 Z O C o W a v r H + z T O 4 L v T v G g x o c d X M x a u U y v n M 3 A k u s m 9 G x a 7 V P 6 w 7 P R m m W G l E P 6 e h 4 + 7 + v 1 t B B x p w o R Q d P B n 9 q j I l 7 N / o c Z z e 0 o w u m + 6 q 3 C 3 h E t K M 9 t A x M k 1 E l v M P P R t Y j G s R b g a b f Z 8 8 n W Z X l 2 7 C C k 3 3 r z u d V B s K E z t i / D I O D z H z s 6 g i d q E L W 6 1 p K / Q 8 U + x / T 4 3 Y E 7 3 F 9 u r A n W 7 y X 6 k t 8 x f m m X C k Q x 2 E o Y 8 L P f a E L 5 D Y 6 k 1 F r 4 a C 9 Q 6 M V R I D Z + a K l y B / b 1 G + L X O p w O E Z o P z J Y s H r D G 3 A 0 E C a T y 3 i S k N W B 5 S G n y 8 u m V 2 U k 5 q h + J 2 e k R Z S 1 w B u o h 0 N o + y G 9 A Y a N l z H 4 q k 6 W L Y a 7 9 C L r H v k B 1 r V b S L c S y z + d j T w Z J V F K H 9 x j 7 E 5 + 3 Y I R v 6 8 7 z 6 8 / f V i X Y p D C 2 l o h 0 v B a p U 8 0 U a R S J 0 T 5 J x / D z u g / 5 G n K / B B M k v L A t M I f G E o 1 z c J a X l 8 Y + L W E L H u V 8 f x + N p w 3 U d i w v 3 y U x I 5 k 7 C I N w L z A b n L p 3 3 I O E / 7 9 X Y 2 c D v 3 r H h Z 9 1 u 5 h Z A r K 5 0 O s k J B C X T k 3 c g l V J e G 5 T p 9 x 9 8 c P u 0 q M 0 h S c n D m P i G d P G 8 t D q K g Q 6 Q A R z K G h L c K W 6 R m e x O 1 y s z U o c X E I j r I Q V w e l L n p / u h 9 s W E W P E B K p a 4 2 e X w + T y + A 8 n P 4 I + R W 4 x q h Z Z u Z Z 5 c T K R c D A S C 3 C 1 H Y w a 9 D 5 + j d k O 6 E x E j 4 s V X L u 4 j / u K N c F t r 2 m i 6 1 / B s 7 q r r / T X O F T R J V r D y Z X w L o P K p l 8 X 6 v X E A 4 v F d O r N w S y Q p 3 K s g n r 2 Q X H d G c W T v Z 4 U G j t X 4 C a / V 7 A 8 w 7 J x x H k a g 7 z 4 e f b b B r i 1 F I Q S k i e B O W l S 8 + G 1 d t Y m 2 z w v / u Q c O B Y V f / M 0 o 7 Q H q d h 9 / 4 b 3 a 2 B f z c 2 9 H b A j J o W m N p v h + j T q l M S 9 H c d w 7 p 0 X K T A 1 d 1 6 A e d 6 v N 1 F u w 6 E O v Y + y t 6 D I v 2 6 d 7 m q 7 f / P V x O w 8 U d 5 0 E C O U p E N 2 B B q E 6 J 7 Y K L c q f w 4 B y b 8 p P d X i N J Z i o N 2 B i N m R z E W 5 H m P h 6 R b x / P Q B 3 l x T A T e g B 0 p o L E c j 0 t / v 5 n a w t T B 9 j A R G E F 6 c s 7 S t b 0 x Y o B M Y 4 G o H a J f q y H N A D 1 x 0 X + N g M d 3 c d z z t B Y g k S / r d 8 h v R 9 i T U E X 3 d W n A Y h t 9 4 d 3 z L 6 n P a 0 Q V e + t K 1 d z l Y 6 V 5 z q s 5 / b y z Z W o r r 1 B 2 d 6 R 5 m w K m / 3 P L K N J K p t J 9 a F / O O T m n o n + K h + x N O h 1 / g N v w / O O 0 z z M G D w D 1 w r j T 0 + 7 F t 0 a c s V 9 l o L / I r 2 r b m l z R E R 5 9 u 4 O 6 P f z o x j d O 3 u d L e f g 0 b J T e D G B 7 h / D W k b L O O 8 f 6 z v + H v R z + Z 0 q v d g B C n o u l e b 5 l B P c n K u A c p h e B / A z O Y W 2 O Z 9 d 3 S r j 5 t i Z A t J r B / v B H 4 7 A 6 + Y + T h X g Z m l z O 0 3 H N / 3 6 3 V W F g o L k z + F 1 n Q A 6 u U p 6 h v u O b Q w w U n 0 f k q j g h j Q C r I + 4 s a 3 F / u 7 o F L 7 6 7 s R f h M F K / 0 W 2 n l 3 N M 6 J D h t 1 N S r F u S I v j 6 F 4 h Y / p + C C f F 0 v x f w T J q e I 1 / H 4 4 R I v 3 p e / A 4 5 P N q O v j f C q G n J 5 q R k A n 9 X G u c H 8 n 7 a k 9 Y 2 U j r g e t / N j X H C 3 R 3 v + E k 9 N n B 0 c w q A 6 q k 2 j X 8 l M T E b z 6 u T Z x v P b 4 y T p V Z b r 1 K X N k O v / e 6 4 F 4 K u x T P z 3 M 6 a d / R / O F + S F o o B 7 n q V c m X j 5 Y F H y D F d u M a z 8 9 p z R L 9 g H Y q 4 x z x D d 8 7 2 N f k u N T e L g V j D O o N I 0 + P L e P C o z j u u W 1 n a r h 1 O l A 9 x r K u 5 T 4 8 b 2 E R C B 1 + z R 4 8 x d C Q U i + x 9 n 9 s 8 q b l G h y s O D S b 9 N l M b J l r d a F 5 w x p s Z Y T o J F X 6 v j U r A q z B 1 L W 3 S p 7 Z J g J i l I Q q a / v M 4 0 p z G c Y D J h Q y z w x H z z d B 2 h m 4 S Q 8 7 7 L r S K 8 x 6 k R e 8 m c I R p C X 6 8 u s i s L u S g E s J x T a i W i X p z W t i K l 3 S x z j t f k w 0 C G n y 3 C b H q F Z s 2 5 C 7 W e C E g n m y q v z 2 2 P K Q z k u u P + Y w B I 6 f Y h V k W d s C B A B 1 1 F + i M n m 9 A 6 W 0 l 6 N 8 F W z m 1 8 R q g H A y l G B I C 9 B p c g A N A I T 4 X e A m A e 8 s a g w X q H G u k Z W F J W 0 Z i q O r 6 F a f y x O t 8 v 3 v r a D / k 0 e s F 6 R B x N r x 8 0 J U p p 7 1 e n Z R P P Y H m X / T u 2 o l R 3 H k F K f 1 x t 5 I D + U n F 6 p W j / p V H 5 B 5 t 7 9 F J / M x v d q Z S o R 1 P o O 6 X b d D V A c V / M X u D b k 1 + t 3 d t 8 B 6 3 U A c Y j h 1 E s D L k E W a S n 2 O L z Z A l Y d 0 F W M V f k 4 p o Q j 9 n y w n 2 k d Z p T + 9 T o I e 8 Y 5 L M l 6 v 6 Z m 1 c D z m N Y a y t L s O V x p e M A f S G Z m b Y m 5 g q v u H h w a V y 7 2 r f R h / r b J M 7 w q 2 X R x K d b G e N f d o Z h 0 I / E q m v l N Y B B D s J B N w F s / 8 a b u x 6 T D X F l x g z a V X I a f o 4 g I 9 r T o 8 E 5 o 6 p p I K X y T p w m p u s + J A o q o f 5 K D n N f 4 c x q n + x W x i R V H 5 1 e l r q w T a E f t h v n c 8 c T A Z K E I + i 6 6 7 c I u / / r 7 L D N Y w S J N D w b K A t f W Y t p f u J S x k C G / n h A J M m 0 7 l t F v 8 g D h S b 7 3 L W t e 0 h 8 H U d 8 i t o G Z p P U X 9 M h x b V J K e D W k u F 5 J j 5 + M m J N P 6 B u B U h q 3 b D U p T n n 7 D K T l A k q a G A i U W I G v k G Y s P 3 8 U u L w l z l b E g t D Z 3 W 9 s c M O D n f v 0 e w U 3 F e + L P + K 7 h N V o V K M r j 9 V t d 4 Q j F R I M B T F 6 / B 8 M b E x M I 7 n W S c M x x q N W U S 1 v m K U M j 5 l 9 D C r Z N W g 4 0 A E u T W L K l x s 2 h E d r s B R 8 z 8 7 w k L 3 r + R v v x R 0 v i 7 t 8 I y h r P w w w 6 7 1 7 q D B + s L / W 1 x t R w 2 0 S X v q O H / d v Y O S a A l R 5 + r K V s F t 0 x m U P Q v 2 6 s z 5 t h 5 E D t n Q l S d r 3 C z A r J C 4 Z f 7 3 7 L U a H 3 T a G Y I d h O u 1 0 H d 9 S k H V x 6 j 3 a Y G C l T h v B 4 E O D y h O 9 X d / 9 9 U h T Z A B e N x 4 D 4 g 9 h v B y x s F 4 v s E x u h Z g k b M E K s I r Z s j T s e I c 3 C x H f / 6 Q A j e p 9 C V 4 L 7 H D J 0 U b 0 U + x v o 1 X v x z s C m R x b R v u P 9 g B l d h 0 B G Y 3 L I y E g k E j I w f m m 7 6 V F A u K f y y B v I C 0 0 l X A f E l k y + n H x h 8 g 3 F U Q B z C 8 Y y 8 a q v Z U u Z x G z Y I A F r h Y V P M v m M M C m C 3 0 i e + n R + V G R h E N R 7 2 N 0 m a X 5 E 1 D y o a 6 4 / J 6 w + K p U 9 j B t H m / p Z w / m Z Z z Z 4 Y + 1 r z Y M G T J 9 O W 6 A o 5 U I i 6 z R 3 v i x H b Q P M d W H Y H / K f R a F L Q X y q e / E 1 l U C x s 5 Q x f h C 7 2 d Y 5 0 X N O J 8 F i 1 9 P 9 z 5 A o p h 2 q s b J B / Q Y Y 8 W T T / e r F 0 z D o X r + v J u P g R 8 n 8 b 3 4 j n L 9 Q K q K S / r G n b v s v k 9 6 L k c o V L I Y R U i u l Y k / k m 8 v I e q S W e N C Y 7 j w u e / r a f R A z 0 3 P G L 7 Z e N 0 I s w w u 0 F q f L c L V l O 3 6 f V e n m u c q X G 8 D C b / G w f f o C a y z u D u T V Y M l v O 4 t X m T C J 3 t B l 0 5 H h 6 t O c w 3 o K X 4 c j 9 J x V R V / j 2 / L y 7 8 6 1 U A N B u c G s d t w H 7 C i 2 X N 2 S r 4 x X i U a W n s / 3 b J L B E r F H X s o r 7 L N N 5 O u f V P s s 3 z 7 d Q K Q g r H Z p w i T J o r d e B i t a F v b 6 B 4 P D X f + q N s Z f I B i W M V c 1 m 6 u d P o 2 0 + D X g P k i v Y H 9 2 V W t Q y 9 a B 2 r C b / e A M W J g 3 1 w H a b B r j 7 G l a p V g g Y 5 t k P q d 0 u x L T I 3 7 m t y N g X V K D S + F Y E R C v V F i 3 y 3 r v 9 7 v M / u j T f W t X R 8 z a v t i U j x G T B s f A 7 j F t I + z o t 7 a O 5 T D A v C s f h 5 j b f k H I y s F U N S w P e p O j 8 m p j i S c f e t B 8 u t 3 P w a 9 f z K t 6 w a P / O E 6 b L 5 k L Y T j W W 4 U e c 8 0 f / u n v Z i 2 J / O d l M Y Q p Y l / 3 p g y / Z 2 Z x y a j + J k + V v m x 8 i a Q + c C N I O r T 3 k W 8 W / 9 + 6 K l O e j R s U D a p x 9 5 4 e 0 8 4 4 D c W C 4 h 9 J H t l x a P z 2 V 3 I I w q 3 V b 2 M T F 9 N F X + P c C h z h A U d R h j P s C k Y y P M J A y P L M M v w V D W u F J r B i g 3 1 k Q i T j F o q 6 B O 8 b x / W i 6 G T u G L 2 J / 6 d j r 3 Z K h e E H R h V Q 6 Z H B D s 1 S I L V M h x 3 u + G u s j 5 v q m 5 1 / g V p 9 / i o Z L J z L o m f A j n b P p y N j q 2 h E e 3 Y D F z J g H 7 g L l S O K E N p O y 3 o j q 1 e b e u J E f E n z v Z g z A Q T 2 z H C T m z x v t q S m U 1 s d H r a A G Z A 8 Y E l H j Q k + t G 2 8 Y Z 4 u j G M r b i z x f T 7 L 0 F a E x b g F a 3 x 2 t K J C 2 e n / y q g F W R 1 N D y f B B J 9 c 8 z g v m 6 + K r x u J A j Q v T t / u V w Y 0 T / e n 5 f t v b 9 0 y 5 M h p W T D e G + 8 o 7 6 d H f j p N + x / 6 6 j p e 6 B I A p M c 8 h d L I a a c q a I z 2 M 9 C / X N v c H A 2 Y z 7 9 3 E H 1 F N 3 H X c 7 u H x T c B n h Q 7 6 O 6 e t t W 6 E z G j Z s u d e n F z o 7 x H u s A C D K m a X / T x q X G d u Q g 7 B T c + l 4 v y f 9 L r M 4 y D c g e T 7 T Y H r / w q Y o 9 / P o 1 J v I n u q w s / z T g p 4 b n + k n C t f c G 2 0 N B / I T m T v s I n Z T U F y 9 o G q e n 8 a 7 R A Z 3 Z 9 S 6 d t g 3 0 J J z h R o 7 d 8 + r d x B a a f b m L e f 9 4 T C f c f 8 x t d 8 T J 7 z M r t V A c T j j 8 y O m F V w 6 u 2 k 4 f j D w O Y a g V e P M 2 M n 6 I M m N m v f l o / v 4 0 9 i x k a P c P P A X + 3 i T U J B X i u X O y L m J i O I J r L z S A x w v 6 I X s c w Y Z / p J g y v 0 W B / B 7 v O G 2 c q C s f j B j P H I b X c Z f b G X p Q h w N S 7 f s v e f C F A 8 Y 8 g E v m 5 q Q C n r G n 8 W R R N 3 E r U M Q a w u w u t T 4 9 c 1 a r o n P 8 u m L d G H 1 5 D t g 1 F n n S L f 2 y r z l G Z / T o 3 a K d n s A 1 K i E A u x A p R U B 4 2 z 3 T G g v X A / 1 i 0 + e h x z W z l a f i v U c W k 6 F v D q G p 3 I M p p P 3 H F 0 i p c 5 f 2 V s A b i 8 M p b b a g c p r H 1 r a q X 5 i 8 E 4 6 A i 0 N 8 J C 7 7 S Y Q D k S P f K e C g U Y P 7 s o H U N / 8 p M f P + V v / W S R C Q X 8 F z I I n 3 9 b v S j l + H P 1 7 q / d s 0 j 6 i 1 g F w N S i H 6 c S Q l Y i H x d w 8 6 k E K b m 4 j M U L q o 4 q 3 D F H F l Z G e t G g m y Z f O 4 X d / G W R J w N s l u K j Q M y R X w O / g O 9 L U g s h n D S 9 e r D + U 9 d n X o Z 5 + o M v j c B V 3 B o / M g L i 8 Q Q + n 4 w b 9 4 L e f v w e 4 e 7 3 K U G g M M w T U t n 8 2 R K z B Q 3 C f x p 1 b Q j 7 a / g f r a R G L 6 c v f d 4 u O 3 p 2 y / H n A 7 w 6 t Q J s b s T w A r q q 7 n / p G 9 W C c t o p a V u L z y 7 V S + n Q 3 p h e 1 p g g P x / h T 1 / O 0 u Z 2 / 6 P K L G j n r A 9 T 4 0 A y Q m v p s b q l L b R 3 N Y 3 5 J 2 U S n 0 j N H 2 s H Y x g M 5 C O d 1 / w L M K r d E j C O 4 Z O J i 1 X m m S 7 w m N s x Q 2 4 y c d / a X X 2 v P H X F c w n I h t 0 W 0 Q h u c 5 I a M P d l 5 3 E / o G x i J Y u Q + A j 7 d f W F O P t b C x P E n i / G x c w R B U n f I c p 7 2 m z B p e a 5 H Z H U U I W E e d D M 1 V U w j 2 f S y q / A 9 E g v B 9 W Y g X 7 l y C V v 1 d V K F S 9 x Q 9 L x x / 7 v c T 6 Q l P 5 3 q c K S Y O q P c H b O w N h 5 r 9 G D b l j b g 9 Y j L A m Y W F 9 Y f W j r r Q 7 U a d g n U r e I 2 m T z P r 7 o Y w / M J + K 3 a Z a S G d M l M w y U d K v Y K P M Y E o E h E A 0 u y R V W t l G U N G C Q w 5 Z E 6 8 + l w z 0 b f 6 o i E c P b X b s 3 h L G C r 8 0 N H O v D N 5 d i D S D t e r X g 6 R 3 l v D E u a 6 o i J p M D F H g W d Z G K 3 p X Y F n D V Y Y I b e z j M M d e h 0 0 U o C I A 3 L n n A T Q E L + u b 7 H + 1 I E t j z W 0 j z H C U A e b o k 6 H i R M e V T W Q S x 9 q L t K 2 u g 1 m 9 Y t 5 V X K C 6 u P J X s T 1 p 9 w m x M t w P T c 5 3 I M h K f b / / q P I a 5 + T 5 X g 5 h O o p x G 6 2 d M 0 F F / n l k 8 6 W i J r X f V T X E H M C Z C 3 B 3 A I N M i Z w G Y d F v Z z v A 8 j 3 4 g l h C i Z U T o 2 U 1 / X K 1 O c 3 u o r v x C U x z Y f d s H x / 8 e a X M G U E V 9 v h g K 8 O t P K Y P x x 8 b m H O G R 5 8 u d O J m 9 z X f D 5 9 c / u 8 G I b 8 8 a 5 P 4 z 1 N p z 4 v c u / 0 B 9 6 u U A V o M b J 5 i s v T 3 B a 1 w b z B j v 8 K U V 7 f 2 9 p z S G y P p + N 8 3 9 D O 7 b q F 8 Q T F z 1 b 2 3 4 s m e d e I v / 1 8 u m Q c e Z Q F m B K K 6 u x Q o x 5 H K A m + u b O t n 1 z m J o f F m 7 2 w f 4 C c Z 5 R 8 q 8 V 6 A I 9 1 x P t L R 2 p f 3 i b j K 7 r 5 u 1 q V W 5 L n E 0 y B K D o V M / L b W E m W d c G z 9 K R M Y r 4 o b t J 1 8 U M s T U f F e + 6 G K N m T d W 6 r z p t J 5 / F k j U + K D 5 G G O + u T d j r k b 8 V Z D F i F j p q 4 Y S U L d P 4 R 1 H u p H s O 8 X R 9 Y G k H T 1 N v L L q j x 6 d + 3 Q W y u D y U M H F 2 K P h c c u v p J 0 s 3 3 z n C q v i X Q C v j o 2 c O P a L C F z H 0 Z x n l 5 X Q w z T 2 T n q D A R a V s J V G O X g m / S O o n / X C d q C F z J p J E D b S z G P V 3 X 9 + A h i T A F 3 H o C L g N L G U S E 5 W d / + X r W u v u s s b s 7 O 8 B w 3 t s 3 5 G U M V p 7 r n + H S T E j N e F Y 0 B r H P p M a a g 3 B Q B D x w J p f e U Y c p H i g R 0 C 0 e 0 d E 2 x p I L v m q K N Y S / 0 n j K g m J + J j s 8 N 0 p j H + j H F F 1 V t I R 9 U D t D Q C + N Z k g b 4 f D d z s y 3 N t 9 O M j y G q M J h B 3 W M 2 / x S p H X 3 Z n 4 E k g J 7 u M L w H s P f q o U W 3 A f p S i a 2 N Z 6 P Q 3 g y V 1 l J 1 T i T L 4 Z c O w n e 4 9 b r C g q k y h S 9 g I 2 v / r Q C A I O k z H O S c F T 8 K L f e o F H a 3 d u A v t F B P a c 4 H t w a z q F T Q U 7 c P I 5 d h S / w i m + B i p 6 5 r L y 9 m 3 n Z c l 7 n 6 6 M 4 H 7 X j 8 Z m k b U d s U U O 9 y + f l S + / 1 r Y 4 Y 4 C O 3 y 4 / u U t Q c z 2 8 g 7 s e G Q f p b 1 k g E D 7 1 C q y 0 E N M z j O R m u E 8 x C y b 8 + 6 5 o B I c R h P N k D x D / e n X u F P o k G h C C Q o H 6 f O T v G j g n q S 2 G b f p f L K g d l b F J P i v P 6 G / S 8 L F h A o D 1 g n Q j c N S o m 7 h U b o f P l p e M y N C j 3 N H l / S 0 n D m f r 6 i C J m o K A g H c b H 9 w 3 D j 7 n m 9 O N t z M c L w c v G U c 6 X 9 Q 5 1 e z w o B W k a D q R u s 5 Q C o P 6 0 c e / L 0 m R 5 X F U 1 B l x W P p 8 e o e z p m u 2 F D y X W 6 M 7 G E f F o 8 Z O t 7 G Y 4 1 J t D L L z n l 0 R / D 1 F n / f q W 5 G x / w M d U R C P y d 1 S I f X 6 J H u e P l Q h K 3 x s L 8 q Q k o a T s / V a N Q r / 1 k v I Y O i D u 5 d P E 4 C n o Z r a L r e U p w q j u h B s S i g i 4 q 4 D 8 R e L 2 d n q Q b 3 3 I D e 4 C f + x n O a 5 v j O v D y d O k B 4 K 8 G l v A C p p 5 O 9 Q U j z R E N 2 1 V 4 G Z 5 / E 3 n q Y G A 1 z w D B E z x A g 1 W q S g r a K 9 B A 3 T t S q M a n / u U U O P Z H b H P Y L w 8 3 Z 7 e k C T p x 8 h j z A m z Z 8 Q n v 8 J 2 Q Z p c Y Y P j o F 6 c H o p 0 f B y W E M 2 y Q 9 o B 9 1 g g c 1 A e i h P J H d 5 V K 2 p i y p j 1 8 u f n o G F T C / j 2 u h w h 3 e P k T 3 H H w s 2 w W E E k d X 2 b W u j I V 0 3 D h p i 4 M / 0 d y V f s U q C s + E b 3 i V 2 q I b z f T 0 a F V X O J g h v 7 F E B Z e e X z r 6 u h q 5 D a j a m W D P d g S A u T b r N D 6 U Y / U l p 5 g e F r 0 i k n c a h 5 / s 0 U A 7 J m y B m T y H Q R k F A c / / q L 0 z 4 3 H o 1 / A s b + U y Z 5 D W 6 j u g 5 m 5 g S U E 6 6 L M G C 9 u 8 W 0 i a S s M B O A 8 3 e 3 w 2 k F g w s P J v h I h f f f 5 Q r n W C d d T W p 9 f f o f h 6 8 w O e E V Q 9 C x s p H g w O e s E p F A B / 0 q a b 7 w 3 V U Z Y m u N 3 w B S Q W H y Y R n M S t s u u d n 3 R x q d w E k u y N u J v x F Q p C a 8 D L I E Z o P Q F Z + o J f G V k n i U D 5 5 6 C v X 3 g c 6 L B K 2 t b 7 m i M 0 E 7 0 Y q X 8 Q C v 1 T x G A y I V Q 8 T A E J 2 v u J / g C 9 7 2 L R u 0 7 T e L 1 1 1 d x t E P C E T K G d n 8 g o u R L G I I 9 U L 1 q 3 q d n 9 6 2 e r w F 1 6 1 9 O 8 C Q i 6 9 N 6 Y 5 L Y S j X Q s n 1 B f G + + n 4 5 S O y s 7 B S 5 7 / 0 c F E C J d 4 V d 9 J E 2 4 B G B h E E 9 K N 1 / h g e z 5 p C f N j t m m D x r 1 r V C A e E C e 3 D + E D V Y 4 / 7 + 4 d W K l J g H x 4 X l b Z 9 o A Z i A g + M L P 9 9 8 q e Z L j 9 m 2 4 y 7 s 5 G q i Z 7 X v 6 0 9 / G e w N 0 H k u 8 R g Y w n C F 2 r 1 + T 6 / + 4 k Q m a u 0 F u D M P U e Q z g 7 e c B V l L e A 4 9 f f B O A + Q b j g r B D r r U O O s b L d 1 D I 1 r N k F 3 F D P z E 1 5 t A 4 4 l t J v m j d t 0 V o G e E O f 1 Y 2 F 5 8 s 0 e Q L 8 d y A Z X 1 + e / 2 L A z 4 + Y 2 o X l J 1 n o Z G I X 4 s 1 t F V z O f 5 q + 6 l 6 b f a X X 4 e Q m g w h D H l t y d N v d J f 0 O 0 I U l T z y Y H Z r 2 j A A y 2 6 O 5 O 3 7 y 7 c k x M Y s J t f f k t 7 D c U a 9 I f 5 c 8 S a Y z u q q K Q P E Z D Z U G m M Q v s m F Y C 2 S w q S z 0 s / u U H 9 r u v s M o X v s N S 1 U 6 / g I L S S 0 g C Y M 7 f F b x 7 y w l 3 O a 4 e 2 U 6 a I M L I b 3 j 5 R Z F j 0 x K K y h S K c 9 s p + P + / j z k Y d 6 x D i P f C u P V 9 j i M i K j N D u i r x 0 5 n V L c Y Q u q 7 o q 5 1 h j 4 / j J s q e n E i x o c c j U x 8 M V g o Z v G 6 x s m r N Y V i e r d K D 9 G 8 X h 3 k F X B z x 5 o t K 4 z t w D K K 6 p w q 3 h 5 Q t T + L w E d e Z K 5 3 E e S u P O v k P b j e y L j s B / e w K U c g Z i + 5 G d t J i D K E O n R h c P w 4 j C b + E c M x f a X n o d s v T a Y t y W P U K S A L b H b U H h h l 8 K 3 m B Q y U N 7 L X j g X j 9 W e 7 z v 4 h 3 n / a I L 7 e R 4 a V 9 q f t z O W C s V I T J B m n z 0 o 6 R n 6 D H T 8 M H U s O 2 M 8 g R G 5 x E u c + W D z V 9 I 3 q v f g z 6 M d 3 0 6 a I p u k h r T y Q / 1 3 R Z 4 a m A 2 u G A t 7 r D e k y 1 x y s f N 9 0 F + 7 V m 6 1 T S J z 1 i e W Q u O M k G I Y o o k l 1 b t 7 q E G w l X t 3 X V V o W 9 Q S y T f D S I o s O G j g 3 C N M + 0 S t F f r A z m t o 9 I f D W P q x 7 w W s Z J 2 e + f c K 9 f J 0 7 8 S 1 j T N 9 z f D M O L v z u D 4 P k 6 q w 3 y n b 9 g D v l 9 P f b I M l / J e 9 W / 8 p E 4 K I I d g l F K P n X 4 G J r e 9 N h c + y H R N c M f 5 + i n I P U b a f z W M 5 1 0 + P f C J P q v n I L B 1 l z 7 u E u h x T i f x q 1 d C 8 E b r M V x b g v 7 g L 7 I H I Q n R D I Q 7 R 8 E 8 B b t d 0 C t g r L l 7 3 v 7 I f v m Q i / N E j k q w / 3 T 0 H s 4 H a 7 h x y J W 8 l M L j i G U e r 9 W H p B E e s t D 7 j 6 B q w Y F o N V k 0 2 Y b H 6 W 7 G h m h v g c I l l r N b 9 K m P f 7 v g G U F d W 2 N F 2 M o L L K G m I M T X s z Q y w w + 9 O U Z + w / R d r g r d f M 5 Y 9 d I b b w g P X o s Q W q 3 G z I d R 7 + W B i w H 6 e i 8 r G w z c F q o x H 5 0 t H j q k V S m s d K U U M S t C 7 A l 1 p 6 N v P A V G z c 5 h 5 0 6 s 1 k z 5 8 3 W O X c N f X g 1 d e c K Y P p j D i j U e B y 9 t U V s 5 T 3 A N 7 2 B N D 1 T 9 A 3 Y e Q q K Z 5 Y R f E M o q M q M / M 0 e D 0 L q b v D r a 9 A X y T 3 R h V y J z L p r O L n x N + e I l z B I s M o 2 l 2 h / B R E a + F s L l G 0 A j w F R A p / d 5 f O g Q M M J 1 H q X 8 i w M 6 q J w C j V P E Z l p + A X P 7 + D r E Y P Z 5 H E a t g k n 5 2 N m s Y 2 8 k G r 5 0 G V f o 3 6 7 g n L + I z w O l e L Y 7 h K 5 s 5 V x P Z d x B t f S m M + 9 p 1 j O h E N L 3 j / T E X O V 9 + I q Z d W 8 P R F i z T F A g A e H f 9 n w g O r x g S n f A B / L d s u F g 3 O 2 m 3 r e N g n s J J Y 7 h D b U A 2 b J 3 Q j y n O e k s J 8 X p q 2 G a 9 u M c w / f m T x p 5 d E 6 P V N a y M u n L 3 y x 6 4 E 1 P k w H O P T 8 y 4 7 t z d N 2 j O 2 / / V F e 5 2 t 7 3 E y / P v T o I U U w w o 2 z f T v v Q H W O 4 s 3 F R 3 M z t I 3 o K S 0 U W 3 A J l D A 0 S 3 C w N Z r d U y z w j g Z l S l c q Z i W q y k Q C G / 1 w j f Z X o J F F y / Y f W l 9 / q 6 c o h u 5 6 g G r k m E 0 Z d p / z O / b 1 p 9 t u b I m 6 7 n W g z Q r E h u 7 / h j Y k i P i G P I k 1 I 8 S q c o j 2 Q H C S Z F p 0 z 0 Y 8 t 8 1 z m 4 f H M V x u V A 9 K F R o u t 9 K n d P V E + + U V g q u d r t r y e h v 0 j 7 9 w D M x S D g F 1 B a 8 x h G 9 4 W d Y 4 B J L o w w a k 0 3 Q i h T 9 / A / o 7 b f k K L g V h / 7 W V e y L E x A F b p R Q s z C 5 W a j X f / g m T d k f q h O J q o h K M / Q L t p s b Z 9 O P 1 C S T T v 6 v y T L + d 3 T 1 B o 3 N P Q N 3 2 L t j 0 N u t l F A k 8 W 6 L A G w 6 q 3 I Q r 5 t a T d w Q p k v j 0 t A h M C 3 M m I A z E K / T K b F K P S y P 3 N F x 3 9 W d 0 N 5 v g y z X O B 1 c 0 J B A E O B W L M 4 0 4 J R o g E 6 N l R h M 6 Q I o P F c D r E n X F X 1 R R x Z f j R v 9 M Z a V s t H l F 8 L 1 P 6 H A B 1 0 + w m 7 o I 0 w G T D m Y R O j h 3 y Z w h c 9 S 8 c i C Y e U 8 I T k f + 1 6 d 1 Z I u p d E P b e n i 9 B x X p a t u W L r 6 M e h O m s X s C D Z / 2 F A H h / L V T q F R O C O K e G 9 U p I 5 K 8 O h s R y b i 5 a j P B k P 3 i z L T T / 2 K E E 8 C L k b C c 9 7 X 4 9 P B 3 N z / k D s y H B A n 5 0 s l t L a Q 3 e 3 W p y 5 g s d 3 s 8 n X / w D a i / Z a 3 A O M r F R e 2 n c S X + 0 2 7 Y e C e 0 c Q t q k j f p 5 O P d + c V R U s y m h I j w 1 a T B 0 9 c s s o a 0 s A x f Y k v O L / u P 1 h L u j v 3 f 8 W 5 m J 6 T l + N q m N S 8 0 q o F o R 2 Y e 5 p y P 9 + p Q N Q z s T 3 i W I F / X k F i i / V t 3 E s z s T 7 9 C n 0 H z 9 G S X U D w b I W N L c L s K V R G 0 N r 2 i P L g d 5 + L P 7 0 T D J J X 7 y D m r 7 d r Z 0 n F P e 5 j o 9 y n q V c + G O O 3 V u 9 r / d E J m u A j H C b o v D n 3 u g f I V y t w N z b w y k X 3 f v L k Z 4 D c 8 K R O O / K M 2 e h 1 k d R / Y K b m + E M h 4 x 5 m A Q T 3 c d j e T d M H z W M X + i E T C e V 8 K D g Q c m i O Q l q T v x I e 2 p q 0 L t m v v v j Q c c 1 Z C b f a L K G S B m 5 q W u O / N G K q 7 m S E O O M v T R R x T G 1 N / P B b r g / V 8 + e W B m 6 E D 2 N 5 A p Q O J 1 H S R x P j f B V d G P i 1 G B P 0 3 Q 5 0 p a l e x 0 D 3 9 d k x 2 E 8 Q 5 x U 1 H k N Q 4 e 9 + X 9 a F Y N r d B p N O R n x T x K H 1 C m m r 0 a S N q a t S 1 Y a U / Z 6 0 i o Q r F R b p g d z c V W 1 s 8 s I P 3 G o 7 1 R F l N C F s 5 + m Z G / 7 Y j T r H 5 8 B B 4 b U 1 3 Q x h h W X 6 U 7 0 P o Y U i f g T z R O K z / K 9 E L L v 6 E + P J V Q R H p e e l 0 a K G a 8 n Q 3 2 N B h G U Q 2 7 x + 9 E U v v w N u B T 8 L L 5 T G 6 a e H s a o y R m t L N B B A T 0 a 3 0 A B 0 z K 8 u h a y N q Y j s X 5 t W E C w 6 d 3 p S p U D F f q w U Y e h M Q O I I l e / f r Z v e v T d T q V N v d p N D z z 2 z 0 G M 8 e i S U V q n E U c 1 V 8 y x C c H M G D O I 3 b 2 0 g i a 2 3 S 9 Z Q f s L R Z p j c / I b 3 X i P R 4 0 + Z O q z h e r I R A C r l m u t N D t u p C 4 U F 5 H v G I / f l F z Y 3 E 3 p H O h B N 0 1 P N a H o 3 D H 1 3 x i b M q 2 y i K v 6 t J y q x K w 6 2 v y 1 W I 2 q 1 H A A d M g e W L + a 9 I f W m n a l i p S 4 5 5 Z f v i Z R S 3 e S g + h N b b 9 E q 4 0 X U 5 n S c V k 6 b 5 C 7 b x / D e x u 1 K K c o G V e C i 4 s O v N C h P F P X 7 8 2 b 8 B s M 7 d B i x D P 9 F A 2 a t 3 t 4 S Z d K k P 2 n d K O v t q 9 F Q T V w C E r T g 6 v T D b A 5 T Y S Q G m H F r c n d h J q V J D O E I x Y b z 0 J 1 6 d v f E x X r z n L Y p H J X f N W V q k n B r X 5 h 3 p C o P O y s I T J K l 2 V N 7 Z J 2 + q M O 0 h p g S p x P p d Z E m 6 z S r Z V z 9 s 7 q R I a h x 4 e U c G i f L E q c i s i 9 w h h I H f U M A 0 + 7 U w g s Y / a 4 Y h Q 0 x X H R w d H R 9 3 L 9 D 2 Q 7 m w d m T 9 f r L L A f 6 6 D g l i B o g S P X E L 4 o J g W / F w t C r H V a U Z g Y W S a C n Y q H + O s f b S v R + c E 5 f o k Y / 8 l L + / m h l H i w p X 7 u 6 l Z j P X h o z 2 q B O N d m o s N C M S a j N w M V z i m x q A W 8 G I 8 4 n e Z k 4 I i t e M O + 4 O q f h l 0 o f G Z F T 4 4 i c W R X f 3 s 7 p 6 w E + I N M X l f f x N I k C C z u N 8 j / W 6 w N D 9 D z a x c H S q i E W Y i M 5 i B + m 3 t j b W p E d f T f O V 3 c s P j O k 9 q / d L p 4 8 l G B / c z H X h 5 d 3 4 + 8 a x J f J 4 A F M K b D 0 u 6 Y v 3 d n V 7 b h S 7 s B 6 6 w 4 R P v i c p P a v y p o M k e Q S M e r K 6 t U + z L l D 8 t g m m g m d 4 f 8 Q u 8 o S s V + g C k g Y 0 o j O L V k K V r 6 m M a t 3 e b d + 6 c L o M N E f p y w v I u w k w n U a Y H h Z x A / / p k S x E t p G g g g 5 R 9 / W 3 0 Z i M 7 X i 9 k f O m k o N c 7 d I 8 f n + e N 2 F 1 8 b b V 8 Y 9 v J h d t / l G T F x 9 C t V A y Z d z Y z B l p j y T O u H v i T n n y B h k 5 E / 8 L 8 C W X P B S G h S N B a k 8 l / / q X C P P 5 i I L t 1 + n 1 G 8 v M N B d T 8 q U k t a b t a G z G U p t / y + M b g c t z x J h 4 P 5 / m c Y S / B N A 4 L g / E o 8 o / D i U J Z f R g t E w t 6 H B j f + H 8 f P z f y c 0 n O k 4 I / M S i m L i C g l N + r s d c w f B Z l u R X Y l m 7 t q 0 J W B 3 Q V / A 5 G P D J x c q l D q K G C 8 5 i 5 J b L t E v y K y c I u U s G K e P X X s f U / J 4 0 j i H K 8 h K l G k F j A m 7 j w Z Z e P t g 7 F U B Y 2 y A / C d p Z f N a x U 2 f A H O M 3 x 4 6 w J / v u j r g B H W 6 2 Y Y C q R 2 r s 7 T y b 5 O V 4 n n N 8 f L X M s u F a F 0 8 P 6 8 Y h b t q M H l a z N 9 j 8 I x z a a I g w H b K e M z z C w K 5 Z T W U r e e k B r y X p e 3 m A i g G B p G 2 Z h v A e y N o H 6 C O 6 5 S Y S H v N s O f n 9 l 8 b M + T y W q O j H x h E / w d T / h M K t h 4 J L / 0 r 1 o B I y E B 8 0 V O 9 + F v 6 U p + X L 7 M U i P 2 T 5 2 K O e e 0 u M m D P b 9 e s D 4 r T c 7 D t F / h I k f O E s t G g E d r b / H 4 o t 7 / e Z g O f T H a n z p v c h l t + v Z P s f F C F 6 X e e 3 6 3 N r g J o X V X e 9 p 2 Z 4 I L x 7 j V R c K p 4 d L h / P 4 4 r c u h E x 9 o 0 y + h v M e z b N 4 V T x 8 J l d r X a c N P x U / t F w z S A x d 1 o H M + k Y Y g e M o 7 W 0 M 1 W t a g L Q G 6 f j l g r 4 G u m 0 m G D o B 1 A 7 1 O l n v s 2 6 R m g J J J 3 W m i 2 v A k N 8 P 0 j Z Q m z w a I 7 V a 4 n P w L + t j L / p r m l u V 5 3 4 P I h 6 K 5 t s 3 g D k x + O f 9 S J T E v V + j X U 3 V C x m m d x c B o M 4 R V 5 e Z b j N W C / 5 2 O r z M J n 4 p v + 1 T e b 9 q T 7 A N R Y C f I s 8 q c 0 X r z W G N E 7 O L I G o a k M X p s + b D k 8 Y T k m l Q p P E j k O 7 R z w a k s I w 5 / M Q E p j Z X V T R u L r Y 2 4 G v 9 E T L + m B 0 f 0 u P I w / O H Q V 4 5 / u q N e y I C 6 J y R K Q N A 2 Q W m S + T U 5 v G w p f 3 I u 4 r K 6 X c u Y D 6 I l H L v a N d 4 w y f i C Z o 2 H 1 o J W i B P 5 W f p g h y A y 5 y u 8 h Q U 2 R A m O r j T k L x 9 O Q 8 O e p K A K O i C 7 C a q z X j W e d T Q 5 h f C F n + h b G U w i w Y A r R H o 8 u 3 L h l 3 u C u m / Z e 0 3 9 M m 0 Y p t N 7 x y C W G t P w h q o q 3 o i Z E d i 3 e E y M 8 s + F s Q l S r 7 L + Y U / e P B e K L J k N g i D / X S + D W i s T t f F 0 2 j P 4 S a p v H R l h e E m O + c S H 8 9 0 k N q 1 i r f Q v V B / D O C O s w F I R 1 9 p y i V 1 z f K 0 m 4 M v 3 f W m c 9 t u q M o E x 5 4 B p g k a b X x A Q D B 2 7 p + Q x 3 2 W K X e h d v G H I L 1 9 A r C e P h l s T Z F l a + m h P 5 0 / v i h K r 8 h C 2 I g l W G 7 b W z R / / 2 y P 6 x n 5 I J R y K u 8 B x k H m 4 2 v G f e A C Q m W j Q Y S m A 1 1 Z 4 K T 3 e 2 g d i n g H n + L W S i X 4 5 s B C T N + + e 1 2 e n T v c / d S X 5 s d O Q 7 A m O h H X a t d V u 3 b E c t c C D r T d V b v Y s A 0 L i O s Y C F N s X Y P 3 S 4 / f J w v Q s o N L z u B V h i Y f 7 W R u + W J P L k E 4 + b T Q 6 C y i p / 2 6 n a 8 c H L n 4 P Q 2 X i a Y B A G J S k E t i / T j O 6 m G / U 0 5 W f / / t + g 9 A v G 3 d Y f / z Y M y T M U J g R 3 v 2 1 Z H 6 8 u Y y 1 1 s L 6 1 D 9 h I H z A Y 5 o n s l Q Q O r e w E j 0 r n q i w o O A V z w f c z S + e E h B h w w T B P 3 h b l 9 N W 9 M F h R / 5 R 4 h d M k n N U m h 9 a j h 4 I i l 6 R 7 c J t X 1 3 I n k D o k u K w S I L r v g k T 9 v D M x 3 l e 8 N 6 5 / n u J Z n H H s Q 8 5 l g g H J P k S A l o y c W / G N n U S 4 Q x t Y + 7 6 t W G d s n / x V X b / I 4 q X q h W 8 n 6 Z Y I w 9 Q A J 6 i y / E H t P d C R Y Q 8 f Y 1 Z s l 3 d 1 B T + E B u V v v Z 9 K M f E l 9 G 7 o s 6 y P z S 3 Z s O P X i b u W / 7 1 + u h R r W H a / u 6 x t 6 S Z b 0 I l f B r S K r r 5 R I e S U f 4 G 5 S W b 6 B Z L Q X 0 T U b l 0 O Y H X u 9 Z F S O e T v f 9 a 4 M s X r t / l I P 4 a y j h T K T K g / W f 8 U V 9 v 9 G / E w / n 4 L K e J B / e 6 4 C W h X v L Q A Q 2 D N g B o I y 2 W U P 4 K H g J W n n 2 S r i s q E B 6 n D D 7 6 y e K F 4 1 / w I q 6 l 0 D X k 5 D v 0 y 5 K T Y s 6 / + b P k s i h p P F I l P l h R z f K t + j q Z f p c q n J X 7 7 0 b k 0 y E F e 3 w 9 y e O G 8 E z x W h O e q 1 0 W A J 1 H G J g W J 3 k B h D O o w Q 0 u o r 9 d M 8 d i 9 e T C r D U i U G c n T G p A n c P 5 a B r E M Q 2 + D Q / B f K J 3 8 1 W f / S P e 7 7 z K 2 b E j v q y f 8 y r e e U a k N J P k C y H M t M v r x z p G e h R 2 L C N 6 G 5 7 d H 8 m X S f H j k m B 2 k y S 7 6 d T r / 2 W P 3 U K J z C D s u y n H T Y G I q H N I k g O w Q U g / p K 6 0 Z N x f n v J c z 6 q B f 1 5 4 N j W i s w X D g X i A S 3 s e T c y e 5 p Q Z 5 h V q u g p t 8 i a / / 6 m M / 0 z C D H R p I G 6 R M T + V D Y u d n a 2 5 R 0 D n Z P S 4 q Z c u H q G P e p C L Z j L 7 f E Z n 0 Z f A d 3 s P f / C T q C m M Q R s B X M Z 6 u i d f r C V v o Z q 6 O n h z N 1 P f 0 O s y 0 F M a Y n N w 1 0 1 u D + h o v x z L y P o I X C H C P M X 8 m 5 5 E Z 4 C T w H m 2 t d x 5 u 5 f 7 o E p / M 0 7 k L N r e J g d 3 i C s f g 7 j g B u F e A X M G u t 3 U z l 1 p x Y 0 q o f 1 z m d 3 / h h Y p 7 Q 6 A f / s 6 4 d 7 R 3 F Y z M / p x s + X P z s N g 9 s 5 o k X D 4 c w h u Z f + N G y A x Z m 0 i C M O t 3 s V Y I K X d M e p k t 1 H 0 3 z M U F r b p 4 B I P 5 Q i E p r y C Z 3 F q L E Y 4 9 z O p 6 M B R W H 5 E d 9 N 9 V M Z E 6 H V + x 7 x Z d A Y V O F L 8 G Q m 8 O f s m J 5 J A p n 0 n B n G i J 9 8 x 8 A 5 L n h M l / j j b 6 H z i S 5 2 u F y 6 I + q b L H 0 F F 1 s 1 k I S p 8 K s Z C D 9 b R K c 1 7 N f P b a H 8 h k i j I F N j 0 7 v Q 4 G N Q i f c O Y Q i 4 k 8 k l m C r H g p i z 2 4 W z b Q w R P Q b E I 1 8 + D b v K f k L J a E / x G 7 Z f s z k 7 Z r p h v k D i m 8 e f r n s x J 2 c n i F d m l N Q u R I d 9 f F i L l v Q q i 9 r A 5 Y h T 2 2 G F 4 f u Y v B e 0 7 z Y 7 W 3 C Z C z 8 H 4 C 5 P U Q Q W n 1 n W a Q 1 / 6 n F x M K Y 9 u Y c 9 B M t y o m l S 9 w J l s F I o 6 q j T b 0 / / s P n Y 7 N 9 P I B K G e m m 1 t K W H X z J 1 3 f 6 2 x Z M j f h S B a O V r h 7 V i z u K E H j v 1 a B u L e N 1 j W g M R E 6 R v v U r Q R p 0 U f w e 0 f j T c 0 4 8 + N v R T W f x T e e y w H t P B m f + O V + J 8 z 8 W X X J V E f e i o R a j q D L O 9 e 5 1 7 r O e S H 2 c 6 2 Z N 8 Z K T M P h 0 3 x D P i S B d u u E X K e 2 j f T f m b b n h l Z H u E x d 5 H e X K X C k R Y x e n 2 7 t t F f u / 9 h p Q U n M 4 a V C t 9 7 M W a I D 2 E V u z 2 u D e s 5 m B 6 U j 8 b K N M u b 7 m m c 3 k p w O r t 7 l e D q V I Q J T E A Z z G N 4 I Q Z t v n d L 9 2 F T 0 I j 5 s h P D q j E Z V g K H 6 7 H A B 5 F x E g E S q k W 9 r 9 o O 5 N m Z 7 H s i v 4 g B v Q C D V E D A g F C g O h m N A I J E C A a 0 f x 6 7 1 d l h 6 N s h 8 M T 5 8 R l R 7 q + z P c k u P e c v d d 6 F Y / 7 P K 9 3 9 L E 1 e T 6 G h e L b t P N b q z / y n / n s S b l 3 + b 3 X / C z h Q I W R g 3 f L S J p g L 1 w O R 1 w k e L s o R s Q T D 8 0 p + R s m Y f b W X F 4 / P z 9 b A i 5 0 6 3 X B Z u s t 4 I u a Y H G x 1 8 c a C U r w + F 4 x 3 q a Q s 6 r V A 1 B t 5 d H z k m 4 N p 9 c P u 0 S L g Q s N c 2 3 i q J S Y Y v 4 + D g N C a s I e B c e s X p / 4 r q + 3 H A p g X r G 3 8 n v C D e v 8 u f V Q M 2 9 f z n y K D E h Q Q v D r i c 8 v 3 f + u g w Y 9 z e Q 8 G c S j M P P f f 3 4 e C T m L q K C 5 1 O x / s Z F q V r b g T W o m N 7 c 4 U G h g d K u k b C X Y Z H X G g o M 0 H B d C I 9 8 I g Y N K Y + Y N j U w R R 1 2 R 3 m O O z v 6 M 9 x c K J q x 5 r M L C V 5 8 h M g h C w s M z 4 y L g A u o v x 5 H x Q u N 7 A 4 J 3 v B 1 S h w h 0 p N h A Q O 0 R R F 2 P U X T 8 4 b 7 t m F v F X Z Q b o J y t i b z f e f 6 d D G B n 9 8 h C Z / C N 5 e j 2 P o M v H v / a J V 2 m 0 t G 0 p z t C h p Y Q M p d f I + e m e H W I o E 5 z e t 6 W W x K B M q U H v 6 v r C f 4 E G R f e 1 4 g Y Q I Z Z 2 1 D s W U l K l P s 7 5 Q M R Z m 7 I Q Z A N y y L 3 J C 9 5 W C 1 p x A J / d 7 8 b 1 q u Q J n m W W k m C m 6 D A e z 8 C c O 0 Q n s 3 F z N h S x a r c h Q L R e 8 8 4 2 x 9 k y F H O a p B K t z S V i + s O 3 W r 5 f w m e k 2 q O n 4 0 o 3 w B 4 x Q n q f c I g h C x O 7 b 5 v i f J r d t C E Y H w F i S Y s 0 d t 9 q e W 1 e 0 G 7 K N I p 4 h j 7 G U j w 7 X Q J a M + m d q C o m g x m l d H l c 2 0 2 x 3 n 3 A x l g 1 w H Z N 5 l 8 c Y S D v q T C m G z x v m b T P 9 8 4 T t 3 w S 7 k 4 e + v J p F N / 7 S r z o / K 1 F B b F C 0 2 f 6 9 E 5 j d b u k w / I t B n P C 8 w h P 8 w W g R k C m j G N 4 Y 0 z Q 2 h X a r o a Q / a r l q t 9 d K X z F 3 G A K J I v 1 2 m 6 l 0 n 1 a O m d r 5 Y b F X 0 d o e t 6 8 e R n t 8 y E w s o g X H Q H u 0 Z Q I A D g f n H d A o 5 L X I x n C + 1 E g 4 + W 6 / a N r U v q 8 G U G b U p Q 0 z r J d N Z 5 V R 6 q 7 S x M g R t L n p p w J v U D P 1 1 8 D W F F A 7 R z y I J 2 4 y t 0 Z k z I i b T l p d j A h 5 + E Z Y X K g L o I e z C W z 1 R G v R A 3 F z f 1 V b 3 u B 6 7 w p E 1 k O G N O t I O K 3 e U 9 P T d X q 3 B n X k N f M G 7 M 9 t m w / j e G 3 2 L / A c C J Q c f Q + 0 Q 1 s 4 2 y M e s t V X B p g S 6 k + p l O l y g o R P S H u K n Z 0 o n Z k S o D 2 N / 4 + p C R M 6 b k M e G Q 2 9 R V c u H J B M 6 G 0 7 J 1 T M E 8 M X 3 8 O 2 9 w Y 0 o 7 A k I + + Y k / n s + 2 X c N S c A f c d w d s t 0 g 3 B 4 z 7 R h K o p f o v p j i / i N U T b 2 f I T B W K Y O M + g x Y U 9 E I M x J I S o g z I c x U X I X 3 E R f 6 s 6 G d x E G 5 A e l L e z r s 1 x / L w 2 M V D 3 V a p 2 N 3 S 5 u r S 0 V 9 4 7 7 6 6 F n T B l g F s b v 2 Q J k a a X M w 8 v w Z R X G C 2 0 m 3 / p T 7 w l y T j L + l g 2 / Z d + i / / + y G g j 8 4 O M s F 4 R b Z N r 0 L G 3 t a P d t q 2 u u h B f R A u x O h f U e L 0 2 f s N P 7 o B N x E U p Q D X K S T g J j B 8 i 7 R Z c h + w c Y F g 1 h X / + S c d n N o j h c e L p L C B N S Z y 9 d 6 H t x q o N x 9 O z o / t l u k x 1 5 W b R C R j a I i 0 0 I 0 L / M g 8 7 s Z X X z S G c T T D m f s c o 4 O h U K h s m N D R f + / K V X w B c M H g 9 Z O 8 + C J g J y g z A i 3 A k X a e U g k T Q Q S Z O J T w t X v l g P p 5 p d C + P d g H S X 6 0 X F q / G Q g u A 6 j 8 G O 7 m N h q n 3 J w r D h X a J 4 5 4 O Q M k e U b g v j h h 7 5 t G B w u I 0 X I r J f l 0 C 8 Q H H q K I f O N 4 j y j h N w k M i p + C a p i R W Z S 9 6 8 h 3 a e I H e o 9 2 V 4 m A e x I q 0 9 M y 3 V t F y P 0 O V O A U m G M E 3 V i r u i E 9 / p U v T H W F t 1 L h h w P + q f I a t r S 3 M x P s z j U H / B o + T 8 2 v X 3 C f L o L X B c c m b j 7 q P B + f q H y S c T v a P 9 M e s Q e r / 3 w R m / o F I X T U f 5 F D n C X J y L c W I Z 4 t u h d a 0 9 R u H Q E 6 9 h F 2 H 9 C B y c M 3 A 7 S c 2 Y j o S K R n / D z v z t 8 E 1 y v u d 3 y R z q D O e N p 5 + K 6 u Y l P R k Q n n 7 1 n 2 m L J A n i / l 8 Y c f D 0 C G V t / b 0 e v C F T b K I 8 P X D J g T d 0 U 9 p W f c J l S B U 6 E h e I + n u w 7 u Q f 9 0 I P s r s v r 6 9 o 2 r f 0 e I X + H O 0 W U 6 W v H v L 4 u u K 9 U a 0 x z 7 4 1 E N e o / Z A 9 8 N Q J m S H e h t k q r W a e U 6 y / O h H b m 7 1 I T + t V i 4 b T 7 t J b S U w W M W K 1 F 8 3 2 d 0 I J 4 Y h H 6 / s N E 5 L o W H P / G N z w g q 1 t 2 4 + 7 T I P y X m J 1 m R + g Q d H H P t y E O D 0 D i V r Q 3 s 4 g W s + r j G y O I a e t 9 8 h J h V h H + L l M e f i G C c K S R s v Y M V J F a t c L a U 7 Q k m p 1 a F r y o s U w 8 Z i I X I t T e x e 4 5 4 J 5 x 1 G y m G 3 x 0 S I i 8 E I X j w u w / 3 U 6 Z Q 4 9 p N o b q K e Z t U f i x C V 9 U i A E m h g p a R N 1 p E 0 z o Q X Y C w C N k B a t 9 h d 7 I y 3 P L T V Q T n E s g I Y K m f w B O C g U 8 k n o T R q j / p 9 9 5 h 3 z S z 3 H M C C W t o s z 2 N 5 h n v I 8 x Q n 6 9 v / Y f h 6 k 1 8 3 k + V e T 5 + h 5 Q X a S o e l V O Z p d 0 8 1 Y 8 O W p r v M u + x 4 G 1 Y k N I D z G u h J p V p R a g L I F A J N v y w E V 9 O H 7 L F 1 u v e l x e i Z x C 8 u D Y t i K v f n Y t k T H b y g 0 c 9 m Q / w B S B / q y c O c I D F 0 N Q m v q u W 8 X i r g 7 + B d i 8 K c l 5 b + Y q C 6 y V A n / D 3 0 O U u o H Q P T U D c g s w S h c + 4 H Z K h B W 4 e 8 6 F j U w v h v m U d s / 6 c c K / H u u e d W Z 2 I F E C k x S Q T R D 7 9 4 w m C f 5 9 7 V u 5 G j 2 P e G I t 7 H o R 9 2 s a / g p V + 1 O z t e K 3 A B U A 5 l E 5 l r C m 1 8 d O J F n k c m w 6 v b 8 9 0 R l I + I f j U U + d 6 r b I u I R 5 V G C I L d b 3 B Z m 9 b i n c S i 9 v z V A H 6 u I 9 + z 5 z x O M 9 Q P n c c Z U U S v z + C Z u 5 t 7 1 x h 8 i G c B 2 u A m T G 7 o / f b f 8 b N G W F + I U / 5 S 1 k G g R W A x M M 8 u i j w 6 S O 2 1 s / Q J D w G d o j Q r I f f 6 8 o g P U p v Z G H y O m l / a B 8 w U f 6 H b P f T h 1 R J Q c H u A X z l s d D n W 7 G m I X C C M P z K + l 3 Y p W E X X 2 z q 8 f A o Z f 4 v j / Z / f 9 S n g N f v d P E B G i L L I 2 V c M i y T o K f A P J / 5 h l 4 T Q d 8 z H K H E a G Z u b V 9 j Y s J f X 3 j z C R L R 5 U Q p K M U J j M v / G 5 z x P w H I / 7 9 / v w i 1 7 I v k z Y b Q / 7 q z 1 x s a Y K d O 1 g N + x q 7 l I L t g b 9 4 + 4 g P o y i j L i Z o u g x 0 I C X d S / G D j 8 C O H R x a Q + / 8 G p 5 y P i z H h / n i e h h g H + + 4 / o J x r L j f v 3 v m h L v N 7 j D m 9 7 t 8 I q 5 q 3 I s Y s 6 w v g 7 / k R a f s N T F W 4 S y + m Q r y B / H Z + E F O 4 s B w e k Y Y l L m j q z S K G E f C 3 1 e y Z G o B 1 q 5 U q Z U L Q v C p V Q K u B 4 8 n r 9 A O 2 R O 3 d O e c i G i P N O x i + 1 E r h W l L g D v X T y / v E G N X p J l s P O m 2 d l z Z X v X l e q u 4 r Z u 6 j 7 R E o 4 J 4 Q n 1 w w s S U V F g f U C H 1 7 q H D a f L 7 8 3 X e K y 0 w i 9 k W o 3 o + z 0 F U 3 u X o Y H T R j J h l H H L S w u P v 3 p B 2 u 7 p Q S z U o z K 9 T X d 4 i d u l G 7 W H u 8 e 5 h H u U t a t B 7 L C 0 a q S A V K p / w E c 8 F T 0 9 / c 0 x c / y K s R 9 S 6 X k j f u b J x K + M p R z Z 9 p I / F A M 5 V I t O B C c b T 2 3 3 L + I c A o 1 x u H W i x G V J w q + v Y 9 R z j k A P 1 f m B y F S c 8 7 n g J V 9 6 Q 3 6 o 5 H r F w 5 I M R v K t 3 V g r U E / u A q h N i J t t x c a d 7 I q q o 2 z l n 9 c 8 o j 8 m 8 / G 4 2 1 C c P W j 3 l G e A F b I 0 B p B r C b 2 H 1 1 Q f 0 T 9 E Z 4 K D U 5 W v n h a y 0 b / k y m D K o H I g B k i x Y D v z H V e k p l c Q s n D q u e 5 O / O n n c I p 5 M K M h a 4 1 c P B K 0 g j M h u 3 9 6 V H w u U 8 w w n y N z 0 8 l F w / v 5 J k D v A 7 1 3 Y R E q n R 4 a E 6 D M o D 8 L b K 6 + 2 j h L 4 w P K W + f W J j x O K / w + i x N B c l X u m J L d k I 3 k c y f d 8 A Q J Q D M k 2 c A o T z B D K y 9 i + S Q d Q d t C B s o 0 c Y a K K g X P j P A n D J J 5 / K P m j H / P a X B 3 F x N 7 2 5 Z v 5 C H 9 t 8 o p N 1 2 n m u t z / T F K 1 + D a a m D M 5 C q W S J 8 d X e / g m w P Z 3 E 6 G n u J e I C 0 A Z P b w v C M 0 3 r V z 6 3 Q U l K r Y t d 7 O u D 5 Z X U s d S 0 P 7 C W + L U Y / s c w g s A R k N s 8 F f I g d 0 + G n Z H 0 X 8 D E 9 l E o c g k K x 1 u 8 f K p 8 o g g b 1 a P B Y N j 0 b k 5 U 3 t G Q 8 R Q C 9 y R u S J s T M i l f g z N u Q t k d J l F 5 N M L S 5 N 3 X X B q H 6 o q 2 a H x n T v P 9 i T c P L i T t B a d + U j R J R C O l T / G E F x c s T + o J y A N m s 1 2 0 v O Q L 8 d 6 i c M 8 A a L e s D l w I u G S v H + 9 o P i 9 4 0 V O f / W 0 V S b M 5 v e E R V 9 r b O g h 7 8 k 7 s y B e + M 8 b b Q o Y j e B 3 w 8 P R / 5 Q 9 x D r 6 n a U 3 E 5 0 y y O X O Q W R b z t c B j l u v R B / b x j E Q w O W 4 2 W V 2 J x f p z W I n / 8 l / x S v Y T V B H v C + a b c U s o J o + h o U K g Z z T e R N M G Q E I H / m s e I n 3 k 9 7 P j c E f h 7 L m X o 6 8 b E j i 1 j 5 R W j o / 8 7 z R Z M e S k 1 d o y J 2 k G T 8 / + 1 H A I V t w S f D E S b o R E b b V J J F H T n H C z H J T s C y n g O h T Z I v Y 1 b x T m i X N 3 Q X u R 7 j / I p V F x v i / F P k S J z T I r N t r o 9 Q q 8 7 R l 7 l v 3 v 5 5 j 3 K T 9 X 7 G u n W E 4 S 3 w N 3 d 8 E 0 o m Y f d v k o P v L Z Z j H H K 8 K 5 r w m 3 K D g z d 3 6 C 8 h O Q W S L o E 2 f / r B F R i z / n p L 1 W y G P l C o B / S Z G 6 O N H c S 9 l X q K o + G u f m V b L h + r S + 4 d N t P A x X I a Y A O h Y 3 Z N M G m 8 p T C Y 4 i y m z v b j T A K 5 0 l + I H g g i 1 A n c A Z D z 7 4 a V q H w 5 A k j n X 8 g i r b / w 3 3 P 1 m / L A p i S E 3 t J R b C C a u B T r d w 7 Y N g F i B r w R 3 2 r D S 7 L t s t H B o 6 e a j / H A D k T E v r o I N 7 b 3 7 + u X z f n L I 4 a X F 9 d r r y A 2 o b X B k W v z b 9 8 n 6 y 4 k P 7 k m 8 L 5 c H x j d s d A F X i Z f d J j m I z Y l F q l I k P 3 l 5 B Z m x + b T f U M S H B Y M U T A A K z C Y i r 8 n l e V P 3 F 9 2 v I + g h D f c 9 g u + E z U J R 8 B w b o H n 3 0 B u 1 b J 5 U i E w u m 8 5 z J M 8 0 4 I + V 6 f 8 8 J E D J D w Y q c f Y e X e L 7 i j L M T G o U c o / y U L z L W j s d f s W 7 I C 0 G M 4 W 0 d O m b 2 3 k P S m r j p q x A f + R O M s V l 9 Y L 6 G g L w 3 c + j X c v 9 z k Z J e E C v / U M F i i g B q W V w R O w y 1 B X s I 7 5 Z Z / 9 4 a L e 1 S u / r Y t Z u f r h / c C A X A / i 2 8 L a 0 A A d o Y z x l F u X g J Y 2 H z + S u e I k V r Y E p O + m / p 4 B p H J a 0 c M o 6 m a s Q i 0 / P 3 k k q Y W j N G s 4 Y E z v x U h v f J D + C v a o r B / B m e 9 a m 9 4 g 6 O L x 8 + u 2 L D Y P s G L i + e 7 V 0 / g l P x x 5 p w X I 4 l 9 2 e R w P v t x E H W Q 4 r d l z y f y K L d p z v M 3 c c m P 9 + C R e u w l P B 6 F 0 U k f g 8 d M 6 k h 2 Z q T Z 5 T O p x V E f D + / C k 6 6 9 E V V V q f 0 H h E 7 W k 5 / K B e X A d k G e 2 A g L s P f c w G J H q b E o 3 8 n k / e / X u d z w 5 + 7 X u 4 H W v 7 / / v v T u s c X F 6 r u n f x r E c a q H J Y y 3 / t 9 N s i l s V n l W m P k l m g B Y F R p O N M R y l e L z a 0 U Q h 3 T v q J A 2 v c N K e l 1 L 2 g + C l + 0 1 0 5 L l t Y 5 I u d K 8 7 j E l L D Q 7 B E / 1 A h U f v M / C 1 P N f z 3 6 B p v Q q m O I j o g e x 1 4 / e p f D C A h 5 r 1 t q S y M F r c r j R 4 E n R v J I + s c p f Z 5 A t k u u h 4 N 1 3 H 0 0 W x c Z c m 3 C / D d 5 F i v N 8 2 N 2 m z q X L 4 t S U R t o q x B k 1 z j w G t P O 1 N / C S D v q r V O z D D d + 9 h S T h 5 3 8 f L 5 6 S s s v P j 7 3 k N h g L 8 S 9 z g r t 9 G + B o g Y f u E x 8 F A j p M M 5 p c 3 M B f 1 3 + D A S P f t N q 4 n J 5 u 5 u F / q 7 T p b s Y z E 8 0 g r z l + a q 3 8 S G e 0 + + J k X W f g b P 5 g i J 1 f p p q / 1 m x 5 F v 3 R z C e H b k N J g 2 S d i w D e K 5 r g Z Y 8 n J 8 i B E y z + d t C H f 0 3 Q y U + l A O N 4 + / 8 6 e J t / 2 Z 2 W T v k e 9 j N z 2 V 1 m 1 u F o E z 5 L C / 0 d Y n u 5 2 Z 9 H 5 b F g W k c w c y O Z H B / v D x / z K 9 e C F T i D W p e F k 4 B Y i K A 3 g X 7 y 7 I I 1 y v P z j E z E P I e x u I N U h B C j b g 9 C I U i 7 n J x u o V V r d k D m d z b 0 A Y U c N z A k D p L l V l x 8 K O m b w o q F d b 7 K 1 z z y S 5 L 3 t t n 7 C + e H r v C n V 4 k p X q x Y B l o l Q o t 0 Y p t h 9 E a T w p E x g e A P g B / v 9 8 b x S c K x K h c r 5 a B A b B V E h 3 b n G d v B l K R 0 j k 6 m Y p N P z h + u n A f o L e c C e H R g / V 2 + A l u i S f r 5 O C N j B / r + h p H t p Z V + 3 P I v z 6 + M K A I E i r U 4 8 n X + + G b 2 5 d B W 3 7 P 5 T W Q l 6 5 9 O t C m S q p M F + S E 7 V z 0 B g z m c n v q R P S X U I q v n E C + b l l M 7 j Q e Y Q A s b w x 8 B 6 u 1 / J f / K 9 Z A r k V W 6 3 j c h i t h f c a 9 J / p P X M n o c J e 3 n 2 9 / + p v e x o D 6 g m I T d Z / y Z D y i z 1 U w 9 O q M 0 A 9 P e N 6 y V / E e P 6 Y 7 G q y B s y g 6 O X E A f 5 J E X h L n V R q M 4 w d o x E C B c T / 8 O x 9 9 v E 9 v z P 7 7 V / T q c F q i h + / b 9 p 6 C N 1 x u d + X Y Q N i e M i o O S K + V N a 6 0 x Q y 3 B / A n p 3 G J U W J W R i n U n 8 S o p L A L 7 1 R Y r Q d L r + 4 3 A h h r J r 3 6 y S F R Y u K N F B 5 B / x D f 1 E 2 N j I Z 0 S A G t h N j U e 7 8 g b G p n a J a 1 D c m B o 1 T n n I i / j b s 5 K H I d x t f z v n v h l G 0 j I 8 H A F I N L x a E q w R j I e O 8 C n C B o W R T q g / 4 G D u I f K f k G 4 T o 5 3 n Z 4 K n x + F u K 9 k U l R a O V z 4 t K K 9 g V s r Q Z g 6 B q h h c r E e l 8 R J P h Q n O w G O i R G 3 9 + k m 5 3 w a V m n W x M v S J / k r v P R f T y r k + S 2 p b Z l f u 5 O u 5 F G e x V Q 6 W z S Z b s + H p W x e 6 q Y i F h j P P 1 1 6 C j M C j T 0 L i t k 3 2 P F 7 P i 2 W q Z Q s W 4 Z p y X P w + u g / x 7 n 7 L o X J k t R f j C 8 v b T f a + n f S H g H 0 j N x I 6 7 l 7 V d t m a j P / n F a i Y d 4 w s T j m s s 9 V x P q i B e / Z R 7 w x 0 V j K r Q L G F i p b 5 s t / l F O c A a + V u U 6 7 F 4 D 3 g l Z y r W L c n m Z t 0 f R U 6 r r 1 q p 4 m U y 5 H m m v Y e 3 l g D X j 9 D K 0 V L l f 0 b T k b o o 4 I A 1 v v K a 1 R o 5 q n w Y 2 K e P I F y t F 8 C v Y R T K 9 k 2 U d L G X / F b 1 a E u w F K Y e s Z 2 u g V e 7 P B 6 s n 9 F b o k 1 V / + k A e O 2 z F u s S F n R U L H M e x u 5 N S f z s P 3 5 o 4 Z X U O s 4 8 3 + U z g n L 6 n E q F 5 8 9 D 6 G G h C + i N / x t I b O P i J s 9 M U 6 d M O o 6 k 7 o z + v x z N M l P g s b P z H H W B 4 R V 4 t 8 N 6 E t 8 o M s 3 d E G x 1 x v y U w 6 k X R K 8 Y z u v z Q w C u 3 S C S V F e q B + H I U 7 + J g F 5 e K u 5 a A + e 3 B v i K o d t S p y 2 O L f e i + q U F n v V G s H k 9 7 A q D + 9 X n 8 g b k x o T 1 9 W v 3 J N T E g Z 1 m s Y y I Z m a k u Z W A W V C M H V P 9 3 x f o M / u i 8 P q j A l G 6 V U 5 v X 1 b 4 + 9 u c q D 5 R y x / 6 t N q T 9 r x s y p g N u B Z 4 g s S r z p 8 o f o J b 0 l E x c L 7 E i Z a 6 2 A k 0 k G T F i n T i a e a K W W S J u F k 7 O j D m T M 7 H 4 b q Z W 3 f Y N + k 3 y 6 4 h w m x G d Z 1 7 Z e L f G k 7 A v k h 4 c G z i 7 L 3 g h d O 7 3 8 7 V B 9 / 3 U C 5 Z w s f x c 7 C m 1 9 c k 5 z + G B v a q F 0 E r 3 E w D J 0 M W f E 2 4 A k u 0 H X w T O H X 0 M + i M 2 A s l m 7 9 C W T R Q e H X G U 6 q H p C e G c H H E y 6 U t r 8 4 R T D c 1 K m j + B f K 8 6 O 4 n 3 / K U C 7 s t h H y L Q U a X r O s b f q P M N t C v i u i 6 t m T h 9 D L u n A e t c M g X z H q Q Z V H K 1 E h 1 r + A k R 0 K y E y + 4 s o U d E Y 4 d 6 6 8 Q j 3 m p H m u T 5 A A w v V X L x 3 F z k m I V o C H U r N M j n x q f o 2 z O K 0 A s B L b e B o N p d l F 0 / E B m S V P N d N L z 5 e Q p K L q O v m e c 4 l t Y 6 j f u 9 e q V Q E T Q Z m z i n j f C X J r 9 N J Y 3 C + o R l B b S k y P 1 9 9 d L i U v B z L C 4 T W c p f C 8 u g V z u W b b P v 4 h 5 s 4 V D V b d L w 4 e d 6 2 / q L n F q O X 9 e 6 e g y S k 3 W I h u Q K 5 G N H s 1 E x + b V 3 v + 8 4 H 2 R M A r d W 3 i c O Y l e Y E c / 6 Z U L 4 c v g W Q t a q I T Y h x u 7 A r b Q C p J M j W O 7 2 v f X z D s G 9 + H W K / c t r J 3 7 g S 9 A u x 3 X k Y + 4 4 T X C R q p + w G A f p 8 q O / Q 0 U r N 1 6 o / U 5 D t + z 5 R v l h B z N 6 i h A 7 5 e B g D F a 4 w Q 0 L m l d R E w 5 D b 5 i / + n 1 f W 8 e 5 8 I g v J V h J E 8 d 9 T s H L g w h 2 Q j p V j H C r H 6 n C A 4 3 x s 3 d w w 1 V l D I R n Z E s 5 d k u j w K G W y w J h j Q 4 5 X h 7 k 8 d l j E Z A C i 7 Q q V P / g 7 X z B P E 9 T d v 6 m a F 6 o b v J R 4 m / C Y e d h z x T v O g 5 J n y A D c H D 8 n c v x p A y G Q Z G v / i H 7 3 O l u R A p D u M t Y H V 9 e e I 4 w d 3 o 5 8 f K 6 j Q c W T U n y H S 6 N 9 x b Q v c z t 2 8 + v t z 7 b 5 P i E 0 B r 4 g 1 1 I j u e G + Z x 9 Y c G 2 9 Z E 5 Q G v s x O q K M F T l f R 7 R s f 9 a 7 9 + 8 4 R e 9 x R F g D h 2 z M / l W A B E W 9 W D c R X 5 D + R D s P c e r E h f u y 6 B p X i d s E y 3 I 0 v t a 6 K F I A J R e l e M 7 G z C B b d q J 4 F 7 O M N j n l i w W 0 k c i U I g C D c J j i u S s D M 8 T + g w 8 z Y 8 X v I o e j w j z s + b V e / Q 5 H r p T m f A a 5 j h U e X 7 Z K w 8 l c b i f h n q z g S z u a d Q Z 0 t 2 X / P 1 G + T 1 1 O y 9 y X Q h 0 F 3 Y / W h H W E M G j k 7 y Q 9 6 5 k l h 0 L B N x k j B J n 9 G j q n R z F Y C 6 8 W M Q C A j S J a o p t E O X r T M F Y F 5 S z r 5 U W 3 4 c T n + N C 0 F q G e 7 w d a Y c N o B q / 0 h 9 I J 4 b 8 j L g T 3 r u Y w 1 0 j + p y + l L w N J X d + o a G 4 R 6 Z W x T 3 t z X e o 8 4 6 T u r / R O + f o Z q f n m x K t X R v Y A + G v y 6 S e l z E c H O I + 4 w U D 1 D s f x z Q 0 F K N 5 o A 8 9 w c I x s i S / 1 P m O C 2 + O U E R B t j D P L 3 t 8 1 z W Y j z B q 1 c X x f i g t n 4 5 G P 0 t i U 3 h 9 f m j G 6 h 8 n P d o h / T a G u B 9 C 2 f M + Z R C C 2 p v W 7 k 8 f F 7 n h R F F h 5 S Y k L g j K i 2 5 c f q f P F R 2 s q Y y n m v 0 x s l / f G G u T D + c X I m U S d 3 F l r Y c 2 y b / 5 f o z Y m i r 4 z O d V N v 5 l F v L q D g H Z M 3 b S 1 Z + Z U r i d Z 5 k / 1 I k w o 3 J M 1 M y V + H S e m M b 7 m J X J 7 / O 9 0 / s z U 8 + 7 7 H J S 3 Y R t R 9 W 6 P e p T 3 F + f K t p G o O Z + / e B 2 v l q / n T X v R b t B u z I 5 X h W 7 d / H Z P 5 v Y z E 3 j M O 7 8 g D c / N H G 6 3 g n q e 5 F E Q H P R 3 c J O C b d 3 4 s J 8 n l f z U Y y m Q f N M A w H y V b F m P s + n x / h 5 S 4 w Q l m q 6 X b M F N e W 3 i g D r r y N u P 9 l / s y Z 4 W 3 I d E / C x f V A u / n 2 m v U z D R l q P b U H s N M R u 4 O y 5 D o Q 3 S 8 4 S 8 g s 6 x t 6 D / o T L Y x 8 F t x 9 9 j I O g p q e F R t o P d r E + + W z g 7 H T Y W n 3 s o y T X I Y n h Q 6 h X 6 g v F j K M b z C b Q m e T s X i e c S 1 u L Q y S T w 8 b e 3 W F D I Q b B b U H b J S o 8 M J 6 m R g p Z x A n i D x T F D 7 m T w d z Y p v I i C M 5 F Q P n x g s H i b L X U f o v Q g / x M W t h 6 I h E L e I 3 P 4 v c q r M j C 7 n 8 j G + H j o z F F P Z y / N 7 u N 8 R 7 N j x R 4 Q t 5 4 w L c 2 I S j v U T t P p I u / R t O Y 1 U 1 7 z + M A p A y / Z 8 F N H r k l o / s v a o Y 8 e R N E x 3 r l c M I z u K C e z a P o A e R 3 A X v B h e E v x R I 4 P e m 2 c 7 1 r K o Y 4 1 6 k D O h R 0 V z x f n l 6 I 1 p 3 F f C z 5 R Q H i 1 t M o 2 p U I v 4 j D v B A q 3 O D l + n 7 X 2 a x e 6 4 + a 1 I 1 + Y f l b z i J L z b 4 3 j N R 5 0 Y L H L s v H x D / Z O r i H f I X P m K y d u p 4 I 1 O q 9 y P p q q n w T 1 Q c 8 V i W b P R z u k X g C E 7 x q 9 m W D E P + 4 f K d f r H H 6 a H o / / O y 5 / Y j h l u 9 T + M a U t j o P O P o M h o N d 1 N s s d G N r 0 D p v / H m v T N R u O D P T + F s j a u 7 d b m d n p Z g j N m T c 3 j H A A n u k C n 6 v O o t H v o 6 Q e 9 X a B I b o 6 u W P V X W c G E 4 c F v V K A j 8 P 6 Q G i v z S X l K 1 S g 1 R 2 q 6 s X C B c d e S J q 1 P M o + D + f J z X b d G Q 6 Q N n c N l p a i A / G x r M b k J E 6 m X m J j 8 7 b f J q w N n Y / j / q b m z s + l q 8 H T J p 2 T M d q + / Z 4 O K q r e 9 U M C W I 4 / t J f X s K + C v a l i y i t 1 6 O x H M u c O g k M m x x n j M 8 + 1 a 8 P g R 6 8 + Q U a t 7 6 2 y t G 7 j U 7 i / I + V / d E / t 5 D q Z c 8 k I Q 2 K G D y Y Q p e B U P I 5 J q A 8 c s G n 5 c f f E d u U h W P o n M / H j N s g U Q V B D f M q v g 5 t q O d e K S g d Z f p g + o q T 8 + + e W L D j M c 4 I C B N S 8 P 6 u Y p a f c w / n u / C p C x f 0 M 6 Y P 8 9 A v 7 m g 0 5 x I T R 0 u V K H T f 7 R q T 6 K M G B E h W l 1 U g n C k I f f K T f g f r Z z Q o i E k 4 l w J s + C p D t z o I 7 q N H z / W o 4 Q e p 4 G x 0 / H 4 L 6 X o o Q B f v A / L I W x I I r i K 2 k 5 i 3 I 7 O O 2 V U Q + F X V q 3 O S 0 B G N C 9 Z / s 5 K + / V D M V s f J H 9 C 5 W H O / 5 e 5 f q k a G Z O D H 2 + I d / z 7 r Q k 6 v Q 8 r u O 1 m 6 X A 5 G d N O U Z d y m 9 X E j i + a y Y p 7 7 z z 9 a O l v W C z M R U d n j s 3 i S 0 b C 3 r 7 R m n Y O C 4 D 7 0 i u X m + b k O Y / B C 2 T p l z y c 5 a Y f z 8 W 1 X Y H Z O m 8 Q e C o O X 1 o M P M 2 2 H a P b l p n / n z 6 C / 2 Q o Y 0 k q N L j c a 6 M X B + q k Z C 7 w s p 6 q H A z L F K d Y t s y z j Q l t a s 2 A 4 a z 8 i t x U C t i P 5 f H W B 9 u t J S K k E m m e e / T X m s h G J g p m w 9 q d R X 7 2 H M V S 3 r y / g i H D e z v b k 6 9 c W o q 8 / 1 D 9 n r Q 1 m M m + h b e p B A N 5 y m Y R v p K L z o j N U f + U r 7 B T a 8 n o 3 J B 4 2 b K S 5 x o t E h N c c Y 7 G f j n i U L o Z m 7 7 H p V y e e M 7 E y + 8 H 4 e L j i 8 p r 5 l v h K W x v p U S V P 6 + e 9 d i y M x Q e / 9 d / H F X r 3 1 z T / 1 A 4 m k E / i Y W V R k E b f a h 5 7 9 f Q T 7 m h I 0 x Z n b 3 8 g k D T C P a i j L 9 w L x W S P l T V 1 Q G g + L s O W r c 0 x i X / 1 Y N X c 4 6 I e d N U t F e a 1 m + g i D 6 E o E Q c A 1 4 V f b i Y M 0 T B y C 7 c B F 4 p I P k n k F j 7 I b P 7 I 0 i N P k 5 6 6 f H q T C 6 g v V V J L p r 4 n Y I X 9 / a S Z 1 o u G c 6 J C f P P X u E c A L l s f w K j z h O b y j L Q O w o S Y S 8 9 7 C g s X 2 F D Z 5 Q J q C K I i I D e g V 0 h / a c c J A d L I t l X K r x 9 H X i X n R O l n u o T w H P y F h u k f E S 3 G 8 Q l + g b b 2 F c v z 4 1 P c V k c A A T 9 H p 5 W s v f N F F a v Z D r 7 n 6 H m 4 f T 5 b h x Z V h u / N o x t x z X 7 q O N V V z s 6 B A 8 n U d f T Z / w Z 8 d A E u b B l J 3 8 G T 5 i 3 F P x b J X b 1 8 3 O 1 6 0 d o / s G 9 V c c U K X Z N j p l I y H f p 5 Z L M o M x x P 5 d V W D 7 7 B F L B X s l E P k L A V r v F D v Z M n l W T f n e a X i I r U J X 8 a 1 s l v G 8 w m e M Q N c F K 2 W 0 h P y s / O 0 D V 0 T K 8 o C E F i H G m X T U W c l w K h 7 Z p v g B y / 4 Q M j k 1 3 z b R Z o I t w g b d 7 5 Q + O L g i 6 E v v 5 k I z X S K v U y m s + E m G F y U P V K e K l H C 0 V o 0 w 8 4 9 H S X i X g H 3 l 4 m E f 0 9 t b m v f U 9 U 8 B h y j I u l K K O s 2 e 7 S 4 H 1 Z 5 v H 3 3 D W X k 6 a b c H + p d B m 1 H q / z y i U C C z R s Q g P f F u q W B Q t P 0 H t s Z q 9 b Y P b d 2 V u 4 + h d O E j 3 Y l 7 g u e K 8 W K R 6 H K 0 f x / A c P A J Z j X f I y 4 g h C w z p k 6 n 8 u d s c L 0 q S E 7 O w I v C / d S B I Z q n r x / h E u 5 D k r b h T 6 a h 4 L 8 g h + 7 l 7 D z R h k u 4 F F H j L k O E 9 n W v z d u e w b 1 f q O b l L 2 6 j J F g 5 Y z g z O r Q u y b k T b m 8 k U L + u G 7 C n v / u b K 5 g O g S 4 e w + M U 0 h 0 Z C E Y M i V n x I K C 2 + b F f A w F F U x K i k C s + j b Y R j / f d 6 S N w 3 x 4 2 C e x w j 1 b w 9 C q M 4 R I S Z W H u b V W 2 / t e r z d 7 i h Z 5 a 8 v k G m P 9 4 i f R 7 I j E w M u n k N I M q G Y 8 A m 8 b j U r p S E T 3 j z y z V l A G u N M c m I f Q r 9 a g i w e U I G 3 G O F n E u w V D O 5 d A p 0 p W z I c v / 2 Z 7 L q y Y V s e R 7 Y Y V I H k + S a D B y Z E w p m h v w q P 5 7 j 5 y M 8 k 2 U Z 4 b R 6 P u N c S J r 0 2 Z c J h z Z 2 / D b X k X p O A T 4 o 6 J O h u y z / Z k O C 5 F n E w Z F j + c 8 N w t L k Z A E I V 5 P B 5 3 i C F J I W I j H z 4 v 0 a G T K A V F 3 F J F X L g / r s i Y s P d X 7 H X x S x 4 X f 7 + H U S 7 p J j c H f 3 y d 8 Z 1 + 9 P E 7 y F k D n W o 4 4 s C h s D w H S R D b I 9 p K C d g 1 / u X b z 6 F c 6 l P F c T q a r 0 H T g v i w 1 Z 0 + r 2 U M z f s S r 8 X U F O z 3 a u z C h Y W 8 C V 9 q v n B o M T V I a 7 Q b O s b s p 4 i C L Y f + 5 N s X M u u i 1 c 9 7 1 e Y o A o M M M U H D P W w a q I V a i b r X 6 E n d m Q G n 2 D A b 7 z j P c V F s P j O + + P x / m x x O s F n V w z z / b H r G 7 J A f g i E b A Z b o M C 9 H b 5 M a e 0 C 8 0 g r C z L m C j y t 2 D W o o / X r j 8 n 5 R T u L + N 0 5 0 A v v u 3 O M B e w T 1 a l p X r G i j e 8 x P w V c O m L J F u c J v o + m j t w p H Q B i G E r + Z m m F 7 R S Q i N N B c n z v x a 9 3 n Q 5 i S x q o 4 X 9 y n E 4 R E K l B c g H p F W H u H p X P 4 N c V g I / 9 g u k z a g c u m z Q l w e 5 T f I Y t t F w r I a x c J 7 M D g P X e Q r S 3 I j 8 L X I b I L y r o o R + 8 + 5 k 9 y Z c i j 0 I z K + p z l I n T X S y L o d W N t G k k T v n j z D 1 o j a l w C 3 9 4 G v N c W K V 8 X v b Y / T F V 9 u v o 5 o Q 8 2 t I f L T w 0 4 y 4 s z n t 3 3 S 7 V 3 s e 2 O h 7 i / A p 8 8 B 4 U X G Q 7 O T r 6 i H W b V s W 5 A c 5 X I 6 e m y k 7 B J 2 t E 5 / e i I c W j j 4 t o E 2 c e I R / C 3 4 1 g z m d 3 M J n 9 l T 9 Z d e u s j a 7 K 0 g m v A T M u C A j X S m I J e z q X / c J l T 0 v L Y 0 Q Y j H W u L d V p Q 0 s E B 3 O m K V t I 1 7 o u l u G 6 A c b 1 w E 0 0 a 3 N 8 f 4 t M f U j e 1 z 3 s O T d P q a a D r I L K z y C A V 3 y X r C y z N 7 p T 9 + t 7 N 7 Z 5 4 Q i g a t 1 K E y l X Y U f q Y 7 w s w q Y A U g 8 C I m z F h Y 0 u J t p a n 7 z 2 3 j e H u n C Q U n f P T 4 C d a M 1 x G C i z + y V d H G f + 9 a v 7 t O P 2 / a q 9 M + F 1 5 U t 8 m / f e Y J 7 F k Q a C C K m M G Q W J O n j s P W D l l D e O h R o 6 8 v t o 4 D V H + H q J o r D g Y D k q l o 7 P D K N V f v V 7 2 J V r W B O 3 3 z 6 m c V / k S m A r m x 8 m 7 G F L Q X G h Q P 6 N 1 a l B U M L x L i Y v 5 7 E N j 7 p A P + / F Y Z + + y 7 h w 3 K O t r Q n g I w D M i b J 0 i z s A l V 7 5 c 3 I F O u t Q M g M + Q j B / T Z L 7 g R 8 X x W d O I n e X Z m b x b D k 9 W Z I A W 5 U u 9 y 3 i x j v 7 c o W 4 a G d C j T 0 X 5 w z E D q e 6 d q t 7 + u F 7 O k 6 + Z K 1 j c T 4 1 D k 6 Q x o a x J Y L R p I y u A J p C P Z 2 p 1 M S K j i 9 j E 7 X W w u R H H O Z m R p 0 P g o 4 z A I b A K a p 2 7 B d 3 G K i x B / H Q Z T Y h C z K S g M R s 8 f G g o j s 6 o E 1 s + N g p W W w X D j 6 3 Q / A z F h N s a 5 o C 5 E C L h l W I / s 3 i 6 u p A D 2 L b p y 7 Z c V + e 3 S v c P D 9 F 1 E 7 m p K / f r J + 2 K r 8 e L d s 6 k U s s H p n b m w E x i 2 O x W K b S 8 K G R g A w p j 0 e e P b 7 V y 0 0 P x S U R O x g x p f l Q u x O f b k Y b r 3 z 5 Q 6 7 I R 1 d x w r r 8 + j n f p 7 Q u D r P 0 N J p q L x n / 9 L v 9 z n B 6 g q i e r P l a 0 X i m Q + v n O E / 7 s U b 3 / X J 8 h H D + L W 2 a 0 K d x y k 6 0 d 6 U 4 8 q 1 x I f 2 9 7 R v q 5 C E N 4 s a / k E m p n Q + f 9 f A Q B d X s r o X q h 4 f P O d x l 2 S / A j W Z M f o h 1 x r O W M U i C e b D d x j 7 / a n L h H r I V J j r 6 6 + I B m D a x / B v e E 6 Z l Z r o z W U p v G J W U n n 1 s 9 U o f h N R 3 w / O 8 9 9 c R D C f k j T k n 8 z 8 4 L 7 + c G f E x f E D S 5 X R e j e 8 + i v 4 w g X Q X s o Y 5 v 1 6 / 2 u v D U e z q w 3 0 y J O 6 W t d p C / 8 V 6 y q f c W S D t J z C K J y t K W T o q S u 2 w W 1 / h 8 A l n A R F h Q s i B 1 z 8 g S o z U v H U i v v 7 v l d j Y 1 u q E i K K a P / W M l u x i D n x a p W L W p 6 / U U v S S Z d X 3 4 P W W r q S + p y N s e 5 3 p q q e g f E P K 1 e 9 0 c q 4 u Q O Q v z / G n U 0 Q A 9 Z y 5 z 4 T M h S 4 0 D Y S P 3 I H g s k + d c h W X N Q L I 9 q C Z U C x 1 J E b u 7 0 u g 6 n / g 5 Y J 6 P S p 5 i + N i p I T z K f T q 0 v P Q y e A 3 i X j e u J 3 I g d C L h / a i f / c g c Y A e i g E Z x k F V a Q d g 7 M K c n i 3 n e + U y 1 C N 5 2 a n t v H h 5 3 R n d u Q h r m R l + n P 0 8 Z V h O 7 C t k l O I 9 5 4 r O S 4 K h 7 9 c y w + F k q M 7 X 4 W T 6 f G w j W s K k 4 b F C D y 0 l O D D C p V s N 2 0 r 0 r 5 2 z F + x + G 3 t C 2 3 2 C 8 G N e z l + X I T e N l M j 3 W 8 b 6 l q F v 5 I T p A y 4 x P x 0 P g + 8 N P e r n M B g 4 3 r y m 4 B C b Z i c x p X S T b k h g / r a W s J j X 5 U 6 + l 5 6 q k M 2 C 6 H E P Z D g o e R M N / Q m C i w I F n 3 V 1 w + t k 4 i 6 H 6 6 W j 8 M q 8 m R c C P 2 6 d d l B E Y f C d f 5 g m s f h J Z 4 U Q e L L n h 2 O r 6 2 I e w 1 l Z 8 K F g Z N y U S q b H I 3 u 6 7 P z k s b s Z + 1 G 4 G a F 2 2 + 0 S I k j 3 + T H c + a j P 1 q u 4 J b d K j H E g v h H G B a O 6 N r 6 i v X M K A 3 l V s W Z 9 E K n C j o X 2 C N L b a X p H d + Z 4 I 5 T L 4 c + v l g N V I J G n H + w p p l v h q 9 S 0 V A Z j Q 0 z 8 S t m U F X P e P u b D / m j E T l J W X 5 1 P l N W y M 6 7 u i B 5 d M q u e L h P Q T j S x f 2 G f A p k g n z 6 P z u N F P A z 5 5 m 0 V a T w e X N B a W s 5 8 T b c R k 1 y G r 5 u T U H 6 5 s Q P K 2 N Z N b G s I 1 S w I E 4 0 3 C s + e G 6 8 F h 4 s z D 0 x 3 d t 9 u v z J d u v C i f 4 X y 3 t k e 7 / s / H T p h n F m 5 B k + o u X t o H p C U / P p 8 4 z 2 M W D V 5 S Q K r 4 P u a D W P 3 i 9 i w g + Y S j 3 P r K M w o X a B Q q 4 m r 5 q S A 1 e u X i 7 q S 4 J N J C z T x o o i + p a W Q R e D + 3 g f O i G / M k N y U 6 z F 3 w r b l D g k j g L k Y W T r Y s s Q z e t y k G Q b g m 6 x Z V I 3 l / g H / j / j K j l 1 H 5 a / S g Z A u M z F 3 J w e u 4 3 m X B t J e r / A X U e w k / J V f y U W A U N Q g z w r Q B D M T q d k t v 2 u C g V F Q a Z x O 6 c p q 2 V + t X M Z V G B 6 H x 7 1 J 7 U 3 w / a g D 3 n W h u v C m v x 4 O n f g V 9 Y G t 8 A n m A 2 E v X H O i D d N 2 e v P 2 l 3 e L E C O a H S A I b j 8 L Z w c E 9 9 g X g n 9 h n 8 8 l x 1 R w m b k l p J h o 0 P K e l g / a W x z k m W + q c 3 D / A n E 3 3 O Q M 0 Y 8 n 8 X h q f Q w e 0 N 6 i g M E g Q m a H K + X y v H + 1 4 l v J 9 / k R + d A C r J e g q z 9 k g w u a h X e k 2 / 0 K / G C 6 j U p I a n r 1 Q C 7 c F E L 0 d A k R f + d T d T E b b 0 u f E h 4 K q Y M O z Z W 5 L r j 1 i 4 w z b + q h P E 7 5 r 8 t O P H g j 9 D u x 9 w + R t H t C G P d 3 W g 7 D H v + s 4 H k h E X / c 3 V z + O G R d O B k n y B L S 1 z x d M R 5 b X t 3 U g K w z A K D q D 4 / t m j y h b u Q 4 z C e s o 9 x B b 5 g W h + m G X f p w V L 4 n A p f 2 P 1 / b C d N J e t a h w p G e L v o p 0 m / 7 7 q a q u w r v T t m / e 3 k o + H W Z H w A s d d 9 9 n 5 D R + G f S V g Y i x k G r / L W C B 0 R j U V g g 3 r w W S t r x J 0 T j e 9 m s 4 i 7 Q t F x + V r s A u 0 R g p e l E A C w M + L n 9 H i v g V W 6 B 5 F + I y J 4 F 2 D S h + t u 8 l Y X o B f C P x 2 M V B f b 4 Q p 9 p C r K a k U Y w V V x U h g A J u U s X p E b p L w Z e N H 2 l b 9 W 6 C w C B p r L x y J X X 1 7 l c 8 V D A B P z A b c p J 7 I g A W M Q 2 n u C 9 o 3 E x V F u B p 4 3 k G n V N + c D s s O U v 0 v H r q 4 o j 7 + R C 6 t Q r 1 c M r 7 J 4 w Y l D M k I q v 1 g N f h X J o + 2 o N D P 9 j O 4 L w O Q v 1 W f O O m + w o Q W o 3 U D E d e c I n r x Q + z S 5 E D P X v C 2 U v 8 4 E 4 6 B 6 h H P z w Y M Y e A z L Q G 3 z W H R w m 7 5 Q y x v s 8 P u F 2 j 1 k L e v j k 3 0 F I Q K k w 1 8 W J u Q F j O O G 0 7 j 2 G g z g d 2 e d U t A 6 m 7 q h 3 w m b m o 0 r R L x 4 O M C b O M + t s n L 1 5 o j + P 5 j Z X t z s u G s W I E I f N Z D 8 y y h l A Z / L 9 I i e y Z A 2 E I Z j v b 7 Z K a g P m k m D D V M U d K 6 + l v O z 9 L s P u P N L f Q z k x E y j 2 q P 9 3 0 l w A O q r M J + J 8 P v j L b n L Z X q / y W W R 6 q 3 O C W 7 M A u s g F S v M N f 8 Y k X y f e s Y / H J d g j 0 w G u 6 P 7 I R J k D W U T 2 d e 4 6 2 c l f Y L t 8 w K O m S 4 k S B h T l 8 / s g D r U v Q V B r i + 3 h I C 0 o P t J 3 L X P i P N X T q 6 h r h 0 v G h v b h a f F P 8 Y N X R X q X n P R 6 q E z Q Z B b l 9 2 h o 8 M s a J / r h 0 Q 5 g H 3 H c R i 4 S 4 H P v p I H H I s H g d A d h W t / S z W G H l R z b 4 y K z o 7 8 + k o D + E z K G 1 w H F p G g N c B f R 5 C A N m 6 t w t z X q w V k K D j s E h x z W i C O 6 2 u B t z r 5 A Q N m u x 0 d y C F Q o m T 8 X S t v H P e u z L h p a A r B e q 7 s t a I s 9 C u C H V P + G g d a 9 v Y D N c j X q u / E S p / r F U A P M z f M u Q U d U D x 5 Y p T D V G V i A M e M v F / 6 M O Y 5 U T 7 6 i K T p S I p S m W T e J S p W C r Y g x k O l 0 1 0 M T m k X y O f u e l O r x L n l c 4 P j k 1 V z 5 g 5 u e P f 8 E k d 6 w W 7 7 7 J l k h G x e C j L E q 9 l D 6 i o N L W h U B V n 4 4 h / h 3 w g w w Q w P 8 s H n v j Y Y J n S L g I d C d y M F B z t / b f b 4 5 B x o i l H Z K S y 2 w M F x V j t D Z 6 A 4 f 4 j 7 K A x 5 S T a v z N E W 7 u z 6 q a y l B I K 2 G I Y t r w Q 6 5 s t T T T i p F R T o q W B j 1 j 2 m B q y H i J u 5 8 N 8 p f U a o g 5 X Q 4 r e L Y M W 7 p 3 T 3 y J X g 4 z P T B r x m c O P l V 2 + o f 2 + b r H O 8 Q v N h a i o R C 3 4 q 1 u G 9 S m e N O W E m b H t w b e h P i q 6 t n g 8 R p A g 2 g 1 4 I F E 4 v Y v v G s 4 u j J I o e I s W Q T 4 4 W S j i l L I 4 + 3 1 h 2 k T g L I z v w p 3 E C I 6 A J 0 U c E W n h F f g 4 C g 0 x 8 4 z K n j D 2 l i 8 V d p V 0 E + 4 J d k 4 L Y m O e f V R d Q T c B F Z Y Z k n B S C y T 3 1 M w S 4 G I 5 u 6 W C p w j U X I i b 7 + U S u N E 8 M 9 + N U 6 + y U B J c M K w L M X y s 0 v G 4 6 j R o g f L J h v j 7 f Y e S t + U h V n h A d d a r 4 G X a 6 T 4 V e b X q f h z u C O N L h 2 5 / 2 8 f 3 X o j V r f f j d s 7 J 7 t H + o p M I e 7 x 1 x p z F A 3 x Q p 9 v P O W s V Z D s O I j h o V t r U J J / F N S r G D j X z F H p h + G H d P 3 I k f L 2 d g m p 8 / c H 9 o 9 b J 8 E j z F i I I t A 3 5 g y j g d M f 8 + 0 A d j D C l n W H B D d 5 K X H Z m d u F 3 3 I f / I j S U Z P R K T P 2 / 9 q o H T e z G 1 g i A k m h r o r k 1 2 n v J o B 3 M m + o 9 6 L B o r u 7 O n H I F 2 R y i 9 n 4 / D p r 3 g r Z i x t c N o V U 4 K D h s z A a k R / W T a b Z O N W f P K s P i z Y z s j g j T 6 E Y c 9 o s 7 w + E / E O Z y 6 g R U 6 M X / q T f d M a 0 p g B m i D 3 t b 5 4 9 z s n r s h 3 P K X i 2 / E o X B 5 G 1 X w I 2 w K 4 P 4 Z c n 2 r x q X G 1 0 / c R j / a 3 6 R W v j F S j k L k C h P f d q j L j o w T y o Q F 5 x D Y O E A k L / O z x G k N k z A X y k Z n w w X X O 9 8 9 U 5 K W 3 q H j 3 l 6 0 Q H I T i C w H z Q C Z t t z 3 9 6 d M o v p z J E 4 V R l / A W a r q N X 9 m y I I v R M E Q L T N L z u j m S z N G 1 h 3 / i C / Y c y w / x I F B 8 2 g f R x P 1 f O W X h 4 U j w x j i Y B I P K f p k 6 f L J J C o 7 j L p l x Q m Z / w T X G 7 0 W O d R g q 3 7 Q D a 9 1 + 2 h t 1 f D s 7 i z P j e y E 4 H 8 O + v S q F 4 q E w W O + 2 i m l c 7 4 r X X Z 3 G m D W g J 1 i X q M E b N S A k Y V Q a g H y r g J y P l j B C 5 2 3 / p F M G Q Y x 0 F B 8 Q h N n u Z L v 8 o 5 Z v X I w A 2 u + l Y I i R T X i C 6 R C l X O 2 3 + b r a v y g k t Q K M / s n 3 l D B U u O H m z 9 I U I K t / T A I V 7 c N d n o x f + Y U N r r O j K r n L C G d a D e c K c e f 1 B 0 E H R 2 T e E f u i Z 9 L k 7 x / w x W a K y 7 J Y 1 f T x R r 7 g r A b X A p C 5 P u s O c j 1 / 0 v Y H I + / N f M r W x y b 1 e i j E q A P I A v 9 8 2 O l 8 Y O 8 8 k k O D 3 / Q d n L l x y U Z o B c 2 q 1 1 A f K 6 x q l c A / A + 9 l u X / B 8 Y 6 9 W / b p b S O i g y P + g 7 r + 5 E / v j K c M K b M 4 R X Q l X j L o t P u 3 t L H H L n k l K T j c m E f 3 M u b n Q C X / 0 K m t j O r Z + s k T y C b U d r n 3 n z 8 b j 4 U t B 9 B U D 4 y y i 2 2 M v K R v 9 T G 1 u 0 s I m v e H p t c 0 X w f 9 y s F o 9 N N r s b O h 5 N R 0 + 8 8 A b t X x J f 5 4 3 E P P 1 y 9 n v M L q o j d Z 2 Y A x w j R / P b L j 5 b 4 H 4 W + H q b 4 6 u v Q b D v f E F 9 f 9 5 I s o z c b C Q f W i G j 2 d 2 / 2 n 3 o 7 u T O 3 S 3 R 5 W n m j 5 + 0 8 0 U 7 f b i Q 4 4 V C a 4 C 7 X O N F B 7 F L P 7 g P P O J Z P r R 5 q d G K f 6 k l 4 R S W 4 i + u / q A n p u q F k + 7 v 3 I + u 0 b x M z y d G f p s s E y X 2 I S m i h t 1 e J D m Z C t j N i J 3 Z P 6 b i t A T 0 g h 8 F c v U E X t M x U A Q / i 3 y O 9 3 V 7 g X S N w V f F O T f I A b G s F D k 7 z c p J b Y Y 3 1 R o P 9 V A u 5 W / 9 A i 1 Q s 7 c A F 4 n L E X x 5 T / K L + h E E G o I l H W F v n C Z 4 o F i M J 5 u 3 y g D 8 / d i K K N f Q + m / s 4 B P K + M 2 F t 7 H w q A a A n L r f 1 2 G / w W r F u X 8 t 4 5 + G 3 G E 4 T X V B 6 F 0 L N M z 4 e + 4 y 3 i w 0 E c B W z 8 4 9 X f b 0 9 g 4 p 7 A Z 6 j v G G w e c W H q + t w y R 1 0 X j u X V 2 Y o y x r j H 7 o U f 0 J t 4 4 M i X 1 m + s G M o n s F s h E + T Y V 1 U 2 6 b r o Y 3 l E N u 5 M J K r e O g w 9 r s h T C 8 s J 5 p L U e n / 1 x c 4 d f 8 + M + + e y L J B O V x r q 6 T d k N R 4 O t 7 a p / d Y Y 5 n C 3 d A E B a p 7 Q / n 7 M 8 Y 9 U O c M + a D H 8 5 m q c W G j H V X W v g U 6 9 f P s g W x L D v 3 4 1 P B z R K p e w / T s g x X J Y j V I Z O 9 S A H u B 9 v H c b w m r 9 h x 7 o Z w i 1 1 g p R c P h 1 + o n d b v 7 j f L C b 0 9 T c D S e 3 c 2 C I V O r k W / j 5 f o M 1 Z z q s 6 V W x R r b E 0 3 4 B L j e 7 w 0 E X U a W Q j 8 A 5 9 s V t W u I 9 b s + H e R q f v p 9 4 P n 2 E Q 1 v C N V N W I z g Q / 1 Y x G L 1 d L z h + w d 9 d H H G w 7 t I 6 v d 5 O a f t 1 c Q J z 5 r 6 W z U F 0 0 a B 4 9 4 / 8 M K D e G y R g P o V B 8 M F 3 y 8 z N Y U T J Z e S p p F 3 r l d d s c 0 C q p K / M F 8 p Y z V O r M B B E d i E C m 7 r i J 3 8 S C i b R M Y r C U M a V w z c a P Z 7 3 7 m x k o L 9 9 d I 5 V p a d w r R K v P y A + O y r F u F e / M 3 A z s I f q V U 6 l o a e 4 p a q I C B + X c l O D + / 7 t Q M z N P n + A F r 1 k n b 3 z G J X c w G / N r D G H f y 7 5 Z Z u V Y X N D 1 Z g 5 q p d 3 p N R J 6 j 3 G 7 X g 8 L 9 f r S H 1 p i 0 1 2 6 k j t x n / 8 h 5 5 V 2 i B Y J P B e L B c b Q 4 K i f q 6 O m u K x 4 w 2 v A 7 9 0 k H X C u 2 A C 4 5 z h O r 9 i 0 t U d M J M W X W 1 v D z p c N i 2 E d W M f c 8 8 9 L j 9 J 6 i c + k t h a G d 3 9 2 C x Y X f a B V t q + R q 4 u M x K 1 G s A o u K k k H t e j J F l 6 n e q z 1 0 d R e Z 6 4 R G d W v 7 5 Q W M b 0 5 o p A O P E 9 3 c v F 4 4 Y J s u 5 Q 7 7 g a n 0 b c 5 L H H z + P I n j 7 R 8 V w e y V u H N 6 u 9 Y S 7 s 3 L L t m 2 R + e E t R M r v t R Z 3 A X p Y c P + 6 j m f w R n M s d 8 a S r q d V o i g 9 q I O 6 r t f 0 K c + S r 1 g c t o 6 P 9 e k u W o 9 / o W g T K D D 3 r 3 y V 2 4 2 g / V t i O 6 E 9 A 3 l m M R + z k i X O B b P O 7 q 4 t M q L j p c 8 v 8 T i F 5 / N l 4 X 7 4 U 1 C R 7 L 9 Q f L n 7 5 / u 4 f b S w L t J t R 7 G V W 4 e 9 U D 7 R l g H g u d 3 y P N x 3 r P v G A M u m g E e z F V Z P j o 0 + d T + z 4 p i e 2 f P W S 2 H B 2 6 3 d 7 f p q / V Z i v + z d w B o f 8 d 2 m f n f u 6 X v f 7 p s q F P C 8 J g T h Z w v X 3 V 3 z 6 M y f 4 0 4 B I 1 i F C O a 1 m d U a s 8 e 9 w r Y 6 s s n 8 + o j t H h O n g l Y G q H H + c S B 4 g x L p w D i l t i 8 X t o H z R A 1 g 2 P 7 m z v 0 4 n e J L 8 8 z P c F D 9 Q 2 A 2 / h A q y e E k 5 r p z F A h 8 t y W 9 L s S e L i f M D 8 r 1 f t n E D S O B h T 6 d + G 4 u z g x w m 5 a G q H s R j C m z f v 9 7 r 9 2 o N + l G x v 6 R 5 Q r u q V 6 0 C 2 9 4 M w H b O 1 3 A q W X R 5 T O + T n c m P G 5 g S U b q i I v W 9 8 P N F e Q b G 1 a J h n S 1 w K 9 O C / b n R R b + 3 a C u a 0 1 8 0 e X b S x X l N d O h f 4 v a 7 X R Z 7 Z P G U N T B S w 1 s M G 1 r E T L E w C P r 3 n Q j F H u F N / 6 T T W I Y 3 V z y 0 4 P Q h Y R S S h w R o M I z l 0 K 9 N H V 3 p Q G X u L q o 0 m x v E x + U O s 6 f 9 F j g 7 t 8 v G F m q + Z + O D n A n u 5 b H + H W T g d V X q c W 2 R c E m l E 5 i p / p c 8 G A x X L M x t M b p 7 c z X O Z O Z Q 6 A 3 Q 1 p S a B b w u H 0 y e i N 5 C c 3 b J h 2 p n 9 l P D w j x 2 C i 1 B p 1 u 4 f J v j H Q 7 j E 3 5 0 3 x P 5 Z W 5 3 e b 4 X T B E + z g h b l F z y N C 7 i 6 W n o l w c a o r s U e k d a o W 2 5 w m P d m M + U r r L r p A T W K Y X G 9 C j Z x A d Y p A Y y v y 7 r W / w O 0 / w s I h j H G y 4 S o i d 9 0 k C T P F d V m T b w o q b Z o Z H Q L 7 r f T i K 3 K O G 1 K 1 J U t t f p Q z C b K w h f d r O w M j v O L Q 5 K d f f N 3 T + H o E u M S T N H B G P 3 m M m 9 a R z c j y s d r g z 9 i 6 f F 4 9 H w 1 S 0 5 z T O m v 9 Y D c o 0 O d z l N s i V s M b s D b Y B L K G z W f Y h R d u O z 9 I N P Z N 5 x 1 A J J 5 y i 4 m s z j J a Q o D I i N K e L m 8 3 a + b Q i w W c K N q H 1 E 2 0 X Z s 0 5 1 k + E L P k Q s 5 u 6 m M k f Z G a k f B Q O l V 3 3 g Q N + g K M x p k / 5 X B P c Q 3 a U + b s Y f U r 4 P 1 + W 6 S y Z E + x k h W v 5 0 9 W 8 L U F v s C k l N e n 6 9 e z K j d m U P n l B Q o R 3 0 I f U 7 c V 8 q 2 f 2 u F O W S q r g X A / 2 L 8 p G L B 5 0 X Y M i G j v u l d l v J f 0 N d 9 B o O u W 5 7 5 f 3 g g 9 0 D b D m e y / 7 O h J K d U J U x e e M c I H x N 9 W X G V u r z r r 4 a F 6 P E F 8 Y h v I l 8 R m R u l e n p P f 7 x H H 3 E c V 8 c B 8 + K b + A r 7 / o I c + Y s j p X H J 3 m / w 9 P 9 e s j Z 1 / g u 0 8 M 6 P o P q f B 6 b o l + d p Y Q Z K f E 1 F I M 7 w O F q l j + I t K g C X J h C Y Y k 9 q X K i D g d 0 L n E d W 9 9 C U 2 y x m 7 Y T P 8 U k f o m Y 1 d H f z E K Y h x k 1 j K 8 P i g M p w 5 X B u E B 4 z 2 k r S Z a u e U Z x L W S 9 / S 4 7 v o c t C 8 c 4 / E 4 B 1 L H X P p w 0 u F H K q v l k o X j 7 V u C g z w 6 q D l g 5 u W y A S j O Q a 7 7 8 4 j p R v / v 7 J n e + O k y k u 6 L 6 u F t u h S v 2 1 N g X B I p a Q F k G c l W 1 8 Y 2 2 Q 6 3 x t U H s e A k O X N 3 Q j M 8 8 r 2 y c e 8 L H h t 4 w H c L I N 8 5 4 7 7 g I s t 2 D E I A z I 1 r n A D 0 d H q Z V I W + z c 3 z m / W r / o w x y 8 W A J M W m g i a D 7 Z B r 2 W e 5 q 7 X K r j K x 4 I 5 J y h f 1 u k 4 M o 5 D 5 k 3 g h f G Y 8 m c y 2 s n s 3 n m k K q e O o e K K n e k K z Y 3 e i Y v x 7 j G w 4 9 + n 1 4 e K B 1 t i X s r 9 I f / l E 5 z G y b l T l C c p X S k E y W + n D I v U b q L M V q W y j K y R b q 8 l G + 7 j y q / w a 0 8 8 f b r h 4 v / o q / C U h u Z k U 1 A T O W r b 6 v l R g J J V E / p 8 F y 6 a y k a P v 1 F W C z b m Y Y K w l t 1 K A g e v n c G 3 W d f u L r 3 2 a a 2 e 3 b D R 4 N h V 0 d h J A H d i k 0 Z o 1 q d c w Q d 3 L 7 r I K p d a 8 C 7 p + n b R r C Q w j 1 z B t T 3 k b a x 2 X 5 K S h E 2 8 P + 1 f 4 5 f o 7 h y D l t / U l r I D 2 P 7 p p t T c U p s J N K H 7 R Q x b s d o + i D x h I H O e s H 8 Y r W w p n k k X y q O n v L 9 t 1 6 8 F a o j O q M i k e 8 + 0 D g 3 L H 4 n 0 i n 8 4 k I D T a 0 4 5 9 m B 7 X E J I x c l k / C J A u N 2 y a / 8 8 D n x 0 o / G o M S G p 1 W M r e n A i v j K Z i s y 2 d 4 3 i w c L I P b a + f j R a E I B k C u s q 6 k s / p + R z T k 7 k m l A C G N d r l 2 i O 6 I A R v x x s D A M 3 y 6 m Q S Z 7 s 6 q D n w C q s G d H M X U H B T R X w r m v o W U W 0 X I f Q M N K e a L s F 7 + + T + 3 D 7 D o r 9 M j G g 9 n 5 e v G r 0 j Z M 4 1 w C Y N L 1 X d V 4 c 2 u s q 4 D D m i M Z P P R X 3 B E w v z f j p 9 K 2 F / u m H + X P 7 i U t h a P z T U W n g 5 3 Q C V 3 N y 0 3 e u I A d E U i h T K t 0 R r M D t J K v i / 6 a t R v D C Q r f y + l F z K G k n R D O F P C O / G E d u n z Y 2 W 7 6 A S n x j Y u l V + 9 B 3 k t U g M c P I + p X b G I 3 s r B 8 z c P W M K r K c u 2 j d l W Q D I G e S C X B 4 a v V I m h B G o Y j t a d J 1 V Q 4 g j 7 G 9 9 u X 8 v t i F u D Z x D K 4 / I a O 7 S 8 i A P 1 t 9 v X r u Q g x v a X B v U U m d n H G I 9 9 1 6 5 j i d o J q 7 5 H 2 V Z O R 2 m 2 z k Q Q f j f F 6 6 y J g 8 4 x o K 0 v u x i i i n z I v R 7 M h + j F W g d 8 T L n p v g i i 3 N U z v n / Q 0 8 I G s K g Z A I s l X 6 i H n 8 j 2 i b 4 3 J I g I g 5 + 4 q T k 2 S p P X R / M G F t 4 l P q H V f s L z y 0 X I 5 D 4 e w K t p K H R x I s I 7 1 4 O U l a q 8 K Z P s n m D o C e J 2 G R 8 H T 9 p 1 W C L 3 L 2 0 7 v 3 B I r Z z 7 1 1 y / y w G i 6 t c V e Z 7 s g t 0 D / q z / M f s K 6 s D k z g e S + o u l k n + J W G R T A w 8 8 r w W H u o W W a a C K c V t f 0 W g 7 m d o F A R d k U v O P N x 2 f D Q B v x P f 7 n H t D v B B n X A x R o z X L Z K D 6 1 0 P c Z U z 4 8 e j S M x k l F O w X o p K A e A H 0 9 C 8 p X P I A 1 A 3 6 T J k 9 i h E Q S S B O X s o A L G / A s d n b M B 8 K x h 6 l I I O 8 j 3 G r c L 7 h h 8 N 7 O L 7 b v i c 0 M c 3 L I m Z v G d 9 6 m B t j V v S S o 2 1 d R v 6 z 8 p k O Y 6 C N L 2 s 7 7 4 B E i 1 7 F A Z N 1 P c T q F e f e J C 8 C A r w N H Z 8 B Q z 9 T p + 2 n M 3 n 8 E 7 z R M m A m / y 3 w I o H x c Q F P L e T 6 N V l s g n p 1 B h 5 K F / o N a Q + h m 8 b k o c r u 9 s L q M S 8 2 4 P d L f o o e h t l x n B r y B x Q p z r / 0 T 2 n 2 C m q h 7 p k p w y y e U K c R 6 V V 0 0 i r j r 4 V g s P W G l 0 a C 0 X 4 S I i c R + Z l f h a r H O h 0 h P G q o J V c Q K 4 j D D x w O 2 I j J M H v j d + R G I T 0 / 0 f U 8 E Y e 9 V T b U 2 1 2 s 2 G Y V e j k h Z D t j 6 s F v g 3 N U 7 p 3 S S d L h d J t m E F U K D 9 l 4 U r 7 M t s z B z 4 b m P f c V T e T f p 6 F g h o X 2 J Y F z Q 9 8 R q r A C x Q 0 w 7 8 K A 2 G 7 c v E c 2 C j U 1 Q l D T 7 3 / p A h j L B S P w i j L e L 6 o q Q 6 O / 4 n M O J z t 4 X f 8 D 5 I 7 S U T C d 2 w s l 7 a 8 o z 3 L L 8 + C V 0 J M 9 n 4 o G 9 u w d 7 2 i g U H k E H Y 0 X L 4 G a x h 9 u O M S t Y B i o s I V S F 7 d H u M 4 Q U 0 L h 9 A c c B G b p 6 5 6 r 9 I 5 5 f X h P B G Q u U V k e q + q i K l n 5 E N G R A y e 0 W T j R z h G C r R E q z I 8 Y q / + d n t 6 X B 2 d K B R 1 T H 5 h l i 6 F K B w q n 9 d i d M K 8 W w y t o 3 y v 6 x k a x E d D u 2 W Q U i T r b F M + F z h c v I R n 2 u e t P 6 O r Z H Y Y 8 l 8 S + T b z 8 Z 9 4 w 7 r N + F m G 3 2 M k f Y o f P W P H N u I j S O T I f R C Z F g z T A o W Z 6 a s h W d a U n v 4 I H a O 3 U 2 P D G N z i b O O a g I l h U x l 1 l s d c D 2 V W 2 / o 2 9 M 2 t b V M u y 9 Q / i Q q U R v U Q Q 6 V F A u j s 6 R U C k l e b X n 2 F k 7 c p d V Z l 1 b s / F y S d z Z 2 Z E G J 8 i r D X X n G O 8 Y x E O l + t r x s S d Q / F + f T k 3 4 / F b 4 X Q Q Q O 8 A F a b b w 3 1 p q r s K j A H D I 7 4 j E Y m g l i Q H U p m K K Y 6 2 f 3 x T T L c / f G f v 0 E U s S 2 7 k I 4 Q g 7 W b w M Z 0 h q 2 O B u T k J 5 R W 4 N f E s f K T 5 D H N 7 6 8 N l Z 1 P f g K Y D O q z 1 o U t O l + B 6 Y U N N R m B 0 6 C v 7 E v h t Z M s C c F r W c 9 g 9 Z k D U 4 J Y l P u w H M Z 5 b n g c u N 0 R v i d i J o X 2 b X E t O Q e N p e J x I c N 7 9 I r c l U i G 2 h N Z A + f h P h P q A n Z R B p n i z q J 1 w 1 x B h f I L Q C J k s X g B x l r C G B m v n 4 m U r J e L J e L Q S s a J / 1 N E e 1 g + 8 1 t 8 J / v d k U H A 3 7 U E 8 o b Y l O X r t T J 1 f J D v Z M / x x T e j u 2 x v O 7 N o i m k d v n 1 R F E Q a X A n a T 4 6 e j v t 8 Y U I 6 N x N S n 9 z 1 y Z n c v T V 3 / c L L G H 1 j p f X X g K d j D b 9 3 v q X s 3 W S y 0 T s L L m L z l S 1 m o P E 0 U v F c 0 t q K d 7 1 / P 9 e t y b v T 3 6 + a r S u i j c E C I M f n K N H R Z 7 u M F N z B y H C f Z P y N v 6 n 0 A D 5 u X N / C R 5 G X Y 2 z q g w l w 7 b g / P u C g Z Y B G A y r x e B G g I 6 D e U j 5 t e w w w D Z f c z i p X s s V / 2 c A o M 9 / f P d i y c f y 3 7 P K E X 7 v Q s u P m o b q k u o c n 3 M a 4 z J E G I q V X R 4 R 1 j t 0 U s A y R w K W 4 + w y 1 z O v K C h S k 8 G C C 2 C H i c C 8 Q q h 8 m U i A 4 F j o N H 3 N F 4 F n 1 x n w L 9 x F 1 q S D k 9 6 L + 5 m n j 6 1 3 K G N n s 3 d w A D F T R 3 g f I L v j 3 7 4 X 2 O C i S L E 7 G L Z m / v z x A B w W i 5 f 5 n 7 3 8 b o 8 O C w i 9 5 D P s 0 l j s H n R G g g 2 z c X B H X 8 W H P q F 1 4 u c 0 F e 3 v a X y E 2 i O c L C r n P J l J 3 6 v e x 1 H h h a B S 3 R 0 0 k 2 H i W L d 0 X w t y v 6 C N D 6 I 4 U l p i + E 8 W E G w X d + W X 0 g K d p e h o c r x 0 C F t y 8 K M s R Y u X H r S L l 5 P M Q x T A F A V L w R V z r F i F i C J X V 7 w K N s t W f b v L p x 6 r p Q 5 H A n s C r I F v 6 V f 6 U F b E y 1 7 G z L B o c Y 8 t U r 7 W w O 5 + f j p c F 9 d 4 + A 9 5 i X Q w w w s o z C C s d A 1 I b l 1 / C L S m X A H S 6 3 z g 0 Y 1 f S 1 y m B j t a 4 v P 1 Y R O U 4 2 Z k 0 p B 9 3 Z F h F J Y P X 9 0 + B i w + 8 V A G u s l q i 4 A d C 7 c 6 f f O + T c F W v O 3 3 d z T v + Z T D A T 2 Y J H V W J m d R R W C P n / W E + 4 q 7 i 1 X p 9 2 i z 4 x 1 l 0 I j D a x O r J A h 4 U G g f Z y E V t + w i I / 2 X 5 F Z o R B 6 R m D / 0 a m V W t M l w 9 6 x j d R u Z / e x b 3 a b W T M J 4 K C m H 4 1 B l R k B 4 D P U b 9 V C L 8 4 b O L h w C 5 g B C 8 I v o r H A x X X h b n 5 4 T N C 6 H n B R q d m I U Q K a v s F p z O H 7 g S z w 6 G + I u Y J 6 R V 9 s j 0 / u e q F H l l e J t y p u p 4 g j e g O n 2 s B 7 S P b X q e S U K o d 3 a N x Q s g S l E w I Q p N I K x K v I K R 9 W M r Z l c L b 1 g e c u N W M u r d v y O O B 0 I F X d H 7 f C a V G N O n q c + v U g x i e I R B x Z 1 K n I A + 8 H h E U q f Q h u 0 c A 5 B j A 1 A 4 q B R j o t U 3 0 H f A H E e N T P 7 5 U A n 1 6 w o B O Z t i P w 1 l H Q v K F 2 u / B H n n s D m O G R 3 o + Q I J z a l U k N h j O 7 n H 7 8 t e 8 t Y M b J U K s g 3 7 H 9 q W E 8 g f a f d w x z f 0 F s f v J N u i N H h c R 2 g N H / 0 r e H 3 n 3 C 1 G D Z H i q 8 x X s y N 3 B w F y B 8 p Y Y C O w z 0 X g L D k v r 8 3 w C U t Z c l H T l T f m c c 9 A l Q 1 3 I S I J p u c i H 2 s k 7 p n X e u 8 8 A 9 t r R 6 V b t M s 3 l 5 / D q y 4 e T i s m P 4 f P 3 W w S Z 2 C C 0 X 1 G W L Z u L N q n b U i l + m 7 V 4 A w I C M c q C W I G a D + L M E 6 b L 6 5 W T Z w h H I y j W I 9 A m q H / n d U K / 8 W 9 F K N Y Q l J u T c P B v J 9 L 4 X 9 7 D v / V O o R 6 2 f O k / b u 4 D 9 8 f W N Q l / b F 2 c D n j D v / l M n B T 8 e Z c c 0 L v / L H 0 5 P C w H b v O f D 8 v / + P v + 8 1 3 + e d V 0 + v M w A X a A K 3 X g 5 v T X Q / q X f 9 9 f 7 5 L j a Q j 4 v w t E g L j m 3 o g w 2 X X 7 S n w A y v a s L B u H g r 7 Y a V t z p x + d F + 9 + i K 0 H 8 d B m B f 5 / o g H H C E e C v 6 7 U v / i 9 P 5 / X 2 4 L D r R y + 5 x o M 8 j 1 Y S 1 f 5 + M / P + 3 v V A Y G c P y j K + d v i f x + K 3 + L w e 9 U / f x X X r d j + 9 a 7 / 1 e / 9 v s f d I K L G + u e 7 A x 7 m z 7 u z n E l L 5 l z S n q f q w U i h U H k n S Z b p x b S 2 8 i K U 5 9 f o b D D H / G A P E W j k E 2 L N q o 6 o 1 w R M C t m C H n 5 R I Q u O b / U r o 1 P M y N X r 9 G 1 v 4 X I 6 Y p L B 6 T U l S 1 9 c h s q F U b 1 B M V 6 u U w M P U k 7 N 4 l D W a x j 2 u r F s U u I e X E 8 M Q y P S C M 5 J G H c e k a u T d a b C 9 D J e q v s M m p v F t 4 4 g v / 0 1 Z l Q 6 K Z g s q T I y + m S Y q V S x Z 7 5 m i / K Q a l F W W 8 J g w z i T p i F T K / o 8 n a s b L / D x 8 8 u f W 6 Q x n M 8 w n / i 7 3 s E K d O v K o 4 T 4 0 + k E V J J k G e E L 5 z x + G z e h e C A w R 3 3 F A S x 6 B q N 3 v e j y c w B 8 2 Y F I 1 I y D q 5 H F p P S q a J f D V p i N Z k / Z G M 9 q r M P S Y I V p N z F g P f P U F x h i 2 0 5 x x B t W 7 s e R m p 1 t g / B o p D C d 5 S f f X 2 6 E a I D V 2 h e o g 7 B q C i l Q M 0 l R B k x 1 r X f + r b q + d x Z Z I e E m x u z u j p D V x G x z R 5 O 5 C z J V M n P L h d e e u w L l 8 i a U d 2 X b 5 t L R 7 e t O + L m I U X n + R B v O 1 M n m u g q M s y I o h X V W F 2 x F 2 e s + e H 5 W B m k o G x 6 n 4 w N H W P u t I f R / 0 D / 4 f X z l / + P 3 r 2 A t R 9 r m H 6 / i u N + N c O D Q B M B t f h 9 u f Q B h 2 l f s 2 Y z Z 8 Y h p j L 4 m x x d I 4 z w d G / U 0 g m Y F E H 0 H X A Y M C C G A C 7 s V N b K 9 K 8 / l 6 4 W f T 1 v d H X G a 8 O w v g A 8 q t 8 t M U g F 7 j 3 K 0 Z / i d i g F m 2 W / O d W U H 5 9 d v 7 w J P f k q T I s k F b z 6 5 e Q W i u Q L b 9 3 b Y a q m E C C B K P M L x d j k P M S L 8 p E t 4 B o z N f b u e W s q 2 8 J S 4 S a j z l 6 5 b R w O p u a w V b + I E a j S o B 9 G A g m 9 k I t c k 4 x 5 v s A m A j n D h l j J n w r j U W t u / q y V C D 7 e 2 q Q L s 7 d 1 G G N i x p D T l b X 1 2 z 5 O L 5 y k B 8 u 1 t i i h B v E Y 8 e L j t s 9 C D 9 / V 6 a Q 2 M c Z G v B o h F f E u n + U f 4 k p k p a T N o h u 1 + 1 u 4 s D 9 p t t 1 D l s y 4 Q / G P Z x Y x p p l v J 0 w 3 u H 7 m 1 R 4 Q 0 v T o 6 z g s D 6 n j v i / i m I d f R j 3 j c n 3 I P 7 s y k w e J b q b X 0 Q R / 4 3 3 3 X o b W T S E a A H M u y v q V 3 X X 2 g U d n + T P v y O h K x Q J u Y q 1 E y 8 o v G T / g 9 S z m 5 f 2 Y n m H 3 x f 2 U o e 2 H k h N 5 F h R 8 n L I P 0 i J x 3 E + q 0 1 c Q u F C L q 0 W v 2 6 x V Q n T 0 4 l N Z y x U n 8 Y C A q D Y v H n G k a 8 D l U c M v C 6 f E O k x P X F v f x W y h X I f g c f D A m G v b T v w Z + L P a t e B f f s D s Y x Y J T 2 / h 2 4 E y o r B E w s P W S E k y w h R 2 z + w U R b D p x c o e j v y P Y c S r d 6 V L x m O r O 6 l e u Z T S 1 t l 3 f B 9 x c 1 6 Y H K w g 7 1 Q D 8 g 7 M g p 4 L I d p f e V j W b f G 9 f w Z c P + b I d 1 / N o l 3 G / x p T A P h 9 v 4 f R a p f U 7 T 7 t d J z 1 R P D + c I y K R I W g z M 4 a H W q M D + 7 x D j w 2 W 2 i b j 4 v x L D u W h M E 8 T g k k R z c w / + H d J z d k R B f a I s T E t N G 0 U Z / L 6 M L c x k U g 5 r 3 / u D h c o g Y 5 l N 5 b e O 7 V 4 E d a 0 R a T r H Y D r K j F A X d H J w v r Z o 8 Y S e H y b Z 5 w 5 f F j k c Z f 6 9 E M f 3 i 2 8 F I d J w t C R r l z 7 N G j C d X 0 Y 0 K 7 u H 0 L j 1 Z O X j i O p i t z r I C h H O 0 m X z E G + j g G W r r K r 2 k 2 h 0 j v A J H w j G K r h M m y h h 7 4 w 4 W d S i h 4 C m r g V R v 5 9 k y I d p t A F B n U s B W W E f Y B D r A Z 2 J 7 a V 8 L + D D t E L L y C O r 7 e G Z N y l B j V 5 w b M 6 v X e w N M N A P F X d 7 h j V b D X 3 A x u n + 8 3 I o m B 1 E 0 k m w l N 9 + f U k 6 g 0 f R M N m K x P f x x G v / e 0 1 j N r d t u Y H f z H W m 1 w 3 P K z R O b 7 G H 7 d w / 8 C v K e 5 v P 3 9 f O u x 1 t 2 K P 1 5 0 2 R 6 w p m 7 L 9 w 1 Z m 8 O u 0 I 7 h f 4 s / L v p v f / q x X 9 8 d B y V t q 8 + c l 1 G Y L f z l v t 9 w / f h J g s 7 t 4 8 7 G O 2 Y b F r 4 O l L i w u d u 3 f T z n y 6 M V v w C a E h Z E z / / V L O P O 3 n / / 3 l x y 4 L d 4 v 8 e c l f 0 N B T / x 0 b V E L q N c e 5 I d / 8 x k T 6 p G p g x P T R S S p D 4 x H O n m s o u f n C c H d N 7 l E q x I 8 9 s 4 w A S u 5 3 B 7 v C y Q l n N R U P 2 b i x P 3 5 o N z 5 d 1 l x t t j g b H R l 1 M / m 7 1 c F b Q v 8 3 k Z x O f B e 8 M V h r / / 7 h 3 X w W R W 8 Z M I K g y v D q e e H j z 3 i z 8 W c O K Q j p B a k D P h 7 / / 4 F o v e F v + e / / 6 S / r v 9 / v O S / f A u c g f P I t W y B m v t 9 0 / v f T y H w d z T 4 z + E / f 8 r f A J E n H G A m A B m k 4 4 c w H k T + 2 P 7 u R a A k 8 e d z V E Z / 3 t X / / / P / l + v z + A E 3 L w K A m y f x d z 0 V h G r U f 6 7 n 8 8 / 1 P N 9 / 1 / P 9 1 7 e M 5 P D / / + f / l + v z 0 7 b t U U u e h B k r B d K z t r i m h B V d E R f 1 W 1 Y y A 8 s K f D 1 4 3 u T h n 8 9 b T m B x + f M S M C t + z 5 v 4 5 3 n 7 v Y R T 0 W r / P W 8 z F q + J e / 1 1 Z + N 5 + / 2 k 7 f W C B Z P A w 4 P a 3 M P D I x z x 8 P x e Q m w w + j t w i / Y X Q B V J K X / / K V h f 8 V P o 2 + a 3 P N J Y V X 8 / A d / 1 f / 6 E / 6 c / C 8 Y d O H Z 9 / e + G f + 2 E D b 3 B E v 0 / f u 2 v T 8 7 p 6 M 3 U m 5 r 9 7 R 2 6 i t B W 7 A v / 5 R V Y 8 z 7 D D d e w w E H M + A t o D 7 E X 1 v n Z 2 u H 7 + g t q j / A M H M l q J 1 M f x B + o v b 2 f O x h w w a f h E P w M O 9 E G T L B i B L P C 1 q a m 7 V 8 v 3 + / 2 F m + F S x m X E X A u R 4 S C Z L n 4 q O H z s 5 W D A L M r v v N L C b V A v a + T P a C V h 0 e u M v W P K j 4 e t 2 3 Q a 8 t 6 5 x a U w k 4 / X q 4 L U o X l E 7 q 8 w P h R y q d b u k 2 O I O c C 9 9 3 p Q T 8 f g L M i T h 7 f f e p 2 Y P J l G x 7 W n g b B s / G + o + l y h F 5 e o b f j R i J H S t f 0 D g 7 R V / n 1 b C s p K u n e T s g s 5 a 3 b i X o D j r g J 3 j k S a 6 U q S 4 8 V R K w b j Y p T E k R 7 H a U i v d 8 R / m Z u a 8 L E / k A C b f z j W x e z 0 K C 9 M G x y i 3 5 s y d j t N F s x i M 0 d b Z 7 F 6 m 9 p 5 4 Q I W 3 O f Z X B a X m A N P n Z X e J C P Q L + U p E Z / a P x d e f r 9 7 b N g V u T P 3 j q C V X F H s n C 7 P m 5 z u 6 V c u 8 i W P d J L 8 a 0 7 m E O a z t 0 Q N 3 u 8 7 l c 7 W K u 7 A 3 f h J s 0 l + v n H c j N P h K 0 M 1 r P Y L j J o j Y 1 o 5 R t q 8 p G k t 1 B Q 0 Y B l u p N + Z + 4 O 3 a E N X r 0 / E Q i x X g G k H 5 D Z l x o H D d W r Q N 8 H F t a H b 9 N Y w S P a X M n P v s 3 9 N U D v 7 g B 7 2 7 P r Z u f Z L 5 X 6 Y S 1 m c M p p 2 O X u w p J p M b M / 4 H y 4 4 R w 6 2 v R H 1 H J X + g + t C 8 d B s L s x 1 z e u d P / s Z X Z M w 7 e O M D 4 i f X 7 S O 1 g D k m R / g b M R D u o j f 2 A i X m E i J G b n K 5 / m S n J D y i / o K d t l V + i l 1 g q V 8 k G I W n B O n r T c M U / c D z z v 1 B O D f u 7 l M Z 9 o 8 h D t v 5 1 j y R q S f t m h 9 K K b y n n u L 0 f G L 3 I b L l H w j U P c T j R m M B A h 0 A r u S 8 2 j c o D k p T 8 p e Y T k F 5 4 r P l / l v R s y d 6 M i Q g N l m l 5 g p F f R q X 5 + J i f z 3 Q B g A 5 a L 1 U F D Q o X t 8 v A W l M z S N d 8 n o M B 1 s N t + u 3 2 N G n j n x h j a Y J V 8 8 A U 9 / k R l 7 x 4 Z M f y G J M j d 0 9 M F Z 4 k Q z e v t 4 g k S 6 s 8 o f A O B u X 0 T k J v C m H 7 u H W J X E d v 1 o A 4 p c U H W S f u D b t 1 i E K b j 2 c e E z R u + 4 z t 3 x Z 5 G m A + A 5 c 9 + N E H H D i / 7 b 7 + y k 8 h x R x 0 I 3 6 u o n u V m P u 7 V y P l u k f i y o 0 J q / c C 5 6 W z T D q 7 a 6 5 n K C Y B t s s v x j r R f 2 P N 3 O O t C / e b n s t C W L / G i l s + n h B H D c 2 O P O v R e C u 3 B u o l m F b 5 T k 0 a g T C V + 9 n t 5 + v r 3 d b l p l 7 O g Q 4 + P r C c p a Y s T g J H d N n t 9 z f 7 9 H h l 4 B h 8 B X W M E A W v j 9 Y m 4 O X h B + T 0 A Q Q P V m M V t E O J 1 D / H L j 6 t v 2 o w l 3 m u t x g Q d p M l 3 9 W n f J J W + b N s t f 5 F R c v A n v E T x J 1 S y L r V h 5 J z G X s H P L 3 + z f d c d O 3 S M 8 b t P M M 8 1 E f g o F b R L X M D R E C I F 4 V w f x H T y L F I L d j e P W L R F u V N x 4 9 8 k 5 n 0 P o A / x H 8 8 Q C s c 2 a c z F 0 a M l b m y b 1 Y k S L P n f X v U D / c M x c H s Q M M G 8 Q 1 h z o d s V D 3 5 F i F s g k K 9 I 4 M i C s b p G T j f 6 y x e d U b u u M G m r u U d v 7 S 7 q n p 0 e g b P 3 a X e b r e M H K R 5 a t n 2 9 S k e G n v L G F T J 9 l V n 3 s G 6 G c t P 7 + / y Q H q P t A 6 T n M 6 L X 0 b U W Y Y F + g U W I B i 4 w 0 7 u k b / T + p s 3 w O A U t f V o R a U 6 r l Q m 6 / 0 t R B 3 X r P / x 1 / 5 C X Y p 0 / W u l / F U i w O v y p H Z H 9 U p v J b A + + j r m 5 t M x W r o a z x x / s 9 D M T L B j J p + Y p C E V x f W s a E H T c x u s R 7 y n g 1 8 H U + f 0 3 J 7 O t 1 x k f s s J k a F 2 j c r d r d K l s N g g p 6 A X M V n Y 3 c X x 0 P m 7 n R Q L y H q F w Y L O r H s w j I 9 A o w z 0 M c c i 1 X N j G d y d y / g g r E 8 X v u Y Z E J q D X A c e / 2 p l E t c m 6 i w O n g J U e i c 6 M 7 g x d z c + P 4 U U x j N c U P L a v b w 1 u 2 Q f / g v U c k C 1 4 g j b L 4 5 e + T G B 9 2 k e s D d Z v h 5 M C Y i D w 7 P P / 5 b e e w n H 6 W 2 B N y 8 M 4 M 8 Q q X R d 5 R J c Y 1 e 1 y v w X 3 S p S k + x F x R h + O c W g 8 m I C H I Z c A B u v z 5 W P 7 O 4 y 4 s a Z s G y Y d O q Q E 2 6 D e c x h B 8 k n 8 9 u M a b Y i O f H + 1 L 6 Z Y + R c s g b x 8 F S 9 v 9 7 R F C l l s w / E D O l X p o N N B 3 J b n g T E P k A F l n 2 3 O X 1 4 w j r p 0 g B j L r 5 6 C n X X D E y m f 4 r J 4 c s z 1 w Z m c 8 3 Q V B 3 A U d 6 p n m Z D x U P P Z r n e f s d n c f l m / 4 G l D L A p E I + e d u y F h y l u h I T N B 8 p F 4 A u d d d n l c d 5 K b x v e b 2 G j Z i q 1 N i e L o Q J V q q I 9 r v 9 f H t M 0 C c t b Z 1 0 U I i J 1 v L N 0 n z L Y u q 3 1 S 0 G m a m C J K x M b P E J h Z C 3 v n H R L c y S M T n P h t s G 8 v k 7 P o X A h D 0 c W I 9 t U m G F a x M Z p P 0 o w g R I d j o P k L Z r v o C o a C P l H i W V b n F p H v d / X A R h 9 A 3 v L n 1 j 7 2 H R F b R v 3 y Q B L I d p u H f b Z k / + 1 a J 1 j N n / 2 l T A 8 y e i Q v W z 8 B M 7 o J U 6 1 n Q o E x m l j 5 v s s 4 P / u K Z j L X G 0 I 9 a k o x z H 1 5 P F H Y u c n j V 4 x m e L S 2 r 1 u / V r / s u 7 c S F o C m K O g r 2 F H V X Q 4 q 5 a 7 G Z 0 D c F n g i x e M R 0 j A m j T s A 3 g A r o c M L s a c c T G r 5 / K m S S D c c X 6 A v z Q b m F l N p Y W j x 0 l s m 6 E f Y 5 p 6 B i S b Z C g n p A V G v G B / j L A m W D P I 2 O L S 2 M G X 3 g 9 1 M T f H m H 7 / K m Z M Y o N 5 p z E o P t 2 L 3 K c U 6 8 n / v a B r Y t 2 3 f P 3 1 + n 9 + 3 q i Z 1 z H Y 9 z a j N m 2 f y m B g W + 0 4 f 2 A / x X u H z 2 E R N u V M v N n n B D c h Y N 8 D y q q A p R b e A K o R a x A o e L 1 J D H J A R V O i 0 v O I w X k x F t 8 6 K 7 E a 2 U m r 6 1 5 S s 4 t C s B 4 S 1 I 3 4 R A 7 e d b c F 4 y i C K 4 z Q C b C 5 f x x r Z 1 M s R 1 I E Z N D P w b J B 1 Q i q U l w c d A E X Y Y f Q d 5 o p h 8 Z W l z C R y k h I + e V W R b U O y k I u q t a a 2 B V C x 3 O J A i D o c C 3 K F b e q A p R c I M y c d X d R Q b A K w z x d i + q I M W f R 1 f D f H f 9 6 P K y q i L U K D X 6 i G b f h N q f H D Q M 9 I 7 p w 7 c y Q + U q i U F Q N M 3 F y v m R j L C N y I k F c r 3 Y f r T k V k E b l 9 g 7 b v 3 0 9 x H B 6 B M b d K u n T D U o 9 g 5 k u f r r l N q v F U 0 u s R m G U h n C i b u k H / k 4 c K D E P l q E h q N X E L h v m 8 h C 8 M B B N M q O S T 9 N r k v s U W o K o t 3 9 T 5 s h k 9 H D 2 A w y U R A W R A g c s 7 v S w I r y m J l M T w + g u E l S B 3 3 E k + G D S B D d U w I n Z T Z i 5 g k I z m P w 4 F t O + b E + W n w R C v 9 / S W + 8 4 V d g V u X r R j / S 5 e + u s d b u / y L V d b E L u 4 0 7 l A A M i F / o J a B 8 9 b N k Q x T P n J k E U 5 4 g s R u 8 t B s R w F 3 N L 2 o K R 4 1 + q C r r 3 J E / b N t I 6 n T D a C G r 5 c p E a L y + y / + 7 2 b N d G + i N j 5 f N i q f b q 1 q E K i e t Z n H 1 9 Q 1 g P x 2 G w i 6 c U D 6 k X N 5 z a C N J O 9 U e b e 3 N 9 s S l t g B 0 T 5 q 8 n Z W Q b 7 + m l 7 n v K 0 J 6 0 c g Z 4 h 7 w G i O 5 s g E y v x k W W B N + a Q K B H n A 4 r G r c J + 7 c p 3 c u W K 0 l S 4 n v g G 9 s z y P s i + F j s H W i i f m L c + P w o A G T j 7 F I r R V k 0 I n U 4 z o M t q j E r 8 z j Y 1 T y K e K T n B P 7 M N y N Y L 1 I S t K G M k c + Q f o I e J O X l O P 3 c t R e z W D A K k J N q v Y S f N A h c A 3 G q r i K R S z s j j C 2 6 S W p 7 z B d z d A 8 J D q T u M H T s R j J / O h 5 6 i O z u m p A 3 g 4 Q f l b 4 i 0 n s W K M Z P d 7 K p f 7 Q L B H h j 7 r u k Z n 9 Q D 3 6 q G r / C j 9 w n s s 7 c F 2 C E E o d q H m z v e v u i i N p K D X B Q O K 8 W + v o I k v I 0 n F k 6 x Q a w l l S R v W r I O 5 0 d / 7 P M Z 9 d A t J L s j / I o c p 9 U K M z P 7 r + m P d b 1 f K 7 b Z E v k H L B 0 C F r D d a z v y A 4 B h W N O Q J w 9 L w Z W x H W W 8 G L 1 z L p A N X I b z c M U o n K W D e o r p c A Q a S v W P V F P N I e l o V 4 B w X o 7 V 9 s V V p v n z V 8 v f H H N H 8 o G Y f k Q A p N H p J c R U H D Q E w f O H 1 T a Y A 3 i U c M x d A d W A j E G Q X e v J l S G 3 T K d o f H W I i M / d i 8 D U L D 7 k 1 t C E V s c o 7 N s m W B O F w d + y U / G B F F U c U h K x H v H b t E 1 G M I Z I z y U k K F 7 g G 3 2 u y 2 h 8 J t O s V 8 s v E C V z b C k M 4 n 4 + 0 f 0 s j m M b N V e o w a L K O H u W T d I x q D r k 9 q N o 0 V m l L p 5 3 K w A Z 3 I e 2 C 1 G I + b 5 X j u 2 o E o q 3 C m R r C W Q K P 8 S 5 t 2 v e D X l p B q 2 9 d B T s x o P I d b x l 7 B l N X d S J C J 4 B B 3 W 8 1 I s o x q J C V + 7 j J 4 b i y 0 8 k F Q 3 J M b e 8 2 z M E O E Y B x 9 h k c A 5 / J o Z 4 E F P j e V B W z P o 9 o i V k H p 8 G F m b 7 r B 8 n S L v q x V s + i q / + A D z A U u / 8 7 / V 0 n B E T 1 g M 7 a h w i i q y A h R t F c J v Y K l w R 0 c S f 3 j O P e 2 j 2 T T C E M 5 e 7 B 7 d j w x + a L p l y F h W G A g e n g Z D 5 Y w t d 1 R G W h U + X 5 p e u d d 0 G E d Q r 7 w r V z W U s j n x 8 q + e N a 6 J + T 1 x a c h x + I E 2 e Q o B d r i p + F k U 8 C f e R n G C V 2 3 9 s q Z K X T k 8 / S H I w w v F F m P J R J l b y + h L u d M O 2 z N f v Y 3 7 / G i R s F + 9 r i A Y 8 V C + 4 0 f c H 9 p a E 3 O y 7 e + e h t e 5 z m I B 0 4 M 2 V h v m 3 m J B s O 1 d B m V c A V 0 s n i j s g I + D 2 b l L n 4 9 z H p s L 6 s H 8 Z 9 9 f O Y P c X E J i N a g Q u R U s 5 V q T X 7 1 p 5 4 X y p Y e 0 / v k R 4 l T s a / k P M Y g 4 z 6 P T V 4 Y Z t n T k N s e 3 e L s l 1 U B c p g S G / i D Y + p 8 V P V 7 g T h 5 F t 9 8 Q E F D P 0 c T C X U b B f O n K P k z t T R O k B + 5 Q o 6 G 1 h s h m G A t N y K M L 1 p g E C u 4 d X c x q l g 0 O m z 3 O x J U y m h M l e e 4 R N e B c W F k R y z B V 8 S u D I Q I Z l F S b L v V K y y m f + 8 r 0 d p f R 3 Z D 7 d 6 s k r p t t B F Y a f B g A j z W C e G V 2 k w A Z A x H h / x r s C s d u u j E R u y I X d F K i 9 f d x W s w j y n d G Z n e D E r b m 8 i + x q b i I Q U 5 + 2 E A X v h R M V q v j o F S 5 D 1 S A A v q m o j A L E G J 5 6 H M 1 q T O f u j f v E 5 7 t / c p J 9 T q m x z z M p t E / H X V x h V q 4 7 8 X 3 b p 2 g U 2 B H T B z Q L D n K R w e v L v u R 5 n N f x Z o 1 Y Z M 8 M c p m r 6 H 2 O t e R 9 z u 4 L m + 2 q x 0 R 1 + r s j 9 6 t X 6 m w j n V r t E j + Q S n F + j o r d x u + J 8 W 4 1 2 7 y 0 n t i W x 4 7 s X o N S w U J 7 H q C G v g w 4 t 4 s e M m i i t X K F B B d / Q U b Y V K h b j 7 w K R 9 F 9 r n F J H h 1 d i U l E 6 L H I o i 8 M U d 7 q 5 V y E u g 7 7 m V I r U F D d z 0 j y a e C 6 9 f q H v C 2 Y 0 3 G s C p y 7 e G + X L K u h H L Y m O j y W n e j r W T j 9 0 M k 6 c N A X 8 O K U K w D u D f o v C / l l P h / U Y 8 G 5 X D n 0 V T h X w F F D X r K p r e D 0 u I Q f J L 5 1 u d 0 P K w I C 3 j Y i W c O a f I a a C r y 3 C 3 X V d C q Z y 8 U i l D O x v Y b O j U 2 9 w x j R u F t U y / / R 9 Z 2 g Y x b R f 1 Q 2 N y P g I E T C q J u m 4 D K u O C k 9 B l 7 0 g V / w B P m u B A i p t S 8 o J Q 3 S A h f G t I r y 6 b n B o t S 2 d V z P O l w C w 5 J + J j u D P q s e b 8 4 z n B S V L r C w / a Z b v A m 4 p N S h V c E W d + X s o i N F b M l D r + D e t A 7 5 2 X r e j P k q K z C / V I p 9 d 5 M / / 2 B N R J S V L z f w S 5 c k + w W h t h c + n R d r L h G A b H o S y J 3 B 4 1 X P V Z y d j 1 f k D n 4 1 t B X I / o M q O Y O V 6 w q X 3 g 0 p U p w G l V / R X / w d R m H 2 Y Y A C + z 2 y k b Q U C T C 9 w i C t f b C V z W P S K Y d x G 1 e a w C Q c 9 u l N c y x a E m c N r / E o c s Q G 0 N 9 L D 3 X d G H A S k 1 n P U g J I p 8 D V k C G S f a j C u G M b R q E h t Z 1 / z I E a 4 L l g z n 9 h M e 1 2 d 9 r 0 w 1 e 8 J u a X T H E K D 3 V A a C 5 n / m 3 e n k 3 + v v Z Z j Y p n 3 4 V N 6 i H Z I C V X h l x v q I R 7 6 T R Z U 3 Y D C w + J 4 B B h b o t p A 0 Y F 0 p C K 2 0 S / R k n L 7 m J u G S 1 b 3 p 4 P p Q T + g N L n S a f F b m I h y 1 0 x s f 3 0 q T p A X n D X f V K 1 b e 9 6 r 7 C b Z 0 + c U b i U U 5 c G k f D o l T q F q r q r 0 3 6 x i w w D Q 7 2 p Z K C Y s j C / 7 x y e 8 v r z Y l 1 c t g F 7 P 6 N 8 x u E 6 s J R S Y U 4 u 1 d W X V + 6 K b Q F k S K v 0 t D B k m / G m e 2 L 5 R o s o b z f Q 9 F 2 r g I J U Q x Q u T 0 H S d F A C k 1 r p E l L R d 0 v W 7 Q E D o s m t b 3 e 1 M z g F r C x R t v t W h c M i 5 Z z E Z 7 Q J G s y d 5 a E 9 U f P v k 7 q L J s S l w n V 6 P h Y I 6 I U K N a 3 T i R o G Q y 7 M 1 r Z 6 5 D i F 4 K 1 T W o F 6 T a z b 0 3 3 9 x r e X y 0 Y X x l 9 d Y g v 7 v t v R 4 P 9 F T I Y Y l i F A H 8 F 5 X k 4 D Q q p U l y l k X P S r A L t d e E f y J E b z s e M j c G f Z Z d P 3 E g X T 3 O + x u w W U i 5 B 4 / 8 P j S X P 7 8 x k y F H 1 H M 4 c s N P S D C 1 0 Z e a + + 6 b 7 6 d M G O 3 w v i V S 6 Y + e L J P P p O G L k D d H 0 T T Q 8 d l 2 W 7 B 1 H S 9 J F V Y A P A / t y Q z O Y F 8 R E 0 N g L Q Q Z s J T q h v F K V B 5 J u G m S P Q y f P O V L q i C Z J U 9 + U 9 G Q J 3 v 7 C n A c 6 e f t m 5 m x h R q v c L w n S r j Y C e r A R A g K 0 k f m / A t l D c h P P 5 I s b Q U 1 L V B T B u C 3 h k F h m w / v e F Q b V j D / 5 O R c x F K 2 5 + y q 1 k h Q / j I R / O q 0 m i 5 b f Y z p P j e 4 1 G x o R E N 4 R R F 3 z s a t A P V 6 8 x f p 8 U m f Y S P c 6 M D 3 2 f a 9 M H 6 M H b c 6 M 3 I 2 p w V i v R 7 X e f L d N R k W 7 G m w G T 1 4 H x 4 q N D 9 V e C m Z x 7 y p g U J d V I 3 1 n 3 R T p 5 Q y c o C a W z n S Q K f B 4 y E o g g d 3 h D A V g U n W g A C / W T d f 7 7 7 f f Y Y H e 1 f v x e R f h j l X P Q L q B x m 7 y w C K + R P l w 8 t w F k j 9 / X 9 A 7 1 e u b f c T 7 Z 1 l Z 8 L 6 H b S O J 7 Z r O X y 7 1 Y P h R h 5 e M s 7 y U O j O H f 7 A L c B D D x 8 o L W x g 3 4 F G 1 9 a K Q D b I W L E B T 9 x t y 9 C 2 Z l C p C 5 A W 4 S s c k w 3 n L F e f n q n Z u l V a 8 6 S 9 r 7 p S R e m + 5 L 6 n t T O q L D F A + 7 B y J 2 E O G J N P V N L k 0 E G i Q K o 1 2 n n a Q / 4 e K O i f u b + Q q 9 J o L 3 4 y L d l r k 9 d P J k w 3 E X 0 v T l m 4 E N C R E C I o N Q B 7 W Q Y 9 M x M R 3 P G B 4 c P 4 l x l e L c J W C R O h c Z Z T K 9 e O N X S L l d h z k i E B b 3 h U + X V x q d e a q a 6 e Z L Y 0 / u p 3 7 T E + F O O b + e I g l o m a S V c C U h v B X + 1 N E s l L F 4 4 U T R u y s S Z o r 9 N 2 a p 7 h t N e 4 C j / K v j o 4 b z 0 z c E / L M E U K j Q H N y 8 w e 3 k H q / 9 p y f 8 G G w D 7 H P o J i R q x w l A H E E 3 Q W 5 s R F H / a D X C C 9 1 h h D h N h 4 A 8 e H Y Q C y 4 i A K v T S z s b J / N z C l S L Y G U N D W h x B X M L N O J + v z l f J y S S Q R D / I S Q F P q i t s y q N 3 C H D 9 v P Z D 4 O 1 k K c d 0 k j B j u L O u w X H P X 5 I D 3 a k d W a 7 D w M b J J T P H s A y 2 9 I b X c W J i q R M u k D o n A y M p 4 0 4 q K a F t m a p 1 6 1 a X j o y 7 h u F 2 l / d 6 L u T J H I Q D 4 O t H Y b t w 6 7 B R q g y 4 K 7 n I 6 T u D 1 G w r 7 3 0 8 k g c 3 0 e o / T j W v 6 o 6 0 G 1 L Y y J B j 7 E o n / 3 I l n D A B y i g n M U 3 f v A p I t 8 X k g z / k g G t 2 n v y d d M + Y 2 y P 4 G + h K W n T v c p G 6 K 4 0 u C j H 3 Z w G I 4 7 6 y t F 3 t 6 V 4 V E z W y c t 5 i D M H O 9 U 2 M D O d / 8 a I h u 1 6 a b a h g X w W 8 3 B S J O 3 h x W C U d f Z y e 5 k p U s U 0 Z c M b j c O E 0 k V 4 Z p H O n f v T c k + u m p a 4 P J C O w h 3 M p 9 i q W r b r 6 7 Z L W c 8 I d + K r d Z J v U e z Y D n 1 9 + P i q K d p B f A Q e I y s h + W r Z V E h X n J l 7 P E x 5 q c h k M 5 L s m y G 7 k g Y T b t P m G N r N m 2 j E T X K l 2 X I T 7 g h F W G 3 / L H 5 l w P v o b 1 2 V S F L L C + E y L d z y l p Y z I F 0 v 1 7 V g q U w g B X t U V P f O J + + N 8 J X 2 + D o U Z A U q 5 t L J N 0 d I r d j S J H h q + G 6 2 O X o 6 6 W e k A x d + B m B T B p o + 9 d P a W d 2 e R v c g p j V 8 O h N p z k p + g g K s f / Q g G 7 x O f P 8 z 5 w q n 8 G B 9 S H d e c S S m F F V / b 9 J 4 2 J v H C p H A X U B / t k R o Y D 5 4 K I g c z Z d g + f k j G 5 L 8 U O c 4 S q + X k K z e u V G f x K e B t J e + u p x v M T N x a G B y 8 Q B A M r K m F w J n U P d 6 F p k u I q n K M x t b g Y E 6 8 m w 0 O v U X v t a V + + k W D y q + O / E 1 n z g F M q Q 9 0 o i h t T S 0 w w N B J Q / h W n x 9 Q 8 a x d N 3 t F + 9 C 4 D F 7 O s u n 2 Y 6 A M V W C z R 4 / e n n + V i o / 3 0 W D P d W 3 D o E B A B W l M x 0 e V D D J x G x Z V q A V X 9 E h c F 4 c m 5 1 P K P D 2 a v Z O J A m K v 5 M x A k + 0 v Z p w S G H v y a M G 0 s h 9 H n o W 8 m j T 2 5 a p d g 9 Y V Z r p u M p S V b q 3 s r D b D 3 e h k Z W y n E I D v b w G I b P n 3 b 4 0 3 g i e G R k N u P N n 3 s M 4 u K l k J R F f I r 6 v O k s b + F b S C e T B L E J H F X L 5 W 4 d 8 n n p 3 9 Z W G f Y M f H W D / 1 B F l 6 K h q d + 0 t p F Z 5 8 M x f h F E L K a N O D g g U R J g D S z I D E x e Q s 2 7 2 1 8 S a p 1 F 5 9 v B q n 8 7 v 0 9 1 i z k H y H c l W 3 r y R s q c V i o e W U 9 l d 7 w O 1 q Y H x I K / g E b p S n t s i + w o N t S o 8 N d O L R D z 3 T 5 x w k D L o F S u w T W B + v J k r o n q 9 c 1 U 3 v z I Z W v f N Y Y k A G 9 X H j V l V A W Z U T c w F y 8 L q q C 2 X c y O 3 B U K M U Q D 4 9 y 8 P m d + 1 8 U o l R S i x g O 2 Y v S / k Q G x 3 r V 6 s Z / 7 0 F B 9 A P 7 W c j J U p T m s L G a j X + k t D e B s d C w R W 7 I l V b s Y b x r S / T P G M c V R 9 P V X T h 8 Y q m H b 9 h Q i j h R Q 7 Z S / + Z p f 2 6 2 s o y E e x p O O z 7 t l I Z K O 9 M I 4 z 7 a 2 x P K u l / b k I C G d U / C e b 9 D z C C n O Y p a Y w s m / k s e K Y y F L q 7 f F + 1 g 9 l / F Y a l 2 w / 8 m M 5 T v T + L A z I V 8 L J B W L O S 2 3 5 J r M r + F x 7 b 8 r z O / T C Y A p t r w S q y 3 V H e B v 9 5 t U S g 6 b g + R n k 9 L J T t 2 f H 1 o 4 f l F m j X L / U + F U o B V O l n g N P 3 k Q H B h m x C s Z C f c n W t f 9 i 7 c / j g h H y 4 h 8 x s t R w D T + O f / k g 0 A x 0 l H Q s o 2 r H C R 3 z f V 8 r G K 3 l J x F w 6 h 2 R V J C + n Q 4 X B w b 2 T 8 o N G r I v R k Y G g z T y q k E / n 3 H b D i + K B C n V R X 2 G 5 l s R M X E X H s x p 3 G 0 9 x 0 2 D 5 / Z N 5 Q P T v V k c 4 n f I R r t p C B w i j w h s 9 + 5 d / m R V z K I 0 H X m w i C a 5 o k r H H 3 s E Z N U 0 Z Z K U C A N U a m T O f e z x A s k V + r 0 3 i N m 4 t h X 9 6 O T p o A z 3 y 3 O M 3 V o E v E R 5 n C 7 5 3 n h A y g D w D U a s A Z r 8 M g k v H N 8 j d w L 7 n T j 1 t r o K f I 3 L Q x P g i T p P o X r w j 6 c 0 Y U 7 4 3 p B D l s E i D x K e E l I t / B 3 m N n 1 c R y 3 5 L E X W A H q z Y n y h D X G 1 e R N B K 8 a w b t s 7 d n Z T Z 3 G Q Y L d V 4 Y 5 2 N O H 8 t A + v e w y F q d 4 a T G R 2 H O F N p z g 6 y / O X Q i u 1 R x J t P x j G G 4 l V 7 q X / r N n Q G r R 8 3 H V M M T D 2 D L P F 8 I Z p D F Q V r n r H n T + b e x K N i 7 F g + v w A r F z 7 e C m D 3 G 9 O x H O W I V j f j v t x u A Q o X n g F L o H n 5 5 T W T u I c i p y 0 u P v x + t P j x C N x y t r H G b F J M a E / c u X y 4 D 2 E 0 L L h d r f e Y p O J I J u E I Y D V g C G 4 n F 9 Z x F l L y a k K g s q 1 q i 4 s O B L Q 0 z g / h P l 6 9 l / e / n C z f 8 v f C 5 h 0 c H b 7 Z k u I T P Y E + f P N 4 3 X P U D 2 U p 5 c F G e u t Z y n 6 c W t w 6 4 6 W Y Q A 3 H h M r 9 M b n + 4 v S L W G 5 R J b D f 8 6 d / l k x W a W N Z D k 2 l l M p x P e D u O e 9 m j T 6 B r V n P A 8 0 v J 6 u t v 7 8 M p h E N G T j 3 T H V 2 o V U y i S W g / R R I H Y o B N K 6 V X A W b R 2 s 1 d 3 e g p 7 i 4 B u 3 A b L 9 A K 2 v K 5 I D O B H m Z U s I r B c x N m H 5 e q e V H i N q c r G X H I l n O n I 1 B B 8 R s e J 6 f K 5 T S u w s U N h g 2 E W q 6 I P / v p J g q L 9 f o f N 6 k W m R z H j o V l t U x H K T t i J Z 2 c v r L H o u 0 l Q X J G 9 / C V 7 F e h V / i D Y a D j q i 6 v y X n e H c m O 2 2 g t 9 x 5 J m 9 a U w O E F l p I k F I 8 Q x u t S Y Q 7 j S 2 9 D l z l x X S J c j c i 7 t t l G 7 1 3 1 l z 6 0 z 9 s z s P B R D h x r B Z 2 f l x P P D f N 7 7 j q B 1 h M H x q / l e Q A L l P b 6 M 8 K E V p k / W W U T y b j E I p c h + 6 5 V 8 O t o Y s p h R n k 8 O r H V 9 w C m c q y h 2 U S R j n I n S H 2 / G C B 2 V Y B G y 5 u q M V L i l W e 8 0 V N 4 Q 0 v L r R Y d q F y X X s P q m 1 i c E / r H Y B z 8 O E 6 3 8 / v + C 0 e n j 3 9 J t D l o W e P C M H v u e Q X n Q M Q m t Z Y g T s K e t X 6 a f 7 J h w 7 w T V X R N b D T x n s E u t 5 c G / D q m J Q Z m 9 I Y B b D V k S s u L N / k W / 7 W 6 f Y t u r l Y u k g Z s 4 t S O L r N N M y e 3 A P x 4 2 E Q y m O Y Q i / / B A d I Q 7 3 X W E Z 8 n f Q P U t z t b z D S G H E W T k E B q Y r 3 9 e u / p z u 1 M R s w g R n A f b + E z 9 s c p x 5 0 T F 6 3 a J U 1 7 z 7 H E F u I p e m z 2 d p 5 m h M / 7 l 1 4 / n B P z 9 2 y y I n Z k V S D X p v 5 2 d H I f 5 Z 9 f x Z O 0 T k s W j q 3 A W 9 C N w h m E / K 9 1 c J T 1 r K l j U 4 u p b a U u m w B L V 2 t r t c V 9 l H Y 3 q M B t Z p u 3 T b W j 2 M Z Z 1 R 1 c Y J D 2 B N h A i j w 2 n L 8 0 N J h I m s 2 T x 3 9 E Q Y 1 B y A B v F 4 O Z 6 2 3 u F g z v 3 H K c E l R C 4 Q + 3 A R q 8 Z b Y v 7 T m m H B k M M Q M I j Q D q 4 Y j s a 7 z R 2 W E F o B 5 z s 3 q T w i c B J C Z x Z Q D i x m B g J G p r c j 8 V + 5 d 3 h d 2 l 2 D 8 4 E 2 U g v q q p O U f 3 F O O q X i w c j O h v z a a h P V 7 M Y e j 9 p t 7 u v q 8 3 g r w f X A Q A G y 6 o Q f v k P 8 / 3 I 3 2 h h U O x Y F M v B W a 9 L w c P R u Z 5 u 5 q + m 0 e R H 3 U 5 Z N X L c X q e i 4 P e w o 8 I c e P 2 8 0 z 0 L A 9 q u M z 5 s J I h s y w q g x 3 G Y T p g e g b m M Q i Y Q Q C k 3 A O H B B k o M w T t v k 9 / r 5 k t h r t p 9 p 6 a D v 7 w i a 4 F A e 6 v f d u H 1 U 1 S v 0 o t P t c 8 F J 5 R m Q z 9 M X z f s t 2 V / n G v O T l g S q H 4 O I J P L e T I i S y Z A Q M D s 4 4 w 8 p s 1 x M H U P F O 5 J 5 d / A h 2 G i R G p Q / X Q 6 n 1 b 8 n v Q / s e w A d e Y 2 z k c / b K 6 d + U E V / b u 3 l 5 I C Z h c T z a b 0 7 P y f y V 2 s w h R D w 9 p Q 5 e o q w K H W 1 B Q F O H R / Q o B k P f Y m Z E n i H S I K P z N w 3 P z N V Y s P v h m O Y 1 4 H A S g 9 v f 3 N a 4 w A y k 4 F 2 c G v A j F 6 C 5 U w 4 N V T + Y 9 + S h 6 B O l X D 6 C N 8 L J h u x p P B l z a 3 k 8 m g j + f v m z b G Z k y u y B i W g l B K f J 3 j j p J c E h U b S 4 7 w I k S 5 E u R / V 3 w H Q x n / 4 d u 7 U A d 8 H Z O k 4 b m J + p 2 o P 1 N B y y 9 D I g S k P O n k c H i a y S a i l E 2 X 4 i d J X m m e h J Q 0 A L C / b i v C Z Z x L f S F v w 0 v b S e 2 R J H s z B 2 r s d h E 5 o 6 a 2 X m L 1 t o / Z 1 e l L v 2 4 r 0 6 J 4 D / l a 2 k / Z m J 4 E Z y v i 3 R x H n x 8 S O b G Z m w u T T w f t Z 3 s 2 y z C q P V R e A C E 5 8 8 i z A N g Z S 5 S c t u R X Z n / y 2 u / f T A l n u x m K 6 o 3 L V k J I e N s s 8 d w L z 9 M i X p y M 2 1 Z R P t a B d o P k i J k B o U T Q i I J X o M h W 6 2 Q e W v e x 2 m 2 c / Q e 6 b t 2 7 i / n s d g 5 Z c u C I v 0 y 1 1 T u + B p K h 5 Z K a K H y T L k N Y 6 5 G s K 1 u G u k U f 6 m s d B k 9 T p a x 7 R C I c D / d C p A h D K Z s E V z H g T C u U O k z Q h m h t h D w + O c R 8 3 O d s Y h R Y D c E W C P x F 4 8 Y U X x i K n N D k R Z G k 9 h / Q U s c 7 t m E D A J z 4 r K j K + L 5 M D y M H H P 7 l 9 2 U I d i Y l U e I J d a x d 8 5 S 3 4 w O q v c z w P c m P e G g / B v X v 0 m s k Q j B T l J F + D 0 o j a 4 4 S 8 6 8 S f V m j Z h l p L H w c Z M S h F j n V F 3 5 K l d 0 C G x H Q l D o L M 5 0 j z R F A A l 0 U j 7 o e / X X D U W 7 j g 0 A t a S A T P S X C l 2 R 1 6 n V 0 2 j W y T I / p G k C A m V U k g i U j R p i m M I q 6 y x h 2 d e 1 V L 1 w Y N k I f f k w i 2 s b W q Q p s M R x v y 0 w r y 7 X z 0 t D N X 9 j O 3 O r t 9 F R 0 d c D l 0 n A K / d O K D 8 y S C L n I h v w H m A c c 3 + V a d O E a f Q 7 V U p A u U D y G + 0 5 z D H b 4 c K T + e L I 2 w a 8 / 0 J 4 W O 3 1 Q W U P W 8 N 2 L 1 9 d S N F 7 w g 7 N D s i y f r I U C U 6 2 7 V j r U e f P q F d B B L U + y B i d V P 5 a A A t C / T J K S s p M h c q S h Z z v 0 o z 8 9 j s o 8 m L P 7 B N 6 Z + A V I g k r a r o g b b Y q B h p l 4 4 D i D 6 g p d t k t N p e d 5 6 w f f j S H 1 i Z Y 8 T y s + M c o 8 A 7 v N f P v E q H 4 1 n K f H G 9 2 z 5 o C Q X H M R b g B C / m F i i 0 s 9 d w t Y A z h t L J 4 g / c l K 1 L o a r 8 M h x 9 G O H t + v 3 A a P 8 c k t 5 3 h Y D J J / v i W A i n + d k A F M C K E w b 5 L F j G F 2 9 y 4 A I Z J f p 4 r C B 3 e / J U x U P P / Z w I D c a x l W c K J 0 Y B X i e d z 2 C 0 d P E L U m g u C u j Q Q M O c 1 M h w N O l h C f A 3 9 Z u t o c H Z u P 5 B B Y F / + B w O k B 7 4 P e 9 M L v D E O S I 4 9 S T m E 2 f 9 z q z V / a V z l T c F z K j X O g F f j v x y u F 2 6 x K Q i g X E x v T z q D 0 c L U x E t C L l R 7 X m B G Y q T 6 y n 8 q I f k R z 7 P H 5 T l g I s h Q z n O E b G n Y X w m e 9 i z P j 7 n n E S w r F u z G 0 k H L v x K y T n d A 5 w Q z P J 2 / j k E D i X y Z c M Y B 8 B B C r I O P 5 U c P u g R c D 1 Y B R F t 0 K E e E I u M l Q z T w R C N f t O h j W O 2 8 L 4 a V T 6 m 1 R l c 8 / F j D A s 3 G X S C 1 m T 5 / l 4 R / J l / l M a u z v + M Q E 7 g W Z 6 i U g h T M a + t y 4 t B 0 + A k m R R + i I O 1 l g 8 U c N O Y P h w 3 g s t 9 e q c q 7 C j 0 s n A u w U 4 C c Z k 4 P p U j 6 5 C m / + o q p 6 7 q w S k f v C s T 0 g X Q 9 / j p Q G n B 0 L w 9 n n Q M g k Y r H g X G 6 A h P V / A O 2 M w Z 2 2 L V 4 r I E X i 7 n z m n Y 7 E z Z p 9 v D M s r d j r 0 f 2 J 0 v T f 7 + H B 5 n O o X i x C W g 0 s h t / A K q K 6 R W D / W z A y u 0 Y A o c I a 0 W O A K O R n A E 9 c v S p o y y f X L P u A 3 5 j 6 W J G Q E f x U Q W 6 j L J W S Q L 9 K K c 4 i 0 e 6 B n Z o 6 O G T s p A u o u K B 2 h f k V 3 h y R k x 9 n 6 T j l 2 C x 8 v t F y P y C L T v p L R n 9 L J B j j 6 r u J 0 Z 3 y d 1 a l 2 3 S e + + o h j 8 L t o u z M w p n 4 x d z C h W + u K w D K T Q 1 Y i x V k 3 Y R B + 3 n / m h u G S N k r q e 7 e T o F z 7 H P b D 4 / m A B v z r d c i 3 q G / x C H V P E 6 Q m + D 1 F 2 X c u C K z w V q r A x o 8 F s s J A p x R i J w 9 R P U 9 f z N N H z U U Q y 4 X K 9 5 t 6 q P D o T O Q b 5 / k 2 Z P i X S l U v o 0 a 3 h t W t O v h Q D 9 2 / x 4 / b 4 0 w 9 S R w C o 6 o 5 M s m s Z J B f o Z E A n P O 0 h M t I Q 0 1 X g U W z Q W x n f h r v H N O B E e Q A 2 P s I M a m L I L g A O L g 7 v g c Z 9 s a p m g D N 2 g X 0 Z O f h D u 8 T R K o + 7 i X R m C P H w x f V P m 5 0 S y B h d l q u L x z B Z j r Z R j f H B p 2 b N q T 8 8 J Z b 3 z a 8 i j 8 h I A K G T o i N K b V 1 + g v Z / r q u G n G G X Y A c N + T u 8 8 j 3 o f t d t M v s 2 C z C A 7 y X h t v u N A Y Y W 7 7 Y 2 J F v 6 f L 1 P 2 f y T X r I o G G Q R w i s 1 n X F 3 Z Z 4 W 0 C t N C u s w / T z y H I e C Y s i e Y 7 7 R A U 2 F 9 A N H e J r b n z / Y h g x K g q b I R y v S v 3 F x O 1 1 7 o s P r V z X X i b l L N a 0 / n 5 a z N P d / g I b P p j 7 W N d + P I 3 f O b 7 e E h e g o Y / n b R 2 H T k 8 R 7 0 E Y n v 5 a u + 4 D m c G q 7 z 4 B Z T I g R k A a m Z j R W 8 j I 9 3 6 L v J u M e g q 3 Y 1 Q O Y H f o W / a G K F B 6 u l g P Z Z U p d r l f b P 2 s L I 7 8 4 X H s G L H j Q 9 C M R 0 L J o s x A H n C 8 f a + 7 i x 2 m d 4 I E L 7 p / v C M F z P N 0 4 z 9 1 3 i q H 3 p x O 1 p e 4 X k + H z e s 9 Z 4 u X u Y b 6 p j C R 0 Y V T 9 0 p 3 f O Z K 5 1 B A T n q V 1 M 1 y 2 l J 6 d K Z U c R 9 g 3 J + 9 M 4 D f m + 8 0 b k 1 v P 4 I r m X 7 0 x U P 7 u y 6 H V B v u 4 p r I M z Q k s m K N Y J X e S 0 p G I + i U s D d B + 2 w m n L r I / j b t S a L c K 3 H k N o d t 8 4 y W Q r h R 5 3 u C R l t i q M 1 P z l B L F 8 g L R P v j W D u K v u 3 j J i b 5 i W p P v + H 6 b U U x 8 G X 3 7 l N 8 3 T L / 2 S J N C e S w 8 2 O J A Y r J P O l O n J g d 2 v H m Z Q d / E Y / U V u l 4 A K C g I 8 C Q U o Z I K c 7 r v E E l q I g m F Y y 7 K n g 8 1 J e M 4 1 a E / e 2 d Q P Z f 7 D W A y z j x C J p j 8 9 M k i x + y 3 o T s 2 / 3 s R g x Z I f H 7 K E J 5 2 m o x t y J 1 + K F y 2 5 v w y K z w K v r T r 8 5 I V O 9 x r D K c v R I R Q W W o 4 Z J I i 3 U l K e P x c y 8 V i e n f O + B b b g l 9 E p z s a m R b Y a q v k G 5 F j x R E D M f C P Z d k 6 M m w V 1 i a h / P t 8 E w s 1 G N 3 D u A P y d w K y t W J M g C v y q 1 n G G E P 9 G b a 8 C G L J J u Z L D Q 5 o I o S 2 u 8 4 f D l P 5 l a q b 6 s I r + + v 0 E a U 8 4 U S 7 g B O X E e c w A P 8 F m 2 a h / v + k C D C J m 7 b t l f P + W d i E L 7 4 q 3 y y J / F o o J q T 7 r / k x r v 5 w b H c f z 6 m 5 1 D i j T b M U c 7 1 F 9 I O S U 5 5 M l y C N A z e v Z p 8 w 5 L Y 8 T p P b 0 A O s E V c 1 s u H o 3 Q b m 8 N o 2 8 6 + f P d f R A 1 / 2 c t h h 1 y o + A 0 y b s Y o A 8 b 5 r m S T 0 M + + J z M t D A C w 6 w 5 q A 7 U 4 3 d z y 9 Z n v b i g f g M l 5 8 E B K B M R l s F 9 b n P Q i q R P R E X o Z j Z K i j x I h m n 2 M 9 O b C s w J j 3 9 4 g L d 0 6 y H H O E G v w 8 B g 0 4 3 P f x L d M G L j B e y J Z p b c B n F 7 0 v t C + e j l l Q t R 7 d G 4 H E 8 T G 1 3 N w Y 7 P 5 8 P C 3 c P h I i F h o c A J l 2 x v O a o m + 1 x C y f Q P N 6 U C 4 3 z J O R B w q O X 0 O b 7 q U I v 0 u P M g I s f n A 8 U / t z F 9 m f c P t Z g n 5 a E x R j c I F + + J S s u D R 9 C B T r 6 B K v V 0 5 E I M q X f q X 9 H j 3 x b L B 3 N C B l B E C t n s M Z A O N L P g i l P H E 2 Q N A R w s i 6 9 X h J F 5 S F p E r l B z d 6 q U H V D K t 0 i t t g b M 2 b V A K j c f q A M t G Y u 2 z V W E S 5 J J f 9 f 3 7 o i C o z t h x h 6 l l 9 b u H L J U W Z U t C T B a p u 0 N 7 H + Z T C L C C b y P S t r q J V V p N 8 p Q g A I T T k v I Q A H W Y q X D l S O H q n 8 m P X 1 D J I U m S U G w h B L X a o L k a Q n e u q Z o 6 Z b P C w 2 h 8 u 7 c q o E J 2 o 2 o Y M d K P Z 4 r g M 3 Z i V W D X I 6 c B H b p j m u x q y 3 J D i 4 H A n 3 x 3 v k y 3 k 4 N e G A V Q w p a 4 A o d 0 j i 9 W b C + H M y z W W 0 a L n D j x 3 3 W T r E T m n d C V T i p I W J J v C U r y V q g R J m 1 0 6 j Y G W v s 4 b r / x i p S v b 2 b f D B P m h p 6 m k B C s j j T m I I V 8 V / W t l 9 b t G w E e H b M 1 K B D E 5 a o R 5 F V 9 6 I L N I P e Y x Z 5 9 B s Z L g W L 1 s z 4 x C I K G 9 s C d H G d K I 3 L D q u i W s X S 8 B 2 / n / s 4 J 5 b N h g 3 H Q n 8 P R H O X O L Q x O L E m 1 z O + O T S 6 v K 0 t K b n 1 n b Y z S L h Q k C n c n k + j O + J 7 J b q Z c 7 C x q + f L v I 8 j r 5 z s E A I f V P O P E J m I x 8 h Z J p k 8 b r D W o V l j d r B 8 X j R Y I A 6 m A D y o m p P v B 7 n s 0 u h 0 f S / S h d e C B K i 2 T G z H 0 x X g t b U r r d F g g V y S 4 S 7 c 5 d U g d j w m Z a A j O S L Y U A e W D k R v H d 2 y n V u k p j d J 3 g 6 W g k 2 E y n v A h 2 W B P q z o J B 4 M / w e f / 8 R 3 m 3 a U O 8 K f C d 5 Y Q a N Z n 5 / h x h + o b l F 6 k f e + L s L u I + p k 0 E 9 V 2 + u B Z O S U j X Z L 8 a b L E R M L / K f x H U 3 C F M w 4 f C O f n 7 8 G 2 / a z y D Q D H O p I g y L d L z 2 V C Z 6 Z t T D d U y U h + u 0 v t y e / 9 j R D 7 B T y j 5 / 1 p Q w s r v o 9 5 / 1 1 i w z z 3 j + v Z b J 7 q d 7 R 3 P b m L Q e C b j 3 F + 2 H 5 U + H g K F m I 7 l k O P K b 0 c t L 2 R 7 h E S Q u 7 g y G r r t + M s s q 6 a A C G g I 8 F d I I v l e M f H e f H 2 L U I 6 R 3 i s g V j s q z 2 E O 8 c 2 k O t z J T 0 E 9 L W 2 K N M V 5 + o I l T q 9 P q f 4 h N M B c n s I h Z o H p O q J L x v L 9 f i h W V 7 c 6 D m o 7 w 5 K S x L 9 H E B B V 6 l b Z t N Y g w l C B r 7 b Q 3 0 q 7 9 / u D e X x z o w a d F j H Z X M / d L o e S + f B a i y c u v Y K 7 o E T c u a v 4 n X G u P V 8 8 C K m A 8 u g J 4 R O n W N i C + M F o C X I / o l g i V s o W 6 V q r e R e f H h b V L t 9 F s k I R 8 s N k C n Y y S b u 4 g C A 3 D w w v G W h Q G m N F F v 7 N d q 7 8 V v L M M X o q 8 y w + h B F W u b d b C S X v M U s A i A M m j 6 j o l x w y M E C f c D / g w U K p r L L t 4 h M k x i P 3 B i I g G r d P K Y S k Q n / Q O E V L i y q E p l q c 8 s R Z e c Y o I g x i Q M y s N b P P S 0 y c l c n x q U k P t N q a W + 5 b x L Z I G C f U e u E M 8 Z D k T 5 V D H u c e 5 4 J w G 1 F W 9 + 4 r t d i v / u 1 C O V 4 j H 5 0 9 + J l d b B S 6 r E l k + f 5 R c 2 M H 5 H M J Y b G d r k I o W S P e 5 B q e G y 6 0 b V x N 4 3 u F f t C b K 8 V O d A L n u L k G 7 3 9 E D W x T P I X / d y H P H J T U a G w 1 N b 4 f H P H P n r f E 3 p L 7 I U C E h d B r p r H v L 2 L t b W q I r T e x q 1 R E X R A + j I H t 1 I s p k J I q l 5 1 h B J h w o w O 4 w g o 4 n g v c 0 D I c u X p w z d S 8 c P 8 X H T 4 A m m j o 9 9 J e u V J w L 1 q y H s 4 s P o e g J g h e w P s G j + i c H 1 f B i j R Y l / C g h M j W 3 A x A V c F F f I O b r Z z 6 F w 0 z 3 J C e n 8 n p H h E O A g d d E p 8 h h s 9 i 3 Z 9 n K j Y 3 W i 0 k y C o y p O W H x P o m l B a I 7 w v U v c F 7 1 i K + g x 9 f v z I A g a 8 d T 2 C X b 4 / c z s p t Z U o H J m u Y 6 / x b R 5 D C L c t m j a P L 6 u M b w L 1 E 5 r X h d Q k Q x U c + V 1 R o c + S O 4 8 f L d b 6 / r 0 v B 0 z u S n t g f m r D u R y A G P v A + I S O C t 9 a W N Z B 2 T E 5 J I 6 U M m + N K v I B 7 A Q / f J e 8 P 8 s m U L b I j X D u 9 j D t v n x g A 9 E d t L o 1 7 t k n D 9 9 F 0 g 4 Q k t + w s Q m n 5 A b p Q c Q c C E N e + s L + X P X y w S T G L 4 A C m f B Q S Q Z z c c q I a V 1 b h z Y J y C w G 1 m V g K X x i u h x n J w e t D n g c z 8 K 5 h Z w t k d 3 7 W X p s J + N N f Q D G L B 8 n H 1 W m i u h S j K 0 H p H m k L h D S + Q E k F Y 1 p O a s q 6 6 o o B T R E 5 k B 7 5 m 8 T j 7 v b U W N L 5 1 j 7 k r t R I Y J E k v D O N A Q l g 5 V 6 m p 8 S U r k E S D U E e f 9 S 7 u x g E r O Q p w 2 Y 8 d X m t E 6 I / r g 5 z k Z Y p w H p e M c e p g Q F k q Y I Y j E Z Q W d Y + 7 h X 7 v 0 Y F w E z m T Z I n 8 j 1 e / B G f t F 8 e 5 N X H 3 H X o v v A g H P 4 L s g N x A W V c P G s 3 Z 2 9 + 8 o F w W d q q Z r H 7 J O e M L 8 Z N + e U 7 e 4 n s X n 3 g O x H C x a d A C I y 7 R 3 f F f j H f M + w 1 J H U E U f E U q B 9 K X A 5 R J V p P 4 f Z j l 6 v S j r 8 o m f b N Y p T Q g I r O L 8 c t 8 T 8 e r / e P i s J B s O y 4 m E 0 a r 4 / r f m L E U x d k I S h q r E A 8 T x Z R n k r z g m k X M i v I N P X J b C 8 o f l s B d 0 7 Q / m j c A 3 P 3 s m j M C K w R e B i b h R o I R / i P X / o U R 9 J i C + C Z n v 4 x W S Q x t g + R b m 5 P P Q v + U J E H l z c 4 f m l J s H p Z u z Z z 3 G H p E G o n W I p / D 5 v Z r k d p 0 a C h 5 b H 9 x 4 9 y 9 4 a p l Z d c l B D O A E h E K z j v l P T h w k D / Q v r i J p P I G o L o b W k M T R D L t Q L 6 6 2 5 p y p 6 i c M l N B J Q Y p q M 4 U f L V 4 A u r m 4 C 4 I j I X b q r 3 2 t q o 6 R w V L D n p I t L M H A A k P R k P m F s 3 e 1 z 5 G 0 F e + v U 9 D E m t e + 9 p 2 7 K w s n I b f + x e K P b q L M G Q g K Z i R O 8 5 k O z M j j I W B 1 C p q V 3 u P c h 9 w M s F X G U C l r f W z h V j O 7 U l W U s I o T y 9 n o 9 q x R x 7 h X S w m b X 8 / N X w x A x E C Z D E W 9 Z B B r N O Z 1 9 F X a 1 U 7 v X M u N 1 G V i S j B A b f 5 O E u c 2 1 8 D Q P 6 s Y Y 0 W r h c 1 d G R h W t f q A f F W b m Q z Q Z R J P D e f A R Z 8 g f 8 7 d I a S m 5 L V e Z E 8 k L b D f 5 c 1 4 P k C s s X N o 0 2 t d m u 9 v 3 l G 4 Q V J v B R Q 9 h 1 L p 4 B o O Y 1 T d d Y t g p g g 1 Q F t m d g x M M p K e k / m g Z A W 2 F i g b n l p S n A 4 G 6 I J e 5 4 D j d W l v A 8 V M m L 5 c k C Z h F f b z U L I u 2 1 c B e C G J e Z x Y p T 7 Z 4 Q v 4 B 1 I W V P H T x O w 4 W Q W Z L J O F F F m D w 4 8 d U d 2 W i 0 F K f y i M r P s R 1 / 2 R s 2 p U w s I o 5 + M J u s X o 2 4 k + D 1 D 9 Y v d B p U p 6 d Q F z G J 8 i h f u T S D z B c 2 S 8 A 6 a m 4 s z m L h 3 v 7 X N 4 V I s 4 4 v d B j x P d K p c B k o 3 7 y q H j Z O 8 2 x Q b b 8 C Q 6 B p T v B s F o + V e i 8 h v O e B Y I A T 7 u g Y q B 5 g d C 0 o J e s g S t N u 9 5 Y U T O n J 2 S 3 b k h 5 l y v b V m 9 N 4 l h B k 5 6 J g E + w 5 i e Q t I O X j i A u Q J P G 4 S G 8 C E z B o 1 M q 2 V g J A s 0 J h M A T 6 b 1 N N m l j s D M a w 0 + E d z Y m x F S 3 X x j j h X p w 1 H u g S U L 2 i d G + X D 3 5 y 9 b V o q O 5 g n s e c L y P T 1 4 U E x p X y k g e 9 G X D X A o a z 6 7 w A z v D H 1 F 4 f R S 9 M P M 2 5 O m O f E i Y E w u 8 B f 3 Y p V Y k N H E s X F Y S + A G f C 4 D 8 Y v g 5 h F Y 1 9 B E f i G m r a j 6 J m f C b D Q l e K j L X / K r B x r 8 g w u 7 U f 0 F k M E d v L U G a C l r z 7 0 y w y / 9 g g l X n t B A O 5 8 g j 6 j 0 0 K G B 0 d f v j j r c 6 k h 6 7 l I x U q 5 6 L Z Z m v C + L g 3 Q 3 p g k y 1 o 5 E r j M / 4 f F O o 8 Q u g D F + Y M D s Q U l 5 Q 2 B + j t 8 e M Q 7 K 9 b A B 7 + B q U i g g S 8 b X 7 j i W w f P N L C U Z W Y m D R 3 T + 7 e r j 3 2 5 3 m x 2 h O d J 7 G y l f d I 8 N m l 8 b P 3 8 E + K Z 1 u w g P 9 w z 5 H B a P m b x e n t f 5 J i J 4 F G j z H 8 Y Q g Q Z M q I l H H G 7 / Y B 7 A s u q 3 Z T j j N + G f b T 2 n 6 y Q k 5 B N H d e k p Z j j 2 v I 2 S O 8 s X l d o / w X a H r B q o K E q f G 1 E C j W d 8 d D e 3 x W t 6 l 5 e q I m W q 7 2 B o E K b q + w Y f L C H f b g Z L l 5 y R h M 6 A g o 5 c X M l S Z J c W R E c c 7 t j F b g P L f e C I 7 b p 7 3 0 g O W B / U w M I F C l 7 9 B 1 + e Q v P I q R a f q L L W 8 y u y B t N b G e F x 5 r J o X 9 s 3 2 F Q 4 4 J b w p 7 G h v X 4 c R q r p M x f 5 c X k t Q L 9 o p r N z R p S A c v d B B L J 1 A B q 3 3 D x S g k R K R 7 i A i 2 j 5 L S 5 0 / w X + r m J x 5 W u z H 3 G Z j l + w F D s H H l 7 i 7 h d r / I e 7 M m h 1 F 1 + z 8 g 7 g Q o 0 C X C A n E K A Q S 0 x 2 T x K S B e f j 1 X r u 6 w 3 a f c L f t C E c 4 O r q 7 6 m S e q s y d 2 v B 9 7 7 v W 8 x D s h O g k r O I J f d 8 u v l e q K l 6 G B Z z v 4 d c 0 j 1 X 6 H D E z 7 k r N A J c A Z T b k 8 c N 1 Z s w W h / b j X u z H 5 4 H N B 3 l S S G u C a n l D t / Q L M b d 4 R B 6 A q Q a c k n n x h O d p 3 a z t e t T X H j K g q h z Y b 6 R 9 K h z x O S g W T L x v c L B P P 9 R V f j x v J 7 K 9 y w / T R 7 f 8 9 e / F c n T E R e m f v 2 9 1 1 v e + s 4 o Z 6 G G t + 7 1 c D K s 1 z 0 i P m 6 9 L j 6 8 4 i 4 T W j R Q N x 3 F u 4 j + k g j 9 o g X j 8 X / 3 9 s c F h t l l + 1 p L e p I w b L B p j K w O b k w g R 8 s l 8 j L T r E a x T 1 x x K 2 + I X 2 P H H o O n z U O h V F N 1 T d R 1 f Q C 9 e b l 9 3 S S C 5 t D 4 v E e u P 4 1 a n 1 c U c U A x P k c R 9 L T d C M + x A I U j 3 5 u / X 8 T A k y 6 v V 7 h c k 2 0 x 5 3 g Y u f q u n 0 4 e j g L 1 / t x T H b u T + 7 u E 1 5 H g T q i e p h X k 6 7 g S k z i Y Z x z k f R r H u g 6 r e V V q G M a U o K N y D S T P y u A B F t z c D W K L o a 5 I A T z 0 e c i z S 6 e m 7 d 1 k E t i f Y 5 H F C 6 J p C K F F m s + m W Z 0 a G / 3 k P I B L q F H 7 Y F x 7 6 V K M j 3 / B O 7 j 5 o l O O b u U 0 U 9 b e 3 K K 1 F Y T 7 0 o 9 A e F 5 0 I X g n t K c 5 t H X o 2 7 X 1 e G t o e v z m j z Q W z 2 O W + v C i Q f R 8 u 5 n 0 W T v q a f O B 7 Y Q A d N g a 6 v n w U j 9 q 8 i c d 5 f L T R N c 9 S l M E H J n k e E p g D 8 0 / y / F y e y v U 6 + J 0 m x 5 p S P L z t i t f P i q K n 7 r S B W m F A / z r Z U i u 5 z / C k t X f r c Q i j L 3 / k n P z 3 2 y 8 4 T D S L + t V L y z + 5 I s e K e t E w W c / 9 n Y G O T U 6 M u M h a 6 x 1 x e s x l 4 Z 7 o W 5 d 5 b N o 5 e k N M p I T Y Y u J r p + 0 x g u L 3 E 5 Y 5 m z 9 o o 9 d / y M 0 9 a C i M 4 G U b m H x w W v 0 / d t z I Q K O 0 t i L n l Z P G o J L x O s O G p N o X 3 R + + g N U h v / 9 h z l A M k T G H T Y 7 P O N v v T K L z f D n 9 1 N s O l u Y X r L 1 v Q S V O A b 4 z 5 c E k b w F D v z G X j D j t V j m D K v G u e I p 3 6 8 6 E Z L 0 G q R u L 5 m s O G P I 9 X K j 3 w S o P i W / s o + 5 R C + 8 f E c n P p w q v 9 y Z v u r X B J G r 3 3 u 2 l 0 u 0 r 5 N G Q c K W Y T J S N m G d L 5 k i S 2 G P Q m G F M U e C W S o P K f i S R i r 6 E a I M + a n k E x e 9 x G 2 / w E z J V s 6 E q k 7 v 3 p R Z O 3 + P r 9 C d 2 u J T V 8 v t O L z B + A t / g E g t X t 6 W K N y x 2 V 5 z o t P l q f p Q j M K 9 d 4 k r j 4 R S 4 O h 5 y 0 L I U Q u h T x f d Q G C F U J q G w g t P t w j q r c q K 7 z d Z F q E a J X e u X q g E 3 6 i r h I b p 0 X m G 1 j / H j M M N I I L Q z 1 Y O H s s d 3 u m j B 9 W a / g 4 E B U Z h 1 8 E + m p 3 2 W M 2 / 0 Q H 7 7 s R e W + l P E K Z P O d P E L X w p q L H F q v L 4 / 1 Y y r Z K C p O e P a + j N 3 A w + 4 y s U x 8 P 2 W 3 a B Z 3 8 B 2 x Z 9 q 6 r p v 1 / v c J E g j F o m f a k a M s v w i N e h a x q 3 E j c V G k P i U Z i e a c T i + 3 J O Y 9 o + v c l s 7 r v D O m f i y 1 e D 0 s p C f O 9 e 6 e 0 O g 6 k o G + n w Q h T C O O m y X 4 Q L g 4 M S Q P p a J H R V 3 u m N v c 4 T t 0 i t v A I l e L q 2 z Z k B 3 G A 8 w q t 3 3 e 5 C m u D u m 4 R Q C j 1 A L s T g K D h Q g Z u O F 5 2 N R p c z 6 + b r 5 x 8 o 9 A v E y D 5 b s 8 D e d t 3 1 I v I 2 E P h x S T Q E 7 O 2 d L J D K H f g P g W + + l P h d 9 0 X f S 6 z 4 f v Q 1 T r v O Z u n t V v j E 1 i c / r A + I d v a 9 1 p / B P e n l O b l j 5 K h l q g O 6 K l 7 e 6 t U 7 a R E r K j m 5 f T i w a V o e n e G g S J k M f M k W 1 t j d 4 3 k U I z N 0 f S 4 j G 2 q w z 5 w D W n v a 3 p m y 3 S I i k z P E l J o w D R n j G n k 9 v Q b l 0 v x + O H i d 1 W J S u S q H F M m / b u V o P 9 A N x T H S D 9 w a + K Z P A S b K v g V V o Y S Q F 1 H Z m m 4 o J f g a P e s 7 c s g / M Q I j 8 W c Z 0 5 0 + o G 6 F 6 f n M 3 f D q W Z b u v 7 v X s 4 x R 7 n r g H t H 7 V O f T e U r E N U I O g R M 6 + 9 U r C 3 v r G p b d G M X 2 i 4 J 6 w F p R 7 4 r S r R o K 6 3 u 8 M F d z 5 7 4 R a I R 3 p 6 K l 1 a l A L v 5 f C 0 Z g T 3 Q J t l W 6 e l X P 5 8 V k y w J e o 8 q R p v 8 N K o b K t 9 t H Q M c l F d 2 d 4 c 4 D T 5 i 7 H / Y v i K s G Z Z K q B + N O 7 P G D t D A d b a B 0 c p Y a Q L u s m v L q a l A p 9 e j z Q l I / h 2 T Y c 7 W N c / J Z J j Y K B n Q i t g J P r i J E F A K g v V n y + q p o Y r / f 3 Z P 5 C r C m I r W q r r c 3 V T H p q F + 9 C H R x o R j 3 A L S h A Z Z G U d d e N S b O P V J M 9 8 T S z + X U y 6 T y t O W 3 b 3 g M I U n J b M V T 7 A v c F 2 Y d / f V W P A Y X 9 H h I 0 7 N / c 9 R 8 i 5 Z d Y u l b n n o 8 n 4 f 6 h l g W x P 4 F I M k s V r / y D 1 v z v r / h / Y 8 n 8 j 1 f + / 5 e / F 9 Z d X O w 4 6 0 M g G B V + 9 9 j P E 4 A f P D 9 g g 8 E 0 b x P 3 H / q L Y K y B R L / b 4 2 r / / B 4 I Y O N m 8 b 2 h h 7 f r H 1 m A 3 y O K X t N W 7 N j / S H g D u 3 P s Y 9 G m f / / 2 e x M A z a f x L 6 v g 3 h b + X p F / n N D S 7 6 h 2 x K d l g o M E g 6 3 X H Q a d / L c y y N f H V O T S 1 m L E Z r v h M / T z S n Q P x A S X R M m O u 8 J o 6 v d s / + V G W a 3 Y C e 8 v W M v U j s H v Y X + N B / 4 A B v n 3 t P C I O b I a a S B a e 0 N n x / L J o W P p s X v S S E 6 p p A r M r V l U 9 T 2 W v M z 1 T y d D I + z 2 M l + I I 1 H 8 w x y j K e G C J u v 0 M B g s D W J Y c s E o c 7 i S r O T 3 U V d L X M B s I I W z n L z c n 7 I C X F C 9 X 0 K a + O 2 j 3 L F O q Z 9 R O C P 8 H u r s Q V 3 j B E 9 / k a F I u Q R c s i R T M o L P 9 f j d v v m W V 5 S t T U e b j y 5 z L C Q 4 u l 4 Q s o F o I S O / g Z 6 8 + y G k r s o K t d z e r B a 3 7 8 Q X p y B l Z k K a f g o W n j 0 I i R + g 5 M p n w Q y r q H h H A 6 M I Z p / M + D y e u B P S / c b 7 T H b Y Y K A k r 2 v u z e x d p 0 k V 4 A D P A F n q d 9 b Y M 5 2 8 5 D Q y F T / B B r j E G j 9 7 S O v w C w e I A G V 4 x b 3 X l b 1 d c + T b l G N A O o K 8 e 5 2 w h h G V l 7 v 3 W J 1 0 7 b v K v 8 A C S E 3 e Z e R 1 X 4 m x 6 + B 9 y k m V 9 O p p 7 C q 7 v v J n X 0 6 6 8 I l N 4 H X N B n B Q t Y + t o w h A P i P P 8 P f T m B f d / P 3 F u i 6 c D + b / h E / 6 P / t G + X d I E 7 i M H x r R h t 2 o 4 H s U h X R 9 9 9 x P w N 2 y e r X 7 H z 9 E v E f y K + 7 S f / 0 W 1 z + g s e i s k O Y G F F S Q 1 s u D Y t U F / U y T V P p e 8 c B b a g S B L s r 9 A z C X 8 S z s T n m D Y T D s L 7 b + / m y / N r F A V D u / 7 p u c H h + e t a w L 8 X g e D g a 1 B a 0 l S m R j + B 5 b U u H e j n 6 p 3 J Q D Y m / p 3 U a t T W V r 5 5 O y t y x V b 5 I r S j M h 4 C y e 9 I O D y z u B r V m e a y w P W p G R + z u S 2 H 2 m E O V 0 q E H 7 r + + 7 S s y g z S B / N w 7 2 k z N 8 3 S 8 Y E 0 X 0 a Y / d n Z i f U h c z 7 f n 6 j X f 5 v D o M 9 o e F b W n Z d S 9 7 b 2 A r T t i X b d + C 8 D A 6 o V P e W 4 D 8 + y v r C T Z z 2 F h u z F A q K K K T f P g 2 w H i z L E u / 6 C N 9 x E a s A X A O 1 V e m i x 7 y q n P S j P f 1 T k m W / h y 4 C c D S w M C 0 F K / C 2 C O 8 i t 9 J r t 2 T V i N J / 8 H 3 n 8 f w c v m 8 p g 2 2 7 H G + X i / v h / + h I t i q k 4 E E v P B P P p O A n 2 e 8 q a o o X Y k / G / K z Z 8 u z U C 1 W 8 z Y T G 6 f K 4 9 V 6 P W D W k L j v + w 0 H T 5 D s X 9 l j Z I c T p l 3 u 2 r M / 6 W T J V U y S N X b D 7 7 A b H S q 8 x H J y D U I P f a e v 6 e 2 + b R x J j 8 H w / O J Y u W Z y O l e t X 9 J g u 6 3 t Q 9 2 H o X B O H / G p R X K h S H b R Q c O l F y 5 t 7 y G 8 c e k c z L + k E + A G z b 0 6 G X D C n Z V x c H r y n b k V M l / f 4 H y H G 7 K O 3 S E Z 9 4 1 j K L K h u j a i X p J Z M c f L 4 N t s I m g z o i o H f N G 7 N 9 v c 0 a l D l 1 T / E 6 k D k 4 Q 8 F H J r l 6 O G e f P z y j s + 1 e T c L w p G O f U E J c m 1 J w C S + u c c S 9 F B J H H K k K p 0 7 c T f 4 0 y 8 D K v a 5 X Y X P A J 5 i v c / 9 f y u w P 1 A p 1 n O f E 9 i x e i + v a 7 H 8 X j k x P B E a F i v E d K z D o C i F m T G P E + f B G 2 U 0 N f X p j 6 6 O K C f r u I c 9 h g B s D M K o + K R n E q d p 6 4 U i Y Y t r x n 7 X R 0 6 S + n f N F k G 3 x m 6 8 w v 4 z w c X 0 J / 9 i Z I r Z 3 l 2 v 2 G 0 H j l T U 6 C w A J 9 j 4 p p F P k z 0 M H 8 Y 5 k Q o t Y O m / r n L Z H L D Z t T 9 w 2 z 4 C I M M n Y 9 k 0 N f 8 f D n P X e w H G u t u P o G S W I F p 4 V V a P k V d K 6 0 0 v s t + Z + Y t S 3 N 0 u U i y 5 9 6 E q o M x Y I 5 2 E z g y D 6 C O V h L J 4 + 6 G G B j 7 a M 5 1 + u 2 s 6 i W / 8 J v i W Z t E q o z 1 B R k d t F z 9 D b f x E F E 2 s Z L J 1 h n 3 r j y Y O A Z V i 1 o T w N M / W J r N X u a Z A w R k O d z G 5 3 m q 9 A P K K i X a e S p 5 6 H q k M Y W m s I 6 4 D t 6 x b A n P p h y s e A m 1 Q Y z C 6 k v t b L p y K R 8 Y O + c X d w 8 e 0 i A F J q 1 8 3 1 D 2 M 5 2 Z k 1 s q 0 O l 4 x L Y e U 1 V w q m r G Z o C a N w O 9 g B R U K X K 6 O b 9 r P U Q L C r 7 a d W X z X S 0 p L N S 4 X h D y q T l j q 9 2 f P r H J t c s v b 7 p f m u 7 h o h i V 9 z v P I G n 3 a 9 W A w i H d Z Y 8 T d A S i e E H b Y N F 7 G I A U i / R E G o A d u Y R t W E Q + D y N q b Z s l M + W U M k h J F 6 k R A e e + p t u V L U h X J G 6 Q b u L y 1 d r F A o a G j 3 V u / Y / r P + r r j 3 6 1 X z q 6 s p g x m r B u W v v O a u 3 X E p D P B 1 6 1 3 7 9 Z i 8 8 M M n n F j N 7 I Q 1 U L P N 8 9 i o i / 3 M o k F Y u f R U u / Z Z / F + w x h n u m q f T + U t A H b t R g r 9 / b e Q 5 Q a i v p l 5 x f d 9 U Y Y n j 8 8 A U P Y H W 7 V + 1 S a x I s w s 3 v x K U v K Z 3 u U 1 7 F y 6 l 6 m m t w I t 3 N d b G P O 1 X k q z L p x F R W h h x E p H / S M B v r q D r E E T M P 2 Q X k / x N Z F P K a G v r 0 G 3 g x M e E 1 h C F y 3 + 6 B s m t D f k / o M V u v r r K / V 5 W 1 8 R O 6 i I 1 Q D 0 6 D S t 5 v e y Y 5 2 q W E 6 3 l c o H j 9 T k a D y B i m u o 1 1 d / C E i e Y B e F 4 w 3 n 4 P S a U 9 n S j v s 5 l 4 Q a 9 f t X C b 6 z h g V 4 Q m 3 0 c W b j v k X d P 2 O 7 c M d 7 7 x I 6 J W r + t 2 8 N y u Z f Z a u s r p I E X 4 5 V p r w G 7 7 i g x P 0 n 9 N o 6 b 4 a t y U i P y i D X 9 r s J 1 h T Y U N N c r o 7 S d w b 3 4 1 p + o H W u i A Z h u f 7 6 E g E + Q K B v 6 W Z N G 0 5 B g c y B b b z 4 j 5 3 M S H x K S 2 D p Y r y x 4 J P + q I j 3 I U G X B h o 1 x x 3 c l E 5 Y g f 2 p c v p D a I m K g S B x b b Y j h x H 6 w T O T o A Y f V 1 v P q E i n q Q F 9 W s Y F F G C f f 0 v / U U e 2 K w / + G T l Z k r f j Z 7 l N l V B B w N n X Z H D K M A b k J 5 X k 1 N 8 H X a Z K w t E i i B H H Y t D x K d l X Q o 9 + 5 C J S 0 y 8 d B I c X o 4 7 F w U E C k J d H Y G N M r H P B 9 M R L W 8 5 I Y g q u j z 4 p j n J 3 M V r d P y j c W t L v / T j 8 e m X O W j 5 o P 3 8 F K v D x + b k a O c K 1 a z s Y A i d u / i m 1 u S K 9 a Z L p 7 l c m W t + x K + x F G 9 d S O T T B c W a Y S c / v K I 1 5 Q 7 J r + 5 N O y w / 3 t G 4 L k V V w k K 7 A a x M X X e I 1 l v Y H u j H o I V 0 T r j t g R 4 g S H g X Z C Q x X b l E R k v h f L B j G 9 c v R S m k 6 x K F F T g F H 8 u K 6 h / a 8 X J w f 5 4 f f V 7 9 B Z i m L 4 x i 9 I C B f W J L n Q Q h j K U A / R W E y U 0 J Q j J k E M U L G r b 9 P Z m L v n C 0 + j k 0 K z Z L r 4 D d x w 6 i / G g 0 d 6 j H X r R 1 h k 7 Q m H 3 B N 1 G r X m / X M r k 9 6 1 X R j r h 4 X u E m w T f D 4 Q G s 1 n 4 m g O 3 T T u H M 1 M 0 H 4 B P n F + i r y T d 4 / Z i q b M L 7 y x y b 8 N U t g r C n s B e J t / H H 6 / v + y R 9 7 z V h A 6 c + J J 4 e a X u h f H Q D 8 A H 0 Y 7 X p H R e k r c W 0 f Z a E u 2 / 3 w / Y u J d o 2 2 L 0 q 7 q k n e f f + z M 8 m q s 1 T N 1 n Q 9 W 6 Q X P o L t T W 3 E x y 5 f v 2 H 5 w 2 3 w H T 1 i k r N R v m i Z 7 h a f v i F 4 h c + h p z A B P H r u N p i 0 U 6 r X R U V W 3 f E Y 9 G e d J Z B 3 R 1 g 6 2 k v p L t O F C j w c f n 7 A U Y x J v h X N l v r 7 t / P a j 6 g n v L Q g o W Z l + S j i t W 6 w U n 8 e r d 3 z x j y 8 P t l f 3 b 1 M P R n V w R b d r k 8 r 3 m N k 5 M D W V e t t A V A B t T z n i F R y Z k i 6 p e g s X M w 4 l U O Z Q X W R h v + G a 2 v 6 G Z Z l M H v Q L 3 h q J e f A s q h b E F Q V 8 q B E k 1 V 4 U P + g f s p V U m j m 9 8 M f G d h z g 9 j D x 6 2 2 Y 1 e g C W 7 d d t L n e l p W 8 R S Q u 1 k g a 0 y B H o w b e D h v P t C q F p 2 w L B D 3 T g p H D e k 0 0 s f l u A 9 n V + 8 J z T I a 6 u P e Y 8 c s m x + r o J d 1 W Q 2 9 s v 8 2 C 0 m s 0 L 1 5 t l B Z r F Q 8 l y / o R O i x d X o S T k T n 9 L H u g / w a m / p q y x d 0 a v q J n 6 S B C e 1 a x k j k G 1 O 0 x c f 8 x Q q U I d 4 y h O K M c Q H q 9 P O Q p f X G N F + h u k O V n H v N O X x f 4 b o R f p i n R T 0 G w 5 6 L B 9 c P 4 N d h 7 K 2 Z J P u a 2 k w v 7 E l a 3 M b 9 3 3 O E u k 2 I d 1 z g 5 j p e n + y b w q j 0 Y A 8 c 6 v G w W M v r s 0 f i B Y m v 1 d o I y L d b 0 p 2 m Z w J 3 2 M 5 W Y l A f s b P h 7 w A 8 U t F 3 N 4 D k M C z x 2 C 9 V K N R I F z S n y 0 A j c N U D v o L g v 3 W / O J O P Q r K S d u y e n B 5 8 N 8 M 6 4 x f M F Q R b X k s 6 D e 5 h H P / c B Q e g c E F d Z 7 m D x Y U x z v G J B r c Y 5 a t g D d k 9 9 k E J U Z G o T P v o X W H P 2 Z a f A u h G c f 2 E 8 m q 1 2 L K i M B N z p 4 V i 6 x 3 7 1 0 / T j 4 M X 3 A d 3 N C S s Q Z u 2 d o N k Y W N L / j S M g R L B U 8 S u U V O 2 V y P l K T p p s D 2 W 5 K 6 8 e E N O n Z x v p + B K t y u B z K q 4 9 L f o s j X Y O J E / y n p 5 J S + k H L j 1 D q G 3 5 a 7 m G D k f O G 4 W U b j d m K D S F Z + O 8 c u O N x R a + W P G N O j f Z Y R Y s s y 9 A 1 h F 7 4 7 + b a d 7 9 Z E 5 h 4 i n s H B J + q 8 4 A B E R G 3 + 2 m q I h f I d l b n G U v z 9 f c b O e m o x G N C A P x R + O K 7 3 J v z e 7 t H A F r / b c e L D J t 0 5 S y R 2 v a Q k M z g J / Q j 3 i k V e l r k 3 E g T Y C s w V 9 9 O z H i 7 u 4 + + I Y A Y d l G e Q o g A D y f P q m 1 z d V u t c A m L c t c x E j 7 V 7 v b N 3 3 D X z 1 i 7 A 6 2 t e H h 6 v W u w O q G T k z M q t i 5 B y Q T y d C j I i a / h 1 F Q I H x 9 Z u G Q L L h l L 8 o o x 2 A l N v 5 E K E L f S J 3 K 0 x U w 0 F D g E / L M M t q m s E o b h a G E S k u 0 R j c B R q i h G P z s M v g 5 / / J w G W y c 5 P I y J J 2 / 7 6 g o I X G A g B d f V 2 / T v J J x d K l C t O I O c L D J C d 5 d 9 v / I A O n o X o m G I J x O x x Y f 8 9 7 v 4 M G y O V i j 2 F O S n 4 q U D O Q 1 X 2 W 4 M Z N f a s f h t 2 J I 8 M f x 3 r U z s 1 6 e s o 1 b Q j g m Z H B a V o A f F D B 4 M D O h C y x 6 f 1 e Z X E R J o n P p 8 4 m g 8 d l M q J v U r o g U g 5 Z b e 2 N 1 F S p t x l f b y N f d w W k o R e s O l a U 3 y U G n 1 e s C J 3 b r 0 E O 4 D 8 u y F j N 8 e p A 1 v R V 0 z u Q J H Y J 7 7 B H y 0 r g w O 5 J 5 P a A B b s 5 t K 3 C V H n c Q z 1 W / p Q x b M b z K / a O 5 r 7 f L 0 0 x R p 5 6 O p / I Y 5 R i f o T i x x c n 7 Z 9 x J f N Y I R u M 7 J Z S E r + X B B m b c e 0 W i l P 3 X u R E X 4 A 7 Z S Y L 6 P d 8 Z 5 q a Q M 6 9 e w O T 7 0 R I B 6 Q Q h h 4 v 3 + c N J z G 2 x S v l v c P l 7 N j l U F T T z 2 Y l Y n A K X E A F 0 E v G V W q 4 I l D J r W s G N K 2 B 1 i T R r J y d d K n z X 5 n h f n p H p E i p 0 t H A v m t 6 L q / y V O O c C G t c 1 X Y Y P u I i k 0 8 o b w W o G l B j e E a Q A p Z q A J / M Y 1 j V 7 X f 2 D V A S 8 G i e U + v A q L K 4 b Z f l + U N F + 8 x / F g 3 Y M o d B R j 1 I w S T e h 4 K Z B C k F 8 a l 3 n s P x N C / q V U Q T r S n t J i q E A / O H U H p / G X A 6 G b J 7 G I U P + h a 0 Y T h Q v t G W f c 8 O p s D h l R p a W B m O t / b 2 u 9 A H j K U W I d p J l Z P g N t x S Z B t D 0 q Q f C l D M q n m j / 6 Y P O p d N I C N W Y 5 I u + e 2 Q 4 c C 9 n U P / 8 f 7 d 8 o W j n q c V q O A T b X O 7 i f Y x k 6 m n S 9 E B B 4 W M g B s j j r 1 Y 7 X 2 G J K I M k f G t 8 Y n a H E t 7 3 j r Z 1 m 0 U 0 N 9 u g R 3 g + j i q n u Q U R Q 9 s n b Y r H d a i Y A P G 5 8 E e R 4 A F q f q P L q r u 9 0 J 6 p g 6 x D R 4 g 8 m H M 7 f 5 W h x o p N v c W h q A C n s 3 b L a 6 r 8 W B R i L w K b m c 7 R 6 W p W p x B 1 j g P 2 U k v f S h t X Y H g X / I t T K L X d 4 F T W h L N + g q i 5 f L o b 4 e P o h O g T O 5 3 r 5 y X n p b j 2 T i f l N V L s 2 0 8 q 1 x 0 x J c T M O J 4 w B u u M y y o C n 1 n 8 n P l j f o S o 7 X 3 S o 7 B j V A H S w g x 5 z A E W + s M D B U Q Z L 8 J K 0 e O 5 G j U b 3 n 4 E b E T o q Y a C Q w u i 9 Y M 2 v r p / U Y Q a Y 8 K 3 U x s r v O m d 8 P z j x t U q V k g v D F A B T 7 k 5 v S z 9 Y X m 7 a O K x L q r M P V + / K l r e b y b n i d 0 y e g v v c e x n u K s V Q I x / I b y u S v + M I l 4 9 V f p e 6 R f e K D 2 y + Y r Y s f m l m + P d 2 S s n y t N E 4 d D T m 0 4 l 3 j U 9 5 4 G / O q S / O e y 6 3 F J 7 g K Q i Y l x b 8 W A S o w T R H 3 N v q k s N c R 8 0 n H U 7 u 9 3 E + Q / y H q X Q A V Y 8 H P e h X g H X M Y J E U g S H 1 s z R q L h L t 9 w 5 f t L z u f f o 6 6 7 V 4 K E K o J b I R a Y Q L s I 1 v 0 H y s 4 h H b q v v 0 O x R q 0 S k S e b i L 4 R Y R G g n u w A D o d 0 o o U c t I B W N U r g 5 2 b q 8 h J e X + Y B a r 5 C 3 y + 2 4 l p k W n J E d A c G U 8 V D R 1 R x H a z v i 2 w o O n g Z n T C t a f 7 5 7 v Z j 8 k j T r 4 t u F k Q L s 6 Q R H 4 h I G N g t X u j r s L k R 2 j j C a b 9 3 6 w + 7 / E 1 h O i u f 7 I u M W 6 G k g p w q t v J k J J x / z k m x 9 x 7 E K / 5 h 9 S Y 8 8 M t o 9 h V O B 8 Q l P O h / K 6 B k / 3 n S / b m 1 o 2 v w N E x + G I a X / E C 2 w F 7 5 I A G + 1 j 7 t e v w X l u x 5 M W 6 / E B k D r D u N t w s 6 c 4 2 c v Q Z 8 q E M q X B N o f H 9 k u j k t 1 u e Z O x W 9 h 3 s I e K j g K N H 3 f G o z z N Y 9 W / H 0 V M + o b s y f + e V g 1 0 K U m 4 k 7 1 6 7 N e + 2 w H T 7 V G S 7 t 0 o 2 R B k z + e u E 6 j 5 h w d y D P p 2 R 2 a i M P z l l n x J 2 t D o O 6 X 2 H X u c I / a 8 p h 9 X V F / n U Z R r u N D + c h e / Y J b N R w 4 8 m 4 e x F 1 x 5 Z P 7 2 T L m O L 5 b X B 8 5 0 F 4 H O c + 7 s H E E 0 9 7 b 5 t m H p S i 3 J j O x W u q c u 0 n f x I g X + L C C p c j 9 x h Y 3 H 4 S 2 N u R 5 w O e l j 1 d U f J 6 o v 1 y Z 5 D u 6 j v t s / E F 8 t P 5 g N + s s o N r H b s a d e m f 4 z O a + r w D 8 I z J M V Z P V i H r d 1 C z 8 A O X m 0 + r z o t n P 4 M v T R g a I A U F g u 2 8 T 3 T x S Z + r s T 5 i Y a r u u 6 N 6 H z R l + f n 4 G Z + j q l y R J s K c N D 8 9 S x n X d J U a L p i 2 3 b f j v f f e M F 7 o 7 Z 0 8 q s 5 6 Z I C y s P L v s 3 f x v N M e E H b x K P f u v o Q 0 6 Z v 7 4 + 0 j L i r g l 0 + b i 7 Z T 6 F t 7 y r I 7 7 F v + g J 6 E Z A p / b U S 8 h C o n Z B 8 9 K F B o x M e v 8 T f 3 N n Y H 4 U l + H e s I + U E w d m d 1 R z b b 7 C l P c v v j I / H 2 z H 1 b R u Z T J 4 4 y d J 4 w t N x H E l f j n A C R u I I Z 0 u d U O J Q h P q 2 A A x D 8 7 D / x M G T v k 1 2 d 5 K c T 3 B 1 G i j 2 d P E w w N 9 8 0 x S B 7 8 h X g p 1 + / q + h s W z m R I q F + K s P 9 2 y a I I k I P v d A D k 9 T S z a d 1 g 1 s d b F j E 4 D P 6 J u u J i y r t N F T i O s 4 r e t H u T w E n d n o I / g + c w 8 M H d r c i a e s R p x Q w T O 9 7 M G a s N E 8 x A S g u M k Y y j 4 m D 6 l P Z 5 P J 6 A n 8 1 0 J h e d M e G D c i T 6 2 F 5 o g W D l t 2 m X 5 I f c C Z S r k S V H x H G I W B u w a h / j 2 5 u 5 C O U q h I h S t 4 r M 3 s X t r z P z x x x 0 j g 5 X F + U d z r 0 f U J f 9 X T r 5 U J o 9 T v m g W Y d M Z V I F 7 A P x B N 6 D o M W r + S V 9 4 X e Q C J t / 1 g Z 6 x f e 9 P K + W q j 7 n k C 1 N 0 z w m P p U h r h I 4 / 5 Y B J P a 7 m n K 1 C / T 4 q F e E m C s k X T O j 5 d 2 A 5 / i Y z c M d f m U 9 G 3 F z 0 W Y M H v d n G 2 E h q N t w r 1 s J A 5 d K a B z f 3 q E V Y v a q T d D x E m 2 K V W n D w 0 N w z F M 7 F 6 m H L W o V d H l f k Z a B K G W a f 6 + Q A 6 J 5 M h a L 1 r I O q / p H V 0 0 m + g l i C A 8 6 N s 1 6 y E 0 A 8 i y N 2 K 9 z Q Q Q q a E l Q e 3 t F r f O W R P G Q J 1 z L l Z c q X 8 G z O r w m V 8 H Q F I h D 8 S X n H b Z a X c C y U 7 + 8 c y Z j I M e t f a + p e O i b m C W O L z U q j n p J n / 7 R S l 7 d R A H u 7 A 5 R u 7 b z b L P w 4 t a x A F f Q K R u v l 2 n U x u x r 0 W 8 n O 0 x k R q n c D A 2 w j P o G 4 x F r m S P + 6 2 7 u C q Q P R O 7 s y Y W K Y W e a u W a w W j / n K 4 9 s h d U i Y o 7 v o O i 7 g Q Q 6 s 5 g C c G d 2 g E 1 h I + I N U f q R 9 V r / L q w o Q h R d I 5 k H + E 0 I h z T I 8 6 s W P E X A O L T R D l u h o v / i 6 7 e p R y h W w Z t / a + j i q Y + C W w F j Y R L e a n x Y b d 0 7 Z S C 2 F N h l h s A b u + e B G Z 7 U e s V U M p N Y + f G B R i x z f g U d G K h W Q f u O V 2 S O X C 1 c U s d X f Z U O Y v E p 5 E 7 z 1 G s j y / l E D 0 h / 9 B A 1 r P S a u i m 7 f d l u 9 h l X s i z Z s 1 z d E 8 Q U x e T H k U N k J x I n s R j Q s V 7 f I z 4 H y w u M R t p G Y A x 8 f 2 e x J R Y N Q 6 3 J P 3 3 4 f D v W h s O Z R h i m W u y j 4 + 5 v Q 4 0 d q d F G T k 5 / / f 9 u m y Q g q W 5 j h r e h I H F 9 H M b d n d 1 g R 0 8 D L / r 7 + o B v i 7 L y o X + C m g j U y A W f M V r N t 2 z + 4 A 8 6 L v d V 9 1 Z K i X U 8 D g D G J e 9 Z j j w D C e i q 3 l P j t a I V A Z Q + U g B T V 1 M d g e i 1 + 7 E A C 4 7 q F U x Z F I x s L x L 9 N y P Z Z r X w H l H D 7 K O w H k / 7 v c m 4 z X 1 m n v S 7 5 W 3 G n t 6 A p u Z + N T E G n e U 9 H y W w H g P 6 A X T a z 7 n a H 6 o A e e d O u W l M J e m K I Y r U O l v b s 3 G B U y p 3 1 N t P s I z P t O v u Q O H P X B Y r u x v J a b O 3 X O 4 6 3 z J G s V K b y D A X r J K u 1 h p h L F 0 c E N t A f s M a F 4 C H 1 l p q s q H P o M I q 5 7 p c j 0 q 6 C P U D + Z U i / g f w M V q k / w N u l 0 i K a 0 J s t m P V Z f 1 F O F / j s X x f g I t 5 A B 2 O I 7 c h 1 / 2 G s 8 1 w O r L m V I E A k y k D M h T P V C 6 9 T a k 6 F J U u 1 v 4 p S p h p K u T O x b G c 8 y R r 4 6 8 F C f X r l i b r R W o 4 T B z L t f k L n 1 t h S v j V b 8 U 4 / X r G 0 8 y 5 L U T e z M Q U j L m 4 Q w / 6 6 I 0 M 7 N F j X s r 5 R s X p N L l Y d L 7 / j P v h P s d f / T d C E 3 8 V W U E 8 k M n L u c l a L p y t q n / z L A J d V o V o X M + f J w a s e h A j 4 N O / r W P 6 4 / Q r X T k 9 / H + z E 6 G / o z g O / t 9 + V R y d R J 1 N r w P 5 H 5 p / Z V U 8 M d 4 s u h d Z b O B z 1 T 3 + f A b g M H v g l O c I 0 4 f U F t m G U A I S S B + Y 5 A E 5 l 5 F B e u h b c 2 d T u n p l / k d 7 O X 0 / s A e R Z r T w g F V g r 3 x 8 U H p N F o 7 F c g H p x G W s c 2 Q I 4 b o / f r R m 9 1 9 Z 2 g X i Y Q g B M 8 d J 7 J 6 w 9 q U 9 n 0 L O Y 6 Z P w S a E A C m A V e 6 W K k f z I k A I W C M F Z A g I M 1 5 m 0 L I B W o Q E N i k y p u x L C j 2 J X 3 x B 3 / h v 8 c n H l 5 9 5 k y d s p G n 5 W K f U F k 8 f F 8 D + v 0 8 H V B r O L + q M U x N t 0 t O W O v j P m C v v R O Y K M z H D O v I + z t 0 h p o N U x 0 K o b n W T M a 3 M 0 B K R d r z 5 5 L 3 1 5 p c v L T W X 2 F b 1 l T / W 6 s R / q p P z F i I G Y i 7 s n M 6 + w 7 4 4 x 0 e 7 Z j s 3 + D F D s o u R a T Z E a 8 h e 0 S w w P k D p W f m t x 1 x H 9 6 O 6 T v B 6 B 2 H Q B m W u 0 y l o A j j h S 1 I o q 4 Y 9 v x H 3 z 9 / P J + t K n o u C q N i 0 7 h H S J x 8 U / u Z v N + P 4 n f A m L Y Y s K P G G F 3 2 y K A 4 3 5 P L C F a F d A o V D s a l F H L A + T D K I / z H F R G J r I u p X S D W t y 9 9 + m U Y 3 4 U i A t y K 4 / e h Q 0 / p a H p t k a E P c p q B z E c O l C T J u w t G h + m N 0 U e o V a 6 q H j 0 H b O x 5 K G 4 g E a 4 3 G R f / f v 9 D D T v Z U 6 F L E 1 9 s I n 2 + 9 2 J m r B 0 q 1 R l 8 i T H Y n x U l z 9 + 3 0 2 x b B j T S b Y B o o 8 O m w l U z v k p F e y v 9 Y S z h e F G C y C y + o V n j U N T y 4 l e a k T d 1 0 s F N G 9 e r i 8 C z H Z U n g I q j x 4 K 7 j n H 1 I 0 C r V J E d B M 8 2 1 N 5 W e m o X h R s B + I S x m 4 O t + H Q p D a z v r 1 0 w 4 j s Q J 7 O L 2 7 w A 9 3 m H i y F n y V t 3 A I w k w 8 S p X / i 3 e y 9 w W C e M c 0 i l 9 c e K Q S a U f 7 M D T t T K o X o 7 4 E k d y R M 2 A i n C 0 v n t o i W h q 4 g W 0 O D Y e A y s m u y 5 A u x c N c h J c m S I 1 T + s E + w 9 7 d 0 Y Q 9 R b Q q D 2 f 6 K o 1 + L D / i A 4 U E x v D D b d h a T 9 3 F W Q a x J G D b H 7 4 2 8 6 X E a c 8 Q R W c n 8 o t U H 7 L X n z 9 u q n t 3 6 j 8 z f 6 n X + J 6 + j 3 X y S u P z + i W G 4 L j Z H 8 M d x w g 7 V Q S T v L r f q q w L N d X 4 b p G R E R 8 h N E G 3 D F D L H j l e x 3 H S T Q L L 7 B Q M X z J F u 2 N Y 5 N y i 1 m q x a B q u G G W H 4 z J L L 1 e a u V b 9 1 z l g / K 4 a A A u 6 R p S o V t c n F U v t H F Y x m p Z 9 6 W s D A R c T / + Z X k M h c / o A 6 h A N Y Z B h q g H D T 3 u M c H p v m S O W t 3 K w l S d T y J A 0 S 3 n h M b F X n E B 6 9 7 z h K 8 k W A 0 6 B D Z k 8 2 6 7 y b / K z Q U T 6 D Q J 6 S T 7 L V x O m q f P h 3 N N 5 g Z s C q J f Z o l w X M i X O B r g I b 8 n y O u W H C q N K 5 w S I f I T V s C s w g p Z y 1 9 7 7 t n L h w 7 g S 0 J A 1 d 2 c + 5 X v n c 4 Y w u / 9 g B x a C Q E Y n o X i v H 4 k i 6 Q H 5 2 o m f 7 j s W b j F 9 + 9 U S s j / f Q I A 9 Q 8 J X A W c i f 6 R l + I 1 7 G s y 1 H L l w i J b / A 5 5 7 6 i g N / 2 1 r Y v Y Y L 7 E C X 1 Y l 1 L x Z Z q H / g a 7 f 7 d p x X s Z t E T x 1 v Q j d v 4 a J 7 / r N 3 j U 6 D m f s b 8 7 p g z 5 p Y l I d a f m G 6 T 8 Z + N G K o 0 e o X 5 S x C E 6 7 1 A G R H E h w G n c u H i h s b v b B v i n A O z w 0 0 f V e d t M 2 w w j s Q 2 e v o M y 6 5 8 3 l 9 H 3 Z 0 M m 1 / n 7 v e x h H A H Q k D + t T 7 u m L U v t T f D E 3 l l F i x e N P W o H V G u h s x j u D 5 T 4 J u 0 4 U s j c 8 i g + 0 h Y l H C p 0 Q r U b j 9 3 j O A x r 7 q y l c B k i S N P c L 4 u 9 Z x 5 V p l C O 8 G m H R m m i O 1 W J s C z c E T k M B X C B o Y x A E X / M X F R t Q X C 5 v v Z p j 1 D 4 r z E H J r s 7 y N U P a y L 9 O P u y 4 W v 8 u u X 1 e 8 h V Y 3 c 7 3 B C e O g B Q A y 9 E B V Z N 3 Q M D 2 F D 6 E p 2 k F T s N V K Y P 3 0 e 4 X g N R 8 7 9 4 J I C y Z q 1 E u D B y p + 6 v 4 T m 5 7 l G x m 7 P y / J D l y 2 Y U t A a l E 0 Q l a R R U f 7 O J n L l U y v w H P 1 h L s p V / U e J e m f F H T p F H r C N S P Z o j 8 O I o S Z 9 N F 9 N 0 C O L 4 y X 0 O H 0 R w i Y R j m m 5 C u d f G u S 5 i E h s C j p G p 7 H s 5 5 q B 0 3 v 0 a 2 / T k Q s w 8 2 I 0 C c N 4 Z q 5 L T C R F S x X o a 4 T B 4 L 7 4 5 D T b z A t t X f 0 x 5 r 7 s 4 6 W Y 3 K o P 4 I 7 A O 8 g l / g Y g 2 5 x K 3 B a x 3 H Y e W R x 2 i J 3 6 8 N W g W B q + y b y n Q 0 U J s 8 J 4 x T S 1 d / u t s R S J d U G F / 4 h l R W v D 6 F 3 k g O G r 9 M a M 4 p h L / v Z b 7 C o 9 y k L z j z 9 N l L m / Q 6 r a B + m z y K R H O 0 U 1 9 g V a D h 5 U q g n 2 x 3 r F h Q G 2 r d H V u v I y a 9 s 5 9 O 5 G 8 q r r J t / M K f / f 5 A o 5 C 6 c O D g b H A 0 w M g s E O m 7 O + G B a h R C b W s r 1 y t 7 i 1 3 j d Z o 5 1 6 s H 6 s D z p N 2 c x D r l j y V W 4 2 8 u Y P d P 5 J y e c b j i 6 F D 4 / y m L f d v R 7 y 8 i u e 4 M 1 B E n B 6 o A Z L 2 o n 3 v e r t / P h c f 5 f g 4 e D D l q D J V + t P 0 T U m V G / j 4 h X p f w L W 9 3 s y k k y v 2 2 T 9 P D d d 6 w u l Q 9 0 x t C U I V G P q r V p + b t B e M g U i y M e z z 2 x X v J h H 3 8 w s 1 g s j F c T x 0 K v R h O r Q 1 C F Z v O z / P R X o E F 4 9 v 6 6 G a h o X p i u n 4 / t 6 Z T 0 l z x B I A i o Q m V j b w q g P R H 3 l 5 K L E b n Y X e 9 O a j A r I 2 / V S / h B c 9 Q U J l 5 h 2 L B D j j P G B l 2 8 e y d w 6 j k D u b 3 7 p E E k 8 k A v 0 4 I s H 2 S H 4 q q R 3 z f v I O j / E Q U z P o T W Y x I g X D S 9 w 5 g i O H G t U w l M + x 3 q c I I N H J y Y T U Q e K D 8 p l B I k u n H F q x 0 U d 3 x / c 7 s z t 5 6 6 Q g + I z k 0 M D b + Q 5 E B H s e w Z 0 R 3 N P O G 6 Z S r N J P V H h h 0 4 8 A z 5 w a h Q J R R 7 l j t 9 w O 0 8 / 7 Z T E Y L I c 9 y o 6 5 8 W B i B m 1 u F W 0 p 0 b s t x T z e h + P j N d 6 Y r 7 x 0 v V c 8 4 y T E Z 9 u Y H h o m Z i r L i b S H K G a O 6 6 g F 1 4 6 Y m u x F 5 b r t w r 5 P 9 6 9 R / Y E 1 y N f 0 R b 0 4 H q E T R D S 0 I g K F j G I z Z E 4 c M p v g + z d S c f X u 6 L N 1 a P d T l o y m E 9 W 5 U 4 H F r H / C W s K r a m F J 7 H s k Z y S 5 p 4 e h V c V f f u d 2 j T D 8 p B t 2 8 K 8 n r D s N 4 7 9 p d P s B e / a b O h h 4 n x 6 w j Z g + 4 V 9 h X C W y n 6 y K / P M 6 i s e i E V d g W w I 1 m V w r R T 6 g 6 / w 3 Z m 8 t q j y o 3 P 7 o F p n O N 7 9 C n X F O f L p g D + O G x e C U i B 3 A G v L v 8 s c X x d J 9 u t k K A J 6 x g Z 7 X b / e T g v M o F J + M D k f u D N u V a Q r A p H z F 7 v 3 1 f A 5 D D I j u z 6 h u O e O 9 S o j J H H L o b M G P p L v t r W U 6 7 E 2 b b M V M w r j I L q q / 4 H o A s + t A O 9 x b 4 E s u b L + h Z N / I a R H e f U z F S j D v M i w m B f J C w x L i U 8 + U k P q H / t H q C F I b 0 a n C 0 5 p K w z Y f W H f Y n Y Y u m h e A H z K F 9 j P H Q n e x q c 3 + V W f v Z / K 5 s l k p 5 g C 8 4 l + b / z S t w + k G 0 x j X J 7 C G c t f 3 n / y I O c I 5 c y 5 R 9 q T h w 0 s F 2 U U H U l U X W j c R M M W 1 a S u b D s 1 Q c p q w L W A n C i n D 4 f q 8 D 1 e y j Z Q S / C a R e O Z L 8 p H 0 5 c p F 4 a L w / d o J c 1 j F F r h E u T o 4 4 y Q z O P r z z s H B Y + Y d r F r 3 6 w y v U m q v x Z q c O H y F 3 3 x h c M R 4 g k d F b + G i s a 1 w C 3 B W i 7 1 L i I W z 8 0 f A R 9 Z 5 m f E + B C 9 M m 6 c 3 f 1 J L s w c 4 G / O t 6 C Z 6 A + N 9 f p A e g 8 r 8 6 9 d c 4 1 u i c B P + C E v o m x 5 Z 9 l O L j o L f l G S y b P B d l 6 a U e J O O Q a S I J D o e s x O C l I k 9 b 6 C 6 x l L Z I c I W y 0 1 x 5 1 6 3 9 + x a I 3 p G G f l C i 8 7 1 t Y V a R n C V B 7 i q S D L w + 7 2 K v + z P J 7 q a / b S c 5 C t q 7 O 9 7 q C m P B C U P F e h q 6 m V W x y Q k N 2 R h a a Y s L C 4 N X A c e m x d Q p 2 / t c Z Z p t I m j v k I 2 b j b F l N t / D / B I h b + Y A k T H X P e / 1 J Y G 7 q T s 8 Z U w M P W 4 A T y j z S n 6 i B k R S A 2 o C k O N i C X m Y u X n m T D y 1 J k l P X 7 p u K f + K N I o n K 3 6 9 5 i 7 K l 7 H X 0 q T G u H w S k V z T H M C V E d 5 Y v H d b L g C B e D G y 1 d k c O 6 g E R g Q y / a g 1 A G G 0 n / w K f c A H e n U D M x 9 X 0 B i w 0 V 0 H M B Q H n k v Q Y i q 8 7 4 G s P 7 7 S 0 + o K z 9 6 r K G i 4 i X 3 J c i L t A b d i / z e p h + u U 1 2 e U 7 k S X y H D Y Q L j h h 6 u + E X n P 8 W o X T g V j Q 1 Q F 9 8 F l k X e U U D k G 7 u / B + d a l G c y l 2 H Z d k P K c a 8 + l j D R A W y X H 0 k p i H X f K n 0 v n f U Z k x I D J s U Y B 3 P c O V b z c n V W M w W i n X Q p C v a c G s w J 8 q 9 u t t x x v V 5 U p h k L l I c + A J B W 9 u M s V v g v f H n Q b D O i a L o v U U E c X l G r A i z M x C 9 T X 4 z f s E 5 v l t K P 3 D s 8 6 Z / X A o v g r W T l p O F C J 2 B q I i Z X 4 q 7 2 L X E 3 B R C 2 b t Y A 3 8 6 + T V + H x S u / H E c N 9 W m 8 q I b + W d U N p O C / i h 7 O w / b t h M + W h O t 1 g S w r V w P U x B + j 2 a 9 K y Z l U J 8 n N P B D b p Z + Z k N i P Z 7 p i d C g O c E n / A 3 f d 2 9 6 m u 6 f C Q P 5 0 + e J g n 0 u 2 k r X q I j / 3 x T n i b f / J G M W j h t R O N H u 9 9 F w k K J u 7 Q s P F R e x R V f 1 Z + K 5 P p h M 8 E e + b W f a w f S L D C L D S 7 3 G x G f e i Q i L b v J k y V s w W Q G z T j 4 b t J f 5 R x S a U 5 I 7 z l c D W 7 6 O 1 u c / f Z U B M + Y u w n 2 B K n j B C O D + V e 4 5 T c Y c l E 3 + n C O U M s i 5 U y t Y p v z t r k V W 7 R F W i 5 K 0 e l Q c u Q 9 2 x Z o x e x 8 f s V s K 1 w d A J f 0 o J q 0 u S v 3 l F r B p Y / M i 7 c 8 l m W Q c O 9 i U 9 7 j L r S b 7 3 A y J Z H e R 8 2 P x 9 I p / 4 7 h N I i Z L A + 2 S L Y Z z s 8 x 4 6 8 k w 5 o o g I I 5 T z e t X K B H u 1 6 D / 7 Z d f T / q 4 E 9 o j m C T l 4 E c C q X B j l O p O M g 3 z x m S s L h J h x w r z Y 1 f b A l + + i c 4 Z T I R E a e 9 I 5 A A q j E g 7 2 m J e E Q + Z M D M e z u Z N Q 0 s W O t X n a X z A K Z 9 x Z p 3 3 T p q T 3 + 2 F 6 E k B r 5 N Q Y f N f W k B z F C A L d 2 z f 6 i b D 5 M V y p E 8 Q O w R l C C k C M J q x M F J z d 5 X T j 9 6 7 j 1 2 O C Q c W h q T 6 9 2 Y p h M H V F B D + P P g K N m l 5 M / 1 B K + N l u 5 e x e A N g D Z O X F i I X Z 6 P Y J M k 1 1 z w l m e C i Q 7 2 G i U M 3 f M A m + l w r y S q R P L S y B K 5 V V x C m 3 Y o x 8 t C v p K t h r Y j D 0 Z T B n Q O h 3 f 2 7 H 5 x c g n + 8 t 9 S J r Z z F m 5 D b W o Z w i 5 t x b n x A j r 2 b E U U t v r z B b q g K W V j N Y V / V T X 8 Q 9 e x n u 1 o 3 U N z x z k + q e f A F 2 a p Z R o J 7 D + R W 9 s K 4 Y W T x o B Q T m 2 U U Y z d R L m l E u 6 g J h 2 t g b S v 4 R I X f 8 q V 9 P 3 U R 1 Q d x e m X t 8 D E g q S U J 1 R U j u s R u C x 3 M I 6 D t 6 L c y T N t a M + T y z X Z 5 H n 4 q n T a w C 4 x H 9 2 w 6 U 8 b 0 L 3 u / r W z y S D B C 4 o 4 a c o J R z x + v x I z b f 7 x A e d c 5 e o J b p r S O x f h 4 I r P A F m F Q J f j P x e l v u X 7 i p 1 S B T f 3 g l T 7 5 Z 3 P D M p o Y 1 q D O q d e n 9 D a Q C n 3 w Z Y z t d z l j 3 9 u c e U d g p w U T e 9 D Q R d K b f l y i D C 1 D 8 5 A h + J 9 u Q o 5 x 8 J f u h f l 6 f m I 0 9 3 8 8 t d 4 k t T z m E A h + d L 7 d P V k d b E q O x c M 8 6 9 S P Y h B E C Z 8 c U E 8 5 F q 0 O f i Y b m + 5 K x D g B Z r v f c Z + 8 n m U x f v P d I b j c 8 7 T O a G T 3 y 4 h 5 u 7 + n g j v y q b 4 y 7 B T I j t Y 0 H W u o A u A j 8 1 y k n 2 t g 8 q 7 O J Y T K y g 3 i J q 9 l 9 1 K L k D x f 8 K g e I n W Y A 4 9 S f 7 3 D W h j a E + 1 z E k B Z h y f i k 6 B G h 1 m n S / n t f N h P k B q V / Q I J G O U q c d P T F A K Q x A U C 0 h f 7 d u N 0 g V d s z N h S 4 R v n M A S g O I P o T Q l P 2 N v A v 6 E Q g R R L V I C K N k x Z G q h j 9 N J W k p O s e y X + K 8 f m o j K J X p 5 m / P w T 9 s + H 0 2 j y S N u B D 6 D s V y R 8 p Y o P S 6 t N g H q 6 Q f c d q M H S A / 3 + 9 z 1 c K q G n E n F W q m o U D w k E A h a N d b B q h j k o 6 M s t G k a 4 h E J Z G 8 7 5 e X T 8 U c U a K N K G L M h I B 5 m Q c 8 P q H F v X q 3 g + 8 d l i t m 5 9 W a d s M k B + / R n z I T l f 3 p r O T P 0 k N 0 t 2 j s T 3 U N 7 n u 3 k 6 X 4 6 T 8 j l j n + N a 9 6 e o p w S a l z V y Z j x k M X N B p 9 g B P 2 D 7 9 x b Q S u 7 N 4 w z + Z T P e 7 2 C L r V 2 x G 6 C Q N t a n Q Y K V w C n u 5 8 t a f j R d z C t i / B s C I U E L i e e c r G 0 9 z S + v s + c 5 o o j P R g X C r L b Z D Q A f o i r 7 a Q u 6 6 x I X l f g c F / U P A I 7 3 D 0 C d Z F E l 3 p e 2 / 6 f l q a 4 5 S H 4 3 u F S V H H b 8 J j m G n 5 z n x M u 0 K o A W 4 D t H y v E m s y w e a M D f k O X z p o 2 0 m 2 l H H R c c P V L 2 m 9 t 4 J j O W Y S m 8 L 8 0 9 C N u 4 M U V W Y T m f U z R j p X T Z n c O p Z a / 0 5 n X A t r z Y w w P / Z s m t G d z 8 o u P X k T A E J U k v t s h e 4 N 6 5 S u v Z 1 K Q P c n y S o U p W l C C z / 0 R y F z 4 O D T u w 7 1 f u P j N d N m e W E e M i n T H 5 X j 2 o D W Y t 5 5 5 E s 7 R V P 1 o + I u q d v O V 3 t T y R X y L C d I W 3 a l f u D c I f T J t o X 4 e Z v g T U 3 n Z 6 s T M q I w 9 3 m g D g p 7 z G e 0 D P i n d I t t Y v X k b y C 5 S W G O J 9 i Q q G 3 / m H 3 E 6 o T t h f k p 4 7 5 d 2 5 e 7 5 d R / 2 Q q 8 7 l + Q 6 2 Y D L y E 7 6 8 f m h N 7 n i L 2 Q 2 a O g x Y Q J E K X 2 I I g F Y k e V h + 6 Z v 6 o T a S v o 5 e O A d j 5 T Y F P D E y U s s f 1 A l j W d d e t 1 1 P T 7 o 4 q / 7 d 8 G / D 0 C B 5 D j L 2 i v P z 4 m 8 L 1 z 8 E I q I + Y w U r x E a F 0 K N v v c Y Y N V 7 s u m D a x D + K S 7 J w s x B / r S Y 7 3 w U k R h r n P + j 6 t S c A 9 F M V a Z 5 w Y C h q D 9 m S T M U w r b + l p Q D 9 9 H 8 H w z G W a j y x z H F y w k E U t + G b X e n 9 W 0 q R H W p R f U 8 g 9 r y c E s u + s f c a c 8 L f i 6 7 m H q s 4 y D 5 u Z Y P C s + l X z k P 9 m x e z I Z F h y + W n h w v y H F P b + q V I a v A n 7 C / 6 / B Q g G O 1 K F f W K K c U c B c q P j o s b N y u E B E u P N u U C Y a 3 H z 5 2 5 v K c K y 8 K M v H v C h C 3 6 N m U q 2 S o a x p f Y X f n z S u a I Y J 3 O P i M 1 U 6 7 n f J b d 2 P S G L + h I S F o z o 5 9 h 9 3 O l 0 b o o 2 p a r U e K K I Q N b e G u B f o T J v G 8 7 d Z X W j P 5 Z b m v t m g k R f N e O 6 i L k d + w 6 I 7 n p Y j F / 6 f v u C R u n 8 B 3 Z p k n w V U n m N S v t 6 O q e m e M U q 8 C 8 / S m n u J z I A + 3 c h 2 I w v 3 w G q 7 0 + O a h L X F K / R G J h x H u a m O R 8 2 K K 4 w A m Y R I 9 C L h 3 C A z x n r t X h 7 o k R c + T u A D + O P k e 4 N 6 + e X D o 8 N x / S l i x G z F o u N J O x 6 o V M 1 M 6 z J t 2 H a y 9 0 Z Q q d C S / a u c S e W 7 C q s 6 1 v S c a R g J P m m U r d W l v Q R 8 B y 4 r M N l I + U M s H U w n R G m y + x b N 6 N M Q q O 1 G D y A F Z F T 5 s p s v / p 2 5 L L v P L K H O x g 6 t j s G w h + v T N 2 g o N v 1 1 + W v U 9 j 3 M S + N 9 t 8 P / D k n z / h f / g Q K 4 d 8 P U N a p j / W f G 1 P h b Y 9 a G 9 n w 8 M 2 v S L L C n f R w x w l 1 + a t r N 6 j m g z e 3 Y d J / z v 6 d c v F 5 J / A v o t E g a t p / p F z 8 Y r f 5 v R x f k E D U u 0 h F + l O + N 8 U B D k t E A W X R 8 K h O 3 3 / F S f F 8 i I E h a W L X j X y U G R 5 J 3 J m I R Y V H 3 M g Q f X K 2 F / c Q w v m u E T K q i M C I i P 8 5 R e R / R x n 5 1 x 8 / u t M X q b A 9 W k 8 x s M X n D w h D / R V j g 2 H + I 7 M z b x O b I t s O a d U o k t I c R 2 B S 1 + d 0 1 i 9 6 f 8 u l I 4 4 P l 6 / z Z 8 e w w l 2 J J c 6 F D f t H Y 0 K f s 5 r n M l h / l e J D f K v k 1 + s d O U l R R J Z D O N G s d D 0 I z s e f z m C R A n S a x Z H Y P w z k f m k N A 9 X V r C T g r U P G x m Y i S 3 t 5 h c J C m c 8 d Y E p O V u k P C l t q j 8 / / 6 G 0 s V 5 8 K x K l a 7 Y z T m I N 3 r K j a 2 C 9 5 H 0 L l P Z 9 c u b E G E Y 5 F q k y m I c x W 7 7 q c h l k u I 6 + Z Q 5 o t c I + Q E 1 s u l 5 g H A G 1 L H o c / 2 U w k v A N x D n m z 4 V F l 0 9 d A H 6 / u 8 T 3 e n 0 u D 8 s 2 b 3 S H M L L G o o N j J + t b Z Q u 8 m l 9 U A F e G 8 q D a N m v f R U E C R J v H 9 t t E S E + f R f v t B 0 b A c W r K U M H i z r 4 z L y l C 1 f 1 I M L C 6 b s F 6 u 3 v 6 p e 4 p M 7 C U j U B V i M 8 y a 6 v 4 E m / B s X i z l t v W f 9 / k D a R M s Q + H 5 4 F Q Q y / 9 t 8 V n y 7 f B r d h j f q E b J 1 T C j N c 2 b q 9 m J B 4 + I 1 f Z M p P 1 P Z C L p 3 b A F F V N k 7 L L o b Y I R g T v m v i Z B 7 u 4 v h X d T N 7 U 8 X i K P z k P J w / j o a P S 3 o J d 5 l Q y h p P u c u s f 4 + 1 7 O Q p c j y m e N E M g d F U 0 8 f c L 5 h k h V p Y Z 8 L 4 R j X E g C 9 d 0 v 3 d Q E p w W S g P J k / k 6 6 t H K o L y D 5 w i n I D y O 9 9 c G p l u f 4 M 9 x N D k P q m M E b e I P c X v 0 d l M / X K a l 7 f N p U k 7 u C c + P i s Y G f x C U e o o R U Y 6 i V I Q k m / C s w 4 v B o a j 8 s o w / B / Q S i G V Q z v m 6 o 5 G Z A u f L F M 4 i M e a o k z k T l 1 2 + C r j y Y C 2 C V E t f V l V M 5 + 0 A s d 5 V c A H H E + W e 9 Z w r g q 4 p P D K A l 5 e d 9 c d p f / 6 6 l / K 4 J 9 F G 1 f m C q 5 R J y Q / Q z W 0 8 f S f C H t o r v U R y Y i C Y x 1 E + L Y b C f u z z c / 5 Q C f A 7 1 a 4 z p B 5 a N K j r n 2 V j A Z 8 / k 7 f 6 u Q T 0 9 q g m 8 h J / m r B C + H p 3 N M c x g K 9 u L X w u 9 o t c 0 E I 5 H e 3 q O d 1 u y p 0 H 9 n Q A 5 I y K J q R m 7 X o 2 p u i r C e E u C A H / W 5 n f m D 0 j k z Z 8 l G X Y A 2 3 z u 3 T 5 5 o B v B h 8 Z E 0 q T r q N O n + D v Q w k t P x L P q 4 y 2 E Y R D N d a T 9 x S V j h v k I h j S P t E J k m y G v G K O 6 9 2 n H l e B h n n v g / 9 w j l + B C 7 K X J 6 8 b O i 1 4 + m t V u r z H X Y L Y I d j E Y 2 r A 8 I e o K 3 S A 1 O R 0 T p e 9 V m q d M / 8 I 1 d t a b B 3 r w B Z M 1 M K + Y f K 2 Q o f L U L N 8 n 7 / P x 5 8 0 Z L B S D B 3 m y 0 0 H P Z V 9 O Q F 2 Y t Q u G 9 D 3 j a v c c X Z 1 h 6 4 n M 2 + 8 O X 0 k g j w P k p Z a p J K v C E s s K x D 2 e F v 5 R e u r 6 C y v y X Q z t w t X s 8 X s E 7 h R U 5 Z P 5 h J h L s 4 c H g J X I 3 C + 9 g H x f N I x C v 1 x J / h x I p r i Z N t u f Y C i D D F f Y M Z 8 + V A X o K Z l d d H M O a n 5 K l G X K f L R y R F w Z N 8 y 3 l v Z Q q A h 6 0 9 i K 9 w o W e B 7 G a 3 3 I q P M p y 9 7 s O D M e r b z H C Z o a 0 I / o V C 8 1 b R q O T T p 2 Z t c u C M w A 1 2 m c a 7 5 n V W 7 Z I a X u Q O 9 y 7 y 2 r I k G Z L x U H p L 5 B H m E M o f l 0 u 2 w 3 g n 0 N Z H Q f i Q j l Y y y P C Q z l o s U 9 r c l I P y N L A f Y K 3 F O s n w u 0 g 8 8 5 6 q r 0 P g b / E a y y L x z A G N O z D F p w f j l W C X N e s K r R O n K e Q M 1 7 t T 2 a j z W Q 0 j I n X q / p q x Z Z B q H n y H 9 / f f m T 2 x c L g r k i B V X 9 7 6 N j X 8 1 z s Y J 6 o N + 6 X s q t F x r Y m g g W s I a o i v 1 S E E q q B 6 A V P E o 1 X N o 3 0 D c c C b r x y r k E N 9 W i T 4 P 0 S Y 8 Q 5 i Z Z E b R b I d + L A Z k 7 y n 2 c f z d 6 / 0 F K + Y k a F f N + x Q b a 9 + 0 y 7 F A 2 M E 3 d c U o P q J 9 3 e u L d / k v 4 2 l t 6 m 4 U 1 s r V 5 a 1 E n F j x 2 7 X f S A d z L e M M v / u c r L f x v v 8 O V k g 5 Q J X q k 5 2 o P 8 / e W e t 9 I c X M L V s + r o / y G D + K W 5 d q g j v Q A O P 8 D Q p G 7 l j 3 j 6 v x k g r p 8 X P I l S M o H a I q 5 f 1 X m c R 0 A t r D p o D I W P D p b b G i z l e 7 T R w p n Y H d + 2 n + Z I E g N y Z D w t 2 s 3 D K L q Q I W 4 3 i Y Q y L Z 2 I c 7 C 3 g O t G c B 5 r / O / D l D G K c V c k m f 0 v N K 9 8 A S s Q M C 2 E O J b d 2 G s M Q G i G / y i z o m W w U K i u X K 7 B 8 1 P W f w y U u a z s b p F h T q 6 2 K 2 J V w g O r o c j Y z I z V L / 5 e T m l 1 m U o M T J t J m S Q i 2 S h W b p h O d 9 5 b e i s q F 8 A i x p U i h n 4 K H Y v g k 9 Y V I 2 E g U K G W n 9 6 W 9 p u C U t 9 M v E s R v h r k K 6 c D 5 c S 3 + s 1 b p w 2 p 6 r N a N P D F S v v n 7 L f f y Y K J 5 S n d y F f / 2 v o W T q 1 e F a s 3 m n G 9 9 / h 9 X x M O + d Q 4 U i 3 E t + d 0 N w E G / 9 5 e K G Q G 7 I u t C V e / v 4 x / y + P P f 9 6 D P q / / f s j 1 / w B V t b E F v w d s T j U c 0 d i O y G w T 4 j 4 P j u N x A A U L K 7 z u v / j r u B F e L h M 9 P e v R 0 E / 2 Q H / 2 R / F B V / b f 6 e 4 z M 5 j x 4 G 5 9 d g d y i h 7 E g 1 V 3 Y 4 E d l X / G S z u / / b X K 3 q E a O + O j + e u J j b 2 v T v M 2 4 6 k 6 O Y 5 H Q J W x K / n 7 4 d E z U Z / E P f I y 8 n e 3 Y P 4 I T 7 H f 0 X V K R 5 r 4 L H 0 d z 2 F M v a M o d S U x H b q g j 0 / 9 v n e f R S S E r 3 Z 2 f 4 c R Y 6 v q v b 5 2 O P 5 m e D B N i 0 a C c z L t z C t 6 F I z 2 Q d i j K d p M 4 S I 6 k C I / o + + a 1 0 7 R G f y j + B z q s F T / / w Z M u E C A c n X W 7 r r 9 z Y X U g 3 + L T + A v A Y Q m C X 8 8 E H 3 L j e T m 2 3 z y j 9 I R O 2 R k u k o L m H 4 5 G T 0 P m P 2 N w H R t 1 v q D M b H B D 0 V 2 U f m l N L u c o 0 p Z f i + x z P + N S f M m s t V d k b P h y / q Q m p I b A A v q x s l W / Z 8 7 u Y 5 m p Y q Z U z a 3 y Y C v h k N Q D a p J 7 x g d N b 2 s N n j r v f q K o Z Q b k r m b b G K q A m 2 y 4 y 7 W n E H B 6 z U E H A 5 X j E h j T Z Y s P M a u E o t k 6 7 B z o k i 5 L c H K s A O C W B p X A y 0 6 J N V l A i 9 u W 6 e h 0 u r v J a 4 Q 3 8 y D S K X B e W 4 s O R k X V 6 Q R K d F h C J L A W b q a h b I K D 0 4 E q z c O v 8 P 9 4 g E y I M Z k D R g 2 O G p x k g K 3 3 y t N O h o K D 2 g P P L 0 E V n j o e Z f H l z c 1 n i q u T U / V l h Q v H W q g v p Z O x f R 4 3 S F P w A P 1 + o z u r f j v n 5 5 S u c f C i 7 V A N 2 2 s L 7 o L N 2 P o D J f W x 7 7 1 G M p X 2 4 G 4 l Z e 2 e r 6 4 Z M / c d o F s b F 0 r 7 e l J V v + a S 6 z / 8 A L P 3 1 h 4 r q g t / X 6 N I C Q 4 7 1 a F 7 i k H U B S x T P A z f R / b m 0 i f m R 1 T 7 O F e / r f j x w 0 8 v f K o k u y 3 F z k u J T W N m n C g Z B 7 p M X x v v 9 I r Y 3 U K 9 r I G u O 6 e K p S v 9 O v b 5 r D F 2 j j m G N E n 4 v c 6 M J K 3 S g M P q 6 l 4 s X W 5 E T 2 r A e Z b 1 R 7 D E H Y w d V i p o V 5 F Z Y x v S h c X p 1 w S k T l 5 g I 8 t H F 7 w 8 X k A J Y O T 2 + s s M O h k 8 m q M Z w e Z e g j y j A F I F h J H S k 3 5 S L b 9 6 e U v + P 7 5 Y m 9 4 V 0 9 H H a L E J w C s 9 v W M I h t p j M D 5 U j O + Z X W s e s k f f C P j R b G r P u u Y h t Q i U / 5 6 p T m f b q M + 6 Q E Z / j V f 4 0 z u 1 5 / n B I r A 9 h 6 X A i 7 N k 3 i b X 4 j g u a o I s N W f t V / 6 H i 4 R g s C 1 w I j 9 O W 0 d x x x M r y Q 7 a x A J Q Y R n 5 h G K F L e G 4 y l Q K N P M d u U q u M a + a A + O W / x K u X u U f j O W P O e r k c K t X A k U a 5 3 H y m H 6 U H F m v H 2 j C k 6 a o n s c L V x t D / Y T n 4 f / W 7 9 a N K v M g s C s w 9 B y X G I g 2 b o b / Z t 8 R h / G r x n k O A V D m J S X g 2 9 R o B U f 0 A S / k s R f 4 e O B X c m F 7 F j t k M h e Z S 2 G 9 5 7 d M i h u w A O M e y l z q v F x + p 4 E P G F f l S l j R k w Y O K f G N q m h 7 C 1 / g v c G d q c 6 O W 1 f 4 6 f F F k W h 4 g 4 n F s 5 m u 5 e L D 1 t H l A V 7 3 y o l P T R b L a / c A g C C C J D v w g 7 u z Q k N o J 7 1 E e c X S j n c s j H J A j e 7 3 O k n z J E L r c e Q o G y e b 7 t G 5 f 4 4 + D u q 1 9 Q J t 7 z f B g / d H O 3 L m 2 5 3 n S V K g W 4 Y r v D 4 S U + t A J D m k 2 H R W j e v I + P j i z 7 7 Z H D x 1 4 I D P o L 2 D E 4 m 9 A E K W 2 O N t k i Z i b 4 h n W + F C r 4 r n q Z F d y 0 Z 4 n w 4 w L f R A Z C Y O 5 h 7 E a 2 q o R 6 Y a S d J p U f T q 6 S 1 H V e H 5 C b w G C I c S V 5 F E e m e k 6 h U H a P Q g Y K v R 9 s Q s X l A C K y B j j 2 F v A u F 5 v b g T O k S + 2 k b O O E 0 l Z x 6 z I D 4 4 z k e a v o 1 O E a y 2 0 / U N 8 R 4 K 3 y P F i 3 S Q 3 X w z j r l + 1 + m S K x w 5 a y G K 9 f 6 U N 2 i B w p d l H + N + b O p F l V d N 3 W P 8 i G U g k 2 B Q Q p B A Q E o U c l S q H U 1 a 8 / Y + a 9 J 0 4 R u 3 F O x G 3 c T u 6 M y M j c a 6 2 p 8 H 3 v O 8 b z b H A s o A k P n f D j Y P 9 A H a p 5 c k N Z + y x g Q X k 2 j l f V h E e N o 3 d v S 5 j e R 5 p T o 6 1 9 R 0 d C f 6 T m 2 2 s g F x 1 x P w t B + V c k I 3 d v j R 3 Y b + K Y B Y 8 z e A V H 8 D t j t z w B 4 y 1 C T 7 l m m 8 l g q j 2 w m C 8 4 Y Y N u A O h B Y A G W c F O Q u a i e c v 4 P C y 9 x X t F 6 M F o C 7 Q N 2 1 u 0 3 C h h r c 1 i C X f t g d e G y E 2 s Q u m 7 s p F N x d V b U 7 s b 5 x z j c X 0 T 0 A o 8 K 6 o r P 6 G 8 Q e 9 p H e u t k y b u w L 5 i 5 q 3 4 g O c H + N q + o 1 x a V 4 z Q k C 8 1 e c n S D p 9 l E F N / U D V a 7 c G X w 2 F t p r Y 3 h n / L O P x A s 3 Z 2 X / g C 9 r a d 5 P X h e M w Z K G Z u 0 y f H R w A f 9 h g 5 K e 7 7 / q P G v + S k 3 H e Q n 2 x p 3 2 Q X r 3 Q / w T x A a I q e J T 6 0 O u A 9 1 v s R V d u N i J A T 3 x c v p n v 7 g j U 1 q H k z r Y Y v N X L 3 W J v 7 I Y X k p m + g + v F M S N j H 7 Y 9 4 w z h E m B 7 8 + x d j 3 X x d m s 4 f h v n v G L w q H m z w T L h z 5 / M F f m c b o o 3 e K E + Q b D 2 v Z D z l 5 N H G T S A t v u r S R m y G i d L j d i D l k H S C 0 j R e J 7 N t U m v c X h V p + 6 X 0 e d m 9 6 u 5 S 7 X o 0 H w 2 S s + h w D z 8 y e 4 + q x X z w Y g T E 0 l 0 O a g r 3 R O d R p k v E j 4 w E C 1 g h C Y m C E Y J y y 6 4 b 7 u j U 5 N i A p b O i U h I o k p 3 u E O o n p E K 4 6 J v w 3 b j f K J q M U E q Z 3 m e T w g N v i z P r X R f 6 q y 7 B 7 o k L a N B c I V 2 Y m O X a B l U R V i 1 i J f c R C Y U W K G Q O Q X 1 W F V W h 0 S F g 1 t w J T V + b M d z D Q 7 B H I u 9 T v + Q h 1 G Q E 3 j Q w i A 8 F q v y f r I Z f 8 5 F b D u 1 m Y z x 7 B P U r 3 I 6 0 8 Q o p 2 f o d j w j r 7 b j e t t / D x u 3 8 j O + Y e 6 P V y t u F N g 9 H L 6 F D J c + M f C Y g a K J H 6 a x U p K e e g k U h C 2 n K 3 l T k J d x g F H Q 3 6 U a M r A y K U T c c 9 6 5 9 y D 7 E B J E f D 4 L u G 5 2 u 6 m n k y j Q 9 O u 4 P v p X 2 w R s f 7 F K i + 5 e E f D l i W y n 3 f Y x U N i n P 4 u y P a e H O d P e S C o c c R A n p W T h M U c e k d r y L N E 9 u 8 z t 8 + f U x x 8 Y z b + e 4 + P 3 4 p Q U R U w l T h b o 2 T a 7 2 a S T G D U h N H X o S r X x m j + 5 W e u F P z o g P J 8 F f T J u a b 7 j S l Q b V / C O L 3 s E M 7 M S w M 4 W I H h M / Y B 5 F n + C / b / l J k g m L A y u U e / m 1 w V T E j g U w H v + j H I a m 2 1 L Y w H A R x W 8 H k 6 b M g m X b 6 F G t 5 0 e g 1 X a A R 9 2 B 4 a f y c 7 M E C W Z / Z 6 P i n G Q e s d f / J u E k S S u n y i T A n f 5 g S F C K y s L P f H 7 v Z S V 5 A E Q c M y i I r 8 j v g 9 y Z F 1 S X l 1 I n x + Y 7 n N x U e m e d a l O e 3 x 6 Y w W T o Q l M E g Y t p / D q P D Q P b d C 9 + y e L l m r m t h q 7 8 Y F 2 J S 4 1 G q Q 8 a Z 4 a f V e k C S T a x K B d Z b x z 1 d g U L + 8 I H + X W K b k i c q / 4 q w U R E n x L v U y + E X O e r C 5 E V w N h R E + W S c 5 M Q 4 i z k L v h J d o 8 B Y P t 3 A Y o Q e Z V D + 2 m L T z x 6 B o i q u 3 1 j E g L h k 7 8 6 Y 0 E A N x t 5 U 2 H R 0 w K n Q O 9 1 x P z S S u x 4 P G r H I x Q o q D P V g + T G D w s S 8 p T g 4 X / y 3 i / l V b 0 e G a T T R 1 U c 6 o J T x 9 v w j + l e E y A e 4 y z P v R 7 H + I a E 5 z C p j 8 3 Y O V x 7 7 7 5 2 K N j Q 2 O 5 n 2 x d 4 X / l L 3 5 G Z s 4 Y a Q X r y w l K k d N Q i C R v H C 3 X c L N H i 2 i h y e e r 1 6 X d w F e c Y p t S Z D I W L U v 3 4 1 9 m d r i y b A V c f w R b i b 5 A r y q Q X l 7 / 0 m x q D 7 y o h z 0 M Y x q 5 v d 1 c v i G Z p j j J 3 G q l P b y 9 A D g j u M Q g M M d Q 7 b 5 L K S Q g e f K z Z O y d Z q E + w f w y U w f y 3 h l s O v G C Z x / w Y 0 4 n V P D d y x n U i O 3 d + J S z T X d X f e 4 N v 2 4 C b 7 L V Z l + S B x o f D G g i L 6 E s e / K 7 / S j Y g N Y 5 w 1 B o w 3 0 H w C I p 9 y C W J E + Z g w 4 W W N F 9 A W U n m 8 R 6 i Q R Z f g B i u o J n t 7 N F S g i 1 E Y Z E b t 1 X z L d 4 x X v C p a t J r d C E T l T 1 9 u 1 b J 9 J t 3 j T F n i d Z 3 U P E 5 n Y H w g m E B A C 5 P 6 p P 1 0 1 z h U f a 0 u 0 a y + B i g h G / T L I S f E Z a m 8 n N 5 q 4 t K R X T k A P g Z L N V X n t H p m 9 s x / u s v B 7 5 7 D g i V w Z 1 R o n R 8 c C q + j M L K / v E c 9 L i t d i J o 9 3 5 d z j K V 0 x L E 5 B 8 C J m 6 F F 2 x 6 Q O u f S r r 1 1 u 2 d q x L t Q R z e O J d F D f + D 8 + k e u 0 2 B u g U x y f + M 3 u X t d R e + E 8 d Y K q F i 9 9 u n N c y b S 3 K l F F Q g m g v B H Y 1 x n D 3 O v C h 1 y s K 2 S v r f d T 2 d 8 D W 0 S t J 7 M t g j d u r E z 9 + 8 R 2 L s Q z t Z Q I b 9 3 3 I U g m k O 7 P o V B Q N m G b y T m i i S I m W p c H 7 8 A r Z g A c h 2 m q v A V k A / Q f o n J p i v n G 3 / T e G 6 Z S R r U 4 j P 1 l X N w R T M t l i E G u K F D d z u k N e T S f l m N / Q n p y I O i i c j H X T q A S s h x 3 m E j M R 8 6 9 J Y p w F T 6 2 H W + h B Q 0 I c Z x U 6 i b H K 6 g Z U Z x U O J S u C Y F C D g g S / 4 q z Q w p i g j T e 9 I e Z K d / K i f 9 M 7 5 E P H 5 P G u i 7 x y f r J l G Y u J / j u V J E Q N Q V k j r D z i Y K W K Y s / j s g 0 7 F M E D Z o I p n y s L r A 3 q i R 5 T M 8 j t g + X + 4 0 5 E w A Q A s M H F l l R A q f s j V 9 C E P f A e h R r Q H 8 h k B j w A q d e M 6 B / i 2 L l b 0 V i i G i S Y z / Y A m 7 H / s + P H q Q G f 6 + y 6 d D / O H L H X M + H Z n 9 8 s p A i d H s Z 1 Y C L M b e y u c J O L h t B I L l y 6 B W Q N j K a n B 5 e L 7 X 6 a R a j r f 9 + Q 6 q j t x N 9 h / n T Q K R 2 p d E N f Z v f T V J e H 0 N O 7 y H z p h Q 5 x v I n K S 7 R x r P 6 + L S I a l b g e U v Y A U X Y M x Y f D L 3 c X W g S C F 2 t x Y 8 C v 6 R u c i 5 R c y t Q I X 4 i V b c 7 X 5 h i m 5 Q T v e B i X f R 6 n F w z E W u W Y t z U c 3 N d m B g 1 X 4 e O u G N O t T f 2 w u h / B M P H B A S P G u 1 I L T w F 0 j 3 f D C z y 9 v i S d b 9 h i L H q 5 5 H t P Q + g H c 4 g M G 6 r G 8 D 8 o l + f Z q D L X a 7 J B d 6 A 5 0 t x G y u b o p U f y B n H X 0 Z L B O l y k K l H P 5 I e n 8 Q 6 S H S J Z G P M h X M 4 x Q H v v 7 8 G g 5 O W H z P 0 b 3 E 4 N 5 o B E V 6 k D v m A w X 8 3 v x C 0 l K C p a f g u x W f R i 9 T R p g J U c W Y 5 M W u s B q o q p j n l a B A r m x 6 I Z h + P 0 p c h l 5 l B w L v U l w z 7 F n H + R 2 / A w a D X U x R k U m 1 7 X I d j 5 r 9 U L b x s c N K I 5 E G i j v h 8 z a x l j m + + g n x b H 8 6 m 8 P 2 i j G j U n u 8 5 T 2 H g t o X F f h S P p q o h O 2 A Q N N B 1 0 4 + f E 1 i M n U 0 J D D j B W B u 7 / r x + p j O + 0 J j S / i g z c G S 0 J g C D X o d 0 Z d C d b n v L t d n g r Q 7 j l u 8 8 r g U B 8 z R w 2 W n f 3 M Z K k Z O 3 Y G X 1 S 4 Z L q 1 Y 9 7 d J V b P n 4 l y l s v Y T M T s / h 8 X K r 3 w 9 f Z + O 1 V u n n y 0 i T H X u 8 S A p y J H a L q t w p j H M H E y Z R D X y 7 F H 6 N 0 G s U H w V I v 3 d n Q H o r C b a w o J r o 6 M B r U v k u 5 T L p L B h 1 l V E W X A k 9 V S S / Y S 3 C n S L c E e + U D R 9 o 8 + + O 8 w J f W S X u l t e I J o / 9 p v 1 m E 9 + T X O D Z 7 l g L M B p Y c N L z 3 d P Z C O i L 4 l L 4 t 5 8 s d 6 p o 7 K U Q d r g t G O / 6 b h 9 L T N h 2 u / z 9 y 3 2 y G 1 N O 8 0 v V 8 D h 4 j 3 g 1 X D L E P H D 4 v l Y N e J + x Z L j I v C I m t P c J t N o s 1 l q 4 P 1 B E H B 8 3 s O c v K f V o x 6 r T Z / V e C 3 L X 5 L A B e R w 1 7 c m M c 5 w + Q S M d m G 2 a 6 m v G F S / A d Q 3 N f 9 x i F J X 1 q g b a 1 W E s 1 c x G D F g 5 F g e C C W d A E B u O A d Z F p E s 0 / b A F T 6 I Q 0 q p J q y U 5 r 8 w N 3 N V U I R s R 8 C 0 b c T R 8 i L 9 L 1 V h s v C n l X z W G + v G y 4 p w x m 5 m 3 O y H n 8 G 3 D I / y 5 I C w M B t w h Q O S o r C U D w M c d 8 + k L m M 8 c k Q 4 q v Q 2 4 e q C M D f 6 u R 7 n 3 y 1 d 0 y a W o 8 + w v + K + 9 J 5 w o 3 3 R T 2 x T J N A I R q L k b F c w K c T h S C n I F + p a s m T 8 b f L E o 5 a l M i f X g 5 v 5 1 E h H 6 k P v W 6 L b n 6 U x M N / a Z f R R m N i l e 6 7 Y N v e k j N h + H o D 7 o x C y G B L X 3 H j U U J 6 y s 1 1 w N 9 R a n g h r z 6 5 q + K D B 5 J N O C F 6 n w b t / g t 9 A 6 D c S h 8 0 q p z + 3 M u 4 R R N + d m O D B r E I H g C R B w K m 9 u J 2 1 X G A p n Z n G z P + K F t K o V j C 0 A q n 6 0 o p R l R P s E 1 W A h 7 + 4 6 z F h F d B r k Q r + t k 3 v m k I 6 7 X U 5 g J h R 7 r A i e E 8 R q v F s f q F 6 Q H Z 7 x 1 V k J J o R 4 r 7 K s + l B v C s S m l s h k X g 8 D d T + S S N H u H L 9 l L 4 2 E 2 x M v L H / d m / + d l i o U U k d z n P t 4 x e N 2 c z w + u B 1 c y h R e c j s B n t d e Q X n B z l q 8 x 6 d v H 1 A T a y O g q 8 F i / L 9 m c K J c 6 r 9 5 A Z Q z a + p L 3 c / Z S 7 3 7 5 W a 9 C e Q S 1 r 3 b Z 6 5 V c T L u 7 X A F f O e u + n Y H u I n c a T D R a g X 6 f z Q 2 t a 6 a 2 0 e r m D S u i X B e j S Y Q Y J + 3 / f H o 0 u j 4 k 3 s F / t m P C Y 2 c 1 m i u Q i F Z j R k X 7 x G u p p X V I H R a h A m H r + t 4 0 4 u c r i k / L I j W b V Z d 8 6 n w 4 i A C r K o e K S A a v C Y p w P l 8 X p Q i B 8 V M 8 L 7 f r 6 / b N j a V i c j j P h W 2 k L U O f h r i j n O i j 4 Y s v C + d z G 5 m L f O 6 4 W 9 b + B i 0 e 8 c B I P F 5 d y T c P g Q V 1 i Q q q a 9 3 o e + Q I K B A / 0 1 P S i K 6 Y 4 a D c w S p V 4 p B 6 5 b O C B 2 W 8 O Z c U E 7 e / 4 1 s 3 Q 4 o h r N R V P 2 X J V P 9 z n W k L o a s N K j w H K V J t g S 5 o Y 8 Y x l / 2 O O S L W i 0 J 1 f R 6 R n o G U B c C N / p p q S B w g H N 9 w 1 W 0 y 9 g l 6 7 n c Z 7 2 o O S 6 O p 5 c e h 0 + j V s T 7 n O z U u O 2 U x / P j 4 g f H J X v j g d q T c O R P g z 3 1 k 9 S A j + F G L r b 3 J w V D 7 D l f k a x 9 1 s m H u G 3 C N o Z 6 b U Y g g 7 B g + 2 E k c V + k O j t Y z H E F x 6 f j o n Z g C x 8 4 0 N V E N H j b J g i I P Y n Y u 9 k i g t r B 5 / t z 8 X x c e z u g q g Y b s u H m 2 2 o K P g i Q N g v k J T g Z i v Z G d 6 t d 3 s I C N y S f 0 e x + 5 6 K Z V l W l Y / v / r c O T Q + G K / 2 d 9 z 6 X t / d z B 9 q 1 U W N x f f 3 i 8 4 1 k f s L 9 n v W D h Z u V 9 p G m 7 r H V L E b D + 4 b e X 2 P B A N / q 5 4 B S Y S F K 3 W O A q 3 p f U 4 o e Q R B X k t e x W O 9 K y K E l 2 6 p K v 6 T H 8 7 o R b K r U X V 0 C H W m V i N K 7 F E U S f + Y I a z / + u Z J e O h 6 n v F 0 O I 1 F g m b F + a q L d 4 D 7 N Q i 9 g n 9 x Q k X b L 5 e T y u i V 2 j B M M c a V a I C h H X X R T Z 0 I 0 s K Y c 8 k t a L C L i G O 9 g 8 / q V V 9 O Q g 7 e E O q F C r x 5 2 x g P 8 q 2 O B x j 0 + 6 X 9 / T Q r V + m V A / E w b A l d X l / 2 g / S F P h v 3 0 G g T H R z V w h D 8 g 4 a Z 4 1 F p s z m g s D 1 F R l Y K T E T m t F t o 5 t O t h Z A Y U H h u G w N R M i 5 j d 5 i 5 + 1 6 6 j k Q c 1 2 v 6 L I X N Y U 2 I W u I 0 F d + m w M t Q d 1 r W X a M O F 1 / z q 7 W V b Y B j 6 d A A 0 9 Z / P h m f U L t G k 6 o y j S t r n n o N y 5 1 / v 3 g W P b k V p r k a E 9 d N 7 w 2 C M v + F W l + + e J s o 7 e x V + z F n L U v z e c R k U n B v T l S M R R f Y W H Z 0 + R p 2 J H i y E a 7 t b X U T P b D m + o M y G t A F B N V 2 + o v 5 e n O b 2 h 2 7 6 R 2 f W H D s D g A J U v F H B y U S K g J 2 P t t 7 s k P y O k g O 6 T J R a R d n x j 2 R c J u i S + O 4 K h 9 1 C Y Y q G 6 i G j n 0 + Y x b z H H c i j p 9 / h g m f / 3 x i t a c g Q q e 6 0 N R J a 0 x k 7 9 / K g 1 9 R z l 3 B X Z a l x 0 e V u t P K 6 1 M 2 x o t W J V W A t E 3 l w X N C R v W G s l l 1 S y v L u r e I r a J t Q 7 2 F W c Z L 0 Q n N 3 3 H f B A 0 / v 9 E T s / U V H o H K 3 E Q J 9 a G N 0 O d n 6 C D b d j m r a 7 U i d M B x 0 U X 3 M H H Z s u 5 H 6 h e c k / t U K e Q 2 L 4 R Q Q R 2 5 Q u g / 3 l u Z + m C f y 6 X Q y b v 7 P B 7 5 l x D N N A f k y 7 8 f S x J + Q 4 B b d U / L x 3 C E 6 V 3 0 S o p / G w y k m S C 4 8 E 2 8 z f G n Z 2 a H L + + 2 7 7 Z 4 7 7 o m u r y a / v n e A z o 8 i T Y + Y t / K q L m Y + K G q Q J r 2 t F E P y T 4 L J u m 2 v T 6 2 C 6 g p F k B U g z W O U E j x o F d k 3 t V M C Y 9 K / 0 3 r s G B L O Q M 5 e 5 A Y S 1 q 5 / 8 r 6 t y Q L 6 l z q j B M a 8 x 6 1 t Z 9 S 3 Y f I S j Y m R T O 0 Y 5 o + B 6 e w i z J m Y v 6 o + D t B q i L i + N 4 m G O A w S y G 4 z L p o R O h 4 I V 9 K + 8 G w v f N e i U P y J q h D + N v c J u T M J r W X d b B E Q b f 5 t d v x U 0 h B O K k V J V d 7 T r d D 8 F d / a u y N + D 7 q 9 5 0 + f a i / R u b 4 O 8 C U M E L 1 2 w U H 9 X q v + h 1 L Y + L j z 1 Q 5 8 Q S B 0 w m p N X u H a 2 U M f c k W r k c t i 5 p n W v I Q x 3 8 k v 4 C w w I b y i + 6 q 8 v a 7 q S h + T 0 g H b w O s N z d m E L f l 0 P L 2 + T / m e m f q Q n o l u n h p 0 7 N v d L 8 J 8 4 l E t T O m / f S X 4 P l Q Q i S O b h K u z X 1 G 5 M x u v 4 p 9 g W 3 L w X 0 9 5 5 B x 3 m t m B 9 + n h m X d Y u Y N D F w / / 1 I s x 2 a H y d e w L a X 3 y k S 0 z v H a b z q v t 4 V a P D q U + R 7 9 d P b V j Q 0 E K G J N S B 9 2 r H v + 8 A c 8 T X 7 6 c n V t 6 F D Q Y D r x 9 L a A 4 G H 0 r g K a 8 / f 3 v f x v q J B Y 6 l v 5 H h v 7 g x Y 6 K O T 6 x l p r 0 w 3 A N o d R M l w V w P F d g U l t V u I Y 8 G S N x W m L h 3 B 3 q 7 7 G j m Q G B S L l e j k H X i S J i J Q C v P O C I w x a U d Y 6 V U D P J O v q Q d / N z M x v z 8 o O p l c 7 I o R I T i m w y 7 F 1 2 T F H 7 G t q c P H Z x M K v v i V + i C X 5 0 X w 2 I i G u K u Q / p B 2 a + W I f y O X p p e F C + V A l b m M e O m L n P J b x 8 1 0 s P O X Z f i C x k k 9 b 4 6 b A Q H b W E i a o D 7 U S T 6 T d 1 J u z / n m c u D M D G H W 2 0 A 3 H 5 P n 5 4 l O s P D V 7 r 1 3 R 7 n / + q A 4 0 G h Z D i f r / S d d 6 D l W F d X g v E S f M j 2 s F 9 A M 7 F 0 + 2 U a 5 4 n I R Q 5 l 0 B Z B d F D j A E G w a 7 l f s V n 6 r b d B p Z Q a a D g 1 w 0 i 0 o S r 8 F j Y y t s b + I I d n j L z E Q c S o E Z s w 0 d L r j 8 7 S 6 f s L q R h q / F P X Z c 8 t 8 W 5 X 5 B 2 1 V h V u 2 C Q T q Y T l N Y m X 6 B K J D 8 8 t g 3 h K 5 a y Y 5 1 S s B x 2 9 / R e o D i n j y B R H z P 3 F X 3 m 9 3 S 4 Q H B P 1 h Y f p l 0 F H j y y z 8 q W J y / x + i d G f E K / V 9 A R z m c X O O w d 0 K k 3 x G 4 2 l z J 9 o N k b I Q 8 6 4 U C B L o K 6 L g F e M l 2 N e T w z f 9 4 D M G X G K l I / b E V q Y W d S T g Q b S W P 3 d c o A A 9 P n o p i O e P f 6 j g T i X / z s g 5 P M 3 Y 5 B y B 4 J Q n Q P U 3 O W d q v A z Q w p q C 7 j S F O / Y z G u t 8 w 7 f z 2 E G P A 7 l d r V o e j G J 5 p U 0 u i g z 8 + m h X g w G J R 3 P Y Y K N I M f u l R m l Z c t 3 b + f W 9 w u 6 U c s 8 a s 4 7 A J S 1 x c 1 c n 3 z 8 y L N H p A Y 4 v Q O 4 h y K Z 8 e w u c 1 Z L 8 D V Y Y U I v h a 8 N L s A h q j u 8 L J h J x 0 g h 2 k 3 u H T s V C + Q h M b R 0 1 N B O e J z D M 5 y b H 8 x / k 3 o H 2 e B b B I x E R k M c K Y b l + 9 7 E Q Z 8 g w Z k E r N 0 F m 1 a 4 2 X / 0 l 6 X / H V r e x n m u G d U r T U K / 0 s C 2 T c U N Y A j s 1 J j H H C + + 6 Z g D M S c z h 3 t N z f A j l R q h 5 o q A z 2 5 h J t P m + A l d n 5 V t V P l p 1 v i L K t R h 5 e h G 3 F r h 5 0 Y A 5 H Q 1 4 r s d u r L j E g q e D + 1 U v 7 s 4 u C I z 8 1 w P N Q v 4 2 1 v T N r + K E T Q R r T u t f k c 3 F b g l B 1 + 8 x z Y P p h b 0 u C 5 Y 5 L c k S 5 z S o 1 j 1 T L I 3 f N G P 5 n z T p g 1 v L K Y Q J x m c W C W K 2 D J X 5 I r V + d P Z s 0 J P d c O 2 u 8 W t W 2 P + m 1 + N t 9 m l o e v h 8 f E 9 L j T Y Z W 9 q J j B M C / W m u p q K K f 0 / h 2 q f Y o / r N x 7 9 W S I j H o 8 j k k h B u c V Z 5 X 8 6 O F m d Y t o 1 3 u J x G Q g W r n Z T 7 N b H f / g 7 a O x K B g H y y F e 0 B D o v Z Z V z 1 a P X B R 8 x d s 5 Z g f w K P G q P l 1 / O v R Y 0 J 9 c X 4 j W V C e 3 y o P P F j e F B W G D G G O x 8 m v d L y 8 t K Z O w G K d e f i / H o j 3 s 4 V H X O Z K B v n B V a E I F j A J V C x o X m X W 7 y r 7 5 0 h S L R 3 1 Z X D B Y f T 7 I t z 1 T T b 7 v 9 / f Q g p v i M R Z N R Y o s G k m / U 4 m e P g J z R o N J 3 u v w 9 f 6 O / y w C k 0 2 E e 9 b Q q A 8 f 8 5 S + L Q 8 P Y J T 7 j G b D M G x q 7 z y 7 W t l f 5 e z m P a I O 9 H j i 8 c J 1 v d k H p 8 5 4 g Y x 9 f 4 p X 1 6 O w H 8 H Q F b k L / 8 7 I e 7 2 X 9 p / k C g f g 2 X G I E B z F c 5 5 9 o A V 6 c M S E P V c I m D I T H T 8 Q x f + 2 z H n d 6 F 1 s n h w w Z 8 A f Q p 8 L 7 1 D / F H K e E 2 m H 1 v F x / 7 S r Y Q 0 P n v z x 1 W e W 3 b 9 7 b 9 E g m U g u K A 8 A G q k x q F s V 3 m 8 H c 1 e T G n O f X L + u b T + D r 1 1 p 8 8 J C E S C / I N 7 Z h k A a S M E d F n z U X N e p R v P R R t E D w u L v X J 8 6 V L n d B + R t h + h g V V + 3 e i b b f L v D W H e m h B t r g G w 6 L i X H q I Q R 9 S z C E Y X L Z i d B v m 4 I w t R M Z N T f Q s m M + 2 + Z Z E x J / 3 K I J q Q l I q q K Z B 2 h u D i E A o o R D 3 L k z / P b P I M s i y b s i X D u P z l z n s + i + + w b v / t D X S P z k m 2 p / s n m u u p D F Z u l y J i 9 2 w e 8 M F T s T F P M s w o 1 D E z 5 t A I 5 v + L R w F j w I + u B C Q 5 1 h F w r S L S 3 c / 9 W d p y B D p W V X P B 9 f A W Z p k f E v i / u x o 1 I D Z e Q b S D S y b a f I X Q X S / P Y t 2 f H G E B T g G o A / U e 8 m l W b w u d y 2 M B Z / 6 V Z D z B G V z h B A 5 R e l x l h + D u A f 5 9 T 1 H 0 L y H d B C C U Y 9 E t R D y K k Z t v 8 p p V h z 8 P j p V 5 f I J O 4 z 0 6 B N + 1 n l m W j F W c c 8 J H + I F X g M G 8 I 1 F J j d 2 Z x w H N H D N l 0 I J R 3 y L h m N Q m m 8 s E 2 D 8 m 3 u m G x x D g i g V T 9 4 4 p / x 7 B B J V 8 n q F 0 y V G Q S + 3 k p 7 A U U Q + 2 Z q W S i U P D S e I 7 j 0 D R q S D J 6 9 v 4 H V C O T C p j 6 6 j U d v d 2 h 6 f I C G u 3 r 5 x a y m G p j 1 d G y g q + 6 o 8 h / G P X 2 s w l w a 2 l E V X T / + d v 9 D F z 4 u 0 S P O b 8 i e 7 D f G l n k L 3 v 5 f B N 1 A C s T h k G W 5 f H 7 q H K q B t v Q o V 7 q C k D a k Z k i I r v f 3 d Y L R 6 t / c v S z N 3 u M y M g L 5 v Z H 2 M G B s o v D a A E V G 7 w a z U e x + w b G b P 0 H j k R b m N E m E j H 5 z 8 w C v g I 4 8 U 5 R h + t U 7 4 m 0 U 0 + / i 7 e c X / X 6 J v f K z i h a 5 E 1 I A 2 L I S W Z a e O X S M 4 j L Q P v 3 i t 7 S v f r b 3 1 x P l 9 h H I 0 1 f j t 6 P j P A I n b R g i Q L O K w J P m o U 8 x W k U R 9 S u a 9 R T P y p s z T / A E 0 S L x v P d Z A H E B 5 S e v g H c W h p Q o O 7 G x + o v v S E M q h 7 i 7 G j r z q H g D o M 6 X h 4 P 7 G f O 6 V Q J X b 7 X M F M l u T N C u 0 g e J Y / T i m 3 3 g i R E 3 I E E R Q J T R l x 5 k L c u a A g V s t C y 3 3 l z j D J U r j h r w o 0 4 s p U h 9 e r + H M B 6 5 l s X V E p 7 C Q E 3 0 g A 4 J 3 1 D 0 v Z x / F u F Z 4 e 2 n + 5 w n t x a c a f c z l O Q Q f 9 k W j P 1 G n 6 H E v Q 5 w b o h i x 4 D f r f / y + g u Y T 4 m 5 z O D 7 9 S h + 0 4 X u c Z n q b m l H 8 5 o W m N C J R D P e z i S z 3 A p r U z 5 z D p 7 P 5 7 W v k W L X h U k m Z X t C 0 r E v a t G l P K S n 2 9 f p 5 t n 9 Q 2 s 1 i o x M r V t q j F + X D w l 9 d 3 R 3 j y j 8 Y B 0 x L z I Y r o 8 R m 0 m v 9 4 8 v r n H f n e 0 Y z C y R 9 a P 1 r c P J Z F 4 C 3 7 C h v V y C L K H D 9 n S O b a U g E + 7 W f 8 h 4 L 1 u Z A H I a Y T I U a t / G G 5 G X 5 w M y 2 E p B P w o B f q h / D z Y d 9 q p v n i H q k n t Z 8 o k M v J j q f T Q o D I B o g + t 0 f d s + i u O / l g o D F c g w r V m K X e Z Q 1 z a J L T q i N C r c N c f x R B t y 9 U n j v 0 2 A 0 t 9 4 Z K E K + 9 4 2 Z d I g 8 u v M X / d e 7 O 4 X A 7 u n c U S N Z o i 3 9 m 5 k e w 1 C p t A R J A u 6 4 q h q T 7 q R g 7 s m S K f z / z P O 7 C I D V N + w 0 w 0 c a C e 8 e b 9 G l g 5 Q b c + y D 5 K W U X D o b T b g d k E l D G 3 v G V L C 0 u y F d e z m 5 s j q 3 L 7 P u W j m f P 8 b M r O L I I l + N Z d 8 V 1 + r L n z 1 J b Y y 2 4 w c k q N J N z s A u Y 4 A U O i + 5 V C m R 1 O a W Q 2 E v 9 m s I m e D r i F I J + n S 9 o W H F l 0 1 C S M M R A L v Z / v 2 g p K 4 G f 1 5 T E a R L V B P L p J B x W 9 4 g n d / C h f L g 6 v E D t 6 x p 8 t u M t v t f j 9 u q J 9 Z J F j R q A s l 5 9 9 c E T 1 0 U C j Q d / D n V N h 3 + X Q 6 b 0 P 3 u i 6 a Y 0 C Y n / l 4 u B N B Y l e M v 3 y 9 A C F P b 2 N q D 4 Q 1 w 1 E Z 7 Q Q 3 5 8 i u h V q W Z x F l F R Q l 8 z 3 4 N Q u b 6 z h z x e M e j w l / v z 5 U 8 B k v y 3 j J c i g q 3 L 8 K 8 G D A q Y V u e e i c v i k P r l w m z A M C V o u a X u + Z q s w I F G U v 5 5 I c J Z r L 3 d o R Z k n y 8 V o K O i m g P S H 6 A 8 n g X N X 4 x 9 0 P Y U P A a j + 0 n U s p k h + O Q k q 4 R N z J Y t a c t h p D m A o G a N h T Z b 5 h Z o l Q 2 e z W 1 e f 1 Q A / / V T O c n 1 U R o 3 L V j r F E v 4 4 w Y l 3 L u 8 T + s 3 4 8 / Z m 4 Z y A 7 g s E 2 F l d w e 0 V P 7 8 W y 8 5 L Z Q N j J I U k w O y X 6 D 7 b L c J O B r 6 2 v 7 9 P 0 O E s X U S E S d z b x 5 7 G g H 8 k P Z I f A + p R q w 3 e y 8 e B Y t e 9 q i d g t / B J B + X 8 W M g 4 r U u 9 a X q 4 t F q p z 8 / Z J h J N J d W I + t a 8 l P i c d 8 i d y F A f I k a j B M h o j v z Y / 3 E w D g r f O h X e a 3 9 r y + q f t S X x 6 B X k A f 8 y X j / q g o z X y r P 4 N W 3 J 4 q e T b u E U h o 1 g h R 1 n g G k 0 j + H E 6 c w / 3 6 c v r l b 6 Y n O h Y R E r 9 6 n H V M P + 6 w J A F S Y A 1 F / v S J Y m C k D z d 6 W S 5 0 s 1 F C U z L x b W O O L y l u K j g U c f P o V U e 1 o V c F 6 p o v 9 + i + x Z y i a G J i 2 t 9 a h S 3 Y r 8 5 2 8 + Q 6 M H v z s c 5 E N O a N r 6 n h R C M 6 4 N F i e A t 9 x R F A U 0 E x j + M Y L m F 8 U D a A 4 a g J n b w n m 5 j 9 H H 2 3 c E v x B 8 T l i K N x C X K 6 4 5 j 7 v 7 6 Q n W Z I H m L N P a f g W A H T C u F y i i Z g a o k W 8 i Q D b C D 3 P y x T b g l k B z M B j x a j c a J w K e 4 S y 5 V G J 4 / R 5 5 2 W b z g m x 1 9 i V B E U / X F P K R / k t 9 Y c 4 a c 2 w f k D Q K y O H u a b I f n M T P / u m e P d T l V J V V G W n 4 E V a U g 4 k d + J 8 J 4 z n z 9 Q k Y H n + G W 8 j 7 X r u s B m 7 1 1 I E W t p J H d 5 e R P 2 2 d g Y U 5 + y G + U q H Q G r 8 n 8 w 0 q Y D t A D / Y O l 8 J p O Q i 0 M W / / 2 H X S e s 8 o u 9 + u K t b E p i m 4 3 4 J 3 0 v W B T W N A 4 B 3 7 o + T h C T X T 0 T s V f U X t 7 M T A q y K O e 5 l u 2 + r x q I r 8 t q P Z 1 3 h K n u q v + Y t t H / 2 I H n M p r H p I a X g Y 0 / D V R 8 v O v A 0 F + t U m s q X W H Y 9 D 5 K n 9 p 6 c L u o s 1 8 a v n v I X Z H S 5 n O k S 3 K / 0 q i m w v s 1 s X 7 R X v s A k P S G Q g M w A 0 G J 9 b Q z I l H + P d I J d n O H y Y o y L m X t p p A 9 L x E o F S x O 9 + U I r A V o j l j 2 Y d W l 8 d d D + w S r w b g 6 X p D d e l C 6 l f H + 8 X J R 1 A Z h A E a f h Q 5 k l G W u I C Q h b x u X v I G M q w k s n R h c C M Z X w H Y y i / I c m 6 f L I U O 3 x 8 G X 7 / d Y e / n n y A j a X v a Z x U I C g V 6 5 a H l y r 9 N c L C Y R J d P O g q T r k f B j Q j l O z R G F U v G z Q O r O o m P d s O O 8 N B O k + Q z k F 1 R 3 w R F 7 r f b K 8 + B q U 5 B 5 p s 8 T q y D b F H K d J o 9 M T G d X R b Q Q Y i 1 X f J z S 6 K q 7 d N 2 8 o u l 8 4 O 9 A 1 U g u K z g x c 1 a S 8 U O l W e u z P Y k T y Y h 3 5 w P 8 M W Y L P Z M 7 G T 4 i K X L v K 3 1 l o p 7 1 W 1 V O H Q 0 r A l y g m S m m l 4 D f 9 C e y / w 2 4 C X U T 0 8 7 l e m A i 8 M 2 G j w F 4 e 2 v G L X y P E l t 5 W 9 J 7 + h E z i T 3 7 e w c Q y 6 k c S H 9 v y R B e O t G J T H 3 Q n S 9 w i 1 T s V d R 1 R W 7 2 n o G 2 a 5 i 8 n y t M l f 9 2 W w 8 K D 6 U 4 O P E I + I N 5 a 8 S q g Q t 4 x T 3 w I t D u W e w k r u + o q L y a t 7 3 A x T B 4 x a t c G P O G r 1 S h 5 D F X u 8 w C 7 7 V m z G 4 O 2 t u A 5 / z L t 2 0 C A R E H 4 s Z G h x Z h r M 9 5 t 6 Q u 3 f N T n J X 5 l 5 O I d W f 7 Y i H N M B S o t o J / 2 V t 6 O 2 6 o o n A 5 S Y I 0 1 w r 7 x t P x a H p o D B J d I A w d n w + / 3 X D e T e X C F E f I q Z g W J 2 1 W h x Z r v B 6 v z 6 Y k a Z V o A l Q d M 6 d m 3 z E r v 5 P P D S t 2 E N h w k a z P q I 4 J q K W k A r S D y a E O m D l d Q H D t N b Y R k I H 6 0 Z 3 T 0 p j T 7 A a 7 N 9 h u D A f a g 3 m T 2 v Z 5 y C 3 j C Y F X H B Z H 9 b 1 S I v + M U G O A o P t Q / e Z g i n 1 I m M 1 9 m X U S 1 9 d J b j a c P O R t I g l g N m l I s A M P e D 4 p L P 4 i g L 2 a 0 s v v z a 0 E t e + z X v O J o X E L i q V y P I 4 O j M k a p Y R D I C U i Q T o G T Z C n z 5 3 U H K u n W 7 4 2 d k l M 0 K / n b J L H n Z Y K s r P t o N b C E 9 o E v R 4 Q O U D k w O T U T E V D 2 f k D H z 0 e + Y Q g 4 v s x o m s 4 i s r U s H T F T u 9 v g 4 1 f g J 7 Q b 1 B + o D M d A Y e B V 5 / n F A J 7 h / 7 K W V P N z Z z 2 c z P 7 f A 6 N f k 6 / Q 9 v m J / + r q A T w N N z h A z e X T c 8 5 m 6 Z e x V d l 5 + Z x j i p d u s O a S N A x n j t X T n 5 F 1 + P U 3 t j i Q J m X 4 / E 7 i z c N o F B 8 f Z s H D f 4 b / e H c j R / J f d d r k 8 L Y b K f r F h e + / m v h O i z R G 3 O H u l z D x e o x B 7 p y g F J u S 5 e / C v W q X P V 4 D K v l t 2 A Q u Q z a P U M s I B W n n I y 1 k A j Y y t U 6 G y q Z 4 h h w I 0 m 6 T m D b B 6 q H 6 / e 8 C 6 W 7 N F 7 p P E + g l p A 3 Y 0 s J J I a M z T v w + H x 6 d 8 n K E f 5 U h r 5 O g W U b U p q B o w T L + / 7 U a W p J 2 d X F D N h Q t V o r V m p r 9 9 d k Z P B I K q o u 4 G G 1 X 5 v 1 P H 4 5 9 T x / L f T x 0 O 4 Z D a X z u o / t + b h v 8 n C m 9 T 3 m n 1 z 5 J + b 9 D h / J D d a c A O C e C F l c d 5 Y v I z i f O C 6 m o e M I v o g k i r n J 6 p M j 3 R L D Y X J L F X Q / 8 2 f H 8 H 8 E a v y b z e O 6 g / N 2 C / d k e J D H 8 1 p S q s O m o / K F V c o j z N O + V y O L z e O y h p J x J X b z r w u S v 8 u J b G 5 t 2 A 5 N 3 L y E F G J 8 z H 9 V m B 6 L 3 D e u r O m V v 0 p 0 / Y E T h g w F m w q a 9 o 0 k q u M G 6 e t j Y 3 o X 3 7 d q D e e l N m g E 2 S J 2 1 5 f G W P J c E q 0 Z l n d i q I 6 T F d M c b 4 Y 6 9 8 I 4 + G 7 V T w 9 p e 1 U W W i l 3 1 F 6 z / 1 N d b a + C x A b f c o s C v I x s R a 3 n T V 0 9 P l m f / N d V 2 8 J M H 6 v 1 a r 4 G x j m W k C C q M b P / 8 d 3 S V 3 e 4 Q p f W u s t b 3 E y 9 c n O H 3 z j b y G 7 P A t Z r b d w 4 K y R x 5 8 u 5 1 9 V L R C Z B N p T H V k c C J u U l F D B t Y e i I 6 H d C G l T 8 O l 9 b k H M X f V B a Z E x 3 D w W O n i / M d e F b r 7 f E E X R q V A l x z i Y L X 7 Z a B L w q G g b 2 h f 7 + N a j e w O R Y m b N r c l g 3 j Q 7 i X 0 d / K M s z C w y R x g k A E X 6 F a 2 F z c / 0 P m J 9 U c 3 d P 0 d m x g c D h 7 F P n n y L y V m 7 j w 3 k 3 u d 3 D 1 S n Q u j 0 6 8 X Z t / s E S U / t 2 M 7 L 1 u v E O I Z 3 7 P k j H t + K S q W w j B d H 1 q f B i I 7 b e t J c 4 R R 3 N t E K 9 o 2 d p N w G a 1 e 2 f o e f q X A o i Z r q V 6 v P V 9 v E 7 G M t 3 k 6 n A C J w S r r x H 7 H I h M Z x l A P E f g v N W G x L p 9 E 7 5 d + w b C j D N V Q k H V 0 b y 1 R R k s n 5 9 H O f M Q e 5 x r W y z 8 x P + r d M p + c E K 5 / a 9 L L W y 6 4 n R k o T H y F 3 u D t P 2 i T F U q u z I 0 V S W S 6 j V j 6 z c k L t q x 3 L K 3 e 5 8 O 6 b b b O F Z 0 o F y c e j 2 e 9 / b R j 5 m w B a q / T / Q I u 9 X 4 w O v 5 k c D W C v m b I 1 t b K B P n x X T + w P w b R S 7 g / B H a q q E A J d m / h o Z X x g k k 3 G n D L + M G x t s T n 6 E v K X 5 t C X e c I L m D g M 4 D o w n s 8 j 5 j 2 q T L 9 E + w v M j p I Q 0 I K 7 W O n k v v U + O X I O b M X h K a V A 0 T Y v 2 u h W Y V V o 1 B m y d t 1 / b b f z T k + g 8 V G Y M r / z c c i e Q L S o 7 3 z K L H 4 8 8 F / B H Z r j W V 5 T a y H N w 6 G G K a F y A V U 6 T f 3 4 1 O N I H S 8 e U M C a P m A S G 7 m C 8 c 3 x b 5 0 b 2 4 Q N K B v n 0 K X 8 v f j T A c P Z J 4 + W K c C M n z a i 9 C j J c / E m V R R a Y o B 6 X j I b E e j 3 S T s k B L f 5 3 H V e m w Z Q n w D D C F x e n 0 Q F S H P A C F j y n w p n 9 h h f p o S z I j q z q 8 7 X J M W N q W p S 4 w 1 2 c f g b P Z F I z f e 9 3 L 9 f J I A 8 f 1 0 k w p n E F Q U G f P l n y g 8 l c 8 8 M h W 9 F E h S J b b v m X q P x t W y E M e 2 6 e w j 2 C 0 + p u 4 E r J 0 P 6 F + 1 j I W O b 5 M 1 B U 0 C Z J X P m k R d Z R p T 4 H F 1 v 0 Y G u g W s q U Z H P 6 e X d j B p V I 8 B j 4 6 p E v l j Y Z 2 Y S I J b B x Q g K y E P 1 7 M 7 k o S 7 U f O 6 E w c A V C N M u K d j D O b A C x m s u h Z x 8 f 2 E 5 M c T v h R c L G d V w N e W E S w 6 3 V E b d u P d x J r Z R O 5 n b i d 7 3 1 + 6 0 T v i b o I t y Y T o f z i g w C 4 D K b U X 3 4 h b r 5 m M c 7 A m y r g z k O a D b E a c u U o n e 8 w X E / X N c B S A 2 U A V D O F O u b 5 f 8 0 Q b v X W 5 L h L x n Q n c y m K A 1 5 o E d c r L x W v n i k 8 D q a 4 C j c E X 7 v J 2 g U V S z 7 P G o X v z 3 f M O c q 8 Q 6 5 A s h S 7 v u f Y m u k e o 4 f D + F j 0 K 2 x Z 5 h N q 9 E V q k 5 u x z o V Y U s C 7 t j S / Z p P / F X H 8 S 9 2 H A u X v s F / F C e 0 n u E r Y V 1 V U k I / 0 d M 0 8 D P u v 2 H 9 t + B B e w 5 L 2 z f J 0 / 7 S 3 n 9 A 5 J j g U Q 0 F H 3 v E O x 8 G 3 1 T t j Z R y G 2 G B + I I S F 2 b Z d X 0 0 y p g E u Y K + Z s W v / 7 E a 9 g 7 Z 6 Q h R s d e 5 h W q w t C 7 w O y 2 f j c 3 3 b b Y U / r 3 k u w d S h v O E z L 1 U 5 h P 6 c Z P r 6 i f F Z D + 0 F 8 Z Y 7 P 5 B k L H b e k r + e O o u h w L 4 k 0 M H Z 6 B A h Y J r 0 k y D w W z o r k p Y B / w h E 4 B 6 e s R r r b o J i A D y O V y 8 f w Q B N s l B E I 2 G E v d U 6 q j 1 P u / r X V T G T + 5 w r j 3 B 3 I 3 l 9 t a h + n X g 3 B D w i o a m A O 8 i k B g + V e Y G y V K 8 8 1 Q x O Z m j + T l b + M 4 H X Z 0 8 + I S f y 0 i R B R q 2 d K 6 4 m x X D Q t o I 4 I D f T f q p K p 0 J t q J H O w a c x C z B C i V I 4 P 7 Y v X s 9 u k 7 V 8 r v m j r f G M O j D O k C / X 0 E B 7 b h 8 6 J k 7 5 u z P r G b V D C S c A a r y M v K 4 U G 2 g 6 R W l + + O 3 x z P g L n E D n S v X D C d S s D J f X I / Z t t y f Y o 4 t P 0 k 7 v j W J K / Z b N n l D u V 0 O k M r P 5 + u 7 Q O H X Z R z i / 0 G + M c 9 1 t / x G c C P W u 5 1 J + n 9 o o 0 L 0 9 z I a o T n 4 M 3 W E T Y A U g H i g b x s I O 6 8 D U P T g + U f e N a w v w 4 Y U 9 d 7 G z 4 P v O / 7 9 t y T s 9 R P V 3 K z 8 h G H C K N j y b + r k + k 4 q y y C h b E Z j / a N O x T J n y P y a I 5 Z 0 y 5 y N 3 G q H p l X U / f F W M 6 L 8 U 2 h Z 0 r + h 5 h 2 h f y c e 4 / S X n / 2 Y N T V 7 a K l G A x Q f G O + r 7 2 S 4 8 a j H i J F M O 6 p 9 L n c H X f s d 2 j t 5 w y y N W c R d c Z F 9 D M C R V S 3 / X 1 q M f n h B C W 9 Z k W g 4 4 P M g H R y c O s O m a g m p Q N G n A h P / Z L q V U 7 A Y H t N l I 5 8 n T t e P u O 0 f G I j i z n / h p y + P 1 B j m L 5 h + L / v 2 j + / x E E 9 i r C S e i u k / z p z 9 P 1 H w S B P 2 c X / s n Z + u e f n P 5 / J g i c b / W 2 l 9 C 5 1 6 W r h 9 / L f 6 Y I n A V o W J s 9 + 0 c R O O n g d h 6 y f f T e M 8 Z 3 p 7 / 2 f w Q B 7 r z 7 v w S B M 5 q E 1 s 5 t J s n C 5 0 u t i P 3 x 6 Q O c w D 7 + H w K j / l A B s w h U A A e P 6 h 8 q A L V Z o A L O l / 9 E E p D s / c 5 l r U + 8 x z / C 7 w f / C L + K / 8 6 B 4 D e C a s v 9 2 1 2 g Q O h v p R 6 l 6 d I 1 O I 7 0 9 b Y O h 5 p 9 f X s + v 1 r K 3 J 3 p F U m F U + b t k B Y j 8 P 8 5 7 1 9 6 2 m A L / I l g s F v X W 1 u + K + a q 7 H 7 b 4 S i j s X G 9 V Y R K S 4 c b L h m L s w 8 9 j N 0 5 G f G 9 b 5 s 5 + e N L q c d U g / z 5 h 4 t 2 g b 5 W W d l 3 + h b H P u T e Q F 6 K s 2 P V s m D a A F 2 b P + X 3 h + G E u E D D 5 j R F p e P 3 T v J + 2 5 t M w g T l t y y 5 0 D o f U d 1 A L f l R e X T c s F 8 W b f L r h 6 w K v c K C P / m U b P o j p a T I h 7 8 K + R k D r v k s M S 8 o V M t d 0 G 9 A k w Q V V 2 M J f 8 v e i P o O T y K g z 2 z d o 6 I U 6 j J X E q Y P w X j q l f v D i 3 U + W t H F N Z L L f J n z j z 8 / 5 N B v O Q w R j / z f u b j f P y i Z w I B A 8 c 7 O 5 l n M U w 4 K X d N 9 D G 5 g S w B m L / k M b i h b 8 e L o Q S N D X R W e O U M Y z i D 4 8 F U Y i z b 2 3 H 8 U 8 Z H 1 S r X j n z d W / v P G e n / V E a i t z v + M n W j 2 j u r I f D 6 1 / + d f O 6 v K 6 0 z t A 6 H H 5 + T w d c C + C / 8 G v I R 8 w R X A g 0 p O S v / u 1 C A s Y 0 H 6 N + G V n M c g n S 8 O d X G f 4 i x 4 g D G 0 L L S h g D H g t H D 9 O V 2 A s + J h V z k Q S P z O + L l 7 j f p W P l o e X 2 A Z X c J E x I x + T t h 3 g X E a w 8 y q 5 m P q P r T O L m z + Z C u w b P 3 I a 0 V y 3 2 o 1 F j x s V 9 a 3 A k Y W q a s / W o R L v / 3 r e w Q E k a / 9 4 4 d w 2 d v I E A M D t u G 5 1 N r b d u E B 9 S I R d o L G y j w g E I P R b N M o 3 7 K w q X f 8 k j d N A L X N W y 3 w D d 8 n 5 E 2 7 y k i 4 m 4 8 j w 9 j v p X T f J g B C R C 9 5 z 1 Y H R x X R 8 J N D V X W J N b f v 4 j 5 9 8 p g K N B t o a N t 3 8 0 8 Y p + D 0 8 t k e E B K x J M a e B t H S t 4 L 8 Y T t d A W X m 4 X X Q a S 8 q u m A Z I T R v N b x V M q P d N O 5 V v i M j A M b 7 Y 6 c z O c q K D O C C O C P s g D V f f h L E Z 7 K X W s u n 9 5 e C J K c o 7 w / c x a o X f a x C X 7 R y / l V 6 B k n J z q d t u G m 3 L 6 + l 8 T x k D E 7 a j n B 8 R q z d K e B l / 5 h n K T J V j M R G v 9 5 M 4 q X T t V s Z 1 P E K 0 n x c G b s 7 + K J j P 5 M V K d u d C k 3 2 B w 1 y m O z 7 5 Y H e P V v H 3 Z + I M E R 8 G l f Q Y H c x b p i 8 T N X k D 7 H I 8 t b v 9 C t x j z 2 N S 5 3 R O F A / l j d e 8 I k U Y U F + I 7 t n l b 0 p O f f H 8 Y 7 P R Y P / P P Y + I + 1 g y V O 9 x E u 7 t v L 5 q Q g t S N E 0 B K 4 4 4 / x O / p s z A I L w y + g F w b D e A E 4 L F f m m Q C W O s b v 5 r T o F o V x c S N D T V q Z b b Z A C A l + H 0 H l L I C 4 3 u L b 8 m r + / Y S V O 9 g j B V j v q E T S P 7 D S M f e k L 6 o + t m d t x v J + l + K W P Q M W + e z H t w / Y k j p Z x 2 C 3 V b p m t z A U 8 6 F P W y r o Z C K N v 7 z t G 3 K Y k S w 9 a I B Z k z 5 c n f T 9 c 6 d d q I y 3 r 1 D C C + c 4 d r R r A Z p i P A O c f / o d N + A o w x t 9 5 v m u v B N Y T d k H 7 G p n C C H T c C m a P H S 5 u e 3 i g n X S W N U d h 2 U K 5 A i Z C h 2 f Z G 9 D Z u B 4 k 0 y l 4 e 0 q / I 0 o h t 0 t H B d T i c Q o L 7 U A z s I Z Z I P Q F k S T y P e f x O w A k T P N C b r b v B 0 h + j 4 A + l i X + 2 P b v D Z B k i z 9 1 2 d + t M Q v j 1 t 3 W U 3 F W 8 n d Q 1 l c Z T H y g V b a r K S v z D 1 3 o k z E 8 R k N F + z x K x c i x h l G N X e b p a 0 G v i u i T 9 t c 1 n Y 9 l 2 N 0 7 D 3 B Y y s Q F r k 1 i b v X B G f 1 s 8 2 b R 9 Q H V c 3 p k z R O i Y J m R m v U 5 0 + y U q g V 1 w 3 3 m x y 4 M 0 E x 3 S J o 3 B l q / n L M y 3 l C G r k Z 1 D P + P I d V 7 I 3 A G 7 W e X z W W 8 X Z O f v C o k D 2 8 W K X 2 9 E V C m r N i Z E 5 Y / k P w q F M G + V v c Z o E 9 O E 9 U F w 0 i Q M 2 3 5 y c t A 1 u w C r b F U 2 W U I T t u / 9 + 3 Y O W A R V p y z u H a 0 p T G G 2 i y e E S B X P N J r 8 A O h Y 5 T P j 5 A / P 8 G q J E H s 7 l 7 k p 0 C D 7 K y A A L i 0 N w z d T j b 3 m H f S S e 1 j 3 a b l + M E g v x l f 7 8 1 q G R + t U 9 p h 2 H E r 9 B L h u t u i d + g D n o s D H O H C X e i P 0 W k f Z 1 + 9 q a r z 4 W F 8 Z Z T m n 9 h z U m h z B 1 c t w c z P l W n j K c J p c P i 6 + N W J d D T h k 3 K B 1 I Q w y W F e 1 9 j F P i V a k v 5 Z 9 y e 0 r E F C T U I p 6 s k j i D + K 9 d F j r B K 9 Q c N 3 R v 1 R U b T 4 m b / h M X g L S m R t f C k n C f R j g i V v K W j U N I y y j W i v W J F q v Z h r c w X F v t h d L e F E X P H a f 5 a g g a Q 2 Y 5 W N W k E H A C 8 a X j 3 I Z r k j r 1 h n 5 g K e 9 F L x 3 a k N B g s A d Z 8 l k U / b O c A q 5 P m j R 2 z Q F L a + u G A 1 s l 1 i x + F h u L k p M M 8 / 3 R e 2 l r a M E l g Q t W O F c A X V B O n p D i n n d t p i 3 / v j y P z M w + / C 2 7 n I j a h 6 P 7 v r + 3 u f E A t o s 5 h V U L M 6 5 g f / l 9 v X W L 2 t m N 7 F E 7 r F p f 0 4 d j O K I S W R q F u J G K y F / P d 9 v D F r T K L j P 8 7 7 x W i 9 r g V N R F H e C V L A v V Q l d 7 C 6 4 5 w u y f J W M 8 5 i l 4 9 r I s o u s n Y w 6 H H 4 r O 1 A J O i 8 P Z 9 V 8 r 5 n t X 2 C M k n Z Q 7 R U n 6 d p n / 2 W E A / + Z p d 0 F T 9 4 W Z W m w V H / e Z B 6 5 o d w M H 2 i 1 6 G j W 5 p 0 N s p P u / G U v J k e U k 7 m l 3 L s 4 i q F 1 9 x C 3 / I e r 6 + 5 s k J 4 M 6 d 4 2 1 7 k C 8 Z t O W X r a / b k Z r 7 n g F q m i 7 J T Z z T L P U 2 r V D O 6 U 3 h Y J I f U a q w 3 u R 2 + d v x y k Y R 8 r Q H J H V D r i I P 3 3 z n w p i t v l S x e 3 C y 7 A 7 0 c J J / F + J 4 q b g m u u i 3 J 3 p E D k 5 J c O z s 7 U 1 i C G / 4 W s h 1 k H Z T 9 p V v u F Z a z b / m 7 U B j / R H 8 2 y J f L e v F P t m 2 m t V Z w W y u e R T B g o p I i 4 t Q V v / S s B C 9 N F b s 7 + P l Y Q i P r 9 / 4 8 5 P t b P K y F I i S v Y w + r h D x 4 m m W s 3 S 9 q n W n 9 k Z 7 / e I r 9 B t E J n m X C 5 S a D H 6 C D D i N T 5 / k W W O q G t O b F u o c v 6 f q W T 4 d W M N T r W H 8 K L N E U A k q K Q 2 2 s j C b q 5 5 D R A C e f g e o i l H r U 0 0 c 9 k H k d O R e L m S n Z E 5 K l H a 1 a E d a Q W Y 3 v n Q P N B g Q 9 b v + 5 P t i 7 H 9 + p d O I R u x K 1 W v 3 B C L P x v D r L P n T n I g + n B y K Z g 5 p g i w o m b L 9 r u N b J r u y H G 9 D S g O y 8 R M o X N e L o Q 3 0 + q e 7 A B B c C F X q Y E E B Y u 5 5 Z E W d N c O p G U w Q W Z 7 w X Q r 2 G w C K F u I f A X E K g 7 H 7 R e / t 8 Z y h 4 T T 3 Q x U F + 0 t r 7 I q G j a 2 Q i T H w h 5 6 b Z R I d K h / x t x I x x F P m b C N L 8 Z u l 5 o w 5 M R f H P 4 D 2 N K w / G D i L s h D 6 z z Q R R h Y g s J N k d v z 9 i e L n T R T D u N / 9 J N X i 1 + i c 4 n X q k j T E + C O 9 F 7 w c B F 3 3 f 9 J A g J J N w 4 / f u n o 7 O w Y D j 0 Z Y Y s w f i w s 4 z j g C d f w i b O H U s v a Q 2 X b 1 Z R q x p P r V 2 e X k T u u C 6 g u 6 M e y Z m 7 j P u T x f R r g n d C 3 B X h g E X Z b y V q j n o h A 1 J K V 2 w r J U S W k i o G 4 x N v F L 2 8 y e / j 2 K w k 1 l J t 9 y f 1 U N x Z f T 3 F A F 5 o J F U R J 5 d v O t w x v 9 i 8 I t d i X W p v j f Y R Q + P P a Y x d g g + T 1 V o N x k B w T 9 c 6 Z j V T n s B j m c 5 J t C t p x D K c r + V S U 8 w E 6 h 0 P T Z 6 h j D A y P 4 h v 0 Y c f q B y i i 8 C O y D T Y b d L + Z R 9 6 D m C a 5 2 X 9 B G / m x O Y Y q B / P 3 a p 7 d z U x I I H 8 P p 8 f 3 E E j x b U 0 k Q U x d G U 3 b I v 3 h h B / f Q Z B u 0 L w z R 7 P 8 f 4 8 m i Q g 9 6 U 5 O 2 + K o 0 C j 5 / n y A z Z u + s d + 1 4 L v u g U G H f y Y v 7 2 p B 3 b D u x O V 4 c O T n 2 i h M M v W F v U X M T z S L V w a S v D I 6 a m s F q m j C G k J K R 7 m M P 0 R Y w j P j k e + y j 6 C p d 9 / 1 p 9 t Y I K 8 o D m l L z 2 7 / A u y T 5 J e 8 v w s q 4 u R Z Z z V H K x a y V a Q K Q 8 A 5 Q I U I 7 A j S n z m q R C 5 u G u l 0 U L 6 E U 6 m Q 4 Y F K j N r h 5 3 6 H r R i L O + w i T M H m s P P U I Z x 6 9 b 0 H v c c r d L 8 d A y z R C J W G 4 f 6 B P f 1 4 e d d o C I O V 4 N Y 1 H r 9 5 0 l k 5 t 6 V Y R 3 u r E U F Z y 3 K U b w h K B D b F x 4 J c 6 f l 4 P W f m S s p B / t E e d G s U g 5 G h j b g U z 3 M o u 0 v b K 7 y g V q E R n M 3 l s a S u U j D z 5 g X 9 d V u c i O o 2 x M v u G S N a n g e 7 K h 5 V L S J G U + V 1 6 4 y L 2 v 2 g N G 0 z v 0 J b I g i A Q v X V 7 Z p z 6 Y Z j s e h A U Z I + 5 d Y Z D v P e w L a J P 5 V x d x x M C 1 E 7 B p + W w m 6 8 N z C c v R n z 7 Q z G O Z Y v b o 0 D Z I l f x 0 Z 5 F S w U s F A Z 6 r s v L L 4 u 3 e I d 4 + J n 5 a B X b U q U N s i 4 p q L J 1 x 5 + M 1 d J 5 Q l q K t z 8 1 p L u F c d 4 d k 8 b t d w h R m i M 1 u J 0 D v u J t F U s g 8 G u E + o n d K U o G t o v / 2 e B 8 3 w o j z p d Y K + I k X W / d G i d S B x l G A Z S l n t c Z 8 p v v H f g d h I + t + X p c X l g l f 4 N 7 F d G O m N 2 C w r f 4 i 3 6 o a 6 Z f T 0 v a u 2 y j t N 8 J j 7 b J t P z G X q M y r I w / Q 1 r 0 i V 7 v r A 0 H 8 O F 7 U D n t D 7 N R n d k E J 4 i b f o 7 d S G z t f F n o 0 1 C h w Q B c T T t M p s 0 w o j f X 0 L e i 4 u 4 i c H F V d B Z i H V P S p W i Q L 4 K g v i / H 6 A o i C + 7 L b 0 Q + E H O 6 G c h e H B 4 G p c L x D F H c v a a 5 3 O O h P 3 X V O f n 9 4 v L D O 8 O g N b O d O K R v + L v U i N v B x c g H j + W q P b 0 7 Y C 9 b i 7 g 5 6 x 2 K p Y d u o b I u 0 P W l j E F v I g Y I X T 7 + H I P e A k p 2 w b L o m 2 w X t 9 Y g q d N v f h 9 b u J p d R 9 Z M I q G r q j Y Q V M 3 p 6 c 7 t O s v M o i 5 K E s u l + 9 T 7 5 M + G B 8 j G y 6 y d Z C h N S r D f O r r 0 P c v B g F h k 5 7 X n L b c B + d z p P m f A i z B K w B / j p 8 6 V d N A r 3 C M w h B h I e 4 X C 7 a O t i l k X z x X R z h l C 4 u I T L G z m a 0 b s g e 0 n t N n F 3 c H n 8 a 8 P E U x / f M a l D A m l K C g 6 5 H d + g R C k b F G F q l f q y j b p x k 6 Z z r 9 e H / i 4 E P q H W e Z 9 / 1 p L I z p S G O 8 N Q K F D z I n J k + 8 t g e + l n M / m D S n v J A F / T x F 4 t x K c 4 k J Z H y F H q x h r 0 Y 9 / v q 1 W b B R a n A I 1 3 7 g j X f c 7 L D o b c 6 + a H Y Q E t O z 6 G w M 6 W 3 8 d R T 9 M m e 5 7 0 p 3 f 9 B W g I B P R 7 n R 8 d p t K v J 0 L X 6 D j m U + f L z J / f + E P W d q g 0 P 1 9 U c L X 4 B 3 F y B 3 z 6 e X 5 J T 7 r + O 3 d Z o t H h h E W m C 1 0 a C O x G x I c E O r b Q L 2 3 N y k w w Q F e + 7 B 6 X 6 1 k P e O 7 P s 2 C 8 W / g t t 3 0 w S R y 2 u z C x w k M K j b Y y I W c u D t A J B 3 j N v 9 i 5 g x h h Y q X v G 8 0 e p i s W E Z V H u v g 8 9 x 7 Z 2 o B z H G 8 i P j H b t W 3 g w E E 2 e R U / 0 z s y x V X n 1 9 O g y 2 P y Y j y p m V a w Q s + 3 b N O 6 Q m s Z z 3 Z e a Q 8 U S 7 R T s Y o H 3 A N I H I 0 l h n G k r O 3 u k r M n D d 8 z 9 B K t F + x 1 W U B 5 P f U F a 6 L 0 r c x k S z D 7 n W F 4 r j u I B 5 I m T O 7 F c y M v p D + d T 7 f r D z 2 P M A S k n i u 9 E 4 Y X x a n C 1 Y t m D 6 f m h M 7 J a w Y + 7 a Y 6 Z x I 9 F L / v E D z S 5 X b / i K v Z H n F / e + j P b a P N n e V D H C 6 C z 3 6 i V R f v Y v f 5 T 2 u n m 6 6 l F f M E u V b z z 9 u b 9 4 7 D t 1 z G W e M S e B O h o w L T h N U 7 i 3 U 0 M O U 1 e T Z r F + 3 r i r Q 5 6 g n L m O S Q a v V j x z 0 S B / O X h 9 d V y 4 x u h S 0 5 s Y 9 d h L L U e i e J n D f E t o d w x l N y 9 o z S J h O M n v l A S U Q X p m Y 7 1 V f a 3 t 3 + 7 g A i j b T G k n J P H 0 j z a y f Q g D n N A S M 5 T J 3 z i R r n K M v n a H E H Z V 4 G J l 3 f O x f z V W + P y X K A J + 2 S Z d r 0 w Z o 4 k 3 B 4 L 3 e P j b T I E A G p t 8 Y V W v + s 2 O q G p f 3 w w T D t X k r n X H 1 l 3 y M D Y P B 1 X l p q 5 q 5 v c D I d C q 3 w X 3 z x W 6 N l n M O g g 4 v a P y L 2 L 0 f M 3 o G + b 3 / S U 2 D T G l I n D 7 + P r + q c d g R g P D 7 V I Y f F 0 0 Z 8 S Q 5 X + 6 2 B 2 p U h 9 D V U B 4 4 q l z v f 8 8 H P I z E z m 8 8 m Q 5 + x V b U e C E Q S x 3 i 3 U a l P V j v V C A i B H S 8 4 d K e 3 s k y d 7 k b O Z n G b Z 3 E + T 8 q R Q z r U N N j 7 l P P N C 0 o n E z a Y l v r s r l f P H / b G G w 8 W G s 1 1 4 X 7 T v 7 I A K U V 2 i 7 F u 3 S n W o j g 0 E e 1 x Z R i E A w L X o M 4 M S n z U w P Z D 1 U G d M e k 3 P t L j v H 5 z W i j P b S O G 3 I r q y L 1 i 8 d l x I U J 5 O 6 n 8 H K I C F I w R J c x r 6 e G N 5 k 2 t / N u i j x r X J P J 9 x f A D g a t l H e 1 y i 3 6 0 e V R s M Y A j e a i c e x n e X q 3 1 r n c x O n A Z h U W L I x B g N 4 2 6 j A x c h T g i 8 j 3 l C u V x + n 0 F 1 t R j C R o s o F U u K f 0 7 d D P z S 0 8 N U c W d T u e E 1 4 h 4 Y e V S 5 w m + z c Y b U O a b d s D p G s X D z Y T a p s U e Y 8 E t j g E w E C d m O 6 I k J K m D M + Y 8 1 5 g c r 7 f l W w P e 9 5 q U Q w I 0 n V J o 7 6 S U M l J W H i j 4 f R M 2 C N 5 2 + T M o K 0 7 v X B R J 2 C 1 Z P z R i T 1 W i X k U 9 e a Z z T 1 V 6 x I Y H X 3 X I V 1 X y Q f L O Z 4 B 4 c M m / 4 s 9 8 / z F w T X v B w u s Z q k P s N k y E i O + Y e v W N x S H c 6 d u F 9 Z 6 C 8 Y 1 G b / U A J Y C M 6 9 v 0 u O c i V J J P s W h 3 5 P y A W s p Y X i Z t w x l q X f q y j 1 f n 7 p i H v E b e U 6 g a A T n w M z s 6 B w v P X b D y m 8 c D 8 L W x A d w c g 6 G 6 n O r b k b r 8 M E T U 7 v k V s a 1 W y 5 c i Z / v J f i z 6 Y b 8 K m U K a N D a C U u F Y w g 5 X Z e I A t S G A q z V 1 P + L X r 2 H 0 A V h p f i 1 l W A d z 0 1 9 y G l D G B 4 3 1 E l 6 7 G Q G 9 A D t / f 8 t w 2 P c R 6 B h L 1 V O k q Y Y S U G P D 4 m p 4 k M O C T N w T j u k c n I G u x 4 a e w B Q 5 N r E O y T l w i F g L E q v v 2 1 I 5 + / c l K Y H s W 2 L 9 j d 4 T x F 8 8 P n S 0 w V 0 i a F X g C b E P T 6 f i 7 m g q Y p u 4 H E n g l 1 Q B 2 + O S Q + y 4 S j i t 4 f 8 A q p K 9 0 p 9 d 1 + N L h W 7 7 6 R n q n B s R T 7 q 7 H 5 c 2 8 f P o r A w u 7 s r A M / z K a J N v f j 8 e b g 6 3 4 o j + l g P E + k p Z y S 9 V 7 j W Z d L I I F o A Q u W 2 i 5 6 4 e k q g e w G R B 6 t T s H 7 c x B v C n C O c V E k q A n 0 j 3 i u R L A A s m 5 / p Q l N 4 H o z e u S B 7 T 3 A e W J 5 P i z F n A 4 u D 9 6 B d b x u D W L c s s z k N x G i l 8 F a Y U b z I 8 v W Z k 4 B t u G E u T 9 O S B u U Q 7 G M O e N W K 8 s 9 B i O P M m t f W 6 W d r s J K z M e p k 7 q e z 1 2 a n I P x R / M w A M O 3 Y F B Y E 3 Q 3 9 H / L l h I D A w e i z C g r d z q k F w 1 m 9 E W n q F Y H 3 w y 9 E k X i Z l u Q M X L 8 T p c J l C F N h 1 1 q J f Q 8 A 0 7 N M J X N F g T O w q 5 e c N H P 8 t 3 m u 8 q J A 2 o M v 9 y a S H u M W D x s T T H r N m T O n E 1 W 6 H R b p q + f 1 X Y n x 1 m 2 / G Q Y 3 D 9 e o 8 z q F I r 3 F G E k / 4 n z E O P O 7 0 q J L g g u r H C n I 0 9 U L z o r 2 Z 1 u 0 e 1 4 G u w O i j 9 2 p B l v u b f 0 x i C v R G J E v s 6 f c x Y 2 8 v m B 1 O M V j I g O M h U F P w i z W y D 4 L t 9 A G v u o n P O n L c c B h W Z P u i l N 0 R x Z Q K r 0 6 K Z r j 4 C Y I P S p G k / 8 l c f R p g Z u s a D 4 I B f D R 4 V S q q S g O r a b t d g j c B Q E 3 C 6 v S u G N j r 4 7 W 7 4 M 9 T M L 9 H E O 2 d + 3 x H a b 4 R l 7 l a 5 a K 8 t C c y f r 0 v I A 7 X C C N V 7 r + x 9 x 6 9 r q N r l u Y P 0 k C i E 6 k h K Y r e S L Q i Z z Q y N K J E b 3 5 9 r x 2 3 0 J W Z N w t V 6 E E D D f Q k b w A R G e f E P h L 5 f e + 7 1 v O A K + t z y P r X 6 8 0 d 2 g v B t n + 7 U G X J S D W h M K U Q X p C y L U 0 y 1 S 9 Q N A D W l Q H Z e 9 Z b s Y e Q + g 4 B C C q W 6 y 7 G B P u O T C I f 5 R f I O K 9 T 9 I 7 R / y 4 H M i E d V X p p 4 E l T 9 g 4 T R r t 4 o f x D U l d h 2 C m s r X h P 4 T T 8 s k w 8 O h F 5 O L v 3 e u 0 B V 4 O G 2 j N 0 l a y F a q l e m A w H Y i M K 2 P 4 0 I c t 6 w H Y 8 m u S s N g h t D Q 3 g c V R x A y l X F A x U p n a 4 m 1 V t k b q 3 j L U x p d g A u C 0 5 M I + 5 z g v r 6 X f j 2 s O 7 r 1 + Z K 9 9 G i S 9 J m H o u W 2 F F H H Z c s 5 z l b l E f j R u 6 J j s H o 2 T 8 q f 2 + E K 7 Z Z w a e + p a r / P B I c e 1 s / A 5 + O f 7 q 3 Y Y E c t U a m X a 5 Z V U T U 0 j I n K 4 A i s 1 l v C Y S H o + / n 0 k P v x R n w Q u 8 X W a G d p n W A G w U I k E x 7 v K / z B 1 / M + o T 3 R z g G L X d 3 Q h z S R Q 3 T m z 0 K L F 6 d k u r l C k F 8 w 3 N P d S S d I a 8 l F u D M + 2 I 1 u I b u K h B 1 k d U p Y 1 k p m 7 A 1 S 5 M f r y / S F x E 0 L 3 T z b 4 d Z H G M y T k p P N 8 Y b c Q 1 C Z k t W 0 R l L S 5 D 5 x N 5 S t + A e 4 Y Z 4 h f g u A n d V x O b / O n q 2 2 L 0 6 z T u Y w D h e v 7 M i g g o D 7 g Q 7 I W j F g D Q E E Z z j z Z T S 5 C i p s g R j Z H P G H e u b A V U a q 1 O 2 K P 5 1 A K M y b F l X T I o L X + I 5 y L Q 8 N I g a s Z B 9 R F g s 8 V e / e Z x O x b f I r R v q e v I 4 Q 5 K 5 n x f i b + V v j d I o 8 R H 7 G v D k q r R i B 1 n O J L R 7 n x 4 6 s r A F s b I x 1 X N W t I i b / P 8 / C y v S H s a Z 4 R M s w 0 q M 6 V i n H H H U N L p G T 7 f k w s G q q Y 5 K d D X Z 3 n R r q q 7 C R f w u i k c 2 f L V T b p k + H I Q l 8 O u W M 0 b Z e 6 I w M T 0 W p K / l a H S P t K r L / h F a 3 d T p 0 2 b g / i 3 q 2 4 k o F 7 V p w m P e L t l P Y 6 X f / y G z v U g P 3 3 3 c e l L p q D g Y g m 9 a 7 Y C 6 A y f 7 B C j T n I J K C G f 2 X U i C 6 J C W C Q g h a a M w F W U M 7 H D F k b V s F v 5 E Y + f h 7 f X B F K v 7 N I H N o R F 5 P S 7 H I A y j Z e a / k X e m 6 D s d X 2 a 5 3 x n w 8 J 0 p F c 9 P 2 W J r Q F P j r Q K v i D D j Z B B 6 B l q u J m k 1 G Z d 8 D u 4 j 1 + k m 4 D D r l / X U Z 9 x R M Z Z 4 H E Z s q 0 b g Z o D Q v 3 B + 9 n + L B B n / c m D 7 T D 6 O E 3 8 e o 6 t 8 B e 4 m 1 G 2 S p X 2 e v q Q r E s 1 J H k s Y d I i J n W 3 Y t f 5 M X / 3 Z E a Y 3 c e I f m / 1 P v y R b t w 3 X Y Q 4 + F C u E L 5 y V x Y I 3 x G 0 p 6 c Y v B 8 J Z u f t i e i k v V 6 i y y z B n u t 1 5 l u Y u d J 0 f W y U Y p S n 7 8 j D 8 C d Q b W L 6 g q m P 2 h M c y V 3 8 7 E S g / U z h 2 k k r 6 6 u u / T S c z y b u v 0 A B A S j j A e j S F C s R k o S L 1 R P W u B J C p W g M C L s I 4 p V I f + G y / N d 3 3 w 3 Q s e 4 + N 8 T p k 9 2 3 U / K t y 2 Y y i y 8 T m T + t s 1 k A S Y b F Y 7 G V N m t I u B k m a + m W 5 7 s V v X 1 6 r r d Q P y 2 5 C y H L P H 5 z q 0 / J U z V K L x Q W Q T Z I Y 4 t 9 B M x i K J s 1 u / x e x x 3 j k P G I z z 3 x o f C C v / x n g f i u + y R T x N C s 4 5 5 8 V Z 0 j W V 8 0 N 8 D m N K r 3 f Z d 7 T M S D h A n v C A C r a H z t f u i L B + T u t 1 l P F H p 5 w u C T 5 Q 3 A y K k F z g U X w I U R 9 X x m d C D + l H I 9 A l 7 F u u t r x F Q Z 9 s 7 H g b A T K n D T 4 C I K 1 K U T o 9 c 2 B i c G n u p V z E S f U L l 1 b L 6 e d S e 8 g 6 n Q K p k z r d U Z n V 9 / h g Y N B h M k D 0 T p x 0 O i 9 q a f v h A l K Y O 7 j 6 I 1 U r b n z D Q e D X h d c D 9 0 m O / a b / T y 8 6 m 9 Z J X F 5 L c 1 F b Z z i Y C v o l G Q N m Z 1 N H e g e 0 X R 7 k Q 9 3 0 8 v x a B A B N n 3 0 W x D H p q + D i I 1 9 L v G r 1 T T n B I U T + H / + m W v Y H s u G o y x O E w D b n u j 0 9 s d o q H t f i W 3 f U n l 3 n l l m W j n q O h T / d V L I r 0 j h d 9 u y 5 I E X 1 i x y i J g X u Y n M o b G U c 2 V z 3 s c T L h e E f X Q D E j E r z W b 9 6 t 2 k W b J x n N j r 4 3 y j b 6 u b 3 f m v I L T F 8 h T + 0 E M R X + 4 j S n m A l S 9 n b V J K x 3 c F 2 k / 3 4 n G E B f i 6 8 d E x z P a 7 o / 9 x V g U + v X h L p T 8 p X w 8 1 Y 5 e U p 5 K t E S d A y T D h c Z G L B m 4 7 z i r V l 2 c N L I R E M U I v L k Y 0 V a 4 i r v 6 S L U 7 0 J i I 4 w o E p o F D p i 0 T v u s U M q 6 h v u 7 H P 3 W F 5 j l 9 2 e j D L 3 d I G O U u w P V W i p 2 W M C z F 2 0 l 7 / j R x y t 9 M O S 1 D N C t v U 4 B T P t x D P R Y + L B E Y a p W V K G E y I c m j v P U 1 H C Y Z C e 5 K 4 R F M 9 i G N v w J n p 7 P y u 3 V K X U O T L F D g 0 r t W V A h g f K L 9 4 z l / D M D h Q 7 5 E u h o K s Z Y A a J 4 Y 1 M g o n t u N g I X 7 o 7 G u e d F V G o / s X d Z q 8 I C o u + C G k p m w f 1 P L n 7 N 9 J j D E C T G b u b N 3 I 7 v N X v s V Q y 7 z T c 2 W 1 7 + B i L k C 3 l p 0 M F k / n d 8 C G S 6 G n f n J N q N f N h b a J J O j t 1 D E + 9 v f 3 0 m 6 G O l 9 D M d b w L 8 x 3 D 4 j 9 A M K K x 3 h D 5 L x H 9 8 W J D d e 7 z g l w Y X H q g c 4 b 4 5 1 F h U D O c L 4 R D v s W l R W p T v i Z H t r c L 9 S P s / i y 2 S S b b K H 0 i k / B i 0 B o O 7 X Y F D 1 / 1 5 6 2 M s 7 C B B k 2 7 8 8 P Q 1 1 V 8 y B t y p 1 X x 9 2 D b b Q 9 6 l H + M s O V x f k s j 2 N q 8 0 3 7 x h f m p h 2 D j n W V a 3 d q X / 1 s 5 H i 5 v a Z H y L k E D o z h v u G u y z 4 w L g J g s o o F 0 q 7 o R G k 1 u 8 R o Z 9 X L F o H 9 F h A B x i 3 t F q x E G v w c j 1 D 1 / f r 3 t q 3 W + n h L q r 3 S 8 p j O V y X P U R 7 v E A p m i + U C E 7 O 0 K b 5 R A t h c 0 h A f u I A R U r p y x L W P z l e V R / 7 v S 9 9 8 J v k b T 5 u t / H w o g 0 l n r I 6 z t 9 r U J P W Z y M c x g B j F V m d Y g y w S v w J K m z g q D 7 k O D o 4 H w T I O Y Y c E J n K k D q x u 8 0 e 0 A H k i Q R v N e 8 r h c d R 3 V L d P e j Q k / 2 C i m q 9 O q f k T H u h y Z P g 7 s L d 3 a O h C L 8 J a 7 H O 8 F E v X / I d 5 B d u b V h y N 4 x 3 v W L I 9 k 1 J J D 9 / 2 a Z u G Q J D j i 0 8 x I d 6 y j X E u x 9 p f C x F C 6 i t D w k c 0 Z L e 9 0 9 s l z I w E 5 F 2 E M C l l X e P V 4 v o K I d z 9 3 r z l p + F P I k D u I A I / X a k g u W B + u m d p r g c p c u o 7 8 A 5 r 1 n x M R s Z e e p s N a 5 4 c n 0 H l H h 5 Y 6 g H / X M l Q D r V R c c R u n P Y I c n 2 j p X K C H d r P R K 3 U b m L P H b 0 9 w z T + w C z S y U B P Z I 8 v F s 3 T R y f K F E f b H z D g h A c z t L y u W q 8 I w d B j U L / h N C V v f C g Y l + O 3 X z v o k 4 Z h 8 d h p Q n / y H M c + i d f O N 8 W T e 8 E / r v u k B R o 9 y a v r J D L 8 / m s S i h i 3 L 0 T F i r t H Q z S u d 2 2 + 9 n 5 y K p u N r a M j Q 5 / r A Y S m / / q h B h 1 X T A D A Q h y K K 2 0 6 7 h v 3 F Z k X l 1 g M b g o l I A 5 L C s 6 m n X F I 8 w g T z s y X C b 0 7 P E j L A r n 5 u g / 0 9 f m H x + c v 9 G V + 1 H 6 F 0 O v W 3 C f j D B k u H L t x u T A j c 4 9 X V 9 Q f j q E M 6 w N 4 6 G s j D K x b y E X n L v L / Y p L i n f I W Z 2 O O 4 + 9 S 6 2 C b 5 F x N J t M t D D U H O R Z t l C P e l 1 i Y F C c k P m 3 y F p m L S u P r i g c 9 o i f x S u 2 C 9 o 7 B n l u 0 b 6 f 7 x Y + O u u X H 0 6 T 9 b i h V a F T e F t o R b n s E q 6 h C l 4 u r s r G 3 2 B d B Y a 5 P 2 k I i h w 9 K + 3 a A G t c 3 H + P k w G X t M q V q Q 9 U 8 G q f k S C 8 Z Q 3 i w K 7 X E + H 0 P X A 9 a I w 7 Y g t x w 0 M L b A T N R t 3 d o A d Z c J h H 0 b a s 6 M 1 l g g c 9 B m l z X f 8 w L J 8 R w u U G H x u k X G G 5 h Q e n m m r 9 8 C 7 M 5 w p G 4 5 m 9 V E y U B n 4 P A l X Z w g y a l F E S v B B 5 a 9 + f X G z L f + q v R f 0 z g e C T O / f u F 2 Z h b k + 8 S q v o C Y H L R W G y F t j N 4 Y D S 8 c n n r j O i H A b s k R h l O G D 0 h g S j p S 0 E P + k J 8 9 f i c Z 0 u r x Q B C G 2 z v y D 9 t V N 2 f G I E H F a A 1 / 0 A V Y I A A K W g o l S 9 h Q B G S r l 2 w d M 9 u Q f S n f s y p g 7 B l r r 7 M X 3 4 d + W z S w J h x Y D R 6 P k y R n r a r 0 5 i W H o w L e G 2 H N 2 S L r p b d a 4 x W G I 7 g 6 R / X G v t Y d M p 4 Q 8 d / B P q 5 o u U O z W N m u r N X K U q u g j A 6 7 2 B 9 Y P r 5 S z 6 / 5 x S f v t q n 3 Q f H Z A i J 4 r A t T e m 6 u p I G x Y A N m 8 n l j V z K 4 D c J D 1 K A 7 a x q Z 2 c v S 3 9 2 N E y y G R w b s 0 o N Q S U O C 4 R + c C A j 6 S G 1 P Q Q r P f m Z T H b R x j E E S D 5 C B g K O x 9 o o X 2 G E v R j d 2 z z p i W a D o c e 7 J d H 4 r k J E e t d 0 1 k C q c B 1 3 l 8 y q t 0 c k K x a v / D c K b u I 8 c + 4 + y 5 B X K A B v v t W S J x d f I V U F U M O O K L q o i o a l 3 G Z d 4 A 4 y O G i z 0 f 2 7 I J e 4 7 8 + X b 2 H E v N k o T m / N j F h 3 K D W 8 t 4 Z 5 H L T I 5 h 2 W J o L n N T z u 3 B G D t 2 G x W 0 Q 5 R v X b f / k P f 8 b C W 0 N d B p l 4 m e C 8 x 7 W G 2 / i f I X M g e j V E / q A z 0 t b x 9 o N J V 6 T f F Z 6 J g H R X W Z n m U F e o h i x q + Y G R t X Q n n 1 X i G N l x b u O 8 Y K / K O 1 Z L z / T V Z u M B G u 4 A 1 i 2 F 1 g f N b k t 2 0 1 5 Z R W P J Q 3 C H U I h V 9 8 X S O N 3 a Z P w 9 I C I q P h D C d w f U N X 8 o Q T w X c L 8 L D i p 6 N B u H g 5 t 3 t y Q N n N n H X n V e v H s M S f S F O t i 0 d B x b Y B N 0 2 N n U Q r W / 5 7 u 3 A 1 3 P 9 J + a I v 1 w f g Z x I P s e + x / I M A w M q A N Y 1 N j t R A H v S m + O l h F E E h o 6 G c 5 s c U M v v w j b 5 r K i a 1 t N V 2 0 T 4 0 B Z J X t Y l T 6 m V V K z Q I 0 9 l 7 5 z 0 I n + u 5 z I m w J O s T a J Y f o d v D R P P 4 Y 3 3 c F / P V h R Z U D Z P 7 n F D w O 1 C 1 X k A N L Y n A 5 9 C 1 h A Z o + Y m 6 Q J D f a s b Z / h L 8 s c I f F I 4 w q R n t w Z G z k / e 8 h 5 / + E t 3 5 9 Q C B E J 1 e u M z A Q T b 6 D M R / n A c U g f y z q u g p u p E x a F a 3 5 H Z g 6 A D J P a g V Z M + D y V F 3 f C 6 6 1 1 G K J h h H X + X e J G n H / r P m t 7 v t c L g b p M h h j B C y y V H 1 G 6 z Y h S g W C U n 4 f v w E U C A b c 1 F 8 o 1 P a 5 7 X 7 4 7 M S L 3 B a p x g X V O P u o 7 C M I 1 k + f v u 0 r X 3 d q F Y 3 0 g i q 1 h + P 7 A P A Z M V h y E X L V 1 X F w n J s m a u a x X g / d n 6 8 w R O r Y 5 j 3 Y o 4 T Z F G 0 P A m 1 F r 9 i v D W F a n C K D W Z c 5 D J z P + D e Z E p C 2 J O N o d 0 c L x Q 8 w A H E A P + m O X 3 i b 5 Y / o t g 1 j S 4 k b k l B 5 c H u N 7 s j j W 5 f R u O o x q u w t z R e 3 S R 8 y Z 8 N x A p 0 u J x Q O A F U N c G Q L b z g a i R o e 3 B u / z H / T 4 K W E S S C D l s v f i / v C R e D x 2 h 7 J I 9 g y 1 y n s w f r Y 2 + v 3 n a I O P W / S Y w c / G d i b w 1 4 k 8 I P H J J 5 5 h j n F d B h Q G + z d x K u 7 N F M 9 u p V K V F 7 l r l K g F G Y A l h O / + h 8 k d 4 U N U u v y c L x 8 s P c p + h e f v b P L q 9 G Z + e 8 n 4 5 p l o / g M 0 u V t 8 f e U R 8 T 8 v 7 Z U k a 2 e T u J O v x b k h q Y o C V S 7 T d i O P Y L S Z m 0 8 y 1 z V T U n C I w 3 Z F Q d A 2 e V U 3 n H g 3 c O p s / x l 3 F 6 G + z e j + h L y 6 0 9 x D d n 0 P 3 I 9 / r / / 1 f 7 1 9 7 / w 3 4 R u t N q l G m 6 y d A O U g c f g H V w J m q H p P 2 z U x 8 N y 7 P / w 3 w a V 3 3 / 4 1 d T u k a c t h Z u I j c + 2 L a h v B 3 Q U j N 7 w l M f L 7 M v s B w c F 7 R t O g S l T 2 h t j w G n V A i J c M c a F S 7 P I B t c k 0 W 8 o S 6 C D P X Z 5 r L G S d X u Q K e u I l 1 X d H h F i f b 9 R 5 V O I W k o 0 / L g x W Q D s R D z y L g 9 h + A J B / / r l k p / 2 8 x E T Q 2 F 6 7 e f A 7 Q y V 0 y t e w L 1 l r W G O D S 4 g h y 6 P 8 A C i + 6 m h J B X 3 N 3 6 R L R p r + d n v w a g U h w Y u P e z h l O t 7 8 o 0 V G t 9 D Q Z k H V u c 2 9 f z 6 6 O M d p K 0 b P h G Y 7 6 m g z j B k q W h o o L f E G D Q I E r t t y I Q P c S c + z 1 K t o 1 e R i O A t g + n M l P f T R L / q T 2 I n J J j u F v g Y i 3 0 L N f 9 7 N q 1 1 e y m y R A M I F i I U v M T P J D p N 6 X p s t O c + 9 i + i e X F Q A O o k B T + D c n c U q g z V M v S e d s 0 V e c r 2 v B A g y o L 0 s 9 u N J 1 D i A E e j 2 W Q H K c q H J y s X U r l N v o Q m N v c V u 4 7 i 2 G 3 P u e S u B k t n O w j f d n g t J D S m r h / 5 u L 0 e 9 A e P c m E a N s Z x U C o n p 0 E V r U q S q C s z e O e J i o w U y X d P n N w z e f z E 9 H y Q r u 8 r v v t A S 8 s E 0 x I I x o w G + J N b 3 6 X f O D L e 2 C q K Y t K + X i y A M u Z Q / V 6 P 9 C 5 N f 7 R K 3 6 h v J Z U R D e S L 5 u r h y + e Y A 1 y 6 x i U y k E s Q A E u n j 6 8 A l g 7 E / s a r V M B w / b x H N A 3 i U b G r Q i a A T 3 s x + w S n r t M P g c r p F M H e 5 O A T g n b a + t D 3 U j g c u 7 w z 0 u M p B 4 T 5 T N S 3 i X l + Q r b A 4 f E M H t p P U 5 g i f T 1 K 0 w O R B O c O 3 d 8 5 i Z a X 5 5 / g N u v p q g K F e q O U 0 5 s K k K P o K v e o I W 5 J b E a y 3 p 4 T 3 j p V N a y Q W 9 a O 6 X w 8 O T M u Y / 7 d 7 o + d Y Y n 1 N J 3 H 7 y / t r N b b p Y q Q z m 7 h o v b L c + 5 K 7 p F k r 2 P x Q s Y y r W Y Y n l t E c H 0 T S H 5 M V x G Y X b r M u y Z I W 7 a a L C C X F x j N q c 2 S 5 P P P p 8 t 9 r q 8 0 v b 7 I J g V I b J n T d P f A j v A 8 H r U L d / J 2 C A B k e G 9 d 4 Z V b c R n e M n F i L b m B r O n e P z r 3 j b / w G A 5 i N / 0 p o S t 8 G 6 4 v u 9 k j L / 6 E N R t H b N z A j 1 D L A L s w Y E 5 x X j C s U R Y o R W 7 f g P 9 D G r n 0 d J m w 8 L k e O l 9 t + p T K F b S Y Y c a p D 9 q 1 M U c C u j P I K h q e N 3 r K T 7 2 1 K c o Z E U S N X Z l D E b L 9 F + E J h H U A w j d + M V 7 P n n w Q p W i v 8 b f 3 D X 2 e / N 0 3 z 4 p v i F t u + j 6 U E r q b H s 6 N Q O X U 9 2 k 9 S / b e 7 V h M T g e z O H w 0 l c a 6 y Y L 4 w M X Y o 0 B R B i L E J d K 3 w t Z N B h S f 9 V 0 t d a h 8 q d n + O 0 E r t C 4 t s Q u z N / V Y l 8 3 b x X J 0 L w T n j B Y q / h y Q V l h 5 m X q V f J r f v 6 i 6 g 0 1 + D 0 g U 5 4 f 8 M H 8 + s y C 9 3 f P O O 1 G Q Q m m n c 1 J Z y 6 W e K 6 G 6 e e B t V g 8 H q h b Y y c S R D + / X H X c N G x F Y Z Y 8 s o f 5 x m J h j Y + 1 O y 0 / + s R / 3 Z H E t f z S N d m p p 0 S e H Q G U q J S K F W 1 1 d T u K P + a x T K m o x 1 H j c 5 V I a W t a 8 S M K d P W A G a p U d W V O f D 5 Z x 4 Z 9 6 8 A E P 2 D 1 A 9 d Q A R / 1 y r O 9 l L g t / d + J X 6 y B S K 0 / z b R 9 b b k q D e S A Y 3 O P B X y / + F Y V o D b X Q v h / a Q 5 + + 4 X p z Q / u h m t 3 F n g 2 w d x E j s T N a g f f Y d b v b + p n 0 N x e M T X K c d h J m 7 6 O v F F / 9 s Z w w L v H R Y h F 2 p f J R W K d 5 G d 4 k U / N A o H 8 D 8 x y c D U Q 9 Q S S n p 0 1 h J i z l R y q d B 3 q l q I w Y a T 6 M M 6 z x + L m 4 w b z y L H G 6 C J f U f L K u M O T k p 0 P d R 8 D L D O N q n v 2 v N Z r w E e Q m Q U 4 L U u z h 9 Z 3 S L o q 7 3 R F s 2 b b / p e e z 5 Y 5 H N 4 z P x f v m m v Q a Q o 7 Q A m Y p P a w n v 1 8 i 9 F D 3 M c a g i 4 H e O V y v z 8 1 N Y o T u w B f H j 3 p R 4 Z 2 + v F x n R F s U 5 A 5 V c a c D v v D 5 8 8 K I r P W U U D U C T B v f k 2 U v N S + C u f 3 o 7 b M f R w a t R Z R v O P 7 e F V e A N L X f i W j N 9 h i k l F 1 u t 7 D v G a 6 w E U a / y + z 3 b R / w b 0 G H / h W n K w 1 j q f T 8 O b 8 9 t A 0 w M H 9 7 s p u T 3 8 W 6 F i C O / n 5 B g h j y S L f 8 L O B m l E F u m k z b D S k K 8 a H s L 3 g C 0 / c d f l 0 Q a + r G j i f J 2 q e k f y E I X J X w Q c a / G r 2 t t 3 b O v P Q z M h d o F J P o S n N 1 s D t 9 r 8 L B h C a D D d O P d z c 4 B m 3 R + 6 7 z L y A X K Q d + l / 5 w K f / o + z x P m 7 m b n r c 3 6 s w Z x p s D S x c T X o V b p q L 4 j P L x 8 / h S H h v r L i T L K D g W D Y D S 8 m D c K x 4 + G s R X 0 2 f 8 L 3 o / D k 6 W / 2 Y 7 / l 9 4 o s H a M 4 7 l n j f / D N K o 9 / 5 j k D 4 8 o w O P g N 5 / 9 + / 5 + y X 4 v 5 4 p L / y / / P e V z 5 3 1 8 X t c 0 z + D N A e 9 X X 7 H G c D V w 2 l 7 7 2 m 1 x Z / B v y z S v W d 0 + 8 P Y J 3 u H R W l 4 / y + D N A R 4 L f 7 5 o 4 O U B 5 L B / P 8 0 S M M t D U j A / g d O O + R D 4 L H + N z + / / 2 f / 3 c 8 X 9 s g m C p 6 z + C + L 9 C x m J n 7 v U E U H u z 3 x 9 7 f n Q N n / q x q 6 x 9 + a x f / O I h 2 P P 6 S O L L T K s J k k 2 R I n n R 3 d x U d Y g L H r K a 9 4 f g g n M T h j + w n U k + y j t 4 U U 3 D c r d 0 T K S c j Y v W t p q c d A A Y 6 V M 3 F q z h X g m M t y A U m Z S g b r h z s L 0 4 w R I b b d O s 2 F O c N A h a g x B L 7 E c t x E U U n m Z Z 5 x R s I O 0 F E P v g C f M 8 + j w 3 n G u u v 8 + O u 4 v k V c I p K 7 L 2 O r S p x 9 1 1 1 l 1 T G W 8 X p + N Y 1 h U S c E g 5 v u P 5 + m C x y i U P i B J v 4 / l A I F i L / E 9 w d C 6 V P y n 1 z S 0 X 9 x S Y u T n 7 e Y X W i / g P t Y 9 E E d K B 8 5 a k q L z D l q H y 2 8 r R d s P u W L E L X T N B q F q B t g s l 1 G 0 9 O x I X s K K j n s L 1 9 N 2 B a 0 Z 2 i d g G 4 D + b w Y i 1 u 1 M k z E C H k h L s K I w 0 7 U f f r V p / i b k t A z + 1 7 P 6 4 8 r J O i C / 5 q i I O 0 2 X 2 C U e M H i h c z S + 8 j U N X X H 3 B A 4 x i T P W h B m f Y E P m r 1 E d a u y h p P 3 O / e 2 E / 4 + w 0 J 4 3 f / s O n / f F e Q e w c r R B B q V R z 7 A d 9 K u j v 5 s L 6 3 u 0 q H u S v C R / e T / h W b Y h T 0 e c q 5 q a + + w c U 1 p x p p 8 / l V 4 D J U i n p a F R j t W n 9 c 5 R P J l Q v w S R L M F 8 + L n p 1 L d q 2 5 / Z S r Z I P 5 c a R W R o T 8 j A s y x Y e I i k X O C U g y z y b q 5 Z 5 5 i V R g w e O 9 8 3 j F w Q j G 9 N Y v L V v l Y x w 6 D O h q J c B u G s 2 T m 0 w c R U E t d Y s Z a G 5 a N P D j P Y l x g u A y i O a c N l m a x h j j d Z u r 6 c 3 E K U r T 2 c C S 5 O w 4 R j I S J Y H Q I b i b A E p G y y c F N y Y B T k 6 C Q m l C G v c 1 J 0 + o e e T r h S m L + 8 O f R Y D A u 3 a x N I z B A W 9 A k r W A 0 Y R Z g x I M K f 7 w a E e c Q 1 u b X 8 D J P G Z I g w 1 N / 6 W u 0 J 1 7 3 V L W o + i s j D B U L I z 8 / H p 1 f f M m U M p O K / o V P f 8 0 t E N j x 0 i d q 2 u P C 4 n x 3 B m L B P w 0 w 5 L J R W Y s I f X g V 8 i / 0 t 2 D H P S u g l m 7 m G b u h n Y z J 4 T S x 3 q F g K y I A m T a V 5 w H b n r O X q j g N m b 4 h 1 A I c s h B K X O t C k I n b 7 D I / Z Z G 5 + A j Q x c E 9 V Y A O p R B K v j / I C X m n 6 + 5 g J S y 0 V f 2 6 V H w F f s 6 y / p y Q 1 n a n + 3 t n g I q E y 0 / K 4 p S I r e g V w L z u a q v 3 j / M L o F E 0 M R n G X D / P 0 I U s 6 J t 9 H i U O i r e W 6 0 j A 0 D r 4 i B 7 U J 1 v o 4 0 6 J O W V n X H r t s z / g X P F w z 3 T 0 j O k z I 8 x F H 1 Y 0 8 t U 2 9 + K 4 + n a D t x I B 7 u n d + B 2 4 j U m I F x s c B m c v a Q 9 k 1 g O 1 B 1 j 5 x w M H 6 L W 6 w C p Q e h n 5 J 5 F z J 0 j + 4 K F D 9 m J B S j 4 s Q W M C 2 L X I l w x o a I e o Q y f E M p 0 G V s k h S D v r m u R q n X x I J F k f 4 S n X s A K w 7 7 o 8 R R p U + / 3 F j P X + 7 c A S f 6 q v Y I E 0 n 9 H 9 s X Z z p Y I 8 L + v P 1 2 f g n f q e G C T m 9 t / z 7 g z x X P 4 9 E b 9 d g 4 R p I l w H / / e G S / 5 d R S N b o Y 6 p X f w V T o N F 1 e Z k O r 7 p E 4 E 1 i 8 i x j / N g D m G f n i 3 + R E E U g 5 f E V V 4 / r h g 9 w b D G S G S 8 z N 6 Q q v I T 7 x a 6 B a s O t d R F M H 6 n 6 c e G H g I w k t K a A 9 l K g 4 f y 3 6 y Q v I B D V H A + p B n 3 u q T B s i r z 6 Y 7 m I + e i 2 j 9 T P X A d c M 0 4 U C E o v T T G m K 8 n t z F v s X u m K Z 7 J f V 5 2 R S T m k I H N q q f n f f O s P b W N p h x O I u n R j z 3 c M B h + M Z D l n d z + a w U J O t C i y l U H c 6 Y Y o P Z e a R D F 5 / Q n 2 y E N D V W d n 1 J 4 q B G E i 7 7 7 i 3 X 6 A V t W Z W o 9 R j R b n U 1 j J M + 3 l L s A + m w 7 s 1 d q a G A + Z 4 J D z g k z 3 k + H k c 8 D q J F H m 7 w 1 S 0 N h 7 k e G 2 c A g m w F u R s S W J 9 J a z m m 1 y y 6 M z D / z 6 0 V q Q J r 9 y l 9 y K K 1 T g x M O Q L T n N A t I V 0 J Q Q E X V / P V H T N 4 p t Z 8 9 n / Z a 4 J j 7 c E p I a r T D t D Q p N o C U U z T 9 7 y d m s w d E b J g 5 v U / G q W g i n R g H B / 2 L 6 J L O n X Y 6 O W H 0 W S z I v 5 F E g J p H e x w u r g 4 l x v r 7 D P t r 6 L 1 I L n m 1 N N 4 d u S 3 Z W z U 1 v 2 t B 0 V s / i V d g D 0 v i 7 t H d u h 8 j s n r 1 c M i 7 R B I g I I V b x i n g t o x f X 0 r c Y F F M 0 C V d h e L i 0 I f D L j k Q + l 9 W n H B l r d u s z z A T r V z 4 5 h c 0 X t c s 2 C J v 9 Y B E V 0 h R r k W 7 w k b w L G I Q 9 w r 8 V U 6 m + F p T q A w F 9 L U h S G 9 Z 8 t C i f o + j j G G v v e 6 8 y x z j C W B M T L n z e Z d / 1 q C m J N / u W X D Y Q 6 H 1 G k N E H r 6 d Y o 0 D 2 B H q D z d A P D E c 5 v b b R 2 s Y Z i w d 6 N L 9 C T + q U 5 D v D k q S W K M V 4 j r P B y 8 c t o Q 0 k k P z m S s 5 R i F j V d + 2 E Q 3 6 6 M n C X L 1 l K f 6 c Y 2 U e d k D S d g A 8 Q 9 s D N v l z X c a J v O H K b y W V 6 z r V d a j 8 W j m 7 u C P x F a y Z 7 j l Z / L g F T 4 o 4 E H E t m 4 R 2 K z v K b l D g f q C 1 j 9 B I N j V E s e O 8 3 2 / A + / G o Z K G 7 z I u D k B t 0 1 / e I K X 1 y H 4 g 1 r s 7 C 9 p k C 5 k c M 3 7 8 3 8 i / 2 9 / n 3 b o c q T / N X 2 Q M / U n Y z c D a 8 A x 5 l J J Y a 5 / k B G z r 9 f h C 3 V H 7 x q y R 4 r / Z 3 3 h s L g I u y 8 y K 8 B t 8 8 D / D Y V 9 f m l Z p i 7 m Y x k I P g k G O m V e I U L v A N 2 o x Z / O p U n 8 l / y 5 a V K N 8 Z G L a D 9 e 4 Q r 3 6 r o v p q 8 j B X 1 5 k C Y 0 M o h C P f j 8 8 T / R g y g Y M m t 0 + v P s q 8 A 2 h j i 3 4 d O N j i k A j 4 R v h 3 L t + / L + F P K K I m e Q F y v Y B f P Y V N I X Q 2 X Z e T p T y W 8 R f P / e G g C Q O V g Q E c u S O g g E X A 2 2 a z N j 5 f O w 3 G E M X K u U i U P + z H A j t l s l R u 5 n l h y w O w o X O u w K / m o Q V 0 I B v F o Y Q Z R Z f A h n A D G n 9 u I 5 e q K 4 q c i / 7 c v + 8 n K g O z 0 A 1 n 1 L K F Z D 8 B f p F Q u i G z S 4 e M X w / k q F O e A S 9 k 5 p Y F Y g y l m w Q L g 1 f y D P a 7 y 7 s a N B l 6 z C B S B i r H d y 6 g 2 B J F / I o 3 9 L x j M y V / M R y N D J u I w N Y Q J c 7 n 3 b O J e 0 L g 5 G Q T F v 4 j s B g d k R i S s e P 2 x g d m w i 6 E Z Q Y v Z X X 2 Y G 7 k I R g P H T 4 X 5 W Z N a I P x B o 4 e z L X N 8 K V / K b 8 w M D 6 1 t T 4 W l L Z / X h o 7 E C Y v + K 6 b i P B / u 8 1 s g a M v t f J z b u n K P z t g x Y r Q 1 m H 2 m b 6 G e z m y c L J Y + 0 8 a O A E 4 X y / l 9 u q d E d n 0 k Z d v A U K j Q r s 4 9 z h O G y + W n z 8 k V O X P M 4 0 6 G R w B t q s Z L N 3 i p w m u Q r + j 9 4 8 d Z w O J B A X g M I s B D v E k 1 s p p u + u j b g z J 6 r 5 q M k o B D + 0 T 3 + T 7 q 3 7 k P 8 S t S z g 0 P p 3 8 x b u x z 9 4 9 m n I H 0 A c w 2 Z B n B 6 b i 1 S x V K r J N Z i b B 4 O q R e 4 l j 7 / Q d L 9 y s W W r L E g 4 p S j w g f N M Z W R U D K 8 k k G O v X c E B J B + N I 8 4 p 9 A w l V F p e M f w 1 j l 4 f k B / M c 0 w w U z X 6 Y F 4 j H i 6 t I S S A C f C w p 9 m / o 9 M r 5 p t u h n J 3 O C 9 Z 4 N m N 9 / g d T E m W n / 3 l h A v J q G J 9 K k Z 4 a 5 f Q p g U C c D z t 6 o K 8 X 9 Y 1 l u 3 w 5 c F k q c 0 3 k Y K K M r T m E O C 6 3 r 1 l v D I V X J h o i h d s c D / J W + d B z v 9 + f p 7 n i r O U e b k 5 + m / D o P v + F r f x d f E 0 X o L Y N t r B m s s s 9 I B Q E i g O W 9 Q W g I J p c O y G 6 K k 1 R d 2 C 3 f d z l Y M 9 I y j m E y + H 5 y 8 F T P 9 7 j A D 1 V N p A x o 2 Y R 1 L 8 E 8 M T a E 0 A d z w F j T R s P 7 p O L 7 j w M P B x s U P H z H J 6 + c r r i + + K T k R C E 9 + z r i 6 L 5 / K h i k O u H Y X 9 W W M M e k 5 + B I q U G 7 l l I 9 d + P u b L S G y s F Q 5 W A C 7 / j E P y H + 7 a B E f 0 m q E i A 9 G X s 1 v o H I 0 b e n S r o 0 H 4 D 5 7 8 X 8 1 t 9 D B z n + e H 1 P F 7 l H y 6 r 4 5 m t c d Z b d n E E y 9 g a w l z i 1 q w N n W j o T 3 X b k L j w P Y j 3 0 Q R n 9 L P e z f 0 B K M J k T + L 5 i l J V T d E a H q d P R c q P q d y u m C V + q z Y 8 L t 9 7 V R b v c 3 2 7 O D e 0 n 2 E e F Q b 5 Y F 5 r B T 1 n o w i Z e g S k I r C c U S l H e Z q s C N F C w 2 3 p n N + u Y 3 w L t 1 K / n j h T V u 4 P 1 b q M 1 z d L y w c Y j r 4 H h F w D t O U x C r 6 g b W 5 T y 5 S W t v V F Z S a 1 s 0 s v S P I V S u 7 h I I P Y m F 9 2 c v N S X N D l I R O s C K D 3 A k i 5 x M M 5 R B C p C W z R y m M 5 9 J A / d V y k d L j 6 n s Z k J J 5 p T 0 / 0 0 i k f C O X s y R 8 o 7 h P 3 O b G a H D z y u + Q 9 T Y h F o a s R a Z V 7 o v f 1 3 t p q B E + t Q 3 s P g s s L y a 4 P T z E + J h y 8 U e 7 a b Q d e L x o m O + F K H q 4 X G 3 F G E N z a X o V I Z e F 6 5 M 9 b 1 e j q O d 8 J O z Z N x p t 0 / j U 8 B C T a s J N Y 9 v R V U K g c 8 C N f 8 G K C 4 v Q e H h 9 b j z D R Y Q f t S B k X M w m j t g l A w M 2 r + j O W N G D I D 8 1 w V a i C x p W w C H 6 X 5 5 t d Q v D W f X l K 4 n i Z t y l f K 9 b J 1 R f p Q a V 3 V n w e D Y v e 3 o g 1 + s g C b j 4 q 3 d Z e s 7 J c P y a J i 7 K h F b L a x H y Q R S E V 9 1 R r 7 T 4 H G 6 b a X V B 8 K 3 Z X S / I C G N f O V z 8 V c L z e L i I i y I + 2 7 3 j z d 1 Q E n l a v t x c x B B z 0 l f v j q Z 3 m e G d f 9 i 8 q i F X 2 Q S D P h J 8 e G J P Z m 7 l h Q z D J m f C S Y 4 L X 5 E N n V O X X O Q 3 B T u N u 8 a 3 / L u 7 b f V p e B U d w v W 9 2 d X l k e f p H t 8 0 D j f 3 E 1 H f I e l b A d Z b 4 m e I Y Y H D B E W e K D f e D M S E a w o m g c 0 u O l w t u C A 5 2 t S H 4 T z 5 o Q k F q m 3 t M G 0 P i q T e I a a 8 P x O G V l z c T v 2 D K U G g 9 w M Y a N m E l r p s 7 2 J y P N 0 P 7 Y k k g I n 0 c Y 2 C n q e K T 9 x p / f v k 5 R A 4 J o M a u 7 v a f K h s z p z T O 1 8 9 R O X 5 2 9 v W 1 P X a X V J / H i F 2 M r 9 e N n 3 I U p X R I 9 5 b 8 o m C o v a Q / / j x r M D g 0 w h Y + f / e y C / O r K 3 q f / o N 7 L z 7 Q R G 1 + Q z a B U Z V b 1 d u B t b G g p S 5 t I F s / K u 5 w Q t x J j + 4 J B z R r L H E O C M v j 8 w k 0 7 8 f C q x q 5 7 3 s k 5 7 L z w b u v c I P 4 W t 8 H D s a k / f w k A o C L k F e 4 D 1 o O F J z K j k w f d z i G G E U U X 0 r 6 i S W M y P S / A z e 3 5 l v S 9 s m z h V D 5 g 0 2 e w j i n e 7 0 B 0 I B M G Z X 6 3 y c e J D K N U P Z A 4 x z o v 7 y b Z Y c u y Q O J L D I 4 U z s / m V 9 X d N C j G A w G I b T c / f k h r 6 N 6 S u X y P p H e H e J 6 B F v I P k Z R I k s x / t E j 6 R L 0 t f n C c u Z o i M k 5 i + 6 L j G z s y e C y Z I i 3 j 6 4 Z T + k n p D v n E h G D V K F Y n i J V 1 8 3 v + Z F l y q i f o u F 5 f r y S i f Y I W w U M + Z 1 s C C e u 7 g C e v I M 1 T r d i 3 A X a b d U J T w C m M 6 4 1 u / f t D U z w s X Z O d H U g t o 0 D u v 0 P d J B f y S O O G o 2 Q n X F L Q F h t z 0 B l / Y D Z t b i 1 v N g H g G g c 2 P H 8 0 y j x f N w v e C Q V 8 / 4 8 J 9 4 3 o f o S g I K H T h W N n b 6 k + f A 5 P c o G N w Y T u + v R p O 0 r p z y l 4 I c W A X t P Q + J B E z w l t Q C S t H c v D W F f o 1 Q D C a p V d 3 S I 1 + B 7 S 0 5 r 9 n j t b C v q p e H K K k 3 P D P c x 3 Z K J l A / g N d c O U k k f G J W G s z 4 r W w / + u Z y w x 9 y u d c w a 8 k P e q / 7 P p + I H A o c c G C y K 9 p z 3 J P O k u G G C n 5 r j w W N 2 5 H K s n B m 9 B x x + r U 9 A 6 B F s O H 9 G o p M O p K V 4 M g + K f / 5 8 Q E J h g K w M I F 1 I t x p A 8 G g t H H i k 5 s R 6 q Z w 0 I R v S t 8 E P D w C / 4 2 c S 1 6 P Q m p I z 8 X 7 3 Y C 8 E v y 9 / K / q i v 8 k m e J g d j s x Q y K Q v E 1 t o 5 X 6 V 5 G o n H 9 5 p Y N 0 G 9 u K Z F + Q 8 b j p K D v b f 4 d i E t z d r e K Z z S + d 3 o H X q N t b u 2 4 O 3 m C d S p + a c x M n g x l R e q D R / S 6 B R U 7 b U j / w J p L 8 u J q u L M N 0 T 8 V 5 b J a 0 c v O V K w 4 b l d R r 7 9 A f 5 0 2 9 P T J b Q 8 H J A 9 3 a v 6 Z i Y 0 K V J p P O + + f L M h n 5 3 P E W U K N N j l 8 A P d r 2 Q n O f B R U N k O O o G K A E z d y Q m U h C n 1 H j 0 P p y F M 4 k N Z 4 9 E P A 4 D K 8 v m D 8 E B 3 9 7 Z a S r K 1 Q N b L 2 5 i 3 l q z r h J / v q j u f f v 5 r 1 + Y d 5 / a 1 S G k G 6 / j y b u + Q + Q M r h k l H + d Q y 7 2 Q R a a / C p 2 + 5 z J U l f t V I m 1 1 W a / U Y 1 b W u V b m L b a Q t Y y S N x q V t k x B N n C a + v A T / q r L r 9 B 7 k M o P 6 j 5 3 K z x W h v h m m s i Q P M e 9 u P u B y w z M 8 E i V x y I V I n D y w 8 + y Y m 6 U v b S V E d / K f R N G 2 f d h w 6 t 0 U H 5 2 P Q 6 G F x R V f 5 D g k e + C A c L E z c g L g U 6 / j O S F 9 w i / Z 4 E o d e a G V l q g o i z m u 4 e c S S / r 4 T m B 7 f 9 H / / k h I Y n B / J x + C L / i 4 a F b x u 0 7 8 5 f 2 L + T R a P B l 2 2 K Z w d 4 Z T s + L e z p Q w M y t / Q m / 5 J b j V L r r w s f v 8 a g H e e T Z W 7 u y F K a a p A u E 9 r d F Y Q I K L b P z K K 4 e c i r z w x / 1 r a I 5 u c f 3 m f u o j l U 4 2 0 j u E j r T h f F + R o a N + 8 j V l d + Z l t s c Q M o x 4 k V W w 2 L Z x 0 b C 0 4 m x 4 m b 8 c I H s 4 i b R R m + T A j 0 J W r H 7 7 a R 1 0 I / n 9 m K B f X V g A Z / D C b b A e n m n d b f h a x L f Q 0 K S u O j / M v W I a 5 q l a d r 5 5 2 A b + 5 b n K D r r V 5 n V z 5 O T b v f u e g N t I y I S l x 5 w o H K e V v 8 c A E 0 n 3 x z 0 L e Z 3 b j 7 W q O T F E 2 b 6 0 + 7 A t r s p O R n p D j z x / Q G O N w i h S W r 8 f m N j t 0 N + R b R 4 b D j V O D S g j V 5 L w / y t E A e U 1 e 6 Z i D R 0 V n d X B i h L 7 c C A k a m R n X z i 0 3 / 3 f Z z 1 h 8 L t z g r q m 3 x o 5 z N + v 5 e 2 G 6 b w E f v Y w o d e 7 p + A F D g C S l G 8 0 4 c U p + O R 2 C 3 v Q 7 G v y S 4 N I V e m Y B k 3 v S m m T 2 v X o B g o z 9 Y 6 g D + s 3 X + T m F D k L 8 G H + g R 5 W / z L v S V z H G Q O t y 7 R o 8 o X F F X H n n u v 3 t N 6 O 9 F Z M 5 c w U 3 9 2 n L N T w Y b V p 9 T z u w + 7 K T n 6 d 3 p D E c 1 f m 1 K 5 f l x U A K z W e p l + M R f s h 9 z 1 y U L j j Z 1 6 a N g Z i 5 U j z x 4 w w C 0 3 i 0 1 j O 3 J x t N f j 1 h 9 A m L l A r C h Q L E a e 1 s 9 r 3 Y o i 3 H P j 1 9 q E o V b Z X i y W w 3 0 y T 6 e T W w z o 3 p S K S r A Y j K R t x B O 9 Q n 0 x 6 u 5 w V h T U 2 1 e 4 Z + 1 F E Y O 9 K A 8 U Z A F L k o g u g q / 0 l 0 4 9 x z g e 0 e Q a t S 7 x r 5 l Z n m 0 4 j A h 1 l s 6 V 4 D p N d C a t l h u H K 6 d R 3 u U o Z a 6 W 4 k p 1 z G K j O F 5 M n I 2 S y t N p r Y 6 v J k e c e z x J a D x B h u W 3 j 0 8 h K J J 3 o M W n 9 v 6 R i a E a 1 V p q N A s b G 3 V z d K 5 i 6 4 Z y P v 7 3 9 h O H S / 8 0 I r 3 U l n 6 X d o T J h v l u 8 p n H H N 4 d z N k + B D L p R o h f Q Y o s 8 7 B S b 2 u C m 1 t T 4 e c u W F 3 P Q O / D p R E p r n m h I j 9 / g 4 F y w 8 8 a A z / 3 d s R x K n f L w H r g 9 r j n J T 3 S V b 8 g 9 G z A K i i i r o 1 9 r X h e u 8 N b 4 R 4 t L M 0 T M J A i k N + V l a z Z e P W c L q W C k S M I 6 e w y e G F f 1 U 9 Y o + o l k O 2 W 4 b 3 J N N Z e b A L j 9 H d Q w 3 K U J J b n U U R x / X T 5 V H d A k j G k e w Y a E q P 9 h 1 m m y n Z V y K 4 E / I B N K 7 9 S K i b r 9 e 1 E G m 6 M 0 g w G L D L 8 a m Y N G s N 4 u P w p h p u p o D / G x 6 F U Z + U i 5 y 7 C g R J f Q J C R g D u 4 J j e S B L 2 u H u N D 4 Q O B / 7 t U / d t n 6 1 f M n F 9 4 R 4 G Q a N v P W n 4 U R H m 8 0 o d + Q u E Z J x 6 X x Q x P D A + l o U f 8 4 Z a l B x Q U K i C i d J j D K s 7 8 0 N n h r h R 3 j I / J s q 2 Z 9 N e S E 8 Q U l 9 6 Q c / P l Q p H m 1 K 8 3 + Q 7 m k G T m 0 r z d u k v u P 0 I d 8 7 c f V C X U m G v 4 F I x k s 4 9 + 0 N K S 5 r P q 6 3 k B E 7 s U R K m v + 7 J r 7 M f J 2 e 5 Z s H L I X 8 E y n 0 v h u d J 5 e m 6 Z H A f 5 y J g 8 k A L O E E 2 q 3 b Z 3 U R N Z p G f S E / v W W u i M c M F c i V k A Z v 5 2 4 I e o 9 U M M O y 6 w f d i S m U C A 0 Q q z o v H H E + K i L y K + D p 1 h t K c 6 s j R I n j k u 7 a + m f h M + T / m o 2 d + r z 1 8 Q O p W f 5 n C u c a e i l l w U W q X C 4 + S H P i S J H D C f 4 i x W 5 N P k 2 t V N R z B R Q o 8 J e + x j a y L t d T + E 7 n H C u / U 9 u G 8 8 9 K Z B m u x e a i O U 8 E L f q I R P X J O p c p d d s K v Z c 1 e N Q w I x 7 4 W r W V x n D 3 s S Z s v a F 5 i s f h r K 1 Y h x o j s y w k n f m M H B T y s y 7 m 4 3 R M F 7 p L u r V K b 7 R H r r 5 i + R / m 6 / Z Y K D 3 3 y h e J R r Q n A g D 1 M 2 o h m + 9 z p w 4 C Y f A h M N l + D + g T 1 9 t p p 8 2 0 p U f h v x Z s p i G d M 9 q D A n 8 f k w 4 k E n U M b N z b o Z E B p T X r s N o Y f b 3 g S h t J 6 s 2 E c g w + c F 1 G x N a 4 c p Q 4 G R x G H E c 4 S u P 1 M x k l I s v n m G F q 8 r A G 6 2 V z Z / m d A X I r P v p + 9 8 H 1 0 i / i 5 g i v R 1 + S D w K F p d j M X J T g O L y N j s q N L T o n U v P Y D n 4 G l n 3 v A t 4 t P l j p 1 C R J 0 R X j 5 x 6 g y D O X Z B u D 3 3 W Z / e o L 7 F W E i 3 3 v c U J f L c F D J o 6 X 9 X C X o T + E 8 7 g s o T 9 9 B S y P N Y Q u b d 2 k U o 0 i e k z S r L l F R 0 Q v x Z k J N n C a / 6 E 6 c j s T 4 c F + K + W 5 / X F V t R M o 8 n E 2 e U T g M K B K v P F 0 O 3 G O N y O n l F 5 c g l + 7 2 V d X L l 4 O k Z V l X s y 8 i H P y R F O 5 f n V 5 / x s W X r n 2 a d 0 t 0 g L H 7 F g j + L k B R n G x 0 O e k g w p d Q i i Q k w l C q B w f 1 d w o J K E y q b a c w v w u i I N / F 8 W W L E d U a G 4 6 1 g N e H i 6 3 j m 0 M Q 6 D D Q y f H P / 1 E i U q V y d p B 5 v j e q n j 9 2 y x Y I t r A Y 2 1 X B S 8 A x M 6 V f Z V A e S e 6 O 3 H l / 1 h y s N K + R J w 8 u 0 x X k + P r 1 W D J / p 8 S e 1 8 g / R n u I 4 Y R G n e 8 / n v K q n l a Z G a h X Q O 8 E Z V M V 9 L 3 3 W m N e D X O / + O E B q 1 V P j T Z v 0 z v k G / i J u C 9 L + / q p w i X 9 I r 7 b f Y I f m y 7 Q + G 6 M Q P B 6 + P 4 w 2 a s M k n E i E a J W I / f 2 Y Z l f d g w M q I J b S P C 6 e G J + Z C l N W 5 X y 5 C M j Y y f h g g q m Q Z 0 + y i 8 R Q 6 n 9 q J 3 y M P c A f K g e u m v A 2 X v j z w b w E G P 9 f F o s K s i 9 H f V / E e T I Y I i u l 2 z F l U D c 5 5 W R A B i V V O O h a H + J U t 5 j K z 5 I X Q l j q p U T z G w R y B 5 Q E d O 8 f K r 4 E S W I z 9 U G / e o b o M 3 K O 9 j 2 9 s r V 4 E e D P m p d c r R l K T F 7 I I E q d c 1 g f y D N u U R g 9 j q l H F j 1 z c S 6 l 3 k T v r Y S S U z 3 2 + R c x Z H 7 j h m A Q C N H L U 3 9 I w k S v 2 3 V 7 n / o 4 Q D b V L A G w U 4 0 0 x p Y Z 1 9 5 J t D j S 3 L x n I f z I y Z l X A 5 4 K F C a o 7 / C O 6 U 2 X 9 a 8 S E 2 X 0 U l 8 f e Y / s S A 4 D u n w u m l y j x u D v / y T y g I q Z C P n e q f x y x E m 4 g i b v b o 1 / 1 f Y P g W 8 d B 7 9 S 3 I t V K s H 8 p k V Y o d z p P K G I 6 N i Z R x z t b 2 x M 0 4 G y Y b a 5 y + d 2 F 1 3 4 4 K L 5 F + D D U B f v F 0 P X t F I 9 m u 8 U I u g 3 r F E i j s h r x p Y N V E k R v U a n G 1 i y h g 2 J 0 3 W L H 1 L p i Z F x e e m o 1 h T S 6 t S 9 w q / e r E 8 1 d L g U T M 1 5 A q j X D o 3 n G 7 n e 8 S T 8 1 q w Z q x j z p x v K M 2 9 t x E + n E s 6 S c z A E r h t s g 6 6 4 y z F u q c 9 O t U B I Y Q n 8 Y 0 b N + H 0 U S 3 V M 1 z v H D 7 K X + T 4 X E M 6 C Q R x l U M m y V + 9 k F I c T O z r y w w 3 Z j 8 n 1 G K b E v X C z 8 Y 2 T A k n p v x o i E 6 k 0 8 U O H P c b 3 r k O H i F z t u M D G j j h / t W M A 1 g b f p X M 1 x o 4 f X C b Q o L / S 7 N 6 L n u f 9 2 9 q + m 6 G Y u T t i u j R / R y y F Q 0 s W 8 D 5 G A n c J w i g 1 q 3 Y d 7 v c h B q B N e X z J X 8 h F V X S m H u e D + p D M v Q U 4 j I A g P g y w l 1 j v r 3 X n L 8 E 1 M H Y 6 s C o X v I v J d M N O z R m y C / 7 / h t P i j H I Y C a / r s w H 1 e T Q f g e g / g k v e f a H R x O h 4 J s / 7 S B 4 B X m K 0 7 + 0 M V L M b A k R + g U U Q J X W a R + G + x Z 6 e Z K A A T V 4 x 7 i 8 0 + 8 D o n V 8 H R T 0 d l r i e 2 3 Y h u 9 P M N v r + g c i B p P 0 V 1 k p C J X 3 z R E H g a k l 5 J z f N j Y y a 8 T v j l x y 3 s 5 h R / j C A V W l R v I / e O 6 n 0 i U R c s x v z 0 E m k a z t g G P 3 s r 7 V m t a 3 4 9 h p m d O f 5 B m L R e a M U G A G a o b 9 x t V Z V A P B K d K Q I 4 q X u + f T 9 N k F n O n e S E U h S I r t s 4 j i G c K 6 e 7 J a t 6 D m Z J v 8 R B i X I K m 6 v P w T c B S I p 2 7 d + f u o O G X O 4 3 p + 9 u L i y A O d x + D D N d p R J h m Q i 8 8 j Y 9 M u S B j y l F b + 3 I O 9 B f L e e D K z a c z y 9 7 H n m v 8 v c 4 i M M a A L o p F 7 5 R a 8 + t l Y g G X 6 s C 8 e 2 f d 2 A c i n L H a 6 s l X B z 2 / 4 G x 9 H w g t L r I Q S f 7 1 c j x m g 9 C j O / a T v u 9 s 3 w R q J V R X b m x 1 s + m 6 8 X A d 3 U G a K d D 2 6 i m 8 Z s C / w 5 R 6 0 n R e B y 0 + u W p U A J N 7 t r p S C v 6 J N f d C x i I 6 S c 5 T r A D y d e L G l U t o o V 8 H Y p B 0 a + C S O z a k a 3 I Y j H f P d 2 z e / z D 1 W S A B z X M o d v I O N U n P I N 6 Y h N Q C T F E r S 9 S B 1 j b o + / L Q e c H e y Q / 2 5 p e I 3 L a R W o 8 3 A M g F Y 8 l O A g G d D E 4 v y L z 5 + M O u L s L R X w I H a A w + s F 0 X O M 7 H + / s X m C 4 X s a q 7 d r s 1 z N n 7 k f a t u S h g T L F U s d S k O T B G c 0 t 3 r Z B p c + y a V 7 v E j T q t P j n w 1 1 M f e Q m x 0 O W T D D h h g c / L W b o J F V q 4 i K 9 w V / 9 Y v B X T m b v L / v 7 p o a H j N g n 1 j h F 4 + h F P z o Z + 2 H z m r 7 X q G c W 0 0 m O o V 2 K t U t N 5 w S k F l v Z P i 9 K j m r b v H m a G e c D 0 m G C l b 8 B u w z m X 9 x B N Y Q v D / 8 q R H p J C E H 4 h V / E W G 8 P L E y B K n L N w 6 8 f B p f 7 G 5 u J e k P j A h f N f D O 6 p M 1 h y 6 O L 6 + H f g m Z 3 X Z 2 Z a D Y R k 4 t R g t u R w z O / Q 0 0 Y R E D V E S G Q C h m h B i J 8 j N 8 0 D B E C j T G + Q c 8 F V / 8 p x + N + 4 A 4 w 3 W q e j y v 6 v L Q m g V + J / F 3 Y X g f 7 0 e 8 Y Z + 5 u o t e o n C M W l 2 5 / w Y / j H N L m j C V G S h U t c 6 a 6 s m d X p p t v 5 c P j I k h b o f 8 5 R 3 B e e l + v 7 V H 6 4 4 m J o v 2 W v q 6 d Y p S R 4 d X y Q 2 X U r C X 2 + i V Z 1 r 5 Z j H E c a G O Q a L 9 Q j T 6 Z + F 2 L u R W T k e E 9 f 0 5 + x 7 h G t T R e P 7 O x 0 2 a L Z p h L 9 s W s l 7 Z W 6 l k u F 0 S n j E l / u i U y 1 V p f t V S / Y Z B v X D b i S t e B I + z V 4 L z D i I u g 7 F L 3 z m v 2 1 i l I F 3 G B w O F P p m O B A U N D J H E m z a L z A Q M L C r F m d a U n t p D + l B q i O N o a a M h N D m u w G 2 X V w W U E O 8 M T + f y y 8 7 o X M b v z y u 1 x c 9 9 4 4 s W 8 l 9 B T G t c W I 0 L a K r C S E h K 5 n i u + 1 P U c j q T q x N E l y + A m K / d e 5 6 v B / W U A C L Q P B H d Q b 6 o L N H L 0 L h / G B X q j h 1 o s v w u s M + i 8 s H 3 h y A E t p a J W U T D 0 j W C w 6 g 3 M X N j s E H T U n 7 H c p A W K D u 2 m Z B B i o a g O 0 K E h B 8 6 c y C m w r W 9 5 5 k k y j 6 z B m 0 / N h i A s l i 0 H R c M q X u A r F 7 9 3 4 Q B x z 7 D X Q H Q h h O B / p F V 5 W X 8 D O z W 1 7 5 R K r / z f w Q U n y P 9 v + 1 O a Z Y b v t D M q r 4 d s i + s 9 d g d G l Z p t w X T H i z Z 6 B k d Q 0 U F i u V 3 f y w k P Z 9 / 0 R s A 0 B f d 4 r 1 z h K A C H 1 c h b n Y 5 + e 8 + D A / q j J + O H i / z z 2 R t E + 4 I u W g 4 S E r Y d M a F p N 1 5 H w M 7 j P U V T T 8 s e L h C J 1 9 P y l V Q E e w p 3 o e q j M x O d 6 r L B c q I w B q u D g b B z M N O Q I A l p f W H N r + X W e u L e 1 N h A P o O E 2 A i W 1 r l D i m w b a / u D v M u Z 5 p q d 5 9 k F q G V f V y i h Y 9 y x V 2 5 4 n j F f n R 4 l U v s o O m Q d P W O r 1 E 7 n p + Q O H i n 8 z W s w Z H 9 4 V Q Q h + + H B b 9 D Z z r F L b 3 9 l 8 d b / / 5 H x j f S 4 x f z I V T 6 c 2 g f 1 Z e 4 w m C R Q 3 i G x O K j v o 4 q + b n p V T d X Z p e C q T C f z w G D Z z 0 U F D O 8 0 r R a 7 W V 8 E B B F N v 9 D X e o M 5 + 1 9 T X J M H U Z o G f j A W t s 7 3 i S + E L 1 A q g I u r o S R C 9 g P z g M L C Z q 3 K b O L N / a K / H 8 W i l a C E l E E l E u i S 2 5 4 I o J 6 p 9 n Y C j m k s 2 x H T H 7 p I P r + k v + 0 / M 7 y v 7 7 r + k + R D F o o f X / S L a f r E 5 p F b J 2 v O g q K l 1 5 I g v 3 R T 8 q b Q F r / I 0 Y d J L a c o 2 A S d A 0 i J 3 L x S 1 n e K n n w S X L C p i W h H P r T d h P i T j / g z w y s 5 t N t o N 2 N P L W t w U w V 7 k 9 e h q x / t e F Z f e B f I u P N r u t K h N 7 N 8 2 Q w l 9 M 8 1 X c X D Y 2 y + M R f D B v q 9 4 F P I X g u v r Z 5 M q v A w D N p P f Y c a I q p T H x 2 2 0 + R t 7 v q f I S Y 0 l E F 4 J n l V R e u 9 d V x Y K z z c z 8 B W o 2 V n X e r i p + S e 2 Z a o N L t 4 A J z w g Y N 0 t e q / Y E l l I n N r / o M f 9 p V 2 f z T r g L p m i I m + 2 + O l V t 3 u g W 7 n 4 G S p L t 2 m h k r T m X E 5 f k b 6 N 0 L g T H b a 6 B x R 0 1 Y k T 1 t C 8 Q z G D m P Z 8 T 1 B 3 O b O x k N e q e b l m H h x s P T 3 K C K k Y T d 8 b H j 0 7 + Y O r K x K f D 7 s Y m k x Y 5 B T W u d S Z T j G R X P x b N D a u q a x e b A X 4 J J P l i T I u P 3 O b Z / n w h J t G / X S U l 4 s w F W H r d 5 z U X 5 F l b X L E s h e g C 1 e R V I C n Q B L A w T b M 0 B Q l Y 1 Z s 3 6 R x Z h H P Z P 2 + + C z 0 i H 4 i g 5 f p b C Z c c I N h y 2 t 0 z 6 l u k o O Z y k o D x J G o s E F 2 r + W q b x I K j n R I y Z k p i t 7 e 1 8 u 9 4 k j E y d I 3 J M u H g M y o e s Q S W r x h 8 5 C h k O l A w Z r z 7 S z j 6 l W + Q B c 6 f S i N a n 8 C y H 7 s S K 9 O l V e h i 3 9 Z 1 t K 3 q I T d g D + d 7 t d F S B S v F 1 D 8 m w 5 4 g e U W 8 + i q c w z S f p F 6 B l W m t / o 5 V j i V H p h T t U 6 9 i d T a g C a K T 3 W l e Z W Q B n 0 F I t R t t 6 N u 3 4 q T F J S C j L z y 5 D e X g U 3 6 6 g Q c 9 g 4 k a s V c L o 1 Q P q w i J y 4 B c 4 b 2 S 4 T K U c r e r / I 8 m S F j 6 j J L 2 m y f u B F t b T p b y 7 T A S v W X q / A 5 c 8 q N M d o o D N d L N K / P K S X D p u r 3 I d U F F p s j M n B Y l G 6 h j 6 d l M 8 L i 5 m y N a W 9 S r Q g h r s 8 S v / M k M h b 8 j v y B f 9 + c F W B y Q E T 9 I 4 G N X h q I t u b J I r m r y Q w m m m 0 L d F G d d N q u F 6 v F 3 K R l 6 c E P C c A h s L F T / h k K K u 1 7 3 w f N 9 D 4 / G g 0 7 + e Q h G G V T 5 J P z N v F F 2 T P x B t R g Z e Z 1 I Y r I c y U s 8 0 g B f r b d 2 9 C D f c 4 v R E l Y G R a B + M 6 F H f P d L P x F c r 4 f 7 l V a Q r 1 r 8 0 t y w b O A W 7 9 D h Z x Y i f a l q Z S 0 m + Y p 0 N y L 8 Z L L o G Y r a f h G 0 O g v l P S 0 8 v I D D j G O F Y G c y m 8 B Z I g H H r Z Y Z D d c h f v 2 7 L 7 C n n G K A F H L 6 B Y I 3 T n U 1 M q X k c z N M + f z y 1 9 I 7 g W G 0 E b g a l k 3 x g L R w X s + F d H l a h v V F n z 8 W 2 L L M u 5 D K s 5 l c j X 9 w F M w k M + 3 F c V P w L 9 r K l h 2 d s O U 8 8 2 8 q m / x b i s 3 M 6 A L 1 V P R b 1 d G y T 6 9 d C F z k 7 h s X 2 n J i r V T 8 e e H l Q K X B p O A Z d q c D P H 4 R 3 P F v n a e X 2 t H 5 7 9 v b O S B W 6 C K l l 2 S H Q 7 n q A X B + b e y 5 x V 7 K b H k P e s z z F Z T r 7 N j G 3 / J m F K l a y g 9 h / h Q v D F / + t u l 7 h 5 j F + / A 8 9 H q / z s l M a N n q + 0 7 v 1 F 3 v T N z B w V K b 1 b c J j s q x H + I i b j F / v 1 9 e P A I w i L d x F a y v b U w C x 2 E 4 m 6 3 k d 9 n O l j k z w v u D J M n Q 6 6 8 Y 3 u x W G r w 9 n Q x R j q 4 y 4 2 o v e u 5 C x 4 N 6 0 5 x V 6 e u i / / e V Z o C t 2 f F 6 7 Y B m t B S S J D F F I z O b e I E z J a B T D S B C 6 w S c v D n g Z U B D N 8 g v T 0 R p a S d q + Z 3 Z S r t e D 5 Y H D s d D L q H z M l i K H 4 3 Z V z K I O + J I f R P 5 z A P 3 X f a d G g 8 o n v z t 3 e J g G A R S s Y 6 I / n a v H + d R O Y / u M W c w I o Q J u 4 9 B d U w 9 7 B S G + U n r e D E P a x 4 + C J O X X Y b X v j + k T z b G S 8 t Q A 8 R U v C b O w L i n F n p r m V D Z 0 + R y y I 0 F j u n u R P x M t A x P e L E C J I G W t C Q W 5 r J J h y 7 e e n U x N S h H x j t G c l x r 9 b O 4 H u M e A A 3 8 Z d P g k j 9 T b m + / f + + s h f G 7 w 9 t b g Z P y 4 H K r 3 B w i h X + L + a M 9 w g 1 I 3 F j / K 7 j M I j b I / O w + V j m j c M W I N y g a H c t m 4 A l j X P t o 2 K S 7 l s K 3 J b p 1 3 F 7 h i f v P P j z Q H H G 9 q L 3 C n b T n W D 7 B 2 G D c n V 4 a + c x Z m f g a C X w 7 9 x J p v t x y d n 9 W I E d R U U 7 z X X 8 U N X 2 a m C N N z K + C l m G U V A Q g i c L n q / 6 4 j 9 P 9 3 s P 6 / 2 M E K X A J 8 s P s t P e P 9 z V h V w v E i 3 g R 9 W 4 7 e v i m w U H g C T 4 6 Z + l U E / S E Z n u B g i z 4 n I j U 0 B V i W E N O i Q U l 3 I i 5 G I n r x w T m E K I 3 y 0 D j U g E g K P I B K i s q f z m / U E K K I j i K i K E o 8 + h M E R V r h x f P 5 n y X v 3 / t 2 F 0 y D + w M K I X e M 5 B 8 j g T 4 i r T L 8 d R O F q 7 C a S L M C h O c E S c I 8 q C p a F 3 T G y / 1 I O P R p Q / q x + A m + M X 9 X J J D Y 3 n s Z 1 Z c P 4 W / Q E 7 q i V m f t j z J 4 m m i z 4 7 c 1 A l o 1 b M 0 L 6 g Q B h 5 i Q d j W 8 y m x P J 5 c c K W B x 0 H C W W g G 9 1 m a T V v x X g B O S N E g g D K v R o b j 1 W / 1 X G f y g A r R Q G K y f X O 8 m G H f p e d b p k N q J E w r o Y q U 4 1 t V j L n h Q 3 R Z o a A A V Y a 4 3 U b P 5 c w L J t I 3 O / 1 6 D 4 e h f k j z w G R r 3 I 2 B Z 8 m h R U o E C P d d S s t w o x / 8 Q o Z T v g D 4 2 h 1 F X z 2 A E q 3 c B 8 2 F h q 8 S g 1 U F s G 6 K 1 M h N H D e O 1 R R 1 t w 6 I Y B Q f M J B G b 0 w q T n V n h M Z P p 9 G S B P f t c O o l a s 1 p a x / n S y c B + n N t N P L + L z d z k r k f A b J j U v s r / L n w T 4 K E B f 7 Z Y o W H 2 5 I e P d j / Z C z 4 t W n m n D t w f h E l P t Q E K w P n G b A 3 A I 2 f T R P j J 9 s D q A h G Z e A 1 R T 9 T 3 C g 6 M O / l F Z h s W p 0 h 2 q V G b F R f 8 z C b H t k y I x G z c C x e 3 U e 2 E S A o s L v 9 p 0 J V / N z I K 2 t E X b m T / t 1 b v i c j H 5 2 n 9 E p j Q x W 8 / 3 I u n t J 1 b y n T N y H V v 5 3 W v M i A d C H x W y r g Z d U w K w L 9 8 2 u g n Y V O E 6 C B t N J X x 7 n 7 C R 1 P C 5 5 M u t l 0 Y 8 u l j 2 w R P p j 6 2 y S 8 s G Q F I 8 d i I b T f u R N p 6 Y m n i t N l p M W R o 0 c Z L a E v F G 3 a U 9 s L O G c J Z l C e s t 6 x U b C m s f l 3 q L 6 1 P a I 9 4 l l 8 7 3 p j o q A y e k v b a D 4 Z P U e J u s 4 y 3 V i Q 2 B s N G e Z d 9 c s X 7 + b 6 J K 7 F j K y 7 b M M L G r i T P O J l E m u Q 9 G k 5 N 4 C K J 8 E N T B u 8 U w E l u W 5 Y W l z U s d 2 7 Y C 3 z g l b Z 5 a q q I G m X k b P U 8 W d 2 F z q V L + V 9 Q k L f / i 7 k z a 1 Z V W 7 P t D / J B p P Z R Q F B q Q Q F 5 k 0 o q R e r i 1 9 8 + 9 8 m 8 k V V k 3 M e b J y J P u d d e a 0 4 n j P F 9 v b f m A Q i M q 6 Y r y k t Z 9 7 x u 8 v I e + O + f C U 9 o G J j L y 9 f W F R g L x O j L v n + + b r n 9 0 Z + F I g c n x p L Z J 8 P W o l u u G N b y m 5 j I v x h C O h 5 V N 2 8 S j 6 W E I l L r 1 e 2 m / 7 o b 5 s U Y P c o y m B B A i 4 n f T 3 D Z d f P v Q z 7 p Z H Q A e 0 e s 3 / n p 2 T 3 o a a d F y z l V 2 G 8 + d f W N 4 J 2 B d y L c j k Y f g H F c 1 l G R H 3 e B 0 O 4 B U w d q U H s x x B S E o M b e 6 w n 8 u f G 0 5 P v e + V o g p I Z 6 f l M t b 3 s b A M 1 s k t X R B K / 7 I u L I o b 8 U / j 0 w P Z / y Z X 8 K U t + 9 r M c + 6 k s p U g J d E 0 e + R d R Y h n y g h O j n y N z 8 h b m X K d 9 0 T + b D j h w y N h 1 a H E N b g Y D u Z j a i C s g 2 g a N V 5 c a J z 0 a a w l 6 c g + V J Y R Z 8 s 3 A n m a M M y I F O K a m z 2 a l P r Y d Y 2 f + 4 K b o p 9 V D s K D X S z x y P X n 5 e K l k t R d 6 K 5 2 w O r / J n 9 C X 2 B 7 T L h y D O y m q Y G J C 6 0 Z M U h 7 E M k F 4 x K c 8 Z L H P a p H 4 S L 7 m 7 4 5 O d 3 e h T g F l U Z P 1 V D C I b f S H W R H x z L t x M v V T w J I X p y c C G j n z / v M f T r V / J 4 H t w B H g / H 3 c y a i Z 4 / D 2 x 1 W d B u j R q 1 1 0 m W m U u Z Z i r M A Y n S / 4 i w 3 c b V o + b n F / b f R x c L 5 S H 7 h X Q V l C A o U b 1 2 R d j R 2 3 / z O Y z 4 F J X e W h u 5 p J L g 6 D a t z P D C P 0 d k E / U y i n J N B C O T H p P / X r S i A T f 7 f L a D 6 O w H A B L O o a 8 i 1 h i O 1 Z s O P D k D n y b O i 8 B u h u c h C j l H r g T V h p d c I R 6 u 7 l C w l w + U e S 8 E k A U K T s T A 5 I L 6 g j z p 3 5 F u m z j I w o 1 c b c 5 T q u 6 n e v 2 i i 7 l X n l 6 f n M 3 v w j X r c b D N 4 e k J B 8 v a O 4 7 A 8 6 s o Z + 5 t F C t B e 3 S h W u A 3 3 j b q s b N 6 i D N o V x J M Z R G h J 8 P U t B M o K R k / A + F h i b O 9 j 0 I 6 E Y P d j w 6 Q g Z 7 j k T i 3 k f R V Q O H J X 6 6 X / 5 2 T D H f G F z E e 4 X B H W p / h y h E 8 n 7 7 r D n t Q W 2 1 g D G l e a 7 2 P F E 8 S 6 i X r g C O F e P L Q 2 6 M I V q N + X r f N r T z 7 z 2 J D y g V Y R B + Y J r D l N k / c K 9 5 3 T H l C 3 5 P 0 5 l / R I 7 8 N T p g 0 B 6 g 2 / Z b / v 6 t E 8 L r f Q 0 t x H 3 / H H 4 t T / 4 o j / D e w 9 7 K P 0 W d D y u w o r A t r N X P I B N c U Z 7 a 0 R 1 e 3 7 d N p / 4 + x 0 / A d K Z K 2 M Q W z I / n O 7 L 2 Y z w Z E F 3 B i I P + J T j + m U I I P V Y P D u C Q f A p k t Q E g T R S z 9 Y / V o V 0 o X B Z 0 i P n F G t q 2 K d e I E f B T g Q m y w r + Z 5 x m I M L J n T I J e P s f L w O x + U v R b H l S z X 4 7 3 w + Q n 4 W D G B y / a r W 9 i t 1 p 1 x C E K N 2 V G O f Z C U K b e o 7 w m 9 c 0 B G P f 5 z O w a t g w D p J g t U 3 R s 0 1 O E J N n S U v + C Y 6 u 9 R S 9 i m i q j H t 1 W v I t f c Z z z j S D f / e L F 5 j Y b l w K d B / n 7 h X l X f W M 9 1 n D r o a y j l w g z X 3 7 9 0 Y 9 F z Y H v i J Z S 7 V D N 7 D N J O H y k g L m 3 S p d m L w p B n j 8 t 4 q R s L Q i v 9 U d a + h Q v T l o P c c N C N t y 7 0 4 k y 3 C 1 f j f c 5 8 b J v t v R d e H C M r Y M o L c E R P + O 2 O W F t Q Z y F / P 7 m H D D 9 I d D Z Q S o Y 9 v T l l l 6 5 H A 5 Z e M a n V I r u d 4 q A B r H u j 8 6 O l K / P 5 n p 6 k u c H Q O l v 8 N F x C V Y o 2 4 P t M g f Y t c 6 l D l o h T u i H A z D x a H n u E u W H / 2 X n j L O O z d 9 P i C 8 4 S 4 D Y 2 t x p 8 O B 0 f 3 + + F I 5 5 P p T r Y 9 Q t R C N Z v l F 5 o r 2 r y o k 8 f G Z I Z V O z s T + x / t a 2 6 I l 5 N I R 4 p R n b X u L F P R l 3 9 B u y B I 5 8 2 Y 9 M U q c h P v j E B w z 7 g p 5 s C 6 u T x J U x d u x k B o h 1 o s S L 8 m H c R M B B H 9 0 h m D 0 8 O h d M u / t o R 6 V Z g n v + j z 8 5 W d / f Y u n 5 8 E 1 b / 6 s r B A p t b B I 4 q i 8 6 u 0 X c H Y R y i H v 7 A X G z l v h Q D U 9 g T c U 4 y v m 7 K / 7 S T z 8 n + J Q P 6 8 a B A I 7 h G 8 w o q J I + S u J j 7 c Q 0 u L a r Q 8 m / t O E 9 e t F 0 M a g 8 p O v D y z 1 h Y j U 4 w m s 7 U F r K 1 i + d q Z L a I o L t 8 s B f 4 c P P 6 K K F v w x X h V 8 O w g O 7 C e v 2 p j T m C r / n E p w o B L o s k 1 W g C T g T b I S 1 i m 9 / y M N w w X v m o O 3 1 6 5 n S R f k i Z l e D i Z u G c t 5 n b j S k B c F H Y G m M j 4 a + p e 4 O W V W G p S y p q O J H 0 / n x o k s 1 g V b 6 2 l 0 s X 1 j q t 6 X h G 3 4 o c P F V f j M 0 0 j v t 2 g C q O T D g w Y v 2 V m N 8 k / r B u j e f x u i 9 n P 6 q i N G p / D h m 0 6 W e h 8 A I 0 2 l N x e n x 8 U 5 I i w m o d i E C W j / i h Z 9 D F U B V V S m Q H M o Q w A D j L I 5 p i A S G y e + w o t d x g 0 F O u n U j W p Y l e S z 8 E W k j y / + 8 a H A p a + W D n y B J m f G J q W j Q A J n V F i 5 F I d F v s I 7 c K d Q 1 B F V d z 0 v s m m r 5 V g z w 6 a E b T q 8 G a X Z A f 2 L N D Y Q s 4 F n 6 6 T u E L g y d q u v l y A 3 X N b G 6 G 0 4 z f r I 2 9 R R e y e s b H 5 k L 2 J J d 7 j 2 1 W f F W h a w G W C h B V g 9 E n F U u x j t W M d w R H b H E B p 3 x 3 q L E A d w f q b 8 P f j W / Q E L d A P z M / X e q 2 b S + 0 d q q l o A 6 t p k w u o i 7 k s S h S X x f o X w B 6 + b m t f E L W V G Y 5 m v P d 5 v L W n 1 R w y M t Z u 0 R 3 / 8 9 L 7 d 6 c N + f v + + A T r G m 4 2 I 8 0 l n o n 5 h f B 4 m x f 2 + A 3 Y I w m c z D P 3 S k s i B E k 8 y f r U 5 + g k c M S + D a u Y 6 W b P D K k H i V C u r m 7 J 8 h M K N U r Z a V X j j h b / 5 A 6 n t 6 v u 6 Q 1 Z X v C H E 7 m r D J c k A m 6 6 / K u v v 8 9 F g X E x S d 1 O f Q g e / A n M U m p q E P K D f r 5 H o S T 0 t 4 o l 3 2 M u Z Q I S s f 3 + D F X f e 9 7 S v 7 Q d r B x b t t T 5 a m M h 5 K T C r e Z 8 e y + P G P D n f D 6 1 0 / f v b 4 Z F 0 v Y 5 d x D u D 1 M H u T A 6 o D g P C j W a h 6 k z 4 0 6 8 3 Z m N F 5 P 4 W d 3 v x S 8 u e C p 9 x 5 H t 5 E Z n B 8 H I 5 s y P H 7 d w W 0 z o X X 5 f u x e x H D o O O j j C F J i C y 5 7 3 9 Y O / I r G e 4 Q H 7 F j n X s y o v + s + z N Y i N b h Q N v U B 4 4 M j s W P G 4 j 1 8 4 4 Y s Q 0 0 T d U z r a G J P G B e U 4 l 7 s J w C 1 4 5 3 o W r s z U n U K j h n m 7 i H u O 1 0 D N p O q V 1 X C K k c 7 m 4 1 A N g J p a 8 g W G O o B N l o i U h y B c + / V k K M K E U H Q c S F e 1 z m l S B 8 Z O Z x F + Z N H D P r N 2 A 3 r / I k n n 7 Q q u E G h q k q f S 6 n U S w c v 3 3 F 3 / u 8 U 7 p D m H K y m 6 v w 6 u o T E U d B l u 4 / l j s 9 2 l s x B G G 3 B c / d o u 3 g l z L H F H F q l p c p D Z i S e N W T B Z T E U 1 I / 5 t o D / O K E 6 A k X l e w H Q Y s d I f H + l B 8 i H 5 a x A H k T k n q Q W 0 i a W + Y T w K R g F v T I U q 8 P L n i Y i 1 9 V B 8 l i T N C U m z n e S c 2 9 / K A W f Q f E D A n t N L G P 4 n 3 Y s Y Y + A a + y 4 r P e 1 9 f j P M N 8 9 6 V A B w 3 F G W r v T E X W k a b Y P c J w g R A w 8 A / g s V v V + w A H F L q T 8 b n V S e M 6 7 m r u K N 0 w h f 0 K 0 X 5 A 4 H g H T J U F A E h 2 D 9 W P c 5 O u 8 0 g 9 j O X y 4 D w v / v b N B d l g d n r v 7 / v C + V G L s n / 5 K M e r d D 4 x i P l a 1 t 7 D h c A n g a A s g F b 0 V 1 8 8 j W e d t i g A 6 1 v L O c p I e R 8 m 3 j K 1 w a u H w R m P z 0 r n 7 g L K 9 M U o v L 8 x i P 9 6 W e K V t 1 o W Y j H X + L c c 0 u + b N 5 2 f + 9 X O p l 8 3 3 V H n s B O S i h Y Y L y S t K 9 j 5 4 M e i d a y S x g h Y C g q j 0 J f r w 0 7 U X s E w 3 c 4 8 c k J Q a v F k 1 u 8 g G o Z f Y k e G P 2 u a 6 S E R E a e Y C r P z u f z 8 S 9 d e P d f g 8 j t v V F j f P / 2 c C 0 Y a k G 0 X X + g W J y h 7 I i u c S f 2 / p 4 + z z W Y 4 I 4 p Z w i w 8 g H V 2 h z A I u A z u p + D n S m m / u x O X 1 f r h H 9 7 R m c 5 O 8 G k m O w N n s q F u R T 8 Z K 7 / 0 j x y D c + G V z 3 n 2 Z W f D H M r n h 0 D m c H M a V W Z I A W G D t 7 k n 9 X v 7 L E a C P X S + P 2 l f 4 h g c M F 8 R U / P r P 8 f f f Z 9 0 V L b Z 6 A l E N L 9 h k Y I Z 6 p w P 3 L Q 1 o T r c s M d Y 9 y q J F 3 c 7 a a x e y Z j H Z D C U o + E l L k c U l N H d S k U O r a V Z P I f Z Q E 6 S b 0 u g d T v b r d P P E V Z L Z 5 n x d S l Z u 2 j / Q R D V 7 E I c N 4 P f t y z n f W e y h y 8 a F S G C g Q o p a l b i b q h 4 W E S 4 e z 7 t R 3 g R L o / L h R W Q X 1 O w W s J 2 t x n d c s e n H U 5 V Z R j u l E l s n V e L C 0 J K j k H w y e V P 8 S z u W q 9 U 5 F s x v x 5 z j o 5 4 R Y k G 6 K D b R v s 7 W / 6 7 G s V m i i T y J C Q Z c q 4 + A l u 1 g S d Z J J 6 f T y 3 1 K f n t W 0 9 I R r p s p 5 P f b j 9 / z v 2 f x R Y A F / n 6 J d m Q C c P O C I Q 6 w e Z I e f 7 e a y U L G D x 8 Z s z e b U D T B n v U w d R o D f 9 L i i t Z H V p e 7 m A a 7 v n S 5 0 F t o c 4 h D M i u U f s I Z P V I d 4 B W N 1 i P 1 2 T L f p + G f q 2 Z w a f o f P s 2 S Z d S 4 D i 0 k 8 b 8 h T s 9 A + 2 A g n / C 2 w p g r V g F 2 z i q l j Z X 1 w 5 1 e R j l o r I P N I z 9 H 7 v r I y t 9 j c S Z T U h e E c x q T h f 7 2 P H t y D P b t q t 8 4 6 P 0 + T 4 C Y h K A f N C F V 5 y 2 / f K f p w v c G E B 7 w J i J 3 N l t I Y m f w 5 A C q e G j k W t n n B C v I A 9 / t + c D C 2 O U Q a l i X Y g M N U B r o 1 6 5 y W B d T m P 3 n s r 3 / J R n W 9 L l N Y W z E Z D U F 1 v R I M 4 Y N L N W W L Z + s A d v I U p A x P C p G T v W T v F C o K K f / Y M P D 4 K o u l Y v t t Y K z P U Z q c 6 V j 8 w z 4 W g 0 H k 0 J Y y n 6 + T H l 9 m 1 / t n 4 w 9 X F h / x 4 b 1 m 6 R 0 E 8 2 6 r i y 8 G l V 2 Y d v 3 7 X e n C n t j L z B j X i d a 3 M k w t g A p w H t W v Y w / b r M 7 S a r w h 0 B r e k P 5 8 k g U I x 6 y / L + o S s M S T d G W L e z y Y K P Y S 6 7 c F x + Y 4 0 W C Z k W a Q L e O z n W D r 5 4 u Y 6 O 0 m r y q 9 Z V x p 2 n Y x d j B F 5 d i A X W 2 f V O 7 G G J a V z m m 1 y P V 1 D 0 X 9 u k K x 5 S o p y o O F O / r w L x V K T O 9 9 a i 0 n 3 B d d 6 5 C d + a x w M Q Q H 0 8 6 x M p H y I k J m v l z U + r c m P y x 1 J p b 7 5 1 k t + j T i H U / p 2 u q y L f 5 7 m v U Y o A m z r s u b u b O F C O 6 M Q C K 5 m a U z F z T f K 3 j P V g 9 I 1 B p l B P t E g f X H 1 h a J K Q I G K B s T g S k A 1 w q B g f R J a p 3 Q y e F v T N W l Y / f l 8 P l C Q F 0 F J f N 8 2 + 1 d Y a f J I K W p O Q / S R 6 4 S E J p + D t 1 p P 4 c R h v V a S d w 1 O p C W s j h a e j F x B d f n w F e O b 3 0 x A Q 7 U E e E 9 n s Y n I G P O 5 U R Z v R t W e 0 N 4 z l 1 r / V E v 2 3 Y H U z 6 n V k z O T v o G K O z 7 B D 5 c y 6 X i B n T + Z 7 f B O 9 R w 2 q n 3 3 j L z I w 4 8 V Y s s 7 l 9 U p O n 5 X M s S e X 1 C u c U Y H Y + v M C 2 s b 2 / r K H R 8 O T e f z 3 / 8 r V D n f n B P U 7 X Z y n L i U I U t F 8 U x d h P 4 d 0 h e J + F g R K t T S q + O 1 J c v 6 N j R j Y j S 2 1 H T p X W l U W 4 a K l K T I N N 1 l X + J c 6 f Y A u b d 9 O V F 9 J j k f f Q 9 V h M k h r A O K 9 z m z 6 3 W f / 0 j V 6 B Y i 8 T 0 k j Q m B o x b a M a u 8 8 h k R G d 1 G S w 2 P S o / l z X J D J b C 2 y W u Y z X o l 9 f f L e C q x F d S g z Y a H Y J w f c Y 3 E T f / U l N F / X u g N 9 o a R J / g b + x N A F N / O M p x p + u F w 2 e J C P K n e + 1 T V A m f C 5 n L 4 M 8 W i v 4 a l z 7 X X 6 Y E b p Z k X N m z a Z A Q l J 3 L 3 s 7 E H Y j s T N c S b b / l 1 X b y e z Q 8 S 1 6 J C B 5 r 1 2 4 P s K q c K 7 U S C T g U M s H i A w f c T 2 7 P H P n Z 7 l R 1 4 z t f J Q 0 g U 1 o B 8 W f A a k I n E L g 4 8 a Z / E c 1 o w B u 6 0 E f 0 z x N s 6 l 5 p 6 t Y o 9 a K I V j p 7 c v 8 K p I L b v A r 6 u b z w q V Y 7 z f g A g a M Z T R l U I 7 V 2 N U x K M z l H c F f 3 E r r z j B X C q a U 5 7 R a f F Q p E c e T E 8 m w j 2 Y r Q J q B s p P 3 f 5 9 3 Q 2 R t H / / 9 r y y F 3 d T w M J s Q y N G M u N R f 9 U / X H B / M l y K 6 S O U z o 8 F P A m F E 2 3 d o a / Q u b 7 f e y u G u h A A P P T x / Y 5 l n p R J P X d G E 5 n R w H D A Y D i c T 1 V h D K C F L / M + Z V S o X Y 7 S V Y W K d + U 9 v m E H 3 r X f D m 8 5 K R s 0 V I 7 7 E Y J o U + w W B 6 D i j X k d t 4 1 Z 0 a 1 5 X D S h R v M e Z 4 4 1 2 0 v u 9 M b P I n t d G n u f P S 7 7 1 Q x k P A z S Q T z a q H 1 l 5 l L s R 5 T E 0 o D A I F X 1 v J 1 u o 9 Q g 2 R y a h v g 3 x H o D w x g / C B f z g j t m B J f M + c z D Z L 5 Q j 7 6 b I l B a K v Q 9 m r j v 3 3 m y n + B U y R u a P W o H E Q j 1 4 K C 8 m I M J z A k + S p b r I d N B D O g c i 1 c + z N 1 w x c L c F h B h z Y w P 6 5 x G w t x 2 F z i 9 M + G + 5 M e v e 7 g H 0 8 k 7 q m K T P h q d x T g H w e U e W r b M 1 k 7 l y x 6 r 1 k K 3 e C f i e 0 1 i T r g n n 7 p n n w L A l 1 C M s u d 1 g h o + S r M t T 2 w h b M D 2 Z S N b E 8 s l B c C 6 x 3 6 j 7 1 N i r t Z o u o P W E M A 0 v d R k x p o A Z J r k j q Z b E p M 6 6 s 3 9 k o l 1 4 I r a S 5 N 3 D K P g M q D z v 1 F n + S + u d 6 f S b 2 b b t i R L f b y 6 0 R c v Z x f J M D f Z z o N a c R P y E T i n W A 2 K I M E N H t j v 5 z j A H e p P 1 a j S W J c B L Z o 8 P o V y r D 1 4 I z i M y 8 I F N N B 4 5 m y w H s n J L p z W h z X S P p 2 y x y S Y W 7 J / m f o B w 3 m f K Z 1 L h R e t F 1 T k G j 6 5 v V G o 6 8 + A h 1 Y d g w l T I 3 o i 2 B 1 v z k U K s / n x h 4 S B + u Q g V l v 8 a B e 2 R l / c 3 6 v Z n y T u 1 q j G O 2 I 8 G N R H D R 6 S Q Y m N C K 3 s J q 3 + I j 0 + 2 m A v M m 3 u K n o B t 0 i S M e l U B 8 9 h O m Q A t E 2 Q 1 e c 0 w 2 f W L Y E Y X P J d u j s E N 1 u W q x 5 A Z m R / h p H s j + 7 I 7 G 2 n p m p H e d 7 5 n 6 v p p X i i z 6 m B n x R t w K v y Y a Y 8 s l 5 j S 4 G O 3 K P F s S k P S n R R r + x d 4 N x 9 5 z r V 0 l W o 4 c 5 B 3 U 6 6 u j f t e M b k 1 b r C + / m e 3 E i a r 5 6 r 8 Z 9 z U m C x d 7 c Q 3 V x z u E 3 O 3 L c M 2 g X + p L d s S Q B g 1 e Q R + r 2 U h N c r X a 1 h h 7 4 9 m 6 m l n 7 x q F z U O 4 Z l U 7 c i u M x 4 V x r j K s g 4 o 4 S N E I u V t B B t 0 U W x 9 t g v p Y i c L W b O V / z U v l / T 2 S r k t e 1 0 / 0 b b X Q u + Z n z q w f Q E x e Y P 9 O M m h W d M e A Z Q B / e E 1 / 1 J H k M R G B X r H 1 o m G m V I 6 c 8 v S w 5 + u O G S p g b Q d 1 + 6 C t D 0 D j W q K J v A i t 4 c 3 F F l 7 z k M u x r V c a + c 6 z 0 W U 8 0 q f 7 W t b 6 J k 0 U L 2 z 4 1 C D V G i I r t m i + O p h D f L 0 D p v / 3 p Y 6 N 4 p a + k A F U T H z y 3 f E q O Z z X g o 1 0 E y F R 1 R 6 a Z 6 Y u j B u O O Q k G G Z b P 9 h T Y o 4 2 Y h z X q j h g m Y B x 2 v G 2 7 1 k E B H 7 X k 5 5 g s p 4 / f f 7 F V D E 2 o 3 n y N j k x l B W a 6 U R C m r k W 3 0 b 4 8 l A 4 c n 8 C M D j P z 0 E 7 + n v r C 7 b 9 0 r D 4 8 y r h 5 W U J Q I u A p D W Q J V N z M L R k L / 1 Z 3 i F J g k i x x p R D X F f X O I 5 E M V y i 3 x V V H F l h M L J / 3 h e m f O O C u O H y 3 u B v g p s s A l 1 y 6 e C v 5 O A u P 1 o j e F L f A / c i j D w x q / u I s x i 0 v B I T P 8 p m d o p G T 2 6 / 0 4 / / d K / p h 8 Z x F s Q 2 W d 1 W 5 + b 6 3 l e 4 7 k 7 b U q 3 X 5 M M M M M E h / Q m E I R 7 q F l r h f 0 a g g v J o 4 A H n A 5 K G H N o B 9 l 1 d u Y k J k 1 k c u f T m x S D d a Y r 5 n t n z 8 m u J C c 9 / q s W u y T s k r 0 V X S 1 h m X a K C 1 T Y U V b F X h T A h u r O A S K S k V 7 0 s d N m H o M y O j e r 0 s t D r T m v M 6 / 0 e B / V B n U C f C B 5 N a b + 6 P n j C 8 l D 8 N m j H q u g i v r E f 4 b 1 t K n S 6 D Z S K / a a z + X O 7 p 7 N B P 6 E z C Z I f f K s k u I P M Y E N W 4 w S d 9 l k H b m P l S P s O 5 Y T u d L Z v Z o e P e d T H 4 + 0 F L 6 a x w R R J E 8 4 T T 5 B g h 0 Z s s a 7 M R a p r k S u 0 z X x A B r H x T q K o X + g w M B 5 O K X 4 D Q P z m A A b / w 4 z 6 o w Y V k n u 9 o s X u 8 0 L F X y 0 Y L h e H / T z G r C a w z T h g a Q t M w z 2 w c 2 r e p y Q / D M 2 u C 6 4 g f K G 0 W b 5 S Z r x U H + m y 4 Q D v o U 5 q n K + d D A A G W H f e A T g V G 4 t D m f n h O 0 J W d / L B v v A 7 R s B 7 8 1 R r T V J A x 8 / F c + L J Z L p 9 A j k A I M P i s m W J W L k d 4 f t Z X u o v V o u R / n h g C H q H C l L P 0 y 8 X 1 w u 6 / N w P 2 c n L w l N 9 / e U N 6 O S H q D A H c 5 g f 4 y 8 a 1 c b k s 9 q i S e b O F A + o m o / E W 6 i k k 3 Y z 4 t r 6 P l o H n 4 T f R t A e u D T 0 F z J b v A s v 8 5 3 X j 7 a v i d f 1 4 2 P n H S b 2 h U Q X q R p v Y V Z 7 9 3 E R P Y V x q R t N A 7 y M w a 5 x A x T h 0 l q l b e h J R 3 S t W e v R e C 3 m f I e o f i p c w 9 t P b 5 v H 2 z 1 / m U C P 9 u 5 l t 1 C f H p N 0 m I / J p T h j M q h f C 6 y I 1 3 f f X D 1 k d L 0 B E s T n t n x G h b j f n 5 P O 3 y b 0 m V c 2 e i 4 c p 4 g A Y B l y 5 3 s P b b 4 S k X 0 l F V 3 A n n F E S b 2 8 i i q i V n 9 Q T m r n H C w T 6 f B o f 2 X t e 6 J g a 6 v S f E A k A L W s A d E T B I 8 J 2 X F 3 L p Q 5 K p V T E z G F K J 9 f l 3 h k 5 D l R A / D i C f / u M 5 d + M L F U 4 F 5 / 1 S z H t i + f 1 W k 2 J B / 0 p / 8 w z 8 6 w u m U U a 8 w u U D G / / O H 7 T b s Q E P j Q X 2 f 4 X E 8 x H k V U 5 Z q h z B f C 9 T 6 d o J d 9 C r f f y n H O 7 E f N o I 5 4 i n Y t C W E D X p 4 V D 0 9 e f x w Q 1 7 r 6 V Z l 4 9 q d F S e U S r 0 u f 6 x Y p J 1 k d B s D h 1 Z b 2 Y n O 5 d e / B o 8 L N H 4 T h g 3 4 P x h 8 n U s r f 7 C 7 6 + W w 4 m X w f 8 n 2 g g 5 n N H L R L 3 E Q N y a H R m t P 3 a L E N m A j O 4 D v 1 f Q G h C F 6 e a O Y g s j H G E B r W 8 T H Y G J T S z 7 u X 7 W P y + Z 2 H k H T 9 A y j u E F X i b E M E P f F 2 6 J 3 T b x f p v J l / A c h 7 G V X H L T B 3 m n k 7 c A / z M n I J O Q 3 K Q H N O s x + E L I r T Z H q T m z s p u K g u c D v E D S M 4 X x o D p i F g 0 m 4 s O h 4 M b n Y D S 3 / 0 8 w N 6 S f M C H u c l H o T I I e H u I W a Q J S j 9 r d c f 6 s 1 r c O f u + J n p 4 u L t q 8 z 3 M S I W c x y 2 + i 3 h H + e 9 Z p x i 6 b R V C L 0 E t t / v v r i M 4 x r e 6 + l 8 2 H v Q p V Q D / U B O D f Z J L J l n e R 6 9 0 5 p 8 + D f w M 3 g 4 Z p 5 p f B Y M 8 h M d 4 T T 8 e A / i J m c 9 N l N y A 4 x h m m u M a D h w N x h o y w z X l T U G u 9 l + r 2 2 4 E U m C S I j e Y R a 2 f t D n J g f q 1 B c Q D M w t 2 l X g L v k U s v Z R Z D W v X P h 5 e U w N x L 4 G 7 U o h e o Q M y b a B 3 t S 6 z x Z O R 9 C 2 Q g q r A m y 4 S Q l J 4 H Z K 6 D k R o V F y j i 8 V g F U + I u r B r 0 c b 0 B 2 U u 1 E 4 0 / h E i v I Z x R D d V R I 2 I l e o u k I E G n T + g Y F T w Q Z x k O O z d + d S x Z j U N H g N V 9 y z g x M / u L 8 o F m d 0 1 W D l A T Q T c d f z E C E V i u + D 6 U K x L Z M o g q J D V i G V v b 6 Y a U E 8 r 6 Q / k 9 K j m w N I 3 J N z y R f t g l z 7 U l Q y N v J C O B d o 3 e X 5 N p 9 Q m e I + Y T D 8 8 H 0 6 d t c i 5 0 O r w 3 p p M U O H / U Y t F E F D y U C x W K O T / Y 0 B 6 F u q h f t s a 6 M j W / u 2 8 n B 3 V c r D i y T G d D 1 g U Y q n y B U P v c T H / j 0 s G d 1 1 G B A + F f v + l x P + I h c p j T + o Z 3 V w X Y n I 0 9 O D u w x Y M D x K G 9 D N F 1 + R n K u 8 T M Q y a h V M j y X 8 J s O s C K U W z J f u + w Z H L C G B c 1 O B g u + w r A H D o P N F o G R T F d J V T D i w t A x 2 / L L z v W U A Y F s C D q q O V + a X m H e C x c A o s q j 6 + 6 1 d R Q F n 7 2 8 z 5 T k Q w F W A 7 m h 6 y h Q T v J m p 6 K h N K E s / V Z l D H 1 v i 6 5 V 9 F 5 N l X g h / Q z 9 0 + q U g A h z Q D v 1 5 w / H 2 S f X j 4 f j N h 8 B X 3 R x f 7 L m 0 U X 8 9 T / e T u K s P g 3 i v 4 Y + B M C 3 3 b P e v K I p X O R Z I o a r w 6 4 u u r 6 D a Y c 6 J 7 y E z n w z M g f / 5 P 5 F 7 e H A R B g h d v E z 1 I W m 0 d x D A C w X K / D j f R N D I F P h m l m N b 9 P Q 7 U 0 e 9 i g T Y o N 1 L F Z G n 3 b M s V b H 6 I s S N a a Z t A O 4 7 o N W h 5 / 4 3 w D h o J D z 1 O V O b o D y k d y s N R 8 i l 7 9 V H A 5 G l P I y k E 7 W X F S u x P X G r t J 1 w Z P 9 i 7 O + P G U s v Y X p W v d v I 8 A 8 y p t 1 T w F p B G N V G 9 Q M W r F N 7 6 o G d N m 4 N T t W O e 3 b Y Z q B R L d L P q g p f 2 3 g 2 e j x i 1 l J A a 5 G 0 M H V K E L R 6 S J b 4 K n O o u C A v n p k v D 9 a K G f 4 w O C F U 0 O G S O X n T g k g L j H 3 S e m n 9 Q R 1 q s T W a 2 M 8 1 8 D Y R G z x Y u P Q E t o z C A 1 8 r q c N a x 6 i V R i 0 q W q H 6 O A Y j P q G e F b n A E e c b Q B J g c 7 P a D b T 2 i e 9 6 k h C m 8 X K i o p O X t d r + Q b w 2 h s P L z c e U 5 p 3 v i f A J e E y U E 5 a w F y v k G u Q C 9 z X Y s d T 3 O z q Y z 6 S j 1 9 L 6 4 u 4 s 3 g K j g 5 N 9 9 X u D c + D 2 k E 7 g 2 W B 1 E 8 S q g v 8 + k d Y Z 2 W c b I 3 s G Q 8 g z v y 9 e u 3 x K T n y E g 0 U z 9 5 P 1 S T P c s 7 Q M E j p f X 1 s Y y o U D W b 8 z K g O D / F p 4 j v o 6 u 6 2 q 3 8 j B 5 M 2 p f b G 1 1 P 4 N 6 P O Q b Y j u 3 k F S J J j X d 2 g W G 4 S M C D g P 0 L f 6 0 o m v j f p O y k P k w G 9 x E Y R z Z R i v H B 2 n h / Z / 8 5 Q + + A E E y x N B + A r I L l D a n j i / F v C U x e Z K O J f n 9 K 5 6 7 j y g D s f z E u O r v b 8 b f b A K 5 a Y 6 g k H S F 4 Q M k G V 8 v + J O S c r L F 4 N b E B C K r D u 0 D e k 8 o i s B T p 6 m u O h / V w 7 z o V a j f c v k L K / Z g / a c 4 w n g E x e E e j 2 b T l h 2 H S f J 2 J 7 G A V / c V n 9 / r f k c g f u w Q L 8 U M 5 a h M L B d + n J r H A F e r X + X p 4 g e X T H N N c E 1 / F W 8 i g s N F U v r i 6 2 Y z x C m U B o G o D 6 O M H q B l J Q e c f p V V e V z y t v 1 j R H N K q P q U 3 S J k n L w y q K M f e b e J z g r w l P 1 Z M 4 Q f y z 1 d m 5 S 3 y n E E D F r v A W Q + E 9 d M j W e 5 o q / w D y t k x T u o E N D H + 3 3 8 z / k G 2 z U 1 c m d G V V k C U H K r w q 8 I y 2 + w T 2 B n R T v j g F h g G Y 6 F m y F 9 z Y L t h b W A H 1 R 1 b H 1 9 T I 4 e u n Z p S 4 x e 9 T R 3 i h A E t Y 2 4 B m u 1 w q J W O R g 4 b 2 B S h K P C l Q 8 k M 6 X q m Q f s a A G 3 Q Z d A / W v q A z r i z C e u 0 j c m 8 H 9 Q k J 9 z D J K J R Y Z E 9 4 x k M v S G J V X 1 2 I j s 3 w q c C 3 u I k Q p F S K b 4 y p R Q K u 6 Y f u f D Y j e h x x 9 o 7 K P g 0 y R D U O x i q R M J O J W z t C q L S z V 4 d m O Z O O z 4 F o f U A S X J 3 n i V z d W 8 P J V J S C b 7 Z p W q U S 0 b v H F D I 9 r A h X C 6 3 B w o / V n c 3 Z p U k I 2 V O D o o T 0 W h v Z Y u w 2 6 R 6 g O 3 f c I 3 x 3 / d N S 6 a 8 M e B M t p F k V j x s H 0 v C s 3 l 2 u e Z k F j p V Q y C f X Y g S I z z F 0 g z W 9 7 c t D Q b m 6 j 6 K K v / F R 3 D + Z k O c u 3 N f j x M 7 J f 3 I 4 P P 5 e U p 1 9 T h X v O H k 3 n c H I h P Y 0 G F I x w 9 N I a c Y u S m S Z 1 / q 2 S i S p c E o y j e T a V j 3 2 q 4 j c b Z C o / K g F T D g F H r V + E 3 e y L h u 5 / 8 R z s Z z k c T V e B 3 6 r h T n x 5 L t f 3 G s K c d U f z 8 Q J d p m G g x J U 7 l F r u 1 o W 9 N P 1 D r u z r 0 F m m 7 N h 6 G h f o e T 0 0 C W r h 5 g q n 2 x y b h L m 6 A i J W w X O E t u m Y I O n 4 1 1 A C 0 d U 4 8 x e Y 8 4 4 3 y Y k 7 7 Y j I r f S 7 G N 7 V Q W K 4 7 Z 4 0 o A q g s J D O 0 b n j b 4 M a L M m / 3 8 m V K X 6 i f c 0 T D 2 4 o + M 2 v G 7 n a r f Z b W P 3 8 m c 0 4 i A s n Q v I z 0 M u n 0 F v i 7 Y Y / q a D G / X 2 M Q 7 J 3 v J V 6 o 8 i E C 4 e O I p N 4 Q g M C Z e G L b k A H E X / V 1 l K W 4 j 0 i q O M B 2 I t i O Z 2 G 5 A 1 2 0 O i h k j + O u x n H + + c j q B E E 6 k 5 N S G / h c 2 e I U K r d W y r i 4 x R f G g e / q a s J n G C 7 v G c A l r l a k E Y P f d 7 / o m o V L a r I q z q 1 1 C v 1 i b I r n p d B d A r U 4 x 1 L e u J 0 1 P 4 0 B i i 6 2 Q q q O d h b n P M 6 i j + i e 7 q 5 E 3 y 9 c B v s x P h 8 E V r r 4 N M + P W 4 G y a q / 0 9 M Z h X l c b s 7 c L P y M L 2 P U f W 3 r c B P B m f S R 2 Y y a V u h X b T 3 X 9 Z w i I w z 0 s Q W t k V N + r 3 W L 9 L b X z N f A N Y 9 r 1 b M y 4 n H m j M O x a 7 w v v S v h p / q V f i h v j y h d q S O I b D q p p Q M 4 c v K W y x V v b d F f k L z 4 t n c Q d C z j X T r 4 F e F z + O e o x / z 7 U W 8 W v j n m b 3 Y v V A c d x h 8 4 z L g P W + d V 6 V v E Z 5 S j l g 9 v g v 1 5 g E 4 h s I Z P C 7 Q z 7 p A O + U M S D 6 r z i D u 3 U 0 U 8 1 C s d m 2 0 L k d n B R o U U l u T y c h H U b X k D B y G H K L + g q R q Y Y w L q y 8 W o z o i p a m d c h 5 K + G x W P 0 i Y Q w k H K E 4 F o w J T X a w o K h e U l L j F x E q / L N U X Z u / 5 c 6 Y W y j 5 r f F E t w Y f 8 n p + D Y D 8 B j G R / g O b N 4 F p v / 6 Y h c H f / 8 b u 6 U q t N u l n 8 Q 0 z i t a S C f c H 3 5 T Z f j F M Y o b w e n 8 x 8 0 I 4 z j R 5 c T 8 D + n j U I m 7 f X v v U P W q 9 n v s f n g 2 8 9 Z Y 4 Q J y b g q q Z h 8 4 V 7 i Q C v w n s 8 n r n b 9 b G u 9 Z W C T C n T w A m p 9 d j P 9 3 j Q n r u Z S f v p 4 e p J d A f f A P f d 2 o o M I 1 A G Y d q 8 q W / w q A v S V 0 F R f J V A s L M 5 Z 0 v 3 Z F R o 1 d C M 5 A u 6 v A u e 2 8 J p c 5 f T V I g Y w s d 5 9 v p H W 5 i E r j q y W t E 3 9 s E l x e r 8 S x l S D Z G x Z r Y k Z 1 G q 8 e Y R F v s f P d 2 Q y + 1 P v i H + 8 G a D P z K h b 3 J J 6 F y T l I S y p J o j h m v s r W j b P f 8 o 3 + I Y r X z Z / s f / c V r x N / r f b i v R 3 W 7 l a o o X O v D 2 3 6 V v 8 x s H K 2 j 8 D U S q D j f T X e a X O R B y K N D J 5 c / B X b k d J L O u 8 t W j o T x 0 C 6 6 g U j b J P 6 k C X 6 x k f c k n Y R s V K T 9 L 3 e 7 p h q O 3 Z d z m l B r p 7 k r h / w N r 6 1 i E R 1 L 6 C U N 4 b Z P 8 S J I q v C + 5 g J q q 1 5 / j 9 S e B J f i w A l z + r E t t o C 6 s g k D s Q U k + N 0 z l h f r z S p I B 6 3 z d B u u K H E K E n O k v U y 4 2 G w P I r A N 9 w K h b H x X W 0 b + / u 5 Q D D O X s E D K X 8 D P 5 5 J Y l 7 3 t Q V P 7 p m b z w k Q 1 T v h + W 4 4 G f t T d k c J C g 2 / + X u E k N 9 0 j u T 8 t F k k N H x Y 3 P k x v R J H B + 1 C j 4 X D T b b 5 z 8 2 2 x r r v f 9 k s / X p Y X u D s P 3 + g i 7 H w 2 a E T h l V + t 0 N O K f b 8 C P L T 7 J Y 7 9 v 5 h L o w 0 Z b x O D c + o 1 K n 3 2 9 3 m c 7 + + 1 V j X / c 6 E H s v 7 E p P p r J X 5 z W u f I M x 9 d g 8 G 7 v 2 3 s t J e m 7 6 N U X x 9 0 B z G G + U A C r / q C F v 9 s f f 6 5 C s 6 5 p G O h J t M z Z n h d i 2 4 g 9 J r b c A O q v R g 6 c R X H 1 5 C I H 2 Q 6 r F F H l 3 M d H / H z 8 g r C C A v e 5 f e y 3 A b B B y c r s 6 K j f 5 U 1 K S 5 T A Y w f + 2 a W 2 p B / 1 z A V X G 6 K l k z 7 / X M o m f B n C y 3 x X 7 k 4 9 G 8 3 B L T G R C p L I s Q f h p T R Q + l R a N O x Y j Z j G y S c S Z a 5 m / A P E M c + g P p P z / r P X 8 X / 7 9 P y J h t h T v z k 9 7 / 4 1 b m q u k g b n 5 H c W T w 5 5 P h K t r R K W W C b Q 3 H 8 e / 9 X 7 w + q 9 P Z z i e 3 L r 7 d N 0 j O x c 7 X e 6 b R B u 2 J i 4 a 6 g j A p k i k K B y a u L v X v e C U O b g + P v N 4 n a 3 J Y X P F 6 x s 9 x 8 o K r G g f N I Y u k d 7 1 T U m a f W 0 5 x D L i V S H I 7 k + t + N X 0 K / i X B d 6 a P i k u f 1 B 3 L z g w R S / y S N c T s z w a T I 0 I G z L z N / 2 Q l N P 9 m 9 T J 5 N 7 g R e + U R 1 6 6 q r h Z u J G e k F D 7 2 J c Y Z 0 c c r J p i F w Y 9 a t A x v u M M g 9 V r 2 G X / G x D C B 7 C Y T 9 m Q x u j 2 A V W K C K R c O R L q 3 + v A n c 8 t c 6 v k H r 0 Z q E j R 7 i B J Y i d w G C V B O L y j P t Q u v F h L J Q m r u 3 6 T L 5 O 6 5 n T D 8 A Z m t f T D m s 8 X 3 F h L 3 6 X b / X U m S d 5 t z E Y 3 h N n 6 w J N 5 9 O 3 2 F U x B 8 L T T s Z N X T L z / 4 5 3 a + y 9 3 6 o L 6 6 9 l T 5 f d d u y / F u b G u 0 y t e f V 1 F Y O e v L c 6 f R h d P r U l y X b x / X c m 1 4 O Q 9 w z y 9 m 3 J X H L D 9 U R u K Z d g i g u H 4 v A c 3 o q A h A 0 H 3 4 J s J m D y o T C h c u P k t e 5 A 4 o 8 y t z D e D N t M U c 0 3 T 2 c v U P v r i v V K 8 s A L Q k S s w M J 8 5 G c i l i 9 b D 8 q 5 X R v g 7 k w D e D U K d K q f e D G Q z U O G h b 9 2 3 q 7 6 C n f H Z K p 7 Y U m S 9 U t R 1 1 5 g H w v j b b Y e G f U f J H 4 f h X w 9 h / K v / 3 l b 7 l y T g n w b k L K m 4 G q D H Q Q r w + R 0 v J K r v / 1 j o V k + a 9 8 j y v b H S g 0 / v / 2 M L 3 V 7 t 9 0 u 0 5 y D V 3 e / / o 4 H u e 4 f x E 1 6 v P w P d L O i d M h E p i s L 4 u t / B 3 K H w n / 1 Z 6 P Y n 7 V 8 W u r 0 g 3 / d Y w C 7 3 P a n W h z 0 b + O Y J e c n / p 3 L 8 / / J 1 / g 9 N 1 I A + I V v r 7 H d 3 z g Z / g p L s / X + 0 z 5 3 w X 4 F N s d v o D / 4 Z B r q j C W C R s K P / 9 a t j l g q B q H k B q V U 5 P s f u A Z g m 3 D E F 8 H s V 0 K E t w v N i V q N z e G J B i o R T x + 2 p B W n 0 9 H J 0 j R 7 N b t g Q b A b E 4 U e l I V L C s O / E e p 3 s + x X b o V a x 8 F M Q P n + Y P V 3 L U 7 t W o Y B k 2 t l T A 4 S N P k T V T 6 c x X 1 Z K C n T z 1 V 0 v G Q T l e 6 M 9 3 u f m q d l h S r k j a o t 4 + / 8 n q x w e n 1 j A v D H 2 q l x F V F 0 O i z J A y U 6 r i 0 3 l q c X G v S s s t h w Q Y a L L t Z h M c b k Z H j 7 8 d c L i p s H d S f x A S h g q P N 7 X P 6 v Q w M h / V 4 n 1 f 7 p K 1 G 1 9 i U 0 1 v X E L L t L k W q 6 K 4 5 Y n q 5 H + B s A 0 8 4 j e 7 g U t / x 9 J v U 7 X L g / 9 8 p Q n V 4 r S 3 O D W m y O o Y 6 c / m 8 z p W O D S q E h r N k d / Z 7 9 b K u x x 9 n v C q / d n h 3 u / 6 D 1 t 4 v v z V 4 H E f 0 a e E E I + A Z r / e + P S Z s p Z k N c F B e F u 5 3 R G N R t 3 c 9 J G R L 3 W 9 W M L 6 k V x T y m A R Z g K 6 z 3 X u a B + k + B T 4 X y H G m Q g H 4 z F Q + 7 q v T 5 3 q A O 9 o d A C H p + e E 7 H K A U s u m q i g i 5 5 L 3 T R 1 c G a s 9 U m 9 z h 7 8 f 6 h y w v / 3 M Z 7 H b h g P 4 9 V B B R I s x q T h J 1 V p o l c T X Z f 8 A w 9 9 j M 8 B I x s o a l K 7 D 0 k M Z T g B j G x c a 2 G q s Z 1 S S U T 7 3 + A a n h a L i M / N z Q + u Z h y B p I 7 H g I J d l N z R 2 I c M V l I 9 B p 6 g 6 l / k p s 9 x Z x Z g U v B T g g n N 6 C y l 4 j 1 3 6 N d p W 6 m 6 8 M + 4 j 6 G w c A 4 d u 9 Q K T 7 T r 3 O h z Y f y n L L u 8 x A t G R C o A R H 8 j o p o B B V G E V z x U U c Y 6 J W z V f Z o k q f H 9 O B f g r v Z d z p H I B 3 5 f 1 q 1 + d i + h o K / J e 0 P m Z 1 2 z 5 E S F t 7 j t r M E k t a h P M O / d M M + s J 1 W w l T 8 w T 3 0 p q w e i W D D F 4 h r 7 B + Z x i k l V E 3 j d 9 s + / N B n l X z I 4 F E p K F g w Z 1 H E 3 P p / / L r 8 4 G H q r S P 1 v t d X f O 8 b v s i C 8 Q z s 2 L 0 S / 9 q T k c f s s n O 1 T 9 w 3 h Z 9 I Q y j p j N N T x C z i u z y L I C a 8 k z u k H f p D f M d 9 H 8 v A K Z A 5 L Y D R U j s Q L 5 8 T p M k L B 9 R V Y u h U V n L R Q / U H O b T t + B x S h P M + f M Q t h o Y 5 C g 9 Y o p G g b z i / E Z j f 5 V f d 9 i z T B N l Y 9 / R C o 8 t Z 0 Z g m C 2 f 0 d c q F 9 M B 1 F 4 7 B h L 3 X + u r s 4 6 N v b g K P g T j c x 1 + P m B m h 9 M k F S c H 3 W b p f x z n 0 7 s C l e A G x G C h h r 9 v o c T W R W u D N k S b K T F u 2 p 2 Q G c 2 M a h 2 m 6 Q 2 W s u J k v V c P Y 6 f 3 U P u E B 4 1 j 0 G K G u q c f x 2 H u z 7 9 M 2 F l b y T G 5 z z 0 t T 5 M 0 E t A F 1 E Y A 6 3 n z b o d 1 d Z 1 1 X 8 P D p 5 e L k Z D h O n J w h o c M M t v 1 r x 2 Z 8 7 Y K d T C Z k V c J l D V V b x 5 a 4 5 + S t o l w T v 8 K u A a 2 h 6 9 C d p n / v g Y H 2 n S 8 h N X n g Q x g g A T b W G p C u s H 7 2 j w O W I J x B s 8 Y k c n M 3 f y j x u V M K D Q w Y J o O N n b 8 o R O k R + 1 Y Q y I b 4 n s e / g p 5 i r t G T C U w V d S + E a p D j s t r t 0 O g c Y r x 4 6 C D X G + 3 O F B a D 1 F t W q D 5 d 0 X a 0 E 4 p L v + s z 1 H U f 2 B M 5 B W u b d q + 9 l N O L z t L w I i 5 r C R n d X g k I k 8 J m v N b 2 5 c g C R 8 u N K S i 9 F T 4 O 6 H G f R g 6 W D k f k X x N d B P i T W O F y I J d L n o y m B G Z b E 7 i 6 9 a z s F T k O d u L z S W + b c s v E t b X G w o T 6 B U O h u u G 9 Y w o / 6 B 6 Q 9 B N m 6 F + r E M B f w 1 3 0 b p j S c l C Q O b b V m 0 Y 8 v E + b v 3 d M 4 P 3 d s 3 I o u B p 9 / 6 6 x p U C c T 6 a v D f j h R c X G / 3 6 C f u d + X Q r 9 6 O f + D Q h 7 b C 4 a e 4 9 P e J P a F x Y 1 Y w y u s 0 3 4 + K O P r e P A N G C C / d i 7 p f d L E B f Z c x Z S P i b k 5 + 0 A g V h 6 2 O l h w i h y P D u 8 D j 9 u u Z P x E A o L c 8 A H v C x G l q l I l 9 S r P O O p 2 e n v M Y w x X j 8 T q w M Z D G v + K 2 l c J C s e X x D 9 I L p O d r Q E t K A V R x B x S B X w s R + Z K z x A 3 h / r 7 j 9 B 7 U 5 4 y A D d Q c y A X M J M P p D b R d L m 9 8 l Z m d w d O 4 i y / v L k j N h H l q S a q 2 2 J / X 9 3 l 1 f L Q J R D B r N M I q 0 g 3 x K a C g x M d V b I q + 0 E A l l 2 N o f c y M R G T 7 q e z N a r F f A J s v o / P n r s z E O o O a e k Q O D J R f 7 M A I I 5 Q T + G i Y d v u d H t r p + u 7 I S v B u 7 + d 1 h I O r F Z b l 3 7 / m n c h 4 W k x u u q V / U l j M i v c 4 3 A M 9 o M C t T 1 M Q f A + 7 g g g t J 2 r U L 4 5 + F A b 5 X Y D I s Q J m k u J O y s X O E f z s L 8 9 O Q w H 9 B 3 m A b Z e 9 t / h b m s Z / O j l O e J u L n E N 1 h k M R 8 v g g E K 0 5 4 G / L K m 6 P y M O n v n s 6 v / V f C 5 n o p p B 0 S 9 L K W 4 x m D l R T d L W L p 5 M O T K E F V o A O 2 S d X P B h c V 2 7 o T 2 O C d E T W 0 p E R z 1 m B 1 w X z 6 y k n w k P E 4 K I 8 8 y 3 v Q K n y a v U f s I A A 8 P u P M 0 s n g Y p z 9 9 2 1 w 4 p X t 0 z i S o Z P + 2 a N 6 G L l 5 v 0 z r 8 A O B g / q j w J A k p e M h n c u M 1 r 6 E w y u c x / f L 4 v 9 O b I g m e Q l D o Y a x 2 l j q C o 5 6 c q T P w C o i X 8 H 8 Y p l P E o 5 R K w J 8 t 3 q c u Y L 6 J C 9 w d K u u j n f w F S g 0 o E B P 2 X l Q V 3 o B 6 m k V I O V m 8 u i 4 L e c U s R v Q f f F y y G m M u + k E Y M l / O W s Z S d s t o P 2 F Z + A z z 8 Q b f a L v x g l J v i C 4 N N E m Y A M b G L H o g A 8 a O E J z P Q N 3 E X 7 W 7 j 7 t H 2 D S n / q K c 5 u 4 t y 2 8 6 f H 9 3 / v f s a 9 P k x 2 n g x d E g c j g 6 e 5 P 4 G D b H A R O j E 7 U j X 5 F 2 O n u U M F v F 3 t G A g H r 0 A / N l 9 Q G T Z F + e x o Z C X W F 4 F 9 x y e 0 C 5 e G a b 5 r Z u z j n K h G W 4 o v C t a l 2 U s + 7 R d 1 b H s 3 7 5 w A m i b y 4 m e f t p g w D b a 0 r 7 D D 1 A I d F W 2 V j a W M J j E 7 S P A V 5 o K s 0 M b P u i x B 1 d x 3 X f A b v D P 7 H z 3 r 5 n A L t 8 5 J d + f l I N C N W q d y 3 C o x x t T r W / l s P q 4 5 w c U l O T b 9 7 X 8 W A h 3 0 A h y s e 2 P H r / B + B 4 0 K P e G 6 w c w Q / V F n / J R / Z a U 9 p l V H b e r E w l 9 Z 6 e F y i E r B v 4 O O P g g g + 7 U C R 0 Y + 2 q D C q 1 + j L Z V f z c / 4 Z y / B a p 2 V 8 s L M Z l o 4 g h o k P 3 8 2 8 l 9 b J j f l j i 0 6 L K k 2 L J 0 r 9 3 j d n O c / h x D z L l H A s M D F x S o 0 t h L b k I J I f 2 k y x R g m u u R 9 Y L 6 P v 2 O i w y E s 5 G a u o 2 Y b X I d h 8 N B b f t 6 0 5 M t w P F 5 P I v o t s v J b W v 3 g k c f 5 y d M s 2 J R p V t 6 Z o b o S 0 A h d p Y n i C x + l 7 o B 2 2 k 9 X a o T w x o G D c p E H A r M r A 1 1 U 7 D S c 2 G z x v o s r y R y K O O Z 5 N c + 3 R k C K o X I 1 W A J m l O c b 0 k 8 d v Z H K f g R r 6 A / j G l + h y K Z 0 o 5 M m o W 2 e s o / 3 x R l S 9 A 5 Y n r D 7 A 6 K X 6 w i 7 i R m N T f p 2 X 7 b e k l 9 A E 1 A V P 5 l V h d C N 4 8 s c / g G 3 0 w Q o t / 7 3 E r f O g / q p O O T q K C C A M B v g q V 6 B S 4 9 7 I u 4 B 4 K U 5 w 9 d B F s I 6 R A w x O / k T Q k I 3 h c / k J X 6 V z S o t Y v T 1 z 6 1 Z v 7 p Z w X s E a / Z S S + 4 p 0 m 9 + Y w I E e C u / A r o 7 1 V 9 I e 4 b i y Y o m 3 y S 5 L u s g l 1 3 7 H Y y M 9 x r D L v K Z L N f S 2 B U U a D t n v A g A i 5 V 4 J c 9 1 M / G 0 K a T C H s 1 t 9 p 2 Y 3 0 D e Y / 2 u Z Y k E w S Z d r y 4 T P F + m V 4 g Y W P 1 V c + v d l p L d f 8 W 9 D N i K l t E n T 0 G a u H Z V U 3 p 2 i Q q 3 s D I o / 3 b t e j S H z Q X + I J v 9 f h p y f E u l g c k F 0 X X I n q O Q w N 8 b 4 y S K u v 5 F / C G u n Q W p c r V B a Q z n L / p Z 3 a l 1 t K E 9 E c b M P 0 T h 2 + 8 M x D 2 M i F y L D k n v q v n / m d x J w 3 l W T W H Y / H J K M Y l b q n p f K 6 Q h h O j + 9 H r B + P 5 1 w Z B S W f 7 h E z g a j I p W t 2 J u c G W g V R O N k L o e E e P f a I 7 X P y o g m S x / f N 5 S N a g T a P L D z 8 B 4 8 8 b t / 4 7 G l 9 c Z U w b O f b s g V B r c L C 6 b i m P v U 5 f F 7 z e s 5 7 Z w c b 3 M K s D 0 y X L D + / O q h D o h v G n a 9 E f J 0 V V n c E J 1 e e z i j G C c q l N R 3 R 1 O 9 R Y 8 o H Z 1 L H 5 D 9 X O 9 6 a h d F z e 7 y Z S c 4 f v Q 0 g 2 4 P y e H x D Y N a O 8 P A 4 T + / n t b W G H m b Q f F O v G P / a S 7 Q G o w k X L J U q j 0 P K T K h + f 7 0 A S k Q i w T l 1 V 1 w L / 1 m L m 1 O k 7 e Y e 0 c j b B H D P P f I A t V 9 a Q v X X 8 x X f q v M m Y o j 8 L 5 6 K Z X e T a h n e i r g L Z w I J w / 7 I S W G Z Z d r J 2 + 3 C / f 6 U Z 4 q w Q 4 e Z g A j u x 3 l X m 3 J w L M k U M n + C j i I q r 6 Q r N c t 8 2 m Z m c H 4 X c p / e d Y U t c N u i p t C F v i W h R b B f c / e w f D l 8 H 0 r 1 7 n D s g e L + B C b 7 i 5 3 p 1 z 1 r r P p d p F y + e Z Y q D 5 j n k z 9 M D z C p 0 0 3 d r n t P X u z u N a e d 8 E A 1 u 9 v K F 9 w 4 O l I g o L n Q 0 5 E c I o G 9 0 j T + Y n w c G 2 h k K w 8 + / S + j m x x l H q X d h k u C B w s Z 8 P u F n d E T r m s 4 z I V j g P f l 1 g Y + C 9 X 6 4 O / d h 7 O z g e A U a R g Y p A f q 0 / S G 6 G C G I M O 5 M A t J c d D 9 7 w e g n s K X Y f 6 d I y Y 8 6 x 6 k i p C U H d o v 2 d 9 M u Z 7 d 3 b p V u K 8 r p B I k I Q H y a U z 2 5 y 2 x 3 l + X C y 5 A z 7 y U u w J + B y s l D f H f I e g Q p Z p 2 L A F Y / d T s 2 u f C 6 A 2 0 f d F 8 k N d K K 9 S L J U 7 0 X G G A Z v A k V 5 J K f u 7 f z p v Y z R F H i 7 l 6 y q 5 W A w B 3 G S e 3 a 8 p L v X / 1 O 7 e N k L u H k N o g i e i S c e F I w L 7 A Y t L j u b z n 7 C I p i K / F Z / 3 3 Q / x U M f J s P B f n i x h B S P n C b S g X b i + e 7 7 z J F C e P l N 1 B D D d r R A h j B 2 l V Y n G f D a W f X / A M U Q Q 7 k I M M u n U r o c W W 8 f m V S z y J 9 E k F 0 n N 9 7 c + 1 O J / F + t e I S o h O d d 7 K i o 5 s h p K d z f b z Q F l E k B J a + j O K v I J 4 I Z x 9 D a h Q V V M r w 5 8 u D B l s 3 O C 0 / A q W F 7 2 0 + W I A / 0 t 2 P P A J d O X E 4 9 L m v 4 + 6 n u V z G s B + c i z M U P v Q b z n O 2 G L x b 6 7 6 Y 9 F f 6 H f v D e v i 8 H D 3 / C C e I D h + 1 o u r 6 k e L G g 7 d u e N v d a R Y 2 D O j Q h + R M w H a 5 1 3 + s Y n G H F o R w u I 3 C c o x e a C i q l + 9 6 0 N 6 I 5 W f Y F u h 6 l s J r Q G Q u S X D z 4 U W B x p 0 Z L n N g j 8 s l v s 9 j I + S u 7 I d P b 8 d 3 Z 2 O z R A f b 0 5 e x W z J A 9 u A G P + P 8 R 7 c 7 I z 9 W B B C z / o Q Y z w 9 W y P j y S q r x M g t V l f o G l M 7 e + 2 a O + 6 H 1 G g S X 8 C x S 1 8 w x 2 b U 6 1 v t q q I Z D 8 3 T y 4 7 O N o U Y Z / w r 0 + 0 J 9 / X h h w j d U m m s A u v 9 U R h R F I W 8 c u r + d 8 9 t 5 u n Z r C w u U y d O M D S g 3 d 5 y z D w X i Q + 8 k i j N 3 + I n X t 5 n 7 u S + Y E N f X l q 4 o 9 h L 1 D H O N p 1 W F 8 7 5 S v m Y B n W p o s l p c n + b f h A f e x Z L X k n g f 2 T t T Z v i / O g G + + s C x 8 l o 7 k e P r c Z r z / c d E V j d 9 M F / 9 D s L + X n 8 D E F u L h P s 9 X p B j A i 9 J M 4 G 8 1 8 A 1 6 Y v X c t 1 0 P B t u c z A H z N 4 E l h g t t E Y 6 f d V 9 M e M i T g k 5 K 0 c i n d W t d f Q b S v M G v H m P c j N V 6 f 1 D X o 8 / 9 Q Y I g Z M d m H 5 6 B X a n D O v L S 1 a 2 P o 6 p C N U s m 3 c o P M 4 Q A m 2 X T V W W 4 T l o n 4 O i G 1 J P 9 k g w E L Y S z M u E X j n G M c p 3 h c z G a n Y B f 9 j H F h d 0 M M 1 U 3 l 7 H w G G k 0 n 3 w w r o F j 3 W N / b v / q I e C B t 0 V e y q 1 5 j U 2 A a 4 Q v M J 6 1 p G d i N V Y N L b 1 j f j F r M k 7 Q L 9 v 4 q 7 E m P 6 3 + 7 A 4 l b Q L y k U B V Q + y k N 1 9 U L E f 1 x 2 C x m f E u 9 j h f X 5 a a S 4 w R 1 T E 9 6 / b c R / z u + + N o X f 4 M 8 W k e a B 3 R O Z 0 n X / 0 Q T L m b + T x o A q p 5 H r 8 f C f 3 d 9 H B c z D p N K o 2 4 g o X 2 / L I F I c I S m U H U r t i G y e 5 e 5 k m 6 k 5 7 h a W G i p V R P F x V 4 1 c + w i y O m Q d E y e 3 l p c g J p k + c i F v V p m M y 8 6 1 u o v X y m o N g 5 N h l u i P N z a d T o 5 9 P c l l F T / x e S / + G y q l x b E s 9 Y j B y Q X D l U u M a i H g 7 o w Q C e n D M S T L f 0 g h i a d A i M q Z 8 m s m j j O 1 h C 2 b d f Y / 1 9 g F x y 3 u X 0 G / V 5 T 1 u I R 2 + e a p o 5 W s 7 / r D J U f u r L u C x P A j v K Z P A P u W / 9 U x 9 a y W U + 3 s i F J 0 m L m U J 1 / c H k k 3 M w 8 6 P b t A Y m N N n S O m G O h O D W W r S c U s 1 u 8 j o g M D R W c O n N S Z F S s T 8 S Y g 1 r 6 g c / C o w 8 B T V E h v y 5 f T 4 W o f M s C F F y H j 5 P J G Y o 3 u / D t 6 x q U g Q W d 6 1 q H v l 9 Y j 2 j 6 K I o A w V C h g 6 L l U 6 s k A a S 1 I 7 M Y g / t z v g x 6 M H e M e 9 w O P T Z 9 i c N 7 M + R c v y g 4 + U W E 9 t U g C 4 o x + P 1 h 9 z T G K + H B y 7 + c q u W v / 4 c y M g 4 5 B Q m n T 4 U D 0 H Q x z g / j s H P T V g T n U 4 m P P T X D h L i 2 v d c / + o 3 w b i T / E d f 4 d S o E 8 7 Z K m D T 5 N K a P J Y L D t 8 J W w T I / b S J h 2 M O g 3 7 5 S C y P E f R e c m 2 s 6 N E C k b B r T C x S 0 e M P 1 N o k L a J 0 t 0 4 U Q n 4 Q 4 R O W n / R j U 6 9 a F 1 N i p X 0 p B Q l s m Q G f y 7 s L O 3 4 c 8 Y K 6 / P 6 d D e c g 0 C s z 1 K Z e 6 F 3 f L 4 Z L N A O 8 q n S T q H F + G L f a a h 6 4 s L E t C j N j 3 3 X E V B R v k g e z j j h m Y b T L e o z 7 a 6 / S / U p J w V u h w r f G 2 0 Z m c u V M D E G r n R K a n 7 h s 1 m R c J Y 4 I P k l 9 b g K 3 C E n r V 7 t 5 C 5 2 K b U m 3 B 1 c b n 3 w J y p 4 + u i h G 0 e a T C B + z o 8 c E t k V 8 7 w g 0 1 F S y C D d j 0 v b 8 w / i X J n 9 j p X W u q o e Z h / W u 5 u x o I h o t u f 3 d 3 f M X b 1 / A F R 1 1 w h U 4 v 7 l U I j / G 2 S c B 9 w U H I F n K g 7 m W Q d V u o 0 L S C X g h P P 6 b i 0 v E d J U a B L I t a R d d k f 8 5 v T Z b B + w z P t D t + O s 5 u 4 G G N 9 C q k 3 c J n M S h c C 3 w O Y 1 k a 9 a S g F p b K N 9 g d Q h P g 4 b Q A o g L m U b Z y r m A m y z D k S F f 3 r e s L P v 3 p K 6 5 B C l q 9 f l / S 2 m 6 r t / N 9 L u E F O c P s 3 3 g 8 Q p 2 7 I / S 0 t u x / 7 n T Y L N X x y R h 6 I 3 + W L H h l S Y 3 l m / s g 2 5 N 3 q W c Y j z x 4 4 b F F I f 7 J D s L o l x E G l e e 0 W / z k I 7 + T f 0 V y b 0 q N C / b 0 7 9 v G 1 5 0 T 4 p q 9 H j f C n 5 p 0 2 2 A + i U 5 b S j j L E g P X Y q O u d o f A Z T e f H k R m 6 I t Y w N l g L f r z 2 B y j N i b X G 6 3 i I B U b r f g Z 5 z 7 a f T T 0 R r C e 1 H t d v j P K z b 3 + v I O F 5 2 M i C O e C X S w 2 5 D Z 8 O U j s 3 A f V 4 3 a + h e 6 P j V N 2 F R 1 Z G V 4 k X S w B 8 P g X f C S b v 8 4 X 8 P p I I L 0 p l 0 i 0 K R / 3 x J I V t z J f T I y c r o P 8 w e V + Y J D H q t b 2 W o M p J 7 R W k w 3 0 T Z 8 2 k r I w o f a n v X z i D W F z w C c L j E t T G 4 i 7 u Y o R d a x s B C 2 e G + t n / u F F P 8 j u r S x s T J i A u j S F / n a 0 h 5 I g U 8 B J N 9 l 2 8 4 R u I f x n K 8 0 + E z t 6 0 4 C r d v p + y I a 4 e G 0 G v Y 8 + c j J 3 u X + w t O T o C S I z C A k E J F X J U M M H o d q S m h y C 9 3 Y 8 l k Q 9 b 2 U n P n G p g 8 V O l + E O s S F 9 x z 9 r l + F D 8 7 N 5 r V n x H f M 4 0 j 6 0 O m G v C m N R s F A f 1 R h F g s h r V s z s a I 9 v c n l B 5 4 U J t I K K Q b j v L x A g C a K j e Q 3 l I E 7 V R B r A 2 j y u T F Q r H A D T t 5 p t o P c R 9 G O h B 3 1 E F c 6 4 W p p 8 T R d W U n i k Y 7 I w F z y l o h 2 H Y q z c 6 V t l d d h B y E J H 1 R + P H r h u z K t e n d u 8 A z o t r D i 0 H 6 G 7 g W W 9 w v L s Y y B S + / y h h k t z H Y 0 K G 3 W S b W w L n E S V 6 L 0 g S a R 5 w n + l M 2 X R j v H m O t s x v Z j d b z y R Z H h G R R a 6 k B 9 k O y Z 1 c a B m g k B n 5 b / m O Q 1 O F 5 N o T 3 W 1 O k H / 8 7 F n u c 3 0 4 o P g + 7 F U J S Y Q v k E n x d 4 r X C z r q C o K n Z 4 1 2 F 0 U b z T 4 p v e X E H S s l p u m X n z c W + T G g C W v Y B i c B A B p 0 p 9 2 V L J h Z U n V d h 9 + b g v 2 e 7 q j K A Q W X W 1 n V P s B H q e b u r G 2 Z y W q c 5 0 N O n 8 S 4 v j s r 1 B q 0 h A s y C w e B 3 q f y V 1 / x F 4 C z 5 2 R x y 2 g u m f v z 9 c X 0 e H H / 7 7 d F J / b z Q S p W U g U S v 8 H f 4 G 7 T D / P e j G x s 3 x s d X 2 2 5 z o a 8 f i f 6 c N X g m Q + X C f j O R 4 i 7 0 r t d J / Q F i J T D d z p g 4 6 E U a o x F I 9 R F t q l t + q o T S 5 v q v q N 3 2 d a j v r 7 i Z s b u K H b K X 0 B 6 + b f o J 6 u V H / v w H n E 8 D S A + d c 7 + 5 z R y q a P 2 L n T Y j m w 3 A 5 7 U 7 H r P 3 h D 7 w T n 7 j P X x L Q i J b B N S 9 T H o c c Z S 5 N r Z 2 5 x w 5 u Q c / J G 9 r D z 1 4 k 4 i q y i x f p y B 0 z z Y B M F k S 9 B k 0 S r r H K V + 6 J w L P j I i U 9 g + o t 6 p P m m a E X 9 J Z J d A A o d S n 4 t V g 5 9 1 L v b p e G X O r P L s + + d k 3 6 J c B W N M B w u U e B u Q P z q S V 2 L Z P R l y E H U 8 E N G G z d f s f q h S b 8 8 Z c U L p q 5 7 f 9 C e x i Z B B 8 Q D D 2 2 S d X U D l G z r 9 R B 3 y C Y r L Z p 9 f b F x / G h P p U R Z b k J 5 y A Y b X x O 2 D L p s V r y X y B u r O b v y 8 Y b Q / X w y K 1 9 X D 8 C x K + K + 9 9 f Q h l m c B i b h s s x E j n d u 5 W G N i 3 1 y F k V i Y N h 1 c / s D o d j K F 3 + C 4 Y + e U 7 i h / Z F w Z y 6 G s O c v F x X D 4 W V 1 X W N g d h k i g P N g w r I c t B q M 7 n 7 R c S O h e 5 e B M 4 + U c U / 1 q x 1 I x v W v 4 c E D 3 H P v X U 9 r c G z 8 b T 9 i 0 / Y 8 w b f x e 4 I x o j 9 w T V m u P r U z 7 F X f V A 5 C g c u 3 k 6 q y L + + B 9 R / g D K e U v y m T S m Q z q w h 5 A 0 X l a Y Y D Q Y 6 9 G y N P w b X u O u M N U 7 1 k 1 t w v K 9 K I w P e h s 6 o n 1 c F w / n s m 0 E R N C L A b a w C T y I o s 8 R h z K 9 I H 0 I p w v 3 m T d u j w + B e 9 p r S a l R F F z Q S a k A E 1 b X 8 O d h r m S 5 z K Q E K 5 0 N j 2 L 5 0 J V 4 p u F C F 9 F d J T t Q E E A M H j M C z X l 4 O Z R d f k g B s M S l x l f 9 3 c p B g W X q C i b / 0 O / G 5 1 P Q 5 o / 2 l 1 x s n H R 2 f e R r 2 / / h 7 M y 6 V V X T L P 2 D v J B W 8 B J B k E Z U R L o 7 G k V 6 6 Z t f X 3 O d y B q Z W Z X V x k W c G B E j z t l 7 b Y X v e 9 8 5 n + d c d B 5 w n H z u Q S 8 e + h C p g W P + 4 m q v Y H L 2 8 j i 9 B f 0 g d 2 3 U e S 8 M R v n H c y f s T 1 R 3 W O I n B e o m k o P A z Y E p 3 3 f R f P k 6 Z G Y N S K h m 6 X e o 5 u B G x k Y W f g K 0 y B U o Z O z X 8 Z N l g 3 k i W p w f c X 0 9 Y W 5 w f q s 6 o X e G A s Z V V J h 8 S s s Z s O f j B i 4 5 S V S h 5 0 b 1 I v + o D s F 7 d m w Q z Y 6 4 C o D n m J L O l d l e Z Q U / N U 2 W E K w x k 5 m m R J 7 8 v e 6 3 x r 3 6 p W K u J Q a 3 K 6 N d J G j J 7 i u f Q 8 Q a i N X 4 K W K w 7 B 8 L 6 9 1 I u o m T x p 2 w C I F 1 R n p 9 O O c L W p j 2 y o j O j c I b Z b Q + Z V w u l 9 r S p / X 7 q V R D r j c e Z S R A w S Y P L 3 q T g 0 s 3 h I U a D L V O X H s W L f V v G Z D O O 8 l O D d R 8 c f n I 9 3 q c d p e O I G 4 I f k 9 X Y n u g D C p h Q j o E 9 L n r 8 J w L a K q 8 V H 5 J 6 q q W E G F L W R i h F Y 6 G B a 4 S l t F O 1 U y H f P L f c m g + t + F 4 x 0 d d A w H I E q 2 v 4 t P e r 7 o L q n B S V S m g c g l Q N 5 D i v h w 5 O p / 3 O 9 h L + X J q 6 h T p g P 3 z N + B q Y 7 r T d E U G M S N A E H l u q S Q X C t O z u X R 6 W T w 4 k f O 1 u P g f x 7 g z y M + H O I x 5 x 7 1 8 w g M / D n Y r j W 6 G T O 3 8 V z E f z N 7 x t A i G r f H N s P A x Z R P j g S r 3 I / F t z Q b J Z M v l 3 s m E K A / a a f i k w Q O u C 9 c Z F r 8 V Q e h W 2 4 7 9 g u H C 2 R N 2 Y W Q X H u Q T D l 4 X + N M c 0 j Q v 7 H B Y w W 7 V j I u R f 7 5 l b O G N T 5 e V w P h S y b a V k n d 9 X r M / 5 n 0 v c l j 2 C h R / 4 v f v e c d D 4 C z 1 a q T o y 0 C 5 y R N Q / r d F B a T w 6 L E 5 O v v I t 7 a l X 3 J M R 2 Q k e f t z 8 z T G + L G p / B u i i K V v B s X d k Z H S p V t c v p z q 4 W 9 K F s D X o v p K u T u P P Q b c t g U J x l N 3 o k q h s M V A N t T I G N D 7 V + z Y c Q N 5 X O J J k p / j i X 0 I 5 F 4 5 T r 5 N T Q W C o 8 7 + Q y t 4 T o U 0 O o Y H g I n 2 V z W Z n c / R d 6 5 f j G Z I G m 6 a r p + 2 x 6 v p D x 1 P v E N D n U 6 3 e o P d 6 l b + 7 i 2 Z 3 + X 4 8 X 0 N H B K 3 O h 0 + u o l + R I / r N 7 0 E P U t / 3 s J D 6 J z a m s 7 b 9 s T 5 K d 4 w I 5 6 s Q S U K f V 6 p g y k i g g v N C y K 4 J C p U W J 3 M k n 9 S i e O 9 4 s e E 0 + n + 0 w 9 l s B + F P w 4 0 8 z Q L / v e 4 y t e r s x W + 7 s / v p n l r Q D 7 h o w G G S 3 v h K G 8 D c 7 J b M 9 B t t r 5 H l p f Q 6 2 I F X 3 T 3 s o p d B Y K H 8 Z o Y Z 0 T 6 E U f p w y + g 8 b z + a y O z e a h a t N K 3 P M 4 s P X I W G O M W 6 V n H u A R U C H w L f 3 t p x C 1 R 9 + C R 5 e o 6 t H 4 c x W I O f 6 U u W v b 6 q I 3 I u U h b U + 3 3 J i i r 2 3 4 Z q z 9 + 9 g O + v J u b P N x D X 1 W J a X 5 z p 8 G Z n 8 2 j 9 F D K 9 E X 8 4 V v O 4 J q v I J O v x 5 / 3 k f 1 e 6 O n t v 5 z t 8 9 1 A y M W n Y m q 6 9 k 1 D B F s J x Y A P s E D o V + R / I k S e g E B z s 2 C o H p P K A o l H o G l b d p G 9 D 1 j s h c a k W x X l d v p V m C D O L N + b g / Q V n d P s H g S I z I C 6 A J Y i i K r v 3 z 4 C F N d t X j X z 9 J / 3 E a e T / N b 3 Z 1 y 7 X A y U z G i l C / L y k n s G V F y X L C P R g h W O i L r 4 d C + o c l 8 J / J L 3 L / v k + c F 8 a 3 j Q a L o r L b 2 V K J / p 5 N C 1 y W K g 1 f 0 j 0 I f g f p a K B c j a z 6 K w B G o s g U 2 e w 7 H z N t D H t n Z 4 D h L j g d j p 0 S u q M D Q d O s V 9 7 j I K N S i u y 9 c H k s + a p 4 h S i n N w m o 3 u o N m e D j A u 7 m t P l j k R h m e + 0 L 3 l d j v e p p V f K H b o x j b 9 e e e M a B E c d 8 e H I I 7 7 a M z n x 1 o + H i 2 u F Y e g K y e m i N y j R B 4 Y H C p h u 9 + 6 z + F x X N j I g r 4 d y 2 w a R H d D w z b x Z b I h u n s j T e h L T x O T B Z b l k 8 z y 0 N i w y d q 9 l 3 w Z / Q Y K 4 t K B i 1 L 4 4 m 3 y O H k Z y L i n j + w 2 b 7 0 L 5 3 Q C s X G U K z K 1 M t l 1 8 Y 5 O W O p G + C C Y K m R Q L 0 c 4 h n U u r G L P z j q t r 1 5 v S 1 + j W z u Z y O u 5 v 8 e C 1 q c W H s w P 7 g t X A i D f h W 2 p / l I u n T K K o F x d L U 0 9 3 b y T Q l y Z r h k M g I u P 3 a 8 N 3 + Y D s / d j P F B O x / 4 0 O 6 p O C E K c 9 a b 7 6 2 + e M t S 6 6 v A d T x X v u d 5 3 7 / w 4 n Z v 2 3 I O 8 g F H R g G 5 E F D 9 z E F r s j T u p 9 F T s 7 D N g m h F D n 8 r 8 D 5 Y 7 S d S A h e u A 3 R d d e 2 2 N r D D k H E k P c d g 2 g A H 9 z c / 8 K f f b H Y h P / l 0 n f s / 8 m X D T S 3 v m 9 t 9 f p / D L P 4 1 1 J T H u G n P M X f 7 Y 5 E N s x A + A / 7 6 N y g 5 t K S y Z V Q P 6 q b C r n 7 k 7 T u 4 L A n p l X F y 8 7 D u i G 5 w P x Y u + k j n L J p g E i b 3 Q 2 r Z c B 9 6 j W D / G v G O w O U k Y 0 P e 2 4 H B i P H B t 4 A N i k F v Z 9 9 U A W I R c o t F V W T 1 k x Z j R N S d B e a T s 6 3 O H H A I / 8 y / c I U g 4 o z t S B 8 A u Y H a C k 4 i + r I 8 v f 3 M y 6 1 p Y V w f p i u 8 T 0 L S a R Z R K v 3 I 0 W 8 Z P l G S q 2 0 C M x 9 E 4 h G z y B T 4 G y c m h j O c r P u B m g Y 4 U G 8 X K D Y N q s p g x 0 1 O P N 0 K O L q 9 u 3 L 9 3 U 4 c X n F 8 D a n 7 1 m 5 L B N A o c G S k i l 5 G 9 I c H r P u 6 Z h k n R G M q / Y 3 4 m 2 V O 7 2 Z 3 8 s f q p 2 I + P f e W z K 9 q 2 0 m 9 Q I 9 U H B x a y T 3 N / r X c p Y L D R f V C 3 G N 3 u P B n h P r x 4 u R D 7 x y e w t u m x D f E F 9 A 8 E s b / + D k c 0 x D v A I m I 3 w R E u B F T 9 m g 5 o E I L g B t Y A / B M s r 3 N l q T x P W 8 4 B 2 k 3 H 9 q F m m r Q 3 6 i f q y D 2 c X z e t f t 8 s p h Y b P 0 D e / 3 V C M C T F Z 9 V H n / R M G s w 4 o M Q G d F J N 3 V q 8 3 Y 9 9 / l Y 9 V N l v W t z O Z 3 + 9 Q n G B 0 O E I x u G D t D E U n q O b M o N Y u 0 P 1 k g g 4 a U d 0 o I + b 9 w Q e 4 8 N X u q S t n H + O 7 I S B q u j e n v A w H R b j P e Q P 8 u 5 2 + 2 e X P 5 H B 4 A D w t 0 V 6 P P d I z z S a q 3 O e 4 X t H o j n D B C N 8 x h j w E q 6 b 9 7 8 p U 6 Q F p Y S n B 7 A B j x r a R C n I N i 1 V f i n X g X 0 n I w f N + w l s 5 d r B h y Z U G m i 2 f 5 o f / n 4 x 9 7 B F h f 2 m C H e d y H O R C / L H N D R g Z P w r 6 k X R e N u K v S 4 B e T c j 5 G E z 7 Z Q 4 g / n 6 m k P y R m i B w 3 g c g z / Z O s e a H j y S L c N u 9 4 E X 1 l Z H z z I Z y a 6 x R 3 p I 5 H B P u K D v z y S e w t P n g 2 8 j 2 j f u c U s W D V B C 4 M O 2 Z y q f v T X F 4 l v v f 7 b y d P U J t N o D O m H m E Q 9 q M T f f 9 H X G + E t T j x 0 2 i 2 a W M o L e / s S / S t X 6 p J i 6 H C 7 Y v d Q X v z K 8 5 E U C / U 2 t 4 M L i / + B o a o A d K E 6 G W R 6 J X p A P w s v 3 s n E l p q d v X g b q i 7 B r o k Q x R g j X g g t m N L K t S r 1 c b J h h m 6 / M D a 6 o v z k n Q / E J H x O C d h L o i p n h Q t a 7 x S g D Y f M u V I D 2 J a P q n M t c I P 7 g 3 s f b + d 1 1 q v q q B o w 8 Z E I m b y K O A 3 5 O 3 V b 9 / J L u F Y p 3 C k o 6 u S a Q E 5 r F v 4 / n k 6 G O t A x / X w / o 4 J u b 1 O 6 a 0 N N C j h e 3 R C g q R v j c c k i I c 7 h n l 4 I I P + b 7 M F O / X 0 L t i z D Q e o i N 8 k m + 8 Z G l u 4 Y x o 3 + U w Z a k M A d J 0 I w D 1 c t H + z E d r Q G 9 D A 2 W G D Q D n l S + T F U d q x l 7 O x V 1 C n A C K E K d 8 x G v U 3 Z x u v C I P v 9 7 q / I 0 g + B A e G w Q h S A j 6 d c V B Q C I E d B Y o 4 L u w P q 1 Q 3 b W n g t R 0 l l Y c n R 3 C K P E 5 b A K C y Z C m N O n t 5 + A j 7 t U Q n b y c z t 5 L 7 X X C i 5 D L K 5 h A n v F W N R n y X X S f 7 m v w 5 0 H p o k K 5 2 F + k m z N o 8 / k J 1 7 M y + 7 S u y V i N H + e O B g 8 h s F k c c L 8 e I / y a p 8 j T 1 D o k 6 Q / p w 1 e D 8 0 L n w A 9 T P M F Z S / A W s m v c e C A H j j Q u 2 U C I W m L Z q h Q H j 7 e p d G x Y 2 9 c A d U Z U 4 3 F K K M q J 8 o E q n I / 4 / Y F T S K P r 0 J e 5 O q J O 6 f M 7 X o e S q z + 8 z N g c T f A f h l C 1 / 9 E v S j E o w x q H 2 1 E q / H W 0 y 7 h Y u e E O O c 9 O d D p j r S 6 i y a N M P s x 8 T I + P J y R n s u L U R 5 2 n k q 9 z g I j 7 D 7 e S P J O Q F g O 8 m j 6 i D + H 5 H U e f Y S f m B y + g o 9 x X p n 4 m / x U X 5 t n v R c d w B S j M I P + 9 X w E N i J f r 4 i x y x J f 3 d 9 x K c 4 v q f y L 9 Z R / C I B q i V b c e t 1 Q b l B + T T o u L k 4 Z 4 O e o a a 7 g q 6 M 9 q T Y h O 5 w l 5 3 i O j 6 2 X I R r 9 O R G g i w 0 c b j w Z f l T z I e 3 m 7 6 / y b t t K 4 k p + w E M P N A R Q 5 t / 9 9 t i L + w w 8 / r H E W z 1 + K t E r 6 N L p I h D L V W q F V m N z P 0 O s a P a k 9 B K R C m N S K H x D o q o p R f e 4 r a V T o s p Y a B f 4 H k 6 K x a U 5 1 V Z k 9 8 H w J k I f m K p u + n 3 9 N e z c 4 j J Y 7 N 9 l i f D 5 6 / n R B W H 5 7 C 4 g X Y M 3 l c V v d k E 7 G i y p C d q W b 0 d N T / B o D 9 / L j h 0 C p X R p 1 L a / n z 1 g l F V A t U 5 O c X 9 S 3 Q u c J b u L e c q w J w m H / m u x r g 9 B i 6 H I 1 / 5 7 w L Z G O 0 i G X P 1 h U p f V 9 i v o h U f j s y L Z t d t K J M 8 d B q T v 7 7 A 7 W j N Q 2 4 v q n 8 8 1 I i b g K w N q 4 k O l k a q B C 9 U r z D f / 2 S V q n s P Y P / x O i p h j v U 9 c Z u 9 3 / z I R F 5 I O N 1 T u 8 8 l X Q h i 6 D 6 3 H o 3 w 5 M u m A / f 2 T q 9 t l Q 1 / p U 1 s 0 B m K F + e 3 I L V I M L m x 4 H r 2 j 6 0 m c 8 U 4 V z A E B L 0 B B N T M y H Q y W d u T u k Y s y 4 x S u h Q c r z V K Y v b I 7 J 2 W s N L 5 w k 3 0 T D d Y J V / 3 v 3 6 7 j Q t y O 4 M A m V 4 w c E E w b o T l b y S 2 h + b q i p W V / p Y i r 8 z d a M 9 b b m f b V m + T + N C k 2 L s n b g Q 0 w u F Y q b j 9 P l X s I V y l 8 o n O g a t v 6 f i D L g 7 F q J w 0 4 J N F O 9 G V T z x j b 5 u F B M Y u R F D A 8 e 6 w v J Y 3 Z C E X T 3 X / x 3 p E P 7 T I L j 6 G n p d b j B f K Z D K D w G q I T / G 0 V m y s k G q P / U C f Q m v 6 v G / w l q m n / V D b O X X l 0 C N t j J x k j H L N r X 1 b v J 2 0 G R c x y F o t W E 2 d n o q G a X R D 7 B 4 I X v F W Z P F T Z L 2 S / i H h s P S h z W 7 i 6 B 0 r e Q n t 9 W s M l C X N o T s L P d y A e 1 H K S E 2 s s l G u X A 0 v A f w f j k Z x T z O L s k + 9 y 6 7 o s X B Y Y 2 Q O L r O 3 q J h Q E 1 w F E M P j K 4 T E C z S f 9 5 + 7 E t P n J w L a J 3 z R + u + F n Y x Z 8 / d J o X S 7 Z P W c f D + W Q 0 M g g Q r 6 8 C M O c W i s j B J 6 y U A / 2 h f T + O U b E 8 H D G g 1 m 0 A H l t 8 v / j I 0 2 5 Q Y k j L D w V e k d O N Q n i D b W f 7 w v g w F n E a V k F V J f X C A M 9 A V Y s Y t o X / 1 h l U Q B 2 S 2 R 5 / p r C i R a H S 0 C R x 1 O A U 0 h 2 q H 2 9 Q N W r a D l J v T z O 1 h O V z h u R d 5 6 J h v I s l F B / f I 6 p 8 Z z 2 z / w V O v N t a d D E h n 7 s e i 3 s r e h b j K s b J A K F Y b V m I a 6 n 9 A I Z r 6 6 E H v f I v u e r 5 m R c u S p S A L d J H K d 5 U i A 6 J q U s 4 5 9 r u w M E h m u 3 q U s 6 a h k d 8 G a Y K N a Q L D H x q s V d I i 6 E D / L i K B W 3 t i v x 9 n B H 1 H V / O t I n J i n f 9 1 c V X j v W 3 u E m A b a F / I l H g o F h l R X w Q i r i O x P g R J i H e I 4 o y Y / l b 9 3 p N 5 b d K R q z 4 c w X h z b T G d r U m 2 U w r m L D B M 6 r 2 J v e X e / W D U Y a K K n i f n S X w 9 E 8 8 7 l 1 7 T c s E 2 m A O i B k J / I w T v l A v S t S a W 2 5 e v / u E J r 7 v F z i m N i 8 8 8 b + r + 2 C y X e z O e 2 m + L v H / Y + h V y 5 1 T y 9 t i m I L p O R 5 c M s Q o 8 4 E u l A 9 h Z Q b Y i o Q e f 0 U p A J w Z k 6 v B N F I U M q 1 t C r h 4 r J 6 4 h l N i I Q o f g J v j F A I D D Q j r z N k T q + w P T L J s 1 a a 6 X 2 H n b c / R j 2 X I 8 5 O Z C 7 e e f t 8 X I I n e h 8 b a O D 0 s G A Z T 3 H H i n p e R c U 8 P x i q r D x M g u Z j H C 2 W 0 U A R X 1 U h h G k H m i m r w L l i 7 e f f j f D F T Y O 8 i K K X e 2 w K P 9 m 6 A W k y I s P D o B P v F y 7 t L a f 4 m p s a g L F r w 2 d P i 3 5 i Q 4 v y 4 j k 2 E G A Y B g E o t F 3 0 a Q + Q I / d H k b o V q I R 6 a n 6 2 x u h w K A D L Z b a 0 f 8 r 0 + W 8 H L T 5 u I B a J t V W e w C P w X 7 U U F F U 2 h w U B Q G 2 K F 0 J h P 6 3 m W P D Z A m F o i n Z H / y k j 4 a K 4 y / a d K h W F 4 a Y b n n 3 y J H S S x U j 9 X r y d Z H O n c t V R V z r f K x 1 9 8 v G 1 1 x F W v e D Q 1 M G 3 j L G r 1 U W L E d 9 v f S h i C K o U Y g 7 T 7 t M 5 3 Q H D 8 P d 0 f i A N N F L / a d B Z F i 1 u / 0 h O F W 0 A W y w A j + K S g g N / P c e g S R Q w b F v R w 8 D K P N b l t Q i / 8 j U H N 0 b w Q R N + 4 m H I m s 8 / 9 V 3 w y S Q P C 7 P Z x Y 3 A O X 6 g e A c b e R k A z f R V j c Z w i b N y T J X 4 P C W 1 7 k W y 0 u U E 4 x o q 4 C s I 6 t L S g i v e 7 5 B o u r G l e 8 c w Z L v i K 5 Z N / l t h / u G h v 7 t y 4 I 9 s L 3 i n R Y G l / X k t m G D I u O w q Z L d 7 r r P X 2 2 4 F 6 / 7 b v 4 + G E y 6 w 6 L w a t x p q N H g D r G e o P 7 H 1 m u c 1 E T x R j 1 + c E n j 4 L z 4 g v y k / H R / 8 G r 1 M u c g v R R i F M r a Y P + r 7 3 O R K P J k p J M x t l N 1 L 2 M P G n O C e f n L j y W b d T D x U q f g E b e 9 O F s S U j d l I Y X u E + t Q N d d 1 5 M m X C R L X k Z S W z 0 Z q r 8 V r D N 9 / e M A I X f 2 q m B t W 9 a H H v i 5 q J f s I t f A F N 2 w V h k K N k z 9 W D B I + D 6 7 4 C T R E w F b 3 A T x E C i t e r 1 J r N 6 Q b 5 G 2 V y 9 2 X k 4 r E t b T c o C h g 6 P g q I g G u 7 C / T w x C 9 g l W 8 u a S K / 0 P o I t M d D n E 8 R d k F A i y K W i Q A f r I 9 v Z N V O f f I g M 1 e 6 U y B L F 5 v V 3 q / v 2 / U 6 e 4 j 2 B Z G g L S U + L 9 p v b M x W q E r X P I V R a Q 6 x t X 7 R i I M h 8 O 1 f k x O + f z T F H s 7 O 7 9 N 4 r L y W L a b q H r V t 1 W u e x D 6 3 G v 5 V 7 W / 0 d 6 A v a 3 + R W q v Y J w d 2 B Q s l h 5 v m G 6 B r / b o B i b L 8 u 2 c X 9 8 S 8 C B R Q i k W 9 w N s z 0 6 K v q h R W w M o o k f 3 L H q 2 o l 1 j o M T a O 7 + 4 v F P 7 L y r l Y t m e y / g H i N B B n i w y i Q M s q F w h + W U z T Q A i O 1 Z s W t I M T I 6 K d Y E R h z W 8 r n s L n v P 3 0 i 6 d J u r J L g O w 7 g 2 n z R s F a w v P S + e J X Y 2 S Y L 5 7 R g d 8 w n l P Y 8 p V e H / + 4 r N E P m o / h I / 0 f + A I / D c f e w H u B l 3 U C f u z 3 7 w e O f 3 7 Z J x 1 P 7 c c 2 f O b N i D k j 8 G l E f C i B o 7 R H S 3 G t 2 U j 5 5 f P h x O 6 C 8 u o l 9 q 4 o m F 8 q X P T F t V G S F A V z g F L u O I N L p I b y J I k K B N J g f Y d T O N f Z x 4 f 3 H o 7 n Q y b e J b S o + S 0 W l a C y g 3 6 l 3 h a m j z Y f h q B w m c c S Q M F f 1 z J I s h u G r Z 7 v u 8 I G o D G i J C H 6 G J J v f P R K i b + r L J S 8 i P 0 s l Y a 2 X g 3 h u O u 9 4 3 L F I U s 5 i Y t c e t c w u N O P R + y L e c 0 1 i B t G H z 2 / V 6 h h E E e D H C U k n K o b D T Z t t H M v i C g u T I C E j d n 5 / l U O x D h F e P j w T U 0 c 2 e / E 5 W V 0 r 6 O W o m C 2 7 Z G b w Q v W 8 N 4 e 3 3 8 z i N l b 9 p A 8 r p d W t N J q r 5 U 7 C y O l v 0 u T m x B F B T I q D / l C 0 M f 4 d s T S P d K A F 3 K b c v S r 8 Z K 6 l n T N W s 6 C A t R x Q V j L C c 3 p P 9 w P u J n 2 W z k x g n E k u q F H 6 5 r P X T C v l q r S p 3 N T q K D 8 l y B j X J S H E 2 k A W p y 2 7 b 5 g j x Z e 1 s 9 5 V 1 s I 2 o W J 4 o x q V e q o 9 k L E r d w q R 6 M l / j O d d X 3 Y G b j w y s y V 7 G z 4 t Q C k / H 6 e 2 n k 4 H h s A o W z A g Z q n Q i G l o 0 W / L w q m g o l e i v K C L 3 m 0 Z O j I L j W G j Y + w R E b f H H S g v V J a P x w l 9 G e 9 4 0 j a T k F T 0 B O r v K 0 Q Q n H 7 H i r 2 T c Z Q 3 o E W 6 x o P 1 J U u b c M c B T F Z O r d d / / g N / 3 P L + J 8 j 7 L + + U T j H W n t W / z I 4 h 9 z m e + v t m x 2 Y m j q L Z P v u 2 b w v q P L + 2 3 / b C A A Q / 1 + D I P 7 D P + P / 9 G v 4 / / / f 7 9 e J a j 6 7 f 9 X T B f O v n g 4 2 + r / V 0 w X B Q l 1 F t H + Q X + 7 9 y g O L J v H J X U 5 z r / v / f Q c + l T A m x G / m v 3 4 C C f + v v / a O F z 4 7 s U F v Y / 0 E O L z u m A C / x m o k u u O + h R J 6 n 7 b 3 / b / / T 4 e Q e + J X M P / r p 9 l E Y H u + o A s Y A n F d N m s 4 L 1 6 a X k U J 1 7 A 2 z F J h J 0 P n h m c C C 6 z t z q x a o J j P C I p o P j i y g Y W z r 0 I E C 9 Z H 9 8 2 h y f d j O c B q v p f z + T B V 2 I I g x 7 5 s t 4 1 7 F R a m x E D M Y Z q J O J h z q J W 7 1 / 4 v f g D t E H k G p l 3 f 8 5 u i P d Y J h n X 0 I C 4 Q W u e y 8 s I 3 t c e t / q U V U j i C H J v 8 e c D j c / + 9 M 9 Y 3 K + g n B u H u + T r P 1 u C D 9 J v G x 0 + Z 2 M u B f I P 7 w c Z h x C M q 7 9 C 4 I r k D i c b H G 8 / u e X y 9 T T J F w 7 G / o a c H / k S l 1 1 8 E G 1 + J 3 G P + R e z t R 3 I d V Z U Y 9 r r h k j 2 u A P G j D k / Y T b W / l 3 D 6 A l Y z n w e s m K h b g 6 + a S J D 9 H n B K T R P d 2 e L X G 3 R B H 8 B c 9 m J 2 x G n D 9 j F c X N 9 w g F A A E 9 0 W Q c a W G n S p F F q Y + Z Y e s E e + 9 Z A h P H B M 5 k o t I A w p K q J v i j J U I N z 9 4 n J a U m L q D V B 8 A 6 P f w k G K P + P P j g 1 5 c D C y T 2 b h J b s 6 n w r 8 m g g T b b / M J / f v Z Z r f f 1 W m O Y 4 Z p F 3 c B R w A D r I 3 + v 1 E j T d m F k B n R + 4 O z z 3 D L l n 7 7 m h n a H R s A O l k i y 3 g D m 8 U C k a / F 5 W y E o c z r L N S T 0 i v E u r R Q o J E h Q 6 H 5 h L x 1 F F b P V i j 5 7 i 4 s i 2 C 9 q 8 j v / V p T s p Y U S 1 V O C 2 Y Q y 4 I m y t j K W Y W i W J 1 I h Q i R S c b t G u l C P A 6 X 0 R O X f u l P H k h R h M y Q m m 1 t q T n j x 4 X c Y B D R I u d 3 9 v N l w c d k 7 l K X e 3 5 J B 7 4 l D / B m / V G v 8 a t T n h 3 6 K u b 8 N l s J B X j D O S U P K 9 + r T 0 M / M F T 5 F O 4 p k Z e 1 C c g + 8 Y d K S 5 I d V 0 R U Y 3 d s a B 0 9 7 F F L t d / v 6 A i 7 Y 0 k 6 W R r y p 2 k b R / w c A K H G s K C z j y F t d F o p 3 b v U E P q Y I q l 7 9 Q w 6 j 2 a V S 5 Y 4 + 7 u F w a J c Y E Q n j a / N 3 h q p b D J c u 5 R Y e 9 z x l 8 d T f q 8 c R + F z K 3 1 W D H w i f r F H u 2 p I y c 1 v N g M T l / y r / H y I k E v l 0 L Q / X b J v U Z U 3 M c 5 F u u D f W H r G s c r j o s H + s t U e X R c e 0 9 7 Y M g j z X E 5 d u d j K b a 9 P w z o v K 8 s 2 q 4 R f f t V Q n e W R L / z n 1 L s + F 0 J J r E j f a 4 o M A m B 6 Z g A 2 l C 7 8 u l i t F p N p t 1 3 q k u D B F s p x k p F m q O S Q u Z V V w k 3 B 7 Q B b U J z m 8 F + E d k u I 3 U 0 v F L c c v f f I k B 7 o H 3 4 W G 9 j o a j c n q f Z r o u U l x o D 4 I E / N q V x v + v F 9 R y W U A b 6 e q u f w E 4 E G t K 7 v a X E H Y a / 0 f N z d + F 0 i B W 1 S 2 V R 1 9 w S V O 4 E T J H q q H M F c Y j e o 7 g s M 9 r h x s A g j K C E v I J 0 8 M y R L M k B m 5 r X 4 n y h T 6 v e G i N a i W P X 5 J P 5 S P u 7 y u / s k C C y e W m F 5 9 a / Z x x 7 B e 3 e y P / 4 t n 9 U c W S T w / E T p f y t x k V X U j o t 3 3 6 i w C H G U D 7 E L E 1 z d j J P J x S A h M O x f b 3 7 v Z L b x 4 t M 9 N k D 5 2 S o L + e s G j S F W q + H 6 8 p q b 4 C w u G G A / s U a l m q y u / f / F m h g B o B Q D h Q Q 8 e V m U o e L u T / f N z a R w U 7 4 j j T t 6 f b d Q L L k 6 a o P t j 4 5 T 1 H c T L G V 7 s r h k Y C r H w F q w S 0 a i m i r z u z m D S P t K 4 f n s h 7 8 0 M V g L T h W O P d s 3 f j z 2 Y S + 1 E d x 9 h y 9 I G P 9 o 9 0 a a E f N R a G h a q z i q x k + M h N f g 5 L q y q X g v m l w C 9 k P 4 4 b 3 c E a y p t v V q A h n f 1 c A B M q U Z k O T Z 7 m q D E M X K i 3 c X g Y P h r I E b Y J f 0 J x l o f m U 2 Z / 7 2 h w l R E o Y x D W N c B 1 e P G J D + L t k t n Y j H W g N 7 f V 9 o j u D j 4 z 4 z 2 2 N g w m n G f w E 4 S 8 J v p K R r / X c i H y P N U o s t P E Z v B 7 h x j l Y P d Z l P S j Z e A d L t k D n g h P o 2 u j 9 U 1 x D P C a 7 6 5 0 b b 8 d o 8 J z c 6 Z 4 L P 6 G r j 2 i H M 2 q m o n 6 r A R 1 m Z q b L b e 4 g x z k F N D a d T G b 5 J a Q s / D u 1 u f l J d h f o O i Z h n y n 0 e S x C 5 G l R W r / C V 7 z p P c S O l U m + g O 4 F 2 u h V R x u u B d a p V O 5 V d w i L o f l H U 5 5 Z 9 D f 6 K J s u v q K T p x 4 l V C U J 7 f g P s B p r 7 m 6 2 n 5 R t r z b U p E U 2 p a r q I S q W m T M j A e / 7 d J W H V V / q + + n h 9 l h w 7 V q 4 A u + Q 4 w D b O R 5 1 P j m M 1 O / x Q R 4 6 Q g z J d K q p Y b n Z M o b b 5 Q H q q L / X Q Y e S U l u Q v v 2 P T d 6 4 4 o Y R M 5 M 8 / Z f s + b 1 h w I 3 p U 1 5 / M d B Y L e j B a c V W H 2 X l L 3 y J N c 9 o j 9 o F C X k V W 0 X c B r z k b Q V 4 r x / J 0 H u x o Y 0 k 6 P J Q / a + E D P + m V g T / h F 9 u q 7 N H / 4 G D 9 Y E F + Z 0 h K m L v X o Y E q q o Q 2 r v V A 8 H f h I A w 0 G J b K M T 7 1 w 0 q k Z V 6 + q R c 4 0 r N V 3 B N R H K M h / B u K P q X v h E w 7 V y e W A V Y w C B M N Q F 9 h X h j 8 u / 1 j D m B 6 t s X 9 Y r e g n h S z m B D B O u 9 c h 5 L F 6 G 1 p f y O 5 j R c p 0 Q i b x u p k C O s Z C O 6 N Q / w + V 6 t o v I k 9 N q C O l P n E s O f 7 + y I O x M 8 d 8 i V D / G u + l C O D 9 C U X + X T z 1 A H w z y / x F N D I + G s U v R b F E Q R C 0 q i 7 Z p j 3 X A 2 I A U t 5 F z g R 6 1 D g A H t M N S j Y L E h / y t 0 + v 4 y u M L Z O t l R O w o t V t m v m n L 1 y H t z n y e G g 6 1 9 + G j J F M g c B R c b 2 r 3 3 1 7 k c f k O x l Q x R O P K m N m C k Y 2 G Q g z Q O a O X h k q 8 r b 4 c I G N a H 7 V e 1 H T b u h 9 V A I Q d 7 Q b V K s o 9 Z n W H j y B 1 7 Y J e e a l l E G U h 2 a O h M 3 I j 7 v A 9 C d W D 3 w a V 4 h 9 C F G u + Q o b P r B o c 5 O E G a m 1 e 0 m m Y S K 1 h Z d 3 w o R 4 + 3 s J 0 P 8 9 + u v z x 9 A i L x W 8 S p m d v z i E 5 r r M U v 7 P M r X W W 4 d L t c w v z J v 3 H Y c 3 x a g s W G d I P T 9 K r F 0 M p X J o 9 t K L y 2 E 3 7 O x x h G T 5 R u G h 7 V X z 2 j 2 t E u S 6 d S x R W a C I H q + O b 1 d a R T i K A W a p O S h c K I T J r B h 2 r K T b m b Q w S 5 w 2 z r f 7 n R 8 2 / + 2 U e g 8 m d K Z n U p F t W / d L L 2 e b q 8 Z R + y A 9 0 e O n M I b 5 8 t U M 5 h i u n q Y I B H t T h a 4 E Q R v 6 Z m A Z U Z P + 9 U C 8 E e F R W K 9 w F M H 8 K Z C f T H b 4 g i I D T 0 0 r V 8 0 G 8 P 9 y W 6 Q e z P R P C C m e l U a X Y J Y 7 3 t f H U b + r R f u + V m Q E b O X a Z 6 D T 1 B 0 t s 4 f Y Y C 4 O T K 1 D d i U 1 / N 2 r L C 3 y C p c X i S F e v A 8 m r y h m Y T A 4 R D z 6 J W h I b E c M 7 e h 3 c I p r V G a 4 W 3 + X R S 5 S q / B P Y o F r 7 z 2 v n C + a 2 7 2 I m 8 L 6 Z L i p E T 2 Z w d V x b 3 t r o W 3 w / a N v R v K S T z C t 7 7 D g 1 G 4 T L W W 3 D p 7 j O 3 U / G O O 5 I N 4 i x W d N n R p r f b J i F x S G l v P f H w L M 9 Y + + C 2 u Y 6 3 6 q V c U 7 b b e u O G p G M d 7 R C b m v n i R x c b 8 Q Q E x B 0 M U j u 6 P X v n M E v K B X e r 0 R f 1 R 0 u R j Y u k n E F F R Q N a v Q 4 1 x t d k O U H I P l 1 U H l k + d K q b n y i u O B D h 7 Z u r R 1 x B y H W f g 6 g 4 W c k J f 9 8 A B D p S V j B W s Y K g e c 4 4 X 8 z P T n 2 2 7 S X S T o z 9 F X e E M 7 q 3 y U V u O L x 8 W J u G c 9 P S 2 Z M E i F X a j u I r Q a u t w K n g V D c P m + s j b V C P X 9 c O r / W C J m F y 3 V 3 I H I e j p k N x s w E 6 8 q b g n v x g A L C V r v c S Q 3 9 O / h 5 I n l z x 3 L 8 v Z z 6 0 / s A Q s S v S J q S / A B R p M 7 f c B C 8 h k 6 x 6 S m z X / l S x p J Y c z r 7 w n s O e R + o 7 o v I c d b A H z t 2 I w 9 k 7 h 5 u J r 6 M z d + m 3 o W A Z 3 v S k o Q V G F T y F x z y X u q P R a 1 E w V w e + h c m G R 4 1 t F a 2 i r i s s n M J U K j c e J G 6 c i W j 7 v B U p k E f 6 8 q o O 4 F R T 8 A h m g b m 9 g t t 6 b 9 A 9 S y a J y S L X h + 9 n Y A P X 4 T J R b W A K L 3 P A n 7 a B P p / Q K G V 0 E R W M 1 V 6 G h Q d v S M K 9 x Q 0 x e Q E H b L s i / R O 2 2 H h h t w S j G U U J K M T 2 F 2 r A r e 9 m z h Q z p f e 5 Z n L e D U / + t u 6 u H D t I V V W N J 1 D Q n t p 7 S v V M 3 X p 7 E F R M e w A k T q d R M g 5 Q W t y I W 2 y X g z 6 c 3 2 9 7 Q x 6 E A S R 4 l Z L M f j f S C X m x L 8 C d R a G M B 6 N + 5 W + x T / C w C q f L g 7 0 w / R u r S r h + M X k d t G A 6 m / Q 0 R L r v j r z 6 9 D N G i e X + W y y D J P T N a X e w P O t 9 P m r A g d w t z h V 5 M J 7 P 5 2 t M z k f q j w G Z U E Y t 8 S D n a j P t I L C A Z 4 / r t V S 1 u + D n 1 0 F 3 i x R K W c i / e E j Q j r t A S 1 c 9 q y c P 4 K f k C S p O 1 r T 8 G D E k 3 z j g N u k s h 5 w b U 5 m f a t p Y v J k / s z u 2 I + d E J H E 9 w j H N + H h 2 g 6 D i u G J + V 2 3 k Y a X X W j F P 9 h c i 0 1 a L 3 v X o 4 k q 8 G 1 y l n J S S f V P H l s / w Q z C h q C u t Z E N V W 3 3 F N X F x p 9 p j i s 8 5 9 2 D + Q J 6 P e 1 r H c z 2 C 1 G / A T x w v U d B 9 / Q J Q Z L E B 1 R g D 9 h D E n V m M G T q P X O 0 o 8 2 / v 1 o b n g T y h 4 K T e 0 T l 7 h r e b 8 l j e L 4 o E q H g m 7 F Z W K S a j G B C E u 2 8 3 7 s b k A Q I m n k l R u S D j W x u X M l v Y e 7 t d P + 3 z f X w H G S A K X j p I W 2 9 l F b e 4 3 2 i n l X V z X / o + S V C + o C 6 Q 0 Q D G R x y 7 z e p g m 9 X 0 m 8 o V n X 6 V S + g v B F X X k H v + l B w f T 5 S / z 0 6 7 F X 1 o 5 a M 4 O O l 7 0 3 d 7 e d F u 3 W N 8 e 3 5 h f / t c p 8 j G k y G P v x f V g Y 3 I Y m d 7 K B w k s b + o L w m v 5 5 a 5 A I c W l B K o R 9 o + R V G R X m f g 0 t c b Y u D h b g a + g x B J m N k O O q S U h 4 G J x y 4 x l C c N V k u R j k z Q W 7 0 m U O f C m V l D O t F c h t p 5 e m C U V z t d 2 6 p / T 3 V M z y Y A q j c 7 2 K E F J c w l P f e 7 2 w W c 9 u N 9 z z y M J T A X 0 M b S K 4 X M 7 h 5 U t E c E 7 0 S A T x r V X D e n Q N d 8 v T O Y J a g 1 c e K k x f 4 N G 2 r E h x 6 S K 3 6 J F Q h h v q / P 9 b e a + e 0 m b Y S 2 2 9 + p d d q J o T c z Z O d 0 0 y L x t 4 C F V w p 2 c 8 K h f 7 3 c G P m T q / b F a 1 v 0 J o T 8 A 7 B 0 k 3 3 e I V E R i r B U n K n Q w K L 8 6 w 7 l s 8 f U k + H N t b + n v m / c b q k R I G + 8 7 o c i S 9 j l r C p v h 8 m w V + U F O E H / 7 C b W 0 W 1 R Z x s l f F H 4 P / o K i + z C 7 t j h m X P v E q X Z u c P F A y x r j 8 9 5 7 m z 8 5 Y M o 6 D h 9 v 5 A 7 D 0 N Y s c + X C 5 H R c + X Z U s T 3 / Y d d 9 E 8 w W O R R n l d l T I n 7 s f C w 5 B w S 4 P T B 1 2 v 4 8 D e i i / Z u 1 m s M i b m a g R O / 4 T 9 f 6 l 9 N J P v 0 A n R U g w R I B B A U E / C R B M B 9 k X / l B c m r 6 N F j L 3 O 6 t D B i / J C l p l b / g w D S K j b Z d K d u E / W d Z K W 5 N 3 W 2 O 4 Q L 1 D T u w R o C / q G 9 K d T S T 3 b A S h u A j e p T w c H 0 / Y 4 h V T 4 2 W k j q s U P 3 k M O O 0 4 h R 7 N o y z 6 p b 8 e f / z u 8 l c W H u e O F u p 7 b f 7 2 E E l Y s b + + l 9 C w q g 2 9 3 0 p F / R 1 K r Y X 6 5 5 + 1 D E b B x 2 I h q x 8 B W C k a H t b g j r j h x 5 A k t i P h B m o O I R P P o 2 x H t 2 Z K I S B r 4 0 f / B z n 8 i j E q H p S m e R K 4 P h O c g x E x Q d 7 z s 9 7 + I B U W X l u M l M Q x 4 n 4 2 N z C Y A X 9 h k f z u v v L Y N Y 3 4 4 F A d w H k o n O w I s o n 9 M U z d T 8 E x i 2 + w O V e c x y P i 4 v c 5 f Q c s G W r i R 4 a + a B Q V W s t B g 7 Q C 1 P P H v 4 l C P 2 / z j L h s Q 8 y y / 7 c c M e t i t 3 p 3 s 1 k Q 0 l X / K b A j B t e D H k u P 8 Y 3 Q 6 + 5 c 8 X B q 1 E 3 l 2 A m a X h e 7 H a M P w A Z 6 s f g m j 4 H W i w X W j Q D d r 1 m T l w 4 E G l C K Z g 9 j G o V H F k L A N l p f 4 N N Q p J 0 5 L 7 4 X S C j t I 9 w h U Q / B D u 3 O Y 7 E k I W c G 6 f A C 8 h H C q r T 6 Y B p N 5 O 2 9 F 4 Q 9 z h S V 6 d V S S R c L b l h G T I G X Q w v a i d S 4 B 7 l H s K W 7 1 P w 6 x w 0 u q / L u / m g C c M F z n d 4 3 3 x B 5 v U 0 W b h H o r 3 i g 4 r Y n W 5 e A W 6 V 9 b b 6 q 1 C z j R b 2 E n E v Y T W 6 T 7 g + Y 4 m 6 b v C 3 g I 6 I m 9 z j 6 2 R g U 6 / k 1 a e 3 W U s j J S a s R l w 1 U / G A M a i a 0 z 6 A 6 b 2 U s D E / 9 Q f a t H / G Y n / K / D a 5 q w K L S n t f K 2 I Q F / Q y v k J d j L A m C L D / v D e U L 3 4 e 1 k 0 t 8 G j 6 k e o g H s 8 1 s B j B Z y 5 1 3 a b G s U I x 5 9 T 9 y 5 y S B j O Q l / 4 B 9 7 p g a M b b / V b q U h w o r v c Z b j v q + i R T x 5 q f D R X o R v x p I u L / n E V U r g W j k C j K S j a j K + G O g L E B W Y U x R u e 0 h y m N z Y R L j C V F E 1 h 7 E T m r y 8 q b U T 4 j J Y x c P k B Y w W d j V I B B K + V k 8 D e z n 4 7 i u W 9 O 9 U r 0 y R 8 Z r b X p h O d Z n s E 1 V 7 E g O j 1 G Y z L 5 1 R j s i V D X x b K H y 3 V M Y s 4 a + W r b V A n E G 5 i Q y 8 U 3 m J A F X H M Z T 0 E M u 6 m D E r n D i Y + 1 / g F C q e H D u H 2 F J 2 f x z e D K V 3 h o O C t x f d P b I o c S L Y / 6 3 w N r + l 3 D 6 k q y d y q 4 o O X 6 f t 6 2 B v K c q n p 6 8 H 6 + s A C U a k 6 q 6 i 1 U 5 x g F 6 u w S 7 L Y 0 q X c / n 0 u + m 5 H v A b 2 T u x x S + a u p p W / 7 H a j Y N z s g z 8 / + u m e H u F y g f 8 S 3 0 T O 2 Z 8 / m b t V D g L 9 e 0 u Y q P i + b h o q d r t X r F K a s I t 5 P f 4 G X e d N 1 H v w c 7 l A g W + R G 6 t K z g D P 3 R 4 4 n Y 8 K A I 5 E q i 7 1 H Y 9 A 1 I K Y j u p Q n e 2 B 2 J p O Q x d 5 7 8 n l P 9 n d M 9 P r b 7 S m Q a U Q C 9 P O W G p 9 0 + s q w P s n P H i H f g O S 9 e d c M r 8 I U l 6 + k k X g 0 D S G 5 H A e 2 J u I Y 6 A i 4 4 C 1 K F a R I M 2 6 4 W b Y T z 9 y t M i w 5 4 D b Y R 2 + b K q R J D 6 v F z 9 1 N 5 l U g K H r 9 t n n r u D o S Y O w A B f H Z b F 3 w j 0 7 8 H C 0 W V 4 Y m i m I q L / r d 1 6 b u m w v k t U / g A r N 3 x j 9 q p o w f F A V n x f 8 2 c i m P 2 V D h / K k y D H D L C H M L e X Y f o X s z f m m W F T D b r N q u K a K V K 1 S e s t 3 K h M D 2 5 X n E Y + a 9 5 0 3 j x E y M u 5 e V i r s 1 s T b 7 2 k f T O x A s o F a y + P i x c R 5 z U P t H K s u 4 u w m g n s 6 P n q 7 u 5 s t O 9 X U i T t D 7 w S u 5 f H 6 5 1 9 / U W F a Q m I 4 s p G v i s / E + + Y k 2 p k 6 N / T J U b z 7 B s U t d c I W 5 B e T N l X q X W L V P W n s X O + 5 D w 4 w f U U t H j 1 z G 6 I x U t a X B G 4 z 4 k O A f E X f L 0 Y z L f r n B a 0 A N q A / P 3 r R u C W f C X v Q v k K N X j g q F U B 7 v F F O / W j z j 7 G P 3 8 + x 2 d D D D e N 9 g O k 1 2 h N r h H E e 6 L 9 P 8 7 3 z F F R 7 H B r c m 6 b m y E t W 4 z Y S 1 n W E q 0 N 4 R F 7 q v P + i D m + e c h B g w C d a + Y i J q s 9 6 h g F S v 8 A 6 i u o J 9 4 b b D 4 U x 5 e o c n Z d D / o i 7 B K 7 6 Y z r k q C R o 4 7 3 H i 5 O s o 4 S 9 I K O l 2 n e A t r g + 3 p v q v O V F O b 3 I c q f j V L 7 9 e E K p X A w p i q D D 2 E N q k 1 / Y 3 a V w X K g v K 7 g M e L s 5 k g z H + C J D E w o X h x 2 t V J 0 P 3 Q e I R / / s I u w 9 c H F 2 u P F c + b Z R H U y / 6 I H + F M G 9 Q b p H 1 Q x k Z m i m a M 3 w D e E y 2 J X U K / J w Z o b g v a Q T Q w C H 8 H N 5 4 I K D v r T J S r W Y y m 7 2 q l e 6 t 3 W b j S j N 1 D C t D K X G T e n l y Z D j n h h l 3 x C u f X G b 1 9 p 3 I Y F A m X 8 c 9 8 k o 6 l + 9 G c 0 B b 6 9 f c k x C g M V f I h T N 5 f F H j D l N L k x L H k K G O L y f t + e T x O + 4 G c 7 b 0 q 9 X R 0 N c 4 f k D Y t n a P M 7 d n T 4 K O b R u a x 2 c 5 p w U J H h 0 0 J u + b X / 3 y T H C v B G P v O T B A 6 s S J D j y + 0 0 l t Q e + V X y E E n b 6 2 d E 0 s 4 z H N 7 C g 9 X h i q n r i K I a A F 9 4 l s C e z r 4 w H S U 6 e j 0 / x e p E a i 6 d u n / s S g 1 F z 6 v B i 5 p v 1 e Y z c W 3 6 y v 0 o n Y v J o s Q N 4 v D A t 8 f H + z I G d j M 6 n A I 4 k + D j G G 0 z 1 U g N 0 S p L q 2 z 8 x 3 Y v 7 6 R 0 q l h f e w Z o e O 2 x k E g i k R W X 6 d V 7 6 A K x k 3 S Z u Z O X h W W j R z T 5 6 8 H f t V y / 3 w X x + B / A z S H 3 O c c h U / Z 9 5 z f E Y s J c S 9 l r x R P z 9 d A r + A s B Q h s 6 6 o G M a A 3 X g 7 7 r b b A 2 5 x / 1 S H 2 d W c R k n 5 z s 8 t h o o A 2 / A r P h z n b 8 v p N 0 Y d G 3 3 J f t z h 9 0 X I c m G 2 V f 1 s F 0 O B u H I o R f L x 3 C m I e y 8 x C 6 B S Z l s i u g F g p 0 a P G / i 3 7 / 0 s t t F m h W 7 z O p U O X e 8 H c a 8 u O e n Y P Z o n B t 9 i 8 a V k f c J o M L E V V c A P a k C Z X 4 z w W O + + 6 m C H D h 1 P x p Y Y e x g B T 8 k 7 + W d B F 6 F u y F i P 6 M O U M j A O E G M L Q J E I j B o e 5 x T L 8 + U V 3 Z C l D + i J 5 v v h 8 0 l U F 5 O E V y O z O K 5 n u X n 9 S r 4 S 3 3 a + a V d S o 7 E J I c k + Q j w m 9 8 d 0 5 q 2 O L y j + y Y v H z n 6 C h z 8 Z O n Z G c 0 U Z e d M g k s t 7 Y H s O E t H f Z Y V f N G 1 F / 3 T I c B a k 1 0 1 / X 7 j W 3 Z r 0 b 1 O Y 7 M k G 5 p e 3 I L A H 0 A g K 8 e o w C H / H c E B C b 3 x v U y 2 S r W I 4 a 7 W d 0 4 k K M 7 r q c r M v M G H f M L g N T f M X p E 8 p q H M P D 4 M 7 R m 9 I p h b 6 b d 3 b Z c H x Y s y q 0 E i B B M Z v h d P A T F 8 2 + P 6 P f q a C M I l 4 P M d 7 J 8 C C r H b 0 g p e C + 5 V H n m f o s W 5 W O 6 G d n 7 M r / P 4 f U U o A u A W e u w W 8 V U 0 m B 9 + 6 k o d d L R E R 7 T A W f 7 K w X o R E T u + N 0 Y a K W k s D U n 6 T Z + G T T x l e B K k p 1 X N A k f 6 N i m 6 G y d p u P z o 7 9 9 N 9 M N Z U n i w g z D y U c p 6 Z c O s 5 q y f o 7 y X N n q / 3 T C u 2 j 2 6 W h I 6 V 2 b O O 3 m s d 7 g 3 i S T Z 2 + A t e d L b k z / A B v z K v y a z D o f A h c Y J G W O Z k 5 j W / c T d h w 9 3 3 2 H k 2 n w Q 5 t v Z x 5 q S 1 r 2 x 5 M G A 4 Q 4 i 2 H 7 b O v d y 0 s l q I Q 4 f g y M 7 s w K i U V A n 2 E T c I 2 X e y L u j G j 8 H O x M s q e l 3 e E / L q l i t Q R F T c G u x / Y b h c 9 Z 2 1 N / 3 R v 5 z Y M 9 4 z i t u 4 9 Y z l 9 8 z H O v d 4 y A H g F j 5 3 4 q A r W k x n g v X U D R a g h I L O u v r t V 1 F 9 h p Z D p f v a G u H l x + u E / x O G K e d i m 7 U o E 8 a 3 k x g o G U 7 P F o C F k 7 E e 9 X I 1 g t U I + 6 W 2 Q j t S a e 9 6 j w o N i U / O Y 3 4 G s l f 9 w I H M K n 3 h d Y x p 5 d P P N 1 / q O P B i L v c I + E G 1 A x 4 K e f 7 l R u U t a f v m 7 5 D C L N z z b A H J q j l o r 4 c k j 1 / 8 i K + S B y 9 5 I J h s l S I v h 9 7 2 f u j J s I p A 3 P Y l + k B t 8 S 4 o h x 7 s / t o z f X 9 i j Y 5 p n g r d S r J r L f n 9 7 6 m 0 V Q I i n W B J 3 d H b L z E t c H 9 j M S N N 8 R E 6 7 I D u l 5 g 2 9 a u o S c Y Q p 9 f M f / D B K V I 5 m V g V R r D j v R 1 8 k S I X L g r n U X M E r r 7 r F 4 M J g W E 6 Y 0 / o + h J F 7 b n L K h Y x a I 1 b K 3 j C S 8 D 2 0 0 A F E d i k J n d T p q y + l i / 9 Q u I O h O z P 9 P f N m D 2 n I V Y m L e 3 a k g n F q O i j W v X x H t 9 9 y l 9 P k K L e X e 3 t + x r K P f T O J 0 2 i g X r 8 T i G n H 0 0 L r 9 1 t o 8 l Z w P V e y R 3 1 q 6 5 w J 2 x F 4 S X R o B G Y z y Z S S I J k v 7 t F + c 7 L L d d 6 p 1 T u W w 7 n c j Q J d b p 6 v l B W s L u c 8 5 V o I l J n L q 8 E 9 P v n m e g u 2 C W B a 3 Q F n A I N / Z W R f W l y 6 Y W m R X h m y r j V j K 0 t P 0 Y c J + z 1 0 T Y f d h j T U b u P u 0 Y B n b k s z e f W m d p t D E + / B p M H j m e y k 8 V B C S 4 o y 0 G G 9 A W J q 2 G C q C x 2 X / d 6 W D c T 5 c 8 s q f L Z W a J O y g O 8 G d J / l v F f M 8 M n 4 D K U P S l 2 B 7 L a B 4 W 7 k i 0 y 1 k K f 5 E G l 1 p + w i V r x w P p g q 0 I q U c Z 5 / 2 1 B M n n m w K S f h i u P U h B e M / l A 5 N A r T o f l y C Q d p 5 5 + 9 w U d e g D 1 L 4 X H K U T f n j d z 1 6 e w X 3 L B C / q v E d + J 7 + 8 c a m O 7 u + l O t T x M 7 2 1 X y e W M 9 e 7 + m L 5 + q T q Q z j z N t Y L X t p Z e U L v f g / K z O D p W k X 5 P r z w 3 2 F 9 B H H m D 4 E b 1 h 5 5 I k o 7 X + Q O K Q 9 A F q u g 8 f H 5 H L 5 v 2 0 z C 7 j 0 g U p d 5 I R C r f a D m 6 v w w 2 1 + 9 X R x A Z 7 u L m C P B U J H s m b s u L I g n R 2 B l L t 3 N e 9 z P k q v 0 4 S / w A A 1 1 K G M Z 7 k W 8 3 v J M 9 r C N 0 r m 0 X R 9 j + 4 X C E 1 3 h 6 8 / Z T W N i E P v X 8 E D V V r f t K A o t B l R p e 2 V d i A U f A o X J r P D E f Y S 5 A D l g I G z N u e a 7 5 r N t O D o k b S n n a 7 J n C f 9 z + s b R z 3 t 8 V H F f N a 8 / U L j Z C 6 r a 4 R U V w k b 1 8 y G S H S F m w k u I c E e v v y 3 g 6 w j Y v 0 d v W t X e K v f a k / 4 X p J O 5 J e V W H 0 b Q t r I u q n 4 a c + J N y q z V h o C z 6 M p j f v w A n D l V f T I T i h d H O v Y F W i / B H J n j 5 j p M 8 k c / K O t u b L z j 8 X f k o g 6 v j d C r D j B r A C s s Y M l D i 9 g d x d g 0 P h Y n 4 b r L Z U B v R 6 4 U 2 z H 1 f v D + X t G A C L w P d U F U E e d A k C i P R C 7 P D n r k J Q B I U c F 4 F y c e C O i s f 1 U P g 8 M R a 9 P k g O D 5 r n Q T 1 l 9 X j C 9 7 0 P P p k f V i B b q H 2 0 2 k S F D 0 K a 6 o F f u 4 N R p M w N w P 7 5 u A a c u c t L e 9 3 n M Z 6 z 4 v 3 L k d g R K x r 0 X 3 D v v P 1 X o K e l e k f d + 1 c V Q 4 U Z 3 d U V A y 4 T B y 8 w m N 8 d i 9 v g C S t I B d k n T h F 5 s j Z Q N f 2 L Y t k Z X V g b v m S 2 j c Z 0 3 D D 8 M E 2 K A + K M X 5 X Y q k y 5 d n 6 9 F p W H 9 m y Y R O r o f e 4 T N G r j N n + x v + m P Y 5 c X s z Z L s f k i e I P l t Y U E j B a M P A I V + 9 P M u f S Z H y Y l Y o L m X G E b c P o y D R U L b / + f e / x D I G 7 J 9 X V + 2 m 5 D 6 q k 0 z E h r 0 h r w I D O H b 3 O V I J 6 r W U t d e Q A / 3 D z l 6 + C U r K u w D 0 R m h p E p M X 2 c 9 I B y v Z A I 4 k v L + 0 4 K / k r A S 2 0 s z V 7 p H R C i O V 4 m Q j i z v N H / y H 4 x P g 7 Q S y w + 7 V O Q 9 5 x E U 2 K / 0 v W N V A p T 3 4 P t t 5 i 8 Y 3 N 6 b 2 b 9 c / 6 r e y P w O Y S o I q E h 2 O I E I / 1 K P D H 7 y / f 5 y J Z b n z E l 7 r / K 3 2 u W R 8 E d N J x I V a 0 N R l 3 / u j p 3 5 u Z T T t n f X I B G D l M r i e 1 k H 8 P J h t f N y 0 N w p / h w i u E m 8 t t n E T k / 7 x 4 H C 6 O k B d + E b Q + 8 t r b n z 7 7 i n z 3 I I J t A y K D 8 5 W A g f g z + m B n X k u y E 0 j Y Y Z K o y Q l D i g R 0 q 4 O N d w N J p + K n U n G V E a W B q + U Q V A V 3 h P 8 j z w P v 7 T 9 S h i q 3 1 N H V N y e q 5 K f X J P g u z F K h 5 R 7 Z J i W Y r e j a T h a S 5 e 7 p V z 0 6 Q 2 5 w s I 6 r f c n R b s P m A H D H v / Y I 8 z L c y B s X K q 3 V y v 7 i K R Y 1 K D + z O L a 4 A 2 T V H 9 3 B 9 5 C B a 7 / / p g I s J y Q t f z i i o g g x h L p F + t O r L d 2 y S 5 G A r w N j + E h w M f c e C 8 f A H q S W d z m b 5 1 n S F s E t q q o r n E v 2 Y u 2 Q + s 1 P H 8 u X 3 r R s U G 6 Q 8 X Z 8 2 b I K n B T 5 v u e w k g u K x 3 H w V P H j 7 D / Q T A k E R r s + E p / K J 2 1 I 0 s b o g / S e j E I z P L G W z c 2 F 0 W C T 2 i 9 K Z k c y t B h 1 a S / R j p z g c E D N C R I x R i F n B E M T t v p C c c a b 3 x k m Y x w 3 B B n 2 z 5 q t E U d f 8 F 2 1 z f 3 i C Y + N M m B d H Y 1 L T T K D N D 9 R 6 N a a e 1 T J s u k B L e c f n I N f / Y Z L V L 3 9 b J X Q + j E k H c 0 t x R 7 5 f U r H S l u H P W V R j Y 5 I u L V / M r X o T b l 6 4 Z h 0 R Z g p 5 g O D H w o I E J t K t E n F r 5 K o Q E D v A V j Q r r d s s 0 c X q r j 2 q o R 9 R C W P R D k Y v z 3 G f I D b v G 0 4 O I Y A G e d T b T J z o F H F Z 0 C E l M 6 q G 7 A 4 8 A i X H O g y 7 j I T m Q U e X g H n x 6 R 4 E X T z F g A x 7 u v U l W o a H L P 5 y / o + + U u W I C u u a f O + 9 4 2 7 P v L c D s U L Y 1 b f k u t S + 0 l 8 L 3 O 0 J d C J l Z + e Q Z 2 U Z z L K B b o m h 2 P w 4 W 0 0 6 K 6 x n G 6 a v B m + E N V g v U R r e + D S 2 O e U w z X j c 5 v a M 0 e S q y x 7 Z g I L p v 6 l W B Z n 7 g V l N s D j 6 0 6 A P T o 1 L p L K H D B e Q H N s 1 j V 3 4 s F a e L x u Z d P z c 4 V M j 2 O M 6 + G 9 x 9 U i Z + g E 3 V j h 9 1 4 N l y F e k 1 3 J q t 8 Y A o u c 0 i 6 6 o K d k N E 7 / h D K u t + q D I 1 g x Q 4 U S i 7 W 3 B j i h N z B B 4 x 3 C a z v B F V y d O E o 0 p P k 8 3 V 6 f s 6 X v X g / X F i l 3 O i V o n K o D W 0 M 3 T C Z V 5 5 X h N j i g i 8 U y w + w U V D 1 N Z A w b e w O 6 L i C K 4 i 3 K O O C N k i u U J E + / 3 P H t c t A w r Y Q o Z X m p b k 1 C + 5 7 c R / 3 Z Y 1 L 3 s o F 6 u / J p 5 t S y Q F 1 g X q n x 8 6 G W e N 7 T L C D D + p j O 6 x U f j / 9 O h w H t B + 2 4 k 8 X r 3 R Z a s B O y l + K l f 2 i O m 2 b A B / y y 3 i I s i 8 3 f j G D Z 0 2 K i A C 6 V q J r p h O f 1 W o b 5 9 n 4 B p w / o C U + 4 y F P f e U j d Y U 7 P O 7 H b 0 7 i J A b u b s S Z X J L 9 4 m B h D + A C C Q l F a w L o 9 9 k g s y 3 J / n a t p 1 b 9 k a q 6 y B p O t x 5 b J X b l d P 9 T x Z 8 r 5 a e T o A A J c R B / 5 r M g o x 0 5 3 L P e 7 z 6 c c E B v N 4 Y O x C q u F e l A Y o v L m U R c T g j B R C 7 b x f U o h y J T A L E g a 1 H 7 F H J w 1 1 F z k f g i w g 9 A 9 P w c A F B 2 Z E F K v j 3 3 E x 7 8 7 w e e Y Z W n P 7 H 3 h N o T q z 1 Q T f G u T 3 6 X t d Z b j E D u j I t 2 R L u 5 m U t O L V F O E Y 3 D Z M / 9 1 J O s q a 5 4 V e c F u 3 A K s h O c F 0 I I 2 2 s B / j v 3 m B 5 L n 5 Y x x y 8 w f J p u i V y O I p o + p 8 e p Y F j A S Z R 3 + k t f R 0 R o / o A l x n t H P n 1 Q y y 0 c 0 D C k 8 A S x x 2 x f K P a Z d K V s X F N x T k K M / P y c D y D O l X V 7 p 7 r P V C 5 Q D T s f C 1 h i k x W j x y W o n J s j v B p W L 4 I X m X 9 k a U k a r D u e Y P P O h / B A N m S O v C S S c Y W F f 1 r / q Q U f o w x A Z 9 L Y 9 y W M n v Y Y 3 1 o G U E o j m U K a b a O s b n x z v g r J M V e J S H Y t 5 2 w L k / L A L m 4 z e U o a a J 0 K 5 8 S K 9 z 1 x t I 3 a u 6 / e r S I 9 2 + 2 P Y L h i r + X U A 8 M A Z k q K 3 O C f L o a p j G y a + l g l h N / f 9 R S P 1 / T L Q 8 k H z S V F H J b v p P k B E 6 2 3 h Z 2 8 b 8 F v 3 F V g n P T Q K L G Z v w H 0 u N N R l E 3 u + N n h F 9 6 A / O r m h 9 P v O F 0 B d s E p f v T p G d 2 5 E V / 6 p O v K 3 y v g 8 T Y 2 x + M X G S i J P z P 3 A f f l 7 F b j Y j A k G K x h Z t e I 3 3 4 2 V P N 3 1 V P r + 0 B M E D g 1 S P 8 W / c V R 6 f f 2 6 q g 0 J + i X Y X O f Y H 2 A i E k b 8 I g / g J N Q U F f F L x U p D P W O E Q z S W l W 6 u 5 o 2 m Y n E F J h C S B E j F 1 5 n W q S F s j j b 3 2 M 3 K a j A s o j K i I + T U d S s s p D y F P 2 b g V 3 p o d c 6 / W c D u 2 d S w H 0 C e S P i f o g Z 6 T 6 Q u x M Y T S 5 6 c + V D p m O 9 0 a g T Z a A q p j z l k + p g p N f R 9 h i O R 6 5 C O a a 3 D z Y m W X y S H u f + L D 0 z 6 9 c w T f + 9 I K y y f f R r 0 x j + b O I Q e 8 K f t s 1 l e 8 g S R 6 t 9 R p 2 D m i O N Y 0 o 5 N 9 / s h Y g E v k O s d 3 6 c f E B 7 W x t L f F y 6 r 4 X b u 3 F v L u G t x T B 4 o 0 h S Q U n u A T N 6 O 1 5 N C B x X d r 3 y S v v J J k S N Q q l 1 6 t + + y l 8 g 4 n y A 3 M H o g / H E / X T L h j G I U S R 9 5 U 0 M Q f m O b b w + e 7 u q l H w C r Y P D U 1 J / 3 m e k i r 2 q n F C y l f v z h f u t 1 w B f U J O J i P C 9 E J d n 9 H E 0 z F m I w e p h p P F e 4 y X a z J 9 T w X R x V H C Q V 5 i U Z 7 V b V O C M h 0 x m n 4 9 O 8 t H A Y X / + L X / 6 5 X O i m D l L s X e / q K f d R 3 5 V n K d 7 a N O + X g 4 o R z g 2 7 2 E 4 A n 6 y e 3 O Q q k g U O R L 6 F + Q l 0 M 5 i l t 3 o g 3 N B Y m a P R l N D y 4 j / U N U K H R U g Y e 9 n u w 9 6 4 7 u v L w a X b x s B I y B S i W B g n y F K U S l n X Y K k Y d X 5 e r k x P s s I t z d i 2 + / w 6 L t m a 3 z Z P Q a f + a M d w K S + Q U I u q a 0 K o Z j Z B W D F U U O N Q M j h f D i / B 2 g I p U e i g T F l Z I k k + b p 9 a 2 / g x A 3 S 6 f a 8 V 2 o Q o y 8 7 e m Q z d C q u 2 V d Q m G L 6 z N Y v w N Y u U 8 / e 7 B H D A L i A L g J V c L 0 k n W v t W h + L W e S I 4 x Z a N v Y j N 5 P M x u 6 b a 3 g o y R 4 g Z B p o / l x l B A y a b i p x D 8 v u 8 z K j Q x F D / R 4 u p e o T S H d u 5 V / H s 9 K C f K H h x D s + n 2 G O 4 s d + E O e h 6 9 a g i 7 a G L P i K 8 S K 1 s u p w 5 q 4 3 T I G c D / b y J W Z 0 a U I s P x p 0 m J i W I v k p h S B 7 X L f 0 G 5 + + c 5 d k z + a C P T e g X f + I 7 O Z / i e x k R V D R 9 h X O F 8 g K 9 a 7 z 8 Q p x g l + N 9 b 0 0 j V k 1 F + F P X H Q A 0 q 6 u f 0 7 1 h 3 C C 4 V T B d R r w k T f I j u + b y X o 1 S n 6 V C y w A K + z 4 p B H W j y + 8 S W F 1 s 6 K 9 3 c y G 1 V w c G g U u g o 1 3 V J c B J X Q B j t A z D 6 T Q / X Y V r i L 8 g K j M N D 8 d 6 1 I H j c v H h Q b e 8 / l S v d O K N / Z / V N K n 5 0 H W 8 J s 2 W i T O W a 1 B p G t X e I q q i m k y P m 4 i p 0 8 X u D p Q 3 w u a d v i B q P 5 2 s + e G Z y y q D R h g s Q / I F y 6 a V X k 1 U s J k + 7 y x W V V U z 5 t z e c t I Z 7 S z B r l B f y F u y m v / y M m f 8 C R K C 1 K j 8 R L A a y A 7 o n o G R b 9 A y m l b 8 e w 8 p Q D F 2 W A O F m / l e u 3 t z c R 3 p g / g r + g F F 5 4 u 4 W b T s 5 S e G R m / z Q Y M z R / Y K v Z d T N Z h f A h I z v w P B A n k h E 6 G s o k i 3 F O / R l O 7 0 F 9 O b i l d X w o 7 j w K U s Z w v z J O K P V K D M u T e H V 4 l 0 Y p 0 k Q / T c K 9 o W J r P G y w s f j L / 4 j K 7 M h v G + q 4 m C O y q s p z 7 J A n k R K j B O 7 + W 4 K U 0 N 9 U y x g D D b L G G u F B 9 w M B X J L u Q w N Q M a J X 3 U 3 y b W g M c 6 f 2 v V u n + 9 1 p l v 3 e j Z O q P H G g l x n s O b 0 S i R o f n W e 4 8 U B 3 X D Q d Z 1 t 8 G L J B x q v P L 4 + r R V 8 a W X n e 5 n O I f w H 5 J G I h 9 2 R q G a G r y B z O 9 l t b o 9 y s Q 4 C g U g I l H H l w C e f f O d D t k 6 1 T y + 8 0 J 6 f l C P O 7 R t k 1 N n g V B a g S Q N 8 G D + k I 3 T i 9 l 6 D l l s o Q T E 4 4 / / 3 v 2 i T c y r v l J P 1 v W q V f b h V t / 2 j V K V c q N G z 0 j L 0 y D 0 V q N f 4 B W w y b U d d F v r K n + 2 0 M W 5 9 I 1 z R f P + i 3 8 t C y B F O b z 3 m B E 4 6 K v 2 B Y V C 8 i m 0 u C v I R L Y 4 H X A V q y u P D R m C P / p e L A G 8 L F r E s N I I P X M 4 s y g t Z h i L f X Z k B P H s f l 3 X H 7 b d 2 i A l M u D 7 C r h R B 3 B b L k b 3 7 f S C w + I M n 9 i e / C w p N 6 j h U B K S 7 X r 3 2 o k Y / G X 0 N o l C O N h u d / a L X t w U R 2 p q N G c + U 2 6 + D c Z V s B y O 3 y A K T F C j M H v E b g 6 D g F Y P e f Z C J P D X Z i D H D C 7 e i 6 w t / c t H N 9 l s K G 4 4 P 0 3 3 s 6 s a V k 0 3 d I / i A O R w e E Q Z J 4 H B e E M E F R A Z J T h 1 / d 6 q 2 p 3 7 7 2 j u g 8 6 O j q j I i t q y M z v 9 V N 8 n v t e 6 7 o O o v 9 u r f s B b W 2 n x a Y F y i F p f G j 4 J r 1 v 3 / 4 X y K r g u h 1 i n z e F X c m X b z X g Y E U w t S C 9 g h K s s A j f B Y h 5 b b K 8 9 3 u K T X e U B x Y l Y J D Q w Q F E Y D T r z F f 5 r I s J h + q R o V 6 l / j N R m T Y p d k Z l 2 k c V Q O F 4 T i l w v s X c A y f T 7 x s Z E b M C m y o p E 2 z b R m n D y 2 m x J Q v J t N e W + c 4 5 q b Q A j o t 6 T m B 2 u Z E R D v 4 t J o / c e s W o D 6 O 2 N H F + O w s V u I D R I P N L C I S V p 2 G Z P T / 3 I 5 h L f M P g h h b g H H 0 t H w h s Y q U 4 F 4 i 4 m i I r F J V D G l W 9 S a h 2 V + B j n 7 Z U 3 c f P y x E Q b R 4 Z k g E r 9 U N g Y I 0 8 t v c S w 2 Z C R + A V D 1 A s V S q v W 1 A z X l i V C N z r M u n P o z f z j / Y b S 7 D E o N v n t e Z 5 O n Y B P q N 8 f P H O T A r z U 8 6 o Z 2 Q R I 5 B Y P t r 8 7 v r L D f 4 b s W J v G Q 4 I M I q X a G o 3 D Q T x I H b g u f r r R H g Z E 3 t f C 0 J 2 V x f w Q W v T V 9 A W m o O 3 b Z 5 x 5 p a + H M g s f 1 8 q t 9 E C 4 g b 7 9 Q d 4 3 i F 3 3 X 6 Z f 8 z 7 1 c Z X O u 5 d u w o L J I 4 P 8 A U O 0 Z 4 E 9 + b y Y l s R 3 0 k d 3 0 R c + l E D g C g 0 l T v 7 r r 4 x Q E b s p K D k M b 0 + P K v w Q n i Y A I 4 T G k O 2 h w k r m N Q 5 B n 1 7 6 f 5 w / 0 g z 4 T 7 f / 9 J E P 4 6 t m Q K l L n w p n K Z 5 6 O f 5 3 a X 6 Y J x 5 X C G 5 w x k V N 9 / D 8 R 1 E g s p z N 3 z Z y E S E R f Y N 7 S t x 5 0 S e 8 i V q D O E Q r I x m 8 x i e c Z 5 a c M K 8 u c X j a t v u F 3 A c 9 s / E w m r V 7 7 g d h Q u Y d N c r A v s l N f d T l A L x t S h n M h 2 q 8 / O S 7 0 M 9 b M j h K R J j w B j O 0 c F q j f l 8 Y t D i T G N E 1 p p b 6 u x U q g s A G s z K X U J t O f 4 W L 7 p X + R e k n A e N n j b 0 n h n F R d U m + V d Z c Z / f F e m x N Q D N h o h E R W 6 / V O c l d G u h G 3 + Z K o u + V A d D 5 e T L 8 I 0 4 v C n n I q w f 1 n v C N W s D p J k + 8 s p v Y W 8 V S G 3 1 K 9 h Z y k e f y C G + f H P v z c G z Y f v i / Z m x x u a p l k / Q / c O x s P Q c B y M M K f S L T O O E m r C i x k / i 4 u b v / n B L j O + Q v 6 n h p t 8 l + m G i a P N J T p N S P 0 5 S O d l o F 4 k o b H M P S F x d I W S I v 6 l n f 7 9 c x d 8 P O n j O d q e L e 6 3 R x i d u k S a D X 4 L D 7 i b / E / G 0 I W z e B r i s / y N s P t M c w u a z d 7 w h 1 z a v V 7 v N P s G I 5 1 M M f T G + / H Y 6 g P Q C 7 A 5 n 4 J F H M 5 Y A I x 1 i c W t V g n 3 L 3 u V L / V 3 8 N E e F 2 x 2 D b M R v 8 E b 3 S V j G / 2 v J W W w T s H Q e 0 P j k E Z m p 3 S d g X 2 L s S k F t q O L t t W 5 6 S B 3 d 3 E P z J E R W c V J 3 O j c V 5 s 0 3 y d f H l d 4 t L e o T j d + B g E P Y H Y e L 6 9 R y 4 V + n O M J O 7 d J n 2 s U l z n U 8 u y + d 4 T k 7 X J 4 K P n c i 6 9 j 2 C w u + 2 8 j x / i 1 Q U i x J Y 3 P V Z G z X u B J j s P X R r q 7 t m 2 I 5 A D L C r O 7 f d 3 2 M v T l D N R 6 k z 1 + j l V m M V B V V E A V 1 o 2 c H T w t a O m C K B s p b k w u r g E t 1 S J a D 1 W L x U 8 N m h H E H R t 1 o h 9 E n s 3 4 V f 9 M j L f M M c 8 C Q F 7 T k V / G s 4 H A Q h J Z W f r 7 o H Z Y I r p z W O i b u H b x I 8 m Q g c r 6 w t G e u F V q v Y A i x h 7 I N C + a 5 g / B M h H 5 b + h V 3 7 K h A P L G l 9 x i 7 P T c d 0 / f C 4 z K g f n K Z B 2 I Z g S 2 d L D c 9 a s q L N Q Y f / G r h I M h M 8 R R r i i 3 U V z g s 7 D v z k I 5 5 O A R 0 h 8 T 8 U T 7 z c i V Q s x t z O s b M i m D K L p O J J Y 9 n s h 3 W h 8 M l 3 s 5 1 K 0 / 3 D 1 y 4 u P g k i X b W R q P a D o + W l K Z q A f o G B g N U 8 8 6 E 1 f d D a v v e s 3 h A y n j N t d 4 H x w N r k 2 x 4 Y O E X l q h z x E w j D b j d x 7 c Y R M e h a x Q 7 D t S z N y V g + 1 K v F s d y 4 m F B L S C T R R M e 0 1 j E u W 1 t B u T 8 l X 1 f H w 2 m S O L 8 7 k 3 j j d w d U 0 u R D Q 8 m 1 D 1 W 3 q X L G T r F i M h R Z Y z 7 V A o 8 R v A F R M u 3 I N H w 0 v R A F t x / b 7 S w t G 7 f g e Q 7 Z O d a s c + N u X q M s S 5 6 6 a 0 N q 8 D 5 8 r K V u K C d I D N 9 J G + Q C N 2 f 0 h x o 5 X w / h h 8 A q l E w 3 N 6 H 6 p 3 7 o R h X o f n t q g v T 0 I A f o v 4 2 S J j d P x K Y O q Y R a 7 x f K 7 T f 4 C c I W v J m h m N w n 3 C x V b l a B w d G R 0 W i o b k j K z m b y N i / h A A U a 5 7 q E q Q K d G 7 1 z / O E Q s z Z j 2 M O Y S Z g w u K q O g r T r Q H j e M s w E b a A f v p 9 o C 9 P H 6 s w G 9 + p O 8 R c f 2 / v 1 + N 1 v f m G x z h a Y k s D 2 C m r p 5 0 W K D R / 6 x N G S N e V D u s A v t h t S J 2 5 j + j v 5 y 2 9 z g 3 g E d R J 8 L 5 z h E 0 W M 4 V y 9 t Q b j U U 9 E X X X T T z P p 8 u q x h X 2 J q Z p r d 0 C 7 F 7 + 0 s d y 9 3 B a 2 G V 1 f U i X o Y 4 2 C / v 3 i 1 1 j O Y 6 e k X F F r M J F P f F 9 + X h 7 Y I n o D P A V Y e 2 q + C C 5 m E T L Y 0 H h Y R F a 0 8 m i O 2 F I n 2 9 s C n 4 N s v j C S i r H A S D 6 y c 2 F 5 3 E E U U V u Y o 3 2 F f x J d c T m t S K J k 1 y N l v h 6 e X z B T s m W y 3 T A W 8 b D 0 K k S 4 X r v G 4 L 8 c d a O j 2 G v 2 K V n Y 7 K w g O h T 6 7 M / F Y c J X R H 7 p U Y V e 8 C T g 9 4 D F C A 7 W K Y c 8 x i R h k I O Y R O V i I s w H 0 T T b i I C v s 3 w E 0 4 D l A J 1 P h t Z O K x H a M u / 3 s 5 9 n v 4 + u m D x y N n d u z v X + X 6 f 2 R 8 z A l 0 a 9 K U b f 6 j Q / v 7 2 b y f R b + c B U q Q P f 4 g v D + F f 5 C E J f 3 C 8 5 / 0 H i e i f / / m O s g g 6 m z V y R C d u F y l 7 Y 0 c W 0 X 4 v Z T 9 m 2 G W E t u N v H W o E R H s F r d W Y N 8 + K 7 w Z m R P T t J 2 H v + r 3 K r 0 N n c g p O F 3 / n i 3 / 7 D / n v / 9 D / H / + Z Z 2 s C h a s 1 x c 8 F b C B 3 l B S 4 C Q S s 8 P o T g / c P g D C 7 9 W E x 7 e 4 o r o f d 2 e j l H 5 n v k t e O t R r C K H Y R Y r e 7 / 6 B W 8 N J 1 V x 3 S B X d 6 6 x 0 / 8 N e D W k F y x X j 9 f / i z F E 9 h N w f K j n W g A v z t M h O / 3 u s 9 C Q j M X + 8 M t z t J 3 o 6 4 H p 1 3 u q M F B + E a u N m K 6 T / 9 l t 7 A F Q 6 X / S T i o T V g G E U c Q i b O 3 V w G M U 7 4 w t S D p Y L C I C t N v y c Z M 1 V 6 b y c 6 H T e 0 s M 6 d G D l X c O d x w k H V J I K 6 n P o m L f O W X 6 C 5 p O u d z G I E p N N 5 G D D g k o G N 8 2 G 7 N p n V K R S w x 3 b C 0 L y u + K g n d 8 s c 4 I Q Y 7 g / O n d i P I Q p O h E f E E Z y u h 8 6 h Q v V f v 8 b / 0 9 c 6 c 2 T W 4 g T H W I a f O 7 r 8 f v B 4 N P m 0 9 O U P Q t P V F 5 Z t R 3 H 9 c U f i v 8 U 8 S v p U t e c y Z p q G h r o + m 0 S Y M b a R L 7 a H o y + G 1 F + u 7 n A N s u Z S P 1 w Q e H t c X o Y 0 l I l L 5 R w / r Z g e e Q j 4 r o E i p Y u 7 X h 1 F f j s m R X j 1 j Z s o n P m J d v 4 q J H c G o P D 4 o f J D V f I V R R 1 2 5 m p A Z M T g C v x 6 z g R Q H 5 3 7 o D K l x F g b t l m A M H w m 0 c b D 8 Q 6 2 1 6 i y n I P 7 i s O v J u P c O D K E S O P h 1 U w s 1 q 6 5 S l U k 8 r U W w C Q C S N H 5 L y a H c 3 d 4 W L u X S L 5 9 B 5 r Q L 7 J Z K I W Y Y l M B 8 3 q s R C T G B f C g k x r 5 A X c O X 5 8 C e 1 w x t + m R 9 H B t J x 9 X 3 W l i n D y n w B C f 3 G Q W q F l Q A M + K m M a d F m T / e z T Z C D a A 6 f M K s v b n + I Q 1 v q Y w n B u I T H m M 8 M L f 2 k f l E 0 u J d 8 1 A 2 v 3 9 V P d x E T 0 w M c K G l k d O H m + F e x A r n 9 i 3 8 E p g N T d 0 Z p 5 O P I / O O B I I G s Z w + 9 L F Q O 1 L P s F U D 3 z / q x 2 f E k C X 1 8 M e O C r E 9 t T B L V K k Z N K o 5 X A v x G I 1 0 j M R U K H T D C q Z L z x L Z O / G / + N Q 7 A a Z c s / z Y H U v N S m 8 3 E 0 7 H S Q B P b f 8 g q F S p n w 9 5 A F V K / t 1 z Y s y g j E k 8 / M A j O d p A G Q 8 D 7 7 F q J b v d y 3 Y S q Y O 6 c W / Z k c R F T 4 E S 3 j 5 v p H 1 C 5 r i N N F g 0 T H J J J 5 j t v k U F W q M r K H 0 t D M G z t H A n L 4 l 1 9 h y M C 1 e y T S E X O d j m N b G H f 2 A l h r b l D b w r 2 W Q k O 8 0 3 x 3 2 l l s A u M Z 8 T 0 H o v J w r c / y c z Q 1 I A P w x e 5 a m W b r r D 8 l T O C 6 z a 4 I 5 e w 5 x s L + V G A L C p 7 O A l D f A a E 5 7 L s D U q m D L q 7 W l a H w J m H P a C B u 1 Z 7 g J q l 3 S J 3 C p f r z 4 C z i D N V S K t 9 / I K I Y 6 I U m n / V f 4 p S 6 7 z Y C b r m P / S A D 9 G I j 6 A D z 3 7 n P / w I 2 A y F K V r n h 6 I C K 8 9 / / O x x q D r J Y C U v E Z m J j M K y a U 3 F Y y j w H E U 9 j 7 N v 8 g G l G 0 C 5 L i o E z q K u w v Y E X g T 0 z B D I Q x e i c l F 4 / U C W Z S s 0 e g T 8 j 0 3 y e / b e L r 8 8 g i a J t N R V s 3 T o w O h 2 Z G r 4 w / 3 Z / 3 e U s P t 6 q 7 C 9 / t p 2 W G q G 7 6 Z l 6 r E u c F q t 8 7 q P V k h F p j N k U v L 7 S l c B i e r m g k r 4 e 9 r 9 P o g J D c h / N t f u 4 t m V m a k V J v 5 a / f V o C I 5 e v 2 Y q v 3 E T 7 Q E t M p V C j y 9 8 4 A G t F + t N s 0 Z 2 r / 6 e z r I c H R b g s g U P + G O q a R F M g k f 0 4 q c e s 6 S 5 X + A G R V d y l c v K l 3 P 2 X f X S V E t w 0 E Z p 7 7 d 4 G e M F 0 / h 8 / v e T q 0 + p D v s i q / 3 D P + h l A V h 4 p X O j 1 t B s q Q h E G m M I M m 5 f N F U C i a 1 G N w N A L H r C c H C H 0 5 t 5 G A r 5 d X e A M Y m Q d B 8 W J m F t l p E 5 l + P 9 d h v N T Q y 0 O r 8 k A t 4 1 h N K f 5 S o T c U q L 5 r I J K Z S x d h E G W r z x f 9 c u c 1 b j Y A 9 N G o t 0 h / D a M r t L 4 + d s e x H O 4 f N x d y b 0 O Z Z P 6 E g j + 4 S k U V m A y B l C 7 k e M p 1 h w l d M d y S h Q j E 9 I G O E i d w 1 P P Z L x R S Q I r / p o i 9 p U G B x P 6 V J N E c W C A Q Z N / L s r / H p 4 l m r x P a K X s z 0 s R O / w P 7 b e J 9 V 7 5 P + x y 8 C A W K O s I Z R q o x M 7 r u B h w u a Z y G i i t / E H G 5 S H Z J x E J + Q 3 + 6 8 / i + Y f b / N 0 v j U p U A H O E W n 3 2 d m I / 0 3 L T Z c P T p E R 6 e 7 / 4 9 G g k K E g B w Q 9 n g S T J f U + 6 z r i / p b + p O T 2 e L e + S M T s 3 7 U P h n L r T a 8 Q Y B 6 2 V / j A n s r g o d 8 b I I i 6 I I T w p + 4 v Q n f 8 G r I k h R A J M q T T v i I i t Z n J 3 P w K D b J / L j e D 1 x y e e 6 2 s u + 7 R y t R 5 4 9 h u v 7 i r P p R e B Q Z F + 2 S d X Z H R Y p 3 9 5 x U y 1 C 3 + x x I / Z 3 6 o v i w s B N d W J b / c c j h W u R S I 8 K O h w w E G x X E b s G e W b y E R F c 8 a b W q f L J A Y g D d e m u y M 5 8 X X l 5 I S v g n o G Z R r c T C + H r 3 c P N A D o Z E h k R / t E r l u T g B 6 1 + V r b x O 6 v W F 2 + Z r q r 5 s d z e l n e P t 7 P u J v 1 + k / U A S k 8 U r g 8 7 v J G v r X 9 F U G D X n + B v 8 c / u X n Y 8 J j 4 j 8 m L w D N M K j 9 V w i K P 7 p b g D q + A C J O 0 + K g a J d u 4 7 N d j + Y t l 3 9 T l J U h w h X z + D 9 R K n Y / 3 Q T o 6 v R L e k t 5 j j Y b e e K t a o O A X y z 1 + B I i p 2 a C f u p B r A w I 8 d 7 L g 5 p V D + V o 1 3 P 9 1 a 4 4 n 0 z C t 9 N b L 7 l 9 X T n 6 B 9 i s K G w A T z d 1 G 9 W 8 r J J / S o L c / t F O A 3 / 2 J b Z C M e x p d 1 y m d e r T y 5 g C k o k J j l N O b l u 9 b T 8 g q D K g 1 / + A d L r K z B g f D q t H a D t O v V X 2 p v v F Y j A N 2 x S 0 p z f 7 m e D y V n q F u M N D x n P 7 c B z 6 q z w N x J y P Q Y 5 G W p P d 3 n A / L h W D O l 6 R q F S X T 0 w b g P 3 P A 0 O T r m A 1 e 2 5 f X L d a C N + x f N Z w H Z I 3 R Y t c f j R M k B O a X d k v O e J C H 1 O U b m 6 0 3 V E J S 2 j 8 2 e N T 1 9 t t 6 r f J / D k 3 D 4 + 1 X i / z 8 2 0 M s l e f P x Q S m X n e 0 H 4 h h E u j y m F N F j K s C e A y u q n Y / B R i D d r h 0 s e J G V o X X 9 H A N U y 1 k 0 h t g b y 5 I h O y b J R 0 I Z 7 a C N 4 Y q s p B 7 Z R M Q I D Z C y k k 6 0 1 U q A i 3 U T C C m / n u L c 2 I n 2 U I h I y c z n 8 / i x f g J Y U D c 9 Z A B 0 9 B P q L e y M 1 8 D h K 5 f l N O x V w E v b c Q 4 C p 8 W M b r j c + N Q t o E H 8 I O g x W 6 S X o 7 9 Y B k c h b r a 3 E v s S k 1 1 z m X D u 8 2 7 c k x O 5 V 9 A 5 y P U 4 r p + h b N 2 Q V h H + n F S C / P b Y S q V i z o h v 6 d M s O b R / r t 2 E 5 9 z h C B I H e W g G I v 7 d s 0 O B 3 v y 7 2 o M R b N w X L o 5 R A s C m / J m z s W O / 9 L e y k l X C c 5 i t n D + q g M v B + J U B m J 7 o + x M R G J N Q j Q a W H Y o m a b d n Y w H v z 1 y C V K C J K g 3 u W X 4 W 1 1 / D z 5 k O a 2 m H 7 B l a F e l h z 2 S j O g I X s Y x g s A M b L B i 5 S p 6 Y Q L z j L p e O m w N G I D 9 7 + 0 N z J 4 x 6 L y m M N v X Z d 9 j v H / a A j u 7 J r c R h x u 5 x I i u u Y S + u 0 G i c v F 9 d m O T y M M B 1 f n i Y e M 3 t N E P O g 8 C h V f u T A 6 w 2 f U Q 7 8 S Q 2 0 S Z E v n P E 3 B / T J / o H I D P O D a 9 c G 4 X p u x u n D 5 1 / V B g D p v 5 9 h 1 9 i g L d 3 d Z G + 3 6 R y U 6 b 7 6 9 V 0 H H J p B X R j 8 / E 7 N m 0 9 n E i 8 L W Q 0 F n I c 5 z H 2 L V j h + e A 4 Q K X q X X n Z k 7 9 5 y x O o A Q t R G q N e E V h z 3 y A J 2 G L a M 5 A B r g J A O T + C u + n z K A a c 5 + 8 d K P G l f H x A s v X k O / U X E X f I E 0 w q 3 d 4 m 9 3 z q W 8 i U S s o V + B w I b Z Z v V J a x 2 V 4 Q W q X Z w N n M n W r s l w K J N i j V C U P D m z F 4 W L i Y X K / a j f S P p w / 1 9 g Z T E M v U e 6 t m N 0 z 7 t d e V i O v C 7 R 7 A / l g 6 U Y g y I j j 8 W g o + 0 c 3 I g F i D v z r o v U x / C U P 1 q g K k u 4 F j P 3 5 Y h w 9 y W a c Q H P 6 0 M E / a J H H O t 5 r c b 5 K R f + e c p k 1 Y G 7 l Z U d / C x W w e E 7 h I 0 O d h s N r b j t n w x 3 R 3 M v P H r Z p i 2 8 A T / U G o z d t n / 4 Z X M j h i Y 7 p H N B w A H s I 0 g F + 4 C w M 4 e F J Y G Y N w w D D A T Y p 5 T 0 j n M 7 P f 4 w e c S O y m 8 U 1 c M g C p L f W D j H M n n R Q 8 l V 4 M j 3 J / q V q x 8 n J m 8 D D v Z T K T 5 R U o U 7 D k q / u N l K N d d c 9 Z y j o z h U 5 x s 8 x E q 7 S 6 T o / i f G s + h m 4 N z 0 3 k d c j r D E C Q + d 3 S t S u H W 9 2 4 r O F d N i N b l u b d / p 1 2 A b 6 o Z O W b 0 9 W h O v e Y k R P i w w b d v q N K a o 8 6 b X h z P r 5 H M R X u B s Y H 4 F T U m w Q R N z T u + V Q e i M 4 o p z Q 5 5 / i U M f J G 9 r C h b C l r l R 3 c E S Y v x l R 5 m g z N g G B A k B e Q q s G o e F q o q O P C 0 C l N j o n s N 5 Z f 1 Q 2 5 a 9 N e e F b B 8 a O T e d l 1 E 0 h v P x V 1 o e S P H h d H a N 4 I t g S X / o v J N C P B r / s a 2 0 v 3 e o t v c T x 9 h c f 2 V O j Y O 1 P k l W o U i D J t G e W P R / H a B 9 b 9 b 1 6 Q n F 1 i u b p U 0 O T r K w S y 7 C f p w C g e U 0 F V H 8 d U u 2 j b F O J Z v W u l m Q z K h 3 8 X S Z j s 5 n d V B W L 5 I D 1 O p H X J y 0 z K v X D U 3 W a R O n H N I j Q g y M C w / k G 7 5 G f 3 + 8 s v m D b J f 1 Q P n L o n t j e v 0 G Z w b T M f F J e g J o 9 8 1 2 s A G x 8 3 d u 0 M U f r + L L V t J R G M o A 0 h u u M g w B W r M G x P t k O Y j z w m l U 7 e j s r l r i z 2 d M b x f W 7 I J k R c O O 2 g 9 f K P p H 2 D 5 J H D y 3 c E 9 f Y 5 l H y m 7 c S X c 9 w 4 D q D g 1 z V 8 c A j O 9 z 1 2 f + c e s m 1 A Z v F 0 B P b + X o H c q j U e L 8 I 9 1 C l Y 3 L 3 o G 6 6 / D Y + Z 4 G 5 w f O e N O b p w O L e 7 8 x v 8 O d C 2 d n j p 2 R R r w 7 o y 1 c z d F Q L q a / L T f F I 7 9 H K 5 0 / 6 U n O W T Q 2 W Q X x 4 m s A j O 7 1 Q v V s O X V U 1 n B f X 2 5 o G 1 i E D d B f l d 7 V L E 2 R h H c Z p S o T 4 l 9 h V E Y g L N V d + X B + K X Z k V S 6 Y x X d E L M E T f 0 R z y 6 v + q T c c 6 U 3 3 m b 8 N 4 s 1 N B 9 f Z 0 O x 2 c w F 6 + y z V F d d W Q b y L 8 E K C + A + p A q + s O s n 5 Y w Z + 7 R g X 8 H 6 m n 0 Y + m + k u B u s W / C L D 8 / R X 5 R R H l 4 q a v X t x s a S r H Q 6 s d P P X 6 v T c q y 8 M / g + 2 k c V 5 o u m 3 Q W D s Y J i 0 k 0 v A 4 t k 5 G r v 5 f B 8 v A P 9 2 A 4 L B s u 4 F o t n 9 E F Z u C u 2 e n 2 7 b T s Y R A 6 i d r a B V X 3 W X f d s i y 1 3 g Z + 9 3 A g r C D B I r N L g n v A d L Y P + u s V P S P U o z R t M B c O Q k x D 0 R D h 6 / d o 5 1 c n r E E J r b h I 5 + j w 4 k C 3 9 A 9 B t C z 0 G 8 f h S W 2 N 4 C K 8 S I 6 L v y + 0 j u e L u r 2 e + M Q i F U k A Q M Y 8 j S / R r c m J F D N z c 9 r 9 W 3 l 5 w M / r 0 v F z e A y q T L G o V m E V M K 8 d U g 0 b H Y A W A I 9 F C W f t m t R 5 k q Z W S s R g M 7 a G u 1 Z I S T F Y k M K T o A 9 X Y 4 5 m + I y L x 9 n b p x Q r f f P 3 4 U P r o w C K s i M F P / z O o D 5 N X 7 5 Q p v X i e n 9 v o B M G p x i 1 3 + N X M M o G 2 m d O L 2 o 6 w 8 c f B N 4 D Y t b v / b l F Q O y w p v L V g u x K 4 M b F J M 3 T K c v c W 6 v f s L U 0 W c 0 s N N Z o v N O j k A z 3 d w m a X W x C R 0 U j M Z G Q C E 5 Q y G E J r H K P 4 F e G Q y X g A J / L F P k I / S A u m t l e T s P x M v 6 A + V u Y f F p 7 a X 2 C 8 R 0 B o G B u 3 n S L 9 F 7 t p b p S 9 d f e E Q Z J r x O J u H 8 u L R A 7 W 0 x E y v G K p R m D 5 w t w s 5 8 h f K w P d 8 I X 4 F 8 t / B g q N y + D w n A / t l W K 7 n S G d 8 M Z C 5 S s 1 y b 6 O Q 0 f 9 m c W e I p S T g n o j b D c + + 3 q J 6 g M 3 W s a q w 0 d C R / B r G 7 x n C n c q 9 J f I S 4 F j M y j D H G e L o d 0 / k d / 7 T J q p 2 x E + u V R M i j 8 K T e R A J 0 g o c 7 f o L j 6 R 2 n 8 0 R X 2 E D y 2 w O q E h Z 9 T 5 m 9 M I w n J 3 o 1 J Q l i 3 n E b J q Q a t J b u y R C j r b B w z + C I M L i C 1 n 1 n b 5 Z S l e e 5 P u 8 + o t 2 G u l j 5 d e 2 e a t U 4 0 T b 8 L n w H Y 4 9 J o R / 2 + E x T U Y 4 E w P F G I / u 1 c 4 b 0 r g z b o g d C q T 3 f q z E o s C W a F k / G P 5 X 5 m R Y h 1 U W P y y B t z U G S h w q r 2 J E M G I T p H r S i 7 b Y / 3 y a N P f v k P o T 8 I a c x M z B B 9 U J 6 X O 3 t 6 X P z s y d p F 4 F A N m u 4 8 A 8 H 4 9 K V m E 2 C P 3 s e b + 3 c h Q C P q P J 2 w Z l t y G 7 C w N q 2 K L E x P L + l a z A K x b M x r z 7 M 9 y u i P S f s e Q z 0 o 6 7 r W w 6 0 v S + M V s Q 0 n 5 x J v Z 2 J A 9 K y E 1 f / 6 l s 5 2 P g o 1 c c Z a g t 1 l h R 2 t t w I Y x u / E n p / F S f R 2 c j h Y T I D M w G t 4 J 2 f A W 3 H u N a g L E K V a M Q C M V S + K A z t 3 E N c 6 q E e X K V w G I s j q Y Q c o d V 4 u B 0 M Q E s o 7 T e t 1 Q w Q A k r o q 8 W i 6 / p n x O 2 8 z 7 I l 9 t H p N 5 Y Q z q / B 8 H 0 9 m e r / 9 X m d m d w q u y Z O t / / y h J u o Z i y e q e 1 x S D h O K E h V m 5 m m o 0 B L 1 U a W 7 t g 0 7 7 + y I 5 J e k A T + 7 x m i / T U u C S s b y 2 V c 1 Q T x N C J 5 i 3 k C D D w T J z e b C W d / F x 4 5 o T w 6 y 9 B b a d O 5 z 7 5 M + + 6 c H k E 6 M f W l 5 X t U r p c a l B d c W F X / w U u x g s 9 j / r l F v q c Y 7 b t k K + U Q n N 0 1 X 3 H R v M g w Y D p y o Z / m A R o T 0 K S a 9 C + l M J G R E C I Y H Z g p P g e d H u E O Q M 6 5 M p E Z n i o c 7 5 P 5 R S n h S 9 7 8 F k A A o x z q R n L 4 t E o 5 O O 9 Q k 7 p F M t t m d z k S + / 5 N B + r V Q a 6 Q r l t p b / t 1 Q b p 8 M C L R 2 g 6 m L T x K P z + 4 5 6 m C S A 6 9 t G l 7 + C u p l k 9 A B d E c 9 E R v S L / T U z 2 W 6 K J d N x D V J V t j D 3 z z r V p 5 B J W C U k 1 D I 5 X x q z t 1 i o J e 8 E x / n m E J 2 o Y w o a m s e n i w z R E I l C b S h S g K 2 c 1 7 8 3 l f X 2 G 4 / 8 W Z K P a O F 1 N g D r Q g g m t X e a 0 N S t w 4 i F h J f G l w p e P V 3 L j 6 L r v H l 8 d f l Q 8 4 V w g 0 P D u K k H b Z s B Y P i Q J B o n P 2 Z k K d z 7 D n x g H H f e 1 Z j E w P 0 + r t O H H 6 J M K / 7 z 1 + e j j E K L e h u U U M J Y f s L s k q y Y P 7 6 j + 8 7 A j W b c / 5 g M x Z z q C S E o e u 1 N p m Y q m / B 0 8 h d l O h Q i T V 4 a 9 e q x Z B H / e H 2 Q Y h n B G 2 1 P Z 6 y E C C A o + L P P r b G e + U v D / z X 2 8 Y f G t 8 f x F 3 y 3 k X s K S 2 G j T A M O j z L J A h M D 8 A i 8 h g 7 6 d P V i v 1 v a p y Z 7 l s v W P V 7 Q G h 6 Q a W 6 f h w 8 O z M s r 9 K V Y Q j Z e W P G I 1 c 7 S f E c Y 6 o B n 3 M W 7 7 v q 9 V 6 W V G X r M I i 1 D w F E Z 8 p W G E r D K w 1 5 s K 7 G Y f h z 6 1 r + B 6 q G C K r 2 B 0 l 0 9 J U 6 K r + c f L 0 Z 7 f p o j Z 4 + X z / O 6 3 g C i g M / r 5 r e k i D 9 2 M V 1 b D 5 L U n Q V H s M R e u y G + u I D + J p e T w 7 C 3 5 U y G + v x S 9 D + 2 o n l Y u n Q L z X u G T F 9 m Y H B T H o B 8 L Y 9 U R h Z D b b k A M W l 9 Q r 2 m / e U k j 8 X a A n 1 4 J 8 X x o S E + Z k 0 3 z N K N C h p + I d G S f O s R F P b c W I 6 p x z 4 Z M G j y Q N 1 5 e R u Z C a w s h a N L P w Y i d 0 u e a E 7 r l C w T a p H m x q h o d p / n q h t 9 B 7 X 4 q 7 2 7 K K T A v R T x h m v c N 1 d o q 4 / + j a a s N W Z O i u H M Z t + m / X d H 0 Z Z a g M N c c o f Q 9 s p p N D A G 7 j O E f m e C 3 2 C u L l / p + o I g Q 4 T T p 4 x B E p o c l d j v L O 3 d x p B B 6 p x i U n U h O l c n I U i L M g 1 t s P Y i i y 5 A V R 3 L K 5 0 c t l C t a r z C A p N i O v 0 G J c p D T 3 9 6 n Q F z D E 6 3 Y o 0 s k A X p F 7 h k c B B H N K z s H 6 9 m 8 Y L h M 4 t / R K u P o z C B Y x 2 S 6 T h 1 6 9 z T x 1 G 3 C k A l E R x j J O q l q y + 2 o + 8 0 d f U v d R k H / R Q H f 5 v m L M V 3 o r Z 8 o 3 N d j f / 7 P p y K 1 7 s O c T x r s J V c v u x U p Q 3 e s 8 f / C Q / / 0 5 E y 7 L A O B 2 M 8 4 d m m F z + i Q U q c S K 0 U X K F s u e c k I m F S J v q h 6 G x i f r V k s t h T Z W r 2 N S 2 J s 3 C / X g r + J / n 8 D S e 7 D K + F Z 9 Q 8 V o 5 V e 6 7 w 0 8 1 D s q 1 1 N R x O p 1 I l M R s 7 S L T l q Q J x l D N s 8 e M a x R J C A r t U + a d 2 w W X 1 V A G n P A o Y I o S X l v M r i U K E N r F 3 7 7 v D u 8 Q 8 I w z + c Z D 7 R X 9 S C K 2 C E x 4 i 0 H Z Q a L A q L s R Q l l M M F h 8 t z M 5 Z j 0 b + b t + 5 C 6 M q + Y D 8 2 3 c b l 8 y W p U T r H x R a R Z H 6 p r x I 4 J 3 l N S t y 6 2 g u + v R f x + X 4 n v e H e g Y L s f 5 b D n X Y 4 M Z M o p c Q d s 8 5 V 3 + 7 h Y N n e y L / 9 / C v M u I a M a j N 0 w 1 V p n B g e o B J 7 e P j I o 5 v k k o m 0 N U n g U i v E Q h / D 2 9 9 B 6 L t q t 5 d X j V Q / q i L S n p 0 n P M X R Z e i M Z v d A p / G W o o 3 q G I f u i O A 7 5 r y L 0 N N 3 f s + X h Z N 7 F 5 L q W g a L S U s 9 u 9 y 9 u t m Y E d C N F 1 C L A P l x 9 o d G 1 J m a 4 J v B Y y 9 9 k S 0 m l 0 6 E S f 3 j F 2 G e 6 W I l 2 n m 6 H Z R b E n u z s o q E f l k A K 3 o O 9 e f N G D d j l U S N l J r 0 G p F j t S Z d D K s l f D O X w q q 8 j u m l d w 9 o 5 Z M + P T C R D A 7 y 3 M K e C r R X x o 8 y O e j 8 Z 6 I u m t f k 9 f A C D U 9 D l 0 F B X t c 6 0 N V w S 7 b U l A S Y 5 A M U c h 1 L C k 5 O f h d 9 K c d 5 w U V G g k C U J E j / h 6 t A d N E O H f / k a 4 F H Y + T w l m B r 2 t P n R P g v 8 M 3 a h Q u d G 6 I N V O m J 0 P J E m B H P s D s 4 8 / j d c G C J A p 7 d l j 8 0 d Y a M o f D i v N v J K + c E 2 b 4 p F c 4 / B c 5 u H G i N X t j V p + V d C o J H e 0 W 6 q M C m q Z Q 8 G H i N I J z h K C D U b T l b a P I d T O 3 z k E + 3 / 9 Y m o V K 7 u p P 7 1 u j z V / o i 6 O c Y 9 G Y H t 4 e H S X v 8 / B 4 k Y a 8 F z V s 9 w r 2 D 5 h l k + / c z U b 8 G m a 3 w y P 4 b P 1 m 1 k C E D a X k D L T e V + Z J z L C B q X T l H / Z V 0 i g t f U F 5 3 J 8 G b X Y 6 6 L z M w 7 2 3 8 7 w z v b X G Y f P 5 b D p 9 V v B 2 d S E q Y H 4 k z + f d 2 C q H c L g K m E D N t e 8 4 W 9 1 4 S + s d L o Z d r 6 A L j P j k Y w 3 q X b 5 4 C V F R 7 7 q T g e z j J y o m y N l u u A T b e / A p R O I 1 N 2 h s 6 O B U d G c m h t k r n 3 L / C w l 2 S 4 r r v T k K 0 n E L f V J E y s 1 f M h q v a 7 A E q / 5 n X k 8 N + B v S R L O b P j 1 j K F L i 9 S H v u O 7 t 6 f d c G T P g Y j z 6 f i s v k t q q a U 2 V k 2 0 N i D 9 d U S y p j v 9 A h B C I X 6 e B z W d 7 5 g W 4 0 b R W 3 u D t V 7 n q g 7 v q / Y y e U e T Q F g + 0 s S 0 7 I P 7 9 s S R s s u l 7 1 a + v s Q + a K 3 p e k 8 x p A u J 4 K g s K G Q m E A j t / e E 3 k e J e u D 7 0 S b J x 7 W r J o I 6 T R / 6 z y b r O H H w g x O F b P h i G Z I g 8 z L 0 n t r H Y F x O R g R z e 7 2 Y 4 i 9 R 9 f h 8 w G v f 1 y d W 7 e b s / 2 g + 4 m H g Y q 2 R J p K i Y n U B 0 0 J k Y X L S O O 9 p 6 s e D + E Y I Q w K T o S k H U r b b H T 3 R h C R p Y O 3 O A a Q n z 7 w / P f k M v S / 2 M L 0 / z 2 n b w r b 5 + V w t + X / + V j 1 J n t N / h v O w W A y f 1 K P q 6 h x W L 1 k P k h c 7 q D 2 F M Z x M w i 5 G 6 r 4 0 P H G 6 P e s o T t B k S e 7 V 2 H t j a d 8 9 y 9 r r P v k 5 d Q p S 7 4 l 7 v V e D Y D k W q y o F a + X q 8 W k / D t t o b M D b o K d z N Q 9 0 F b O 6 C C f 3 a r u n t l x d J Q B J B / 6 b z 7 e L Z R z O K d s Y F 9 f s r 3 j s r 1 3 I x + J r H F J T J O X 3 k x h j h k m m M 2 b 1 5 5 Q F Z j R Y o M Y e 6 0 r u b 7 u i H 9 e K K 5 9 A F O / F 5 r J f n E T s F + e r 0 V f P W N 3 J M P 8 y 7 m T Q j Y f e h d 0 y Y Y u N l z l b n G T X G B z d 0 A 6 S y I 9 a h U p h h 8 / R G t h x m 7 0 Q u O u V 9 v + F 9 g 7 y U 0 3 / e 9 P Q O z Q w D G 1 1 n 3 I 2 + / Z l I d m D G b f h b D S + n F s f n m Q M i e M i l n W Q S 4 / 1 x l v L w A W n 3 O 3 k k y D u X N 6 h K j l l K 7 7 A Z + i E C H Y W 8 E B s C 5 B B z + h c 5 b N 7 b v M s 2 z A u J 6 l D m l h U d i s w w V p X i a H 9 e B b b l 8 G X e z x 9 G / b k c I s 3 O Z f f C 5 O Q n Q Q h 9 d d s e k o o E H q p d w l o 9 n N 3 W N L 3 V n 1 Z C w / K B y V f L Y v l B y a t J H 8 l Y a + n p 3 s s + K n o P h Z n / V l t 4 5 u 4 K o z 0 p 5 / 4 A M p a n 4 b J S F h c k K m l 1 z q X n p U 0 c f Z X Q j 8 Q G s X w 9 h 2 C H T h Y D W u J x k i 8 E w s q G x w a o k n a G e f T s g 0 T 6 Z E U Q l K g T 8 R k H 7 v J 8 Q A a m b K c v A l 0 h M Y 3 g O O D L Z 9 w h q b 4 3 T z c U I H z m H f F + n 1 0 s H i B S W t W f T z j 2 h I y s C y k 4 a 8 k V 6 I W 2 / Z g / K + 5 5 d p X k K I 3 + Q G 6 F 5 Q X 2 n T o K 7 H e W M X j t t f o w f l 4 Z o Z z F P c p O d A y q s Z W s T p 2 O X m a B 8 f a o i U K 7 q z E 4 y U L 6 j M C O j b x W 4 l a 8 e t D k I n X z u 5 R I F / g 4 z y K K G 7 E p C r w N R A 8 t n q Z 2 s 7 r L R u G V X x 4 Y k A V n k A k E U U b 7 a e p 9 C X 2 i w P U m 4 r g 9 o w 6 Z 3 u x J o s 2 n z Q M e V A 0 + G o m + l f A K S u 9 f I L F M M C + y e c x d Y Q m J 9 x 7 E q H X Z J Y D 4 / s D w S a L f + K u J x 7 m h y 8 0 x t r L A U i c 7 x Y e 4 d / b p E k S H a + G F Q v 7 I 0 M m I G w l a G c t Q 1 a c r V y r H 3 A D q C W F k N i k + 5 L E 5 B e 9 b u Q G k c U y C j o B p s o d I w d 2 6 3 a e y q 6 z 0 I 5 W b X 1 c e c F U z g j y u h + 0 9 K Z T i K v h H y / j s 8 T t c B l H c T H J z M e o P k O K F K R m 8 N J 9 e r A q J 0 R P 5 T j o W s z 0 d K y L I X j c z 1 8 8 6 O e E K F 8 r b 5 3 4 7 H v y Y r p Z U 2 C 4 k 6 U H D N j / z S M T P T 9 e 8 A 3 m G W j D I g C c H F G B 2 j y Q C y i O F l C X 1 t Y e F / P + 3 K t Y z e Q N K q U T d 7 2 b 7 K z L / e G Y l H Y 7 l Y L Y 7 Z X N P f z f r O g q p H D r b K w Z t i D y J p f 8 q I L e 9 t U 9 9 Z R + X T v f m B 7 B U L 9 K Z C e p H h c 1 9 f 4 Z V w p 2 P L z 6 j r i / 1 m 9 4 6 5 j T l O f 6 P K G K P 2 u j q E 5 w 7 H z a 8 K 7 A v 3 D X 0 M x u O v q U p B R R U i G Y M v m b k o 5 z O 7 a O N A f e n + c c r D c b q u v R q W 5 U X x p 5 F n Q p g q q A e d H D 6 T A n b d s l y i Y 8 + A W E l b C Y R P k 2 T c k 0 O n G W M 7 2 D 2 x t w L j L K u q p s Y R S / n A q S 9 V I Q I o N X t Y 2 L G P n 6 + z b F k U 9 5 R X 6 n o 8 x x 7 6 3 C 9 d f 2 / i t n X R w d J M 8 I F 9 T e 9 N q 6 H P g u / z W T 0 / k z a X w j 2 I F p 8 q h 8 5 Q v u L N X h s l a O b d C t I g z h 8 y p H Y v j c r O d 2 L k + Z 1 M h A Y 7 7 t 0 f h y K h M 4 a i n J 8 i I P 0 1 X / q 5 P e e L b g U 2 I / n V 9 l 2 q t 1 f x u p v 2 I 2 V 8 D G k h v R 4 w / K a 7 P Y v L N f O g P X 0 k 7 0 3 E + + r N Z W m d x o n P T 7 5 9 a m L G Y Q b d h J + d 0 J 4 I I m t A Z y z 2 + 8 T G n X Q 6 s F a 2 Z 1 P 0 M o C 2 8 A y 1 y m i L n n 6 / H 7 Z + E r e L r 8 n M n G q X u 8 g s X n t L j T j Y E V g 9 9 v d M X 4 7 G F q O t H R u U / W F S b h 2 G Z f E j 4 K / l F b 9 t I N b W o d A H O q b c V v Y 2 q B H G v K 4 P P 0 M o J F M d r b D A I 7 R y V z 7 K c 0 b Q T o Q 6 8 u W r L T m 8 Z W R N W s j F f d N d Z j 1 M X F X c V l m O C b 8 8 / x K U z 1 r L x G u f 6 r V E / u S 6 T 6 Q W + 8 F h o S W W 8 U 0 N v G Z z 1 C f b n R 1 W U x E 2 Q 0 l Z V / l f e o 8 J n D R I S y 5 g 8 H k O c 5 3 u 3 g m h P R Q 9 6 Z T 0 W + 3 B + v M E p Q f C n k R 4 y u v t z A a b z N S 7 3 Z I 4 H e i X 3 b A q S w n / / f e F c k m M B j K H h U Y u V 9 V n j O G u / g G 5 5 W F 5 W B 7 Z w 0 6 1 q K B K h / r 8 c M U s B 4 h 8 K 3 j k Z r K Z m I q 8 d Y M N F u 0 R D I B r s K T p s M D V Z T R J H L f f T H G x Z g V w w H a n K v f g 2 u f a 9 + O N i G 6 7 6 R 9 g t H Q a B 9 9 q C m t 7 O r 5 V x F n i f p E v o a Y 4 y 6 M A q P Y e c c Y V i E L 3 p 4 8 3 B c Y W k 4 W A d k F U p T U 7 / g h X w 2 A a g c Y z l 9 K k t k Y z w 1 Y z E n g j m H u f F P 0 n U q / r + F Y P I c z n E E 9 s 3 i H r w R p S Q h f K f j b b Q W t 6 + u 7 j 2 Y i R E S L g 9 V i 2 y 9 b i D M U 3 z N P q n k 6 y 7 U J v 7 H l n g z 6 j e T x 2 R A x F r 2 r g R 8 N y y r q / v D Z P / O L n S n V c 3 c n D z C E w A n y r f X k q H W 7 t u h P Z w J F l O / t B 3 v v P X Z Y y q E f y H s e X X o e d 8 l A y n f s X 8 H T n 4 Y r B a U l O / V e K m P G d C a h u 9 F U x 3 G g p e j S l m c B K H g y k X 5 E a D p 1 p M 9 3 x G G U n C 6 Q c T Q / d T c c c F J N B 2 a k K n u 5 G x w Q N m y D O / 9 N W 9 3 Q t Q g Y y L E L e O w G O j c K 3 l l q U D g X 7 F E K q F J g 8 W Y 3 H w h P G e d y 9 t I j N Q H x x i a u g + s j f c W a T 6 k Y a 2 J T T p m l 7 x K V E O U K s A k d M 8 n f H q 8 j l v A 2 b d / J j g H Y J j R b 9 T a c v D R R d A 3 T S E Z G b y G 6 i u S Q + u f e o 5 C 7 + I w g O r I H Y C R c o O U t S p n n 8 4 t 5 4 0 O D g 5 o 3 t H D 7 / E L I 4 M N w r d H B g E b 0 N 9 6 s 0 5 O C d F V g s b E D k v p F L q l z v W I c c 1 5 E q 9 c r R N O S w M + w R a 5 o 3 C 4 Y f K 9 w s p k F G L A d 0 h B w / h O 5 H G 1 Q C d g v y v k c x q 3 + e o l t R t C v e 8 7 G b 6 0 o r u Z 9 h A k 2 O d U v A g f b W N t Z C X y a 0 C 2 C 6 e 0 L g N b E 0 W B z 5 r G 8 p 7 I e d i Y A y I F i o U Z z q P H A g x G 2 2 e i x F t r B N F L N 8 K 9 r v 2 D C a 6 L P W k Y V 1 m 8 8 4 z V n R j g R 0 s 3 1 c n M H T X Z p p M 1 s b q 6 7 5 Y G W u R h H v W r G J k y 7 g 9 q I V V C H Z V Q b m 3 3 w r Y v g b w 9 p H 6 5 b C h J 0 o g c m D M Y Q q k N o j S f Z x A / O K / 4 q r / x Q n t y 7 1 O J R e L h r E / v e N e g e b l y Z y h J n p H c 1 s n G k 4 7 U 5 D 5 Z G f u z B a v 9 N c a O b 4 B h E 4 6 u d B j g 7 z F G e A O 6 s g D W c 7 q u D 7 S B k a 7 7 7 x t 0 C a b B 0 7 d d F + l V e a z 0 B 2 l X t b U D H c e x e 9 2 C L e i G 3 + 9 m w N P Q H 8 5 s m v K 4 / 7 4 5 W H A W j 2 H W p I g 0 D 4 B 7 U 9 P 0 0 7 I + Z x p X j A N A a k r 6 Y R U i K A W z 6 p b t c K U m N D Y x y m d L H S V w H E 0 h x 9 A f 6 / K o B B X M k O z W P w R W u 2 M h E D 1 F n v w 0 f 3 9 e h f c C g c h + C d P z L t s j 1 D A 1 7 P K p + d 2 D L D X z o u M q l Y q R 4 9 8 Z 3 c H O I 4 P i A 8 U V M 6 0 G N 2 Z 3 u 5 4 w O V 9 R 2 W l 8 D 7 m v a m Y A d D u P a k D 0 Z s + s l W 5 f S / J 6 v 4 7 h n a 9 + D D s 9 E D + 6 w w u W N j + U 9 + b p o q m v Y I s O b 9 N k N R 4 p 9 Y d c Z H q c K 1 a l n t R G H S y f H 3 O z 7 w T 2 + 1 m U J m S B P Z x V s 8 r F w 2 P 5 m o T R y U a s T n G / 4 y 2 8 x q K y D U R 6 v d n D a + y m s o a M + B y / x L v v Z c d t C X O F Q o G r P I 5 + H Q D S i b x c b s e z J o a h v O e o E n o u 9 J x z z K t D l R y B r d i / x b E 5 A L 8 B T t B L v X 3 8 M T A 9 H E + U Y g v L o v T W f I 2 / X i 0 W g 0 m G 9 / M v h a 8 8 v k j 7 T e k 2 b x F c l d 4 0 6 r m / R i 1 S o u / U v c 3 u K I p s 6 d v K x C H Q S z / 6 v r Q G f / S X i l d o v r b Q X y f v n + + i F B 8 p c d T C I 9 m + T z Q G F O K A / u X 0 0 H Y F M / f U y + 5 7 u T x H z J Y w 2 g g 8 s h R Q u 6 B e Z M u W l S h F 9 M U H 6 / B Y p w 4 a g G Y x G 5 1 N V r i f m r 8 o j 8 O 6 p 8 O 7 U A 1 Z p G N c I z o q e h 9 t 7 8 h P t 9 t A p D r h m 4 t P x 8 P c O S O O v 7 K k 9 8 I r D O o 0 L y 3 B r y r T U s y d + 2 H y S g T H i v w U 0 O L v 0 N 6 j F I y M C F r c w E U m w p 1 S S 8 r V B H 3 M / x F Q j I 3 l U 4 7 M h 9 c J t r M D K 6 Y w n V p 8 1 d h n v K t 4 Z A d v K 6 S a v 5 R M L k p K T s Y q o v i 0 e P t K I J P A o k x b W 4 K d + m 9 6 v q 6 F K g u 2 C b J V w Z k N x C l r o o L m m 1 / B U J V d E V A 6 1 Z w A p 7 F Y w T T D 4 s O O R j + r e N w o a 5 w u 6 a j v u 2 / 1 8 2 u / j 6 0 L 4 5 I 1 8 a e j x q Q F u j d i l 1 R 8 t x X S + B d D h A / 4 M 8 L L n 7 6 m k T R J z a W t T Z Y / z / S y L A 3 / V / h J T 9 Y a r b L U z 3 d B G Q R R T q p c j b 3 V P Z d e V f 5 v 8 S 6 5 y f i E X G d u M f f Q O g 1 g r 1 Y P 5 S s 2 k w 6 g + E 5 6 N t m b H s i m B X m F W J E B b M H D Z 8 v R L w Q a 7 + e j 4 o 6 d d c Z J 7 + S I 5 / L x W N b x W 7 E D q t A v p a G + X 5 M i c w 8 9 P n N i 6 r C n p + z j C J t 0 d q i i q g 9 u x t s X g i u f p 2 E j c 5 s F S 2 j 6 l m C T N v A K 2 a J 9 Q B G I Q r V T F 2 e R p e u B b G S N I w d x x i P 5 z h v j A L B l V W C v 6 Y C C n F M n P O F c o i d k + D p r f I I 2 b 8 m + a s V Z Y e F K p n L d R p F z 2 A 1 l L F 1 K M i Z 6 u A Q o C d M P N H 5 h R m O 2 t M R P G 0 F v m n l P u V z C / r J G 9 L j B g T A 1 I d h 0 J t L 0 F I o 1 / L k d V Q l 4 g u m a e V x F X Q T 5 w J h 4 5 I 0 w + h s 0 9 f v e h 0 + t l 0 v C v G 5 6 y f / L y a n t B X l 6 v K h l T K r f N 3 b P C W w O x A H w d f z e a l L c c h 6 s M B 6 F 6 U 2 N 4 3 E B o s 4 N m F R B F i y y K k w X 4 6 E r W x U 3 u h K Z V g x W p 4 L w + Z / i j 7 B + G Y Y R i X b D j t Z l f i z y K + j Y I H 2 f 7 q 1 9 5 6 z B k S Y 2 M U 4 e o + P H y m 9 V d i o N K N O 5 A e q O + B l I X j 9 X b C T i + P O 7 y + x B N T 1 r 9 3 S D p s u M Z W + Y w 8 6 T j s 2 v p j u P l Q X W A a 6 v b Y u o Y 7 f 4 o D z m h N z s + 6 Y P R / 8 W 9 w f g 7 I T E X / O A 1 E p W 3 4 + b 7 1 G E e T p j 6 j 5 / 7 C p x G U 7 D H M o Y E Q j 6 y T p P i 2 E K f C Z I H A h a J y 5 I q 3 u k V w H D c p D r h / v i L 1 a y H w m X O K N P B 2 / 7 c U J 0 o 6 O 1 t / Q H d q M i X J D 2 / A c / K L L l w 9 g k Z 1 H s T a l 2 j O C h t + 3 P G B 3 3 + R h o 7 c Z l O K R k e 6 1 0 2 0 S t x e 6 I z k v L E R h M b t V u y C v H j v X + o h k I Y O / Y Z 9 z i z E n m a C M M d 9 2 d d D l D 9 h A O Z A 1 h 4 O X w i 7 8 v 4 o b H 4 O K / R c L p 9 p / 6 I 8 7 q Q n e N b l 7 K f h / B 1 j h h 7 b / c W w 9 J x 9 / 5 9 x 3 0 3 o B T R R J q S K Z l E m w i o y p H A s 1 Q J n 5 J + 7 L 1 C U p b H L q q e Z B H u Y I M s 0 X M A 4 m S 6 Y b Q q f 4 B 3 3 q P j C p X S W 7 R 7 V d C r n v E G v r 1 Y y 2 l + I c n U I 2 J 0 j Q o B q F v s z p S b 9 s D 4 F h 2 Y v Y z f j g 3 O d V e 6 3 Z O F m X 3 M g I S n k t n b L n 6 d A E R D h P b V F w Z T J w 7 s a O 2 H X M B V y 1 N 8 J 3 S Z z 6 4 K V i x / 4 n A U l F m N c P P c L 9 3 m I w n w 6 L Z u c v t O + n v / O H b r n T n / b u c w 5 F 9 6 M p / 9 Z l 3 z 7 f e A 4 r 4 Y H j A J 5 N K P q n 4 v l D q 1 Q j j l L V K 0 G H O h G n O o u c 1 J Y R u 1 N D F 9 A b l Z c 6 F v I F p e G H q M A 6 x X 3 M / W 6 R Z + + m R f J P i M s z v K Y T U t I i v d U J 3 f U p + n L e N u j C C e x g q I D m z R j n w B L K t D J c i l j k 2 w 4 z 5 Q M O X D 4 c E 8 R x i 2 e h + G N Z e / v Q k q P M + A 8 H g G 5 K k l o J T Z J b z x O I c 4 R 5 O Q H j 4 C H n R T N T W Y Z r c R o b v C i K / 2 e a o 6 I X O f + N 2 b 0 e G K c S K v j s n O 1 Y N E S s y Y p B E 9 6 s G D P t G 2 0 W 4 P 6 / i 9 L w b Y t o Q S e X 3 4 P Y I a D T U K l d 8 m s A V Q L / + S H J o B s d W q n B Y g 1 a v z I b u X 4 G d V g O v c S 8 N 5 w m r / Q N u L g w j h x f V f k 0 2 c 0 v L Q 2 B l r A X n W z z T K N O z n o N + T u U w z v + c i j T d E 3 u d Q P h V 4 A b y q 5 d d n V t o o B 7 B X q 8 8 f R H 7 r 6 r 4 9 l y m R n I D L L 9 I j K h Y R M p o g K e l I b X s X K E Y 5 M A q h I l Y w f J N 0 U I 5 v 0 e k 7 R m F N q O 3 D x y V 4 a b / P k X y S w A j g U K + Z S / w l H 8 i 8 N J c K z q N 0 8 l / M 2 V q n / G X 1 L T V Y + Z i n L W 7 k A / O 7 i 4 i k 2 6 F r s E n K h b v 8 + o U D 5 l U h n G G x O v G 0 i d e 0 w i p e q S V 2 S S N g C 8 g 4 4 E I m 8 P g u 8 k p 8 B w N a E S Z F 4 R 3 + i t 9 z / 2 + L 3 7 d g O h z S 7 y m l U y M 1 e E 6 A m O n o 6 8 + g + G h V w e P 3 j 4 g H 8 X y 9 1 R X d e B 9 G H L b l C h I g Q K B R t N d L 9 t H e T P u T W S D r 2 T a u H s P e n 1 J C n y d 0 D Q C T x q e X r w P t I s a B i 8 K L I c G Z G N s z d V 6 z U s x O Q O z f T 2 e o L q 5 G 5 K Q p W u r X l / P R I k u Z 3 c P A j 2 q U t y z P b U q 3 e z V X K 8 c D 9 3 4 z v B Q z h Y N e t R q 2 U g C C a k 3 C r G / Q F b O / 6 u 7 7 R R + 4 4 / l y 9 R / u g J n c K A 0 4 A y B X J t P 1 X U x H Y P Y v k o 2 G Y 7 j m 7 J p Z + z l D W d G 4 u n + C d X y 1 Z m e Q + 7 2 Z k M / W G 8 6 0 u C 8 2 V k h h r w z Z D 5 I y s U J p I m o W B i d K T 6 A z A c h / C A F Q K a / J I v U 8 G n D z i t b r 3 8 U t 4 l 1 R R I y Z 9 U a g 2 f Z Y G + H M 6 q S u o d t 4 p B y P 6 N 1 Y U x U t e S B G 5 6 G I w x W P b s U O Z a 5 w g 9 s + n b f 2 M 9 3 r + n E / f 8 c l C 6 8 p R I J v N / r Q X 8 J 7 n j H P I D j 1 I D 4 P j 7 h 4 v z e M y d w U m S / p D 6 L P F b F R U a e Z 5 T W P 2 L j s + X c F E F C B I C 1 9 b o Y b / f s J v 1 d D 4 F a j A U p S v y i A Z V N b t B C p V / M g m i F c p n z 7 c y X X Z C C U H b j 0 u f a Z X t E 1 j 8 / N 6 d s 8 Z n 8 A E F 9 l 7 h C S F Y q q o O W 8 z / b d K Q N a Y K Z h Y l t z N Y R k B r m P + Z P Q t y J 5 t B 7 p f c U g T D d N u Q m E c f m y d 5 6 3 H h 7 A p O m B o 2 A w 9 D L 3 L u B 6 P j L p A 6 w i l B I 9 + X P G y e R a D b 5 r g j j T T u f 3 D Y f Z v X G 9 T + Y 2 g / G F F T C 8 R 4 K 3 r L W 1 e K G K z E I Y S e / v 6 n I g W p / a K d z 8 M V 3 g a 3 l / 9 C f c 3 v U + G L K n 6 Z q l U 3 D b 4 T J d k X b 5 5 b n K 5 8 k Y f 0 K b m t K P t B 9 6 I r f O g / Y s t d g x 1 u i j R g 4 U z k 1 K X j f z 3 Z 8 8 5 w 3 y m L T j 2 S l m j L c O q 2 I 1 M k b w o 2 E 0 x y n E i B 7 X M X h y d w / F E c g m V E t x Z D O P X 5 t m f G L A z Y Y O z q 3 m o c V P 9 O v k l x e m i s Z p N t + M 1 e 6 2 v 0 4 q I r Q 1 0 s 0 s T G H D 5 3 5 p 2 f b h Q W 7 N 2 7 D H Q a s c 2 Z c d T 9 z Z y S K U o G a Y a f 8 p k J P X K 9 0 i W B w q 3 + t E 3 S J z W 0 R O t 1 q Z J o y c S U s O E b 6 f n y Y E 7 i A o b l H N 8 I k Z 0 z e l 4 I O F b 8 A D J / q H y l 8 q Z v k 0 E K n I Z y D x / v F v Y g n j F Z Q M N v 3 x R j C R e u G y g O n Y M a m c 7 U y c Y 4 B V g g z N c g h K K w y P H K u J j F t m N u w b x g z e h 2 q r T r p V 6 q z F N f i V 0 7 W x E r Q 1 J Y D P x + M F c V Z k e k a G P f q c W m V J J 7 / e E c N x C h 1 o 5 e E h D J D 2 B Q q m M U N k 6 h r Q H 2 7 w W I H + k B n 0 Z d F k 4 m m V W 0 1 W H L l / f Z T / Z 6 + c X 6 j B R c H 0 G P R f L 2 m M 7 6 e B b / C y 4 K s h e 6 z 7 R V 4 7 + c I a k k w D v / S 5 J x y K z R z Q 0 p 8 3 f s R W q u V q v 6 D t q e v o M p t a w 0 H 9 R j D c s a R X L m O Z L k c C s X q J i b q a m K F u t d + B d c A j O v j 4 Y u r p Q 1 F h S q U l k h m y i 0 V G V Y e f P Z K a p z a b K W M m A 3 N y 5 k 9 m x 0 0 2 P / K b f 7 t n t Y 6 g u B z e j + 6 / e s j x v + 8 h k 7 U R v t x / t u g 9 d O 3 x L r f s t 3 e V 3 F g s s 6 k b y 4 p / 8 x W a 1 D K e K V d U u r B n O Y k W W Z G i V y Y w 9 3 k V v B 6 X k J 5 s c e Y E y I Z t D 1 8 d H K m 7 z 8 7 W m X + y z T w F b Z B / s s 3 G b 8 p D l w w q P Q L K O J l H 6 J G A t G X T f 7 9 3 v i x b 7 t t b O i k I u B l U o C f X / b L k u f 8 B / t N k s r n 1 A v v W + 1 L Q L 8 p 8 A W y l H L W l w s j v 8 h w D L A / V f k U 2 7 l n 5 C e T N B 9 8 b 5 K C G o + W C Z n b n V 7 y S G T r + X q r i 2 x E i O 6 t 6 h 9 h + 9 r 9 4 4 c 9 D e X h / Q X J S L e s V h m y x M j C Y A m e r E T E d i I r S b V x R 3 g r q f U 5 s 9 n 6 U n x / P J z 2 s + T r 3 + L l 0 4 T L d m E s N L 6 q 8 A 6 Z 5 r / 4 o 7 D V 1 H M j T B k g i y h d g l V A t b G z P H 5 j G M C Q 5 J 4 7 r R d 9 v h 0 z U f k x z X b q w P n 7 8 j 7 c C s b a s m 1 g 1 t L Y m 0 e a c 3 O Q c 4 3 C D m M L v S N D A G i W P 6 J M w C r 3 O a h D g J W f x H K v 4 I L X 5 0 z z 4 c B P 1 8 Y I T Q P u 4 M P d H q k n q J 3 0 e L 0 C m V k + U w H 0 7 i + S M Y T v n 5 v w R q U d F U w o A q X f i 6 f k 5 T c f 7 V g X P 7 0 0 K U v V e k s t e O 1 R s h X / q 0 P s 4 l G z j b X y T b F 7 E A m Y 4 V e z 6 R C Y A 1 W Y O J q Y I t u u q + x + L 4 5 R m X A j g + x H B B K U 9 o r E u + h c 2 p v s X N i b 4 f P u c g n F 1 r U z f A + J 4 7 d D W 3 8 R h Y Y 7 Q L B A t u B S 9 f h k O 6 R 9 B S s a H v P 8 Q b 4 S F M U P H W v B 0 7 O U p T I 3 G S A P W E B t g L J Y O X 7 p t 8 v c h e V E L 8 L P i Q n W 0 w D 1 P 5 q U 9 o O v u 3 G Q s 0 / 8 s O f Z K U G 7 f B Q s O l G r f n e G j B Q 1 + M p 5 V g d m G c m H + 3 o C o H B k / U n s Q T 8 o y 0 i V l H p f 7 v p m e 0 / c 8 7 C G e U T 9 C U 3 F A O J r I q w c 3 p K A U K Y 9 y o U T q c / U P S i / 1 W n w 3 c a Y 2 Q j l 5 a B 9 p C v W X f x B 4 z G L Q R + E u P 4 h c E w B Q d 4 b F V F t H 5 l Q Y K u w b r C / U R F B e n 3 d 4 b 6 e v U 7 t s 7 I 6 p y 8 t O a u 8 r x Y 4 i Y G h l + X 5 M t K s 0 P c 2 c e b d / d f c D Y E L f L / 6 E O u 1 / x x 5 M 9 1 N U n B D U U n Z H g C N 3 7 e + n H z B E + v t v E W / B h H 0 W B t M v i A 9 x + n I H / O V / V E T 8 w f 3 7 v 9 / / 5 / / d M X G X L o g r B p H 0 j t J t + F S c V j L u 7 I x f 9 / + C Z c z 8 H y w D W 7 / y f n B A a U E W V h t 2 S 7 r 7 B 4 0 D f I d / 0 j i I C 2 7 V G k m / m x 2 6 A f h 7 W a B x P A U o I v 7 t a / d / 9 b P 2 J 6 5 A 5 n 6 3 0 8 7 N Y u 2 O L 7 z m / a j v i s M P y S 9 G L / 9 + b f / l f + I c + j + 9 4 n a 2 N w K D n l / M / B f / h 1 f q 3 E K B m 9 z 9 h f v 4 l r V k E 3 + M + D W H 2 g 1 V L I g N H T D M 6 Y U H T P l D k x B F B m E E j B b C I T i 0 H D p A q l 1 h T h j C B 1 W R L i s v V u E 6 q 6 O Y 5 w + g 6 P a f 9 C 1 T 8 B e Z F r 8 H 2 U X / I 1 w W g 7 W X y 4 v s J I y t p N w C n a h d H N 9 n + 8 s 5 c f e / f a 2 E f w A 0 Z u 4 f a I 3 z U w d P R P A f w D P h a m X i h c e Z D z p N + T / Q G s t / v M c w W 6 a r C u d E R x Z h O O y k R c X c 5 1 o p J Y h Z c 9 b Z G U 4 W R w i l z 4 + c p K / f I / / B / n m l M b E a S P P G C S + H f l 3 K T U 7 X X Q W e b D p R s v 0 9 o S T 8 3 r z w 5 F X V X 7 h 9 o X 5 s 8 n p P t j D N 2 w O x 7 S l i s V 1 G M o + 5 W 3 s w 0 D L T w 0 6 g I i J 3 h Z o + g n G b U n i N w m R 6 Q Q H f a 6 w w 2 f p D s v N P Y v B T p v J T R h r a k j 0 O w 5 x 4 R L B G i u t U f + r P b c 6 q W O b p x x e 7 V j J M r o U s J / Q j D F j x M g T B 7 V F j q v W R / V m 5 C q C Z t c V N w P K 4 f 2 v p S 5 X r 2 9 X u b S i 4 / m g W 3 M K h O H 5 3 i J O D K + 5 6 9 r c T U I i n i n y j Y P 0 C o f O 6 Z i m A m z d z 4 d i 5 B X a m + 1 l F Q a V a S m 3 9 g w Y f V q X m V q j 0 6 a j R N i c C w j 9 Z C 6 / e O Z h 9 H r N x S V 5 g r s B 0 4 u e x O T 0 Y V 3 q + u N s x V J l g s N t L 9 a x A 3 e U s j z p Z O I k h j X S 5 5 S d q Q c p Y B / j t b n x b O R e g Y t t j M 9 V V L x K d W 1 b M N W x D i R j R C f 3 r H 8 H z 6 + z L E s W 0 G L N p w 5 a f z T s 8 / 3 X y G P 9 O H r V 7 B 9 7 j g P S l K 2 P S 2 v y e O H h g H 4 C 1 P L 4 M D r F g t d X + P Q S D s R 5 Q Q n n I V Y n u P H 1 D H W i A d b N 6 d l x 3 i m N / X A + l P a G p Z b 3 A M x J N p q x T Y 7 H M a b n z 7 8 r b q 2 A p 8 O k u e m S P A 2 i j j x Q X 9 g / K L y V I 3 / L r 8 e b M E 9 D N 2 v l p / g m / J v T t O u p U u m o 1 z L d a B P q s t 0 q A i J E P P D I O a f n B V r w I b 3 T H 4 x v 5 R g y W f n 0 Q v s 0 9 q g 7 Z y j l s V / u k 0 T i u A A 3 o P e k a f j M g 8 W b H 7 G d d 0 M H f H b X x C 7 k m s y c I r y 3 M a E k D t M D c G P g F b t o U e U a L 2 G y 3 A Y 7 R 0 a i d + Z r T + P F E Y 3 E 6 n T o k a Q L 4 8 P u k U s O e A Y C + 6 z O R w f x W X 4 U n d m H w q v F 7 D M u C 7 5 i T Z N K k v 8 x K 6 K v E S O D h y u 6 T u E n e U 0 k o G l F q T T i / n o I K e s Y l N e Z A e x h t / W E S 9 r M j O 1 i i g x s + k 3 E d i y 4 s F N v R + g Y 2 g I 7 4 m J W / S D u + T S 2 l H T Q P g V c E v J H T K w 4 J X F M G c U s A X A X 0 G 8 k 2 v 8 s Z p M N W S 2 o 8 i S 9 7 6 I E e 9 2 D P n t s + O E f 2 i a 0 q S o o 5 0 U x a N t E Z v b N W l c D t R y t k i + 1 v w F 2 q m P D w G Z G y O W 9 p 5 t N Y n 7 r X s E C L v C l E f H G Q 5 G J e H m n K u i z A p T h R 0 u B W + C 3 H Y 5 f v E 0 9 F z a k f R c q v n s G P u V a S z x 8 i y 8 c a Y d u i N m q / V V k h n l L h X Y t K q 6 r j v t Y A D V P + O e W Q u x 7 7 i z E 3 h c Y D l 4 8 w q l I M 8 5 s 8 J J T Y G i / s C 1 Q 1 w A B t r Z + P O Q D 6 q g x y S b 3 a F X k G 3 H / z D J R k P l f 9 c 8 1 k 4 y m C a Q 3 H i x i B j s t p K p q a e 5 S Z 9 z a 2 j W l + l u o U C s H M 9 9 P U X P G + L K / r / C D p b G c r 4 B O r s C S x H + n v 8 I z 9 J r c u P / a 8 g i h 0 D K v o h N P y l m H h B 4 T R p c T i x H z e j m e + f j M 4 a C P J + 0 Q f O L l 4 f r l A e h f s o S V y c 5 y P 6 z 4 v y 9 A I 1 J e q l o q K U 1 d N q 7 F o H 5 y / 0 M s X 0 1 1 u r Y 4 A x G j 8 Q H 9 g U G w g P u t A p A M s Q X o B r D F P h H s W 7 0 5 Q P h m O 7 X w G u x 4 o t J q m / j v X + 8 f 1 7 4 o Y c I A 4 5 T h W P J B y Q q A b H J V n f X I O E h A t P b f f F w Z i + C f X r e / V + j 9 4 O 7 N u Z b k 0 y / 4 g L l Q a w U s E A Q E B Q e n u a E S k U f r u 1 + c 6 8 V V G R T V 3 N U Z F 5 s j I G B H x N u c c Y e / n W W v O t m 3 M + 6 3 6 + g J D G a t 0 R h / O a r 3 v k R 7 q c Y r + A r v e 5 B m 5 q K 1 k s i M X 4 4 6 e 1 v Q 5 D + 2 i b f M 7 / x X V W 5 4 F 8 u w n 4 H Q f H / i R 5 4 h x h o y u X g k n b q M 7 c o a r Z N X w T 4 u 1 5 2 I m A q g g t 0 g W Z 5 L R M V N b t 5 P 1 f l 7 8 6 y X 2 E Q 3 N A 1 k z P u 7 L J n U g g 0 N 5 D + 4 A 9 N Z J a C f Q D Q N A D s 9 K Q 5 8 6 p S B 3 8 Z P u u k V s u g V P 1 f n u R J A D 7 G N B N p 8 L J n R r Z C D i G x D p l P A 3 l G B H d z j C G Y p X F G M Y o 8 e x b s A E K M E E 3 v U + k z c c T a v c y d h 7 9 z u q 8 T v G r W w p E i / o 0 + 8 S 0 h J 3 P 4 I Y h 7 B o + K c i N m R u w F 4 m / K j X I O c 2 4 5 t X W E S S y 2 8 r L 3 p Z f E 3 0 F n M U 8 e p R V O R x s y v u F L r D u n / q l O D Y i y 3 i G 9 S 9 Y B c Y r m G a m x h 2 O W d A Y 7 c 4 M / a m e y 9 J 9 h M Z t A W C v w 2 w k K v + O s 9 c I 7 L X T U C Q / / Q B U M c x h x I 1 i U V Y 7 t L e z M C R U e X U m i 1 O P 0 n c u T F O H 5 h m 6 r K 8 T F 8 q 1 n C D 6 j Q D X P P b m W L 4 j W P O p o n 5 3 D K E q V W 8 h y o F y 9 3 2 E X a B r A i g J l L f E w G A o D Q E X 7 8 N s b G W Q b L g K 3 n p 8 E y j Z n G / 8 V M r R u y / 2 U J 4 L K r 2 D n 1 h / F 0 p 7 b 5 + v 6 P A 2 0 d s U X U 3 f q r f v G f k T x x q J K r 7 6 5 / h B d c F B 2 u X 5 6 W w w H o H / 6 G M 6 r + y h Y 0 y U u N C 0 r A o z S 5 v 1 y e U K U s C j G s u 4 P Y D Q P L v I A S 6 V G O t S 2 c j B z E 2 j p f A O 3 9 s x N a O G / Q m R 8 5 5 o F W L R 0 b i c e g P z 5 l 2 e d b G f H m H y e 0 Z l u A 2 j G f / 2 9 a f D + L 1 e R N H X 3 y h m n L t l x Q g 9 O q b 2 G U M 9 O 4 O k h C n B 5 A V n A a 0 X Z g H Q D x e g W 6 n 3 Z k l K J h s I l s r + z G J C c h E N 9 F 7 t B K O u y R F N W i 9 P Y a F 2 5 i z b C + P D 7 2 e G h F d a T s B T M m 6 T x c A u C G / O U k h p X l E M 0 Q g G 5 G u j i t 0 E s 9 v U X r L c F 1 q r x 9 q k M L 0 j e k 3 B S i c N + B / q v 3 p a t z D 5 1 g j 0 v + i i 7 l / 3 N q 1 1 l z g F w u E 3 P g X z O C B O c e i 3 O z Q k D q Q 8 3 6 H b R Z 2 K M N 9 / z m F H u r E 9 9 u p d U B T L V 4 g x c y z + 9 U W F t T n + C O 4 0 W j 0 G T J i y n z U c W 8 7 q C z i 7 i M j v S v R j p H A 1 g K u t q 5 Y n f j p G H 4 W P T U B z s m d O F c N 1 D p s / 4 E 9 x 9 E + Y D 8 g o p n 1 x k Y 5 v R + 6 + S Q l x x B R g P O V O + 0 u 3 X L v P W p Z F D A n u N E 1 J V 1 J 7 s 0 T j x o g o D e Y n T H 7 G t G 0 X l p 3 u n a g 9 7 a Y U + y j E b o k l O d 7 R Q C / n R G d I l k 4 f H G R 1 i C b I x J e p x / C l t S u Y q A Z c M 1 9 v Z k 3 c G + x 1 M g q v 1 X m D y E x k y 5 z s P N M k Q M L g O z 3 c Q D 8 q Y P t i e + 5 H s y 9 8 Z 7 X Y H V 5 v E N + W 5 7 Y t 5 x U x J A f m + k p L O m r D + 9 b J z Y t 5 I d x Q z v O e k W Q n U k r G F A o D k Z s A B v e f v Y s d P l K n y c C 1 h N 2 N 4 3 4 7 g S o W D + n A l u s K i C r i s 6 5 f u l e A U f l s + p M c O Q s o R K m 9 e 6 M 9 w m w S + c v + B d f v P Q A A / / e U 7 3 3 i i E 1 X N o f B e n z E Z d K A u c 2 9 Q S 2 B 0 l A z 1 + / 9 O G b k d L U e c T A y W T P U Q b U U a B r / P 0 4 Y G J u T M w e C 2 1 h t g T C w x A h f w A f z 7 1 v f O b / n h h R O C n b n 8 z i A T 3 8 Y 0 p O + v s T y b e W 2 6 A C C A d s 2 9 6 X M n 8 h I Q M y C E r 0 q v n w v 1 L R v X 6 R a N A L f F V X a W q C b t R M w 7 W B t P y B p E J p v q 6 9 r + b h f E 0 L C / G A l T F i q r D d e h r k 9 z j c R 8 P E 8 m o I r l t M q Z 8 L l 7 v r s 4 Q f H a N l L F i 4 k V 4 b 4 Q 2 h 8 n F g J 2 S O x 9 N f z + T Q / Z i 3 N w 9 x 3 n n 4 l H Q + B J U y v 9 e Z K g 6 6 / n e p s T f 9 a q h 5 d I 8 k 9 o x j 2 R m e N m z I U 3 X F 0 k X z E T N t c j j K x N e m V l l m L o H N e D K m R o z k X U 1 I O d W l D z S T 5 + + W F 7 u h r j x O t + m P P 6 3 H 6 A U 1 s F x q M A z u D 6 s S 5 C h 5 i H i n Q + f Z X 0 Z s 6 f m I + 3 H X P 5 K T C l U i O P I O K q 6 q X M J s Y z x T N 4 r z n Z n Y o 1 R S s V P L c d k L M 1 k Y c I 2 L P m f M V W t U v + P W 9 l R F 4 u 2 5 Q l P g 2 D 8 O p p n v 2 a 3 R H T h / p D P Y f U l v D i R N x r d W o 2 K 3 + 1 7 h R 0 s l 7 h W 9 Y 2 0 Z j f R A H v f r 4 / k L 2 S P 7 E m M e y c 3 h 1 4 O 6 o A u A 3 r H f t F Q Q / 9 x o 5 N e + w D + i c n R C a 2 E w e l U f w o R S S h b t S w k M q S J E W R u T + v K t l 3 G f a i z l N z / 8 V q P + d f V 4 C 3 7 Z b b f 3 p D 9 W z g / T X I A L 2 D t r y j x K h k U y 8 + t d x P V m j B x L q g 7 N l F + A x M + W y A i 9 o Y P R 2 D t g / z k 6 c h E B y s e H N 2 W d q v N Z I K K X 0 A l f D 8 X c C m P O d v Q s H d U d i h D K o Q k c d E l g i W w 3 6 g J O b o v p q S P d m c s P G I D i / e P b G D f B O 1 j E b 2 Q g 8 d n l Z U C x 0 w k s P t u D Q b G q 2 o m 0 6 4 E R X 5 y V T K p O E F 9 3 m G o t 2 B c M w U l q O h x b B 3 4 + 9 M 7 t x 0 u K i a P c H y 9 D J 3 d L T f d M H l 3 y o b 4 6 m e Z m Y E i j v N J 2 x k 0 V U H E 2 C 8 h a c 3 S 7 9 F S l U c d / s i 8 Y M / P 3 p G s y 1 t 4 0 t 8 w B + b q 9 6 f D d I H 3 N V b W 5 Z 6 v n Y V 4 a 8 i v d c x A 7 z Z v + K N a 5 D y h 4 M S b D G Y 2 o c I 7 D S d q v x 3 w I q q F I b A s 4 N x s G O n G 6 J L + P X 3 b M M 8 5 J K s A E M c R j k 6 V D w m K B E A O i V g 3 p s P N 0 Y p 8 n M t x H t 6 r U A U p D / + 1 t 7 q 8 u O u X O y O b g e s P N i F c l 1 R L j S i g U 4 M Y b + C Q v N v + s j 2 S x W + K Z V 8 G t u J x x L 9 r 4 O b r l B y J L P 0 s k n a p D T R + s Z c q O 7 u u l o V X n k f v N Z i v L e r 9 D z F r c v O R V I V 8 G S n x n B r d J S C I f H w w a Z 1 l G T H u Q b l I i 7 h J m W n a / 1 z c T j 0 d o N d m Q 7 i i f t Z 7 g c x D 7 V 4 D X X I L y a 3 G C 9 m D l W k E g a b Y K R x l 5 y 0 j k A A W C Q o 5 4 E x o z x B i V o p b G h J U 7 U O y o F o P 4 0 I C K 8 N R n E e R 2 / l t f Y 3 R 6 j + l 5 T 0 L 5 d 0 F L Q 6 3 2 V K Z G C L w g s L b u N C 0 e R s k X o V E p k H A P h X o Q u H H q + w B f L x w O K A w l H 8 7 L U 0 O + C f T v 2 Y J d A I Y y A f L 1 V J v 7 V z h 6 V H C U c h o G A d L K v 6 c x B l 4 8 I + u J j G L L n c 5 J s i d H 4 h L i h W g 5 T x B / 6 i N e 4 q 7 z L P v g i t v t i q j L H q + H 9 / 6 W Z G D L H c p S w d K 2 l R p i r 9 M K J j B Y i l x Z H x h x O c / / g v x l c Y 8 O w l Z g O N z w F u p q / C / 4 q t C 1 n c g H 8 W k F 4 x q P z A U H F 7 + O Q / / 7 1 M 4 a I 1 N o f X j C D 2 a U e 8 s / 3 u 8 M g A U P f T T e I T g t G y 7 6 C w F c Y Q e P U p p d 2 u P 3 O + l H h 7 p V W 0 O 2 a 1 9 L F 9 i X G f 1 2 / G 0 P W / 3 e y s 1 S b t s 5 d 3 1 g z X + G u f 8 d m x 3 6 c A c f 8 v G T X D x T N e k O D 8 p a C e w m W Q c D R R p D F X C T r i e x O m j y A u A A f G I W J j V 4 v W k Y T T 8 q f k w 0 d 8 v x t / z x X d t 1 p / E T s l 4 Y x 3 N Q 4 j 0 R 2 I 5 z / I Q X b A a l 6 u J U b 0 z k z j L q A R E 1 X a i Z B y C T k P t X O R O 3 L D + / w F F C x d X Z P i P 2 D Z x d 8 2 w Z k i 9 n H z m 4 i W p o b c w i f + G V k J v q X R 5 7 k + Q N L z V 9 4 I 8 o W 2 / 1 L 2 + q 6 Q a D j v C + 1 v 8 u 0 C c 8 w T v I g s b g V r E Q + x X F 7 W W 0 0 7 c Z y Y J Z p x J T F x S Y W v L y q I m 2 3 H + Z I c r K 3 R f t C l F x 8 c Y J X A 8 0 L 7 w 9 a R v h p 4 F / a c 0 k K 0 W 0 A 2 V n R l 6 7 O X n o O e n p d W D c Q A 8 m b q L 6 7 v u n p x h G I D c D L o D 6 E E c c f 3 l z 6 k 6 0 6 N f d 0 f H F P k j N W H t T Z Q 7 T t L o R C 2 O P g G L P A s 3 T Y d I / R d r r V d U d i j m G U x C I O M i c A U 7 F 7 1 3 X x 5 x 2 O d U v S R X E F h x h J k z y j I b f d 1 E i O 8 G 6 y 1 x j H 1 W n Y 5 g G 2 6 Q A K d 3 / d v 1 z J 2 6 n c r r j W S t c X v 3 E O p x P G W X V t N O n B g o h 0 i m x I o W r p 8 2 2 9 L G o J H v a S 4 z k J H 9 6 L f D r t G V 0 C N X k M 8 g a 6 v y 0 x h 7 9 v t N / S f q 4 v I 7 0 / c g O b F / v Q u C H y T L r l 6 M l c u a A g C I C x B 9 w E l s W Y n U V 9 J k x A J b W Q e S E j 5 w n J e q 1 T b q S e 2 O D / U I 9 Q Z 9 8 9 T u J W M Y Y T L i f o e w Z p o q 0 p B 8 J t O M N f h 3 e C e 5 r S g T 3 z O w F 5 4 j d c Z p 2 e p D p S d 6 2 l 0 M U l p V 9 N n r 1 Z 4 A 8 P p e U Y A 6 H a g m t a 2 P V v Q G p 0 H w / C / c + j 0 V k R O Z 0 4 q W k + F n g P H 9 Y B 9 d F H 1 2 8 4 P h t 1 4 0 q j O C d u 5 d j + 7 y z x f o 7 Z 1 p x t u p L 3 O v l i c H f E l N l L q T S U 5 u 2 y P 5 8 Z k N B 2 r g 8 T Z g x O Q 2 3 f 6 D s + q 0 x x 8 A U 8 E 1 R / U E J q e + n c N j x B A W Q t S d e e z B T y f Z O x J d r Z 5 8 V 4 m g / L t e V u X O X 9 Z x u F z z 1 F E P 7 b t v 0 J I 8 Z U 1 9 + C S K e 5 B E 8 h Y Q Q w c d R P B 3 u W b b 5 I S U / D 1 0 S J b S 7 X I 5 X c Y D z f J H z 8 C B D d o Z H O S 3 i A Y y 3 h d 9 6 0 x 0 x J h F J 6 f S + 2 o L + z O P W A i Y M B 9 N S F c 8 u H s D K q l R J V f Q a + a p 2 Z E Z 3 h 8 2 P v 4 u o 6 + H H C D b c 0 O m B 1 U E n g n z u A i a P v E F k t R 2 2 e n g 8 w d 3 F 2 5 v 4 P u a o g M t 2 2 W z q g w T / 7 M b 5 / Z Z 7 1 2 0 s A g U W I z M i C 8 k u 1 k b u A 8 Q Z f t y w h z i T R u y M w S i r k b L l e M K M o d Z f R 5 R p M W u y h c M i m X z D L S 4 g K O 2 S B E + Y S F S V w D c 7 x N n h M u M R z m V D N u J B I H 6 f V q 7 D w i u s W x a y O h s 3 5 f G h n e Z x R W 4 D 1 D L S v q f 9 u l w R T e w u U N 9 a 0 y m 2 P I A O Y f Z o x n J + d E o i 4 H Z h H i P 3 8 y 1 L W r 5 / 4 U V A o R N R k f f Z f X 7 P e D j m N W C N l 7 P v + n n 1 P T g n c v O d y 3 b z I y M t n M f t M j e l 9 0 S b U E l v b 1 R t v q Y F n a U e f C x D w j / t r g 8 f Z + R 3 w X L x I G H h Y I T c B Y e u C k c u O F J P f g X u 9 w 0 3 2 + v n g h u z 8 x f f 0 R C s 8 L S G O 2 W o q e O d A 4 6 c s p t 1 L n n J 2 Z k q 0 A R H 8 M u N d q E N h S 2 c I Y x y A 1 r W v x 0 m G a 6 c c s n r i B + 4 r u c 7 C J f Z C g L p S U g h N n a Z N m 2 a e a C 4 B w y I t l l 7 T p P Y K A + L 8 N x A Q n X d 3 S o + H Z Z w R 2 d 3 T d 7 p 4 I 5 c t c D e I o W g U s 4 E k 9 R j v f 2 g A m U 7 E g 7 5 5 S p I y X M I 0 h j q 5 9 t 3 v D j K O g V 8 3 L j B a O x 6 b e o S W 6 W h 8 B H u n + F r X 5 Z b Y 0 H Y a A G H 7 q N 1 p N x 1 C R q h r 7 5 R D 7 s t / E u n 6 O a s 0 L j M Y K c r P w o j d f 9 A R b + g n p 6 Q + b l R z 2 I A 1 + / c K L n u a Q 0 C r k L n w A q M l a W i 0 4 N i G 0 7 B r e v 0 8 / K S f v a j P Q M 6 d p e f 4 P Q p Z 9 6 K p v J L v 4 4 o e H 8 o N q V m s B m 2 3 W D 9 6 e s n T N U Z c g N r u p o Q k I E N 5 c Y m 9 P o a s t D N L l T B + p O c 5 d u p 0 9 1 u o z M f d u y X 7 m + R l 2 7 B B T Q z l Y V U 1 y m + O 6 R p G 9 W i 3 l c t y 0 T t 7 4 z y o N H B o t c O 4 t 3 T o u 3 K y W I L p s P P X J S r u h 8 g l 7 Y M X D S d s / c r m 5 c E 3 B b F f E O H a x 4 i w F u R C s R h u b P Y V P 5 c j T L 7 S v Y c 0 p R 1 D Y J n c A 2 q z M C F f g k I D A e 0 d X i i n l A 8 7 n h X t s f Y h A Y w v X H G k T q / 2 N 8 + l P / Y j n Q d M p I L C 9 S K / Q 7 U a q R z 2 x W o 4 i v A Y e Q t 4 R w J D Z + z e x i A L E l 0 G 8 i V 5 B V b t n n r 3 e y 2 n y + N q k 0 l W 8 l 0 7 3 S 3 c / m j 5 p S Q Q D 5 k i x 6 Y q E U q 3 4 f g R 6 4 k Z B y V w 5 S q G + z d t f T 2 a C 3 w Y p 8 w o K 0 l u w b C r J n b g 7 9 F o T O h L g R x 6 F 4 v q s 4 M Z z Y c x D D 3 X 3 L s Q G 6 a 9 r s P H B 2 n 0 6 U s q l E f t 8 M L E j 4 1 o D 0 U t G 0 J U 6 5 Q f K E U M 9 E C H U k Y r x p f p t 1 F Y E m Y w u u b Y 5 d Z s x N E J H 8 P L P F 1 w 6 f x P e x k F 9 p 7 H z 1 Z p L m w J i A 7 S Y J V Z / E 3 O X H y 3 2 + Z 8 M n u M o V i r x b 7 o g r 8 2 g S g q 9 m c E Z h G S Q g L a 0 d 8 g X X f e N Z P q q 5 R d u v s x + r r 6 w t X M E Q X y L A 2 C Q u s t P L e S f 6 R A p I 3 8 h W E B Q L V l Y g r 3 x R 1 s I s 8 v P l L 0 U A P 6 g s q U i w q V 5 M u L 2 z / P U D y 8 / w 0 S 1 l D i 7 a Z x l K d y e q 3 g Z 0 G f D P P P 9 J d t B G K D L j y X l y s A B A r c o i W o / 9 7 T V t 3 + m K I 0 e I / Z + h F n r v u G e P m 7 C X c n z 4 j r G h L G T t a l X Y X a q H o c X 8 C r I d z T 9 a 4 E 9 O B K V j g S r s J c f l P v 4 8 2 Z B g W S V H 4 T Z N l r l r l e z Z + + T g m W i I / z i c U w V E a X 1 9 p 5 v X R u m 5 q j C r 1 H D m u R P 6 2 G / j S A l I f 6 l k W I E K 6 d Y u L L a a I H M A B W 7 j L 8 B X N 9 Y M 7 T t o 4 + / V z l 8 L 6 b h F H 9 X x / 2 x U a U c k b S u 1 H Y 4 M T v 7 i Q A S E Z 6 t X 0 c b p D A K v Q O o F C p k 4 b B a c B 4 C G e J j r d Q w r / l 9 X T p + u + 7 L 4 M s r G q H D L y L P l A y + O r Y O f u U 3 Q P K 9 A q u 1 x 5 f i b w Y u U B P r D 3 A J b 0 5 7 k I 9 4 l 5 m j x G / M D I g e m M v e D d t D 3 z u 8 j f D 4 Y w Q 7 1 H 8 C T N x j i 6 1 o f 8 b t t / P 2 + N 9 w m p + B J r 0 u r G z F t 5 v o 0 N W q c f 0 4 X O 8 / A L f S j h F 4 H D f A 9 N v a H 7 y X D p / Z W C v N W e Q L S q / c A t h T H g B H X O H Q 1 J G H L J l S u 3 2 v m c H t L s D 8 l 0 W d F m 6 9 O 0 2 o N c U W b K 6 b u 1 e s 0 V 9 i c v f U S X z 9 c W o p L w P e t a o s D z i V G o s Q c N K K x l c J H u 3 n 5 i X 5 h z 6 1 U T T H 3 y L H M Q G R 9 I x G v S E 9 O S + 7 1 3 a D c f Z x x 6 t 4 N j L W j 8 6 w d Y A o X T F N b A Z S x Y k V D P m Q z K V 5 Y y s c l e n 2 d d Z G q B f l Y t 7 b K I w x y P y h W y + u a V X 6 e c u l t 8 g W B K C x j 4 K c I h q 3 8 e o E u e k c f l C t Z 1 / T L b h A t 5 w + b x P L t p O s M p / Y 2 P n Y K F R n x n j 9 y n N 6 w h o H 8 d + z j U i I E / x / d j / Y 4 H 2 G W Z T j J y A g c m 9 O N K V + 2 s B Y F c 3 3 s 0 + 7 q C 0 L O H s C m l F L E Z + m H j 4 Q v y i t r 9 S P p l N + K 5 0 D b I U g H F n A z p c 3 j Q a f H X 4 7 R 4 p G R m 7 9 K j Z a v E Z A A G r X P / R Q p z Y 9 / y B 4 I O W 7 n h M 3 2 W n / 7 r 5 q 8 L q U 2 y P i g B G 4 N / x 6 N x r G F b 8 6 B / T U y Y t K M t 0 Q u b z r l F C 0 l c G g A Q 6 E f G j R 7 D u 9 4 V K / A 0 z y Y Q E O 5 + t Y V e C q + e F P t 2 X q Z n P f T 3 6 T 6 w L y x s 0 O / W g c u s D w I w o T / s A A 4 O W r w P P K 4 O X U N 8 H e r p V 4 J A K f V j 4 e 3 b k 1 v p g A X W F g I 7 h 4 / H / K x 2 V a r 2 2 W A 0 L b Z T 1 0 w m 8 S w 0 f t R n V V t + f 0 D d g t F + h f Z 8 3 Y v K v d 8 e 9 e 0 2 W R s v w p i c 7 p 8 k + 2 P x n I O U N + K G g 9 W + y q a 5 Y P R z D R x 2 w B W Q x 7 N h 1 W d U H 9 5 i X p b y q 1 J y H E 2 7 l q s K u V Y b o p h n J B o v Y 4 B 0 o E s + f 6 1 d Y B 0 N v y R + 0 s l W 4 D 3 L W F / Q s A J e + 3 1 M w g G l 1 m t M x F v 3 E t j p N x 9 G g F y L S 9 n v 3 0 L 1 b n t X b J C L g r l 1 c T 8 R T m 6 S X B x R b x k / 8 g l f f O f Z l 8 t K 7 0 D + u J 8 n 6 l 5 x 9 o q T 0 w q 8 n Y x N S M N i v 9 r 6 Q Y u L Z u f U + Q F z 8 9 3 y G 5 r Y X G N W 3 l + d l y Q o o H n e q 1 p s u R d t d g X j X Y U 8 7 x / u J K X t l H t 0 n 0 r S 8 b C 8 q A S Q 0 t I x G i J s V D L 8 V S X a H g 5 G x S V f J D l P w k 7 i i s v w G 6 s X Y H i H 2 1 G V m t 6 b q E K i m 6 7 5 Y S Z o q x I H n t z b 5 X O y J f f S + w F i c u 8 G i s 9 d d + L o z 1 Q E / e P 5 H N 5 Z G U X x T b k E O l Z p N Y P Q b P R 4 Z e g r k i o P X c B b e n z 6 6 S / g F b 4 4 x p B t 2 u S e 6 I o T q o o z g z L H i S e S 6 f t d l X 2 I y z 8 m v u E y z k B I k c u F A v b s c E d E t k S B H V d w X s / g 1 u H f Z G d T U q e j y K s P B U 8 u T K A j D 5 8 2 B c F i S 9 s m b 2 s Q 2 8 e Y t e l 2 5 o x T U B 5 4 3 + t R t X n 4 f J X n t Q 2 t O Y a q 2 F K U H t y v 2 u + + h B J x N E h x v F o e j F G X p w o E n g l h Q Q F l O b o 7 M b p H V x 7 W X x P V I L R W U 9 p k Q V K / 0 V h f l d h v i A D K O 6 + F n l o r f + 0 5 1 / d G h w Q 7 E j t y G V S a 9 t K / q n 6 C H W J X i v X 9 d q 0 z + B P d B 3 9 n y M s 3 3 S s v e A q t Q n R P e K e B D b R S 4 2 D X 3 m 0 l B 2 C D i + G H e X H M S H j y P f v 3 y p M H e L W N 6 p H X + U 5 c j 7 7 f U Y s U H 7 9 i G N G n v u Q M R F k C + g O c B r R T 2 p E I n j i H Q P 0 d 3 n 8 4 I b / V N 6 F 3 + q L g n T r E O r C B b t e M 7 7 v f e Y A e R s j 4 j / F h D 3 o f f 4 W T P F V h p x V A v V Y D R u O O B W v C n 5 1 x 4 t l m 9 H V o I 7 L G v U b + v p 8 Y v R y b V n 7 7 + N 2 H 6 S A A D Y t y f 6 W x m 7 3 o A 1 5 q T O n u / Q 0 k n g 0 + h 8 r M J X x T M 2 8 4 f w H 5 c X b k s U z 7 w s M 8 r 8 X q b Y s 6 u r o k w b 0 b n 0 1 1 S Q f i g H 2 u w f q 7 / K Q q T X b q s J / 1 v l 4 F 9 1 5 I r H b 8 f W x s n n Q J g k Q r 9 7 k y x W N L 3 2 j + i o P k W j L Z R a c f B r E 6 G J A L x p z 4 A B 3 W / j S 0 3 w o V Z S e 8 v n s H K d S 2 q z I a W b 1 i i N 9 i V n 1 + H D z s 0 f p 8 g R 9 z y P L u T n K 3 b S O 7 I / C K j U 3 J O P d P a I d X 5 4 v t b V c k o j c l f W M F y b r Y n 2 c 1 T u 6 + 0 j P B y S N E l z z s U C 1 2 5 u N w G T 7 r Q j y E 1 Q i r x r 3 e T Y j G f s E N L n A H 7 e l q 3 V H 7 6 R M d / W f 3 9 b L L K 0 c B b c b H z Q A o 5 I a w y 0 W P 5 T J i S A C n L Y i A a r G s d p V g u p r I k Q i v r R 5 w v M h r A P K y x 5 B Q A A B 4 h I W K R M D 4 u v c E f S 2 i P 8 7 K U / b D x s m J Y I c L d u U G / c b u j 6 X P t k a b O g Z 7 5 c 6 E m X 2 c j G Y z C c o m + r I X 6 N J 3 P q W x D 9 f m a T H 7 e 4 0 d 9 R e 9 G v 5 + F 6 R Y R a j Z t Y j 9 Q 0 m j + A X B + p u l 4 4 z Y T v o 3 B y w z x S V G X x + y e V u h z z E L 5 2 b P m 4 W b y 9 N l g N e Y w h W 5 e v I 9 i c P Q N k X f S F F k 3 a B f U W 7 V c L 2 i Y s r 6 I r s n o e 2 B 9 b M x b b / N M L v K f Q + 4 u o K 6 Z 5 8 H z A w e d / g G u 3 A 3 3 D 4 / 7 E s / s D z u a c g b A f V 4 Q / F 1 9 a + E b 8 1 d 8 Z h N R L T 0 3 6 D h B 6 S S I S e O o c 8 8 o a N J N I X m x u I B m 4 q 4 3 6 n K D 1 b d G T g i Q q n r y I i 8 8 Y e 2 e S e d 8 P r o j i i I A O h 7 c i D L P r u g x 6 e w X f 8 V w u K M r K z 3 F G W C v w A c c X Q t q F j c C b y + A Y 2 g C m S / 9 H j 5 s u v O B M G f Q R w a J d X s o W D a 2 0 I y c a R + t / S U R c M u G O j + W o 2 x A E V B S t f U W W j 7 F p K 4 K w w 6 W A 4 g h Q + U + x J w n j + x T 3 + 5 7 r E i p e + 9 Z Q B S n h k X g 7 3 J j 6 S T A J k v d 6 N d B O O 5 S P 8 + e 7 U g L n 3 e h u w D d w h u T i r H N 7 a E m g G e O s a n 8 V u m J r J S T J C C S 5 J s Q 0 Q y h y 8 L l m b q D p Y 0 g b v r w b u x C g d u f b D G j T w F A 9 Y 1 d U H B f 3 I B / V k T 8 w 8 L S M N f 3 G 4 W B B 2 T k i N 3 y 8 B Q 7 T N h c m v w + 6 k 1 G L x 3 v z P w 6 I e x R Y s j 1 u Q J D J a / A w r U 1 x D f M M L m s x o H y B f 3 P m B y D k u I b 3 S G k p D 7 1 e f K 5 1 4 / l + n j Z Z e 3 B m 8 h / E N 6 b T v u s q S I x G + n k a X L 9 Y 6 Q 4 Q a m d W O i u G A 1 7 9 v n B i B 3 H P v h f n U x z n K u 9 p t 9 4 F K T B b R w s m 6 c L W v 7 S r 5 8 S e a b W i w b E T l j q o f 5 Y E y p 0 T E K K 4 F 5 4 Z 1 Q / M P b g z i V B C O D 5 m W P 0 L c + E / b u + 3 p 6 / q p X y W 2 u 0 w 2 R P R 1 d O u q W l N V c 3 s 5 c / 7 A R T Z O f Z V U 9 n a Y 8 G f O T S 4 Q 6 y q C 4 n R z W x B Z T t 6 3 + h N Y m X Z Q q D E I S X 0 i n x a R 7 C W W L l + k k m N Z o V Z 8 + 8 f 7 U V l 9 i 9 M A 7 n J j k I x 8 Q J Y C z i v D J 3 t n y 7 3 p 5 F k I h 7 0 g p e x g 9 F z 9 J t z e M w + M B p A 5 q f m t Z O l x x E w M U s N + V d 5 d e o 8 / H V m a Z y b 5 G K Y 1 7 x R O O i f 6 U D 6 J + p T 8 e S i m 8 T Z H m / M S p E y c A G A N y D F l A x f z K e 4 l E 1 9 C r F j E 4 w g 4 t P + 3 Z / G g j G j w p A I q q J v u y U B v w A M K 8 D u h p j X I o 1 i h U 2 s X k q a + q G D Z 5 8 6 o U A l y K A s m k R 5 w p 9 8 E t / Z m s j M U 9 8 e 7 Q P 8 Z G + P D w d K D A q q r u W V B M h h K v 2 9 U x c B k 8 f 3 T 2 v p T E a X B k O + X e Y p L f 3 6 A n 7 b + 5 v 6 h I 6 R t q E U F m + a I l d B 6 t n t v u A 5 O 7 h 9 J T n X b V x i B E k 9 V Z Z p Q V N Q 5 v b s 8 6 g W K P V O D x k M c v p q z 8 R x y 9 2 P E q 0 x W Z 0 / C e e X 8 R f a k 2 0 F w B I O A 8 Z z 6 e W t S p B X s 1 T d D 4 N 0 M U v h w B D J s L c o F a 9 4 5 P n 9 P 5 H f f i Y f E t J 0 5 q n D 6 R L 1 0 t f h y i t J O o F t 1 u A J a P f r z A A B L l o j 4 B S 6 J k a x 9 s C g P k v 1 3 u c K + V n j j d S o h j D L g 1 K U 8 X m R j j P r I e z B R Y z w B e J g / A I B m 9 O z v H t l V n E i b k f J 2 l S M l D 9 d C r M k B c x 5 6 t n S c o C g d N o V C I g t C 4 f 9 u 3 0 0 V M A k t J j t W C f Z q d o + 5 2 r j J G 0 V D z E s y 7 D V F a 8 b O R J 1 W l 9 B J M 1 Y E y f k g 0 o O D W l i 4 w 0 3 i R O w P Q / H O f l P b 9 7 D w z W Q H D i + e h U P 7 D Y j y W Z 9 V Z i b P 5 0 Q o X y b K s 5 y A 0 6 H i r S A 2 K b K C / P y t t n S j r h b R G e C W 7 5 b F S r I M v R S R o L y o v w 8 A T j R J M f M / c M / Y M F O c 5 u A z F R 7 T T O w Q u r I e e 3 + d 1 I J Y B y U v y H F D e X b 5 v G r 7 K u O R o r 8 c m 4 f 3 O t A T o r K f t u c e O m E b e t R 6 7 G L i A 1 W 4 B T p 1 E 4 g l / L Z s D j Y 7 C P 9 2 O 9 R e m o u R h i K / d 0 V J 7 b U Y N 3 S h e E P e U N w / 8 j B 4 F / d z 4 A U B d t U x M H s l h U o Q 8 a e S f / b g y a c 9 j l Y g c C P u n M c H Q O X Z u Q U M / Y S p l 3 e j a 2 / n H X 9 P 5 2 G H z x D z W l H J a 2 Q b / 1 y E T I 1 d C 8 M 5 f L o d X y 1 u y Q S y R 9 y p e h K j + U + 9 A P d 1 k J 3 5 0 H k A 6 r y O g s 0 1 c I w v 6 u B 3 5 S Q J c j P y 2 N 2 T 6 I N H T F a n d A z r k o 9 Q v W d X U c 2 8 + L S E M X B S T R 4 3 q y v h R U i R N a Z w w 6 N C T O M S O h 2 J z R m e 3 Q T 2 D 4 L S l Q D u Y L H o i q M / w w P S q 2 G B O A r A N J q f H N I k 2 S R E A i v t L b j O R W 5 3 n h 8 d H q x 1 P R g Y b F 5 H F A n 5 S X g s Y l 6 3 B e 7 D d r Z t E z R J v 8 T w V I J o x O P 8 u U 0 m 9 A / o T W A a v O 1 x v 2 y C b p v D 4 F u f L L F D F / w i T K M k W f + F + 1 y / / a 5 g E V s t u B Y W I c M 6 i Y U I o s 7 S 9 w y z f d l N + L d Y I 5 X c A 1 + a t K F M B R 5 F h Z H Y 3 v j R q C n 8 L y C u w s K f 3 s h Z m 9 F y Z k u r e 5 n M G 7 2 j 5 x Q j m L N 1 A E l 9 S O q n p 5 p X p e x / z D 4 f S P Z R D c x f f a E x L l 5 h Z 3 l 1 1 l 1 S m H V q c N g t L a X o c S M q 9 t B i v e a H U 7 4 M f 6 P d U r y G a 6 q T r Y x O d j i B Y 9 5 + u v x g 5 j Q x j m e k x K R U C r M 6 l g 2 T A u 2 f Z y 1 N U G V V o 8 f g X x s t + R 2 M + 1 w 6 r 1 b P x C a + m S Q p / Q J J C L P h 8 / v z y I e + 2 X 8 2 H r 7 N 0 E 7 9 v 3 J w P C v 2 N m K / m F D 8 q O O k l s r h K j l T I 5 R U O Z d R D N I 8 b J n 9 6 Y G M P b M y + N V c H + I 0 X E 5 8 Q c M b F M b i V N v m W n n H U I E 3 2 1 U V L P Y p A F R P y h G L V s e k E e O 1 j H x Q g 7 F Z g D i / 3 K G 6 2 w Z X 2 M P K N Z 6 M L y L b R h 6 / M T o N V j g 1 q u V M Q d C 9 0 5 b j k 0 l R 3 l O W C t o F g Y 9 5 1 7 g z 2 S O + 5 c h K y N 4 i B p J i 6 u E y 8 o P S p G u f r L 4 X y D O F R 2 O D P U B K 4 q M I F T 9 f D a l l b O D A h 6 r 9 g K z 5 T + E L M y 1 E a f u Y h Q 7 Z V H K O y 9 P B W f s h H 7 R 3 f P n 2 u h k D + K 9 c 5 Y R / f 7 / s S M H / C 9 h + w m 9 5 x Y A J f z 1 W U u w M q l D G Z Q e 3 y o l C A H E p V Q o l L r R 5 s 1 8 0 1 Z z x 8 n L 9 6 A y O f v 1 c Q B + b H 9 s k j 9 O Z u U 5 p M q Z y P 8 F S w B o I N 1 B X v i e D P e Y U c 5 H W 1 v 4 j J y 5 E L f 2 6 a w q M W b S y 8 K P 0 L P z V Z F u t j x o Y M M n i 4 f I x H W Q x G i 0 I B B D B 3 q 4 2 G 2 b + 4 + / w l 2 + p T v O X o K f C h 4 w Z J i k h w d n / v e W f v f n 1 c j + 2 F S v 5 M e X 6 Z x H 0 7 8 V x u H l w 1 D J a 8 c e X T j T U Z k j n / e t Z / u h P T d C P W R k i x X I z p H L / 8 4 W z e f Z C / w j f 4 Z M a P i a + W v B + l z e 5 W / 9 T q p 1 / h I D K e v X f t V F A u G x q 2 c w h h p t 7 P P q h 0 h 1 O y h p f n 0 w 7 w G e Y 2 + q w h 0 k m 7 m E k S L X l c O 9 m + H f 8 t L U 0 X s o A G m 5 + F F 1 K k C K D v F H 3 3 b l y 6 P 1 j 0 L g O e T u e A u E D s n + f U 2 c b 9 9 c g 2 H m r h G j c 2 h 3 g 9 r f 3 e r + y z r L c i L x M w a H U m I u f Q b L Z b W k l + h j / r x X + C g U u F M 7 V g q Q 9 0 P J x 7 M p U G h 5 o Z s K 2 w + G n e f Z 2 X d t g j T Y S p 4 f x C V P Q C f r V 6 e b 9 O q m c M T C l e h Z C X C h G a 9 5 H d o e / v H G o Q T E L V S H I Z Z g O y r i 5 h n 6 D b 0 k k Q 7 a k 8 P k 0 n + J B P 6 h 6 a W M t h r U e n g S + t b b l D v T + U h A 8 f h p q h q k K h s T 7 q z s 1 y 2 a S p T e i 8 G A j W q x 6 i / u 3 j o s 0 7 y 2 m w 1 0 x c 8 u j X 9 T s L + w 6 X E D B d n 5 3 h 5 O z j B T j u / c 5 L Z e y R H O V J s 8 F F N Y + I Z W p H U r A 9 5 L 9 q 9 c P P f 9 6 1 0 + E 1 Z 7 1 L W I a S 4 w C R C U / I G P E E 9 g t q j 2 w r 3 3 P h p 3 j m I h V m u q q d E g V 4 e N L 6 x U t D 3 / d A K 9 E + K u e G 6 9 i s c L q r K v N g F W D r 1 7 4 5 3 d f W / l 7 p v 6 Q q n J w I M i G + M / P q g S Y 4 G 6 u z 7 b k 1 Y x M 9 m E I m 3 o / t 9 w A s 7 p P e c x L + r N S R U f i D r C k l X a K d R + x y P r H W n i C t I 5 M f m d S D y z g D E a H r S D T 5 s f b p + t L 6 w K v i e E K J 9 J F L I z w 7 J 8 i a u t d A W a V X W m v 7 w d 3 E U U z S N D K 6 N k W W x x u A B 0 8 f X 8 + g 3 D H q 1 s H d 7 M X I n V 0 W U K d 2 4 v e R C c o n c / V P t u z o A e Z Z W E + v q N L R u G m 9 P P p + X c 9 / 4 2 / U L 6 Q C r g b G B x 5 1 Y Z E E s Q r A j V 0 a z b T 5 h D R R 5 C A n E S L l Q Y 2 d J 4 E v j e B c f 7 1 c q Q q R + P M U M 8 O c A N a e h D q 4 B U 2 u j S 6 d 1 Z X Z r e O T 7 O 7 O 4 0 E d J 5 c 1 C m J 6 H W D 1 u b G q P Y X + S C U n 6 D J w d N 3 J C m z b n R N T i N L S 0 K E B + N a w x + j i L E 2 s S 4 i x c s V 6 a 3 f a r 9 a W n Z H 7 Y f U w F T k 7 M E O q 9 O F O 4 r 1 D D 7 X h y U G 5 J J j 0 1 s U p H O O g S 6 8 G K L v S l w 8 W m p K P l G D Z z r t b j J 3 q t S Q j m 7 h a n 6 5 t B u N 2 K f l 9 v Y f I 8 s h L m y T d c N / a B N I 8 q 7 p y H m W a J 5 5 f E V T i n d c y k a v D o H t x n E B z P s 7 t 6 d b L L M C L d z t x y h E q 7 Q 4 M e V P 5 7 Y 9 C e j i r G R y n K + b w O F O 2 x X F k d N u X w M q X D x t m z t 6 P U C + P e Q f W g q T f o v c H i 7 B 0 A / q o 8 f B F b 0 v G N W F l Y T q E M w 4 s Q e o f 2 t Z N O s 8 L V 7 1 2 z V r c K Z D Y y Q l z b h I c c t h F + P W r G O k z b G 1 U W y r q a d y H V B u U s S M Z D P M i S y Y i D C 3 0 8 i 2 q F s 9 c F f r g 7 z N E x a i P Y L 4 e Q A F r B L Y a X M U g s K u O G J L y M 2 2 J Y o O i H U Y 1 C I X v S Y x Y E K V A m T Q q j G J F A T 9 L + l + m S V 4 u Y p s T S G / + U Z j i u 3 S l n / K 5 + N 4 H e Y y h + V i J V 1 H 6 2 Y i i 1 M C W C r K 0 + 3 t i M t N T T U 7 D N T B + w / S y w b + N G 3 F w l G l 4 J f 7 1 V f Y C 9 C O w e Z T w J O J 7 P h G t 7 L w c 5 U a b 8 f P 9 C R E Y X z J E C U 4 L b m L A s w n c d 5 b G D X N J m Y e p A u d m o o h H s 4 q r Z / 1 t P y V 7 / B W g m D i O V N U v A 4 L p t T 2 D R n E l v 3 g f O O L y Z p 7 Y O Y u 6 G 2 0 4 Q / j b z h i Z r t s w W A U p / A 0 4 / N 5 O 2 4 K x y Q 2 O q f L w 3 P u L 0 W D v i 3 s O P A / x I Q 4 r x 4 k u E l g X c q L j l r b M 9 j d 6 F N f t 8 z k K R 8 N B h R M n 4 s e g t S j 4 l w V b n c X R l a n E W F Y e R 8 R S H O + o u q 8 C M D 1 Q Q 5 b 6 p i Q t + u B n X u X 1 p E x 4 R W X p 8 y w k w g + D F z Q H E K V + o D o A H l a W a l L 4 e Z T v X n D P F g W K S C L y y 0 d H Z w I P 0 H o d r y U l e R 4 + x d r t I Q N 5 s G l C V i E 0 c z u B E w 9 L H S h X 5 2 b 6 m A f c q k O W N E 3 a j t M v h i D R + X M c v + I P N x / m f P a 1 + O 0 I / M M t H s b j c 9 D M B N x N r p u 3 6 X w d p p u K t n 8 2 9 o k I U H / Z k e q y H S y k x x C t B R u H q n P S G + x I b C 8 g N s Q h u / o h y l O A v Z 1 F / v 7 p u + t 5 A g 8 i u c l Q F A h E 7 W H 3 j S V K e s J 9 A A y T R q 4 r r u H / K j 7 w u e M Y F K p Y 4 3 + 1 Z 5 W W 9 5 L R W L 7 Z Y S e o w / 5 q x B + 0 H G 0 G 4 u 3 R G e k b U F Q 2 O v j C r f i 9 z k r z K s m x 8 N i 7 9 8 H t x q P g E Z P T J / 2 n E V N J j U d o b / 6 x v J u 2 F Q 7 + g J 2 j S G 9 c h u t 9 x J J c M C R 7 5 W F z m G + M + 0 R 4 e C k K f P q j K k + p J y D B 2 G R d C y q A W j 7 Q Q d w M c H e X G F N w y K w 2 D 3 d x e 2 v e b z + 5 X e b + G N y 8 o d y + n S a t X a 8 M l G B n J L p o 8 6 a c c Y 3 B D 4 T W H C u 9 P a 6 e Q r q d o 2 R J p Q b h t V H f n M e a 9 n U 8 g w f T L g R k 5 I u b n I S Q Z S Y s 1 b E I j n d H c C V U H p d X m d P l d w r + 3 x U l y 9 Q 1 Q Q p 8 0 6 Y j G i c 7 d b Z T j 0 v X j t f 9 q E C + Y Q + L j n C u L N z m 7 U G 9 P o H f c e 4 w O b k s t C S D u i e Q J b S Z G 6 J 4 D z F u O V a + F 6 r L t + x 3 y Y s Z 0 U T n z o v F n X X X 0 4 C 4 Y K F D J d U c F s D o o N 2 a i H 4 M + W s 9 B v k N f q A C G E L z Y u G G J x 9 L m u L L O H s k S v Y D N + C X 4 G c b g T w Z D Y a Y v F F l b C c d 7 E 7 8 e F 2 P Z l s B A a v D 5 I g g 7 S j i 5 / N 1 A M o A K w o M R A i y V k f K 0 a y P Z i E E U l 3 u 4 Q A 2 l 9 b M 2 M A F w 2 A + 8 i N l / 3 V S A / j o X 9 4 B 0 L G j H b O T X j 7 L y z n P K 9 N s v 7 y J J o F r 3 l p B r I 4 5 S q 4 T 4 o P H G N u H v s M 4 T f q O H z t g s / V w B 3 j s j Z v b E x / x A Q I V 6 2 o a M t L H 3 i 7 i 0 K y + Z o g B V h b 7 + N X I H + X w N E g K I 8 J n M 2 G o p K w B c x s Y F H h i x V F A P r / M + 5 x b r z B 9 E I F G a l b b f q Z V 3 N G v f Q a s l q r G x X M S / R k 1 4 j U 6 J w / H C L A Q P M g c b o C M 0 C L b / u u B t o o 2 7 Y O O L O P C Y I + g D 8 w e C n J K M d 3 6 m C d D u T i k A r K 1 h A Y j W G d q L 0 1 B f L 9 6 M C Q a N k 1 T r F u f W d s Q x B f V F 5 m 2 E R 5 J M B i / Z s a x E y K Q A x q n 3 4 l X 8 M v y F j x y c 9 x Y I N k 3 7 W H q v j n 6 Y m c r p A 7 9 Y y h 9 F e N L X u s 7 H s J F + B U 7 b c a / P u J c d v + P L j 9 O I n V R A o f z L V 2 S g l o m u R o / e R / w 9 C q 8 Y B R V v j K v a u a J x / k A E 5 D v 0 F V F u 2 9 G t W v n n P s c L s P M 6 p f b T Q Y f e 7 v N w b k G 1 u X w o r t n / y T v N 0 u r P 7 v X q s S G O o F M a 9 7 T h X i e 7 g D H v Q M Z z u K n u y Q L 9 s C q Z V 3 L 2 8 2 p U P o O t L b F x L s 8 4 b v a q L H Q V 7 1 z u B y W C 6 C + / P 6 D d 3 q 4 L 6 C A W 1 t U g 5 W f s D I 4 b 9 E v 3 P i V B P e Y b w w f 2 Y q e q d y k 6 D g I b Y t n l G r d e f e O J Q Z o D Z a K Z I s e v x 6 K c p X y k s o n 0 w e M N l C o r N b 1 9 w 5 n o i P I h V j Y P v b f o t 8 7 R 4 C G y r U p 9 T P M H 1 c R i F V + k Y U 7 b j H O G X N e l 4 2 9 S 0 0 s 7 K R q f s 3 N D 4 D e O a A j t i s i z P 2 m V p w m 8 F K M C y F 1 Z W s N a d A r g s + 0 R z p a x 1 f y L M + g 7 o W P k 2 B 5 e R e p X a 5 u c v 4 t 3 N K 5 o / P a L u e A J y C d + e 5 S p X k S 7 4 + 5 4 r 7 b 3 n C Y e H g h q D 3 q J 1 f X n 0 o c N 7 z z u 8 O x B X Z O c L b J G r 7 f y 3 2 D o + a 6 D 6 I w n Q C z x g h x h N 0 b L S s a p z k 4 u w u Y a h z c 5 b k I M j l z C R 7 Q W D I 1 g + m 3 y M d T J d Q 6 M z 1 N X K c A 4 f j Y j n f 8 v N h o / 8 Y 8 J w 6 v i M p R 7 1 8 b g x / h b P q 7 v Z O 0 / j 5 9 e A 8 d K V x 5 a V x w c O U V W / W i 3 X j 4 4 T z + a v V 2 6 T I M X X O J N 9 a 7 y 3 Z n 7 0 4 2 2 d P + h G x 5 P Q 9 a 4 G s V F 7 h v b L 8 G C p 7 s e F 3 y l k T L P z e C Q 7 R F c N w b E 8 K S E G x O o N i R L w m Q J 4 0 u i x F x T h y Q k g C 3 8 A + g V G 3 n p c W v A 8 A W J n G / e L z S 9 r D l e k 0 O 5 H f h c A o B r / e h 3 Q U 2 J P s l 4 A 0 m s 5 4 1 2 5 r L t p V s q w J c c m o J a o 4 t i G F e 3 q 5 m I X d m 6 i c Z v 0 h E D 8 I N C v Z i e m K P B K s i A i s 6 y f a / Y H E u U o k / x 2 N Q Z Z u 9 F F T 3 2 f F Y E o M Y h K 1 x 6 i U U U V B T C e z u 5 4 p v Y 8 r c P / 5 t v d 3 n s O Y W h C 8 S 1 o u l d P G 4 M F n H e M l u X f 5 M p H G Y 5 O d 9 v H v h 7 p u M C f 6 4 H J K i K q 3 c c T 1 F v b s g K E Q q F 9 8 E h 4 t J E d N B X j 5 G d 7 0 p k u k Z r u e B U Z f 3 Q b 1 y v x f c 0 / Z e D 6 A w u G r d A N 6 R W I K M e A b + B i M T Q 7 p g s d n 5 u C i u U K b n G T o I q 4 D C H y y 6 M H E o l s / 4 T w 4 f N Y 8 r w F h N i u W P s Z o X 0 t X V r 7 h 9 f y P n V p C q A m O G x x 0 x 5 Z R u 7 0 S 9 / h L B B j L z i q k 8 f 1 H I K 0 R o 7 Q f H 7 2 j 1 + u e + G r E x G t 9 q s C i o j D y 1 h o p J / o n k 0 l 2 O C 5 m s e h a O D C A q r i D 9 h Q i 6 3 i v M S Y R W A t P u q 5 U 3 u D V N l 8 a z 7 j d e i 8 P 6 Q A 3 B F p u b A Y Y z E Y w 0 q i h 2 w y D y 8 m 4 R d M U a 4 S a a r y Q w l e B l X r v M B 6 p / 8 H R v z / o Z a p P b / W + A P O s q 2 C s r G H 1 k Y S r k 7 X 6 k H / W g L A W Y v R y w w S o q o A k u 2 x G e q k 4 W f s C V b I B O R 1 w 7 5 C 1 Z X A 5 Y v l n g Z 0 i p w p k y J q o i M q p L w 9 p v v I Z t d R x 9 7 V I d M n a 7 C H a l 4 s U I I j z y V s 8 x Q + u n g B H I a P o I g t j r x E Y F I j / y v g a 2 F Y 7 s s q 6 U C u R G 9 w P E J V 3 a n 8 v f 6 h J V h 9 7 2 5 T 9 T p t P Z 6 L c E k r L j N c t 4 V S 7 T 0 b X 7 2 3 1 e Z X k k H P z 3 P x o Z t w h R o J q h L p B u s 7 8 N R 2 7 F G d w M y J P d c 9 w D A 7 X k t m 3 f + X + A U P / G X / H u u i v E X R l k P D K x s q x a W A i + 3 I O U I N K D n Z y d c y J Y L A G u w h y P f + f J p / h l / i + / z v / + 6 / 7 / + 9 d K D e e Z t f t P E I y j e d O W 7 + h r m 3 G g c W q 4 y / 8 L B D P D z 4 a 7 5 G s X Y V c r / E O b A V O m a P F 3 1 z C a I h J r 9 z 9 p M y Q o r L u j 7 8 G 3 x j 7 / v o Q 8 v m w o / v + / / v 1 9 m t 9 x k r 0 j H i x q t j t K x N f c j 1 x i d 8 j e I s 4 A + L c 4 v i Q 2 u s Y / J 7 f d y U i b + 5 m g / + N 3 d / G D N I g Y K U T Q F z 6 U c J x X 5 4 z x u v i z v 9 z 0 c 2 7 c o c G f F 1 v V P V 7 c h 2 3 G R 4 d J h w m 9 / M j 4 r m j / m m j 4 O f i H d F Z P T n R 8 j V d C v O 2 T a W b 3 y x P n h k 8 U K q 4 j P O P N + 6 N 6 v d + 7 + 2 e k / h v l g v v W f + O D 7 v v B 9 n W n i 1 f 5 D K y V A K M 9 E l h 6 Q O M d R 8 s v Q j y J 9 / O a L X + z F J H G e 1 2 Y J V S y S v Z A G i + f M A f l s D l Z L n L 3 i Y W g G u / 9 k Q h / e J / 4 B J r S B N B f F Z W l 2 D g W H e Y X h 2 P + X J A h b G c 8 z 0 8 5 q r r k z 2 / h B 7 L + / D g H 5 b 0 a o 3 v / M D K z e l f e t a t i 2 w N X x 7 k B X N 3 / + h 7 + 0 d 3 w F N M F B k + x 5 l 4 b p P 0 W b s k N C t H T n H x + J 2 s I d X N z 5 I i t p 0 b a 6 l d y V e L y W 1 7 b b t n T / N E F J J 0 P / 1 g F B J I d h d o M J w F b a a M b / k Y + I a A e 4 X O l N q S X k p O D z P / j D S 4 s 8 S e q t w E O h U M 2 Q 9 L 8 e 3 u I 4 T Q U K f 6 + e / P W a Q H D O 2 y A y w F s Z O d H 6 r H P h B M o 4 e z r b 6 z X O D 4 d n 6 Z 7 B R R e w Y 3 L z O V 7 8 i 6 f H d 6 u z o o u + 9 W T G B 5 n l t D B n 2 F Q K U C / 5 D v + 3 k y Q B C s e V G x 9 q n H M P 9 U l l j x 8 U j s A T z i X X a J p Y O 0 B L I S 3 9 1 L U H W w n 2 k 1 C Q J r b A + 3 4 9 g H l w h O 1 p l 8 q u N I 9 Q i r n P f v l 0 W P M v w J b e / 6 8 k y F V i c N j n k I G o 5 3 G m 4 8 4 W R B d 2 0 0 d B E e 0 t h 6 8 N 5 N t 4 Q g c + f P P e 3 0 h f P n n 4 h n / + + I 5 1 Y 7 S s s E R t 1 v V A n 3 H B e 5 r o I R P 2 Z r U f z e D / 7 X M E d 4 0 T D L 4 T G C r w N K g T S R 1 q 6 m A O n 1 G F f k k p H N m Y N Y c 5 h K h j P M f l G j + 7 z 8 D a F b Z R B q v P S / p g j l L c L r D w 1 6 X L n b c + 1 E J N B F L F X W w e 3 p O U E E + m X X U t U O F T Q M H R 6 q 4 Z i E Q 3 F / n M C Y d 4 B v g q / N Z d d X 5 / v z + C n n f c Q 1 Q M 7 j K / M 0 A X / Y 1 u B 7 0 S b 3 O w A C J C O 0 e e W H U M Q f z X Q U q w I G R 4 u l l o 3 y k h h i b F g I I t O a x R 0 x H f 0 V 8 8 w A x X F V d j 2 T W d E C N A 2 2 S E / 3 5 R M p 8 S P 9 s m + Q K 5 + h t B p g 6 R k R b E a 5 l V m t 3 3 M b Z z z M 4 X z x + 5 m b D t e 4 7 E Y u C g d 6 P p / j w s l G l b W p 0 G j d 3 P c y I e 1 + L d 1 7 V o S v e n h 7 W s O Z 4 k 9 Y H K T c v m U m d c R C Q q w h / g 1 E T e y d 8 d n p i X k m c F e + t p G y I V 4 3 y M e B X 0 c u 5 2 w 3 U w k I 8 a 4 e e a D v L S I S d H d d 2 2 C D E D r 7 y v f 0 U I Q C 0 Q o f V D P l 4 U x p 7 A 3 T H J b 0 0 A j D T x V h y a D r j h J E a o n r u d D u f a s H g j u u t 0 4 c y s A S s 5 B h k w R 6 z 7 S G 5 Z t / X h 6 X I Z b w Z U x m 6 v D 6 g o 2 G 1 g K 1 s R / 5 V 4 b 4 Q w x 3 9 z y K o M c T / Y x E 0 l j B P W M 7 o T 5 n s n + o 5 Q o A v n 2 K C m D J s W Q u o X 2 J f c 9 Z f C 6 5 R S + M W h N J 0 / p F p C 4 D r / n R F s y X I Q q h p z 4 1 P E s H y B P G r N p 0 R Y P m + V I b y H W D 3 V H 7 3 F 1 B m F 2 H f g U B q X 1 w e x 6 M O A V P W X u 1 3 Y K b o F c 1 8 w t G X r 4 G h 6 G 9 j d + 7 1 d N 4 f 2 O 4 Z 9 r / + / T T O P K J P j N F H O W D X W 4 Z y f A o S T 3 r e i J I i u s j t p C a I q u z h v w + y D Z 6 E F h 1 s t K u f b 0 j a D / T Q R 3 Q V 3 g W e e o p g + D f Z N G C / 9 T R e + y P D r f I y 6 N Y G Y Q R 1 Q V 4 f I y C X 5 j S A 5 9 A B Q 4 R B o 1 f J J E S w M N y d h L f G L o 4 K Q f 8 s R Z W L y N F B Z R r i h E M E i C q 3 I T 8 G h z / M P 4 Y s r v n s 2 O 4 X m g Q z R j H T f 7 + + / p j 0 c 3 L r + 0 t S q p 9 I E j 5 F c E 8 U k 7 5 R G 4 8 a W t o y 1 m I b X a l 8 8 I F X U S p z S P J e Y M q M W 5 1 3 v F d k J H 0 L C G t W e g Y D V b w s I H y i C 5 f 4 p V m s j y Z s r K z j Y f Z Q M L s u B Y Y 8 r + f 5 s Y x X p f t M O M l x g c 4 Z 2 Q W S M b J C P f Y 7 W r f s e T 1 Z a d C F Y E K K L y Z U S v 0 V A n G F G 2 V i 4 2 9 D d u Z g 3 A u W / F w B A p F S V g E 1 1 Z x A Z u I e z v 2 I v 6 r e S X 2 7 w H o V r P 2 R A n 5 H x F h W w 9 S l E V q r F l + z n N I + J x 4 p e i P 2 O 9 I I s 9 j q S W q D z h Q P t X A 5 M T i f N U c c 4 5 q Y I v a n I E I Q w 3 F Z g h 5 R B S n w T u B D f M D G Q 4 U h N y P z i 7 r M K Y O + D D t v 5 j Q P h 9 j 5 B f F 5 c D k v e v d 2 d K H 0 u w 2 y C b T W N z x T 3 s n 3 x V / U + 1 u R H x w F H 9 H B X i t O p S 8 B o u u K 5 q G E Z B 4 r r I E I a k p t D s 6 3 E X l Z B m v 3 6 X n X r G q u l y f C 5 h t g D v f 7 n Q K 0 F U x G s v W t D w t o S w d v D 6 k 8 W J w 3 t 8 4 k 3 0 a X z P P c N h F V h h a F z A O 5 x b L w I 5 6 t E n p o X X L 6 c b g B k 0 0 O u y Y x I Q S h b c M Y m j x 5 P a R 8 y E H I / I s a j O e d O C M P R R Y 1 w O M x W k + u c T t Y L m u G J 9 u j P w C B s h B f K X Q F C u 0 m C o j J 1 P K p O h o I 5 e k i O b V c l O j z K z / u + u t c v M S 9 t K N x 6 J s 5 q + t Q U I W r M T 2 d r Z e l 4 C t 8 G t c 3 2 2 S a v X a t z / W 3 t q + X r 2 7 i + u X r x A W Z 1 i 8 N V 4 + f w W 3 k x N l 9 E p n h H C H M C Y L N 1 r r Y C G k G D V b 5 + c o / l W j i U j 9 V D 5 1 j e I T 8 a q G v L I 0 i w C R C j W 6 n F R m v i 8 F 8 c i 9 + 6 4 M t P x g H m + u 3 + M L 3 B Y 9 m x W H Z x 0 5 I L g R S P Y f P L u x W D n r H U Z + K S G h 4 s n o K + s B j + 8 h 3 k c F s B X K 3 0 T J p z x S s h / j A R d h w g 2 4 Y s + o u 8 l f C P Y 0 Y + Z 3 o e C C p L z s m A Q v 5 6 f G I 1 Y m i 0 H 2 / E / y c c t g / 5 8 / B P Q j E y N Y v T 8 i S q W L 5 8 g g n B / v 2 e D / m K E C m G K U f u + O H r E j d F 5 D W y k z Z l g b W v Y e y f p N o g J P x r V K h r F O h A f n m + r y z F N g v p k W 1 d D 2 e 2 n r V H o + 6 4 D 3 j l y z s G y c x P O I R Q E 7 Q w T J t 0 P 2 A 1 S w j 9 8 p t z g 2 A f c R 3 9 J b 8 k P 5 O U K 3 f 8 x a j i h O 7 b N L q y e 2 d 3 V Q Q A Z 6 S N b 5 v N 9 q t K M W K P X h 9 E 8 S P v 0 D i 1 D D B L B / H + M X f z d n i C k w N k G j i a S w d h V 1 M d + 9 G 4 O T S 4 e U C Q V W R r 5 4 O w Z G U J D y U h Y y Z f N 8 B g 9 R p j 3 g E + V v 8 9 Q F A H Y u h u C L 3 t 9 E x y p E 9 4 w r f X 0 c 2 h d / y o p k 3 X 9 a L w / j P / 3 V A 8 d m O h 8 A / V J a K K P o K 7 X f i u f P 6 4 I M z x b / F C H M G 5 Q p g 1 1 f 1 R g Q w i Y W T o h 8 4 j 6 d y O H X k 8 I A c o 8 s P H / H W 2 + l n u 3 7 B c r y w 3 w j C L P s L X 1 W v f 9 x f c F r v k 0 k y L v n D A 9 3 h P e Z K 8 + a D m s X 3 h Z Z e 6 g t P O K o o F r V d j y E k p T U 9 P G Q 8 c t G X R N u Y j W u R x s M O Z q S r t D C f 1 D P N R E b f t j g n m 0 v a b v l D q P J x J n T / 8 8 k 8 4 7 w / U g e Q x y p s i H E n J K 2 2 z E r l Z V G 3 w r 7 c m P M 9 z v f y A R E G v X I L k A 3 Q 2 h 1 z A q Q x k q h R 5 x 2 9 n j 0 C O A M P 6 h H R i O v q r d e / M v C j Z G 0 Z 4 z j i y f 1 6 P N n o d e x Y p F 2 W 1 / X i / d k C H S H M p d u G 9 O A c B M m 1 0 9 7 r 5 4 K h N 4 F o K v 4 C h G h + U e W N Q e A m 3 J C S D p + M 1 Z P p N O J 0 E x i 5 l I r y B k w G O g Z l c H n j D 9 S t U W Z 5 i M I c T o i e 4 f + t m e v B O r / 6 B 7 w o T U v B X X a Y j M c Y V + z K 9 B L 6 J X o E V e x A r I T N L e n z r 7 H W A r l W l G / m i L 9 m E X T t I 2 q E b m j b T m U u J 8 b Q o W p C o r e P r d y e b / m f w O a u M U e Z I 1 A E Y c E i Z Y m 1 H i / 1 h E a o r d S 6 C i r C K 1 O B 0 p O l k v b u l y q X G I A D W N k 8 / I O Q K x w m z m 6 1 e 6 v p 2 1 8 S b o H m 5 A b k M h B y g G 7 z m 9 / t 6 a b F 4 u f 5 H l D U H p j D 3 + T + P P O b C m N w v j b A U r 2 T U D k f L 8 i O C K J r W o + T j o A y z P M O O e g 1 + D N w d q y / b m J A 2 h y y D h T 9 E x J l x f G Q D F W F S o 6 X 7 p F t e p s c K D 5 Y D Z b Y I Y p W r B J N 6 w 3 b E 4 d o L f g D a P / n N f C s F S O y k x z S M C p d 1 j n W 2 F z y y a v U u V 0 u S i u Y h 7 8 h 7 j I Y G P o 1 N 0 7 s G z c E D X O 9 F O x M 8 c X 1 N N v s k 0 + U x i g S v D W Z 6 h D x x 6 4 J e h b W C f J L P f c a y d V Y E 1 y x K 5 m S + P c Y k 9 O N V 5 j 7 m a x / 0 e t w U s O x Y h I v H x i A W H 8 s q B O 8 I A A V y D z z 8 e t f / 0 b m B v I 4 X c W k k X / e h a d C Q k M J 1 L H W L B 2 k X z T H Q j S D F I W q n h G o Q s 6 t O a s i 9 + k + O m g M D b r p B x v C B 2 5 f / s q R V r 9 v b T e J i i I b N M 4 q M n V 9 5 l / P q K 8 M J c p G G d o 9 6 N r D H a q M K / 1 X m N 1 / q e v h C R g Z 8 1 e i 3 I Z z C n q 4 n I B Q i M m L 9 W z 0 e F 4 y 5 0 4 N 7 R W p C A Z Z 9 S k t 4 U Q C 5 m K q F o B t 9 f M w w y v V 7 u 8 r 6 l A s 9 6 H g T Q m d f t 8 7 u n r t S w O R c f s 2 y q R x 9 W F c + H D q P u y V 5 L f h j X Z l j M e h s I O Y N L G P c / W Q U U F 4 C o P u 8 4 p U b P / R W n Q f K 0 i u w f n B t W c D z 0 x 1 s o v y J N s e W r N H J B U O M X m A Q B o k K 5 O n X r 8 t O l w 7 x 0 9 + 9 l T W h H t w X a v 6 b v x W 2 R d p B u a Q 8 z D b E C 0 y T N H V l N / T 2 8 V K l Z B 1 j F E i z i M E q a w R V t P I p G n h q z V E h r h u 3 0 3 H U L O O M d g T P w Y q V y o q u p s F E D e h E M V g o e v 6 T J X 9 4 X c O o Z 5 X t e y m 5 9 h Q 3 8 6 M f h V a x r u r Q A C 5 N 7 r D D O i z 0 M 8 h J q k 9 h 2 4 B m P / S Z m X t f r 9 X y h Y C 9 H f F f A L K R P j g 8 E C y N Y 9 m 5 j c j 9 A Z l b X V u 2 T 4 r Y 2 J j C U h y w W B w h h t n v q 5 d x 0 q g M 5 N e e d t v t 5 U i p L m L t + 8 l R 1 K x 4 D a g b K u h B Q P 3 n C r E A e C H H W f 8 y V o U 8 3 c 8 h d E X t I L N W 7 Q W m t t m / C 5 T 7 I v Q O / o g y S q D Q T J J 7 5 Z r W R B Z t S s / N N f / T a 0 W 4 h Y X S x w f U a K W 4 g d C B S n 5 H k M 8 v L + b 8 L I P H x X 8 / G c Z w Z B U C f l 3 v M S i 0 7 e l y K A n q y S 4 r N w 0 D j 6 3 l t j G k x s d w c N t l 5 O d 3 4 g o X 5 1 i 8 0 y X M P B e J D + Z M B 5 G V q D K 4 k 8 3 B C r N Y M l 0 I 4 3 n K 0 w E M 3 / e + m 0 0 3 S N + A L k G f R b f f 6 O n A o 6 p d q S G 5 Y X p k k g + G q J C y / T N h u D j L m G X k 4 E x x d k V o 2 E I Y E M o 6 a Z 9 y E U W I T y A 3 Y F 9 A w / E g t B 0 C E 0 R 1 H / d D L 3 / 1 7 o i 6 J p q w N Q + 6 Z 8 I H O t J v 6 u d 5 i x Z 6 5 4 8 4 I U i W N v l P n D L U c O s G t 0 A s C U v g P C Y m Y 8 F J 8 y L 5 E L B 9 7 2 e Y 3 n z n v b 7 m p j S / X p T 9 F e G d T a o V w 5 m J i U p n J D G Y h q b I Y l 2 7 I j P T k 1 n Y t y W K q 6 r J j R X r F 4 L Y j v g f x t l 4 R E V o j c u n N S u i 3 q u e W P H U D 7 f H 7 t 6 e U B r A s N Y x Q W W y u o K g 2 h E G C g + Y F 2 6 c S J F Q m G N i v V l G r S 8 n N S A Q h q 9 G I P S T 9 b v a 5 M 8 / l k 5 W M e / k Y X 6 + y + h J W 9 4 2 d u k O C 1 a M o / I K b L C B Q v + 3 e O C H m m 8 9 n j p 9 f x N I A A p v f L X j Z v 9 z i J z C 2 L 0 i L s R 5 1 O E u g 4 x n E C 5 e g Y I 7 N i h l x z x n d 1 w X G y c G 2 u M L N s w Q c H v P t p O O 3 D 2 t 0 + I 0 x f d S D O 2 M d e w V p L K s s 1 6 5 O J 5 O n P 7 D v S F P 4 8 l E D I 3 Q t X H m B 6 z H t / w 6 y m s y w r T x G 9 W 7 y V W W 2 A u A t O 9 E V N e / H i w A A G Q B 6 / O G O 3 8 7 p R / l 6 W 1 C u u E n + j H S 4 2 P H u D 2 v s 2 e O 9 P G L b n X y a o w j D B M k 3 6 D h z X d K W c U l H l l L b g U S / A S g A o e b e q 6 j A o J i W t Z b u S / q q Y I S c 4 k B 0 4 o r 6 N Y L u o 7 Z L z Q O 5 u C B o H r j K Y C + j f d S 8 q w 6 s 3 V V 1 S d U 1 A 6 m x O U l J T U J N I y S p R k G S l K g e / f Y w D / q T Z 6 s c x P B a 5 Q O g E n s D T n 3 t N l v 5 Z e A Q k x x T s M z 0 C v i 1 i u O J L u 7 n j S l f 0 D P 8 J X + Y v f 5 r J H 1 t P T 8 Q u W l 1 p F b j R s z v I v Q t g e F s N t / b 1 N w T / z 0 J R 3 + v T 7 L + L O Z E t h L M u y H 8 Q A d S A x F O p A C C E k U D d T B 2 p R 3 3 5 9 H v N c V Z H d y k k N K j J X h o e H p 5 u b G Y j 3 7 j 1 n 7 5 P e G z x w x 5 8 P 3 V O / 4 J x Y G w L j L o a U P + E + F x h N W L K v l H 6 O g 4 j 9 h W P 3 u 7 M U b C e c 6 L K o x B G l g 2 Q l 9 g g W r b i A m 5 d Y e S Q W I 9 y v 7 w 8 7 S i + c g G 9 w m V e Y 5 A W n x 8 Y 9 k 4 s h o c R + + M P j M E S W X F 5 y N n Q J L T U j 7 h T O c 5 U J / y s X R Z S W c x u i w f J I 9 r V V s I P h s 5 c c P I r B O M g 0 E 3 2 E 3 e I + 2 R s H G C l K P 6 T c x R J C D l V w 4 C o t a C Q v j 2 U p U e i P 9 i 0 R O c q r y e o y x i K x o f r R M g Z h k l m 7 I Q + J 1 V s q d j O q v P A C Y H T N h h u N M H n v V I i 4 Z 1 R T k b q 0 j / s e y 2 h U d 5 b 9 + N v g 6 d 2 x h + S 6 T Z t t z M v U n 3 h M S 6 n Q R M Y A P K W p e 1 n V E Y t J b J Y 8 j P x F R L 4 b H c 9 i 4 X 2 J o k 4 5 O w V I i l D g g a x O e z W B D b d D / v l c Y h q j s R L o Y G F n B u s L q 1 / G r v Z x i 2 r o 2 N V w L P I 7 e 8 d 3 Y m v i I + n j n 3 B b e Y d n 1 r W H 2 8 D A P P m q h 1 d q w y f 2 C R W L Y j x c x p L w Q e G S g l n Y 5 j 7 3 z 9 1 v p o 6 7 U B f w k U 3 5 i s S u l + J x e M g R J 2 o 6 S K o 3 N k K 8 a z k s n Z t f X L x 1 s f b B t M 4 7 Q m h / i S t 0 u J z 3 C a P f G Y Q e l z 8 H Q m w Z G u V R H z S + f L J u G h 1 x 8 I s P g v F L a 3 Z Z L 5 P W L j j s h 8 c e s B 2 a I g v L D Z Q 8 z + G 9 + y Z 2 G X H s e E C r N 3 S e A V 5 p 6 U f + u / m + 8 4 + Y W T f 7 u 2 j 1 4 f w u 7 Z 0 L n Y I C w 2 J 6 1 D u y a Y b l X C O j i N Z o v B L D k Z O a T C p u 6 2 v 0 Y d F B T h / f c g 5 E p i z s l G t 9 L C + g Z k w 9 q 9 Z 6 6 D 5 R s / B N P A Z o Y G w Q J h a O S / N L F O 3 F l y h b L v e c x 6 q u s u x d O m x q c B J c Z o S G B Y E n 5 o K V x b f I h o O b W w J V A D O A 6 o r s U l 9 v t l + H L 6 i 8 S I c I H D d h E 7 c X P m k A 9 M 7 x E L 3 w S t 8 1 1 r N B 9 C P G c + U 0 P / v u D D J k d S B F u a K K p Y 5 C z t / i m H v u 5 C l j 2 / U T N u g w E C y m u r Q V Y M Z s m Z r U J D Y h H D L e q 1 c J e i f l 3 Q p P A J o I + n 1 w P l Y o w 1 R o e v g 8 x t 7 E I Y 3 i 1 c r C F 9 y y o H s s 4 l e M u X a Y 7 2 1 w I A O 4 6 G n 3 O d t t / 9 P i W M z Y x 6 Z k C H o e c K q N 8 U G A 8 x H A b A I t 8 b + + S 5 6 q g F g l p k e E l m a S t u I m k O B i S C h N g G B 4 3 F G 9 K 0 8 y r j w h x r J 3 8 B p W g E N k 3 q T o p i h R x N j 8 H o I g L J C l i t / e x p + S + H o F w J c t E 2 q 6 V i C n g e l 3 3 h p T e r e V F Z g o r X p X 5 w J f F Y 4 R F N s e B Z w U d I 1 Q Z P q b 7 E l e k y W P B E H I z F q 2 8 q 7 3 m x D 1 8 9 O D / T O 5 2 0 B o H Y 0 n m R X J / Z i D 7 Y 3 y e Z 2 U i X b t U t C t / 8 4 W t T t X Z U 7 L S i C r z J d f C h F Y d d g 6 4 Z K 8 P F X o s R G a T S 5 M r O Q + m v 0 B A S x C Q V 6 h n F / p d J i 7 3 g 5 V N S o + k 2 x / h c i E e u o C L p a c P 2 N k f v B a c P Y / U s E k c 4 + m 1 L 7 p i 3 m t 4 S k 5 I H t 7 v 3 j 1 0 y T P D 5 k a x g e d 4 u m F P G g Y H V k m T l M y 1 a X d q k B q c 3 I i C m H s D r K x 3 B g V j O p n + 3 w Q 7 s + J L g 1 t e + D s i J H O x d g e P 7 0 5 N r 8 n Y q 0 y V I K a I V X F d r y c v u T H U V k k 4 s h e a 9 U n o S 3 s w T 7 / X p q m j R T Y D P M L W Z J M B 3 R v J D Z 3 + J D A + 3 U g H 0 w 9 j 4 x e 4 + v 3 9 F r y x T X 0 J a 7 V r m 4 Y 1 M W i S D e k X 0 N f p y 9 l U r v 2 g b k E T K + H 0 t g D X k a B j n t s u 8 c f i m 4 x n 9 o d m i K T p U 0 q 0 M f u U e H U 6 H 7 2 w o + p B 2 Q n l A o 0 e E C J D 6 J 6 A o 5 9 O O A 2 + v P t O B M o h 2 L M e 1 p F L H d / v r 7 M L T Y f c f P Y v P c x i 1 g r r r D t Z j T S X X 5 1 v E e i e I C b u D O C W d O 8 G Z r R 9 w 3 d F W l d j X H u 1 2 L c 7 d H b t a b H i / G g v O g u u D 3 q W 3 0 a q Y Y W d e / a L 9 k v W Y U V r y u k l C 7 X f F 5 s i / 2 F U p b u g m M 4 H 6 I 9 p 8 K s W J G n t 4 e q d r A 5 + t e / F r 6 K 4 R 5 I + r f n 5 Q F Z Z X y X Y r H o a 8 j U 0 5 V K O c P 6 e L H 9 e f v 4 I I I z J 2 2 l O 1 7 r w + F 7 r 2 + I W F w p 3 8 3 f b J y H D h Q x a U A e 5 J u r e 8 T B V m m 4 J a v A X e w O s W s j s / Y 9 p g X b 2 2 k I B 4 A u v B 3 f + V Y 9 n u W P j 9 p 2 f M r z a J 5 2 4 5 d 7 z U e 5 d i r K a X C q g A V N w Z R 2 O W C U / u K b u c 2 0 4 F 7 H d M l 9 Y Z z + R V H a 7 P H w n b r h F M 2 u X Y M a q X Z L a D a 1 d h S e E n D c + 5 F / C k 3 U L m D 8 R P V 6 e P D P 0 W g V U H m O v f 4 q R 9 2 B + f 7 7 V / X U T r F 4 L f 7 h 6 1 U 3 s D E s g 4 d W S h h 9 B E 1 5 A a b C 6 F R T e T s f W P N E 2 z 9 7 o Z I U f J U j 2 n H h h j 8 H f P / + M Z Q T j T J E o j 8 b Z S c Z h 0 S Z L X 0 0 S 7 j u Y h B 4 F H d / N q G C 2 m n G 5 c c + c G I 4 E Q 6 V K S n M q D Z O o r 0 m d 5 / w o I 8 D 3 l m L L b / E v w h S + r B m G 0 B R C i C v z y e z u T + O z 4 S r G 3 M t y c 4 O N 2 s P X 4 c P H L c 2 J Q X 0 d 8 n b f F K E c D 0 k 7 7 J B L 8 a X z W v f u z k f 7 W 8 o H G P 3 H X x S s 3 n U F j Q e a C x f 2 j / C U F W h M w L l H D S J g m U 8 F A 3 l C E t R n f M 1 f / s w W u G I c N 1 x 5 I 2 a C t U N X 0 P 7 4 Z V e + D D l R 9 S e e 7 l K V z p L 1 O m s D + E x b P U p M E t T D h b A H Y D 2 8 / R x H e l D j z C K 5 p n 2 + q n 3 z P N z 2 W a W 8 0 6 3 n P g g D s S 6 i 2 j g O 4 6 D 1 z 2 F u O C t c Y e c 5 t P S B 9 F E R Q G y / 6 Z I w Y V / P w L H E P b p / l R r z q T g t p S T r m m I e C t r b p E U w e b P 6 K T u d R D X U V d E t X M L 0 2 n k Q 3 j B z q c D f / i F + 9 S e l m S H 1 i 4 I a R w v 9 H u p / x W 4 B 7 y B g K o q 6 A P X k i H f + d o z z 2 J c W 5 z T h 0 t 0 + m i H p d Q N m d h Z 4 2 8 F L Q d H 5 4 M Z g r B C B l P X H F F I 3 7 e R m v 3 O d B q w 9 I v 6 b O y P c L u J v X 1 m l t z s a 3 i I 7 z + C D u 8 E w k 8 I 2 q p i 5 H t S v f 4 e S y L w 1 1 P F L w u h G H j + M v V e B n G Q k 7 B h h H g G u f 8 E e T + R + V a 4 u Z B G E M 5 k M 1 t O 8 n n A 0 / W 6 o g y c 9 w + c D O O G c d D T R s c l Q 4 n m 7 w P / M u 0 k b 3 B x c G u i + u A w h R 2 l w M e C 4 S i 9 o u x Z p t L j 7 8 0 / C J P x x Q / j Y 4 w l i X s B P r e Y P q U y F d Z n f Z K Y 7 Z o v f V T / r h h r G t c j A t 2 f + 5 B c z D n P b 7 f O y 5 o s c b b 3 w 7 H s E 7 n p x y A J i T 3 P + r a u M H P + m s j x d 1 o I Y z 7 0 E C J e O F l / I d x J D I v M I N H k F U q 1 z Q f n 8 d Z u Y Y y a F 0 Z r 2 4 S d 1 2 W F 6 w r J Y H D s M L n 5 Q F R i 8 M Z c c C 8 Q T t 8 h y m W G Q r J i G I T N + 2 Z i B D 7 B X i 2 Q j A W t t g n g f W 1 f 3 e C a L f S Z W L j p w + P n 6 r 9 3 K s 6 u d M e 0 x A v g N 8 L b S f t U A w T v T A Z 6 k T m u d 7 x y c i 6 x d 5 i B 1 4 t / 2 M 5 w / T 3 u I / F M j e P + i J y A 8 D M n g D d 0 p / p R V P k 8 G r W B 6 T q c X i E k 7 R 8 P 8 Q T Z F r E / h R S K O g u Z D I O 9 J H 8 C / / M 9 j o p t T W 5 / H J B T C N F L s d y i P B 0 Y 5 Y 4 y x 0 o c A Q h 8 0 C g F t 3 C x 6 U F / P R D y X G j 3 C 1 9 Y U E G s n Y 9 5 m 8 O v 0 z M / X 1 p x W 5 P W R f 2 4 J S w u B T M J h 4 U N q X a L d j i i Q k t 4 G M r C 9 c a j K / S 8 s i L 8 8 L y d 0 c y 4 g d Z x a Y E / p F i A d O I b f J t O D C N d V a z m / l r O X G h p k q s V F i M u t 9 2 z D t E n 2 T + w 5 m R N g B O f x w Z 0 R F U 7 A B g S R N O u W G D p / Z t f j Z l 3 O O O o W u f 0 b Y m G g e Y 9 o b r 3 H 7 v E 7 X 0 5 d A U 1 Z A v 4 q P 1 + J w m P A v D c 5 I I g i E p V P C n X 6 r f / V I p 5 m m l D W Q F V N u 7 b c B U l q R W d B Z A u z G 8 v c w K 8 k 8 / m 0 I 2 n d 2 0 Q Y 6 y n w c k e y h x b S t p c G / 5 9 r 9 + 7 n 9 p O A I L o C B H / 2 P c Z 8 o p Q f 4 S z q 0 + R o J v S C V s p X F / Y t t 4 l r / 5 m g p P x R r u t Q C F y O p 3 v 9 u 4 0 Q u l W 6 i J A C / m E R d y 7 a J 6 e e L 0 f H s 7 u L a U l A D i Y r J Q K 5 v a 6 a p 7 C i 0 R x j x Y U Q N m m 2 z G n h g U f s Z 8 n F V a 7 d G S c M v d 2 q B 9 z 9 Q H i x P 3 N L l c Z a P 5 M F f v 3 L g 0 g f 2 3 n j T 5 P 6 E 2 P 3 U p l O b T n 9 S G N 7 S v d f u E / 2 c Z d G O j p L c + 7 3 / Z 7 i t 3 j u w P e r x 9 g k 2 D l Q d U 0 s e E G 9 r w H f 8 U a f d I J Q P a 7 4 Z / 1 Q f L Z C h 9 k B N l H S i B I i d k A L g w G W S n E M O g D 5 q y H 2 n 7 S 7 y z T i X d 6 s U n T W j X y T H + Q O e 1 3 4 e N H 9 z 6 x O 2 X 6 E K f c 7 X i o 6 X R 9 7 J M D R c H W G 2 m x Y D E T I v S q T Y Y Y H J X u 2 q b V 8 f w W D j c K I N f X Y j J u S r b 0 h E D l o w U I O H e I N u U 7 e H d N E 9 9 q U T 8 b N 3 p 7 b X c b x S 9 9 e j q H g v i u Z k B Q v y a c X y p k s z a S o W N b m r c d c x t J S / l 8 e T 2 1 B H l V D h k H A 9 y g i S 8 t N z v 2 r T 2 g f c V G D c E X B a 4 H 7 W / 1 t f h 8 A V 0 l 8 t 0 j 3 y O L / q g / 4 B a Q l A Z 6 x + 8 C 2 l 1 7 W c 4 l M Q o g Z 5 7 6 I f 3 F b G z c c 3 f 9 3 c b L / e u 1 H 0 O A 6 y a 0 f D 4 S n s q Y 9 i c 1 2 H q V M Z O X E b / C H E q d h + p X X h 5 c r i A z e f z t X C Z Z / g g O 2 x w z r x f + d k j d C t z H D n c M p j r f J J g D Y r c B b q h / e 3 S 5 R L 7 0 S o D R H 4 R 4 o S t k q + s j F m W 1 v U X B K 6 Z 6 e 1 W d g f G 1 g 4 M + b V n e f R C / L u X 8 h o j x + 9 U J / T k F X F Z D Y V O u W x V Z U A g / S k a L P 2 C F V z A x Z 4 D Y 8 m t b K w i O 5 S d a s e e 7 v q A Y E v Z U e T S R K q L b l x H O P C 0 f r n V m Z + 1 e v 0 I B g 3 X p t 1 3 + u r 7 / q d q q H P 5 P t d U E 1 D G o i f O / W 7 b E 6 7 e K n d h b 8 f H Z / u k u j 3 w / f k 5 / w f L o Y 6 G w F 3 u + 6 r 7 H F 6 o + A 3 i w Z / w P D l U K / z h / g Z l p 1 K 4 y 5 F / q v H B Y R F w a c z / M k S 5 B T x A r L Q H f r L z O V O i R c 8 5 L 4 m M f w 9 s 8 P 2 J i D S 1 C o o h B d M B T L 1 0 b G 7 k f I E d F J d e a z w Z 6 V r Z b O C y F 5 A O 8 k N z Z f E G b p 3 2 9 h / e + / 8 X a j f 4 h h 5 Q N r I O N m G V B n l q r 4 R m i q S e a S B X m D R 2 e v q w f o y G Y M J A G o E e J p E H Q l c X b f F i + 5 a K L A j o c 7 q J / K e I i w b I Z K p c K C A j A f U h w s b Q L 6 8 o B L X / x 5 v U U b x c A F m Q v Q i P i q O Z h j 5 M 8 O 4 2 D E l M v b 8 1 q v c O w i h q u e y e H o 8 u s n E E D x G m i N w R t w D j w G G w C 1 S D d Q x x g 4 l W O w g I E N M i w m L P y f A a v + c B o P y I A H 4 s 6 k n H Q a T 4 t 9 e U Q v R i p T m P k A K 5 7 t X A f C u v / t U l q W W 2 S 2 s m o X U f r 6 f n 0 Q 7 K / G G 0 H f E 8 Y b 3 w / O x Q / P M i V 2 V g O v 4 f w J 1 c C F P n o n s H b D W N Y h S 8 7 a m d f t x r 1 4 U J S 8 Q f H 5 a Z 4 + o m 4 6 Z j Y g 2 6 x z g 2 V H S L 6 H R f 0 p s g d S E + Y 3 8 W 0 H 1 S t A z M m n j 6 f D X C O 1 V y t L 4 C P 1 z 5 9 K Y D 2 t + V K b R 7 c a Y 0 9 j G q L e z y a b / Q l u w c 6 / p m B P y V R D Q 3 X I a S f w / v 8 M 7 P C f 0 V / 1 K L 9 X b l A D o g K 9 s w y N e i n I u D D I I d z Q K o A T b M C D 2 4 + l 9 l V H 5 d 3 d 2 j b 1 2 3 + G / 3 B V r h W D E P 3 Y U e v L o V F a O y Q L / t U z m V R w f F s R F r g s J Z w v f l Q P t x B T I v l G / t t x H 0 c n t 8 c N / j Q X q n B 0 J r F T j o l P 5 x u t L r M G 3 j g k 9 i v Q F Q G y b 5 5 C p S Z a x g B A N Z L y d x 8 U Z h p M N M T e 9 i t n L 7 T 2 B X p r 8 M E V T G L 5 g m 6 Q s H k 0 4 k Z m Y P i A D t / l T j M W 2 a F O + G 2 z i v W e u S e K v I T N 5 A A v W O o x V T O G j 3 M f k S 8 0 3 f 6 F z q 8 0 u 5 D h 4 N X V n m c L P 5 I / i g y r 6 f v Z C J b 1 b H z v s E M N y B G 1 y E J j D R 1 V T 1 L b G b q j N j P y E U + L K X g I T H P o x B p l K O j 5 Y n e G c 8 j X o v v d P D T B q V I x I H Y p c a n c Q X O k C s B g G O h C J H I F 2 M 9 P f m / l o S M + X b 4 5 R 6 g L X 1 w E V t R z n 1 e u + S O v N 4 G j Z X 8 j h 0 / 4 4 3 o 1 G a E O 7 O g 1 y m i r E a u v h w g k H d t + k H 0 f V u 7 8 E i / y O 2 K 6 C S 5 E D x / g L 3 V O X H P l 9 7 i w 7 a c 2 h b W 7 t k Z p t B 8 U b e F 5 r X l Q X F W H + 0 / r 3 h 4 3 J H b f b A J V 3 Q x Y v d F d w H 6 v B / p 4 W T m k w a d h 3 G 9 w M W 0 v 6 e v V X o l F N I 5 z x 2 E k G W l K p Z Q g 5 3 q E q / 5 F w Z m C / a 7 + C A P n + 3 W I 8 7 D + K C k 9 R E Q 2 F n 7 h U N V O C M a S u 1 v o n O w g T D 3 g 4 m 8 7 W p n o q g t u Q r S G h m K j y 9 j + v L V V 8 D r j + 5 8 A u r T b J L t A / m k 5 n o 4 a B i L P f a F b W N 2 Z Y 2 W r N 7 a 2 a C h f k K n M 6 0 g k t u c D 6 A e G W K g 2 + L g 3 I y a p 4 r n / w T C O 7 e o j n u 4 O m h 9 g 8 w i O 8 o T Q 0 b l 7 p z c / m S g l t / d T u E H m w o t e t 1 / V Y s A g A / q 7 e s A X + K K A c L 1 + B 6 h g h d V d M t w L 9 t t 2 Y T R 1 r T o s o h j 8 b E J 2 M + d f p m p Y v O O p 1 1 G I f L R m P R Q 7 t 1 w 8 2 w M M O R v 6 / d M C V C b P e z t + z t g o e 5 f H o 9 m Y 7 A 2 N 6 U K z 1 m a e B y G 0 6 1 C E J V J u I R F H Z J d l 0 P I b c 7 2 C 6 5 1 u d 3 w w f Z d V m q 1 O j n n X m J w 1 L p H u f 3 Z 5 z p 8 5 + p j e L z R e S A t G I E u g n 0 r 3 T P V X b c L M h j 5 D 8 3 / d Z E k 1 i X u s p O N D W L Q R 0 J x m W + w I D k b b b j p A a p 7 / M h B C O j 4 q P j 1 H 2 W u u G V g 1 e s 4 q a Y Z k o j e 1 a g p U E J E x K N w N w k d 4 k d w S 3 e W R f D l 0 4 S E Q 4 2 W X + M m o 1 D 7 / e V x f m j B K E I u k I H M M X y f T K A N y E w Q l N t t B g h V U x Q 6 r w L H f 6 7 L 2 d I P V 0 T 6 / f d 8 s N 3 3 p f z Y L M p D O 8 n M f E i C P Q G k i 7 u h K q / L y P W l A x B m l O 4 z 5 f F 7 S 4 + M V l 3 v 7 a A k q p W f D P e P w T 4 6 E 2 L s o A c W x y V C g L G V / 9 R C G 5 q B P q 3 g j Q n W s L 4 0 6 + J n C b R M K D 8 r l v p s K J A C M t b O q W 5 H 6 Z / z B 8 3 1 7 Y Q P A g D S v 9 S 6 u / 6 + H 6 v L b S M T m S i V h w h w b 1 b u 9 h Z 5 7 3 N z e T L X B N y r 5 9 i 2 t k 8 m 9 o f O k 3 f d Y T u T t R I I a r i n u 3 Q L 4 m v 7 6 4 8 F c m z s r x g + t y m D x G l a O s 5 C F w c S J O Z N w X 8 K X F U y C A j H 2 v w T u + k P Y n n A U t C 8 X m i r Q K 3 1 g M x V B d r y b / 6 R + 6 e O t S z N v S 2 c i p 5 d b E E U A K R / L C H Y G x f L u 3 9 W x G 2 7 8 Y o L o V G 5 9 8 r d D N 7 / n t z W f b 8 / N d B 1 f A y K / T w 4 H D o 5 r C U o d s J S m N m m h e 4 4 Z 4 Y U n B L R L 8 n 7 2 L S t S C l l w 3 l M F O S f 5 D S c y j e C i P A W l e b P N + z T / s n s I c k D K W b 6 7 m M n q X d 6 p z z 2 R A X j N X T V + X C C / s / 7 W t i T n Z e 1 D s N x N a Y / N S Q K Y + n E v U F I p R k 8 f 7 O Q 2 X 2 H g 9 H j a R r r M C Z c D Y B 2 M 8 i M r n g 1 i g 9 + g z 0 a w I R n / k D 4 b s + Q H + + z k 8 2 d h r s r 8 e k R 1 N l t 6 m m i f u H A 0 d 4 H n i C G T v y e O p 1 Q s n r c d q p x d l n 9 s 5 g 7 1 f 0 q 7 h 8 y A o H J h W k 5 P M r r + F J U h C W y / r 1 c r 2 V 5 q + i c t t J n D g H Q L b z 3 5 3 F 9 3 n Y T E 4 I H z c y x 1 R 6 l I A w P f o R 9 x n D C V A T Z 5 h S 3 G Y 4 t B v K D e h 2 + l M E + d h m o c v N e Q 0 n t Z a I N 2 I c l E z r L O V B u Q B i I l g y 2 v H L o x c C e v U x w 1 q e B l x p E l B J + V t U 0 q 2 2 4 A 8 K d J g A x G f W C o M A S K K s 7 U Z H + 5 b 2 G 2 w D T x G M 2 V u w Y x H X u C k P E 8 X 1 n c P E S 7 6 R B R H 6 p 3 u g p R U h j Y C c E C 2 e 6 B V C j 4 c L l M J D V K 3 F f S X Z 4 T + s M 3 k u H b D L 7 c F k U Q u l T / V r i e s D o Y + C R D T e a q m D I l i G c x P Q 6 + q 0 F h z x z y C + 1 X P b m W 8 O j F 4 Y N H 1 W G 9 6 0 D 4 + x R + m 7 l 6 C j G j X r r 1 P E V Q m L 4 O L t Y / 4 x 3 4 J 8 N s 2 5 1 m D d P 7 G U E K u I y M W e a / l 4 Y s L w B h c 9 Q 6 q B f 7 L b g V U q c y p B m I P 8 b j K E A l n s t E v 1 Y H n z 2 m 1 b G d s M S h G 9 E Q L n A q E M E / j h P Y U 3 r Y 2 H / d F 1 E A n h a F 0 X P x E n j w 9 e X / x n I 5 i O w G j r F 8 e U d x c b + N U m F C V J D V e i K Y Y v t U w j m P G f z i i E J g S d T 2 9 a 8 8 P V w 3 A N 2 U 3 k r p Z u U X U M i h 7 W E D q S r S H A 7 g R m m F Z B r + v n x x i N z c U G 2 P J w o + e D P 4 m l Q O V x / Z 1 X v Y H I 3 n i w c y T q y 0 2 n 9 Y f F k G Q Z o j 5 A Q m d f R 4 l c E G d R R U M L H A X B Q K V 5 X s D x m g m b A T 2 Z c I i P 6 I Z 4 0 D V Q H 9 X P d g R k 2 U U 0 9 w H 7 T f 7 P c f n s X G N X C B F C X x O 8 4 D R 4 w v e E w 2 5 n z I h 5 x J W Q t 6 + E c s S 7 O J 3 Z e S v / F q + J A s S U g 9 D M A n d 9 f c P e q 8 k h + V C Y b h z N x s d n 2 4 Q / m D z X d A 0 s i F w 0 o Y P i k a f u z W b 2 w f 1 j 3 b x G B c l n s 0 B t L y A 6 9 M A 9 U D G R u o 9 M L o i j K y F 8 L 6 Q X o h L R K d 4 w I P H M e e y j Q h N t x b Q 5 W c V Y l D J f M d N B k B / U K F B F Z j v 4 6 Q j j T K u 6 6 d M K u q L g 6 C n D Z m j F d z R m z 9 W f c A h s b A 7 k 8 g v z B / 8 1 B T O L n 6 v f h f j x 0 7 q l z 7 0 U Q g l d 8 J b L i H M Y A M w j 2 F b c R e O L w 4 f T 1 q R q j 9 2 y X 5 7 / + h S 3 A x 7 j I w m l B / 3 q U 8 x v E i J o n L d 2 t Y 3 B + Z p D g Q n + S 8 1 R z J F u 8 1 c A l 6 O x q H v P h U t + T k u L i B h + H E L D N 3 5 / Z V X c s 8 C 3 E M v C F P O e 8 L a O r b m O H x w j 5 s n w N z m O g B / z G L u F f V P 0 J M E f h V b e o i r r l z c Y F u + K p A 5 Q a S J 1 S 2 y p P 3 B V Z P r k 6 F K T r G j K M 8 1 I 5 q d N 4 Z R O Q / y M L j 4 1 L I a M s i z g 0 U e M X C E 8 I e T z X 7 n e 3 c f K 2 D 8 + Q n 7 J G 1 P f y A v 5 a v H + s B Q O w Q e 2 Y s O 3 Y G g Y a B z 7 k B c K M D u z S 3 7 Q S M h M t y Y O p H V s H I + D V + R T o M 5 W 7 j U o z 3 z / U 8 t n G Z L T p Y 1 p h f E Y o e A 4 j h S n 9 m I x + 5 o z g A 9 L j e O p E E E C z 2 8 u f z s s 2 U Z + b o 6 6 W O Q O i 0 R w z Q t g h I X 9 f n k v i 3 t K p x t N R H 5 G 4 O a 6 v h 2 9 T U m h H K 6 7 9 / W O i 2 6 M 4 O B z A x q F 6 t k g 5 p P D H y h v G Q n Q N H z b e m Y 5 X V o A B A p p G q r p F 1 g 5 u s c o V S y s c c g k r v v f j J o 1 Y J N x Z 0 h C l b + S F j 7 v S P z j o j L F 6 C V 9 g 4 V F Q S p U E y m g P C q / h v i 9 a 9 A 7 C B J m 0 F i y t R T y 4 4 P F d / h a 1 z i E X H i 4 v 3 v b r Y 7 3 c C g l A / f x 6 u D x z B H + t 2 w a o C k B q Y 3 N 5 X z 0 3 m 5 S / t I o D 6 q 8 V 7 Y / b 7 8 T I 5 + t b L 6 4 P e X l D 5 g g Q n 4 p e / O 9 1 3 M L j p P r z B K C g Q r z t F b j V d i B h d t 6 / I g o f k Y Z w D L n n E J H 0 k h p 7 H z u g X Y e P A 0 B l c Y 6 f 6 k v p r / S 6 S o 9 V E g 8 C f v X Q 6 C g R K m G A R q E y T c i H v h i n a y B 3 k M 2 o X 4 W n W U F B c s 0 + M + F 1 f k R f p U 1 K P A Y f 1 b H m y n H c v 2 v W 9 y r Y d Z M A y U 1 U k O F f D Q O H 3 r s h L o J e 9 v b 1 d u t N h K j s n 0 e o N d t 0 L Y U 7 D l L I M Y 2 I m Q Q 2 8 t / U f O T d 8 / E g + l g a 2 8 B L V a K 1 1 y 2 B y L D P W y 7 S e n c 8 W H E Q z v 3 c 2 p 5 N 3 + d b C z n 1 j y c C d H k C 5 4 r 3 S G B J y 5 j V y g a F c e + 4 Q c J H + X k b H g B s m / n v u t H c 9 t I y Q o r T K C i N v / Y 5 v S Z W d / v z P I F n Y Z Z U K N w i H + G P 6 G K 3 A 5 A V I R X B T a q r + J E 0 o i y M A i r U C p R r D Q e 0 5 c c C I 8 p C + r m o 7 N r N B X 2 w K 9 T A F e I S 3 S U g t O D w L V 8 L 0 B 7 J D 3 e t x m l d 6 b Z p y g 6 2 V p l x g Y q A S 3 E + x q g J X s k x p 4 W X N E 2 m 8 w Q g f x S e r z J i V G g q U e L e c q g o J i x H W / n q I V 7 Q b + V f u 7 N S f V g B U N c 6 W a / n W X V / v 1 x k T l h w p H R d T U e S a U l x B 7 c o 8 T K o D U W 9 8 c r s K 0 q M r i L W z p t n 2 9 E N v A Q b K z V I 4 T F 5 j C 3 z u 4 Z h / K l 8 m b 4 d I t T 8 n r P 3 0 e a n P c f U H z r S O L z w 2 X 5 2 c 1 w G D v 5 O m 0 A Y M 3 B / x h A E H w I D c B p 7 V N X K 2 T x / p A 2 x x r f p 0 w 8 Z s F 0 F Q a 7 G w + L + V L w b q Q J A Z R W A W q p / l 4 + S A 4 u G y N 0 e I U S p 3 O r f / E R 2 w e D 3 a f Z Q m E E 9 1 K Y I Q q q 1 Y n x P w K U e h v q k v Q 5 y h n + + k v t b K w y 7 R H f 2 H r u 7 V l P Q J U H T f j L D 0 k 3 y c a o S g C R X F o N T B 8 x J S j O u 7 C B Z 2 x 1 o R E T O i w J 5 6 4 8 4 z Z e G n m m 8 x x V M k S 9 K O 1 9 F 4 5 G F m I h 4 W F 3 2 x U + T s G s C q o f h u y b Y y / 3 C H B d j A K 3 z / a 6 1 9 u T s j d U Y 7 k a B M s 6 r 0 4 f f q t U Y 8 e y u 9 O y S r Q a p 2 w s g C P i i L R B 2 Z f V 6 J Y u n B q L X 5 V 4 D I X S b 6 X O l 0 m H U N 7 S P e E m M j J w E 9 h a j f 9 G w h 5 m I W D l A B q r 6 + R U C M T L L m g Y 2 + l w q t h H H H Y / g 7 3 6 R u P M x 5 i x D Q K I Y x c 2 l 7 4 / S / B o r h i I o A Q P l 8 3 l t j B d + 7 W 0 i B J y 8 9 3 B u l q o 2 e H V u 9 p n P H e K p h x G h Q k z 8 s m 6 h E F p 9 j 5 L I n + h Y 4 O 9 d 8 U i E 1 3 i 4 l T h E A r Z S j U I O 4 s b b + S H Y + X o d m w 9 J T p j S 5 4 p z a T v R d r c n R m Y n M M g E I f g s N Z m f K l B k L + / p m 3 b x E q 7 Q m c l o z L 5 R b H R T S H A n K Y 3 Z I F A F 1 m R x Y r p l 9 w 9 N + R 0 A f w u r 7 D 0 K H C j A F u Z r U c z w F O N t c 9 v + 1 d f N C f 2 T 5 l i M B e E J S z 3 Z b G 6 E O H U K T t W 9 9 + 7 T R 3 s R x Q j I n 2 4 V Y B 6 i H 5 l j + y o w q I 8 0 v H u 2 0 N h x z a h r 9 H s w B 4 a 5 g u P 9 O 2 E I L F t L J T R e F p C l r O 8 a L I V a l C E a Q J T U Y k C 1 O a m i 2 k Y T c 1 d O I P i U A z K I 2 g 9 e P C r 6 A 8 0 g X C 9 + d w x c M j o 6 K o H F c T g h F R l 3 G P q M r Z k Y 9 p B P + W D j v T C y U S R d o D n a x 7 p h x W r G G U 6 Z + t T q S t z 7 f Y + b K X h K W K f r g 1 + q / J p g f a G q r s E z P y x m w y q N H N S 6 P H M F 2 w z B / R W x + j N K H M z 6 M I n r K h Z S 1 v y V j n / 0 7 4 R B p X s p N o f 5 q L Z K U t O w R l K H P h 4 4 Q M L f q W V F 6 q U I r U G 9 q 5 L 5 F r 3 c d 7 E S G S 6 q c v 4 i L H 4 x E L D d v i b 1 K Y 0 D 1 3 9 + n 0 l V a C F M Y K 5 Y L 0 E H s T I W 4 w B P Y v h f U O i v y i 0 O B / S T v N 2 o v H c T 6 s Y e t K W R B Y 3 c o W T q D b + L p 3 1 h k c I v b p B 5 w X Z 7 2 C T v / h C + E D A e 4 l 5 N 0 / k s p 8 9 n 9 U f R t R r + J N z 6 9 3 v G O I j C P T i A e Y H + b Q 7 9 M 4 c L u g U U Z d 7 h V m 1 Y h G 8 Q M e 1 J + R y Z r i U z P h y + 9 1 V G 1 e J c q n a K D S a q 0 1 h U r C y 7 y N 5 R x e H W Z h P o M K m N 3 p G M c z P n W r Z P / + x S G N V V w 8 P + + b U x v + y Q e W s X 3 G W T Y 4 8 w X C O L A x R 5 a G S M 1 D 1 C i n h / d z 9 x L u q p c O c 5 u d Q 8 t 8 N F R 3 j C w P x 2 y u O + a b 1 R j H Z O / M i q M a z I S s o b a d N v X 1 v i e t M 6 X G 1 C i W k 1 t q L c j J 2 C c x L 1 e l L I i i B h p T g k 5 v q k e g D a 8 y c i b D l s Q 6 k g Q k N w F a C j R S 8 g z G x 7 U x n M N E Q b 6 a b m p l n q X t p V g U C 0 A z q 2 l D N X 7 u b L d + 0 s W f a P B i b i 3 m N h U L D n P I 9 N E l j X K K 8 O x s s D e 9 W g d n N B j j t 8 3 a a k 6 x X c y H P U M h h 1 k s + 0 g V C z T V M V Y j I U k 9 j G H G c 7 I m 2 i p c j E Y G y 6 / G r d W 8 s d X a P w a M E T V F X S D E 6 h 2 j Z / 1 I x C 2 4 W P I D / H h S m d 3 U x Y E P 3 U d I d 0 l u 8 I Y m d 2 s Z 2 x P l 1 I W V R 1 p X 5 7 2 t V J d G 8 m 2 u t o l J E l V 3 P m 4 8 4 p 7 / P b j j u j / w O 0 t w x E l I L p v 6 U n z k A c y h + e z L w K A i E t S X C G j D Y H i e H 4 l s i s a T E E J s z f 1 g z D U V U u U N 3 7 + G L s W 3 8 T 7 H w K j 3 a t Z 6 0 T k f j 8 M 4 x 7 A M c D D J g I E a a m L A C / + D 0 g V J 1 W 5 4 W C 0 p Z J 8 a s N A / 9 w f C J R p 6 k B D e W O a F 6 Z E X N c 3 e F K F V w 3 u r g i H n v v h v P O U 3 A V g 2 G k d Z d E Z 5 E a 2 9 E n G F p Y V C J j F s u C S v x A 3 6 F I g E 4 C B P B 6 O L e W S E X + J n e k M b O 1 / j N Q 8 D h + G r u f U i r 2 Y T z p H j u O 0 K L f R / H 1 T P 8 i / 8 i d L 7 N y u 4 v K S J e E / w r H I S V + + v T y t k + W c h Y w 4 8 I O 2 8 v r I e y c D 6 D h N D T N + W 6 e a 3 E q P U 5 C m A l D m k 6 8 3 t J R J z 7 M F z F 2 w x v 4 n j W c q / 7 O h l f k h k 2 y m s N Z l E H Y R o e 5 / H j 9 1 3 6 2 5 + e 0 I c v w H U i n + Q j V S v z g g W Q Q f A s 0 p 1 O H w u x P l n j 3 k N 4 F Z + 7 u 0 7 x C v v 2 o d y 4 b G E g n 2 9 v x i N f h T p A 2 c S q d G s + N Z r + m v u Y 3 N 1 O J A T x X B I F R H J G A 0 e R v 8 g y 6 o n u B D h 3 u r x 8 N m / F h X L 7 7 s / J y U L a C Q 8 l 2 3 g s m a F k j F c c 1 M V V 0 f K t F J z + R M l N u 3 L d H z 3 C N F 2 w c F W K E p O m Z D d Z M F Q l i 5 4 n Z 4 w b J w 1 n B g 8 L U y d S b b w H 2 B A n i d g / G R I k v k 3 4 Z R D k + / n B C z A / X J T Z Q l 5 F V 4 R f 1 g d S v y K R R C f Z P B b p p G 9 r 4 K + n 4 k S t 3 E z A p V Z F n e e 6 d m 9 f V P r u B n N N i A r y g r T w t 0 b U F L Y c r g D A z I N d G R 5 5 U w J s n z V j B r T / I + T o A 7 5 8 f q u I t i 4 j V p L 0 I H D H U P F E h S l N 3 F G c X y Y h 6 h x A U U X z e S g W f H o I y V 8 L S b X q M R I V B 7 3 m D r Z z v h 2 D X u C R D 5 n A j c v F 0 6 c T u G k I P 2 8 R t L 3 s 3 X + x p q e P W Y Q E L / M t a i V a g d O m i G 0 c r F G X p J B q B 3 8 c p e 9 + G 8 Z g H P L P Q C L U C D 4 0 1 O p h V o f u G h X T 6 o a i O N t f B 1 7 H m u I Q 7 Z H C R 9 X b o y 4 c 4 b 1 8 g 3 C n + D 5 R 2 I T 8 L 4 I 1 a e I b S I F n F 7 d 5 B V 4 m c U J R x G 7 v w 4 M + 9 P U P T 8 5 6 6 E V k 2 X G t S y w 7 / G 7 o g h K F R M p H l c F h z 2 z e E 4 g + P 3 8 B w 1 v y Q l T O M Q Z R z u d J X Q T g X 8 p M M B Y q F m q I H k / 2 s e y s S g w Q h A a U D V + 7 5 L 9 3 4 5 X D y v W 4 n 0 Q Z B 2 l E s G b y i d e j B y r v z k c S h x 2 J + L 3 B W R m L 7 v H m X E k m q H O E c w W B N Y j T c q y 2 U b P 5 y t + v o X K / c x G t F F M v 8 Q h q u t E O 1 Z N B I 0 t v 3 a G t U 0 3 K Q U m r 1 F 8 A p k / F M K + a c B D A B y B W Q e a 6 l n 9 a i h 0 J 5 W P V 5 F v 4 m K Z f e E r 8 M g N 6 7 6 y V 9 3 F 4 w O m A 7 0 7 p V A 3 7 Q g + q f f 6 U l c 2 d L r D k u / C 7 a 4 0 n M z 0 a F 5 Q 4 I y F I p 2 / p l u p C i F d 6 O h d C h u V P A R v T V E J 5 N a F w G / 1 t 7 D g O t P 0 z r d d 6 d 9 7 t 5 U f f H k F 3 H + t / / L C / c j S 8 + f 1 h R + u 0 b D B n 4 x 1 / 5 7 j + 2 7 / j / z / 8 Z C U 0 c R P c F P K v D / v R H 0 p n F 4 7 + T d D D z M t / 7 w 6 P i 3 r j j e J X r 7 h u g l M H K + s P 1 8 A I 0 K 8 5 + t 5 j k B z P W K 6 4 B j 8 v + m z X 7 N d a Z Z s 8 i w I i / l 3 V c a q C Y q / 8 A n P k H 5 f H / 8 J + h N d l / W 2 M P o g e y W j v G 3 x 8 D 1 p r A V U D A b C f U Y A E J / + m / w i 5 2 / q s + 8 s K / v m r 9 E R E I U n G k u A J h S W j H M A 2 J e 8 s 4 w C r y d 0 y 5 x E M K M f n M / 7 r f p R k i l V M 0 R d B m M 4 R u L W c x 8 E K 8 m R a l 8 u B I e S t Y n 6 d 4 s p I G P Z L / j m j 6 B 6 U U x Z x v 7 K w n X D u 7 f w F 0 / u u f 5 f j m c Y r z J 1 + a F P d 6 L i U 6 p x 5 b h R E 6 w 4 L 1 B G S Q P 8 + P H X 8 v k E R y i p p 3 / v U t W T U V v F 3 h 1 l 4 9 u C N + W n F X V r 0 W G O z b W X W 9 e x f M 0 j S M f D B / M 4 f I / O u / / s / k P j o 9 E v w T z m h y q J N q o 0 / M t l C 9 w B 4 u 0 I w J 7 W l L E T q O X y B 9 F p x Q d 8 Y b 8 U q 5 S S v i + P d + 9 G 7 b k 6 E X l h B v u I w x y L k P a Y p 3 r p 3 t i R 1 J W k R C T m G A L l B z D y F E E W t K B O W d M a 7 n v V C f N C K Y C Y s O x F d 3 o / u r E + L b D 1 S P 1 E A r e Z 7 J + b y z X 9 1 n V c n p I F P 4 3 t v b P 7 9 U l F j h 8 b g d w d Z E j f b r F 9 p 1 v i I q 9 n 9 P t + J 7 U P + + d d t F Z m b f 7 z Z A M m E P a D 0 N 6 r I D 5 + M p d v x h N S 2 q j z s v M e c n I l i I y i T X Q R s 1 Z c F H V H X H p H 5 / S T x 1 I G I 5 e f K Q 5 M G U c h d L S H c K / r v u 5 P 0 Z I s t 3 P m 7 h G T R A r g q Y s R u x 3 O i 3 3 k J o D e P v N c L / 8 c H U t c I k W 7 Y M Q F t Y P e B t g t b h P R y e W H 0 / D 5 Z K X d V 1 y R z j 8 W m W n C d u p Q m m E l u o s e P h k B e y O t o 5 r b t h U r u y N 8 x A h 6 X C V V e C / d T k 5 m M O g 0 d 7 W 0 5 n U t l y z l m O T n n S E w x b w b o O X 1 N k W Z / g e m J b L v e A w a E l k / b E S 5 R Y j 3 O N F N x J h b z w h b v U y R p t J O j Q w X s / t 0 f 9 j n 5 R W w r 2 4 f l w G U E i e 1 x 8 C r w u o j f R m r O n K G H i y 0 L 5 v P h 9 n 9 S A 5 e N y 9 l p F v T o I P X 0 t v i O C W / c J Q e j 2 X D 3 7 H H a 6 5 t a D p n v F Y v R p w p Y S a N j n 3 e a B T Q Q G E 3 2 E v l H d G 8 W L f F g r 1 a t J G O P P z 2 w q 7 w I s i B Y s q k 8 a U G q f 4 s A c z u B 6 b t 0 E 8 5 q 2 R i b J e h G 8 / E Z d C 7 N 3 y 0 q O 1 X L l i u Z + f 8 l 1 1 n j C f a + D e I 2 s s H x 1 I + h F V t H W X e I W j I G s v d / x J u v q v Y g y / E i p 1 b S R o a U I / b t L 5 / V 3 l J L B 7 E 4 l K a 4 N y V U o U J m A x s z U + g w L 9 I v u y J e w J / N I m q a q 8 j 1 R v H r 3 n I X J S A I G S R U A U O K p 8 g N T I b q 0 f A A M 4 n I W r x B + a N 9 K j r 8 B 7 g V n I X 0 A b X L I U / K A 0 z u q P A 5 i V U D R X 7 s H j Y l i Y c E 3 Z r E Q R 8 o Q q O K v S M D x g k 4 5 X k S b H q Z B m + 6 e D P Z Y + r T z 9 9 2 c V B 4 Q H I b 3 O N y y 6 p 3 d X s O b A 7 f t 9 H Y G F g d o W l n x C e Q / m y 2 t k P x p v I j 7 I O S p L z k p w J u y I x x 5 J M g y W p 1 N P 3 8 S S 7 0 S I c Z w x 7 B U 3 6 y z j G d m S 4 c x t a T 3 y f N L Y m W s x w m e g 0 b m W u U Y n d P L F Z n w 9 n K G D D K 7 a y j u 0 t 2 B 2 9 0 E H B R h X 3 0 A x H 9 j f u O g D h 5 M y u r n A d W t l P o X k 6 w M s b R a x M a d G N 1 w Q B s 2 R K L D Y Z / 5 F 8 8 h M F 5 j A 0 P Y V l q k s M K x c d W Q v H d x b 7 / N z c U N B 2 A s Z i s C Z G + x T a T T / e v 9 J Y 6 H U W s x p x j d a q R / i s f V m H 7 D B 4 h / 1 T w e j w y P i X A z D u y 4 P p L m F b t 0 X C Q q e p 3 j Z 8 Y r 9 / y F R B B 7 I K m q q Q 6 h k O Y P s z J l d g 9 9 + g 3 7 z l t 9 P o z 2 2 c + x e k Q U H r d x z A V p d B Q 4 3 O E A E O 2 q p b r N l 7 c G 7 M 6 h j H 3 p 5 9 h v r Z P 2 s J m + 7 W H 2 o m k 8 u J T 7 H h C h 7 H p U 3 B z s v O 1 J e H O E i Y + q b + z z f H 0 G 0 S j r 6 9 k S C Z D t V z d V t v 3 w W q Y Y K 3 6 b h h o v v A Y W M 4 5 d M a r P C f 0 S X 7 7 x q 5 z 9 G Z c i 3 g + 1 4 y R o 1 n 3 y T C g D W e w U j e b y N x o 8 o z v U + C f n J 8 9 a y / D B P c O r D B E C M C 9 z l R s c Y y 0 F X 9 m 9 o b x 7 o f n X B D s 5 F A g p o q n X Z p z O f f h 4 4 O j K b e K J Q J s 9 8 i i J D w k X e Z + H o G O T G q v + U U u s q b 0 / i t + 6 t i 7 w N b 7 A R k j V S D z j 5 d 8 T y k f R 8 3 i J d n G C m q q F s r J D D Y k r y j A w K 5 d N a 1 G 0 5 8 + X G w 6 e 1 T X R k B B N 5 F f E L 0 c V s c M i X M O M h U o o W f D d L J 9 2 X 0 C 7 z j 6 N h 0 O T N 3 p U T C J I H q o F r h 4 s Y u f R j R x k V k y z 0 B S A v A J m Q m l N x e A O O 6 F x u N q e / u 5 Z Q H K K 8 R h p l + l c 4 u 2 t q z / l 6 H 5 6 T H P w d O W v r D P c A r g C I 4 k Y w K F 8 / + n p 5 C T P + O k w F p t h R O w P y F w D Q l K u + v w 0 e a f M T z R S F e Z y + z W 3 Z g u C l p b p x K G o y 1 t l U M U 7 P m V y h l C o j O e V 9 x X j f H 4 k 0 0 s 2 L O b c u t R t H x z Q / 2 O 8 U + / + c D O A G / s 2 E v 1 n b S n g z O / e / L S M S Z Q 1 8 F n S F r m y I V y q W M p / t + 9 Y h C V p 9 x H 8 o / f c + P D I X + L M 0 G n C B O J F O T E D 1 t F T Z 8 0 T i g S E o 5 i i G l H x d A 3 7 D o Y X l U O i w C t 6 a e F q / g 2 F 3 5 l K m o D T n O f i I A k b d K i / O B b Y H X 4 2 t w P H P t a 2 m Y / S 7 T V e w z 8 4 + y W 7 L N Z P 3 g f L C / Z w r I X Q 2 q T v 6 w 8 / z t L d J K 9 6 e a K a l + X O t K A c S Z 8 U I t 0 / h j N 1 E 0 V 1 M Q X R b r X Q 9 5 8 P n B h A O 4 w e 7 t g J P O V m D g D e J j W q W C j l N S h l q F z l 1 + f C H 0 B O k i 7 s s U h G A B Z f 4 X K + G + I d L R l 8 V O g i u q / Y n v y G d a 2 J H / Z e S t T i j D + h 4 v n 9 R A x T c O N O 5 H 6 Z i 4 R M q 1 G P 9 O U W S m 2 p 0 n C S 5 C p / / s E V B J a U v m r B 0 8 B 2 8 J t / N f v 4 E A W + 2 l 6 y 1 M f p J U P 8 N 5 B r t o W 0 F Q X 9 u S b 6 I s 0 N 6 o O G 6 T Y c k Y J T g 4 t y + P p Q 5 a a s C a A d u Z X z r j R M Z 4 x F J r Z c C 6 o T J J r o N z u 9 V R A U S I R u V F F x a f R m k q D m i 5 t 2 O 7 K 2 a p v n Q a F v 5 a 7 u Y z v 7 Q 1 x 9 b c d K q D C 8 5 f w f 8 D D k Z k T N a j G M 2 G / X W u d R j s r m 0 S Q 3 b X t h 8 0 + 9 X i e D q B e Y 5 7 D k p d 9 C L a A g g 5 g m C b n D F U J w 9 x F 3 + Z f D v V N m F 7 N R c s o e x P q O O z h G G G d b b 0 D O 5 e / r c + 0 P M G E 8 b 1 G 5 u p e 1 u N x T D 4 D O Y 9 Z g g p 6 S Y 9 1 G S V g n L e 3 0 Y P 9 + 8 L A 2 I n w h t 7 u X k 7 g H p f b d U 8 j 1 i s X p 8 X w 0 s n v b f X A D v B + b 2 J U e a A A d A I R l w J K 9 y I A N t M / u I u U p X S 3 T G f N v X M e u N n W N l C d J U / V H Y Z / 4 F T j i 2 2 e N d 5 H / / L M s n Y Z D u L Z A h i Y V h 2 7 Z 7 g i l p J i j 9 1 b c T Z i 1 M O x T E D k c + p N U d z l 7 Y T r U u l 2 S 9 S d d D / 8 a 5 x b F t a h h Y w P a K q X X j I I J a w m C d d G F 0 A G T C 2 A 8 B C A 6 d u x N j i m i Q t d B T I n w f H 0 I D x H z 9 b m r w R i A Q / r 2 9 p F + A c H S 9 p / / l a 1 a e r v f T m W t H Z A 2 k A w j P A a S 4 5 v m y 7 P Z O M J + 3 H 7 K R b z L y 2 p U b 5 4 d U D L A B 4 O c I H U o c f C h r + 0 7 e Q C s 1 z e w m o s k / I g + q u P f P 5 x / c D i 3 O O k h g z C c x P s w K y B 5 d y v P l 9 W x f 0 0 r T U 9 o 5 w m v X N 9 e V p b f X l U 1 A v Y C O 5 F 6 i e g M k X 6 g m V P g b r 3 Q j S Z 8 a M J G t V 6 u 7 x D C 2 q u F s y Y I 2 n Z + P H V A f A c U u b T C n j K D 6 R Y e T + 4 b F l k 3 z 9 P b 2 V S + E P 3 6 e 3 X p z / y 6 r A C y / 9 r P 6 Y K C C L d a O x u B U m Q h U G u H u A i r V / Y C i D J 2 e B t Y L + j D g E r z 5 d y j C d e o j 6 G E 5 i i B B b T n I H z H 0 G e + l G f 7 X 5 w H N f E X K q 8 f 3 s o X s a D D r p V + n r Y 9 w x + 0 o Z 8 M i h Y w 8 I h 2 G U P u 8 C N O Z J Y H t A P h + J X 9 S r v A l o q Q H e 9 o M Z 4 L 6 L 7 1 9 8 j m c 4 c Q G o V F 3 x P 0 q 0 u I a d T n Y y i Y t 0 O A 6 d U f u q h h g q 4 f O n O h S e b o 7 6 V H H n x V T R 7 M L P s V K H K G l Q e H U 7 C G z 9 F e L y Z + m m I d 9 Y / d j X m Z n 5 1 U c d f d 3 Y + N s Y a A k F h 3 V Q 4 G R D p k p 9 9 Z y v j E K v 5 W V 8 w O 1 4 d c y g 9 P C 4 L n t M Q j u p q e W x l o L / N A t p 8 U B K 7 L / K t P k / c J t M n W r Y n M R 3 a z t V S 2 o E B x T 5 A R W K p c n H P j / G Z n 6 C g 8 k / 1 Y H 9 6 d I S N I D O v k D j R G o L 8 N Z 5 v M o 0 4 / n P U 4 1 E S A U 4 5 5 q 2 N 9 E n + t V 2 F l h b b U e 7 A 4 K b M Q d L u g F q c h N G 2 4 x d H C O d Z z z 2 m e j V h Y t Q v a d X 2 a Q v t + o l z T J A v E o E 9 N y E z B P 2 y O F a v 4 v T w W z j D + s t 9 8 C t Q G V Z M Q R 7 O R K 4 4 O w o U 7 T q o j s 4 v N b Y e i 6 z 0 C 2 e G n y E q G / Z C Z v x r 1 N R I f z W U / y B j i 8 2 7 Q g a V R p 6 / P q S d + O H l k Z o T e s e v w B l f a Z f X R T 2 5 X s J n B S a j k a 1 Y E 7 g N P a X x W t O q Z u x 9 Z D l Q N l 8 F U + M 7 5 u w t y T k B C P b Z c 7 / w t 7 U a 5 D s 0 r W p 5 m X y h H v a T a D T 9 E h f j i t z B R D w N w + K M B I Q i q e y g w a s B f D o y A Z t v i r O v Z a l x e O T T X F U R R + Y X l g n g S n M + u C f d d 8 9 c T S 6 s / P 7 K 4 Z a s j d a / a C 4 S i 1 m / 2 b m B p d 6 W M o b + U A T z l j 5 r V W y x Y z l W / 0 / c p 8 B + a w 4 D 3 Y t R j m 1 z 2 M r G t k F s l C m F 2 F h N / 9 S J f r P X P m 7 b d G o V h K 8 0 P I X g 1 S J d 5 7 Y T O Y X 4 D + 7 L 3 C u Q 2 F K 0 h p 4 L E 1 q 6 y V u F 1 s y r V v a f v m z E i q A 3 k 5 2 H n s v h t f e B X + D E N O j 2 x g 1 6 W + 3 F 1 f H x u O K q 2 v 1 + v j / T e Y W g g E V C j u 8 5 3 y e s O 2 R 4 W I X H M w Y T 7 4 N 3 H z q X v n H 7 y O e l k C H N q m R W 4 e d M k N I t h 5 3 y z F x H I Q e 9 s D n B h H e 8 N k 0 H a S 0 I 0 f 8 P V j L J P j 1 P H U k d Y B x b n 3 H k J z B 8 A n H X 7 I g a h 6 4 P / B X m Y Y q Z c b m g k p R q Y N Y D s c e g q H 9 H d A d U 4 A C q s C x 5 + q a c e H L K f C E k a q F I / 4 / T z q 3 t q + w a F a D 6 T L A 4 Q b w p J s N g + P b B T a J s L R B u J H z p k 4 5 v 5 9 S u 9 7 / 0 7 Q O e F u P P g e o m t j m X 5 G W g P b 3 d H B J 4 5 k / u X L q P S n l T H j v k Q u 9 0 Q y w O K Z J T 0 H g b l 6 B w h f U b d 5 K + M X 8 8 1 Y L w d X g v W h 3 0 S + C Z / 5 Y 7 A f u e q 0 j + E / u 7 A A M S p K 9 6 R B 1 d 4 A a e T x T 1 e 2 z d q 7 o 8 / + w K G 3 k 3 S x C v p M 1 s b K b + j D 2 e 9 R N J M W Y H M 4 m j v L y 4 r 3 S u 9 s i C D A L i I w 7 b J c t 8 V B + g U B p e M n B L V g A Y L e q O 9 + B 3 M A z o k g e m C Q S f D q I n N B Q U P a L 9 q v V 1 h r o s 6 J n O m J g 5 b Z C I p Y e 0 6 7 g Z v L 2 K e i o t h A G S d Q h / j k M 2 1 W 5 e W d n Q V s E w H I D T y V F b p f 6 a F X H M V Q 4 D G G j f d 4 9 7 H D x C b o H g 0 q K 0 k e 6 8 j / 5 y W L o v L w B c 5 m w j b u x 5 2 X 9 9 K V Q r i p / s z 7 r O + p / q P f J n T l o k s 8 c W o b M Y M l 2 q s P X B 8 y N f e F Z 6 V / P d 7 X a 8 e H a b q N w X C m k S U A U C 9 F C q z O M E 1 z M N L a E d 8 Y Z T P R U F T a E t n G I Y q o + 7 + x h D 6 P o M t C H R s V P X + J A D 1 f v c / 4 K 9 Q 9 u R b 2 7 E g f D w 2 p L O p 6 n 2 b w a g F 7 J o v l j g j 5 7 Y F L a A E D k F 3 6 k I a v N F 4 R w x s U y Q i z k 6 p c p K 4 k E J 7 i j W u M P s 8 0 H z r B O c g 4 Z R 8 B 3 M g L W F o V s z 9 m D 0 P t A 9 F / K X 5 5 b / Z v H Q P 2 O 8 6 y x G P T T S / z E 6 8 B F / T m u d c 0 9 O 9 k W F X v i q a h L / B H X w b U K 1 B q f i C W B X S Q I R P M g A c 5 H 0 X d 8 6 P K n R s p 3 N g V c m o r c + x h c + t z / R Q q O / P 0 / d I 8 b 2 8 Q I y P N / K U u J K 8 P x U Z + g s j 7 H G b D U e h p S v S D p y n h 7 l d p d V M H 4 3 N u 6 / o O g d w r W W 1 / n r Y X B Q c k t 0 n Q Q o / d + R O Q s 8 1 X l o 0 p j M 6 K s v 4 n g G l c B c P m a 4 Q K f O K E P m z b d w Z Q o 7 f y S e 3 I t P h O W L W h N h I Q D q K c J w 6 j G G V X V 6 a z b M Q 9 9 d d X E G K z P W 1 Q 4 1 g q J A n d G 8 u i 3 2 B Z C V 8 v 0 f N m M u G I 3 S 8 J D B A A c H c 8 h a P U n T / q W / y Q F l C t k d n J 0 3 w l w s k K j j h t i 1 i 0 h M v 5 1 T C R I F 5 0 5 j I 5 H M t y z F O / a i m 4 f w N U i j U + X d + t n 6 b n v 3 z b 6 6 h G 1 J 8 6 i o M B U 5 v A g v C a 3 3 + O E e n j x C X j a e I z b 5 3 n J J y s 3 9 H q 6 p s C K 1 z 3 z f / V c Y j H t Z L A y a U 7 B k Y r r t K G d A 3 R E 0 w V 4 b m W g P G I l + 8 3 L v / h Y x 4 e 9 7 h J M I 8 c H k 9 2 U R n D y g 0 B G K z z 4 w 3 z u k 0 r g S p v u k N Z I d c j g b a P T n h 5 + h R K E i l t y 8 r D o d X f I y h Z 0 q O B 8 S d / h y G l h P w r g b 4 T n z f U w 4 c O l c M a Y H 3 I n I r h F y L e G 6 j X f m W Y m t V W I a j b O D f P I f e X Z I q U a j E a 1 q M 5 X Z V g S q R c I R d k 0 1 N i b i U 4 8 Z 6 i F D E o L u e D e O t Z e M 0 n e I h V i t T I x F c e P 8 E V 0 r 5 3 P 8 W e X / H R 0 l Q h H d r x l I B d l 6 e 6 3 d G M g a Q Q 1 X 5 T t Y v o 1 4 e Q H N R a 7 L k i v X 2 f J v C w Q M S 8 s Q A 3 l H a J 7 N K z 3 G w M R q R 0 C O Y O Q 4 p v C x V U 0 F v 7 0 P K K A y Z 7 7 0 C 5 k 9 o Q M B i Y I P 7 / n N L 4 5 Z N K B t 6 I z m 4 k q e 6 t i K v M 3 E u B m D K m / B S + 6 h a S w x b 8 6 R R V k Q 6 P p t 4 3 z t 4 M z i q V s b e R X 6 1 Q 5 b W w u a U E O 4 b j r B E A w H C G 5 4 4 J o 8 O j r T F + Q Z F k M M N T + e d S t k j i X 9 v c K h H 8 H Q A f v l w q n m R m 2 p y h k O N e A f A r M H d X F l v I F a E d 2 Y a B 8 M m u m 7 8 0 h 6 7 E t w l t 6 U b q l X X w a P S I J i C B Q m c k b v R E l E 8 y s v M h j T R P S v 6 S 4 K w u g D g j j K i 7 x f Z E 7 R G J S z 6 5 X Y z K v f w l V a X z q w V E a j P x c e L 5 / h z w 0 S m f w V p L a X j 0 N / g k x y M Y m a d z K 5 Q l x R E 8 E f 2 d Z J z b p f g / 9 W Y y V a p J j l q w + x O R W m g X 6 k z u k i l s K b A n B y 7 S 4 E Z j w C j e t E 1 V I H w I 9 l d u a d z F 9 1 u x t p u Q d A f d I b m / U y Z B m o e J 9 D t 5 w F S D c A I t n N v + M e p p O / j y 8 Z s b L 2 k F 9 w u K f j a I 3 p o G q V x T 3 T L 3 o A r c / p 7 4 O S r q l 1 b v / C L n C O H W Z T F 3 t + 4 C k e q H k / P 0 4 V B + v u p 7 A g C f D I w M P 0 q P t j w N a b V v a E Q b p Y h 0 H O v x f t u X / n H H c E o t 9 6 N L u y R R P w 9 p V q 8 0 V B X 4 p P A q 6 L H u C Z 3 O T M v I 7 K 9 D V K Y K V w E h L 3 0 M F S x 1 k d 6 P 1 K K n E b Q n m k 0 C B 7 N C w N i u / 7 y z R 0 N 4 c K n l q 8 O b O S X T x G 7 r h C 6 s 1 B o g P O s + r 3 w B w K N S j e i Z e g O W N r F I n I o q g b A c M Y 4 8 R A w b i U o y e l N N L D t r Y k r t 0 w I U B e 3 p z 5 E O H l x C c g A 4 u f L Q n 6 x e + g Y y e L T U 6 8 S v C m J 9 d y 8 x S v 8 K v U 1 R o w w c y z n d m X p 6 G r v E x l C R P b z 1 D B k w I k G c n M 7 s n Z K P V g T 7 u I 4 H h 1 1 b Z 7 N X Q R D v K o 4 1 n v t x U P g 8 1 4 e 9 l p P f i 7 G / g x P O Y B p n D g 8 i N e z a 1 n E E a C e P 3 7 Q H / k Z 1 1 D w r 1 6 4 m r U S X B U o 0 M m e L i 3 E 4 + b b W s + o 6 r e R f b N K 9 Z g K x p 2 g T i / m n W G S e 2 p / M J m m u x t m w 8 4 k b R S V U k F G / 0 Y C E + P e N C / h D G 0 R i U z U i s X D 9 l l G 9 o 6 / V g S N h Q m C 8 7 5 W s r 1 w m 6 f T P d 2 T y J e E Z s V 8 D C 3 M i A g M 9 U L U f l + x I S R 3 Y c a C 0 J g 7 G F M z 2 z A w v Q t M f 2 7 j R f J A l 7 s T e N F L u V i w T b P a 9 q g z K 6 + X H z A S X V Q t 9 / O R 0 y l Y N O C V N 4 P n H s S A T d W v E R 5 R y s J t F / 6 E f T H + d e Z g 4 w r f v W 7 l W e Q q 7 x I 9 M k E o G P W m 9 R Q 1 U C D P 5 I S B / W H q q r u 1 c e y i G 8 n T x u z z y 0 z v D J k 7 5 d 7 x t Z + 7 b o F n q O x N e N g J l F / 5 p 6 o w 8 P N s n i d 6 b Y 7 0 N y v d A P T 1 J / 7 z f S 0 y F 4 h g o w O T r j U 4 o 7 h R U j y P M D G N U N p g F j x / 5 + 7 m Z M s V K l 3 M Z s y n + w Z u t U F W a h 9 a n B A Y Y p 3 8 E q 0 O P 6 s e F J P H K o l j 8 E 5 y X 9 a 7 w L D 9 V H 7 P I 5 r z B 9 6 9 l M Z C k c 6 J A G W R u X A O p Q P V i u j 3 i R B f s V e S N w J K R s / 9 n o X t C i j 0 k B 4 C K d R H o U b v s I N K P Q p F m b j F T h 4 / q 1 9 N g + Z 3 d J P O 7 W A V f m 1 9 / I w u t / u U u Q A 9 v w y i m M C Z V I 3 5 W H C + I 2 8 B S B y L e W Z e l o Q U q 6 v L o e U S c D 3 M R E x J 9 p V c v X 0 J + f X B 2 X k h C v T u T v m B X 2 P R e 3 / C p 1 f 9 d E g 8 d m m G J F d 6 l M m H v J e o V t e u f V D y r R 7 O O x u M l P F 9 k I r X O Q M N 0 Y 9 u B v i 8 4 B l A j q d s p A q Z I g a 9 c V m W 0 z U D A / H 6 p S 2 V 2 7 A P g 9 7 h J k l Y C o S y 5 x G I y x y B 0 k P Y t w F L s j n 3 e x 8 C L w 4 j A e 6 q O l H 7 f V 8 O l f A r 2 g 7 g R D D V H s 0 F D 7 P T 2 n y e y 0 4 b H C w W p + E 5 S A R l B V i a R t M 5 8 z T F B t a N j y M D 1 b b Y Q c x c a r G / 2 e X u I w t K p I i / r 8 l 3 7 E E / 4 Q 4 G 6 w Y A G B c q v D J w G 9 R A f a P s + / n t A t O m k c F O v u U w 4 I a r / 5 I H Z x G T W v q e t 6 F g Q I M 7 r n y q 1 0 d V d J q 2 J O 9 3 h k N I F m g O v X i 9 1 U u s 4 i b t x q T C D r 6 2 3 q t M K s E 8 J O S / D y C D z v a Z 9 t Y 1 f e f Z G 4 e p 1 g e f C D C T I X Y q / P h T O m 6 i I 8 K a C j F D h Q s U 6 y p K X d u F d v n O L p + 0 E P q V w V n n 8 r a 9 i k s s M I O B 9 q S m A I 6 f o V H H o Y F a M T M P h m 6 Z 0 1 0 0 k 8 j F t P j M z Y y I q / 3 T o 3 R 3 K b k L 7 u o O g e G W f 3 o Q x 2 O 4 a t l Z u 9 P A 0 / V t o 3 L 0 7 W z f 0 3 s a h e c f T k G h Y c 8 6 m l v Q h 2 9 h o r 0 6 G Z r E U b c G S F 8 z O A B k f D X / F 4 G B A L h a p e Z H V o V o t m 6 b e E m y H T d n D R 0 k m e q F w 8 k n q t e b 7 d f l d 4 C N Q I N 6 Q J K + c Y 2 X f 3 f H o r Y S W N s f e W L D M h Z H 1 d A 6 D q 3 7 c 2 4 O 2 G v + k / p Q w h a v k F n v X t p V f o b 3 6 l r p 6 I 6 5 k L L N 5 w h T p x P n e I M M j s 0 H C 6 x t 3 h V 2 j l Y c e C R f G V 1 C 5 2 W U r X 7 s D p G H p S c + F n 0 v / m 7 K D 7 Z o x Z 6 Y d o w f h Q 4 4 M D L T p s X g R L 6 r q v K b C 8 p 1 L c I C 9 c q i L b + Z g P e 7 B + E P t b S D 8 E Y 3 8 S 3 j q 9 j F 6 U W 2 J 1 I A 7 B P N + m z U c B y x N w 0 d P U j G r + g a 4 H p 2 0 / Z I R 4 b l N N 1 v V A r + t P t W O p T r Q l c G D z Z G J 3 v R F b b 3 0 K t G V I f U z r 3 8 l e k 9 9 A o G b d M B 0 H d X X B B y u F v 0 Q 0 W Z 7 c b L w N 3 0 I t 6 l 3 h 5 2 + m 7 A 0 v w W R S B i 0 s m 8 O d B d Z t b D 9 8 O U L L L C O 1 u I 8 z F l 3 J i v F W i J P 4 U O E T z J M j S R R S k d k h R 1 1 L a i 6 F 1 Y M s 9 5 1 F 4 d T Z 4 f n 3 c 8 t Z P v Y k M O 4 N C c s a c a N T 5 W x Y n E x 0 l H W e 9 G Q X 7 h z D 8 n T k q u L / S D E E p 2 1 L M O q i i G h 9 / / z U 0 r j a A f k T l q 7 G D B y R R X b s N d C i 3 A 0 + + U v q g m u g X e c 5 g n X g Q 9 O + i f f 7 U c B R u d / 7 G + Y A V 5 i r T E g D 3 C W H e w 3 x z G e P q 9 r l 9 x D U 2 g q p B V g J u p l A z 4 g z Q B E w M 4 a Y q / e i K P l c 3 1 + f U M s x e / n M q B T O G t U w v 6 i 3 Q n a X y Q I V u 8 1 z K k t h z T 2 7 g d J D j 2 a a J X a 3 b r M + 4 8 K 9 o T V 8 y R R r b s T P x U b u 5 4 Z W Y W E e 6 I 5 e W V l a O C W f Y X B K O Z h v 7 h X B Q q R 2 D Y r C O 3 H v E 3 R r n q r B D 9 F w j E N p X w T r T N a u a R E G O Y i 2 7 0 m D g y I y I h h + H S q y A T V Y B E / k S L M e e O H a o D / 2 + 8 n d e S s 2 q 2 Z R + I C 0 k Y g S 5 l 8 R 6 B 4 A 4 n h B V e w N P 3 z F 3 n n D 6 m + 6 6 j I y o q y u 1 d m X 8 q 4 f v W m n O M y 5 y L P w Y T E K A t X C Q T 3 Q O l o C g 1 H 6 4 p u d 0 I t o C P Z Q 1 K O O S M 2 h G u O + U X o z 2 l w j r + c h A x H P G 7 v Z 9 r 3 L 5 8 B a 1 Q N L / x m e I 4 v L z V n G u y i 3 v G V W n c h M x A 1 / c Q P Z V m c f v 4 0 d / e r / h d k j E U l E x T k r X 5 e 0 7 9 Q 6 A E Z g C e 1 t C v j 9 c X E 8 K U P I i k j P k X f 1 B U f M 7 m F A X / Y a y 2 Q 6 n W K n i w 4 0 8 / q / L l u a B w z t 4 b / J M w 9 y N g 0 2 G C S M U u U K g n F q v 7 U l Q / M v A D Q m g b 1 R n O 2 Q L k V g R w C / q 9 k T X 2 0 + i m b g J A k R 1 d i Q F Y e I f H Y G H L 7 P C d O d / 5 H K b h e b s c b h e Y k q a 2 B 2 P 1 u h x 0 2 s G g D r 5 7 r a U 0 i j k t X R u g R S q t Q K v U S i c Q q Z o b T H l B T Y o 6 E x R O A C s o z l e d u 9 s o Y 3 r r 7 D s b H p s t d y i u t P w Y t 0 T E s F x n G r x 5 D i W 7 h v N e b V L n c O T Z L w G i o l 6 T p / p E x a 8 F V 4 L T d 6 r d 9 i V E M T T N N P 2 n s d t K R r N G 0 H H v J R y h 8 e Y V 2 F e o S a + X W M p l C 7 m W C g e 5 M + b n x J M D c G Z j h S U R u j v e A U e T B W N d 6 x w y o N B u w G P R U b u v e Y d Z n F / w h p K x k e i a i F A f h 8 2 r M T S 8 0 s 3 e l C H M 2 M J V 3 T / 3 6 x 9 r a q 6 Y F a Y H T 1 q 4 M h N / v d t v M D b x s 8 a T n 7 U p C k 9 p n s a j a u k I g k J i S / i 5 d U F t q 3 J u 7 / 7 G X / F 9 u t 7 P f b P 7 S J A x T L p f 8 r 1 n 7 1 y l N x V s 8 Y 8 L 4 M 6 H / H g g 7 J 9 J l t j o D A 4 a z I x 5 n F b a q k I g H U P z k Q U N T z d x N o Q j / e U Q q e q 1 X W t B A U V 0 R 2 D E p Z t 0 k d S i 2 k F / b t U K b Z l M N Z J n J j C H 5 i L S x + l t R s a i B c c 3 o E x q C i U v a d t L U / K n 4 o r T s c a v d + 5 + i 8 0 Y v S / e K m r 4 t I g X V z T j p p G G w K J g s j u P v 1 3 u j q Y V s E n L p s v + S p 5 D z O t 5 i H 3 y R f u g Q g K 3 9 v q Z o R d B a f A P 6 G j Q 6 G Y s V d p h k P o a s e V b R 2 Y L f S 6 u + o R 9 + Y v 8 L W / n y 1 g e a + v l 2 n + T s 8 q c z d f 7 t w w 4 T O b 5 4 c r T k y Z 8 U K s f T 2 o z U Y W 9 9 0 R b l u 7 c O D d K 1 p 4 4 F k z Q E X j o Y o h S 3 G X g O Q W L 2 Z z w g z M 9 u r i N v 1 w u w 5 t E X 6 3 v v G k Z g q K G a 7 Z O g f P F 4 9 r I a k 8 N O S x X r w E p H R K c r V U y M G a h D U x 2 G X M F T g 3 + z O q n 0 k S Q A o Z / Y D e L A Q P 4 o C 9 j / w H A Y D 9 8 s 3 r 8 5 o W p H r n 5 R 8 F F p R h l l M 7 9 G p X w d H g n c H b 3 P S v 1 B W S g o o 7 Y g f Q U 2 m k p k S r 5 e C L / 0 E G M H s u t p 2 R U n t + n B h c i D 8 / n l 1 E u P b o X P / J o o X Y A f 8 o Q B 9 I p L E C Q 5 O c G t B 0 U v K F U K y L 7 a k h P 3 C x H s v S f j K j D i c Y B j W L w J R 4 p n T c R X n R / l u v F d F 1 z A 3 N J l M B e P t / 0 6 8 4 B b k G i 6 / q v 4 P b R G Y 8 S H 6 t 5 R S 7 r g q 7 O j f o 5 W U Z r 6 t W e 1 I N C g x b W P x Z 1 6 r V 3 u I R Y 8 k F H y h 7 k K I L m n m w F v r 2 y 5 n U n M Y J T C s X r E N 5 w z 8 V X X 1 C D v T m m W v 3 E v j 7 c Y C n m 7 a Y W X d Q / w + U l v d 7 o + I J e j I a 5 B g a I E 9 X I A I I l v u f w d v 6 8 0 l + Q 8 v r 9 x W 4 4 Z r d n 6 r x L l q a W J N v r J k e S 7 Y P F 7 O L 0 w n r c H G i A Z D H s c R 3 r g o R z F k k l R n D b j W A 9 + V z I P 9 q 6 / d z U u R m V Y 3 E J c T 7 J K K U N e s f v A b X Z r w c w 0 B w b P n G g p n 7 f j B p l Y 1 b P F 5 V W t J F a G 4 w O 1 8 O O j l 8 y u c s 3 j 3 G i O V q P n z c Q E D 0 q y Z 5 9 j 9 o 7 4 k c L Z V X 5 i / x k r V E L e L x c h G P z e 2 M 8 p e k a + i x h f Q / j A O T / J 0 f s h R c a G b b 3 A 9 Z + N G 4 Z d l 5 Q Q e 9 X S H i g + p I m C d j m v X 2 X z 6 3 f 8 5 4 u v W t I F U 4 P W u F U B + 5 R p R 7 7 / s k k 7 h R g f H O s m t I U J w b 5 k v z 2 c b e S F u I h J e T 9 l 8 G e Z h Y D Q 8 J y 4 F F Z 0 m s k n 9 0 3 Q b D y k e J 1 K u L Q f s 0 K k Q + H / 5 3 k D E H a + 2 + k r M 7 w p l y F d q X e + + Q h k C x c Q s X 5 / m i + 0 / f 1 2 I m d T S X F d Q g t R 2 A V g i 2 r g m N w 2 8 E M 7 G x Q r / N R x b f x w J 6 C L + F s S b w r O I E Y + r M q c m + m z L v J Q m b s K w 5 I m r n F p / j 2 l Z 8 l 5 b f 2 Y X h r A u s B S W A 0 d P g e z d c d w p b j / o j F p x C l Z h E y 7 b i d m v A I R / w T b g 7 Y I Q g r O x P b Z l B P K H x y F g E j e M F 3 P + c G g M h P B U r j N f / c G f 3 l o 9 M J g L t f x x 3 2 x m M 1 J s v j E S u x J g j x b q I u 9 + 5 r N H c 4 l I z r Y z 5 0 H + A i Q i c k + 2 P f o R L x S I C u M l E s v S l L G k y 5 3 D 2 I w M 3 9 B 4 X E 3 G T b V 4 9 f Q L A S X C X p P 3 4 D i + x g p W G B a / H 3 f F H E Y w c Z Y q z G O K n 8 N b / 0 u 7 z G U n d M j 2 k n f z S 8 9 q 0 E C q w P L e 3 8 Y R d O u 9 C r 0 F 6 b c 2 K d d 1 c h Q 6 C j 9 r j D z c O D H A 8 Y e w Z I j r w O J V c E G F J 3 R w T Q b 5 P F q 9 n u B c z m i 7 4 R w p u M 3 h 8 B n e Q I 0 z / v 2 A b m 9 7 B 7 g 9 k k Y Y q D 6 G v I 4 p V e T G U Q 4 z M / P O W 8 C f M s L d T 9 T H 4 e L m 6 o b s 5 W K 3 8 L + P 0 l R t 0 6 K R l e x c W e r t p n q C m 3 H + o 2 + X d h A f m h H 1 t n w 4 E G q b L M F f u C R q O G 5 R L j T u D x B t w Y I 9 f 1 M Q l x o l W t p d a P 0 y I v x 8 E E G o N / A I Z W d v N 2 O D I v I X x h r l O l n B O / 4 R n C N 3 n e f w / 8 + H p / N 4 l K I b T u 5 K P n 9 r h F 6 2 U M 5 q R Q m t M 3 E i 4 y P t A b u R q d X L U 3 R 9 a v I F g J 7 P Z k U + G l A F q p a V P 1 c S M H o A J i / S 3 f 7 w X H w R V b L z n 5 k R N q 5 W q S V w X f J x f i o d c m Y a G 5 3 3 C H b W r m B M D C P p U D Z L e l G M C s j 7 7 X c W 2 i O M w V C y q Z o z 6 y q r t S P u o 3 Q y m N o t q p 7 S w l d / t e / i h s D 1 R 6 W F m v T o 6 C Q 6 L y 8 Q S I k V 9 r W P k O G R 3 b + / 5 o a L v Q F E q j y u z u 3 J l I P D y L K 2 u j O Z 3 M f v R A 5 + B V o U R 2 E c u 9 m n / 2 J a b 9 v W y V 9 3 t i W s 8 x J J E 8 l W m Q j A 7 7 w f v m K X 8 g + w h E K X m t H v r 9 / A r W L 6 y h a m S q z B m j N v b 4 t G B 0 9 P q f p Q 4 w h 5 a V C z 8 M p E v i + S U D W A a Y r p M p Z T 1 4 t 7 B q x y V a 4 F 5 X V y a v U 9 E G k D l u p d H A 5 P r h p z Q C N y b / D k B R o 1 x g b d d / 4 I B q y k Y J P l 8 + A z w o + U F Y y X g G z / j W X O j e + n 7 b 4 k / F i U H t O I 7 s m l K Y f B W / 6 I I l f t N o 6 A G Z 7 Z u x T S / i W e h R Q L G A w H l C v t 6 j K k x Z n 8 U T n / F P A h U 2 J 3 + R 8 8 j U e r j 9 A p r b U 6 g i p j h q A I P i 9 q r v S N r 1 6 T m F G D j U B R 7 q D y D k M A l Q w K j / W / b F M V f 5 X 9 m X 6 d + z L w F R H u W x e e M U b V 8 + b 2 p d r s l b R 5 z X t O K r D i j X m l X k 8 V x O 2 J 9 L b 8 B / y H / 7 Z + 2 C J C W x + m 8 2 w E 4 Z 9 w a q 3 v m o Q u 5 S n Y o m B p c P P S W Q 2 e U H u w U 4 V D u A / Q Q r g J 0 6 s W O J H K Y 8 + J 8 i a C n j I 4 M F j b g c I u 2 l e R m C J w d L 8 b / Y k l w Z a j r e / C G v A L n T k 2 9 0 P i J q v l 7 h 5 e S e 6 7 H 5 Y 4 b J i M B V c / n R v h s H J 9 y 7 v u B u B q p u K e i Y + + / P m E h j P q q E J B f L j 7 U M P + d A U A b z U g A s J h m T U + 6 d U S 5 9 V Z Z E g j H d Z P 2 S 7 G f S z d t 6 K b N k P Q O i a g V I E L g d 9 W m c M S m L l P i k 9 D 3 C y D Z o r s E 5 S d 0 L C u 5 l 4 l 1 4 / v I j 8 b d 2 W 9 m x U 3 o 8 r X N 4 f F 8 C X 4 W x Y l v 3 H 7 U f X r B 4 b u M N B j 5 S 2 x I 7 B V K 9 7 h 8 W e f p T H S 6 b K F x t G Y h Z E + t u P n X 9 c 0 Y s v G X u H Z 6 2 T X v q Z J h z z c s I 5 / B N w F e G 7 k 7 8 V u O M 8 y 9 l c g r x e 5 M t d u p i d 1 3 n y b i Y q o t E 4 z d I j h x D l q c M X G O L g F r s 4 q C U A S z T S G P z 7 2 E Q i h k b 6 k E y d p 7 T I f s g / H t J k M L h s B T g a 7 E i V T K 4 b u e J 2 i L z + z p V M k b R c L O 8 8 D v e v d H X u k w L Z 6 X 8 H Z w t 4 7 H L m o 1 F d 8 9 D I N 8 h 9 r 6 E B + u a P b F V 7 f r r k E e 2 j V X 5 V d 3 n l d + Z r q 3 k R D e 4 1 5 c i 2 a y Q j Y / 0 u h v Y 9 3 g / Q g y w 9 / b 7 2 4 u d d P z t y Q 4 N j 3 g 8 a E t 3 p i 3 v p s a 1 3 5 y B u h i c C Q T I x + n Y E 5 6 6 r t u d i X L p K e 9 f 7 Y D h X y I c A 3 N 5 w H p 6 0 G / X u V R o h Z A R p X o B W E 3 X 4 Q 4 v q 2 g J N e H W P X 4 R l W I X r F I D 4 K h W k 0 x o g 7 w k v z w H 0 g O A 8 f G O f + C r Q m A O X Q 1 T m V C c t C g b H 8 U S a 0 l A n R i r D i r d U q / X x x O w j q h e s k v 7 z k C J s o E D b B b s e w i l w f a O + n h H m + e S 0 f Z f G r B B e a k G 3 l r E d / 3 j y + s 2 X t d r M F x y 3 p v 3 u 4 8 j h s N w e 6 W y k 3 c d r p 5 4 6 j D C R g b + U Q 3 3 D + c Q J 8 5 r 5 + P J n 3 a 7 E W e H r k f e p V u L y b g Y W c 5 g b x I g A A J c B H 9 d c Q e v W z 6 f P I V I 7 l J 9 N q r d h F E d k T z f J 4 Q U T s S + 4 Z Q 5 Q 1 z W o E 9 c j K R O 3 E D i y P D N 5 h D B 2 7 Y M i Q l X C 7 q f Y 2 g l t B + V Z h a 9 p N / D L x h l F 5 a E + v r c d l n 9 I r Y C G 4 E 9 0 q F p A 9 x W 4 c Y 1 a X O + Q 5 U h N L d a d 1 r P 4 M o j u j 2 E V w e M j L P r F S O Z 4 y Z A w q o 5 9 E c G D p 0 3 z R F 6 v 7 4 8 0 C 3 6 + u X g B f 6 a N K f B e l m X W t I f 1 R / 5 f Z K y B q w q E d i t + 9 7 X v f c N I r O 4 b s M o 4 q E 9 U Z Y E f a / v q q 6 2 E g h 9 7 Y D 5 Q R k K W f N h W / A i g 1 g J F r S i o i J m v 1 e e Z q l f y g j J n G X b A 8 J B L a + 9 S 1 u E / M p Y + o N a n P F x F g c m + n o f B u w b O 6 T k J K S L I u Y y 2 2 2 L + n t 2 P R z U I s S D b 6 i v C U C I b w B s x 9 6 w V 2 P W G 8 p c z b d f 8 b S 5 Q P z x r / g 6 W Q c e b G j 0 K R S A C 5 Y P s f 7 Z K 9 / 5 i x O R U 9 I x l W e 9 0 3 m a p d I D 8 U 5 b c 2 r 2 a f i Q Z W x u X q n W X s B / X 0 n 5 z t W P L W 3 y o G v k R q + p c V v i i C j I 3 X 2 P X G 2 i G x p v V 0 e d I Q h 7 T M d b q L Q 5 q w Q i 7 U w H + L b 1 N k G G e k t 9 w Q O B Q p 8 V v X Z + v 9 7 v t 9 f f o Y p L c a g q 5 7 9 D F X I W b E y y U v o D o g t q h B r j 9 N n M 6 3 B f S q 4 z w X s c y P 3 8 7 N D o P J Z E d W B R d L k D 0 v A / + y F n 8 n Y U b v L 7 i + 7 H 6 x D 0 p + h R t D n 6 z j S P y u F + k / i V / c w 4 4 p R C N P 1 i o R F g K 3 M V Y M a 9 Q z l Q 2 M n m Y 6 H f J x 4 i C 8 l F d 1 g i K d 4 E K e W Y N X P + Y c 9 8 5 1 g W e V x e / M l X P r O I D j n 0 g 3 h u y w l J 3 + 8 D g k X v G j t V 4 3 l / A j 7 s H u T u E 7 Q n o y G F u F G f n + I C u s o r k H W L 9 I v D w / a G / O U p s E C j 4 j H s Q 1 4 V 3 d A Q J K o z 1 Q b v S Q Z 5 O x x z 8 b H N E b Z 3 6 D 8 v A M 7 e h N x / X / e q + u r 1 q + 4 3 T F O a t R K / V B 3 L / T T R 9 J N + T t / j T S 6 + m V F D 7 7 i d Z u H X E m u B h J d 8 5 H c g 0 1 U v s s a 6 F m V / 9 A 2 v o 6 v + P N 1 j 0 A u H J + 3 K 5 r q i q F F 8 K R 6 T d d z h i Y Q n D O v N r H m A t W g D k O 0 M S y T I M E J D V Q V u 5 O 0 a u p E i w N h x t 9 u o R E 3 p s k v w Q x Q t 6 7 N e V Y 7 l 7 q z i w b U F 5 T c N n p 6 A z A P r 4 I x R n x b k R N d f T f v B P U T J D L C z 6 Z N 7 G i a + 5 + I c n U j z 3 f H z 9 s o N x P M 8 d 9 f V 9 7 z R I s B f 1 5 E i k U o p 1 5 1 M 0 7 k w h h M F / t 2 w 4 w 3 W F 3 4 J n k D + 3 q H b k K G b M i X L A k E 0 z Y 3 c f W E + X q u S E m 6 l I J v d F u b 8 W x m e v U E w D D s O e I k R c m y Z 5 i D p 9 1 o g 8 l R + L W c q B W t z O G t Y V Y K L W / E C u g / s u O Y D R K g d u O v T K L H + 1 0 T w 8 v K e q X c h j e D B + E U g x t Z u d T U k T 3 D f e W B K A T C F Y n B 5 x H i 3 U 7 X M W G o h / Z 7 L e I W W 5 Y f z O h 4 p 7 / z x U a O H t J L h n + X N + I Y + K / v 7 M O r 2 r 3 F v k C S H C 2 s S V o B I 6 T l 5 o N J X H k k I y O l P s r f g F d n E f u L l x 3 C / E + g R Z G s X 9 4 U W S 0 g m J s m h p y s v T v v 8 y m G f c H F i K T Z T q 7 4 o t e 5 / t b a y 8 l 7 t 7 n d g L L M 4 q s r I 2 w U B H H e 7 m y W w x p z 1 9 M c I d 3 4 0 e 4 q 4 g w m 1 4 M b H 9 G 2 F b D K U V 8 r c r T o v 5 c A f B 5 k d B J H / A J M L b B 6 9 B 7 F 8 e Y O d 2 Y B D 9 F g 6 d x E U C c A q 0 h a N 0 F x k R N 2 6 O s Z C 5 e M Q 3 G q 9 j u D 2 N i F r l D J C i S 9 w 5 A g B c 1 s t 3 t d / y e y R b 4 a T h R 2 X f L W R Y M e h e o l 8 X 3 z C s Z x r / r s 0 e F w A J B k 3 f O f 9 A I H F G X 1 k A R 8 f C b L K g C K c 0 D t h X R R H O X H I p i 3 r i F h g s X F f 0 d g 8 G q m F U + v o G 5 1 Q v o g x T W I Q H D Q A H h d b S D S 8 m w + 8 z p c G N X 7 I 7 v u D S p u p O y 9 t v D / s g W K J f + V y l r / j v q P h f d a Z 2 I b Y 6 v J B D 6 B C 9 r 3 G 9 y W a F 2 i F s u f 7 2 o O T n / g N 3 g K n J 6 c Q 1 + g K k i M S / Y K j 3 W E J y V g E s L R 9 q W r f Q C v N B R 7 p w f T Z x w / y W i o e N x p Y P k I R f h W h 7 K t P e 8 B n 1 M D Y X n B B 9 y / z 4 X T j Q M M 9 b B E r B n i p W c + A r A F 5 O t O 5 I n 8 D L v k Q t l G 8 l 4 X e d r R 8 f / P H 0 y E C z X e i A S r I V g 3 l r q G p E A I K V t 3 O F T 4 j e b o C a N y m x b U 5 H T A T f d P g u f E y d v + c R t 2 p D 1 j M Z g 2 m E E O z 7 2 f r F 4 J + v l V n 1 0 p 6 d M H j g L 9 l Q m x A G 5 c w 0 S c 8 / l K x g 3 X 4 L R M H g j q p J 7 u p D t E d 2 Z 5 C M H f R z h r N 3 H G / S m T 5 U I v s J 6 j b T h P G 2 N + f m 9 T B z 5 o s t 5 A u 1 3 6 i E A X w Z a E 2 4 4 q G Q N q F w T D y E m 1 / d H f 3 p A n D R p U i H a t o 7 + l o K q U O m 1 X b V o s H 0 g R x O j M M M u E i 2 5 7 V N y Q F 8 e d p Y A j J w e m E 2 r j S 7 Q r q d w A 6 m / 8 T D s 3 i A w s c k f 5 M g i 4 Z x r Q P x W U W U d J T Q B L 2 w b c b U n C a j r 9 d c Q Q N / 8 S m z B 5 q 3 D g N 4 D c V m o Z a H q / 6 F Z z Y e 5 x e P 0 u N / / d z U q U b R q j d w s T f 6 c g V D 8 5 P J e 0 v x h d 9 B z 4 P 0 b N R 7 f 7 J 1 r c o M V K J Z 5 t A k n + v Y F I j z C Z U b y s N o Q i B D j 4 c G i E 5 K n E I x N U D S E M y n y V 5 / G 1 b O U Z r 6 m / 2 t O 9 1 3 P f 9 Q a s p n d V f T y A i L i e g 8 D y B D J e 7 h v X l u / r d V g 6 f B / 5 B m H d 0 D / U z b L z B A 2 3 S D f t r / B I m 9 l s e y l Z n M r h k L 4 a w Q v v 3 2 v v 0 E Z P / P Y l 8 3 r H q e A Q t n H J 0 Z n y S D L y f W l t E R Q Z D h v X q R v E 9 R Q I I R v Z Z 5 R Y z E E 9 D e o U K f j J b c 5 7 w m 0 c m E 0 f U H j 2 R x E I Z 5 B N R l 5 J R w B I D / y x f S D q + K X f o b X B 4 p J S V q E B a A w i D U V Q T C g / q n n o B / + w x Y M 8 e t X K e U o O t 1 R i 4 + w + 5 7 c l t C B 7 7 a R m h o t g Z p Q s s H F S y W C 3 x E X M r j D U h r O K C 1 P R D 8 l J 6 3 y M O m g T u S H + g X X E u p p B q 1 3 w g Q Y P / D 4 m v H h 5 2 q Q F l F U D P 7 / W Q B t 8 T D v u e R H J 3 4 b v R I H K A S l b y s H T M o P n l l c f Z + s + K x 6 i / c e y 8 6 i / J W G k M m 7 + 6 C 0 X 8 2 m 6 7 O 8 C x Z 1 Q k 1 B X z 9 m j W g P Q d 3 P 2 f n O / b f w E F U X P 0 W 5 H p 8 b d j 3 k d D n i 8 t 3 6 z k 4 9 Q V B t 8 W U / D R l W L L 9 2 W P W / 9 N G s 6 m j A b u z y m V k m O k K X x r R u z l R u J R p I 0 p 4 R L 9 U O U R V 1 5 w c a + X U G o H s 0 G E j G a O N K T v E + M T P a l D 2 V 9 n o p l M B 5 D t G w C t f + Y o + L B s p 2 y Q u x 2 u 5 B 3 T h / D w H t F w e U G V B Z F g 9 J t l k Z G s e 4 / Q 0 + 8 V f a z l R H M 3 U O 8 b B 2 e y F q 7 5 q N g 4 1 k v t u 3 G p L Z 6 n 0 Y u q f m v 5 4 H H t 7 M j U c u b e T 0 4 R X 7 z O 7 3 v H 4 f b B 7 X e / h Y f a x p 9 h h O 4 p a 6 5 e u 8 z J b n I j k i e V n x o O q Z A e B Q y / f Y d V g v J C c M k H P H 3 h A J o G c w g R x c P P 7 w x Z u V N I C A u x U G V R L i O k R 6 q 7 s S z l t k X s / y 5 M D L 3 8 / S 1 c y D a L h n M z b 9 Y b E 8 8 j f 7 I s y + H R W n 2 c L / i X / 8 4 W i G f 6 t 2 N 4 4 Q c O g / b J n d 2 e o q r E g j B Y N Q j r w 9 1 2 p 7 / / 9 K x p J + R + D v / j r / / v f 7 / / z / 8 + D T A T x v M P u t 8 l 2 k G R 7 I L Z c M + r n q M B c J C b n b S n 8 m Y 3 O E q P 7 0 H B M R P 9 r f C z Y 7 S G U H D X I W W 9 R x 6 s f S g v B j j m 8 + W B 7 1 X 6 B 1 R x y o P k j a N 6 Y V 6 I g / b / 7 v u C T R J / 1 m d X Q G / D Y Z E 8 x t 3 z t + 3 2 B x J h 6 t O L P u P r u T z x t Q G 7 j D Y K d 6 Z u + N / f 8 V + f B T b 7 L 4 W v l 0 b w i T T N W K A k V F z D y B x 8 V Q i 2 l 9 D 7 n e v 6 V 9 u g s V + 4 I 4 c x S A G i f y Z Y u 4 v W 4 u / 5 u Q V i X Y b h / j M D G o k M + p i l S s Z + j t n w O j K / u M C Q F d g p I B 1 f V n + 9 r s P 3 8 W e h S D q r 3 Z 9 3 3 d 9 Q E 4 1 x x + 3 Q G f 8 / Y U h o l k a b o v x w 8 e 6 U y c T u J F H 9 E P 6 n / x R + 1 u s 8 4 / t q 0 g l c j / 8 E 1 e h Q c X a n + 0 d 8 g w V G i 1 Y O O 9 q t G n w g n v y L 7 u D + H L s n c 3 9 I n s 7 a R j l d Z I D n o V j m X D 2 d s X m q / f y s c f n 9 L j d B N H h g v n D Z n 5 n + 8 F z i D S 9 O l j G w M Z c L w c l W g 3 j v 2 z B X / n 6 6 e F P A w j L O s n + 3 P Y j A k R F 5 u v U C M t H l p 5 4 4 4 c j n + s V / 1 Y l N B M i H T k l 9 h g 8 l u + + Q s 0 F x d i t B i r R i B 3 w d r t w + G K e B W b 0 P S B G A Y 8 z z G v K 8 h m V 7 9 j G W f V b Y h i a f x 1 8 H / B g 6 e n Q F R C j I C n M A 7 0 B b 2 + y c A Y / / o H X q E b k S N p 5 3 t + 9 Z b 3 q N E G S Q y 5 z z D n h v u o Y 1 v 3 5 I v 0 B N c 9 l p 4 B s a o d w f f m S 2 Z r o S u D E f P N m G h z S 9 3 o w L h y W N c 4 S e q o E k Q s 3 n 9 v o 8 S t k h Z M c N N 4 s n 5 z Z i t S E B d a + C T M B e D o p v 0 4 y b E i + C r + T M + w t 1 5 D 8 2 k K j m r 9 f 3 X X J D p m v E + B D I 3 T G u L M b p E i b B X 1 w / 3 4 k / i q S Z O i d Q I 9 2 v 6 w w k O J H 7 I W A / / J 6 g S a B w w u 6 I 8 e F T V I N I E C + G G w e A b p S P x A I 4 8 v D z W S x P c Q A R S u s a / D q 7 C a + 3 M s o f a 4 L E Z H r 7 o c c k 0 D U W o Y k J K D m G 4 g k y W 5 a U 8 k f 8 e S B 2 h T x M O E 7 X c q A l 8 Q c 6 8 u V M F Y b t F j g q I A R v h l z N H f c j S u S 2 f D 3 o 6 K p U k r n C U d V c S G X / M w F L + N p B e L x W / T c c 5 / t e T Q 9 M U + s M T h 5 n H F 2 B v T u D o X K h 0 P B D M u G x 8 P u 9 7 0 r N v z a o s F f x F 5 n L s E 2 / s L T 0 M 2 N Y O / N J J L G V h P N e w p q X O V / t s 2 n P o n E 5 / 1 L i C k b h p c u x u 7 8 L O Z 9 G i / U l 8 t C K u x M 5 L D g y 2 r p t q O 7 Q F W J 8 V 0 0 A D 4 3 z l Y H 5 e d 2 l w t P j r i Q X I O F + C e A U W h l s J Y C T o d f 0 s k f 6 K 4 M z 7 q / T 0 C m B 9 R q 4 8 n B 4 7 + Y v m p n R J 2 D u l z q o z e p 8 d 7 M Y E 1 v 1 / O 0 Y X w R 0 7 W D 1 X 8 w H v F w P p J o b N h H h s C v K u H C 7 I 9 x m R k 6 V f z E M y k W K C u 4 R O 9 D z U r X V o m n C + 5 d K 6 C O m B / 1 Y O C u t m e E 9 p z 5 F A L i y s m x g 0 C o 7 d R 0 u o J + 1 r + l R o i a P 3 a 4 G v i A r F o b u P q d F f A K U o 2 2 q 9 T v r e D u O s L u V U + B C 5 3 W L M B 6 3 f / Y o s j x / V N G e l i P T V F M / R k J q G M 5 P 2 2 R f c n Y h 5 m M v S V + 0 / u v m H S W m E z 4 G q D 0 I K 4 4 s 6 S 6 Z f e z D T Z 0 h T a G V 8 v V X Q T G z u q E S a S Q 1 0 r 1 O F V l W 2 P x V M 3 N r 6 f 7 I G G h n 6 9 m 5 R + v N B V + u / X b O 2 v 9 1 e R U T H h K + q f T T o X h y 5 c C s P y S k u J P j f c S h N 6 4 + B d J j U L r l H + n R O O N o A N u r Y Z x F B F r + 3 r o I / h 2 u N p D t g z C d t O u y 4 p 5 D 0 0 W s f u u A D j R a R 7 T Y F M 2 z i j q P h F t 1 3 A Q h f g e q b w T 1 q D T q h w Z / s b z W m K a 7 r z g p F S I o Q h h m Z j B 6 n u j Q o U 4 N G g 4 f 3 c L N V 9 4 S 1 O e o t g l B 6 U G A R P j e 9 U O e M R 0 2 e 3 k R v m b 6 6 T C Q j x 7 d 6 1 P r K K E Y 9 v p p g K H T f G v S k N K r + f y m F N m 5 D F 6 C k 2 N + K F i j P f a T s v q n s k D V a X 8 d A l 5 N f z p / 7 O j n J S E d r g 3 Q 5 X a N d M g O g y f R 0 N 4 p v h E S E Z M e X Y m 8 l p Z + G e k 1 / u T 9 o G b J G R V z 8 1 Z A f r E L T 5 u 2 i 6 D 6 z u Y + u O y C + J g m t w e D l 9 I U T E 9 q k E S u P y 7 c n 4 5 z / 7 D 6 C J p d r A d x B H q K S t k D w u a / 9 P O 7 1 u 0 L w r / H 2 2 3 Q F z x G 8 e j a 9 M P s B K c n L K 1 U h n f C g + l D 7 4 K J o 1 E G 2 X l o g n E 9 D a r e n n K 5 + d x + H 5 + 4 J j L s D M 4 J 7 + g G N D y q p m K P x P 9 D d g N M M P 3 b V F 8 / p p b K 0 p e R a s A K s R V e u x 8 v L t k t x H s h u B i 6 U x U b r F D j P / H C g 8 S 4 K b P u C t j e c V G P W p d q V f Q 0 Q A g 6 4 U T K f O 5 I G 0 l J j r K q Q Z k V / W J / N z m O p m T C B S D i q R G i 6 Z b x v 6 T O 9 P D 4 F t J n 7 I D 5 L E G U 2 6 L c n H U 7 O b x C W X 9 5 N O D f j 4 d l K / K + t K D l N r X a R J 9 + Q O J f / h e 5 2 W m y u 8 + s U v j 9 / u v 1 2 5 F f j U m + 3 K e s Q Q y 6 F / z V 2 A Q Z K f c n c p u N e O G x Z + N 8 / e b W 3 7 4 N 0 E R x s 0 R k Y J 0 w R J j g / s v e 1 R S 0 E M X K D / t D j p p v 1 Y o J v X 3 V C y C C V h + o s A d g S A e j B s U n 2 r j v R e L f 4 G T v l O L n / I o W o V u b E D 1 0 C n I w d h E o Z + s 5 s n W d D 6 V G i t X X W U I p l e u g g + L N a 9 K G E 6 R 8 C M V 3 n D e G c 4 + 0 a u s V y y 4 S i t J b w 8 v h K X + L y q Z M e e 2 m 3 z g m 9 Y Z 9 G D J b 8 / u m 5 x B a 7 j 6 h M d Q T Q B Q s R B j G E 8 V 9 / c K I V O C d x d r v 0 Y d G S O L M u 6 t R M V z 3 D A 6 4 0 r n f / n U w 9 I r H F j u u 0 I r Q D P S r B u 2 y D w / j C U g D 6 2 2 z 0 w F 1 D c U 7 u s W 5 1 8 V k y N S c 0 a 9 r p j p I f w C 1 D U z S 7 M 4 9 t R z C o w u k H n N B a H k D i 6 7 J r L J S 4 6 B U X 8 1 8 N Z r A 9 J d F X P G A D u C S l x A 2 Z F q 9 i E a e g 3 S q P W 3 Q L s c D z m N U n M D V 3 u p 8 X p Y V U r b 1 J a l u x u z + v g t M M C s a y q l 3 O v l r F j o A F d B D 0 / z Q g g 6 + f R D E Y r d e 7 / Z Z Q h c N L 5 r s d E V x 7 X 7 o O D d 6 7 c S 8 9 / I + x H p l f M M B P W q p X q R Q f q K W p d e g + r 3 i E / s d n k H 2 + d x W g Q n O 5 j 3 a / I G B a A n P 2 Z 2 M q 9 s j T u Y O I k q N b Z 9 w y u C K Q 8 H A m k r p C + 0 r s s a Z l / E J L 6 + f l 9 r D W O N q 7 a i J N p h G / Z s p 3 q 7 D V B 9 X n F s j F f f S u 7 q P q 6 P C f F n f X N h H I t j v h O l s f N C 9 J 4 6 K 5 W 2 A J D x d s J O Y f x O 5 W 9 h 0 M 4 J N 3 S c s U o H J j 7 7 + M r m T H z / 1 s 3 + e v 3 A W i W v W 5 P g T u 0 M r A N 8 d q M 4 y n q J u U R m P O a t X Q t B h k e A M q b t R Z A c 4 A b K 4 m w O V c o V J n L 8 N i / s M / J 0 q P 5 K Z w k w j 2 B g L X a v 3 q 8 m d V z s + i x L G Z X y x c U Q D U L 8 8 7 s 8 B G 2 v z r n 6 p A k 8 H 1 7 h s T T e G 9 Q R n b E d 2 P 1 S q K K 9 W D w u A v c K E V b v Z f U W b j q 4 V 2 S z C p 5 a c h O 9 A C F h + h 4 Y O D o 1 7 s v W 6 h U t e C a 2 s c i n s 5 R + N s H V 3 6 l F u M k + Y g u g P a g F x y x 0 N G m 7 U Q g E 2 J p J A 4 P H 2 3 A v Y P 9 e P o E U o N e W e V B x j X 5 C c m O 8 7 O X s X a g a w z J E u / K F 1 k A a M i m O G 1 N S u C d 8 B V s i Q z d E u L v U 5 P L j c 0 W D M M 6 u J a h o y i V O t f 3 E H 1 3 5 R q Y 8 h N J 0 c X 0 K v E i O q i 3 9 / g v i s Q Z x q m p 9 G t h W F 9 0 + b e j 4 f B S Z r t 6 x g 8 C G N 5 h 6 j M G M 8 6 d 5 1 c d w A d T 6 6 x y L x c h 7 s + 9 t Q H 3 / P o 1 2 2 O t u h 3 3 O C U 1 0 F T T 3 d 8 D 7 n 8 S 8 O I d I r 0 2 N E 3 B i z + 7 X l 8 s d W w e 9 4 v i G J 0 X w v Z X O + a B Y m N M g h 6 c e G q 3 X r T W E x 7 V / 4 U 8 X / 7 n j O X 8 E x + 7 z D 2 T b M 6 3 a 4 Y n 1 r E B C Z + j B j f Y K s J V k M B c 4 n B K M F P v 7 L X p g i P e r v F a D Z G Q T N 2 0 b E E 5 N h b O r f x W u G c 0 n x J b G l v t q 3 H E P b k B r Q 6 a T M + u K W A A f f n 4 s 1 L E K t T e L v e 5 1 i I t c K Y N 3 x f V i g e D S + + X p M f t C K v E f n o V p 2 m G t v J 8 Z W 7 6 q a Z Q S 8 1 I x q J X / M k Z 7 u U 6 F 3 E P f X Q 3 Z 1 J O l m x O V F V B B + L i L k i C / A / M + g T u s q I M 1 p t s d y o K V y X C I Y c N D z G T 0 x I B Q g 6 D q v z U U A f A x H I V H U J A w c S O f e W t G A n m B q t T 0 6 v D R g D 4 m 5 5 K W o i L Y x N a G t F q Q k z J A + 9 D l R j c G F w Z v p N + s D 9 s B E c E X Q T E g A s I 1 2 F U 0 B 8 a Z f w A A C v H 1 B n 1 C A C u e F z 0 A 3 H n F R 4 j f L 2 2 I d p i 4 2 a 3 H y D 4 L h f A M + U 9 N W 2 w M / r U r q J T b b e P k I S n a p s F 9 h x R h B m f W q q z C r Y A z E X M R e g P D K T y R 0 6 c X 6 D a F y D 1 G I Z D M l G t Z M j V D p d l + J k K R L B k 5 w F O L F 9 C r + I Q k w p u 9 8 Q l Q K V H g A s 0 P k I v A L T X q o w J W l G p 9 a 9 t l o 1 p f I X 3 v k / z 8 7 i 8 Z R u q k s 8 6 c 6 e D 3 / P U j C 2 5 / R R o V L X t z K v 1 C O 9 d a C 0 R N z I t x C t V i a n q g B V c H M M z 5 2 p w k / H B V S 1 Y G V a l C 0 r + f + n n H M r 8 X B y L / 0 G / s y B P M A N A X f j E + M I p S P W 2 f T T W n 3 0 R j 9 e J s K G P g 3 W D 8 7 d 4 x y y R 9 R 7 J 6 R s X m + 7 x g 5 y Y f P w B Z e 7 f E y C Y M u e m 2 p P + F m H B q Y 0 g n X + 8 N f n R O V t o V y J q I b R v f P x x w i i O 4 1 + e c A z m w t O H 0 B Y f e F I Q E i O j x Z + L 4 h F a w K A I 8 F l A + e 9 A V 1 o c 6 r w u P u y c A H b I / J u 0 t X y G R b p A K f b W W c v t S h Y J C G V 2 L g y j D w O G f + F T Q m b X 2 C w j i f f s i c L N L A B K O K e V p 4 1 C t r w f u k 6 o M h N 8 S h 4 1 X 7 0 a D w W z O 1 6 H f f b Z Y I 8 3 z C E E I B X 0 S 4 H 9 m 3 s u a 7 u Q Z E 7 v 6 x P T 9 Q H u Y V 2 0 a J M Z 7 L G o b D i d E U C A A z X E o H I N H l o 7 5 d u E c + x R U E r Z f 1 u z q f Z E b D C t l s m 6 Z c H N U s L T w I 9 P u I n n U e N s n 4 J u 9 r f h g j / C D Z n H y C T v K p 4 m / X i T X I H 1 W O g 8 Q Z x S O O 3 H E P 3 r g m L E Q 1 A A U D 3 x d K i L o t I R k e r d T Y B d y w b + e 3 X P 2 9 m w O / P b c 5 h h Y o E l p A u x f 3 Z k V B A P u 7 f O n 3 8 K t L P d + I Q J C Q w 3 6 q K E G F m z 5 M U G 8 x Z O / 2 8 Z l 7 n o A W 8 a M p D B 9 O b e s i U w A G 7 U 2 b v x P k W o d + y s N d u 6 H J n 4 + K / C o x W M 6 b 2 z z d s + f g O f G H e I G v 8 Y w + K 9 B v B 9 0 m l s 0 s G 6 O E w L r E O 3 Z o M D g 4 f s C r 5 u H + e q s V M A M 5 a m 9 k G S H 7 t c 9 e J W C 3 4 m d V i 0 Z 4 8 r P X Y 4 4 B m e g p k f 7 m V O o B s 8 6 7 8 7 t h r k i D m S 6 8 n x q P u 0 r Q 9 z + p H w r 7 m K S K K O 1 G h A s a f A B Z 8 R f l d / s S 3 O X v 1 U P E Y 4 a k k k y x 4 S 1 w h K 2 3 / b 7 v c W 4 Y m U 6 2 N h g 9 k l d s v 0 y O v S 1 f / 7 T o Q D I A D 4 w k 4 o F Q O C c Q 8 t h 4 9 e 7 x + Z I f t l 2 1 / Z y g j r z 7 G X t D 4 Q K n M z + X a c v 7 d w k i x g a / H N U d M N A 2 U J g 7 M M n I x s c a y 9 1 T S 4 S 6 L h 1 i Z s l 8 h K g u + r u m j 4 K A 9 / X t 9 L 3 9 F N r Y B 6 P 5 f r E G c D y e F h n I 6 s h M E z f 7 p / Y H / y 0 H E / P m 1 b w x G 7 G 9 O F n p Q c i h d 9 4 r x 8 x P T J s 1 B G I m w Y p 9 q B j k O E w E z b u K x q U r e e o M + W e t G 7 5 u E a x C I e U P 4 2 O I n A u U a x F y r + t d J y q K 2 2 2 P e t J b 8 z s 1 D y o y y M c O i J m S e + y G B d q D A 2 d i 0 e R u L a i F i D Q j S i 3 9 5 Z X t P j S / + z i f s y 9 q d H b 7 M 1 N 9 T B s L V Z J t g / m h m P / P k E r K G p V e K 2 I U z E 7 f 4 q 3 N U k b g r n f Z V Y b 7 R l Q m Y t D a c n Y 0 j r x W t P 2 k F q 4 I 5 G g F Q R 1 k 3 C C e 5 l k s I r y z z j w q b 9 r k L l n p E s f w d K O L 1 9 d D 7 L v 7 H U L j 7 V M j S C L j j e 1 T 9 8 X v q w o k V 0 d W V a J r 9 k D P g + Y c j 8 a j N E 4 t O W W L 1 k 0 Z q 1 k T N W P Z 8 H p 8 M S D y d J E p 1 s 0 W J a P i n 0 8 M y r n W + H 7 3 r I 3 7 B o U O 1 P A e k J 9 E L L M 9 T J y / 2 t 1 j 3 J u E O 6 P o P q B t 3 e g P S S h 3 W Y 8 Y c J o C L z L T x n V c Q M D S 7 F D H U a g S S 2 3 R D H m u D F E C S q U K b H v w 9 Y t U s p m 7 b G 6 L z 8 G x A S / s J M 5 d O o G s B T 6 A 5 0 j x 8 k U r / 3 K q g 8 B V 1 W E F s H s l Y v X 6 U D / k y e I o p 0 a n F A w c B + + f i z / f 3 A w B m s N 6 2 N O Q F R O 1 u O 1 8 z s q s n d x j K l Z + O y S l Z O f s X s e E T K 4 e 3 N 9 w i e k B q z h s 8 p Y Q w G h i T s y D c / b G P P R v a 4 V e q z 5 r 7 o H T j t o 3 h j T W + n m n z 9 C U c L f Q c l u R 8 h r V C X l B x x e z i b s v 8 M l k J u i Z j Y X 9 9 L Z 8 D K 9 H 4 + u y w Z L i A u c f r r i G t u 3 M G r B r w T 4 T e E K N w l K j t m v / y G z 6 + S W x 0 I o p y / j s c H n 3 B z y U s b c f p X p C 8 G I / l k D q 7 v e d p H A E L j 3 d x y Z / z P l z w f N d Z H B r e m 2 K s d z e 9 X u N U n L a I Q Y A r u / G m A V L S r Q P K S 3 g P u J 1 g W C o y l q Q 1 M j D o S u + e 3 V F D T 4 b D h v e S X f 6 7 m S A k a q X N H h B T y o d f T 8 g g V O s i a B M N w d 9 y R l + K K x J w 9 B H a f 4 T y Z 0 U 9 S q + 9 I 4 1 C 9 r Y g K v r M M O k 0 R g l h F E r O B o j t K s e k v a W K h G B F n m E 5 d / G A l F J 0 c t e N + y B Y D j z B s N y g A / J L i J b 7 H t 3 7 E S + T g w 6 j P A U 3 B E 5 3 K X 3 y 3 D + I A R r j 4 5 1 M m H j 1 E A b t j U x a F 7 3 Q Y Y v S W w v P y 6 l 0 d H 9 B Q 6 b H a b J O y E l N i 3 V 8 Q P I 8 f G w D + h y 3 0 W o 2 G e 1 a 6 B s q 9 i x L F 3 Q r R U T 9 6 j N l / P z L G T X c S W L 8 I q E W e r 2 H 9 y B g + D 8 D d b L i W Z R r C J + 5 1 N X d T K D z E t q f f 9 v E + 9 u q C D R V H y u 4 s A E i 9 b 3 o 7 d H 7 4 A R N 2 s p 6 W b z F p z T I W 2 j h h m 4 5 k U k X z E f G p / 8 x v 2 W 8 p B + M N / e B Q Q 2 w r P C s 9 V f h Q e d M H 8 X W f d x U S R t x r z F L L s W J S 3 S 0 L D 6 v E V m 7 8 b 7 f h m 7 x 9 I f F q V L o R 2 a o 6 5 q l D b W 6 H I 4 z P I v 9 N f L A + 2 X 8 f 4 Q l + r n U 9 c v 3 A B A 9 G / f H q 3 i 7 2 s m O w K L V Z L Y i w c 6 I / Z k q G b y D 6 R e 3 6 r j j 6 0 q O G e n W G G o 4 g o E R a P w 9 w C z b A N y 7 O X 2 6 A 5 A j w Q A n 0 B b M v j 4 9 Z P O Y C 9 2 A 8 R C Y q 0 W t / O 1 r 6 W r K s j 9 + j g m y v w 0 g F G N C L z J c e F / V E W h 5 b 0 N r v Y k / f g L f p d 0 1 9 e / o G m m d q x t n T e O n J 7 Y H O j 9 E f M W 0 T M u M 4 A P x J 9 N k O p 5 U J F S X 2 1 V j + N C 0 m 9 1 D / z T 0 i J T Y 7 L 3 z T u N b X V 6 k 0 + K T P / o J M 2 4 t + r r p g j y H o f 9 v f e e s N e c 4 i 6 u a a N 6 y R B h P M i X f P p h G / 8 J U 0 R R A 5 T C H x L N 5 v t 0 w R m T / o q v 9 8 r B x A c w z + W p v i s S Y e w b k m V L y r + v J b J 5 x y 9 O H 5 b n D o Y + v H D s g f 0 h / g k B H D b n l d U f q e W R 5 S 0 N d J 5 q I s A V d A 7 S n Z l O J w 0 A N E i U b 1 N 1 P G k + 2 K v h 8 Y Q 9 D b 7 b e m C k V N s A s x j v f C H + I U F F m k j y H 7 a u T 5 w 9 s k 7 j z v y o x Z 9 x 5 j k D F N p L a O / 8 0 w v y N R C m F 8 z h H l h W 5 V 1 f P Y + M v m e H u o v R r 1 l B A w 1 O 5 2 P 1 V e c f s 3 c P 9 x l 5 y d 2 F k e 7 7 o b O o I / h 8 p U S u r O s + 7 3 g c L W J 8 p m / d + T p d d r + S y h X k 9 f b z C w a Y P W D W 0 A 2 B L / X C p y 6 M N w p 3 l z p e P 9 h Q H 6 j L 8 y y 6 V v Z 9 9 N p f S F h J z w a Z z d c p C 2 9 0 x P n Y O 1 t Q w 0 G H L m k G f n e v e C a d B k d n 3 w H s g q f 8 3 G u M 9 R R C I O G f A X 6 X 3 l e i x 9 q 3 2 L S 0 4 f B s + e O o s i 9 i p a W A V X m q J P 3 q + l A + 9 d M j X J f H O a s j w C q f w j Y 9 P i N S h x S O t Q A O P 7 D O D K k a C g y n W X l T + 3 0 Z N P V + I q 1 6 b P g 1 X h 5 l / r d 3 + L b q 9 w d 5 m 7 G p n o j w S 9 Y m x I a E h z a T G s C f n K 5 u r 9 d H 3 j m 4 / E j K G H o 7 W 5 Y D p W I A 2 Y S 6 8 7 k v F 2 M D t J O U J + + F v E a I W b 9 1 6 L 3 d / U Y q K J i I D T c c I 6 n L r V G l g f e h / c q j p N C o 7 5 i 9 j x G 7 u E V B v b 3 3 v f p c Y V D F A k Q d F I I s y 1 r l o t t K f w a w B v j X x 6 C y W z Q 8 4 q y M T F b S H 4 z P 7 e v T W 2 1 u p B N F B L f D T F E z F + 4 9 Z 8 3 3 0 c L y z Y I o g X L + c y q X n X x Y A t r F b + W T U Q t E Q J i z y O D 6 y + 1 9 I w H F 6 2 + G h N r H T 1 Q i G D O o P I Q d G h z C g X Y x x S B 7 O F e o c 8 e C S n O O k u W y d s 2 V W H d j + 7 c b N q j F 5 Q S w Y 9 3 o / Q C r z 7 T M V p O R w t q / 7 G Q I S e Q n a / z a P C X i F L H 3 K 2 H H 6 C i K v b j Y C r 1 w w Q 5 0 j + T d l M O M q d L 7 d 0 q O S 7 g q 2 N x q m 7 + R 4 3 G / B y X Z Q u u 0 w 5 N K l O M z H I J W 5 n P G I 1 D M p X y D a i V o z s Q o 3 v 4 7 T u y r r k / J b g Z n g j f i N 3 p 0 e 0 h n 8 B r B 1 2 c T s o f 4 u R y e A o L H e a I 5 Z S g P v Y l 6 c 4 7 F W J C R K 6 Y o k 9 5 z G S Y d P 7 4 z G 4 V M 1 W 9 0 E O B G + 4 T Q B e C u B f q a A + h B 2 n u Q + m C Z N 3 F I + B Q 8 P w W / f E A U Z L V 1 2 o z 8 P f W w s o O 1 o 2 1 Q 1 7 g I p 0 v 2 N 9 I p 2 D Z L k 4 C p 9 A A Z M V X S C + T F l q a m s X z d + 4 r + w 6 t P + l n 1 v C 9 x S 1 j f g 0 p C N L q v u C e h a H o + 7 e 4 j s D b 3 k Z Y y Z O + u d 8 U b e O C 9 y t K t P c + P h u 9 m A c X 7 S p 0 9 9 8 i O 3 r W 4 N l c 5 / 7 a d + m R Z d p x n 4 r X p D t B M Z F n 3 V K U Q 8 2 S M N m j l v + q N l H b C 9 m R P i I H 7 6 M 8 j Z W h a 0 M a f 5 K t m 7 o r L X A 0 W s d 9 l 0 q 8 l M w K U x 1 Y b v y e 0 J b o C s I o T V Z W h Z 0 G / V D U w X u p n b A F p D K / O 1 y 4 p a A d d 3 r m e D x 9 u e 3 q Q 4 I W c T 9 e x a i e F q j 7 K 5 x 0 f H f F s 6 U e s R A D 6 E C e d w T p z Z S u o D c f d i F d B N U X H h w t s m A M P G y O c l R j b D D k w e s h r r + b l C a b H y 0 F g 5 b c 5 Z E E C j m C D V 5 / l q a F z G t N I l 2 f 1 r k T U 7 T A 9 R v L + 4 N G 2 c K s o t 7 l c 7 9 i M n J m I x 2 a E P z s l 9 3 e j K T C P w + s Z k 8 e g T z P K + B Q s z r 1 l 3 l Q l O F 4 r m g W o v f 0 + g r U P X J m 1 A H 0 N s N k p 5 f h w 6 X Y 4 Y n e K S 7 R H G 7 n i a M O S 2 o m u 6 6 R g 3 n B p L w l Y 7 h u K h G S t b A M m e + l 0 R u d z a h + B u 2 D y P G n S w Y r Y 3 w l n Q d 2 t B 3 9 V 0 L i C H r v 4 P E S 1 / 0 J l t 0 y 4 M a T r J w u P X r h V H 0 A B 9 k y P 2 h d D R S C J P o e f z / x 6 B d M Y / 6 + Z r 1 8 x 2 n 3 R Q 1 g A a m B 0 U 3 n U f C I w E o j D i U m 0 s 0 T D c U y M + I X p b c J D i 7 E c g O W S y G z T k E c D 1 / W h N Y W R 1 V T 0 A 6 k S N / k 9 b p 8 5 m 4 p I a Z i C 9 T G u O Y 0 P v P f a 7 O X J 0 c F l / 2 P f 1 v t T O 1 b L 3 N J j 8 H 6 H h 1 n c K e Y s B 9 f j T / X J w I s U K D v P d 0 Z m d B p n u K A e 0 7 M m H E Y M Y b H 9 F N 8 + i b r E + I y J Z z d c 7 n h e v U A 6 B j k l P k N K l 2 z O S Q c G D S t P N K e / v U 0 W 2 / D J T B F r B C x H s 7 h s u H D 5 n S 7 7 q P 8 G T 4 T X X y 9 z c I W H D l 9 A d 8 Y a I P J J a E i 3 8 S + y v d 0 u A i y F D E J Q r q D d T z B K Y 4 N D k t v y s T D g W u 1 A p 1 V s u C e c 5 X + R b q f 1 G R P E G D R g s 5 X E M t q 0 o X D r s z J m y I q 0 v 1 4 4 n g l g M w 4 l 3 4 X g c B 3 O w + M U 9 Y l H Y 8 o U p D 4 F N n I 8 W x 9 I E S 5 Y 7 B 3 O Y u N Z W 2 z w f u M i e X x v Z R a O 4 f X L o I R w 0 a 3 i T 2 f Q 3 C s F w p J 4 l 6 R Y w H G m 1 N 4 1 k L X W W R p D + n P j r 5 d z P r z 1 d w Q b g B I 9 s T G S S i g B e C a 2 R h T O r F Y 9 T U A U 3 x E W C a 7 W i Y 6 w R 0 l p 8 d S B D f v Z p 8 d D J z g R + U M g 5 m C v T a b 9 S m l j r m z C R b b C r R 1 2 U D o q t h j f b f J p v A Z I T b k B L K u a P 1 h d 0 m L L w h y I Y e j + i G j K B M 1 B n F 2 r I V u W A X M j S E u X d 1 D S P X L O 2 x S t y J Y q z q w c q U k C T J u y r 1 v x X M y d r h 0 J D H Q D 2 E D t u A O s T D 7 n 0 x u J T Y / 6 s E 4 U M F p 0 0 I n J Q R A b c D B C c f k 7 2 l h v N b m f 3 W d R V D 7 0 d N l w / 5 E b O s S w c 4 / G / L 5 z U y v d E L R O 0 p E V H S / H n J p T v / k k P Y I N D H H 4 0 m K f O T 6 q l + Z L L a 5 0 f t t q Y s V h g w O / E c T j p 9 s B s O H 9 0 Y K a 9 l B P d i e a z H 3 o I 3 O d 5 S v k B g p / f o j S V h 7 I f 7 A s h y A / 4 A G B Q a j a o 2 9 z t 4 p i 9 c 7 Q f u J L E z 1 c p k c 0 4 L u / s 1 o 3 t l y 1 J m 5 K D V 9 t C a / P F T V Z m G 8 v f i O B S 7 S N g M H f / E s U b u 6 G n L O L N x C J B V x i N n C y G g 7 o g b v R z 0 L P Q 4 n l k t u P e G 0 H q d A J c 3 2 A q S T d L h + b C c O n O z w n 7 8 o 8 U b O 9 L U q P J L N h i j 6 + K 3 m H K 2 Q J l Z v D u q r y t H h p k 8 R W J t L t Q V 6 s q d Z I t e T n 7 3 z 6 H l u t 1 Z g / s l e + H p 4 b h p C k X i m S + i r S S H 5 H 9 w Q 6 n C K i H A W X K m I v r 3 5 f 7 x 7 N k u m j H Z 4 i j 2 z C S o 4 g B 4 T D R t M P j w P g j f 6 t t N C 6 J x e g S p f 3 F z T G M p 8 5 s B / f + C q R N Y B S 5 D i D t 4 Z V e 5 l d T E m L F 7 z Y + q W j U / P O B + c 9 8 j I 9 r 7 E a O r b v y E o s K 2 c b 1 F 6 U Z m 0 p w z 0 9 u F t L W 4 C g T O S k m Y e a D m 0 L e 5 w j 4 7 b n 8 o t B 8 e r y b I Q w I F Q u 0 w 7 8 X t e Q 0 s c u 1 9 5 r q j P a Z e z J / S E F m o M M b T l F n S I d 3 p u + f y J G A L a m C 9 D u O z S q R L + e H 8 c j M h 0 T e 8 Y 5 K M K d p M K 2 7 Y X c N i I L u n s 1 x l 9 Q k i t 2 M J e C / b B E 9 B I J b f 6 A i + t F H c 5 N t 3 h q j p E S e Z A m B l B r 2 O Q J E t T g W 4 F L d k t N V k b 8 o Y X i x Z r O R z m v + K 0 9 3 d K E J m M d P B A M Y q n + s Z 9 z w + w L Y k 2 e f 7 M e d w n x w b q Z f 8 h T 9 C S 3 K s 6 V c J h 3 B v S U K L e j 2 q / + x i / e A E G r t h 4 z 0 / 6 T I D W o Q m 5 D D 4 j i a i 6 3 V d 5 t / p + p F o L X + P I V o G b 9 S N / w 1 a E B J g p c c 0 + / N i b B F i I O D y o U h U T / n t F e L e E m C T 4 / k n G O Q h I 6 3 b P a w X J A d L t g k a T z 7 b 7 X T 9 a N t 7 f u q / g 3 S M k U m j g + w N Z n 8 T 7 6 7 p A y 6 + o v E P h S d 6 h J 9 O a x i w E o e 3 k I x k N 7 a G p W c d V B e d S o e o T x G Y V G 2 9 z X 9 v T Q o 8 f 0 2 B P m Y l M A L u T J P G C M H e V 2 m 8 C m K s R x b m U X f I L O l 0 9 8 i L 8 9 j N U 6 p l i w i R 4 / R p I m K i D 3 r c A o G s E 6 Y F Y z K O 6 g z X L 6 d U R l v + 5 X 6 v 4 f j l P S Z A A l h 0 0 7 E M T j P f g r l C L 2 + v o T n D 7 G J H W 0 K E 2 A 4 S 3 h J g 3 u 6 z n p b 8 M P G 7 t D N 3 d 8 h w G B b Y p B W R f F 4 7 e 9 f S Z 4 q r 4 f V R d 4 J m E 1 k o G q v c B c 8 w i 9 G 9 j 7 X q + h x A t T y 3 B 3 2 3 g q H c z 2 z y D i W k r 5 + c E j Y 6 g Q / 8 X S t J V v E H h O B o a L / H J 3 P H C Z V Y U e B B t M F O h s W m b N I i Y 3 L 5 O Z 4 X 6 k X u z I T q A T I 0 9 t G j Y t a K q m d i 1 L D R O F b 1 t n A J / / S L q 5 g B / / P P t y U 3 I + F d r o n z M v Y s F n 9 f 4 j D o o h q w t O C D q L / h B z A w D p U 3 1 K H z z F 5 k r 3 y I g / O Z z C A N C 7 / H G b o S F y P N b J V d m T S 7 Z G a + c e v Q s k G t Q b P q f E d H 3 Z 7 x t W 3 Z g 1 4 R T Z R k w 9 j / b Q 3 m t P V B 0 J + L s E N y 4 4 A W u x F T E 0 F m W 4 w I 0 G P Z E x U p Y o w Z o N 2 Z C U k s a T g T S g S D N i s n h S a Z 1 / + Q 1 G b g g U f V D N 1 X R 6 G / 3 6 3 Z h T C i j Z s H v w m B v t Q k r / 0 0 e P Y A B c b f J 5 b y k A + N X j O J H l 1 y Y f o V b 5 P s F B 2 I o s B P U c R R D g W z h z A r f E A J r r f Z w j Y E n S u 6 g 9 C 0 A n R B l c 4 j Q 6 E 9 T f G v C 7 b r 8 Z 0 m 5 l x E 0 N U h A e 4 3 6 R t 6 i f V Z 6 Z B 2 a M M 5 l y E x Y z G N x H n i 8 J Y 9 K C K R T U G 0 e t H z A 0 i + h g n B + y 1 s S j N b D V + 9 n z P 6 S Z W J K N V v i D 8 H E n Y m z d O B A x 4 z s 4 d a X / S 2 c q L e 6 C X G K J W p x K f D e a k 4 F J 4 k 7 f p q 4 9 G U w F q Q h k T q f P l w a f n / O 9 r 5 D Q z 6 e 6 N X p 3 E u F H T W U Q M Q j x / f H 2 4 l 5 + k u p 0 Y h T 9 Z C I h 9 0 T E k 1 + 7 D U I U O l a 1 4 x 2 b g z M 0 0 M J 4 0 q Y Z G k H s / u v H r O V Y 9 3 B N b W E H T b j c L Z 6 / 8 U 1 k F g Q 7 Y 5 A z Z r Q r x F K 9 h x V V Q p L Q d b g h l C c o f L 4 j C 2 v k C B O y u P 9 8 s F l D s + K L g Q S 4 A H / 3 h x b n 3 0 n C n 0 Q Z N 6 T z h P n j g B l o p w a f 5 h P d s u B 5 / / 5 O B 8 j X W N X w e m E E e o w F D E 5 k d q P L n T g O a C X R K 9 w L / z H W J Z N 1 F K X V B k e s t w / 9 Y n f H p B R V S M o h X q B d R I 6 N y 3 P 4 l 0 x F z v h s 2 D 1 H u s w H f K C L n 8 b + H Q A s z G i L e 1 U n B Y V I I W 4 4 J 9 i h f r j 7 5 u g e t N 5 I k w 1 w 9 v l X a X l A S J D j v N 1 R q a d + x l d W c q D e 2 B R i L U 3 6 Q h t k C O I 3 8 J 4 F 5 M D 4 U W S B 8 g / Z Y Q V 4 V s M Z I Q P Y A X s j g B 2 m p S 9 G c K d 0 G 4 u A G W 6 7 F p 5 A q 9 P U 2 w B u G a R 7 0 I l J o 4 V 5 A H m o M R w 5 H e a 8 n J 4 f q B 8 u w 6 V 6 N 4 w 5 H Y L H + t O F 0 M D q W t + e z u t u U 1 f U 2 r I m 8 R J x x U C 9 K y 8 5 L C H D B C J w O k r H r y O e t N k A O p 0 g 0 S e t x x n w a W e N P t q A I b p + + J A + + j r H g / 9 t w / 8 h b b z C m v v 3 g h H Z + u E m 3 s 3 b D 6 3 D t N e e 8 Q z 0 p K + X g U M e F r L 5 6 B 6 2 6 L d 8 / t Q e u 8 r D 5 2 r v L j c D 8 d w 3 s n i V i q j + B r 7 V q H N R G p / 5 / n H A j Z t J Z Q w x l 5 5 n H 8 / 4 a t W 8 1 n W 3 j 9 M w k / 2 D B O h Z x m 9 6 3 T s E G X 1 G P R 9 E U M M 7 U 4 u j F 7 n A + S d C J g j 0 n I h f O B 4 P r I d Z w 7 h 2 G R j t m y P b O R Q H 0 Q k b B a v 5 3 9 5 m y T e O C a O u t e Q H D E A B a J j L h l p 3 D W 5 f 5 + 5 w E V 6 2 8 J M a j 3 A 3 r U I N b 8 l x g Z Z u 7 z N R O N c Q 2 + 5 y X R 9 R I M m z T g o w E 0 7 V 3 9 T J 3 S D Z F i r 5 j V w 0 C E A G q / r G Z p y j x a r y b H / V C 9 H b e A C 5 3 N c Z U 4 D / 5 A m v E Y D 5 J 5 R 2 7 + a A c t D S V C S B e Z Z P u H m 0 5 V l 0 L T x 9 u i s z C 5 4 1 L 4 m s e w 1 S v j 9 5 + F l Y e u J w Q 7 W c Q Z + c N c H H q u h q n 6 P P K F D F G 9 y U K U K 0 B C N 9 A v h K D 4 s n 5 J H V N R t c a 1 f n o Q g N Y 7 J T D b C P s a s T h H T a c Z J 7 a n a 0 x / p v T q R O M K c S e 4 O 9 l Q S J f I i 6 Q L U V I b x X R U Y N 7 u 5 I s s x b W c C 9 6 h 3 L B K a + A B U A d w F R i n d X 9 t Q U b q J x 9 n H W 4 v d d W I B K A 7 R 7 6 s J K Y B 5 t a K N h t 9 r X P a 5 Z v n x 8 a / K + v S 3 y M U U / j 3 T R 2 R B 3 F w U d 7 Q t n R / D / E i S L q J r g R o a H F h 0 W Z q 3 X E F 6 p 7 v G c o 5 9 V n U V n s Z T x W M e O 0 o l N k r n 9 M M Q w P m C e j C n q H S K H r s N F O i h P i V 2 P 5 C o 4 Q c B r v x X M X o 5 w A f Z z L 8 + v q p 5 d V M i v X 1 Y 5 9 Y p z u h E S Y D x P Y 3 m F P D A O z / 3 w q r 4 D R t K W 9 I W q H U g T b n 3 s Z j k Z B s W a P s z F P c B f Y 6 S A i U z Y 5 f V M i H L 8 d a 4 a 6 Q X e S R S m Y 3 F 8 Q f B x n Z p n F 7 b J b c U I K n g S P M 5 4 m P H g Z z a + S g s l b x 6 v 0 n / K 4 U + V e Y l H B F N O Z k i k b 5 T O b r v 7 6 2 f t 0 W L X Q H 2 k 4 X M u O t 6 P F t 6 8 Y 0 F x l Q K a c N 9 o 6 Q T x L d y J V 2 3 Y T j + 3 I m R M x g p 6 B c + 4 + N b f h Q i C 1 1 4 x g b G s q l U X 0 E F H D O Z 2 x t P 6 w r r c B V k w X v 9 N Y n E K O h C b I / e A y k h H T B + 2 l t Z j 8 W x n H N p e N v n Z Q y Z y 6 x e n q x j a R c n k s 3 o M d U R M j 0 U o w j u M T F i s D P t R E K 8 + / X A q r 0 Y f R r g M J T + s v 4 n m 8 K 7 Q C D E 3 O q I B z 9 o 7 O 3 L X n 7 C 6 J e x j A 0 6 l A E Z p l k d M p d t P l 8 h w I I h j L T t x P l b q 3 w E 0 f 5 t C C p j K i z R g K J D O q v L 6 a U R 8 8 s c z 7 7 D n G 0 j W U S p z e H F K d F l n 5 f P L x f k H m 0 z 1 f h e 6 q 8 x n b p / r f n U 6 y u v 5 Q l 5 p 6 a J D b N x g E l k G g q 6 3 m 2 J e 1 g O 2 B + N 8 G z c f 7 b s F Z S V D u u E l r X Q i f g m W L 1 J y D l L b u y S 7 + N x b b a n I 9 p z c I H + s H q K f w + N z J / 6 W 3 + u 0 t F s P A a X + 3 L x 1 G T a 5 6 o G f x o P Q j 4 L H c x l M 7 e e S 8 l B E n t D H + T p K / x 6 q v o m 2 9 7 o A e K I K + p 5 h 6 A u v x 8 g x z b S y p u z n 8 8 Y a d L 3 y Q X y P P F m m B f w 2 v 5 4 c H v Y v S 9 4 D S b 7 z 6 x l b 4 k / b n Y Z h H 7 3 U t M d v g + g / D u 7 X z 3 r E u a 5 P / 3 w 6 4 S K C j w T M 7 p w / f 4 o e z W o d 8 2 N 0 x D D 4 J w + O Z 3 w O v R y N 6 o E / u q 5 2 w o d r u z 8 w 8 k d c I i l 4 k p b t 2 0 Q u v f r p q e b 3 A b X j t Q A B G / Z f / m s d A e 5 h L c L P A r t X D m 7 l 4 x N m 0 q K A d + S d n 3 9 K I c i Y v S z c 4 H / H P U M e W J 3 c d i Z x w o 7 1 e c S Z u i e 4 I g Q D 4 t R N b D b u M g i M A G 4 p 8 j R h Q 1 1 6 Q X K q K r m W d 9 n J G d 0 i S y q J d Y + v H v H 4 h H 5 h Y w T w e w 9 8 C N b i z i a 1 j P N D 2 5 4 C s R N m U R s 9 M z s k / J N Z H p o T i r p k K s w f h t a K K c L g M X L q E F 3 b d Y V P F U S 3 c e n U o 3 q U h 9 i + s + d N h i r h K 4 Z P U V c + + M W 2 C v X t 9 J g T 6 j W L U 5 Q W Y X 7 s d 4 3 1 t X N k L / z d 8 9 + e j b + b l L 9 / 4 H C A w L j D X m 2 a Y 0 w V w Y f c A f g g d Y p 5 f D / i 5 a U 6 e X g C w M K v A 9 J W 7 m 0 c X N F D 3 W Q T p e J C p y 6 Q f X B X n O O v l 9 0 F i y D 6 i s Y F K j L A a 6 J f 3 E 5 w a 3 c g x Z e Y J B e 5 s u r 1 g p 6 V W + D + 0 L H 1 6 w w n 9 a R y d o o / u S P k L b u b P l K g X w l 7 g j / V k 5 Q p K c v R K 2 B d X E v i e C e u V 7 / E R g T r z q A o i E w + u Z a T 7 9 / 1 i E g 1 l e 8 l 8 H Z x U r t 5 k k K S 8 3 v 0 o P a L l r 4 j 5 3 V / t X t G w v W D W 8 + L b P / F R 4 n 0 5 S O 5 E J U H y s G 6 j r U 4 R F / J u i o S H P 7 V X 1 h 9 c + o x c O 6 X l v F m s f E 4 7 9 y 8 i l b P g i w a P t M 1 K m g K P Q y j 3 8 y j B h p s z + L w 6 E G 7 N T 9 8 E d M y 6 S L a q j z X t z B P c b 2 s N c 9 1 Q c K B B O N 8 v N H 9 H w x H B r e F W x y b B S a A + V / M v U m 3 q 2 i W b f m D 1 J C o U R M B A o F A C C S q H o U k K i H q 6 t f n O u 7 h 4 R H 5 4 o 1 8 j R w 5 0 o Y 3 z N 3 c 7 j 1 X B f D t v d a c L O p Q t I n L g + y U Q u X q B k A I S Y / u i x 9 Q W s Z o E / X c H 2 5 R o Z m o 6 / I F b 7 / J F 2 g y b 5 h 1 4 T + g 5 p j m C 7 i h W r k v D W n 1 5 S 9 z Y Z D 9 0 0 c G H k n V C 0 Y t J b f o F 8 i Y 8 B 7 x n i n W w v P y D l O p I 9 G K f 7 5 c w m F s Z b e R a Z V 2 B g / d y t e V Q K r 4 i V i n 2 o O C 9 Q H u z k K k / g W N 9 t L 1 2 F y f 3 G 1 P 0 A / W / P u c g u t 4 U M g h B l E 6 l + + F c 2 r s c 0 Y T 7 u V j Y a 9 f y Q 4 6 N e J u v x S z i + c x 2 X t n f y K k l X o j l h i C s o m S x 6 v 5 M k O M G q y y Z d E q 6 c + h + 6 C v e k G d a 7 p C 7 o P X p 1 3 K s J v 7 m f b m F x Q 6 L O f F z + H a x L f l 6 G b 9 A Z q h g t M 0 6 E t 5 + f H O t u 5 b v T A B s u m J e N h h D E V Y N K Z W c Q B D N h P O I 7 b t f u 5 L t r A 3 X H 8 j 7 p j G w i w h O s X n 3 W D J 2 i V 2 h d b Z 6 f t g D n D G e H 8 d I n q 9 S Y c L T l 2 y 0 n f w T 8 a 8 9 T q Z W j 9 B W U M 5 R 5 O 3 Q O L v C w z C W D D 4 y Y M R V c d D 5 m j C W a D W U B P Y q e S / g 6 L w P M u N w e l k t H N 8 x y I p K n q 7 F h n m d i o 0 Y e E x K s s + V r 8 h u m v 7 l 7 f M 0 V + g K Y H f b u j i b 5 8 d y n 9 n h h u B M z 2 R A w S u t + X O V 5 V Q z L 8 e 9 t e u a G M P c X + U 8 r 6 w 6 R I i 7 z 0 2 u / G F D 6 M / 8 O y 0 Z K 0 K O 6 N O Y j t H K v M B F f w O Q R M o j k 4 i z 4 u 5 w 1 Y k S m 3 1 e g Y K W L 6 X o p v 5 y / k q P S m 3 c 5 5 B 1 2 5 O / a j d a s U t 4 z 1 w b 7 B z 2 F T R r t V e z 3 c x H v 3 r A N P a f B s O 7 v 1 s A Q W a n m r t L H r d i g P z o u H u X Y Y H 4 8 a a i Z q c J S l J y X N c A 7 N G I Q 5 j Y Z x B b + / h 8 e 5 H N g t 3 B g w w I M r k + 0 e V Y q d B I L z D F S 7 A M V D T 9 N 9 8 v A U L Z I I v V F g S o f + l I r 3 t J u z O A R 9 5 l f s B L o S 9 M 6 l k e a m + F b 3 d K Q / L F i 0 c z D H g r 9 e T v v Z J b X G L o v + 8 H P B w N O u b e Y f 8 8 w h A i E z o V i p B Y X o I c W j 2 Q r Y d x p a S N m G a U v f + G R e U I y 7 z m O D j k 5 T A n g L W Y 0 w 7 T A W i f d + y x M n q 2 8 X e p W b T w G Q B x + L Z 8 V X p 5 W H l Z 8 g l 7 r Z P 7 K U c A o F u 4 r D S o z b g q M L u X u Q a 2 D J n 1 c t 4 h X j + l i 7 i n 2 d 7 8 + + H A K 2 y f X T Z R y / + 9 O 4 / O y E G I 0 U h G 5 8 4 E M Q t f j + G 6 y C U u x + 1 S F L K R P 1 6 q n L 3 4 5 X p R z B / V w N g 2 b 3 x 9 o D q / 1 P B + w t F r C 9 + p 5 C 1 B 6 6 Q A 6 R b 5 a Z W T 3 e Z D w U E 9 m E N R 7 1 B 7 t F p J n c u 0 6 j p t J h Z t 3 2 O d t H 0 J v k 3 O Q 4 p n q 5 7 l n p / C n v T o g i r R y o i h M O o R 4 D r P t R T v G l e 2 q h U r 4 A J E L l i C x D + z t o X 8 L Y C y l T e C v + 6 O n j 4 s 3 / m 9 d B i n A T O Q / q 9 Y y Y u C M a 1 v i l P L l H N 9 y W c 6 j Q W X d S 3 T v a x 8 6 K J s X 3 s p e W C N N R P 4 A Y v s l u Z Y P 8 N / z a x 5 X v I d x L n Q n o X T P i Z L A m G c e p V R V m D B Q e 2 D 0 y s v v U Y n s M S j z g Z f H m K n Y D s s y P 2 J P r A p 8 m a 3 0 i z 9 O o H W z e g Q P D J L 7 A g Z x P U Y k R x r + O k g F a 8 r e x f p / v j y l w v x a W b P t t J 0 6 K 9 c X U t Q D P 3 x 8 6 C C + Q 3 5 o 6 v 4 I f B C q 2 W w F c p P V p 2 H h 9 V L o s z b o X b 5 4 y K J a 7 / v P P u C 9 T 5 M i 6 w d 9 p b t H C C I l Q / 1 b 8 O P 9 C c T k W H E U E v P M g K L I 5 1 8 K x 2 g n Q C g p n 7 C G m r J E 8 8 V 6 e q C Y C c y 7 x D 9 3 j l t M l 9 v 1 b 9 e 0 I o + D k f P L p r 3 6 P G 3 z m g N C Y O z Z k X 6 d 1 u f B X x a f M M 5 P v C w L H A t j M Q d O b s Q + E h l a q G c G O 6 7 5 / 7 4 Q V d s R c 9 6 A S b 5 5 c D g Y V G J 4 j 6 4 N W G c B M M s W G T m 2 y y r m S O q 7 e d Y Z i a W Z t 9 / s j 2 w X 7 3 E A i X r y c y Y n 8 E w n + L 7 / / Z g x p 9 H k c 9 P K L u E A 6 R e s P B 5 n z H d 4 h L v Z d s v x r W 5 7 3 / 1 / / 6 E 1 j 8 6 / n / p g b 9 z 1 / v / + N / b h k T D K a 8 U J J v e s D 9 M f i x E 5 6 r y u f w r n E u t p 9 7 5 r 8 X 3 H 3 W + k e L / g u H 4 A n 9 l 9 t i E / j 3 j 5 c m 2 t + Q d 7 h c g A W r H y / 9 v Q P 6 Z 9 o 7 L B r b u I D / v / j n 2 g t / v 4 9 e 4 P X W j v X f X E i k w z 0 b c c 5 E 7 T p e Q J k f s z h p f Y f 8 4 7 3 D P 5 r F 7 3 j A T 5 H 8 6 9 3 r N B g O Z l M 8 K N w I P M f o B 8 9 s A X A P h 1 7 h N U r b U Y i E S / d + c B O A d P 1 o X h 1 + B J 9 j e w Q V G q Y d j j d 9 2 R X M W Q q 3 Q n k A L 3 e x X O S 4 e G 0 n c / 7 8 / k t o d F Z C 6 d s 2 J J a W 3 t R k n A X r I u z H 4 h i 1 O 2 E S S z + L 7 4 E b a V C Z M G 7 Y s Z 6 N 2 v 0 m o 8 y d E b g s K z g 9 M S A r O j D K / 1 e c g H t O b L D E g Q Y F d s z N Y X v 8 Z z 3 4 A t 6 v i i n d 6 T R H c P 3 + Y w L 2 9 5 J L x V R o + 9 V R F 7 x f 5 l + 7 n h e c l O U U c P c M E A 8 u f 7 q d f 7 T r / / G / / t e P J m g X H c L 1 V 2 R 5 I f k 2 I + B M u o G 5 3 3 f 4 j P y w 1 O A b j p 5 f N 1 H v n / g Z r 2 6 0 K x y 6 O A / X a B 9 1 L 5 q y n X Z + / s 5 A q f F w r 9 3 M U Z C O d I K q q W C z P m C s Q z x g i a U O S n x c 9 C b Y R S D x v i t 7 f o x 4 P D m n n U D D r u 0 8 B + E c 8 Z O F R c L n v j 0 m 7 D q j D r 2 X k O 0 X V v 8 J E A d w g e J d T l C k D u g n / 3 O q e v 3 H V B U P L / + c q u r / M V V 1 X x t J 9 v m 8 U f r q H 9 g d k u t f I W l b f b s U R t o y J C / Q p x h z U K 3 7 4 z X n d F 4 U a R y R I B x z O V M l i 6 F o 9 1 8 Z A L 9 3 U a 8 n 8 W 7 j a Q f L e u c d c E D F H s H J / + 4 O q 7 P 8 q i k a l y J / R F B f A M a 8 Q X k x q 9 T 9 Q 9 b A h b 2 f N q r u G Z a 9 5 W f 4 / q 0 R W d u N W B L B h r Y 0 B L b h l 9 l 7 I m T 8 U x j N P / U w a 0 / / M G v n / 7 N Z 2 / k a z H 6 p I L l R f + B h v + t 3 4 K t l Y 7 6 W r x n K u f x b k 7 E 7 D b 9 0 P c 8 O O u l Q u n o M g p l u H S / 3 u 9 1 I E s 6 Y F 5 r A / Q 3 Q P k G 9 4 6 L c s Y V 6 N b V w + S m G V k u P s + h e 3 L u n X l I H R U T h p a z i 3 Z 0 d O 2 n S O G c x j 0 e p v W c k B Q X p X k M a b d D P Y X 5 + V u 4 f Q v x T l 4 H i O C d I t Z C i 6 j H Z F k U T S U Y C 7 u f / M t W W M K b 2 B + 9 z e D s M l + N w 3 g + w f W i a 0 S R C i / p b f z q 9 x R b 0 z K T U o 4 P + f t 7 w M h I R 4 D h o Z A 9 c y K 0 Q e D H n c b x r q g i M 4 P T J h B T 1 n S S 8 q M + P m 7 b o O Q 5 T 4 q f z M P I 0 D x i s D W j Q Z a 1 W V 0 S v p i 7 f Z l 3 f p I + u K y e t m Z D 6 2 b i Y S x m L p F a C 3 + O h Z t 0 b M 8 r f 1 o 2 6 J S G G + G W 7 f h 1 s V v K L A g 7 Z / z R o c N r d z z N e a J m S P H q A y s 7 4 i i G i J x e o E O 6 o K B T c M x V 0 z i / P + z b d m k x e V / K Q w K 6 q L 2 j 9 w S a P V h M / 1 3 h 2 P 8 1 Y n b i Z 9 y q / K n a a i 5 n 0 w x G D d 7 6 q J a Q p R 4 T G U q S P y P 0 U C v n 9 s n J D + 4 f 1 9 5 4 D M b h 0 7 H k 3 2 4 f B u B J 4 c J j k O d 1 w C D 6 f d k / Q j 1 7 Z L k 5 e U b X g M Q n F / q 4 4 v n j f x 8 x Z f q P w c P z Z s C / l V D V 9 n V v A k f v k h y 7 M 3 m Q e F 6 5 3 Z f j v w J J 2 y b P d X T Z 4 F 8 I s f L p u 4 N T x / z D M T U p y E K J Y f x U z z J o k g R L 9 c A m a a 0 W F 3 P O z i z U 0 u 9 G f V a m s s k A N K r R t N p V + b 6 e n / i 0 N L W K t B 0 C c y M h u 3 p r U P 2 0 U t + U T w A D W j U i E 0 E K T + G z G U e E B a Y m / k F b B J F T 4 b x y U f / 1 3 2 5 e c L l 5 N I X e 2 z H k 6 N m y 9 5 E 1 w A O i w 3 q d d 9 i s G + u d / X z f t Q n 3 j 9 2 V t I f J B q f 7 9 p F 2 7 P o A J X / 4 a w S Y h K A N R N V 6 n G 9 u e j f 4 j / P f g N G / t D D V n H Z 5 / O q x x A M + c 9 c M d u g 9 s H O P D s / t W 4 C l k y e n z E w o f 9 I m S q / x P V e F U W 4 W s F U Y x 7 i P y e c z 9 8 0 r u E N X A p R w / k P F C X / 0 j 3 c 4 q y A 1 5 H x E m c e G R K V O a 0 1 a s D W l d 3 p I 1 1 0 g Y C S k l m 9 o B V V U X e g g a Z v v H e R j v O w f O g e B 3 e G G 6 e b n K t f W V F B 2 C N V o 7 x L S + k 8 N j O q k D V y y q i n g S J Z M M w E r V z t P N G 3 Z x C s f 9 y W W e o V D y K a h F 5 q A p x Q t z A Z H N 0 X w U o V W C N b c 3 R 0 W + 6 K 9 w K F K H A 4 A B c Q / H U C 2 1 r K g A Q 1 6 Z 2 l U + b 2 D C 4 Q C k 2 r s g g H q D t k f R N c e y n l x P g R K v s 2 i c j Y 5 f 8 8 l o n e b A 6 X I 8 X B k V 2 T X x i / h 9 + l s P + K j K E x B / C C d w 4 A Z 4 S H C R k 9 Z c 0 U 9 k A q Q A P 4 I i 6 R P l o t w a 8 y 3 s Y u e 3 U 2 c U Y q B 3 H k G o H 7 y E z i + c q A d 0 R X B 4 c B x q q H r 7 Q w 8 f L Y U W 4 F o u U a Z q B 4 w v W W / e / l h c I w w g h 4 P 2 q x L l p v H 7 F w U M O b m T d Q e L e C O 8 9 i C 7 g M k w x L l O E D o 3 V f G d C a u e B H f t P o 8 e N v D Z V Z 9 d N 9 y q F R P m R 9 2 6 U o I y p q s n 3 6 p L G P 0 c J Z p 5 9 Z i j v l P 3 o g t x R u K w 2 F Y C A H 3 E G O S 5 1 k b V x Z 8 i s g x Y R T Y h e F 9 x e w W L y E N q f F e i k Q V N K 1 a n a P 6 X k A B U p D v p X 9 m Z q / s o u C v M o m h B l S e S P 8 F L f i E H M K W P 3 V i T 1 f H V V 4 U Z L Q b 5 s z H u D C b w M a 8 w s i j 9 I w h w a x T m b E 4 p 5 V N W + 2 7 8 r h E 0 l r v v n T p u k Y N p n Z T 4 k b Y 3 7 i G I x f o n z N c V W r e U / R R Z e 2 T N L l b 7 Z Y A j W 3 V C z M b 6 w w Q d 5 i V 7 A d 2 2 P H 8 O J J K C s 8 p w r I g g d I E e I B d n T 8 N n 9 h + X 1 9 / / 5 v L 6 y Q c i e 2 G 8 X q 7 D i A U 8 f k j 8 m L h u C P h i G O j 1 l Q f f 6 P A F B a 5 y S m 5 t V e X F R Y L l d C w S I E e p i z p 5 + z u p W Z 1 / 2 h l 7 N W I f 5 o 8 n m t h X f o 2 Z d l h h h a F X I M 6 t o u D b g T k J B i x v n 6 S k 1 v Z M i C m 4 G S E B 3 s 1 c m y T J Q + R f S n g p h 2 s R M D c F u Q d x W g 2 7 Q K C y P G K / u m 0 2 t o e m s l N M j H Y p C x u e B 6 d b G E i Q L p V / 9 e H C b 4 1 5 B t 8 g X / p Q G s L + U 6 t 4 0 B U b 3 U P r q 6 z 7 v 0 7 Y b S + P N W i y E p 8 S + O a 1 f Q K C P o L X 3 U s 5 h Q / o r 1 5 P 2 C 7 D 5 8 s r L q R U B S X 8 x q V Z R R Y f T e K 9 b / h p H 5 Z o 2 O T k k B 7 n Q C X B H F q G h 2 i H K 9 j U O 9 n q J V X g s 5 2 W b i 0 E 4 G x U j y m 3 B B x q u m + F y d L 0 M B I / e D g X F X N t E D F s i r m 9 0 G 0 6 A L y A s m + 6 W p e 2 n 0 D j L m W + e F F r t 5 / U D / D K h W v E E F s c n q 8 H 8 E p Q i d s 2 t 3 U V s Z / z f a Y Q h + P R w / F M w b M D m q g Y N s O f c J y 1 I H + a y 2 g 0 I E H / C b h s 1 M Q 6 P W 1 5 n D m k i R 5 9 a m Y P t 9 f y t u n U 6 f c G U k 2 / 0 C 1 I 8 z J y E d d 2 J 7 z v g r V J 0 W x R C Q p X O P e d j X c G J U I K r + o u O o 7 Q T g H R d D k G w + x B 1 G p 7 C P Z 6 f H 9 V z t A 2 s Y 5 7 U x j m u n S 8 G U + 2 J a V Z h A w O A o u t 5 7 T H D l I J h M 4 v N O L c S K n Z 5 8 f L 8 d e R q R / g J A o l q x 3 Y A / L T r H f L E 6 h 3 a 9 V Z o G J 2 T 1 1 2 T I j q w T 9 x B C m j + l i 9 n O 1 b o X p L u I 1 6 O z 6 g x q h i 0 e h j B A 4 f X 6 v k 8 S 9 0 9 J c Y o Q e 8 2 b / r 2 0 U N C X 2 U Q B 8 K y T T A r k R D I o q A s n r r X X U + 6 U f Y q d C k e P + S G n O y 6 x q N u 9 x / t T v t U K K A O z V f W / 3 w w A j 2 P Y J y v v t B n Z z p m W Q V 3 i + y H l t X D T 2 / T R O G g w 8 a l k z S + D Y 6 d n q k z c G R J 0 f 3 8 Z r 0 5 0 s h h L m r H F r S o N c F 1 f X M V g P K + y 1 O V D O Y r 0 D V b M G m v O h c X M e R E j 7 v w H r J E m g w d J j f v e 5 r S c f j t b 3 z B R K Z I 3 O 8 E i L z 3 Z H s P q F a d V M e c m w p c k m 9 b w h l V u n n w X g i r e j z G 6 T J I 9 3 y w Y O 9 N r u v n x L Y E J u h S O + H c x y J l / G C M L W O b s j n 6 c z h s z 4 x w p P W s E / 7 4 T m t N n X z k F w 7 X K C R 4 8 p j 7 O H B m d o P o r e v I C 4 f H g N d A U e L N q i m f X 4 h I K K b X n T T G i R 8 I V 6 j n Q R r A 9 a h 5 2 + 1 X h s k Y u 7 Y Z R x Q 9 R 0 U 7 E P j 6 D L z 3 b i g X M 2 h F T J V P J y x Y / V C o H 3 Y c y H v s / t g i f 6 o M L 8 v Q F D r j I W T z m 1 W T 9 3 g H w s H r m a 8 l X z O S 2 x C g Y G C L N 4 6 l n n 7 / P V N p u c 3 u T q U U u K T F T R e C K b m f C O G z M g R T s K U 3 T H o c L I y p 9 L b L 9 H s t H l u 1 u r 5 i A 4 3 i C j i n J i 4 T L y E v y 0 W 4 W z 8 k a g c 4 c E Q F j T 5 O u w i Z L 0 V Q I X s 0 l 0 x / V n o I 0 q B J C R f t l 9 W G 5 4 / 0 K U q u V v / k 0 N + N D S l m R v v d X s w R e b e 5 X 4 v 1 W X 6 3 G k 5 V f Z p 3 X 1 B g 8 v o F V I a k a h l F u / J F 2 o m X M / j h N 1 u b F k m p s j s 7 t m 5 y w Z j p z 0 o W F l z H v n x s n e z W H G e J O x b e q 9 B v A s 0 B + y k D n c R y U O p n 9 3 7 v e 1 8 2 1 2 e w a B Z b e w a N p D Y V v t 2 0 J z c 5 e y g q Q 3 Z L K R J 7 x j f I d B G 2 k Z 9 G i 7 u u J P L B V O o X 8 T z O 4 3 K X z O 4 u g f 9 B t t 2 l 1 s P M / w o P y z 1 c X 5 U 7 8 y b S X O e V v h e N G 6 / 7 X u X D B 5 C 0 N w B i x c f r e N j t K R z p S I / X 1 H V o J + S C g P R Q M 2 k D u u M q x S o d 7 m U e w S E y n d O s p M L e v G S 2 s 4 r N Z m s G v d X 7 N c y L P Z 0 j u Z 7 Q 9 4 9 P e 8 e S n U 0 X y V t W x T t + d y 5 M h B W v 4 5 6 v r K X a S l U 9 q Z J f O 4 S X o K / B k K 0 Y K d B u e r N a D q I u m D Y q m i u n / I v f V d T 0 q n Y K v + 6 t B I / + V h B X q b 5 x L s I X n F I 1 9 I 9 Q a F u 0 W C L F 8 U S E + Z Q c w 8 l w l S d e 7 9 4 t l a f 8 m E 2 v p h p p 8 t 6 G q y u R s D t R h 1 8 n 4 4 h A c P y m g p x d 8 s k X W j r 9 L K h b Y g x 8 o 2 O V e i k g 9 M 8 7 z J M U o P f G / 6 d d T X N t P Y G D w A x C 4 o Y T M 2 P 4 / i 8 r n a h a o p V B U n g j 7 / l J X W o M f J 4 A M q i Q 9 t O G l u D 3 X 7 d 0 x e Q e X 3 c V Z X C 7 M b 2 h X z f m Y j t p X 5 e o P v Q D 4 c d k 8 B f H 8 e q 0 r c X / 1 l e A O E e G Z A a s B 3 z y Q L M x N 1 h 7 1 q S d c z R V A C s F n X W k 5 i D 8 z U r B j K T 8 m O R F 0 5 8 8 s D P F c 4 l U A 7 a R / + 5 g o W P G L V 5 d O Z z O P Q Y 7 + 9 C x 9 t D x Y q b O 4 P s z c T C g i i v I t V w G e g 6 3 O 2 H H 0 / i B k E j i r b N D / p 9 y F F u i V h 8 S h z y c / W y 3 b Z L 4 + H y j G 7 3 V / I A o f a X H e e 9 M S l 3 T 3 w N U f x q W g 9 R M Q q n b E s G u C 3 p E k O w 1 0 a v O + J 0 O Y o R z / D P x a s L C S j r K d s 8 G H a P h + 8 N S U Q Q / x j r K p P C Z t 3 W H q V P P 2 o 7 T B V w K h + F 7 h B F u x w m R 3 L 4 y k 0 J I J V Y X v s P W W i U c R o e J C W H X N i J N R w b H r l U j 0 P J x Q o G r J a U U K D r s 7 t 6 O X v S Y w Z H g + + z o q j t 8 B z + S O g k d V F 4 u U r y A a N o I C L I 7 V n V N p / v 8 N z s a u r h 9 + g K 2 K b o u h c Y o r G a R 8 i W 0 0 l v m c f 7 C w y c A f g E 3 w 7 N i k g e 6 p H S d A + s S C 8 V + h h P S 5 6 N c B a c u j X 4 X T c w Y A 2 2 L N j q m C O j b S q w R o m 9 0 z j m 3 h A N q 7 o E 1 W 8 1 o J w t d 5 / b N A 5 c R e b k C b 8 Y u Z v v o B 0 1 O X R j P H 6 N 1 U B E I G f W e 4 r 4 8 9 e 6 c Q p 4 0 n + B 3 G M 7 k S M E o 0 b r b U D Z 9 t F + u q T M K e F B T e E u v N D N T w S 0 8 5 I o 0 C I 0 P y e D J P 0 c 4 x K B x x 0 r I y Q u O O y Q n T + V Q u b M 2 k k 9 M Q 9 / k t O p + 2 a s f 0 m D x x 1 3 J E r F T 0 6 y V F I t 0 t e m z R a C c P N y + b B / 6 e b f U x i W R 6 V d / 9 w 4 k Y r X O 8 Z V N D e H 9 6 Z J q l L e B 2 b W n h d J q N Y F X u 3 1 p z N X y I s u G r v 6 M P x E T E y Z m E q R x 6 P Y n T T u 5 b r l 0 8 x 8 A e a a 2 Y 1 P C L 3 g w g g S A f p 2 Q + 4 V / p m / e H j 4 x k y b + S Y C 9 8 I b 3 t / u o r C s P / S k Z N n F 7 h F 1 9 s f 5 Z T F n 7 h r f p F N M x c W H O 0 G y T J Z g f w p v 4 U I l c U p Y 9 3 A j s c M Q J v 7 y O n s 1 4 h S n G C v T V K O + Y y P J Q T 5 t u e 0 l o J + v 6 b w s 9 e D b k R p E K R 6 n V z Y o E e x m L g S u 6 x o l h o 0 0 G l 9 u d 7 2 9 J P b v E f 5 3 g K S N 2 x 1 e y L 6 d b v s e 6 B 5 F T q T H V d 9 X H 9 q t y b 2 u W H 4 k z q p q N b / n b y l U 2 g 2 e s C P N v 8 J j s H 1 A J u 0 X / g g X F A Y p g T o W b f 2 f 0 w V 7 6 s G 6 D x 7 Q E N w j P 2 y R w t V A 5 s c M T z W X S 5 r B E 4 q J 1 X x 7 4 G w t M O 1 0 A r k m O E a E 9 W y A Z W / Q F r O + C n 1 5 3 a 5 r U l l X X M d 2 Q T W h Z x 9 0 e K 9 F a k f t g / s u x p j I 1 H U R A 8 V Z X F h c 2 A v 8 s K T B P f I B s w l i a F 2 a Y 2 c i P w y + u I 9 + G n P q q T u 8 3 b b o 7 R I Z o 4 a + 5 j 1 R e U p Z L 3 b V B J i 9 B 1 H P a S 6 B W p F z F H / k E D g 1 U e J k c E i p l j p 2 k a / S e d 0 D c q l g y 9 + 1 p x Q k K Y c c X D E L Y c J N M D X u y b N A V j 3 6 O q a H W 3 Z + 6 r g H p + 4 O W q w o + / E S h K d z T O H 5 z 8 8 p u b U e u k P P 3 s l D K J R Z E L U J 8 + c Q G x / + Y Z 4 A K u m U H d B F a C X l x y m E n M + 5 l 5 D D X C / 8 7 1 x o T F 0 C t n x y T J 5 H 6 o n Y D 3 9 7 h Z M t + Z b w X g K s i i S V h q 1 L 3 x e A t C n X 5 / s s y z S B V T L m q i + R 6 n v s p u y z c z M Z X 2 G c E o k 2 8 X S x W u k 4 4 d e J k m k i I / w n 3 h a X h p e G t 6 M t n S P 7 V x 0 Z 3 Z d l + Y D z R 0 h K h n D v D Z R o a E D J m R e j 3 A e f e b x P W B s 3 1 H z e n a s j b + / l N 3 i X 5 I + c d h + P Q c Y z F t m W f 9 7 F D / 2 y K 0 n e m 8 N T q O N s 8 S u m K s 4 f e C k h J c E 9 + B k c y T 0 L z N 4 8 q r v e N f 3 w 6 k 5 9 r i L V 4 N L d d y E e i 8 1 7 7 z M m a G 3 K o U N O I x H M x p l 2 S c b j l j y Q 1 L Q b d Y a C 1 b o x A 6 V a b N Z Z 3 O 3 2 2 Y e o b N w H j 7 f j w K U o o C f Y + K v c 0 / n l X Z k C a C W I 4 + L i o B a 4 O s O n k l 8 h f P h V X E d w D J 1 R f 6 y F S r y T b E 8 6 r W 4 h M M Y E m b s + P q 6 L B 0 m f D g g Z Q C a 0 5 L P f o d t O J q / A r X l v l O R 9 2 1 4 J z D n 1 x Q V s a S l x d 4 s f s O 5 u B R c b h q 3 v c R 5 a 8 u n 6 o L 7 p o b e d B 2 N Y D 3 f k q B u N G x 0 G T f z T u 5 L 7 b F t U I M j 3 3 n T L n b 8 d j d P I u 3 X D G W y m 5 g u s 0 D T k K d a s h a l K 3 / c q Q g H v / r e 7 c I G n e c w h K 7 S X O m / d r x z T M 7 Y W K h K 6 m d i 1 B d q a b l 3 E u F Y J h r t K P u / g i s B S 0 Q 4 5 C b n O H s / r e + l + B j n P T h T L 9 F i 7 2 Q d t f F U h e A x W z h k l z B j g o t H 1 2 k 9 X O G 3 w u D l q n b 5 B 2 N 5 F 0 N Q W H 6 q + c m d t H m m + V p 8 E u 8 P S n F 3 B W 7 y l P v G g / K r / T j Z b q / n F j N y L d z S / 7 9 F E 0 3 e W F O 6 O p B q c F 0 Q x a 2 a r f H H C 9 E E F n S z p j Z 4 B g R Z 9 6 J d 5 N X Q V J q L L 9 S o D v 9 m u B i Z w N E D x j + N l I c d 8 h 2 b A A e S U a O C u z h F n K j e D + x p Z R m i U C v T f f X z x p l T G A v 6 W G + J N 3 9 f 4 0 d 8 7 y 8 q t 4 9 e i h + g B 7 4 b Y N 1 A G D N Y b 4 D o z R 6 3 b n F 4 k v / b K A M 3 m R 8 6 k y 5 c 2 T p p Y c A o Z d E c a 7 9 v y R R C H v a Z Y q Y q 7 D 1 T o c d T E H R K k r U 2 W e 6 S m k 7 z i n u N n O O z 8 l c p j q c d V O O d 7 0 v b 4 3 9 y M + 4 Q f n 8 H h 6 B M 6 s N I 2 w k H 6 n d 3 A w l K P I + U N e H 3 k F h e l G y X / 3 K G W H 8 b f 4 n h g P E 0 0 W Q w H K q C j F x R c a P f D O 1 5 K w A i k z r f + + H X z M R y s c l D 0 a 4 S k 3 8 1 z X J 8 S R j f e V K Q D P 7 h B C M c J Z w a L b v 8 0 D l e k R n W P H m g G f j y M y A 5 D F w 7 S 1 Y B i U T L O a r X d b W M t U P h c x S x I 6 h Y C E Z c x p c N r O + g P 7 p F S h 8 w L 9 g G N G l N G N p K o 5 h 6 m C Z m x 5 F d Z + m r P m 3 T 2 w d t c I C 5 O g f p Y H u B E 1 c Y O s o 2 N r o g s v X 0 P q / k c B u B Q i z N 9 d 0 q n 9 V w i / T R A F o c F r H g q y c A W P C F O a / 3 S 7 b d r Q k I X b 9 x h Z 4 W Q k B x x y v A 2 4 2 d D P l 3 0 N 4 c 7 V a v v C 4 h 2 G F I S 0 f H c o U R Y z B Q W k e c 1 R w u M w h E x K g n E g n 2 g L S I a l 5 J U O 8 n k A Q 9 s 5 / c o w I L w / r G 2 i m d 3 0 B I j b x t L P q f R w O r J g 2 y N p H h v h b X 8 u U B k k 3 U p J f p h r n C 6 Z / x x Z J o M i I T c 5 b o x c s / n O y W z 3 j B p B p 0 0 S p P k p v J P f 5 7 g I B 4 K S O y K 4 h P x G K / g H R O 3 r S 4 m 7 z M E b i l j K B W V j x 6 J A w + 0 f V 9 K U H O y S 1 p B Q l J 9 d t d n 9 h r i f b g f k o S q / H k o 8 N Z + L l 8 m 3 Z 2 m C z Q S N B e A 0 C / d s R j T 2 e I 6 4 2 n 4 E w I E M 1 8 k f X E z 6 P p O p y M w e 6 y D + x 3 o 1 B T A S b i c A 8 a H Y U w o 9 g H e D B E U g V 1 Q i q b j k O 9 J E E p w I Q 9 k y I 3 8 x H y H J p A R 2 8 c j T d o 7 m A g n l y R + 1 y G x F c w n r 7 V n Z y e s G l E m p a Z V A o T V 9 L U p S X B A F N J V F 5 P d x X P T 7 p S E 6 2 N + f L t q i B c 0 O Z D G V E r D i D K 5 K J 5 / T Q 7 Q n V L c + N r T 1 U P 5 i c I h Z e j E x 3 o l + F v Z L d C N u P 4 j H W + H 4 v c e m W e P A 3 x y r g 6 6 H m w Z v k r 4 J v 1 Q / u N Q l / V N 0 I f e U S E p B K r c j o g y t y 3 a n 6 k 6 n e + S B W R C / A 1 Q M r a 3 J 0 4 t S r U P 3 V G C M H M W Q R H k E P N E M E s 5 N O c J X a P k A 8 J w D V 6 S E G i s 3 T 0 d f 6 g T t G a H w D O u c Y O D k Q Y A 9 f 3 r S 9 x M I r N 4 T z g s e h n 0 P o p v u R f a r S D e D k z U 4 d E s 0 8 D 7 T p 2 n Y y 8 A t X E Q + 3 4 p t N 7 J 5 / D 9 C o q r g T h 0 h D v S h J F 1 0 e L Q u U 9 r Z 4 2 O k K 3 s M w / N B j c u 5 u n H s 5 t 2 j s a J / D L j + Z F + b M B J 0 T 6 3 I Z + 6 H c P k C k x W Q r z p a W a j g 0 i N 3 6 i j X 3 m J O a h P P Q c Y F o U r v t 0 S o x l c z y W f 0 J L 0 t F k R p k M W 6 A j Z v e d d l / T v v z 7 K U J l A 8 6 b l Q y I 1 1 i C c 5 C Q o d x v c E R + J u e B a J b U 2 W 2 F O t P k d y o A W n q r I I 8 I 4 y O r e 9 8 F k n u 6 5 F R u M B G m U c u 8 u v k B + m F m I m u Q 4 K C Y I R l U 9 T / Q H z y M Z S l + v H 3 n + A e V Z B j n S J e o N T d Q S T 5 q O m T v t y E L 2 C w k T e C 9 z y W L K C t Q P 8 M x T A 3 D p m 0 Q 7 f q 6 f X O T g q V i S M Q B F K O p G I 3 O o B X j u u + l 8 q i 5 A H y E y c J h M Y 4 q / 8 1 j B x p R 2 h 1 d Q 9 L 7 U n f W P w l 6 c 0 P a A r H v i O q s j R S T v x X U n g F n W m P R v N N 2 a e L G D a 7 L E e D g k K + A 4 h + D T 3 x U K b Y G P 8 L 5 y o V s 9 O h 2 e i / f E n M S 2 g a h u x 8 S 7 i 5 U j k 3 2 x x + i 1 9 p w a p z g 4 f X 8 K r y J 3 Q W o i 2 + g o v + 7 S C 6 j w N 1 E W Z l o 6 p Q X Y b n Y N K L 6 U k q + v X 5 O j G y B k i e 2 a d 7 s i j 9 T l h q B e K 4 h u f u G H F B / D q R P R y W z C 3 S W m X D g F 1 D S m n l y 7 m Y S k y p o n 6 K d G u 9 0 u x E s P E q O 5 y Z p N v V P / u T v / Q C x Q X g v S b W 8 X A d r A S r Y V g v N 0 R H Y N X x A 3 R W w B K 6 g / N u w S t 0 T B H b r + U I C J j O g v O h u W c i Q 1 z I G 5 k / z F F x K L e f p H W z 2 b C Q W m 5 Y 8 A w x I w 4 s 9 u u e I l Y H y 4 c 2 5 x 7 B + f I y Z c x E 5 9 D v d s Y J B + Q D z 9 e j 4 z v F U u X 6 2 3 s Y m E R f V s r d m 5 E D T l w Z 5 p j u j s 0 F K U i k W 5 s 4 M w c S d T 2 M u R n 2 / / K e L i 0 l O K c P / S d C i e R O p 6 r s D z x 5 n l 8 O r J p 0 v Q L y s n 8 a C c b Z B K p Z t 5 v v b 4 t G o V L H Z G v p p 1 q T N 4 w 9 b v / N t r 0 N x + i Z R 7 h d u j U H b A E z O U b Z q 8 2 j X Q s 5 v B + C u i Z f U T t 4 k M j C 0 G p O b M Q 6 R r O S R l F U S J q N o m z h m B Z 0 x 2 R O X O U s 3 u x + b Y 9 F f V V 0 T 8 E E 9 3 j q Y x P h U 3 U N 0 b w I j G A 6 5 6 + N Y q L z A 9 f z X 4 H s x l b M V 5 A h o Q g 1 Z z L S j i U z I T f d L P R f 5 5 P k 4 4 n 1 y O D R 5 D g 1 W f B O 0 E F f z S p k f 6 j G e C X S U 9 k K y r 0 b r C 0 T I x Y 6 S V v v v w s x T J i V G C 3 1 T P h l 1 h B D w D G a e k 5 9 G A Q u e x G i A k r x h 9 8 g V 5 h V + e G r v 0 R 1 8 Z 8 / 4 i Y 8 4 y Y Z P b R B t 9 g X c k C F R S C E v 9 A / I J C d 3 8 + s J W o M U B p z k O 8 K i j C Z F c L p m Z C E F + + c Y C p Q P T e e X J M w C S S U t s D 3 A 2 c 7 6 Q c V P n 2 P A G 0 k n z R v D 9 4 t 3 P u f f M i P j k 3 j H u l 0 A M a I S o 4 x O i 6 + R k N c W t k 6 C G o c x x l V 6 Z d K q o T / w R h f s M T u I H r u l 6 u R w B s w 9 k X B T U A p L x s f J v c F 1 U n X m D E m I L S v n 2 D J w s V I r 1 r L m u h G d l B y L D 8 G 7 u k L s s O D s h j 6 t 8 t Y e x K A t 7 7 u z + M Y A V F W e f z 0 c + I s r L z T 9 a v M 4 n 1 P 3 U B l 3 Y e J h i U t 5 x M h h / S x v j s F u g g v 7 1 E N 4 o v w c A H O / o 9 7 m Q I 8 D X t j 2 4 L 1 M e U P 9 s X q 2 f 3 L o 7 g s J H 7 h q s C q F i Q W Y 8 + v y D 5 2 k j i 6 P T o Z g T 7 n l a m P r s R w b C U + 7 v K I + D h 3 z / Z w Q O J 7 2 K x C c A G I c p 7 Q t 5 E u l A t Y S V p O o T E v c Y k M I A a 1 n n d 1 G g M V n T z 7 L I D m i D o O V 1 2 1 1 2 v v x c s Y s h H y s j I s A t K t a q 3 3 9 C M H T 2 X p y B Z s 1 f t z 0 y n t 2 b B a J 3 V T m B W E b H z S 7 S Y H y P X 1 0 b 5 N A F S M s m T 7 5 l / V 4 l U H c h C W p Y + G e r S G I s o s k W 8 a A 5 y G Z h E i 5 x W k L P r r S V z b I X p S E s 7 a z D D f r d P g O y o n e q + x 6 1 U S 0 h 0 P C w w R J / A n S k P 1 1 K H g d M f b 9 z w 1 B 0 9 7 i j C n K k w T j F 0 3 Y r s z v c v t B O Q M L a B Z 3 o H p w g J 0 8 M h u Z / h j V K a k w h p q B I y D R b 4 1 O + M c 8 4 n S m I M J C L v 9 + g Z U a v l C f Q A 1 Q 5 O D 1 e O M y j k 5 d E J j J Y e C o j 1 C M 6 G / j o v p F 5 f n N N I S E D N I 1 b E W Z s y 9 q R 1 4 U u F C D l A 2 v m b B / s / p i k H Z 1 W 4 2 A p L f W s y R a r K j z a W J 7 5 N l 5 G j A j v T 4 q 9 R 4 C 2 1 x G 1 g o o O x v o w O p 5 5 N A 4 L x z q 4 O O 5 7 W S h S G U J O q 1 Z O X 3 M u z O x + P 6 C s / J k O t 9 9 O 6 a R n N 3 E B L 2 q t 8 O G z 6 / B 8 j j l H p I 4 w 6 2 X L t i v 3 S W T 4 W N F D f x g D C s n m q 4 E H F G F k 3 1 j b t m o w k i t b a y w / 4 H 7 9 Z u 5 J H 3 b e e q d n O E V e r / 2 5 W 5 o A k 1 J E K 7 D A 5 h 5 j o G n m r S b v 8 D 6 f q r u z O K t 0 s h M s f 4 G s b n / 7 L J C m V E J 5 4 Y q X 6 t A i T 7 J 6 6 S B n e b G a L Q 2 i P U r I Y h 0 g 0 b 5 P L W 2 O m M I 7 g V T 6 8 f 1 T w 1 O l B 5 x + l 6 7 e W t X G I R Z u C I e X Y Q 8 I T E i 8 k 0 y 7 3 Z P D h A n + F 1 f 6 2 4 c i 6 G 5 D y o B 1 V b k n j t Y U g Y / F t 8 U o 8 A X 2 1 p S u a O F L G s / 2 m W z 9 E t / g Q 0 O V 2 8 B 6 w O W a y X A M i 1 P h e V A O / h 1 1 t F K f R N / H w K h X h a U C 1 / T + m O 3 6 3 j W P B 9 D p l I 4 B W 6 m W D g 4 T Z G R i E I u U E 8 x t p Q u O N Y e C X Y D + D l f K k w l s z J 2 v O T e 2 k R p b I b h h 2 t N Q f t j b + C o k g J c 2 d J X j x c c F J z K 1 p 6 T T L g G M i q M 8 + e N 8 F 6 3 7 x 9 X u h l e i m Q Q 8 b 8 C 6 8 f y 3 / R G 0 5 j v Q B 9 w 6 Q y D B 7 t g P I u R X i E Z C I 6 r 4 o S 9 t g 7 X G x c 9 8 G k D 7 c / v O u e W K d 8 N / h E 0 W 2 9 Q X m n S 3 F v n G / c o B p j F w J o I p / o f d 5 J S c x d i L X b u c I E 4 h 6 t y x i 7 f O u W N b b z / W / q A w 9 8 V F 1 x 2 6 0 S T r Z c Y 9 c 7 z E w O l 0 A 5 W V M / y 9 / b D 2 + q m t 9 6 v p N X S K Z 0 k x p y C K K 3 K + P E w P c H U D g M 4 1 B Y U X 3 A I T 9 q 1 8 n f M J l C m x f N 2 9 0 + x g u m h / l O y z s U I 2 x C 3 7 e O y t F + 3 h C S 2 s Y E X X H r p S h O m + K h B F G L D c + T v J z 9 b K E g n 3 + x u C g y d J A h S G m G F 3 J K D 4 x j 9 O q 3 s s 8 f z G Y d q x Y 0 Y v O C W 1 m H C 9 3 G 1 4 s s x e 5 + G v O 4 + 4 Y Q A U z Q M v Y T G h t X y C i N y + V P + o Q j M 6 H I n 4 s / y j C i 3 o z 6 j w A 2 I h q z 1 f v R C E R b Z X P M B f d d J N G w a Z / k 8 0 Q 3 3 / s g U 8 V o r A 0 y j / q 2 j G K 0 0 B k S q m r f Y J G P p u F w J D A c s r 0 i p + u N m 9 4 3 k I I A y m u C M v 1 Z B J 5 w W u 9 B P j p w e O c / f h c T i O + G D F T L R 7 H + u N e X 8 D Q E b q v 7 f R 4 O k W + 9 + h O 7 c b m 0 n w c j 7 W r Q M 6 M O F e v j H n x h 2 1 P b u I 7 i / B q G Q N G N 7 y c K A x r Z T i m H I M U z 4 U Q B t D M Y p N w V X C E o D D Z 1 V 5 3 S 9 O y v W V T 4 W a h X o 9 u j A Y 2 J R X H B 9 J Q W G Q R 3 w / M d o l N J x T + j a e 9 + c k e k j B h n O 0 g b 5 R 9 9 m c m w R p h t 7 / w D 0 X z h W L t r 0 K a 8 e p e L a D n R / + b 5 m y v 2 K d 8 V j I 3 k Y J j c a 0 7 w I o T 1 A G 1 / p a J e h P Q h D L Y o 5 c r p S 7 4 C J B / P D P g / 3 F i V 6 v T c N M 4 o X Q I E d o s + q f U K f o K S r 3 R N b A e 4 T j E r n k P E I + T H b r Y O 0 r 9 L 5 h V R A C S n w m G A U 3 h T t 5 c D s F i l 0 H U J O b i 1 i b B 8 S Y p S Z l W R O a 1 r 5 + e d 2 S M F l O b 4 B x D i p m 9 c o N D 3 m f X V q R T l N H F F J A o X W i 2 w U 3 i w m b i u O P r 9 e 3 o Z I g P X L T l b z W 7 z / x 2 c Q m 4 I 7 w R I 3 Y i o p y 9 G F 0 v 5 N 5 n 0 K t + y K e 2 z 7 b G 8 0 s W f o R 2 w w Y d g z j 0 4 N 6 j 7 D 9 7 B L L E H d H w h V F 7 p w I Z S E y s 8 Q v K 5 I 3 h X U P z r C z p K s D t C i q O w O 9 5 k h D b X g W u T E I 8 p R 1 C S G L B d Z B 8 E c S A C r + + V + D 0 N m f K E m p P K i w T 3 J Z i + W v L K p z 2 K N D 8 5 8 B P q H 6 t 2 7 M W r A T v I m f b x E V v I w O S X Z Q F 5 E A 0 Y o O e N y S i S 3 y y 2 j d e W i k N 8 H W b i 8 / a 4 I c n A j T X N C W C E F n U Y H 9 S W c f E O i E P B z S J X 5 c + v J 5 u M I Z 7 x h Z d Q G q A X 9 1 3 G 8 f j f v Q 5 i / v I d p L G V C h u W 3 1 t 5 Y c d 7 E 9 Y U R 9 j + j D m k A i A 0 s 2 / Y X R 5 Z L f V U H V x / Z W 0 3 v g L 9 8 7 8 M d O w 4 H M M O S D Y W J P 3 y M m v C I p x C h l r 8 E j c b J j K v p 0 S m j p k b + G r v w 9 x I W S B e U f 7 / D 0 m D k L 2 U A 5 C L H S a o m a + G M I f F 9 H u D v t e W D T B + 2 h b Z M Q v G 2 p M B 9 J 7 7 l 4 s 1 x r l F E n Z L I s T Y O J 0 l N 1 q W Y x 6 W 1 i h o t S / c C 6 j N f w E n f q H g T w / R x h v k d + p / v + g 2 s L l m f K 9 T j 6 y / D D e G 0 5 B n 4 N f a 7 f f q o d N Z y P c J M K D Y y L f a C J f r K 1 b O n D N e M J C 3 U L i N x a b u B T o T m q F V c c b u E g Y J t h 5 x V W u N w S D B j J 9 j q S b 5 v a n 2 S K j i L m Z 8 3 M 7 j I V r / 2 w 7 3 f 5 D p X J r U d 3 b V F d Z u p h 5 z X B N M 2 8 n P I v B S Z G u 5 f i O o L L 7 I G c z i G M o 8 / l f f u 1 w D o D O O P m 9 w Z r V k A p d u z b m a w 9 F C 8 7 i z Z e E g q O + k v 6 c + B F L / V 4 2 x + Q F D A P I 1 i m h e h Y T N m U 9 y C s h e u 4 G Z u J J u s 3 2 J v U O d d C F E J r 3 L 6 w c e O b c x R M o + 0 k 1 q C u L a Q r D 0 0 H w F b i 2 / 2 Y g y 6 o g j S b I k 2 H p m n 2 B l F 9 l z L l i 9 t 6 o O o p i J W N N 6 I g 5 I 1 M Q r q 1 g U s b w f d 6 v 3 K E T J M M 3 p V a Z + Y H J r H Q K W B u j e D z 5 T u q H 8 + G q q b l 7 C w b X Y x a y + K g u T 0 e / o 5 6 1 R T o a l X z 4 f g L s P T t L g + U Z R Q X M N m b C 2 y 5 X g s Q 3 D I 0 O Y R o T X 0 8 d m A u / h U i Y R 0 J Z 3 S c o d P W 7 / d 3 o l 5 a 7 y O V V t 7 w 6 P r 4 Y D u A 6 Z p B V o A B a k e W v j g N B Q S y Z Y Q v p 0 n v b 3 B g P M 5 6 u 1 p D 6 U u Q C o s 6 m i I 0 P j W y k 5 r x 0 3 z E + F N 4 W n c 3 Y / P a v I r d x T S 8 y G b k 4 g k g x / O Z o 0 A l G u M w O j l a R C M g 2 O y X q K J H J w / 7 N / D z / r m v O k h b T k 8 3 F P f f x f i F G j b U w m O E 6 H 4 1 h E e e Z S 9 A e v Y f s E M u l 4 Z t Q M w I / Q k U / C u e 4 q f b t U Y f z x 7 0 8 o / J G 4 X D n E 9 N / T C K 3 + h s 9 z r Y k h a 7 s N 3 + / V l 2 0 A F Z b z K x s L e l Q 8 w 0 4 u b 2 v U J N b V Q Y 4 x D x 7 8 g k O 3 9 6 3 e i p S d r D J v p b / d x f W q E K 5 o 8 3 k s T 1 f n w S e A C + u h B 4 / d I J u x s H b x V u Y d t i 6 v m K B f h 7 5 z n 1 S f r 0 o k k u v Z S V u y t Z Y d 3 b d u v u H K / b y G 0 P e W T 8 a J b n 8 T w / t U T o p v y J L 3 s u u J T E o J 8 l 4 n Z w e G X V r Y n p w u Y D d o m R j r k A B W 5 a f 7 P 8 N Q 4 8 7 3 c n t 0 7 G X V w 4 z v P r w R A i g D Y f / 5 P l f 9 H s W 7 1 D z H D b y a k y H g E 2 M Z / g 0 8 U b f Q X 3 h q r q X G / V H H F P M T x j L F V W M m a t w i k P h u f h R S N m s q X R v p M i u G f 9 6 g v G C x 5 x s n y 8 7 u x 7 y k j n u x v g S 7 q z 3 w g I t f 7 y 6 Q h r P j w e 4 H / e 0 c / Y K P L L v j V s j U n 5 V t q / 8 j m V 6 1 n J K h F b W q 7 f c 9 N t D / l K 7 s 1 A G H W D V 4 N o b F k p Q o c v L y M o 4 F I d v F L X Q P Q 9 U 5 x 8 T 5 h 0 A m 4 E y G m u y 7 K / A b 7 y N v R K y J N 2 v v 3 5 Y + Q W I X S 6 8 4 x G U k r n D K I n K l r 9 c j V A P k M F p 3 V g p y J + 9 + c 5 V B s 7 / 2 F 9 Q / 6 l F a 1 R C M q s g t R G g 2 a E Z 4 L n n b t v d Q L j Y 1 W s Y M l a 2 o n y 4 o 5 z G c A B 6 n / c W y 1 Q G Y 2 / e 6 t Z h A X u r T 0 L p l T K u w z D 2 9 c W + k z q M S m O D 6 F y J M G e y w x 1 4 I c O s B u 1 n A m I 2 L y N + / G V 5 u 3 d T b C T a v G k f m y X r H + L L E v 8 v J 8 R q p g A I 7 0 Z 3 c 7 G J 4 I r 8 u Z d b w D g a N o 1 z s f 7 S R 3 O 6 a + u X b J o k C 8 G P b 2 F l w d V 0 6 E u E b V e m + / 5 s + k s E g 2 n p y w E F 0 r I + j 6 h z w U H L J Z a + d o O d P W 3 q d Y 6 h A C 7 I z w 8 + L g V J 3 a v S 2 X 9 b a 7 u f 3 q E s 3 9 6 h K s e V Y 3 / 9 A g 7 a N I j e Y 7 7 x q e t 1 b e 1 Q + l + h w d s j z + P J f k F 8 s k U D s X D f s d c A k C 4 1 F 5 I w M G H 8 Z K A l 5 P + r q f D T n i T z l 5 W Y J 3 g l e P f i W 2 k G S y y f d j u U b W U 5 o p p 1 M f F C s E + l B P Q H i F 7 s c g f E T u x i k U R A k / E b R 2 O 9 o E 8 Z q D 9 d T c u 9 z z l p W G B 9 e c J V N w K V F S w h y 7 m u 0 r 5 1 7 Q T H R W Z W + E M 8 q n P P 9 / C Y 3 k N T V P N W v 3 A e Z M y j s P L Y + s g 4 I A U h F 4 e V y X U E D Z Z F h e O A W f l s 3 u j a + T W N 3 n X 3 d 7 I L R 1 w v Q e H 1 5 5 v + q 4 h 3 p E 3 J j W f W P g T I d G b W X R d E g p X D C 5 O 4 F i r S K 9 X C J f P 1 5 W f U B G X x / F z 0 m b s I X 7 w A e e N Q u 0 l A 7 P A x + b r J r 2 M r m w L o L C G n u d B N A T e 1 J q 8 4 f x I G F 7 Z n T H z n J 0 K X Y T l R 1 w f Q 7 Q z 3 4 X 9 l r A d g C U y d o J w e 7 H Q G Y 1 C X z o 6 9 A O 4 j c g 4 z K A 7 7 6 r V e y S V + 8 Q O e P k F K 6 N o D 3 d H D X d H x O 8 G q N c t V G M v V 2 c Z P n A P 4 y u D v 8 I v H k b T H D n F E B 8 + 7 a Z K f + / 7 K Q e V 3 r e + S Z 0 e p 9 I v e P D + n 8 + y 0 9 Q 7 c S f Y d U x x 2 e I / f X N 1 l H 1 k f B E p 7 g L K k J / o 8 J a v y w 3 m u E Q n D 7 c M f r c n n 5 F f i o s y 5 t A u v + s j a Y D S u L m Q 2 R W 6 T n 0 l 9 R 6 G 1 f E 4 v j I M n p B M A i O O Y S b y u Z e n v a i + I I 9 v U L e n H G 9 B H y l S u S e 4 o P o Z Y T X k U W / M s Q U w x A G 9 J D p M J A K N U u M v 0 m H v 7 R U 1 1 7 2 H e z 1 y b b T l H m N r H 0 z Y 2 o 2 S x L v R F / v p B b D 4 / e 7 g w A v m 1 I 7 C 6 9 7 T 6 M S S d 7 z e 9 J + 5 W T G 1 4 r N T 1 K K 6 f o m e + f 1 w o x w e 6 O o 3 3 L m y Z f l k z 9 y M 7 d F y Q c H j W T 3 R q + 2 h h Z Z g 6 7 g p u 0 P n d j o 9 H Z W R W Z J T 9 / x p 1 9 c D a j P Q 2 P E u L d I p O e G B Z i s / + 0 v Y V L t r 4 S z u G 8 G L q E A z Y z h r m A y Z + 9 s C P + 8 C n l Q t D r w R 7 1 + 7 h q o 5 e Z i / J b u n i c O N l y u Y 2 j 3 Q b D V T W c d f D m S P S d o 4 j T c y i k i v F 6 h 4 R 4 S 5 W n h P X x X 1 / V H 9 B I h 3 L R 4 X S x u u 8 e X w 7 B d 8 U h P Y B S T z X R / 5 c F J V l P B t e s v 5 x 0 6 k j 8 G h f j J M k f h Y e Q S / Z 1 E 9 t R 4 O 4 C a / L 8 F t M x 4 l q l / T k 4 I 0 V t u f p W M r L S n i I U d l G p 4 A T y j K F I L 2 B Z T + V V G M 4 M X W g D z 0 z k V Z R k u D + G j d 2 o a 3 I H a a b o a v G t q W W l + H + Z G E C 6 G O x a i + s 9 1 u U j N + q s 2 b w p r g w I A C I O y A K w j / g M t 9 a 8 7 7 K 3 p E p p Q N 1 9 1 t D W Z g 6 P 3 7 N 0 f 2 K / p a w 3 n 0 F O c N u Y Z f y m 9 M p j a 8 z + J 2 r G p n y v C F 4 K z Z p N / Y r l O 3 v B E J Z G i R Y h c P Y F + j e l 1 y A V H g p z D y x 8 v z o / J a v B 7 K 3 Y r f J 5 P B g V l n Q 6 0 n 4 w D r g t t 7 l J s a 3 S 4 E H I 7 n Z k u + R 1 N i P L n W H 2 M R 4 3 T T J c S / O q 2 / f 4 m R / 9 l I R l 5 Q 3 X O S X O + b a d L Z / H / u K f / / t p G 8 e 4 A S R u 3 J P + W 2 Y P 2 H c h u u a y i 3 S z Z e H n / X k v 9 Q b v + r k f x / 7 v X + 4 O P 0 7 4 q s 8 O 9 T 4 v / y W v 4 f t Z a 7 / 6 g c 7 / / Z R u Y y v O b d o O / f 7 D S f 9 j S K y n C O / 6 O o / K 9 / J F j U f / y u j A 9 N 2 y P w v R I 3 P b T 9 3 P 6 D q y a H U R m E l T D A L b X K H i O 2 R V E n u c L 8 W U d Y T D d M x b U l u 9 i F F N h u Y G y 1 Y K H u s l s 0 7 i m 8 y p c U Q z 8 L u X 3 D g z i 7 S 1 v 0 v q p 3 O l p P 7 v 6 g s L j U E I Z 8 P Y g b 8 b 8 t x / 3 j q K 2 q b 9 C X y t I q c K a 8 C u 5 x z z 6 m v 5 k S t f z t X x 2 A I N 4 A 7 7 3 f u 5 I j S P O / q e L / a 2 f 5 i V G c C z 3 Z 8 6 1 5 B A C N p b / 5 3 z X t 3 / h 5 b p 0 K i N D 9 V F v A y f V u v Y + R r g E v y H 3 p 8 T O w q K t o p n w p p O l O X c q l n Y v T L h Y 0 8 c g / v 5 f + j Q J A g p y R u G B 9 X R 7 L 5 + p Y e 1 b e h q P j H R / P n D I e v j Q D c A C 8 3 X j 4 z 9 M e J 1 T e w n J I A m r P F E Z m A s a R c p t v b G W j 9 f G n q J u k R D Q K C o 9 L d y j 0 b p 6 G B 0 9 w h W n C H j b 9 B z g O q l f Q p I d w h k t I m R c X o z o b Y t 1 6 J U l 2 k F k 3 7 h r g / 0 4 W O A D h z w s P 3 9 k R p S H N 6 q G + M I J 5 J p q V z V T t / O I 0 1 J V A 2 M 6 z U q / E o i u 5 0 Q E 4 g V Q M q O Y 0 w C M b t 8 z k 6 L K e e 5 C m y 7 M 7 v 1 D 0 1 r Y B B X H x U R c n g N z u O c I B 7 1 P 7 F E E s f H 9 t 3 E 7 1 8 2 r z A J P d + V e h S 7 u z F + U 1 H n F b A 5 f z s j 1 V i Q 5 f n 9 E B I 2 U l G N c f L m f n I G G I 0 t 7 + H 3 / D Q B 7 O t q l s v g h f E G G 7 4 U M W R i L / w 4 o a j C I V J 2 E X M C d 6 A f r L K e H E w w x 9 r S 6 d r Z y e 9 o 0 u k 8 9 v L X G 0 + e G E 0 / B z E K x J + K T w b b y f 0 N V 8 C G h E A N 7 4 7 + 9 d 7 t E u j u x 3 l c K J 3 X l e / J O G O J c B l X r y U S / 0 R i g h L A h P p A D + + 4 d Z V B s P 2 o U e Q U v e J M 9 T + z w M y 2 t Z u B C 3 B z Q h x 5 e 5 + A U a k y 9 v f t P 1 j k 8 d O n K D O U A T 9 L h + M g o E 5 z I u S o E H a F 9 N P u B V l g B T j G A m U x F d 2 f Q d Z / T T V X 6 W + Q z f 6 + h g u G b C s 6 2 j E 3 7 Z B R u w z t c h h L / S z U B a T N l H O j B 4 G M Y k 9 K R i U b D z l o v i N N L J I 3 u g v F A v I Z K / u A t w G Q y t y X + w t V t Z x q c / 2 B r M i o C t 4 R D 1 X 0 7 k R k D p 5 u f f J / K G y 6 C p o 8 f D c L z v e 2 R f F A j D 5 K F L 7 p R R J r J + v n S p g X T L r O N 6 a h q z a 2 0 / 8 Z R 5 4 e 2 B x 0 F O w s O s 7 + 7 h r I d K i j E B c 5 q L r u m 7 V 6 g e f w A y o d d T t Q G J p A C O o 5 4 R T 0 g k E c h w Y L i D p z u E 9 a m + l l b D 2 U p E U a 6 j d T u c y X m 6 h 7 M h t o m a r U R G G N S 2 + u f N 6 I y D T s n c r V S 4 W 5 o j K r o L 9 1 8 m Q F b h 4 k P N 4 F p f w m i e H F t X W L X 5 + 5 h Y 2 t v v 9 U C 2 r l P V U 0 C y 7 N + + M n S n 2 H D i h n j Z e + q j k I q 7 l S i a a g H y w X Y q 8 t C w 1 j g S 7 S r W h f S X 9 J o G s b R h a w Y w h b n n 4 x G o W B s f y R / o j K P e z 6 f 1 T A V P l 9 X o P I / 8 B y k i P N 9 O Q 7 l E + d N e V h V q W v K h C f p Q x / D W V t V f C f a 7 V 7 a o P t E 2 4 W z F g I h 5 j N 1 c j H a N P H o v g P H A r P q A t / z L e w V l x N a q I 1 T p G 4 S V R 7 L D G T N x 0 + n J t 0 P X n F o C C w e w k x f 2 H F J w A X 7 4 5 u t z Z m J C H q z d c f 3 B a v T 4 P Q b L k X x E + L 5 E W f L Q 3 n d c v x q T a + X X + P D o 7 x c p J B d f c q J 6 P Q 3 l 3 m 5 G w 8 M U 4 F / H u U a i M F l D o J l f 4 3 X y h j t w f G T l c T N 7 9 + 4 e n 6 R D u S n W K x s V / j c x h R D P B y w 6 6 M c N w o r T + 6 V 9 i e t i / 8 F I x S 8 D P 1 x 4 N S G s E c L f 0 n s 3 0 9 O P s N Q G d 8 V C B c i u P 7 s 7 2 w J D y K j V i F 3 d 3 l + t B u C V p h 0 q Y D G U H j 2 K 9 g j l i T G f X Q g P W 5 v P 1 8 q 7 e f p H r a d x F y 4 f 4 s B 6 j s h H m K S k V 2 S 0 U h d 0 F p E r n x j i l z 8 A W l 7 v Q J D W w g 7 A I c 6 3 Z T L Q / b l O R S 7 O 0 f c I 1 D X U U l W n l 9 p H S / 3 8 b U Q A d d D K v L + s 3 8 4 C r Q a P c N 6 d I m v f q 9 n u + p P 5 p D e g / Q A b + 9 5 6 r / s 5 6 D 5 n v 8 S V i F G / 6 l V C Z 9 Y / 5 v X T r V S u I I K H W 8 n c X 2 g R t C 6 Q P r S U n d I 3 M v U O y k n 7 q t / 9 B d 7 m n 8 b q 7 7 V j i o O 1 A A u T v X O 4 Z E 1 2 R F p 6 1 R l U Y o 5 l a a z 6 N p 1 H Y Z m D / f U 0 n y 5 4 P H Q T + o l J g X f 1 l B 2 R d u 0 x J T 4 Z t B w S g g a A z w d E + C 3 r D 6 i J u I D V g i v r + x Q V 4 N c s E D N 8 U R f + 1 r X q s X q 8 / A a P T Z Z k x l 8 X g 8 i s u n Z K c 7 3 y M 2 p a Y T a J t y 5 4 j r g j 9 + g L M M d y m m 6 S 7 C r / + D u j Z a O H a 3 F u O X Y x F 7 b N q F Z I C n W Z V B X j 6 4 5 u o Y S i e p 1 8 D 1 d g M j B x I 1 U M 7 6 5 s 1 d 3 6 d 3 T o r 6 / j w d a q f P p x D Z p Q z x + g q 2 0 6 P z l P T 0 n + B 6 K F / 0 k T R 7 H w K U Q + H e Q z y q N L l C Z u o n a B v F I 0 R C e d 1 d P 6 W H V u T 0 f v M / r d Z x Y v s / + O b h U X V 3 j + v 9 o 1 U 4 / C 3 b 1 y C N n y b Y B h + 4 h / S d v 8 + h D e j 3 0 N 9 Y k q 2 Y k V N d t r Y S n 6 T J A 7 M 0 8 9 4 k V + 8 / 5 H / z i w x w r i F C + h L F y u 4 7 P U 1 3 W 4 / H w m m H f + U 0 q x T x L 5 4 N p 6 W c R Z b U D c d M u V t A 8 b g W S 8 w H Y E l o O p v J E + n M U / D K t n L l k j V e t 9 f G 3 8 d X + + Y r J x 8 B J q 6 A / p J g W O D y k a p v z e W W R 3 z k 5 8 6 G c P x c T T k x t A D m P s l k T l w 8 M B M R 6 0 7 s U j c Y k P Q A n O m o N c W 1 l G z q X F f K l R V L B K I E r s G 7 L L r K R v y z P K p j g 1 P v M R h J Z t O c N i w f t R G I r 8 0 H y e m E 5 F h 3 I U 8 w C t g X U F T E 8 z T k l w C c C s H N O Z q W k 8 G s b R m z Y P B w q / H M C H R v m g V D K 8 9 4 c 1 k K 0 y c 3 X 9 l 4 a K J M s C 9 o e l W t x 5 Y 4 e y L H 6 X z 3 E A i 6 3 1 7 9 2 L w B l m a 6 w b t K x o J z D 5 M k h G l 3 1 m D T f R U X i r L u V W M V s l W A S T + t b E P c o w V y M 3 f u U p P v n a q v i q L 2 C V B t o v G + v N m W R R N 3 I v 4 / L g D U T a m 7 B 2 U r k a M E D B 7 C i 1 Y u / w S + Y a E C e h z P I 7 C e j h 5 f Z K i I z C 4 X w + W N 4 k w 5 y R U 8 K n 9 w q T a M s A U D n K A a j 4 m 6 I n s g i 4 9 w I F W e h F 2 p H D 4 T i 1 X k O e E f P 6 n t / D y Q k z 8 V O W j O u K P 8 c N s 8 v m y C q U s g q d V Y 9 t 8 w Y L N 9 j F a i 8 H k s J z M Q 6 U U 3 h t E 1 P 9 O o d S f j 6 b l y i H M O k 9 l d N l F T g u l 8 / f X X J + l D S y q w 6 k r p j 4 X U E 7 R A Z m U r 1 B J 8 v o H X t t 0 / A p k / 4 u h F x g Q P J R / z y K 8 g g / L f 4 Y t N t u 7 0 L j n z G A 6 W 8 W w U u I c o 9 D a k P 8 r W l T Q V 1 L K T 7 r h d D C b 1 p D h l y a I Y U K A n h k V 3 q P T O S 5 a z H y H u R 2 N c 9 N C K 0 s V N s A i F n G n U f 8 L r 7 f M M c F D 0 I V W N x b Q Q w L U U 1 2 6 8 m 0 p 0 q / r K e O p S s 8 t P w 2 A y d s e D b P 2 L u 6 m P v S W P z N R H Q Y o l Q z h + O j a F 3 t P b M O A U j G H q P P p / X 3 Z x 8 x J 5 C H L V m p 0 0 D b i E / x w p k x p 5 s s n m n + i s M Y s x w P B L v n 8 X u j s l d n 7 3 k 4 I l P t c / 7 L T x B 1 A m / I K 4 e f C f u u g W 7 H v W M c c 6 D 0 E 3 / o r b S X i j 1 6 E K f i s N N F 5 s D q 1 O 5 A m Y Q B s u r p p k I V o H 0 x 0 A o O y n x G N S r q z j n 1 p V F s K W 2 s k I T X 7 3 U O h 8 u Y h k V F q A 8 7 E Y l q 0 G J q r e T 5 f k r 7 T j 8 x 8 S + X D V x m u j 5 o n 5 s v P Y p b Y a 5 J v H u j 9 H / Z m k f y 7 X Y h d 7 L o G J P Y o W i 9 j u 0 C M E i b s D A I C u J P 8 y U A P h c E W I d e l T H 4 O a f h B s W G c r A b v 3 4 v w n v u z p f f E N + I o p x o + v s Z L t c 0 g I k t / e B Z G p R R U b t / r v E H L P + S n K p L r 1 T 0 l 5 d Q g K Z x P Y 9 J B v 4 b X O W y I p M T h D I s Y x B + 0 E 6 5 + X a 9 f N x 7 5 8 S V 2 J 6 2 I S D m c Y q 6 h H K J c x h 1 + + b K h g r x 1 8 h s s u T y 0 S H K X I v M W 1 + u V C d 3 V H B G N G S T F k W c p f H w N z 1 N G s 4 E V n / E i W S P / M p 0 l n z Z z R c C J S 3 o Z f L L k 4 J a f k K n v H q f G B W / W P 7 q y s R l r r 6 z l 5 D 7 P V C z n 1 L H 9 j A w b 9 Z t E 2 J 3 r N 9 O d T X x 3 j t f G 4 + S h 1 K y L q K 7 L s I T S N x t 2 F b a c X K S T M h z + R u G m q i S q L Z + 1 B l J w M f v Q k 8 m A V z f q a h f C A T m K H L m R o / U l s C p F 1 F 2 7 4 T D H q 5 o 1 7 a 3 / j E / L v a l x D S m 7 1 Z o C s F 5 d M N + r 1 v X h 6 6 / h H x / P V K W 5 e 0 x E u U P n u P b x 8 t 3 e M s y R U 3 D X + p O u S w j Z n Y O Y q X 3 2 m j h A j G W O a d P y / K t 9 6 q / g N a C T 0 6 F 9 S 3 k R s g l j f F H 0 8 5 Y 0 r l k H P b + C z c A I 9 y x l C B 1 B R W 6 t P 3 H v G k P A Y L L 0 g L W Z 0 0 B G M 5 u D Q 4 q w F 3 2 A 1 g 3 e 9 I 9 j i x 3 j 0 F P m J E e H n x F S X S g n f v y B L O X 7 3 e 4 b c V / M E w o 1 7 y x X P W e r y i D X 7 7 l 8 + t F w j Y u s k e a y R n m z + 9 d F z O v M Q M + Z s E b i T K s s c c G X X S P w + W + y s L H u Z l 7 b v e Q V S N Y V b 0 C a B s E a e h w N W R 1 z g f x 6 n c K i 9 7 B z B g o H 7 y 2 j f w Q 3 9 s N H 2 / n M n N n d P Q O J S 6 c Z P t 7 q l Y c V 9 w 6 n L l s 0 t c X 4 4 y m R 3 R P p h n w d 1 Y a x h 6 K x K O p T s S f / B D D U g R A w P m J X z F a o 8 7 Z s y F 4 k o R 2 f F 1 w D U P i h 0 R a 7 H f A M d 9 8 R N Y W c D d F 1 8 H n e 6 / o q 8 8 f P Q v 7 B 4 D v F k D V Y o b P c 5 u 8 A F 9 I Y u C R f I T 5 t a v n v J j v g X r E y G s h H 0 G 5 n g 1 a e X s t 9 X e l r W 2 o k S U a 3 f S M U C N x b c B h I v 8 g K o 0 a k T F V u l R j D H 0 M B j A 4 m F 8 6 O K X r b a v y U 9 X / H D E l i V v U N 6 3 U b 0 o P S E K / X Q 5 A y z R I + A w 1 z l N 7 E v U X K L y M P j k 9 c W K a W 6 6 C U 8 m 6 3 G 1 + D 3 K T x 6 T B M l E F S r H 7 / N y 8 v r v / i 7 U z a 1 Z V X b P 0 D / J C p R G 8 R D p p p R O Q O z p B R E R 6 + P U 1 5 s m M O L s y s y q i I m p H n C 7 2 2 X O t N X X i 9 7 3 v G M / D P 7 6 m g H c t F W d J p z w 6 q L z G E N V J F w f U E V r z N 6 J A / Z g H S 1 k c c y s k i 5 0 + M 4 + 2 w / I V d v X m k g C U u N d i 9 L I 3 Q i i e Y y R x W l I T B e A Y W A r J N + m X i 1 B 2 7 U A m U j B 3 G F U x k I T U O O C n C x M U R Q K m t A Q c e o c C C + g 0 2 2 O f U c 9 X G f 7 s e h 0 g o R j u L 8 b E 5 b r Z W R 0 u z q H Y 3 0 b S n + K T J K 6 d H o d i F U D Q B 7 E 0 d J + R a z f b N b A y p e O N o n Q h a U x Q A J T V T J w O A A e 8 b 0 j h v Q m r 5 q k P 9 t 2 G o R j x u 6 U T C P 7 O Z / m r e L R b P Q S W e R p n n z W b W c N X / k 1 Z G L Q O e E 0 u i i B E 4 J / j x f 2 W B W J A K c P 9 E K w v U b z k F L 4 n g K S D I x W R 6 R v z 7 p M R 5 o L x I s n n U t w T U n H A V a x z v t R D 1 2 k H z B m l e n D M U I d M 3 l 3 J 5 y D t k D r A f 1 7 H D E P 7 a Z C 7 + P s L B S y 6 d 2 T U V M c b A W 2 k 4 P T d 9 v V p c t G q C p H l s K L t M H t H I 3 p Y V 6 I I 4 b Y / 0 3 g 3 o s n C b M + e A b + Z W U T Z q E T U E 3 + l j G p e Z t 0 j 9 l S y E r F r h g g l 9 Y S U p 5 O 9 L u 4 p R a b w X o w R S g s P r d d m q d 5 F B j C D d + t G Q H N h X a y C S B z 9 x N a T a e F n R 8 L x Y g n Q p h 9 p e E c j S S F X i i h Q F D G L q 9 A L n 8 k F z o j s t 6 n U W s z e e F w s T O q t p B 9 / e D F 3 n b t e L J X b 3 R 8 X U H w b 7 v T + k x S e p 1 J 3 P I F x k M / d U j d B g 9 Z Z T 4 k U 3 r L R r 3 Z J 7 A 3 R 5 O H w E + + Q v 6 5 3 S y A T x P A g 3 + 7 W P 2 w + B b / 7 J X C k S F P M + 1 j v 4 J d 6 P y u B C f W Y 8 B c p m h F f v 6 Y e p 9 O v U m n 8 c z v P w s v T 2 C v t 4 5 7 L d T + 6 z l S m c b K w P 2 9 Y n D s P A F f d T P k C m e M a A Q 4 I 8 y t E v 1 g H 4 O 2 3 0 n I q X m E U L q g l A B W y Y m / t T O 4 + S M h H J s z f v Y m 0 V B W 4 2 S E F f O 8 x t w 8 s e 2 + S F q U U e o w / 4 i m G r 8 k 7 o 4 H m V H i B A e p N N A O r s g / z e j 2 L n + + 8 d v Y L w j P m Z V F L U V B m q r O 3 S c z 7 X P / A j 2 U 5 3 Z O J H j 1 u l n J r / f T V 5 k V L 3 D r 5 Q 6 9 s p e 9 l r 6 g l N e s Z p 9 b S W + S c + r X W L O N 7 9 l h 0 K q x i G K i f E Q O e O t c R u f v K h 2 H D o S 0 P O h l x o 3 c R E O 4 F W 1 p a j d 5 O C 6 i d q / S U n j h G + 6 S d f a I d 1 6 u D m W + N B / U x 0 h M P n X v p 8 I C W I J E u J f I i 7 9 H 9 B n g u g 1 a b N k i 3 / 3 V y 0 b / h j 2 f W B A + H I m 9 t / z v 5 n U h U l e f x E B e f 0 I D 7 i B / b 9 n f L B U q 1 C 4 l u w n B j W P D w a v O J a E o H Z H k I 0 Q B T n 1 3 2 R g z r y Z Y 8 6 a K E t f h 2 / 3 y L J V u + U P + c o Y S B B 6 Q T x q 7 C i / C c Z 3 o / x W 5 I h Z a P F b 5 h 3 V 8 D m T C v Z r d V r J H d d t p z 4 X d z j M g C 8 u 7 A F B A x b x U k 5 x / u D s L B P x 5 D w O u N s w 2 R K c 9 N r o C x i r q A E + v Z K V M B M x / X g P K i c 9 v r N w 1 s 8 L O 9 3 n 7 0 5 c K d M e h U V I C e A M p E w 9 a j z N z S w y A 6 v q e z M g 0 W L B V s + y B G C R F P r q j n V j z Y I L K J C 4 r A M k K M 7 X D f x 8 t O B i r L G J Z L Z + x a t 6 3 A h x x q Q 7 0 i j y 0 o P 3 1 p L F 0 o r h O 6 6 E 9 g M W / x 5 3 F v i j y a + w 4 T P p U 8 T s n Z I 4 2 h L h 8 H V U N C 7 P N U P g 2 M 9 c / d B a j e v 6 m a 5 b f y v m f u o C W C b x D w g I G P B U v o G d L 7 A 7 m O F K V Y 5 h 9 7 9 W A C g A O + C J D 7 1 1 3 V X h P C e q 1 E n A f H s B O y R V R T A d x K m a o g g d k S 4 i T 6 + J B 7 H 9 c n 5 h f l E S o Q h N a Y 5 o 4 z z a k O R F G R Y R / H 3 a e R 3 R T p v g G s 5 O 4 u P H m G Q g J q 7 V 8 x H m d D H v p z B R E f m G T S t 0 D 8 X H W 4 v S L 7 b 6 d 8 m y H J / o Q q / B 6 B W M 7 x O Q u 1 9 N + 8 E f d Z J m S 3 + X i / / 1 I Y B c i Q 3 N N X A 6 R 8 C 1 5 k V B s 7 n T S X q 4 Q J o 7 9 7 i w i t v G t p E 7 g 2 Q z N m V N O M 5 / O R t 5 + k / p f V z Q 1 v p 1 u E s c e + H A N m m R y B X h H N Y 7 y E r G i Y / V w N H U j s 3 3 s d 3 W n Q d P A B R / T L N t 6 C l Y J + e C b 3 C J D h / S 9 L 5 z O + 3 g H K a I W d 2 o F d 7 6 T 1 i R h q B 5 f W 9 N w M e h d e 9 m m y B x l W T Q H U O 7 8 9 C m e 8 7 k l o m h K g i I w r Q / 4 j 3 + r T 3 U I 0 q X 7 U P v s d 7 r C T v g S 6 J G A P N 5 7 2 2 K 3 0 u D 8 p 1 K / R M P v L C w h Z E Y v i c I P u k M o X T l Y S m s X n M 6 + 2 B z Q z x / 6 c 6 Z b 5 E Q 0 a + g M E i F 7 x V + n i G 8 d Z H m P s B w + 7 G f 0 t l J 4 J + k U 4 C 6 K T g I m 9 7 P X y p Z v h c 7 E t T I / N 8 j 1 T 9 9 F O S + I s 9 5 n 0 p 5 L o U f Z B b U / b D 8 m d g A A s t t d 5 + S i T x J / H r R u d T / a V 5 q W K i u p i / w o e w m X Z B 9 9 e w A 2 M Y b p f R E / a p K d O m P S o T M M 5 z P 8 6 D L Q L X u q 7 q l 3 d 5 3 U R a t k 8 9 m C H s K 0 D b O q 1 a 4 p k a e A 1 m G Z X 3 + 0 m K k L j C P X i 0 w s J q G p M V 6 m U 6 E R T r 5 8 o O 8 D 5 8 i r d l / C d z b w / C f l M H j 6 t J Q + v a w B H h d N p q V t / f D 8 0 J j h n w G r h J w w n 1 3 i H i Q l 7 q f z h W q D V T Y 0 J n Y Q b 4 4 I T c I h D r v F 4 q X 2 H a Y t 7 v A E Y d 8 D r x a 9 U u 8 O e S i v 7 z B 3 j + V U 2 R 9 4 K w E t Q G 5 y k 8 U u 1 V 1 S 2 g T k H O D + S y 3 d J z / 7 D r C + T b h K P v L U c F y G j g 7 o d v K A k W Q K 4 k w n z 2 x g x X P R 0 A w D I N u L w Y v c a U s F X g j O w 4 O U 6 C 5 O m B 2 8 Q z B p c u p y O 9 6 W r H Q d C B B H I b Y A h h N H 3 q s 6 S c s J M y L O 8 i / b r g m H H r E B w o j a 1 d h K H x Q Q F i M W N x 9 H m J u B h b l D c 8 u a W 0 3 b J X I d g j / U l D s 0 N 1 d 9 H n x H u l 0 a S x Z 9 l z S y r b b g 5 d Y q R V l 4 d b h S r e b j a s x r Z v P i c e C N z f f 4 u w / l r K z + y + g k y O r 6 N + N p M f B S / Y + b w 9 m h i 5 d e 9 / Y M o 8 T t Z 3 K 4 M m + r p Z c a B u T + + y G v s S G G z O 8 A r R d G 9 V f b Y j 3 O V t 6 5 m i R / q Y z Q o h 5 z D k 7 8 d l N F k G F m S 9 S o N s N 4 Z + 5 O j 0 e C r p L g a v A 8 / y z 0 j h S t / d U Q v V t t S M J U Z K n 0 1 s N 0 C T q 5 C o z S d 6 M C r U j y 3 x G 3 T L 4 + X H E T X + F x c A A J 3 6 i y j y M s m t 1 o 3 r O m 7 T E u U k u o i Z L C v Q R 9 8 P b p L c g f T S p 8 m 4 + V 0 9 O t F O X B 4 r C Y q M d b H S Y s H t d X Z S S l P p 6 u R 6 0 9 R a r 7 P s n E H x N 5 M M w f T R W D Q g 1 y x E E l B K o Z L 8 f V I 3 f z O 8 Q q y E r m E N V B J z X W P M 0 T R e F U H Q p 3 c x 8 U w t e t i X n V 8 u c Y w s C c 8 Y 7 f V 5 B i l f 5 1 y 5 S u A E B b W A p r h e A j m m J o U B y U M E U F C 9 / 0 D k a Z c + 7 g X 5 p P x V z Y t h j c + R f t p Y b A E y T n y 4 B 4 O N G w Q U 7 s 8 Z k V 5 i 4 Y + K N m 7 S q R U 6 4 x L U a Z 0 h v w A U 8 + f N i a J P n K 9 4 9 T j n v 1 C 5 h u m 4 P d u b e M V x h O e 0 K 8 M + C c t 9 W 2 S H 6 K W z t w / X t 1 6 K e 4 7 G z o h Y d P W s T t Z A F k I I Q I X r L k s Q z Z v g a Z j O 1 S H m 2 V + A J c t P L m 1 J 5 U v Z q P 0 q 4 f o X n E R m i g o z A U 4 U 0 P 8 o f J Y 7 J v q 3 U f K n S f x X g f J 2 u I c P h K 1 Z t L g r g D m i V Y t C l o g m 6 z Z 8 2 b 9 p P J y S f G + 7 s w V I 3 b U Z S t x N v Z v c 3 y m V I S A v i 2 L r l g Y J Y m K 8 I e e s i O Y a a f j L v H u B X s j P w 0 u u V Y n n a M A x 7 u 8 e e D B 2 U z X N 9 e M O q Q I g Q u B Y k W 4 i p j + h N E 2 2 S 7 i j w y i U T h 1 j J k 6 X Y w a / + Q M S j L j b m 0 q u u 6 q j E e T / P y C y O t l L j W + 3 j v x v 6 c I q S Y d h 5 x r 4 k E n 5 i a e Y + 1 Y F I + Z + 4 G x j I s c Y O Y 4 P d 5 L J R + o + f K m t j t Z v k Q E J O / 7 l 9 N + I A 1 I 8 s V H 0 l Y p s Q v v q b m M s r l 2 b R E y V 2 W 1 p W X A i a + B n h q w W K F t V a b v i N 0 U o r U Z T 1 l Q j 0 h j n g 6 r l G j 0 e 3 g H t 5 w e H w c f L 9 9 b e p L d U 5 / v U Q j s J 3 E Z M S 9 6 x s D I j A w o e 4 P l O z C t T v k K u k z S c 5 u R J j 5 I l X B o w j D l M 7 S 6 d t 3 i R 6 c r V Y 8 P 7 I 3 O 1 2 I g H q Y K Q t S 4 U p V a 3 Z F F e a A 8 b Q N 7 K o t j z r e I w d p Z 8 D 5 i r u n j E t 0 F b O z K I m h E j g L 7 J 0 g i M i k F a 0 A y e U r p g K x W u e 6 f t y y Y R u P Y z G Z 0 m p 5 u e M m Y K C k j a V y u 6 3 F G Y 7 J S X N f + 1 W i d E S i / 8 D L e h O R H j 9 / 7 4 r Y d V / q w + Q w h 4 J Z / V m k 0 / l Y B X 6 K O q s 9 a 1 0 + x J X 4 v t K I F L r Z F G o 3 P w e n / P v N N a 8 Q H R d s l 2 5 e o 2 B O Z J M r H d s b 7 + Q O y 1 Q 6 h v t y Y O H 9 u i s n X A 0 f X m M Z g z 0 j 8 h 2 2 2 V + 2 a 0 D q 1 f K q 3 9 W Z W C i M C 0 S H Q Z H T z Y y G c n K B F q v x M Y d w h P W X i g 9 K 0 J F U / c 5 I w d 2 m N 8 W O f r H Q f 1 2 o B X r b G A v X 5 6 j 8 7 s x S G U 5 l 1 T x M w L v J F Y O i 5 4 a S 0 6 J Z X H 1 2 Z x d p n d z g h 9 L O i 8 q 1 h S 0 K H j C 2 Y i m S F l / U Q 8 n o p d 7 M w 4 8 9 2 P Y c f F i 5 1 e H T j T e 3 4 N d 1 Q U 6 l e z v n r 3 i U f q Y + R 5 O 8 i k v E r N f P P 3 w 2 M W q x B 5 w n u m K L s V Q U / X x s 2 Z 1 v h m t q K Z X 6 y H o k U m 1 L J K 1 9 / F O 2 C z a X 3 6 f e 8 p a P 8 P r 2 e N 3 8 P A N R p S k x 6 r F o p D Z H / Y n z 8 T q 3 + H a e u 2 4 O J F i n D j / 0 F 2 j A 4 N j 5 v 3 v W f j 7 r N Y u g X E A u W z 0 V + / L z B h F U / O i j V 8 + g b x c y 9 j O A B e G N 0 4 n A K c i f q h W E Q U p 9 R f f z k 5 P s z K p y O f 2 x 4 v d u y D i 9 V s t 0 4 O V Y H g n l 8 c U m u i g b L 6 l s D u l M c 1 E M c P 3 9 E 0 y W / L f R f a g J r y R 1 Z W / 4 k h R H u 3 h 6 L X H p u z l H M q L 5 i 1 x j x / H x X V M O 0 O j Z O 4 m P V 8 4 U L E x P 7 1 N t 6 f N j d 1 d f 7 4 / A + 8 n y y 6 9 P 3 q 3 r h 8 C 5 L O M x x h N s n x m O L P Z e x f j G f G 0 A d x s d F t 8 j 1 M H 1 i I 3 W + g A b L 0 a j 0 p b k 6 e O W k M o g g y 1 j L g o v 5 N 8 x 9 3 U O + E 9 c + r H X D G 2 / 2 j 1 Y e + q b Q G n X B u k 7 6 v H c X s E j X 8 4 b G 1 8 B T 6 I 8 x w 2 d s q s / n j e a 2 + V J 7 8 h u c H j N n V K l 0 l S f r m p 0 F D y H Z X U n I C n j Q e z E N a z A H r m z v T y K s X 8 7 8 + 3 7 X / D J / r / 0 l u F I j N O N Z d N J / r D o 1 b i 5 L b 1 z u a 1 j 7 X g f c / h / L l 3 E E T h V w s J D z v F Z N f K R 8 M 2 W i m e k u D g x W e 0 p 7 P c a y W l d R c 2 9 Q z f b f j 2 e G V s Y b F k j n Q O Z a b s F u 6 O S K m X 9 6 T A d r Z n L B X / o k + I E W v U 6 4 8 u 9 u H R 8 P 4 i 5 E y u u 3 X G 7 R h S 3 Q H T o d E y J 9 Z v 6 q / R F y I E v O z t l e 9 E L z 3 i e V j 4 E Z d E 5 U N E S F 8 D u e B R 3 + B a e u 2 e H 7 t X 8 N p g 7 g p L n p V c N k l 7 q f 5 v o Y n 6 p 2 m B 5 t F P w 1 O H t X j v U N V v j 3 u 6 x y C Q B q 9 5 O N 8 s 2 r v o Y o F B b X V m w Q 9 W / M h V 0 C S 9 x 6 a L N z 7 r x w B 8 x e y Y N G O v D l 6 n Q u E U I q g 5 Z J w H D f H J g g i i Z M 9 w 5 y C Q 9 0 m h U Q E J 2 A 1 k x k k m f o 6 A n 8 + c 2 P i j D 3 h 0 q q c Z 2 8 g x s 1 m s A L 3 I l N E z 9 E a z Z P 8 n z U H 6 d G V h 7 3 d 3 4 q M j H O G S O W E Z h w k W 9 c 8 a m r a 6 0 C f B g c T P d f 0 0 k V 1 p c f F P Y u 6 R C t q z 6 I a 7 R O t H i 9 I E J m E z z Y C b P z Q s O F 4 7 o 0 l + B S l X J e S / Y v 1 3 N 1 M y I W 5 A 8 E F D H u 2 t e x X 5 G G M z d p N w W U Y 2 G c w S U Z / s C W G T V B h W X B d V V c o 3 u M v p A i v k v U E Z c P z h m i 3 b L + m p R r Y Y 2 T j u k a P 9 t T X K O 6 3 3 r B / G 6 q l / 0 x U X w m u 1 G 2 D Y P k 1 N U W q h s f H + K g S Q L a H 5 K m P k O D D s z X b R 8 P d / f p J z i I u T g e n n j a f P 2 2 a 8 J j T P N d p m j Y 8 f y v D o k f c t G W n w t w r b N Y p l Q R i T W l v O J O T G p q Y V 9 o 5 + 7 y g W 2 s g 0 h Q 0 b 3 o j U r V 5 S a L k y / R 7 1 Q 0 J p Y n A e r L r b E d x 0 w 8 p D U 9 I 2 B n 8 c E / D T 8 L S a a i E w R z h E + J E 2 J 3 f w q 3 C e + x D w b N F z w l W g v T 1 S / V t v L z K S U E B X a b o t y o e g c 7 D R f J X Y N V 7 e 4 0 C B c d q e r O P q 0 7 w B D D 4 c P + y P j 0 C p 9 J 3 Z X A 1 0 p F v 1 9 B t u a M a F l 5 g r y B U f R b 2 n 6 Y a J j T Q N b T b y S S K R M I l l / J X W X T F u a 7 9 l D w E 4 9 q j s h 7 H g U e 4 M H V 6 N E a s M G 5 N H / d + h W l o T S B Z s I p R F r h q + K v i 7 7 3 B v N Q D 8 b A Y M n t f d j N 7 E A s K Q n 9 N h 5 Y E H y s q 3 d Z D t 0 z o I d f 7 u 8 H d y 8 3 A J 0 9 0 a U J S b J K I N Z K c B I J I C 6 Q G h 0 g H c a b y q t 2 8 N u B e N M Z q J R r u V b P K Q g j H h z l p N V R h 0 Y j M d c h J t 1 Y d x I H G q G C M c y X n j q T R M A Z 9 8 C V F x D E e y z u 6 j s 6 i U E k 6 X m M S 9 v p u 6 f 0 f H e 7 l v 2 + z M B Y H 8 K X A f 5 3 d h p + N y C C K p d b L k A 6 p y 2 Q 4 + i 0 n L 7 K f F U e 1 / R R D u v E T + V v Q R r + m t 1 Q N / n u 9 b 6 T p c e D L e 3 t c d U H M G G w B n y l q F C e T z s V X e 1 P 9 9 7 J r 9 5 q 7 z + T Q M z j S Z + + 5 0 3 r r 1 c J g Q l A I u n B w i C 4 r B O i N 4 y m h L e T O v h y g 9 x 6 g R G / A T 0 7 o E 1 5 C / u L z c P 1 X A m 7 h T X N X t + C J w r F C 1 z 0 Z w p Y m G p T z T H A E X f v A 8 5 b K L M O n 1 N U l d 4 5 P o B b T 1 m v p 2 n o A Z B h E T 6 + M M H E H h w U / C N Y r 3 9 T z Z V 9 h d 9 c Q Q / v Y j 1 x n V 9 0 t J Q w g N 5 D 4 c P h u 5 W 8 B A o 2 5 x e / T e f H 6 K n S t 1 + R c 0 h w k A 0 s w m b u L w M N R + o 8 v w W H u e p P V B z O g x 4 R L 3 s L 0 + N Z G d N t K z l E 5 y z F 8 c O q n S + H b h f r 5 y 9 4 b Q 8 M d a s L 9 f 6 z 4 + z V / v j B e L a Q f J T h K v f + B e H y Y o c K U i 7 c Z T t 2 O / x 5 m 2 Z B x 8 m c C p + 9 W V L e r 1 2 O D 4 H k j 1 C X w 7 r C S w r R g L 1 y f 2 c v k c P 4 S a H 5 g h P S l P P 3 D n H 9 L Y u k S T l W T c 3 5 N D 6 b 2 m 2 Q l t V 0 M i h P 6 v + j K x r U L M L 8 V 1 L V 1 4 2 h 0 N G 7 T k r m B f l Y f 0 9 T V X c U 8 S 5 x 0 h q q U Z C 0 D d 0 L X 2 0 8 B k d e o r u b 7 X R T H Q p L R 2 / O 5 X M v 6 0 v 0 1 3 W 5 N A W K + L Y z 3 x e x R k Y o Y C O 4 r + n / 0 X 1 d I y R 2 5 g A y O G J q P p q e / N 0 8 Z H s P X X e R I / + C e 3 h S 7 F F n P h b Y i i f y D x M 6 L 4 w P s K m m L m Q v S E p + v / / O S / K D K t y O + z / J Z j / A B B k O 5 + J 2 f t 2 1 Y T x V M U c t J L m b f 9 v 9 3 p / m 1 V H m / 5 z 7 4 3 M S e p b i r y n C N t x W w O 8 S P N t 8 N B G K i O s I c 7 F z J K N h y p 6 Q D H s 1 Q o S m 1 q U a 5 Q u u 9 C t n C 2 8 + + V E g p H 6 / v 7 L 8 L y H M v 0 j n f 9 N v X I q W E t i b f Z p + f w / A K 9 5 q P w I Q 9 p 7 4 n s q E W J 1 Q O h 2 H i r l F r c / F 3 s q i Y q n O N + h P / O h 4 J + 8 1 D R / Z Q 5 w G D R 9 G 7 u n O 4 H u R m 6 C s w D 5 M D F o g C z N + + m S Y s L / o 6 x b n t W 7 T c P u t v 2 G K f 4 K y R A U q V v C z o a j C 4 e c l n q x n G b E O a g X w G Z x J 8 7 s j S H Z 1 q K B o o h d + 1 h + i g s 9 I X i P w A x w B H K S E D C 3 f W / B I L k y / 1 R o 8 I F P W Q O / 8 z b q u I Z T Q Z Q 5 D U u u t N F v n x y d r k Q + e 0 y v t 8 u n j 5 q u X g x Z 8 u + j P i r 6 B L 7 J J d u i a K z J z N 1 t W g P O Y i q f t t 9 8 Y M V s J o W J N z p I P t C I p Z 6 z P W 2 n T / k u Y b c Q P i z N v i N H l 8 g t + q 9 P m O R L f O L s q U Y A I M H K d + J r J U V G X 2 k 0 z 1 i w o W p L R S 5 4 Y a 3 z 2 V v 1 M n n q C Q q b 8 1 N k N e R H U 7 l N q q x p J w c U i 9 p P c n p X 3 G z B U 8 Z 1 + O 7 M q J L x L M B m 1 D g i W E H R r i S E B A h X 5 M l J c 7 g t / P v Q / 8 J Q j o J x + 0 s P V i + h C c v Q 2 G x X 1 c R 1 7 J 9 F 0 c 8 R 7 k + 3 j V Z a p 4 O G U t C B S / L W o y 9 U r n R F o W 7 b w P 0 + h o t I 1 l 5 l g m w Z 3 6 q A h N L + f + j P Q H 3 t x t l W s a Y M T B 4 1 b v I 1 f I C k F L n a t V Z b U 3 k i y 0 q O v U M l y Y a O O 9 P z S w Z / v u 7 v S B N B 3 p 6 V a 9 Q + M D U 4 5 y E e f c / G 2 c U u / p r S h H M i w W Q Q 0 l k u o K d 7 H Q F v G Y 9 8 q T n Z 6 b f L N B + j U / F Y 5 p + H m / + 2 k L 0 E a y j D L P E J 5 I E l K q F b U u V I l n o y L 5 C 4 W 7 m e n e R s u c u N L 0 h j V O y E g 2 A 1 2 S S J / K Q J T j j D o M e 9 Z D y 7 d N 8 2 U W T F S Q + i D n x n g h p 6 1 K f v J G X f 5 D 6 e n R q F A o c j n d h 4 b U Z j U 2 v l c N a 8 2 Z g 8 d a T X P u 2 l 4 i C g c J p f A F O x Y R q 2 6 P Q b J Y P 2 V S j u e G u g H n k k s k 9 K z W N 3 s I I F k G Z 7 V T 1 F O u h b D n 4 u x U G e 0 7 2 K 3 I L m k 7 + 7 0 G / D x i 4 R O O w r G q 6 z E 5 m v h m W w 8 U s S x 3 F 9 g T H 7 e 6 h M 8 Y o Y q f A / Z D L x m a I B L Y r v Q G h x i Z 8 W m N o 9 0 5 X P m Y G g q z x P U M d c z r m c A Z F n 7 V 6 B H r k O e N H w x J I m 0 3 U m 7 h a o u 6 p D 3 R T b w B 7 o B R g n 7 8 c 4 N I t j 0 o W F u 6 P S f C N Y C g f r z I g D 1 + Q V n C L n E s C E v a v 3 o 2 J b d l A t J X w S u Q K t e 5 P 4 i 1 G W C O e b H v i F 7 e L s o p V P w B v u b w Q t 8 G V D I 7 L H p y i Z T O 0 Y g P O W g i H + g g 5 K o X m T w X F l A p V O 6 k f A r R 0 2 y w p U f 9 R j g K L g r y e N R T 8 g A 0 b / v X 8 z t Q f O 9 k 2 p T P R J u C j X z 7 0 s + s D q F 9 t R h z j e v l h k H y 5 v b P R n E j G x P E G T A I 0 t 3 L / o 1 N G V w 4 a c N Q o 4 y I 7 h O 7 A C U F J Z x G + 5 d V u G O E t b 5 z f y H c I g L 1 b N X + v L T F s C m 2 R A / b 7 Y J u p 0 O y C P Z g f X 9 u k l X B / X W Z 2 0 B 1 w x u O x K f P m o T G L F + D G 0 e M l C 3 W H v I 4 g C E i g N x Z M u r u U U G m 8 H v S G M B L R + 4 C 8 9 f R p V k G a d 6 j s f V e l U L d / 6 9 + 7 p N 1 O e m A I 7 r P u E c R W i y k C g 6 2 + a S u G P L I 4 P K h z h B Q D i Y Z b t R A D C I b l F 1 7 M c g 8 p 6 i 1 M S i X V p U T m F G p J r p q K / 3 Z K o I 4 m I I L G K B 3 u D 4 d D A I / i S R 5 X g 6 Q O d W Z g w S I J g 9 D + Y V E l x H b D 6 r x g Y c F T 4 M 2 D F k v z D E G / e 0 s O Y 5 J R R 1 9 G Z Y 1 H / j a w 5 q M i U v r 5 e 2 b N / + d F G o 1 k L p P 3 x 8 w W m R / V N S I K J m s 7 f P m U V k W k C b 3 + p N O f d o W q V b q h t 3 G I k N i k r 1 P w b J 3 3 2 2 G m F k 0 w + M z N P X z 4 d G b d P S 3 b i k H + i C 9 l Q 2 D o h 4 e G c J o C 2 v R S a 5 H r s d F S N 7 X w p 9 d D S e 5 P p g G T + V o G T q u T 4 M r W 9 d P Y E F l E P 0 I W 1 z g g c e u Z a f f B W 4 6 x f Q / F V Y + Q v d q l T Y P 6 9 5 S f r M 1 U p N / Y c Z E 1 1 / J W P D p w m l G p u Q y M H 7 l a z n z 1 / z o B + p 6 H F i r c q 7 A 3 3 g g K v 4 q 9 / Q M n W w M k a H 3 l Y l y H R 0 V 5 1 u J F j 9 g / z 6 p g Z x M k q Y 4 z t X b K T d u V 9 x I Q i 7 f s v Y 5 4 6 z h G l x W f k 0 U C j j x 1 5 y o q n 8 G I g z Q g x p w U S g 3 / / 9 1 W m z o J 3 e R q d 1 Y A H w 1 n b c q Q 2 4 D B O U 5 S C X e S S W Z d T r V O K T I k j S / f l 9 K t v i 6 K 1 X o x q G V 8 2 e 1 F L 8 1 R J 4 r h O L l i f g K b v S I K s N 9 x k o P a c E J n l 4 g U j Q I o m 0 K j a n 6 / U 3 9 q f p 7 M N b p 8 I 3 W F 5 u C y h 0 B A a 6 f Y Y W v + E D C R s R n n 2 7 O r 0 I r h B l K c q e H 0 s X E K S j a j 3 2 W o M W F u r K U 5 s 8 X V w 5 J v b O 5 E d 0 F A T s M 5 / l 3 v 1 8 7 g t v A 2 j E 1 G 8 b D F d u F 3 1 5 K Z r G E b D l 8 + V Z S I A Y s + a e i P E Q J K m M F W O u H o Q f v + y J N s f T h h o H H H r P n 1 N G n I o q f e p 3 X W 5 x i f u O L H 0 2 x 6 S N J g P n 2 V H P o 4 / B f a r i w c h Q w c + 6 5 u O 3 J q Z 4 B 4 b d 4 j G B T A 2 w + m I 4 q B w r B 4 y K i 7 I J Y K s q c 7 u x E 3 d / A I P N g a m V Q 0 + 4 H n w F 6 y r V M k b 1 m z z P p E 7 f 2 Y 3 r 4 f R S l k l N K a K H B / W G R e 6 F p X Z y j 9 S 4 e H q c y q K 7 E I A 3 t f Q 7 + Q m r A B F k x m a 5 3 k 2 Y R Z s t 7 5 B 6 6 H c t y 4 T 3 + g e Q 6 3 D r N f m W H T P V 9 x R + L g u j d 9 c a F i k n 7 1 i e w M K 5 t D x 0 U R A Y w m Y O G B h C r 9 g U D x 7 A 0 W K 3 T i I Z Z A l L J Q h n R E v H R w o T C J 0 / X 6 Q k / W d f z F / 3 F c 5 X q n y d s Z s 4 l 6 + / b p 8 J G u 3 9 P / 4 O x k Y c 8 h G y r F p 7 7 4 m N S 4 Z D 5 X 8 / V f 7 P k r d / / D r / 9 d f 9 / / e / r y h r 3 P F 7 X x O L D b B X 7 u 9 Z i P u Z q w X T V k J l A S E q p x 7 I V 7 P v P b 3 b H 0 b A U v B B A Z 3 x f 1 h X 8 a H 2 w / / / 5 L j H X Y q v 8 2 / r K p h N H 2 g 8 2 u x x 4 G C U / v / 4 5 3 4 W + J 4 b k o N f F w x U 3 M d n R M D w e 8 f 9 w t / t j 3 9 / e / a v e 9 r C S G T a 4 2 / N A v 7 W n X u O O N N 7 k Y p n S + 4 6 x 6 q y p U 9 U 4 X 7 2 c 5 9 u c T l G 4 4 v A 6 z f t t P r d v 6 u L f v U Q j s Y q 8 j J F e x 1 C H 9 d s 9 4 Z A b n W u Y s E 8 J K f 0 E N T h 2 y R / b 1 r M Y I v Z T z g p c J m 0 b Q X e D u 4 N + m v b u u w L y 5 s u G E f Y Z d f c W 4 Q P 4 J 5 X 3 / U N P G d v u F i P L B V U V Y 6 5 2 z + g P / + o k f 3 7 m v R P I y o + g Z n 9 o c n H p a v + D 5 7 U f x p R / + v X g 9 0 t A i D T W Y u d n z q s f v v 9 Q l 6 q o / d F u U n J g 0 u x c i p E N 9 h c d H O G G 2 y T 9 f 9 0 2 N c d l 9 N e J b Z E q 9 q g f b a J k v j X P m P g m W W L x 8 V K i 7 + L m X s M + s R i B O 7 w b D y P g Z H A P G y g w 5 8 h j A S 8 x i Q O Q s 9 d C N Q z B i a f x 8 E 0 W w G 8 k F M u w T 2 g a e 2 L 6 G q 5 Q r y H m 3 3 t 3 I v + Y 6 C k A c o u i U e e 2 i 6 M q m c e U E F s 4 C m R 6 h r X e N l q a W a M k 8 z 9 v g 4 H T m X f p C 6 R 2 w 4 0 M Y I s r O l f h o j E u l I O y x p u i A 0 W m c K W 7 3 V w v a a i e D 0 o 0 H 3 V u g c X w x H e + 5 L a R M o B 3 F x z / w q D 6 e 8 G Z t 2 l U R Z 2 n j 1 0 6 d 9 f 7 m 8 z / N + / 4 + 3 t r N / d Q U v K Y 4 R j n u 9 2 5 Y r T 5 I 2 S M B U Q k o L G u w B B a X y y k Y A Z S I R e L O Y E 1 6 X G A y R Y X G m E S X E p T 6 8 / D g H d l y b j k 0 Q V H f p D o L f P S Q S s C M L x J j 2 o M / d 0 2 x h v 4 3 + X g y 9 a B Q w s D O g Y N T t k m T x l + E / u I H W v a O 1 F Z X N Q z z H e c f + s L f 7 h r C h A q Y G B r 6 A z M + 0 X i J q S 7 w N j x d 3 w h x t 1 3 O j I u k x H n F F / n s w o B K h 4 B g J W 5 z l 9 9 U 8 3 u x + j 7 H 3 r 4 7 i H Z D G b B L B O a D T P p 0 c k Z S + b / 8 q W r i o 4 n 6 C S 8 f j D W O 7 a f z 1 c 7 V X 9 4 A V 7 / V 5 4 w Z Z s p f G C 4 e K P 9 Q H u V 2 k l 4 w b N 4 v X w q U d S u G g a b i O x e 1 h 6 Z a M 4 0 P M l v o n p r 8 L s A l W f 6 s s V O j Y 5 3 2 d x 0 z a c L u r M m 7 + J G 0 u H d 6 l c w G e n X 1 1 o j A t u C E O P G U N A E d N S l B W B g + w H Y H W Y T A B 5 4 p G B 5 f p 6 0 + 5 e I d R k w l 1 V d f V I 0 M k i x z s + 7 b q 1 / E Y 6 Q X P F a P R R p i f h E d R M b F 7 p N K + X 7 4 H D M 8 N V r 7 n 3 r B K 5 S J L B l j h G s o M T i 4 H w V F 6 y u P 2 + 0 3 w E n 1 k F 2 g N p h k s a L M n 2 m H + 8 g 9 l 8 p 9 A + J 3 O K P L N v c 5 l O N W w 4 e w l r n K t n o 5 1 g g m H x c Z O N 2 Z H + V 4 2 E K 6 6 5 B N D + I / + 7 j V A 2 e p h H w l F L Q s z l D R g g 8 h T C t J G 6 t c y 3 X u j y 9 f e h x I m w I h V 9 D v O M v 2 C j f l T T I 8 K j 6 p p v J T L j w Z 5 S a c R 6 X 6 c O t 6 j t D s n D B r K h o j 9 J H 6 T 8 y 5 Z 0 2 W a Y B w V t m A 2 S 3 m 9 r 7 4 y n k X L l X c p 8 a g U U A z l d L g H S c Y I b 4 P U Z v v p j 4 F a H p w W K w / N Y l S T t 5 Q k b 9 q J c F K b O Q j T l u P S d 5 c 7 H C v 0 m e + u j U k U u J F b n 5 7 i C H R d G N Q + 4 Q q O e h q P V k K + n b z q B Z g d a c C t i 3 7 y c S 6 C 5 9 V 9 M u v x N W W 4 E p H G 1 8 I u g 8 r x z o t b b i f y s h d S K 5 u T U d / W 5 u W 4 R t f w K 3 E O T V 3 6 9 i 9 H g g m H d 5 T H H p 6 n D P J j s g A 4 5 X s 4 T R a x a x I / c 2 h 5 u F x w X b d J 6 8 S e x R 0 d p f l q 0 7 t Z g S B S C c Q J 5 6 X z e 3 s D L 3 G 7 H h I / 5 z J 8 S k E 3 0 5 1 3 f y c A Q 9 R 4 Q F X 0 a 0 + 9 P N r t z 4 K x j J M e o q 6 x C l Y L n Z z 5 H V K s + j Y a t v 9 d J Y q Y M R 7 b Q 5 R n Q r f W 7 T W J c 1 8 6 w l 9 m 3 y O 3 R 7 d j f M L T + V o v a D r f d 6 + Z 1 o J x j z o 6 f x G 4 m H 3 G T n N q Y D x g M b H n e k T k Q k 7 X q 7 0 M R j 8 r r h b t i w J 9 e W 8 N s W 8 B C 7 s z r B m O z J Z Y l W 1 9 L d j s z d O x e n + f D I H 9 8 5 R K 5 u 1 u h P + 0 Q W N A 1 N k 0 q + O T U e z g D p m x j y O H u 3 K X I k Y g f A w 1 W l l J m H l p 3 w M q F k F c M j p 3 W n Z A r m I 9 a g y i X t 5 A z 0 4 5 9 L m U o W / e H w 4 s 5 t u 1 x s C D c k p E S y B Y W k a 7 o c 6 1 1 l S 3 n 7 / v m z b 6 K r l V 5 t l B I X P L Y a 8 8 d V U 7 M 8 w 4 6 R h z k O R 5 c M q M x H n 9 H 7 U v z c 8 e F L Z y g Z O v z O F I W + 7 C k c M 9 7 e o t M h H n 5 G d o + 6 v b e A c L h e p F D 4 d 1 f A X 4 P d p 6 i U V F v N r k G h s 7 z V V H g Y z C W G D S 8 4 G / R b 7 N a F p t D 6 n 1 B e u i j h P R C v 3 9 S D 6 P k f K 3 0 P h + r O w I a I 9 a 1 u C w d D r + 3 d i e 9 Y 5 + f g I / V i B 5 3 I C P r + J p J w T Q + x R i S G Q A 6 j z g 5 v c i t r L T v o 7 e v N z S n / Y O f K 3 v h M / f T l f i i 6 f a a / j J o T f C n c Y f 6 D T 9 9 J i q 7 h w U O P A F F o k B Z 3 y Y 7 0 t a 0 C 9 L d H H 6 6 4 N x E 5 G H / U T V d D e L I f 9 u S K 2 I F F S h 8 E 9 t P 1 M J 4 3 r 0 A G X 9 v 2 U O C 7 K b X r v S X / E s R K d 1 y l o 7 C Y v 4 s 4 k Q e a K e t v 8 X Y N k L u P q F r D Q l U s K q U R z 0 t K 4 f L i a K v S / 0 z E I 8 9 H J s w + a w 9 w E z 4 b Q f Z W Z U l 8 / A + p C m q W / a 4 O e + F w w 1 6 e 1 n p L L v f 3 u 4 6 a z F Y l R g g X u j m I G / 1 G x s 7 x P Y 9 r t + a X c V x d m q A u V 9 c B O w x Q r c 9 6 D H s / b R I A p 4 3 / G H L X f P h L K d P 1 1 1 V j a D F e z t g b w V 4 i 8 x h L C M U 6 R 9 / 3 r G + l Q X W 7 k I v l L r j s z L P R f N 6 v O g 7 q j d D J I B w Z 9 C l 5 l W L y Y 8 / O B c o v I 6 f M I U g C u o z m 8 S y j J m 7 K 5 W 4 2 2 H F Z u H k A O F 0 u r T U z L b N Y 8 J I O 9 k J 5 W c 1 C 5 w f o x l U g E w Q g L 4 2 N T a N n c m A M q e + c y N x 0 N + 7 d v 5 V J y 6 v o + d L I / Z D B h + g 8 n F v 1 G K q h o I C a l X V 0 E Z M K + a v r U Z Z F 3 l / w + z 1 r R l a f D 5 C c 9 1 C g w O / n p t f s 8 v r m A T m 9 R B 6 K l P Z g z X U x 9 t Z r H + U S y H w b i U / 2 V l G p 6 4 U L p u D E 0 j V 7 8 p j h Z 2 Y N E D M H z C E u 0 8 W g 1 l G 5 I a n P L w 9 3 G o l b Y D 4 3 s W d I g 1 7 E 4 u a f 8 y j R T 7 g J A k V y K S Y A A 8 F v I n 9 q T 1 2 7 X F p 7 y Y 7 x x c 9 T 9 c v b P I 2 G D U l 5 3 + P i n B e u T S 7 U L B W A m E w Y h b a w k g L i 6 I q C 5 I F M O q v k F U H Y c h y j x S u f 3 n L d q N e 4 M / C n 8 4 n C O M x u 0 f m T x W k 5 u s b E H V m 5 W + 6 Q z E / a s y M Y I 2 x n p c 6 7 O G 9 x C y t x o v h D n b w u C q u j 6 z Y 6 N K M A + A x f p j Z 7 T + O H e 3 W N X d n W P U m 6 Z 4 + I d b s 9 7 i r Z M v R z J u 9 x D j n 8 H 3 E s x b T C O e A b s p 7 m G D H 2 q i i C k J j 6 w N P d 9 e U O X d M K r U 8 x 2 3 m p 2 M V j O M i r A F P T E C / / X 0 f z 4 B S 2 m u n f N n F x u Y O T b / x 4 h e 7 f T r 5 W a n i i m v G j d Y F I A N u 2 n D D O X B t r 1 c i B S Z 1 H l o g P F E X d J 0 J l 4 T N u 3 1 W p A 7 p l H 2 B a k E J H + u S 8 N C O W l R A P M v z I 0 i t 8 r Y g g 9 v 8 g h U S h 5 z Y f e 1 t a d P P 3 i J + + X 2 p O Z R y S u v z S W 7 e u L s r H w Z D b 6 4 / P 4 8 d u p / Y f w / w O z Q x 1 A p e F g C w L G s u u H i V U 6 S l p 3 Q f Q N m X i W t m C V K S H P e / G f 8 S M o b q D 3 u 0 C o g R r e 0 b 8 z H g T T N O y 1 p 3 g P s q 0 s k p l b 6 3 7 W x + c a u L 3 z Z W 8 G L 3 R 8 q S 9 f I 7 5 A s j J T v d F E f T l T 8 7 O S G O I w 1 V w / g J P d K N 9 V V P G V W 2 F 6 M f D 0 t 5 w K Q U 4 E u b s z d 5 f A 0 T d x k t E A U H l E w i q y u b i i D T g W J R 2 C o x Q E e F G T 9 C G M 2 0 v q 6 Z i 4 L l I 8 r U Q R G D k f S S z 4 M 4 M e W j + + w 5 G A 5 y W n v C 1 h d G M u w N r H T g u q V Z i 2 / a R x L W f O T X m h d l 2 I u f 1 g k C W G e R Q 9 L p I j 9 9 i q L E Y s O R x E M k 2 s p N F k E v i X w 1 v 1 + 8 Y c X H L q m 7 3 2 n H Z T V W o e 9 D R n 5 3 n 9 8 A T w V 8 2 2 Z M H g 9 k 7 V 7 a T Y M Y j + l E 2 6 D u k j f O 3 C 3 E w V X 9 r T B / W 3 J v n k F M 5 5 X e 2 z 0 k R X B / Q L f K K W P z v 7 5 F C W V P 2 u 4 L k e Z D f e S R H I c X + o Q J o M 2 5 h Q a 4 9 P u q v c 1 e X R r l I V w A y R h 0 j X c P g M O g 9 N k 7 7 7 f 4 n S T 9 U i o u b S d l + e a e G M t z H A H L 3 l n C F J T s v A c N s f B e t C r t A J G 5 c G Y n b N f J B 2 g G T e H G A f X S x N 9 J R a v 6 d q c S 4 a q u E k E 9 V 7 z t H j l s Q g j 7 N Q d w W f E O r g I U 3 T V Y q u T o H e Q O d + p R i 7 K 1 6 X M 1 4 J e r D Y A B 8 u m 0 P J A l x z e Y q J s 0 z F r p M r L M f V N F n r h c 2 f n F v 2 / b B V s o m M Z h G W u V C g T a g p g P x H r 4 n Z r R R J j j v t r h k Y b f t U / a Q l c n L b k o I / W A p a L A u t O I 6 b j W s T 7 Z P / c K T R 9 2 + f 4 5 P n X c x e e G m o 7 a D b k o w e w m A r T n r o 4 U P + N 9 m Y l D B T G v x 9 M Y c U O 8 d g H W u z w D 6 I I X 6 1 Q 4 d e P x o B 0 x O 3 h 0 2 Q c 9 s 4 G W X x W m H A 9 y M x X 8 T n U D p 0 a t m I e c x k p f b k + J g A 3 X j J N M G h w 2 R 7 q i F y G z U n 9 w / D t O Y t Z H N V x a L B R + N Y 8 3 / 1 o N F b U d S P v 5 w o O S s d o a C a Z b H s R M A B 8 J 6 m s q i k Y u l y o r P R T e j E 1 W Q a s K b G d a 6 X 1 b J 8 k B Y s S Z x r 3 D C I k I t n C I Z c t m d G Q A y T G x Y p 2 / u V T t K k k P l X A e m L 9 e j i / P + p 7 Z u E b W / d 2 0 2 c j V o Z a M c 4 k K j j B o e t o u d q 7 G z 2 k u u 8 N N J i t r f X c N v R b Z Y R v y i b V w x E Q d Q / o B L v N 1 Y 6 s d D u B h c y Q Y z O R b q C U b + o i 7 + / A / 6 Y 1 g 6 6 X g M J 4 j w O A 2 G x Q 4 j M 1 F l c A E T e I 8 E j l W F q 8 v G 6 0 k 6 R W I b m S e 2 l z l p x 9 O U M Y I B 7 Q x J 9 h t G 4 c h F 4 Z q q 6 b B k d N i t e B + e D J l R H 3 G Z O D 9 U B C T + p 7 W F T u v v C F 5 x 6 4 / q w O z H n u / m p h B P 0 H 5 B o v 5 v L u 3 S G b 4 P H 3 j g G 1 B o x K N k a O H Q f h z P j 8 I c + l u X x q q d V G s G f W j S R / l o o / f G 8 L s N 2 S I h g E Q p w u 9 v + N F a j + F E O I E A Y o I 7 M E v U s V I Q 2 G x w t y F 0 l X Z D G M M j C r J u W b j z p / 8 G D e d W m s H M 9 i + l r g v R x y u 4 u B g b K B 4 T t i f i W l z 8 7 V G e M x O + S o z m / T d + Y F w 7 z 3 o g 4 H G z 8 j c 7 9 q 2 3 V U u n K v + X 3 7 z y T g K X h h V O B + K x C 6 u Q D X m r + M d D I f H X r r f P j u w c 1 k X I 5 6 P h t O N I 4 0 H / D 9 m 7 b T P v D i c b 9 n a t 9 u R j F G u P 4 V t F 1 d p X I G f n 3 + f u n 4 e o q y p 4 f t Y K n x Q + t F V a 5 R d b J 8 3 H 9 U n w 2 / V 0 F K T D Y j O i W I I / m q D / m X y V d Q h c e r a D s 5 T N 1 c x r 1 l 7 h a + k C M U T 9 q p X + b L U G R Q s C x C r F S t h o X p r 3 N B r 0 7 F D j q a / N x / S + H H K V g Z b L 9 Q W g B T t q X i n x 3 G n f x l c i 6 7 H l 0 b W n o e p z w G e y J W V C X 3 D d D 8 t i l t Z s W 0 Q 2 F d U J l M O c H H q Z w n t Y a I 6 w a b O 8 S g d f r s m N k I I o V 8 O L S t O W 6 C Y k k 5 K 8 2 7 y T l s u W M B / L q j P H o J G i i e b o s n W v G H T d g r B 8 S 6 T F s e k 6 y x C 9 x 7 9 w E w K g I n 2 c D E 7 X u m q S 7 y 9 r i d b a a M A 5 K w 4 h A 7 q 3 e q J n u M d p C g b W C O 1 0 5 n V z e z I U I + d q e q L G b B q X J q X a P l C s R t F R 3 Z 5 i 6 9 W p Q 0 c c m J z V 8 p C v 8 / r e t 9 6 I I o S h 3 F 2 y Z w Z 9 f O 8 w T p y e s j O a 5 P G F H j 3 C G M Z / H U 7 5 u B 5 h M 8 e g a 7 t D E t H i H 6 V W O I M b r I h c X y f 2 z Z 8 f T b 8 F A O v K f y u y P Y 0 a D b u R / p W v G t Y T 7 b 6 d B Z q + g 3 + 9 x m K 4 f d z w 8 y 0 b J Z x 9 z 7 p z x h 4 L n w i 7 q 4 6 f f y g v Q 3 k j Y v i Y Q J b P Q 6 Y 8 u 7 S P 6 C q s P t 2 X 2 q d S T m H X x y Q + 3 6 / R E C O v 7 F z v e q v W w 7 j N F V 0 e A 0 Q 0 z F + Y P 8 C z 4 k J T D u t x t 5 u l g + G D c 3 z 6 l H 3 u O u S I C w 1 i g 3 x S 9 5 O h l n 9 P t V q Q y D + d e p e Y U F e 6 k L A + N f 1 I k N + c n N f 9 W m X T n I z Y 0 f 2 F E I M B w 0 2 z O X s 7 1 t f 6 7 z + Q d T 6 h 4 I D 3 b x 0 c D t 4 F 6 G b + v 2 v M F l 7 f R w t p R u W r E N q H y / 4 B 1 2 z E M f 4 i q / p L D y j X D i F 7 B F m z g 0 Z s g 4 m y 0 t f 1 3 W m 0 P K 8 W E z L G U z 6 s Z 9 Z U u / R w P w T g s I h n u O E l a 0 h 8 S U 9 h m 5 p Y Y V I F S G I v 7 8 e / / p 3 C Y I N p 5 k x + k F f M F x K 1 n f i 8 H n y E H 0 a L B a r + d C 3 p G E y I + U R C N N U V p H N k u A r m 7 U t y o d L 4 + X j / e s U u x j H O 2 b P a f v u p 0 G G Q u B b O Q s R v b s M 5 9 2 h B Q d D 2 V 2 B x S w 5 m C b t w + c I q f X D 9 / h H Z 5 i 8 v t J O S N 6 Y B t i P u H Q a M T F A o Q q u j A E f i z V b 1 J N V 4 p D 2 R 2 A h M K g b E B P L O j j 2 p i Q w r p m I y J V D 5 x H u h + i r Y F L M O W W 9 Z z T 8 o 8 8 Z 2 I 7 i Q I T g y A j J f c j e R 7 V U n 6 e 9 o t D H 5 s 2 P q b s 5 m s T Z G s T J E Z H H / H f T t S 3 T y H I H / v I P b / L r z E T B r i K y f e 7 g 6 R i B 1 9 J l I R L j D x r + s v s + 1 2 l h K n q J H Y o v V D / p 4 D I u b X p l 5 2 Z O u 9 w u s B u h 0 b T A H A 9 K 9 2 s 4 q z B Q o T I c 7 y q J T J G X i 0 L e y J g 6 f I z g e d z c x n 7 q o z O o B 8 b T r 7 a t Q 0 P 5 1 P + q G 1 e N f b 8 8 R i l m 7 N y V Q 4 z B y P v m i 9 E s s b P 0 1 x U 5 B z u l K f w 2 0 i + d d u l X M p 6 D L j B 7 I A d v w 9 h A A s Q l P M / 1 K s C q X m 8 X o G d s w e 9 5 Q Q K x v E p l c M I t r B P W p z m Y 9 v A F G + D 0 x k f O 4 3 G e L 4 F r f r Q s E I x w G y n O k r R S d W H 0 o 9 p 7 p I 4 I F / s N 6 5 / v r I n r X I C f M R 3 5 g Q / 8 L g f A + r w D l 2 u i x t w w f p T e K N T K z U r D Y Y N s h 3 w + y h 8 C e T N O 7 7 A G h q 5 6 2 J 8 h X i L O 3 w p k j / H q + 0 4 B z V T y v q B R z Q D 2 i u M A L A A M a U N K 1 2 0 + Y n m c 6 r c I 7 C A c r t b J s Q D X O W B 7 j L i x k Z n U E q H P E m s V r F E D F k 1 9 O T O H z m L S I 4 U c d J 1 H X t 3 c y G t d X B O E e i 5 c B T b 7 U n 0 z M s G E f X f 8 Z R l v o L A + H / g h x e l o d 5 Z w T K V 5 S r 3 c / A 3 n O q w V o u v t 1 m 4 Q h e 4 v a P K T J p N Z f 2 n b B U d e 3 O x / 8 G a k w p s V B i c L G C B v 3 i 8 3 k c q 3 3 k / b E 4 0 H v S q L W 4 f B m X y 9 e j A 1 I t I B E U 3 V J p 2 e y o c a R w s d j + c q Q O 4 N f O h B x Q 2 5 L z R b u k X Z 2 n B e P m Q D c w 0 I X L u n L s S 7 C / s K a s C h n G I 8 J r z 1 H 5 r 6 p u y a M K A s A u e 1 g F 1 d 4 c e f 7 t A w B R S Z J M M D e o m A + M v E Q F 5 V / v c E 8 i J N X l 7 z / T U N A 5 F Y / I z 2 D 9 1 U B B M p m h E 9 K V h H s p e L l f B V t f D 0 + N N 6 8 D 8 w I k q A e 9 w k E k n b + J G X W P x G x q L t e Q k z h P X U Q D k 7 c 8 q y y t + g 0 G 3 0 Z t G w T D Q T f c T A d b o P a X d C l f U x J M x I 7 6 6 l 6 + a 3 w t L O z t e f E S + P W s j y q E R 8 A 5 F y y M p 0 k A / 3 D Z F q 8 W c y y 1 m E B O l u b W N U 8 F Z 9 6 Q Y 6 K R / h C 8 + j K C C 6 w Y b F Q m T f A l 6 r K 7 y Z q f C z N b R 4 E r Z 0 M m I e V b m E m Y d n a R J 5 R H j D + P m S v L G F o 6 0 n d + O 8 A g + t E 8 k 7 L 4 l w U I T R A G N w 8 S r l K X 2 D t + a B p A / A i c u 6 M 9 D N l Y A 1 M k s O D K O t O 7 f F C I l d p E S P F 7 Q M l f B b u N j H D q u h a w T m n J X 3 W R f l b P F Z k g 4 9 O K M p Y c F A M M 5 k n e s J I j h H m k D v u B s a 9 w b n 3 5 1 R U W Q F S T 0 q R C J t X d q e 2 u / Y 5 N y e t 1 5 A M h f 1 m A S n K s V p O d l E J 0 x X 5 S e W T x 0 c k f g R f p W D n y 1 o e C Q 7 Y y 9 d y x O F c V G Q y f g o M R H a S T M 6 B 3 3 f c 6 B M k 8 0 B B c H I q Y P S K 4 w R L Q 7 I m 3 1 S W h I 3 l 6 D W f T h x J / z e 7 2 x T f 2 7 u 6 S n 4 K n r U S t n R 1 r X 5 U + s r 5 t d v D P g p D A 2 9 1 1 P s 5 q H L B / A D j 7 P v 6 G h V f V U Q v u n 6 P i n v F 0 g g Q F k O r + X j H 1 k i v B 1 u z 3 o b 9 N S M X N Q S b m 6 7 3 X R Q 0 b P L T k U u x f P i h X o N e v 4 M E / P R K u q X S f N n v m k M Z o i w t 2 p Y D d 1 8 / V o W 2 a p d T u V 3 e v E y i W t g 5 5 i e u x a H b N L M P S w 3 A b A J h v 9 y f Y L t D Y s E V T C k r + w g 1 I K G w M 6 K 3 S 1 q J J k Z O Q S k z q B i 4 C A F p p e 0 i C Q Q g W i 6 4 A K f s W u a + 5 h y J g N 9 o y 6 y i v l 7 R C U V a 5 L a j L 7 o 2 O K T + g k K q 3 i K n 1 r x t q c L H k W R b x u H g h A S S F x H e p h p L X M 7 D 0 f 1 5 K p 7 c C 1 L o 0 v c / u a q r B t + R r T F i r F x K c B x + n Q o M e a 9 b w E m M t W V A N e N J V x b p b 9 3 g D F t B H x e C 0 2 d c D f m Z c h Y l M y a h u j I o 8 0 x Z B V s B y t o a a s 7 b 9 o P e s x 5 v k O p k 2 B g s K I G b c 3 P F t W L J 9 7 b h 4 l W p 6 E l X s f d + p P t d Z I D j w a I E A r G y x 3 U R b L T v n f j m Q L U U J 0 W 9 F r u p w z d e R n A G 4 K f Q 1 s P q t l B J D H w Q V Z 4 f M k N k b t 3 Y g 5 J 2 k W R b R / v p N Z J a 3 D e 3 8 c P o F e j S + 7 Y 3 w 4 v Y 7 M A I H B 4 L l 6 C U 0 P Q u s G j j L X t Z Y j H x T R f N 9 X R A r + u g u h M 8 O h Q X m j K j L F g + i C 6 n W Q g Y s 3 j + Y F 1 B m H d 5 Q r X C v Y N q Z / 6 W k q H x q W h f 0 C h p / k K k L m I D c w C L 3 Z U c H i d j 1 x s w c I 5 2 M B Y 3 D R y j F y y D u L f a c E 5 a C R u T 1 2 5 d x X 9 y f o + 1 4 4 W Y x 1 j k u X t U / L D N A f 8 3 u / 5 e y S x P F f e i 2 D K n Z f 0 S b F G U Y W J h / q m B M l n q C W u N y t f C M i O m C l l B F D M Y 9 Z E I m i P j B A F E d m Z q e 7 o N Q z w v 1 L q Z x j I d 9 k E m o t v l 4 v E Z f M E x e e 2 l p A C G x I m F J Q Q s G y I i S e x H T X y M B L V w U D D 1 a x E P A z t z 9 M o 4 a O q E R A n B v U t f V S S 6 w H t L o + + e t f J R L e S o D P w / Y 3 k T y z m D z f g q V S S r u G N S T E z k i + P q l 4 C J b 3 X 8 b b / 0 d v j N V K Q p W 1 E B a y o k u V T p i M T i G / 2 7 7 M r g B j Y b g A G 3 b 5 4 C D J c u Y K g n 0 0 X r J 7 X b 3 c 3 X r k 8 O A P D 0 / V w 1 o Z z e P f + C L 2 W K V h J H g 6 X J j u M 1 z v v 1 w j u n P r g 7 a U R j w z 0 V E y / z z v Y F c 7 p 0 o k H g + 1 W O Z Z 0 d v l B b S h / x X v s m n S V 1 O / k r U h J T l 3 Q M 8 j z p x j T i K Z q H 9 x L 8 O T 3 M J Q F H S k Y y s c O U L D T z X 9 0 8 h V E w k t w T 6 Y / J Q E + G r 7 n l r m V E o P U 6 L l x X m c i Q 4 K k O C 0 D f U k R s n r t L m d d l 9 n x q U C K p j f Y g b Z u D A e v c 8 8 d a u l J c Y f 0 7 + B i 9 X + l r N 2 1 K b E 5 y s I D N Z U g Q g T s q x 6 / R x O t g j R A + p P o y z f h l l V D E 9 z 9 X f 1 d 9 a 7 F 7 j A O 3 p F g Y e v + i 9 A d P p Y H S i J 4 m p t H 0 Y 9 N 2 Z C J f U 6 C C 9 E N m M 7 r J X X S p j H j M 4 0 t 8 g b c h p 8 p 7 / J z S L f 4 N R R X E M C u k x S 4 o v F b r z q k v 4 w 8 f y G Y W e n 7 T S Z O h 6 O 0 2 w O h + X n n / g 6 8 0 A 0 / N / v v / V m G e P h 4 4 I / i i g s P 4 O 6 O S v s g R 4 R s L k C v u N + b C 2 6 / k e r h 6 / o S l h q A t J 0 C h C z E M d m U w 3 7 L / 7 z Y 1 D N x A c n M Q b D v o q 0 X T 4 m w 6 k C W 9 F 4 k n 1 T K c Y Y 6 T W A q e / c M c r x T l j q u G m / g V N 6 X V p I s m T 0 c 4 u X l q K r N 3 w m m 7 6 V 3 G C / 3 H 2 6 5 Z x M i O 8 F N N O b t K 9 9 v 4 m W J q c b 8 j X z V W d r S q e O E i n O N w W 7 8 H I B b c I N n N N 1 D K x Y z X e 7 3 q A / d S t C r W w B N 6 + 9 5 a P P a 3 D + M D 1 x t y O z + K D u 0 6 4 + X z 6 7 t o W Z / b B + 0 F K Z f 0 h Q p j B H p X 1 P s q d w E h P p U A k G 3 Q W I p W G i g H H n 5 4 T q f Q + n 7 D 9 v A S b l + X z + / h e S 0 X w k q 8 5 n 8 M v 6 0 E 3 s 2 i d P z 9 P X b F K 8 u d m E H 9 1 z I O 2 X c 8 E j S k 2 O l / b 7 + Z + e / K s f 4 0 s S b m V 4 k 5 c c W c o 8 n G I X I E Y g r H Q u / 2 / F A t Z I Y J K N P 4 J y 5 P a z d g e z u + U p P + Z C T 5 y e N w N H f f 3 / u s B M s 1 6 7 N p p / 8 x a / p H H 8 w v C F L / f c R j c / 2 3 1 g j 2 7 l s s k s o q J e / k 2 v 0 g X G 5 v W C l 4 5 F 5 v S 5 B n w Z N / z b u S b C 2 S W S k 9 z R 2 u W k g O B N 6 p s T N 0 P 7 F G K s / o Q / 6 + E 3 5 H y X 7 + t 7 H I n t E l u L j u N 5 A 6 u f D O x M K S B 9 A w j 7 b / O 1 o 9 1 V 3 T x Q 1 6 R h d 2 c J L C c 8 k G b f a 4 c M f K g N / K v F x V V F 8 e N f 9 A 2 k 8 s I M g G p 3 f n z T k y v I x O v L 7 t Y o L o r 6 o C B V I L 3 H l n F M J B o B q s / i w g l 2 m u b O o i s W D H B M 4 4 6 Q L 4 5 V o 7 m r R f E Y x 9 7 C y 2 5 0 R D a z S T g b y l o D r B A a F g c L k h O f J f R k v R 9 A V Z u y Q z o 8 j 6 Q m 8 D J J a f H R 1 L 6 p r E q S K K 9 I 3 X D f w V z z d k I k 6 P C 5 m 3 Z y c E x a R R k j g j I B A S 6 W m S s + + N 8 Y v S 1 o f i r Q n L g N 3 z T A U F S B a R b u k f e G u D m x Y F c c X a v 7 y / W n q H 4 1 C Y g W K 8 f i c N t 3 s 7 J J r g T M k 0 g w 7 C Z 4 b 9 c 5 i N z w F p n A 4 2 P W X q Z z s / j p q G G G s l L 2 s D k H x u G O S C f b c A C A i 6 T S j x v o a K C B 4 Y + u B V T G H J n u y m N + g J f W V N I i X d m a L T 8 y b 5 3 r F + 1 3 H g W 2 u V q / H P a L 4 c s I r b H / u H i l Q e F X P h w l H G K V m W h P N s B 3 x / r w 4 / M y Q t e H T k i G z R + o R h q 3 I t 5 c w v o z U n J X W Q a K i q Y v 3 h 9 s W H y d x q g M e H B u X 8 D 5 m c F E y Y I t A L R X E A b P + B m E X d M m B h T h / h x r 3 9 f h 8 I G S Z 8 J k F 6 7 Q / K C J 2 Q Q 8 i Q n b I b 9 Y F K j i a U 3 8 6 l e 3 0 r v F N 9 8 h f 7 w w + j 1 P y 8 C K P e J R z I R r P u Z W I m 8 t F g m i D K w 9 F N c c 9 M 1 y p 3 P Y Y j P t 3 2 o u / z O n G D P 0 V C R g x H 0 L w W N W j V Q c d 4 3 D A 1 l p 8 E J g C Z c v j f Y a j x r J s 2 V s T r L X 3 a o V W 7 N r n x + R F 2 S b e p 4 L x Y + w 8 x / X 0 3 P s q 3 G v o K k G z / Y K S 6 n O v 8 H X e f x Z K b D k R C e 5 v R q T A g 8 W M 2 8 c E 3 m b d 3 1 7 Q 0 B H S Q + z e P 7 f V a D n n z Z m + z H b M V J 2 1 G e j k P X P h j H s A b 8 0 9 6 / M 5 Z l e N l + z O h 4 W y 9 D f L A G 8 I S k c g c B K P F W 7 6 w F i V A r E 3 i R a y w N o 7 / u P y Y E T 4 A l c + E p 7 2 y 1 5 o l R 1 t s c N e 9 9 L E F B h d W A l f L 9 3 Z f F 6 b 4 g q b y s A q G U A m u W K P X 5 w 6 3 4 e Z w I P 5 z v 9 s V b y 4 u R r 5 K Z R X S a S s 8 + N 7 w h l y e L 5 8 i m K 5 P w M M p 6 j s U + T Z A w z j 8 I t g b H 1 U J / P A B D j H X 9 t d q 6 3 v x V 3 W B y Y d j L / L l b p C W u P I j v e 9 n N 4 j X b + l + p X Q 9 7 l 9 B M A z e 9 a / f K k / Z l V q F b 0 v 3 0 + M B X L u y Z o d P D O 7 A g k J z q K E v x 3 g c p o 0 q 0 p 2 S H j l F h p M f 8 D B m J S r k 4 O Z 1 Z Z 5 N / T G j e g e V T O e I 2 D 0 3 u R H b w g I j X g 7 j 7 J K w c T p q f J + h 5 1 r + S P x 2 u 3 v u 9 8 P E y V Q 1 j W j 6 9 l t Z z a Q v L E o n + o g V N U o 1 2 s U Z s l S 3 5 y p d 6 z L H V u I S V E k F 9 k Z F 6 L b V R 2 l 7 P g O i K f 9 5 T k L o J n f Y r I 5 6 v O e e h 7 2 L j o X h + h T 5 g F P V K 8 M J s 2 / q d + N R 0 1 X t m / 1 s 0 b Q 1 T v u I b l 3 d 1 c L w l T W 2 1 8 / B c 4 j + R C D F j R 8 r V L 3 T b F G P z R q j C d B 0 K 4 P K 5 2 C H T 9 1 s H V l q V / i h 5 a q c H s e k c Y 6 7 Z P T + e c v b c I z I 6 Q O N 5 4 5 8 u i 2 t x O e 8 k U W i G k K 9 P Q y V L U w X B R 8 o a y + P U + X 7 9 J S e S M I E N u 1 6 l O 3 9 9 Y P o z Y k f J j + D I P x Y H 2 a k C L x J h u G c W j g K 4 o 3 U m a x J h g T J h 5 J A K q j r R n 6 8 x L G Z q r V 8 1 s V G N J v L r z h I 1 a V D h V n g U a F T F e a C d U K R t z j 6 E z V M Z 3 J 2 9 u z l / A G 0 b g I e f c J e P 1 T c Y + j e v 4 + / n r d u 8 x 1 Z Q A y s H N 1 e 5 d 8 n K P 2 d t T v P t h p W c C + d f x S L + Q D S J T v H A x V / u x 6 o u g 7 D u K O H e q V 2 S c T O P + u F X Z Z E N 6 o J s i 2 I 4 p z q Y D o y 1 X t B p r M n 5 L 0 n 3 H q f 8 W a V T 9 7 9 m O z 8 / n p D Z W 2 O / S V L L G r z T Q J h 6 4 X 9 D 9 n 7 3 S M / v f c 4 v 9 F g w I Y Z o d D h Q j h p r S h S L r z k 4 D F s R w c t R g 3 Z 6 A M L A 7 q E e / c y 3 j m H D 4 z r u q C d W 0 x T p 4 d e x m U X n R 7 y 4 j 8 2 V x 8 O K F u B 6 4 R w M b 6 d H j n l 1 l c / 3 F k + q n P B h U r O r 7 v m m 3 / C X V d v Q 6 c U 1 s y t 2 W 7 + r G v O h t w 9 O A g v z B Z z C o p R b I e 0 C W / z 4 P W D 1 7 6 p e C 2 F y Y A M k q 9 T F q I 0 Z o 3 R v 1 z 9 P h E K k x I l f i W m 1 P + 1 2 i I s z Y 7 P u Q d 7 s x o J 0 u C s U p 3 X T T p h 4 j q k z u i 6 c J r 0 P q 2 L f N B t A C / y G 4 h o c e E 2 o i Z 9 7 V h 8 z D t F Z Q l O 8 c l X A e q O V Z 3 5 Z w d f t v L P R X 4 o 2 j 7 / v w 9 k C t S n E V w S J Y r / / F x m f D R o y X f d 6 6 0 h + d d b s I T G M Q C m G p E / z 7 + Q D f X d X G H F 8 q 4 f Z U b O C e p c W b B F z l u U C Y M V 0 0 / g Z 8 0 M A 5 Q A 9 t P 3 I g z W u N m z 0 7 C s K P j O 6 x T A e f D m + R f Y L T H O O g s q N Z / 9 T Z z 0 T + 9 z d f n Q t 6 H 7 4 n A D H R K G 3 l 1 c 2 X 9 3 p x G Q y a A 2 s j r W e u P x + Y u q c 7 9 f z H 3 Z s u u Y l m W 9 g P p Q r Q C X Q I S i F Y S I L o 7 E E K i E T 2 i e f o a O 7 y y K q o y 8 6 7 s t z / M 0 t 0 t I v 3 Y 2 f t s w V p z j v F 9 6 S / B e Q v / u g a h r g m p M o S 6 3 3 9 z 5 I X n 6 s E Y 6 w W Y G F T b + g r u j 0 Y E K 8 b u k D e u 1 v 5 t n j Z A E 3 H n 9 Z 7 9 t j F 9 j L T c Z 3 + 3 w n J M o x E w L g p / Q P d R G D L o / 1 A O k N F j U G 8 q j C K B 8 m R E z P u 1 Z x l o p V u h y R e t m K Q x w J C D t I A 1 C Z b M c A D a K K j 9 D G O N F A M O J / 6 J 5 2 1 7 X u V c E I f g H E E a I G y D R P 0 E J M F c I w 1 Y 3 s E g 6 A i G Z 4 z o j j z R 1 M l t H p K 9 U q V z r p y 1 H 2 l Z v t 5 3 6 E u t m X 4 0 a p n E H X 4 b D D Y 8 O l U U a p a F j 2 w O F U 2 E T / I K h P a m F b G y + u N 8 w + q 1 w I J 4 / G N a P 8 Y r u R i Y L 6 v O 6 w B r Z / 1 r i P P Y s m y q m H c w 7 4 / c 6 M O W J l 6 V + w e J s m A J y b q 9 0 h 2 s U N i + U k c X Y O V b F o C A e M c R A l I O 7 S h / B + T r f + Y A R B h V F 6 + o b b 7 7 9 C 0 w h 6 X z M J C 8 n 0 5 A D p 1 u c 8 v b 8 M m + k T o Z P W I B D A 7 i R 6 Y o x k C q T + 4 u Y u E S Q t V U c M y s m j 0 p l V j 2 U D O 3 1 y X B T j p G G / u w n Y 6 / f P o Z U 8 j p s Y B H M q u l 9 + H q R 0 r 0 A N d a / J q h e 8 V k B 5 i 3 n U O R H T E c I 2 h z J + U 7 v t + l 8 H 3 n J V i h D C J k O J s o K k C 7 G V 5 h n g J 2 w 4 N N 0 j M w F l h 4 u d V I 3 X R u A 0 Q p 5 v E R i F L E q k 7 E B j Y H J A 8 3 i n q J 6 B y k c o H J V n 6 P h H W y G r 1 7 d p u O e t Y U G 2 c O 5 E D 6 q e j + 8 Z s / o H 7 G 9 p 6 N 0 P K E g M A w 3 u Z L u Y l G a m K l e c 9 O a c 1 k 4 z p I o / W 8 d v 3 t F Z x e 0 T P A J f v k O J c q N + t L i K W g u P i f Z N S J y F w 1 Z c e + Z X u d K a 7 A u V U E P g H l d M e s F W w W D / E H 9 4 U P q G r 5 X 3 p 9 x B D C Z / O Y g S N c j U o v i E 3 T W r t F B b T j o 4 8 F J P L t Y 0 T H e Z R f e B y d e c e 9 r 9 3 j d b X v 2 C U j T H g i R V n + + 6 y l v 4 s o K q V p x p 9 z U T z 0 D k 4 4 Q U j R p x c N L 8 6 4 B 9 6 h j W O s Y U a H / D f i f z v + y l 3 Z 6 6 2 C r g R L C e 2 C N S S W z e B c G j k H z w i D G a F j Z C n 7 z E v Y f 0 y z X c g H I + L n B 9 / K 6 H H W c A v Q x g R B D f B A 7 v z 0 P U j j T x 0 e J W H c 4 W O 4 o s v f O J o n n a 9 4 B 6 n l M F 3 F 6 W r 3 q K 9 P N 9 f w I w 4 v R m f a 6 z + s 2 q h n Z 8 d v a 3 C m i h 6 L L L w O i R 6 E O r 7 0 i Z F T E T a X A + y + N J t X X / O 4 P E u s 7 v 1 m 6 1 V g L i x a + i g G s B J K 6 8 l K 2 s y m v v Q m H + 0 M o 5 j R h Y G R F 7 a N G E d e / F h z R n z K 0 C p p K Q 2 q o W V W b C Q y i f I S r d + 9 u E T F + n W Z L 4 n k J 9 R Z V l O e 8 R F t j / S T 4 q c 2 u D a 2 X / W i Z f H c v K o m A s u + B 0 0 4 Z 4 a 7 c P z 1 A n + H / 2 q 3 Q s J C 8 h Y G y f 5 k 4 T a l d R k 2 z g 4 w g e f 4 b e / 8 w 3 7 i R c i 7 v U z q A J S T R t r N J J 5 q c X T K 8 p c L j 8 d f 6 W 9 o x O L z E N 7 Y 2 c E T 5 b z M C A f 6 F 0 7 c j m K B e Q 6 P C h x Z c N b + N Q S O e j b Q C f h w t + l p d H X x Q 7 a O D 7 S n T 3 0 U K 2 r P S B j f f A C M J J + 3 m / f d I W j p X 8 w 2 m R a u W 8 j o J Y n z 1 2 9 R s R f j F O h i n 8 H j + E v / 6 n L n Y 5 s g L e n l 8 z z D 6 O F I L T C q j i Q 4 X q I Y f 4 + r 7 h w W Q D T q b C H S Y l S C Y 0 r O r 7 3 W i 8 N e 5 I G 3 g E y E 9 v r e l s 3 e + d L w l C b V F y H 4 I n k P 7 l a y 7 B 4 h W n F J Y u w g x Q U R F 7 L m I h Z 0 9 L i B j X B Y d i E i S S i u M q s 8 7 + h 4 O Y S J c s I b 9 E s j c a Y r 1 e 5 y t E g X T z n v V 5 I T / f k 8 w K g U U D g b Z E h t P 4 + w X X 1 h n n j 5 7 l h N / u b 9 n Z m K x O F F g 6 u T d S V d y U z b 6 x h z R H / z x 8 P g n U x o X Z 6 J W N Z 1 X W y n I A R w j b 8 b l O L i j 4 t s G 9 d + h e 4 t p J 9 + Z K t 5 s 9 u f P 9 q V P A c E x Y o 3 P A K W c 9 v d D D E G p G L 9 A s w x + t H v Q + + o m 6 I M P r I k 1 W g X v 7 t 1 g w M U 2 L P C B y G e v Z d 7 f Q Y 3 7 5 p y q e M G P + + Z Y k 6 s c 0 j O S f 6 R 6 C 5 O N l i f S 5 I r u q 3 J W O W J x h W d D k X 1 P E 1 d 7 a I u 5 L T w c J 5 F f 8 V 9 t a m C J r R c T 3 9 V t l T 7 1 9 / + D 9 P a 8 8 f M e / a v P Y f n w V 9 7 j q D p K r U R q j H x 7 v l X e w 6 e 7 r / 2 n A C S f S V c / k 6 I / / n I + P 9 J U + 6 / 5 k G w 1 Y 4 8 7 f 9 p z + 0 W m 8 z 2 R F 7 1 P J P t J L 3 e / 9 O c E 4 z z C k O E 4 B x g Q r z 8 q A b v 9 n / a c + j I N Y c f Z i P l Y 8 x q 1 N b s x 5 6 9 o q q 7 P / 6 H I f A u 7 s h / O B / / T x p 0 H s q y e / G R 7 f 9 p z i F S s i d I q s p + x 4 A R 8 H v 8 + 5 8 E 7 Z / m n I A Z 3 P 6 f 5 t y I L M Q 5 r R O H P i P j 1 G B D B g a T j h / N g u o V Y p u X b r 8 o y J n 1 N F g j n 7 G 1 9 a q b U U 6 Z T N m x d h L C Z h Y l n R a g J D 5 d D + j x G a D p 2 5 v a T 4 z x Q Y y k o U c C H u o g l B F 1 P t X 1 r c e 9 E 7 9 s r y S X e 2 o Q Q L h V R z T B p A 3 0 M a x I I O A 4 w Q z + P h F X Y l c J 5 1 2 9 u + B 1 9 4 3 a / u I a 1 x V Q V o R 4 u V S l d F Z c y l N b w l p O x P m E S P S G o T W U o G G o k s Z P Z W e 8 m v 7 0 t I I Y 1 P j 6 Z 8 J D f o q H 4 f A G F e K c U P h n P n g 4 n Z 2 D 1 V G 0 D R P / c m O 3 v l m f 0 4 a j 3 P R b v / 8 0 0 M X v j y A A / O U v 3 v S I z q c 6 F f / N f w 9 m i I v v c X V k M U O k 0 u K 2 y 0 x c 6 p H Z 0 S 4 N 3 q w p 7 t 5 y J u H X 0 P U T E + 0 h C 8 b / f J N J a o L h t I U E I 0 3 o X R 0 c o d 2 x 5 n f 5 + e v m B k X 5 O K J k / j y / G H D 2 C 8 Q V n 0 v H g P X m v X o X E o u 2 I X T d v b 4 q w 6 v 1 / / s D A 8 x G d N v 9 b y k i z p 7 X Y 1 o E l 0 z G 1 5 8 h U x N w I m h v / n u P t l C B n E w / V m P z T Y j 7 z W z D A u B M q A B F T v n P / b f / 5 m b W B z Q F j C h Q A F 8 w b t 2 L V U o u 6 3 5 A 5 h y A m + C R D h Z e 1 y c Q I 3 d h x O l 5 A Y t e S 5 d t j l v j n K / J d 6 T y I t Y q 9 S F n 0 2 e C t N i a t y d X C X 6 P C I Q b S O 6 o I C b s l f 6 9 + z v B I F m + Q z g J L s i L f X h 8 / u G T h I / P v + 6 G 4 R 0 0 4 8 A C r Z 0 d R 9 z 7 T / o X B J I B L 6 Y C + r m j L q i j N n H f 3 e B 9 f 4 Z 8 v N Z R f a G Q A g 0 i 7 3 T W H U 9 D j 0 G c w Y t f S q b j 7 L 9 G J P 4 T y v G + m F r D J o e 2 Q T j z a g G f Z 1 f 3 J 8 8 + T N C B X 8 y + 9 f K 8 4 b 4 i s A + g v v 5 V 6 h p X Y V E F D 5 k I M Q 7 u z f 4 x T b p d g w b V 8 f N c q f F 3 7 K d H E T V 9 9 s I c + C 3 d J 4 Y / a Q D y t T B Y x / T f r v Y q S c j J o P p l L / 9 e 3 Y P 2 X h p b G l O T j U u 4 l A 0 o e i X 5 P X e r 1 7 0 5 W x R 9 u 9 L X Z 8 Q u X l 4 1 L U 6 M g Q Q 7 x 2 o I B z Q / n f P L l v 4 w L 5 K H 2 U s 9 l r g I Q X P 8 P 8 u G 5 + 4 X B Y S P c B Z T f R 8 n D E E l 3 s Y X e U X E 1 f 4 c T + U F U C + H q X 1 y Z L X 6 V O G D B z P 6 N s C c + Q H S 7 j a I g G 7 G 8 y u 4 p e O x R v M I D N 1 f c d u c v d r Q S C J 9 G d w j 5 o 4 / v j 9 y 3 v E l O Y 9 7 j D b H 3 / g t 0 h Y G W g T Q Z K H j X i 0 2 c M / j W E 9 6 h c 8 E W o I s w A g E k r q P h n / m n z 8 f I Z q d 8 B G 2 M Q k 0 W 0 4 r N Q z C X 2 M L F G I Y Y P L m x e l U Y t 0 p C n i b 4 a k c m k B f r D y Q o 3 Q 5 s r 0 C X K I 5 B / F P + Z P X 9 y Z k l k H 9 / I g X t 3 J L m M 8 S 1 O A 3 P E z e g G G A N 4 U c y / s x g k m 2 2 u Q u o l E 5 W 7 h v L 3 t H e 0 e C Q f b c h 5 m + o 3 Y + X S K N v Q v Y 7 2 m k Q 5 Z i 4 U 2 9 6 g I w d i t 9 C J R x T O 6 A f 8 x i X a i 1 J G a 6 / a U q L 6 x r 3 A N A B Y T x Z o Z a 4 S A / q e 8 U 9 + 0 0 4 U D Q U X l G p X q / + u a 3 n j d 3 6 J b C y M M P N D N n 2 R P Y e W X / 6 D q o I W G L W l M d x O t A s y F M w n 6 3 D T J q i r O o P U f B 3 V s d o o 2 i 9 p b 3 H b C 3 Z v o 3 H 8 c X G e a / B L e A e B 1 W 3 E L v 7 2 h u Z 3 / u L a B z L g B 5 E M u 7 D i Y j 1 / G s j V g W Z b L i g Y j F X 0 T 6 g a a z d h C k j 2 U F d 4 I g o c b y j v c P o L Y K + w E y j 7 s 8 V 3 s Y v G U 4 7 R 6 L K O A 4 h v 0 G c w t k B 8 F T i O R 0 4 P o U H i 8 h E u k T L n E o 8 V B L Q 9 a c D l 6 A c b z W T x 5 W g Z r a w q Z X l 5 5 E V 0 j e 1 f H K O V e x S i n 3 y J y J W b P u v + Z o D V h C V 9 + X Z a K Z a 2 w 3 Q P D P d 7 k g u R P d n 9 A w + 0 A f a I D h T S K 5 g + 4 a P t l y O 2 4 n e U q / a h o d D 9 d F 0 O t k u F 6 / T 4 8 4 Y 5 P 0 Q y t g J f p E h p d G A J L T E c F w + V 8 Z m I X k Q 9 + I l y i 2 e Z b 0 G d C Z o w U W C O K h T d q X K j / i 2 h U l a 5 w U e 3 u s N E w I + L 8 n C M s u Y o I 5 y o C 7 h J 3 H Z l F 6 M W 3 w H I P e 9 X M 3 h U i 7 C m Z V l P W Z D w H / Y x r + n A f z m N 3 E J 5 0 v N 9 G c 1 J l w S 6 H E g k U X C v l X z b N e X G 4 i d X y R c O C m W o 3 c R E p 2 l w o o B l y y f y Y Y H U K m T 3 Y N I R c l 9 g q p u S 1 0 2 W w H 5 4 u p p i R 5 N a y r k b P 3 p o R z 9 g 0 F k I I l w Q z p F N + 0 M W g q a 1 7 F t I 7 A C 0 G h V Y b m V A s s r j / C T 0 C W z Q S b L + j Q K F n e 6 i v T z 4 7 D s K d I 0 + i Q W Q / 8 + c e w P + M A 8 v Y v U o 3 P l / 9 5 m i y c T e 0 p 4 Q 7 h b s / F G r 2 Q M u x o L Z v k y g t I R n j g g Z J A C G V + 7 J u b j r Z w B E 5 O 2 b R w u A j m J 5 + Z V R J w r B B Y b p F T g 6 0 Q o 6 4 C C X n S h T 6 A p 0 X 3 0 G Q x 6 X E r t k d U C e u + e k K X F s u A a a i V Z C B 6 p V W y p a M 9 F s E A I 1 j 7 h r h O q C B t P u c T D 2 y U 7 4 N 0 L 1 Z S W k U E I N b k j Y l 7 t V L H t d X A T / p V O O + F 8 t a k C 0 t 1 c Z A 6 y D Q u u X / B X a Z y r m 5 k 3 t A o n X e k 2 Z d R 1 u H e c u C m H 6 c R r 0 N e / j A S L p N N a 1 p j 9 a j i 3 l 2 i v L 8 6 n T W W 5 S G 8 z u c s d d l M y 2 T v B 1 h 0 t x v i K v G P R 2 h b p b + y G o H V 1 e / 2 l O 8 R q u l / i 4 A 4 r a g k m J M M H d R f j R b v J 6 R Z e E W z 0 / L b V B 4 C o s f S n W x M f d j T K Q N Y 6 P h E H e + S T s 9 O C Y R g k 6 Y L q 3 n P g Z F a f k k I h e R R p s e U 0 d u n B 7 A Q W w / b 6 q C s v g l J R J W C 3 R K i v o 5 U I i r U F u k n E P X q P S A g y m t b D O P r 4 J W O u f j A 6 G D t 5 x u Y N 1 N G r 9 0 w H I 2 q N K u l M z O j R t s K H v 8 G J + 1 1 5 m J q o M B S s r n u u p s Y A F D R f G / I r x H c q l a f J c 3 6 O v f h w G T h D y D 9 t e t u h d 2 M 7 V Z 1 0 S M 2 4 i c b I 2 S + R L 8 m x K R / w p b 8 F j n r V 5 H k v C L V S / G N 6 f X i s p + f c D X L F m 8 b U a q G L 8 2 b y F n 6 Q X n t a S W / I T c 2 7 v U R L 1 F L P V a A 6 X 1 B H k A 5 O I A I 0 2 r v 6 D 6 e 7 0 8 n O w E J n U K 3 S x s 7 b T / K Y 3 M y L I l b t e F 1 j e W z N H D m 5 H l Q I v d n 5 o E V k P D s 9 g C 6 n B a I A T F E w m h p 7 E H l 1 F / 0 p G 0 S U V M M 1 q l s 7 J 4 / + x T w c a r Q H n q g K m D z v e C t W 2 v O c b E l Y b 3 r l 3 W P r U a 5 1 4 m / w H X T 7 H L K q 0 8 S t V 6 J N x 0 k 9 / y 8 D e r 8 9 e / 1 s x c f g R o + h c 6 s R Y F M H V M A V M o i D V b G E f m F 4 h O w C 8 Y b / y h J k 7 h N o n I d b f u A T J h / J E 9 K 0 R j A f 0 d E F U L u f B K v / O U p i e + T u A N z V R H E D 5 4 V 0 F d m t 4 R T e w R n 0 0 u 8 W u Z x q w R T 5 b 9 c v C S k w u y 5 Z f u i 8 z b 0 l 1 7 z v e J E 7 D b y Z m f S s U U Z I a G O x 8 6 v e / 0 x H G + F 8 A 6 M s z b s 3 F f j m F x W i U n s K y Q a f 5 e p R Q T g T f Z 3 M H y P e C O Q Y h O l L h B H N h I w y l 1 B I p r Q I C C F p p j x 9 h U t w 3 o d E h R H L q l T v / h 3 8 O f N 8 c p X r I O g C j r S D c e i 8 W t f R L c Q P P + R u 7 E p P w 1 c M T i k m V 0 + c r H m S e n X A b 6 c z Q c 8 2 k i v K s C a b x r M Z d V 7 s j 7 G 9 x c d M + O 3 U Y g H u H 4 C A v 3 O s Y d g F 7 W 8 O w 5 w D / W k s m k u m M 8 B D s T j + v z C K 9 t 2 9 O O 5 r z g 1 Y r E k 9 0 P x z R a n C 6 b Z k S / O + H E + 8 W 2 C N S m t 8 z O 5 M a N N v X 4 + u D 4 b f y A H 7 g t 4 G 8 J 7 C F p 9 T o n F I w U j U i 8 r z 8 s q 7 z B 5 W x k F H d 7 3 7 4 W g X y H H d Z M C J 4 x d e T i e Y t h G p e 6 X 4 N z L o r E 9 o 0 J 0 l z 4 S X s E I d Z e w u s q h D z 6 n e r R w C X T M L k C b U V T I o f S W M z p d p 4 n T A 6 q H g I p y W N G T 7 i J W C M q G e j d w W m 4 a w G J + 8 B q L O + X E 6 H 8 u 3 0 1 d q 2 B H C O z u U U b B W g O 4 g R + t + T 6 l h p 1 8 N i N C 7 w d i P m D O O K + u h z 4 3 k L u X + Q U N V F i V A W 0 6 + 3 Z h r t P s R + G x B y r w W W L u O Y l + y 5 8 T / f i J D 6 h p M a j 9 H E h f w I A Z G G p N i 4 c g Y k Y G X K y 1 N w E w O 8 V n a f e W / M t M D x x 6 n n H R E U o x E U i 4 l W s g H z V D I D d M s z d 8 4 / Y s V O n V K X l e t D 3 5 N c l D 2 u y / Y 4 t 0 3 z Y + c R i u P F Z 1 J R T z E e p t b F j O c e w y 9 9 g b s 3 3 V E q z T v Q g E 1 P 8 + l y y 8 w j 5 m w q 8 T C h 0 f L J J + B o a y 8 X 6 3 Z q F 9 L u Y t B / x s d b V C V M c C p Y w Q + P z b + j 6 D J T Q v / H U M M T x P f x V 5 Y I g / p e t 4 h 2 n x z w 4 D + 2 J N g o B g P V I U 2 e Z o n i X u C Y k H I 0 L I u t M P h 5 6 / a 9 Y F a Q 0 t c e N K Q K T d j S f G h g w + F + 1 C U 9 J u r 3 P m 3 R O v W N d B E b 2 f N y I N 0 R J 6 7 e s d L e 1 x T 4 U 5 F F / 0 z 5 J / v + R h Y J + E w R R x 5 e / P F r A S e U X D z Z M K e U U 6 6 k x o t l s S V d N f w t 0 l E 8 Y t i Q 1 L 7 p P 7 o X + u g Q S h J 9 s 6 1 z U P J F V 1 O v 2 c P u g z v B b A O j z D 0 6 l B 9 / B V U X M 9 N U c t n 7 T f E F D G + r C z + g 1 C h N S E n 3 u L Q d P 7 U t w E x Z J w 0 B m e J x i B l A g n b i j k M X z Z B l p d o V R g b w g N i 7 X s o y B F 0 v a 7 a Q 6 k r F 2 M A / n s m Z K / N C V V 0 + m Q O t S S r 9 O j 8 v g z S z l f o V z 0 9 Y 2 h 4 C e l N y h t Q A / Z a 8 9 9 x O V S 5 p Q I 0 l B 4 T 4 w h w 3 p p p G I k i h r Z 7 n 7 G F h 4 f m W z e T 1 z i I k y c x I l l + r N B e 0 f r c 0 Z j x F m t 6 Y T V W x y D Q B 5 J l C M b p i 8 V C t 1 b M o k U + u F + k y 4 T O W q s x V e c Q J j H H z 6 I X V f Y M A I G u j 0 x V / P E j o t l K 4 E V / Z 5 f 4 9 f 5 t + E J Z z b M h r 8 + 9 7 W v n R m + O b k V K 8 g q L H L F d t 5 F n g c k L z 6 0 N a o L b w T J s K H O 7 N 4 E h Q i k b C g H 3 H A z L p A P u i m s L e / 0 m n Y l 3 0 m W l I + J S g z F d / S n / g j k n X 0 0 C T Z Z M K 2 M G R Q w 3 V j A S J Q T M B a H 8 j J D m U X 2 7 h M C Z i I T M L v d + Q f / U u + n c T n y 2 K L m T L J 3 X B P 3 A J y 0 w X 8 p 0 + q u w 9 r 7 Z k B S O C M 0 g V + W 2 D U 3 m O J 9 g s Z F x I h Q D Q G v g X 2 4 5 j r M l 6 9 + K V W 6 M 0 P 9 z S R q 9 0 5 d L I f Y d r d b i d V w 0 O 7 9 6 3 N v N D k j 9 b + z j 8 d G V N b q A 9 r t D i S A + P l + V n G B 3 a x z B U C u 8 O G o w s f h i H v n a e Y g 9 + 3 Q L 7 4 i a 2 b S X X B + G m 3 W I q Z 4 p o H f 1 N G M q S o t q r W H O C K u 5 l T E 4 l 2 r + B N u O L Y k K 8 4 z i R X d I b B W s B v K B f h l H Z R i 6 q u 8 E K V w 7 Z m I z I P g K I 3 G D l w j y w C v D e H p w 6 P X l F k T 4 f V i V v P N K P f 7 8 9 T i 0 F 8 E S 4 n Q g g W 9 8 I 6 4 J J q y n D 8 + X s y m p C g E j B p i m L 1 m 2 + f D P 4 n g q O i P R / k E 3 J D I 5 k / j / S 7 q F z 8 M T S s + c z o y D t J V N 8 H L 3 i 2 t 0 P L t C O x t 5 J Y h Y B j i 5 R 4 H z J 2 3 k K 6 F V 7 p q X 9 D 3 Q X 7 4 Q g D W u Z Z F r y 7 6 S G 5 j B k L R k c b K X t E J 6 j x U O 9 x s q Y d t E v b L C b t e 9 U 4 J a T 8 / x S T 1 P P p c 7 H o 9 8 c Q Q o 4 5 u Q 6 g W j h S N h 8 E 3 1 8 G s b Z U n E L d J v I i r 8 H J O d N t J v 9 e 8 8 4 I p O t Z t h n Z e A f l u 0 Q l w k N j F q h U 7 7 s M 3 n H + O r 7 + 1 2 5 3 K / S K w j + J N Y M U C n o P m Q W b 1 v M + t / F p Q 7 R / n u r Z X G 4 Z f i C y g A U 9 8 / S L O F M G T G v 6 4 O b v d V 9 f q 9 3 K 2 X L k y u j 3 M r g p c H s j S H 3 Q K U Z 4 u P g O O 2 R g 7 7 3 J E k 1 4 I n U Q N s Z T 3 O 3 b h G m K o g n 8 L B r 3 n 8 1 5 5 U f B b D H E G I 3 i 1 W B k q q C X U k s c m 7 C b m j / y I x Y Q n g k c v D V h 9 C g u E 3 9 s u 3 5 2 M 1 w X b v h 8 o Q W N H 4 s N O b h F t 8 a G r o c E Z q v x k 7 m D n P I l a h N c K Y N z 1 k 9 g v 9 5 F l P t N R q w Y u J 0 v b x X z B w X B o C k n V o / A H D 5 G h i W l G c V L j 0 e G H / Q g U 8 u b a o E 8 O h Q H u O q Q o H / z G k d 5 T R e U f f m 8 N t o R 3 5 r u q U 2 r a r N i o N a z Y R U 0 1 2 p K t k g 6 M d t H s b 4 B 8 n E s 2 + P j Q 0 2 9 g P y V / u D K F S T y H 0 L C H 3 8 p z C / + 7 I i b P 4 + X x v M i Z P / 5 p k K 7 C f E j T A 4 Q K G h v m o / D 1 d h 4 6 n R i T e V m 1 l H V 3 v x 7 x N P x l u 3 N N + D T o G 3 r g 9 j 1 L j c z x M Q 5 A p b 5 p V Y l M F j L H + 7 t C v c L y M n / x U I i k P 5 u T m l i s x A 9 D q g o B w x k 8 1 h L L a k 7 D + y Y J X f 5 m g B R i B P q K z D b v t h j T y u 8 c 4 k s j i e V 4 d T C t e G p w b 6 9 w E S s a f J O 2 x m 8 1 o l D L 9 U Z j e K 2 P 6 b 7 7 Y 3 k C X o g 6 z y 5 7 / H S l c U J z O N t r K V J Q 3 U I C c 5 K F F U N G T L q T J 7 u x P T O A / C 2 2 I j F l 7 k / K A c S v 5 u S P r G k h K D S i O e 4 A 1 k V f s W + u n + L d U e h z m O g M 2 5 H E K L f 7 I E R N n B j P N / S N U C + 4 Z S f 8 g e M 5 9 s E S K m H 8 K f J g c r w a b q 9 I i 7 O r K 5 C 2 T u G Q f V d V J d l A Q o t f O V P 9 s q u p X R c v 2 Z 3 6 F a d H n 9 l M w y C j J G H t w 7 x H M G 0 z 3 R 1 t a 1 p I M 8 l e 3 r v R F 2 x Y 1 9 l S 3 I f 8 i 5 L r A e 9 3 G 9 g d B O E 2 b W n T T 0 v I s x 0 u A 1 B F b B l 3 5 + T 5 R F c F + b J M / 4 S D P R 5 q X C s Q e Z R e A 0 1 / 9 n B t T K T S 2 Y f I g O l t Y p w P h a z N + x 4 p w R H 3 f 7 P B M + d 2 Y h n c L U a M H k 9 4 S L V 9 l j R p 8 h c o p b 6 7 i y X y n H t 0 9 y P G A J o n k 1 I U M q 1 5 g x 5 t W M 1 P K J s i K a y C + W r X f X 7 E Y S a T / N b H A Z a E 0 C H x h 4 p G h U e V Q M Q t o W V o K N A l Y 2 J P O 2 A 9 R R d V 5 f 4 s f f a Q i T C 2 4 i J W K q v 0 Y v w n 5 m I m w J D 2 h R r u 7 p F 0 Z n G D 3 0 S 4 X T T q b L X 4 o / X t P 5 h T H 8 j 5 E U 4 V i x 2 G 8 r h c O v n H 1 9 / 8 8 m L A q N j r l 1 C Z P R h Y d 8 E t 0 A 1 g 4 9 W D e Y j s u O 3 O q f K 0 m C s 5 w Q f + I v k r f s E i Y I A D B 9 w F J I A p 4 k 0 j X P A 0 w p m 0 U E U c 5 9 b f 9 / q l f 7 i f 9 9 n O b A 3 l Q J 6 8 t j V e Y J F F D L d S E v M 6 2 M U U a 0 E Q n t f 3 8 8 a + 2 I / x x r o G I Z I a U T j D 3 Z + h p J C s h L L G a 0 s c q S g K o / q O e S s 8 4 P k i m G f b 6 s 6 l 2 p 7 K X 5 k i Y Q 4 5 B a 9 y 8 S g e + + / U k P t 0 b t i 5 P O v l L j h 3 K H S W G K k O l F n + r Y a 6 R 9 k 7 p I x h U O z o A C P N 6 y 9 3 H e 7 q v 9 A E s P x R 8 f 3 L 3 j k p a n 0 F G S q 0 q z d W x d K b R S f F l 4 b p 0 y A m i J I w R V c I q X t 9 r l + y J 3 3 O D d w b w S I U v 5 4 j k m q S l O d C 6 L 1 W P + w 8 j b 7 i g P 3 X 8 P z J J m + W J W 6 S E r W z v o 9 z A 0 + v f b i c z F u D P F i 1 0 3 r s X g Z K m U t M t L C v p J B B A o 0 7 e D G e 5 P 4 e n 8 w 0 X 6 j 8 v k v M I 1 C t b P q c 9 t l C u g b C S d + v 1 w e K C y Z o c 0 v 5 L H C M v 6 i a / C A b q 6 w M M C O V 5 1 E 7 p c i L F 7 8 U P b F j B 4 r T l f r c q v P v W j a l D p B u d m g M V b l i M o w X J z i E P x L Z h d t 5 n H F X f D s U j F D a / f y c P i o 0 S X 1 1 p y h 1 A n J K n S / X Z z + M 6 v p f V 9 5 w A 1 1 4 n H e X c v I w U q t 8 k c h r v V T 5 X C a 9 4 X l G Q r y 4 J e q u 6 a 5 B 8 4 f w W N y m L H 8 f x F W G N p N l l K Q 1 S x q G v 2 L J 9 S K e e v X 9 U N d 3 X d 2 l u 5 l u 9 R b 4 + z O d J 8 7 x Q U g z m R 8 n F U T E x K J b A J E 0 r N A i Z f f y 2 F B l K M D R Q q h / m z x 5 + i K i g t 0 J z f A o Q q O M J k 8 P q 5 2 4 + D A 2 T n l i D m H 4 h 6 R S d 7 S q h d 0 G Y D t 7 4 I H 7 e B r o W I 9 b d o B J Z V t H r Y N q C M N Q 9 w V P r U X 4 9 9 / g M x W P S 6 w w j o t G G U Y g 5 t H z T 9 5 b L O f J 1 h 0 0 z X 4 L G c d k J + + q Y 4 u z + B t R e 2 8 m w e k 1 S 2 6 O C t 8 i z U P P v l E d X C o k h X T M z c l n 2 j L G T p c H O r + u x D F E / a O / M 6 m e b + k a x v b 7 T T X 9 N P S S f N 9 q a T U X k c G P n Y 7 J p N v 5 P 2 y 9 t C 9 R O 0 c X P W L 7 p 8 k R a 9 1 G + 4 J s 2 M S F A / F 9 g P T z D s 0 w i z G u W j u L + O N 0 m 4 f D N N 0 0 A M u J f d A 7 + l r l O b 9 y a U a X h X O r n 2 f 6 z H 0 T A 1 q 9 7 b 6 W E B F V z d r 9 q m f q f u E 5 v m 4 F Z I 5 j f G E Q g X q Z A I n R S Z T g h p G 4 2 1 2 7 E u P 0 q z V D 5 c P g e a v v N x k O t r v k R 3 C z u L / g g S W k h K E V z i B K m z 6 m K E N C V a j w I i e 3 p G q o U g E f C c C J H E 1 K b H y g 6 E P S s g Y 3 2 V e w m b V O p O E m u s M k H m K s 5 z U 4 2 Q o Z + x Z u a / D I 7 D z / j L R F t h G h K V w 2 b 5 t d V H d j M O 8 l A I y 4 0 Y 1 8 v v p q m E 0 h u e b N h 4 4 o 8 7 1 6 X 4 u n I q r r V 1 0 t O l W + E 8 A e u K R 5 1 p P q p u j y w b t K 3 p W + R E O e m S Y z 7 X f K D b e 5 z t 2 9 q h o 7 j w a F L x 4 R H h f Y O D h P L m r 0 p f b n G o D o 3 6 d v w W S N X b V M E N 3 + n a J F f E K 5 u H Z n O h W E H M M E L O g P p 6 V x f C i k 4 4 M z w m 5 / M H 3 w J Q y a v g i u 1 D 1 F z 8 s v W 2 n O F / s z X S q S Q e G 9 b A e u t o 2 l l z n 0 m d R R 2 u N 8 e b 9 P 9 1 D x c F X N r h P H H R D M 6 E 5 d 8 + x G 0 b e Q z P T w Z i 1 j 7 G p N 7 d a 8 v g U E 9 0 z m J x 3 O r O V f w M 8 9 y T o X g Z F 6 w d B J K B G R K d C v 8 z Z i Y 2 + 5 9 g K 0 F M O k 6 M 9 7 d P n g D T D P Q b l 8 + f n 1 f D r 3 2 b 4 p J 0 C 7 4 2 C F O X A 4 4 f U N 2 v b q A i 1 o R G N Z f + 2 y f s p o F L X P J 1 K l I G Z e X z h / 8 b f 8 d B z 6 / b v 9 M Z e d M J L d / m P M F U i 1 Z 3 e Z C + e Q Z n G i O o h L u e o Q r Q T / d o 8 7 C g 3 i R q X B k M D w C y e c H g l t L S D C Z / F r N k 7 / D k n g G D r k d / 6 E L c / P 5 e 6 7 N D s 9 3 + j k m A g O Q h h D G 0 j x l V 3 9 a C Y 4 e p Y E 6 C i s J B L 7 U P f U e A g a R H q c B B w 5 t F N V 3 K 7 C 3 E x G a M I e A y z k I K 9 e 1 j b L x j w b m z 0 W h / x 0 N M z g s 9 k s n g v 7 k D 6 W s B y o 3 a L 3 Q p a Q + L K t I 4 P X q b S Z w v M U 3 1 C b Y j b o i z z L l z n e u X F + H W v w 8 y I c j d t y Y i k t N e / 8 m y Z G D 1 F 1 M T y 9 w e L l P Z A 6 w z l V k f E E m U q C P s 6 D / d Z H W 3 8 0 o 3 0 8 H a + Z u O d e A X e j m g D 5 K D h 8 0 V / 9 t Y A W n u M A D z E A t T d 8 A e L X u d w q Z A q q B 5 S K N K o z l D u T S H N + W D 5 O L o / x v l P 2 e e G m K G 0 8 l P x B X Q v 6 h F L s J q W P H b l h m O P E t L S i t J e E 8 m l t v 8 4 D x D 4 c D U E B Z / E s 0 A 2 F I X v H Q l R E O r + H 9 I r A D Q k b L r R U q / 1 x p S I P O 1 q l d X F W Z g A N l I K x S O c w j O F 4 D P k T A p b w R C w Y a v T + c K 3 o c y m G t + k B w 6 b 0 Y 7 s p p M 0 w T 7 S n D u c C y F 5 1 7 1 2 L i G D Q X v m R 8 Y / m A J C i P s m U / Q z G 4 P V 5 p 6 d g Z 2 B 2 j + L C N M z 7 + G b t o P x O Y J y 4 6 W h E q 4 c 3 5 1 x O 2 i o h O T e e 1 O B A M w n 0 R d 6 H e O n S r h q t m M B j M u r R M d 1 B m g z U E p S 3 Q 4 l 5 I / h c x w 8 t 7 6 3 U H e a l Z 7 E q N f a J Q m T H F s O Y p 7 8 v Q E 4 o n D 1 K N A e I W D a M k j C d p + K m h A g D 8 p C g P H X 9 U q A M b Y t z / g p B 3 M M O R t y 9 Y 3 i v c h B V U g C X m J p 4 8 T + u 5 9 J 2 n Z D L d e 6 L n G s s 6 J U l r V 2 o K 1 H 2 v + s T l o F v 9 w R w B I y N J 7 C 2 7 a g v 2 G J R 6 M i D 2 4 r P X w Z 1 0 J i c O 8 9 j g + J 1 V y Q I N n L T m j E R v U 3 7 T 3 h m s U y 8 4 + t + n b E W f N W b Q 0 + A R o e G / x j A x 8 V P D P v Y e r Y L S w V B i p p V b p s 8 L h n 8 8 X 5 8 W c 4 A Y T 6 R r 0 Z c T L o 9 G n B + D + V f f p e k O 5 p / 3 M V 1 w l h Y h F L l Y 2 R 2 O M L / e S Z k d G 7 I 2 m i 6 X j s f 2 Y S O e A b + j P v X a / d 0 / k c S w I 8 n d o G t z h W B a 8 W a e t D S c + H z Z j w e f 8 P x P K T + O F p 5 f I S f q h j V K F I J p H J f m Z Q 8 u w e N G 2 h B Q T Q l 3 f f G p + y 7 5 L J o Y L N f 1 M O X G c s i O h v B 2 B q J M G D Z J f O k R 5 9 r Y T b 5 8 t U g K c T N 3 D U F U Z p M D g h I G 7 Z 7 S t p L j M d s V G V G A T q V I M 8 + 5 Y I x I X / P a 1 f 5 y + P b v d C R p q n I w m r Q T X H H f q r F w g H P C J X k A A G u p K 5 X L B P R U h y A V R b e + G 0 s f v P 3 l 7 b z 8 f 7 v v r 8 G y 1 Y S S F 3 t X r I 7 n K j B I X X u 4 h 0 4 5 i p j 7 x L Q g I d m P m Z O w + U L U E S G I q u W M s j + d j Y P 1 8 u M X T P y N c b l 1 c B l f R b Y U 5 3 y 0 2 m 7 5 f A R 7 6 X 9 B 3 h j 3 N 0 6 s N H b 1 F J H u v N 6 R d P I 6 m T K y w U p Z 8 W w P 8 5 i h g L z x A c j / 3 F 2 / c k 8 Y z u W U M y 8 N J y c + x y F / Z 1 8 9 E D 9 G X L 2 c 6 L V G D n P K 5 O O B 3 s X X E Q W R R M D x T w 8 Y s o k R m l s 0 6 H i w R 2 C L A t + u x U y j 0 P U n t H 1 b N T g k b s 9 g S v A n O Q 6 K m 7 S o k H i 6 g s e 2 6 w c C u q v 6 p / B H x S X R r r c m g 5 2 + J B f h 9 c p E 2 4 f j s m o k w / a J R 7 P r u r v c R t + f x 0 X X e V M X Y z b e w A f 6 4 r H b P 5 T M k r r r + L t 0 3 Z H A r Q 1 2 p x 6 t E v n h 0 h 5 Y Z h 3 1 d Q K x n B H 3 H b X 9 g e 5 5 3 V m 3 p I z P H s 3 J L J I 9 5 O 4 0 5 H 7 4 d G K i 6 p E H F L Z w 8 c W j 6 Y I 5 a M T v Q i D P O z P 1 5 I C M L P f d 1 Q p n s u X 0 1 5 B w V F c b C A 5 E F I x H 3 x J m U Q z Q F 3 h 3 g z n E V y g 8 Q E C M G j K U d 8 m P 8 g f t 1 0 J o l / 8 H o Q + q a g s V p X k 1 R u Y I i o P a P / 6 Q 9 y z 3 D 6 J B k Z D 4 q u V V 8 J M A t P H f K 5 c H j h k N 9 g Q f t A G 0 M F I R M H z 3 T A 3 f B k E y j T i W t I u o p P c 7 X X g o K 5 G L O X a 3 l O H b N V 9 h G z N 4 z C 2 E 5 5 X M R Q K O I u l M B B Y t K b Y F u J O L 3 a H 0 J y 4 o S R C g W m j C x Q z I M e K k B Y A C P Z G W z i i x 1 W 2 7 J 7 J G h M n 8 Y f D x U y U r 3 P p Q b B d n G r V A z / T y 2 / 6 j 4 q Z B F d d K r q 9 t + 5 a 9 1 b 6 S p g 7 Y R s 5 2 G J g 5 o b 3 B b L t z w c q u D k 6 Y k 6 i c B p V B U e b 1 w H I w y 1 I x i X 7 7 v T p 6 p M Y 2 4 S 4 i M C Q V F y X Q X 8 Y Y Y G y l Z n N 7 8 G / o d R 0 W Y e d 4 B f D 1 i Q Q L v R A r 2 r 1 O y X 1 3 D e F 4 a P u e G t W 1 x s y a C T o p s 7 2 4 3 b X Z e Q U n N h P t A 5 S 8 C e 6 h w x y I u i T H v G j E l 4 U R 5 q R i L c G U p b R 4 H B N Y l t F C t Q C I Y R w + I Q O O B w Q N 2 h p i q 0 Q F B w 4 c Y S o s 6 L Y 0 c c 7 y d i H W 0 Y D i + 7 c V X J s i T A s U V Z / W p C u 4 c 5 f c v 7 p h J j z 8 K u 5 g C 9 2 G t l 2 N e 6 s x w y h 8 d 3 x P b J A C V K 7 P P A r y Z G Y P J J p + F c 6 B N m 9 Y / u o 3 g 5 m w s 8 X C V A h Y p u 3 I v c 3 p I 8 r / P g i 3 d N y W E U F j k 0 9 F h v 7 i E D 9 h N / 7 s H W 4 V x L y g C w i s 2 K m 4 i K L Z i A 3 w O 8 x Z O a S 6 w 6 t 7 w p D O l u T 1 L 3 1 z T L 9 e 7 8 Z l E l L Z x R C 1 5 u 2 G A 6 d k D d r k Z F j b p k L 1 A Z R h F w x e 7 k k B 9 g 1 j s b Q 9 v 7 V R 9 I F F c p H v r g G a 1 T L Z T j 1 d T J G s 6 s w m / I I B 5 e u 5 9 N O A Y B p p 2 S 5 Z H h 9 M H 9 a 6 m s 1 V T d A + f 7 6 U q b 6 a / x 7 r 4 h Y S n 1 N T S 5 j z F r S / Z f N W h z q 0 n v B u y 9 d J j v y Q 6 w c a e y 2 d G x N g t h T O f 8 W K 0 2 X m W P 7 F c t 7 f d K Z x 6 m 4 P L C c P E S X c H V u H f 8 c h A L Y D 8 q Y t 2 1 v r p c Q H G c I N f F h K U D M Y g + v i H N a K Y 6 B 8 q h r n m c c 1 0 1 / 5 g 6 p L u Q m c + K 2 i A k 1 F q H c O N D 4 0 P h + o 6 r N 3 T B n a c q o 3 H n g s R 9 p X G F f 0 p i U C g i S v 5 Q G q z i Z F 9 p a R v 4 Q n Y U X d r b G p G L 9 M 5 t H H f 4 T B o f 5 E 3 z l p 1 Y 7 F k S a q t U n 5 j 7 e b 0 R O 0 7 w L R p 4 k l + l b U X 9 p 0 V N 1 R D + W 8 I j f + 8 a E / m 2 m A B l g p / 4 b 7 3 8 / 2 p m d R e 6 f 1 0 / k l O E 6 I 7 / T J U 7 7 f B f h 6 X 0 F C Q w U 9 T U + 0 u 7 0 g t H 9 6 g b T I d 0 I i i Q l g D S B p 6 z p F Z C C D 0 I H V i / L z 1 P d 8 3 3 3 u v m T i y m v v u 3 0 f d 5 B i K a C A S U Q A F S U o d 7 p 2 h G F / b / Y F H R m v D N e y N 4 D S O B 4 i e B o m 9 R s N M Z Y t j A i m b y U + L L V / B y P R B S G b N D W C n F z O G m / M 4 M 8 B 6 i u 0 w M l j + 2 b i E 1 1 5 V j o H E k i i o m 6 e y 7 4 b M k s a F Y q D S t 0 C 1 7 l 5 W D Y j 4 e M y A y S f d G 5 g n d U L s O z W I X d z H D v 9 3 v 3 g c G t N y R Q a q 9 e 6 5 W f c 6 y u 8 o A 8 A N a g 8 + u O f B z k P d e r 5 N Y F I n X / 2 0 y A e O 1 f f y + f Y I t C S I / 4 v k T q 0 W k h h p b n g p t p o V C P s 8 3 9 K 2 M o d D / 2 R u U M H c g / K V M r m u J Y G v 2 P 9 7 j e q o S t 4 a w v f u v d s E I A g y 8 i 8 y U O j O T e b j g o Q E N x i U H m t N j r v R A V W r T f w z u 8 1 E 8 c n E z X y q t O x + z 5 H 9 1 B / l / o D n A V g 3 x C B 1 T l / 1 I 7 n M E V w U U R n u 0 T j s C L l u G z g i d D 8 c O h d I 4 J P x V j h B a 7 L U G K c 4 R O D K h t 6 T 3 W 3 K / 3 w t N L O E o l t k J e x B l c k D k Q o U b G F M F 0 l l 1 Z z 6 M Q l c H X 9 + d H K B p H X z o b H U 4 d L y b K m s j Y 6 2 O t R Z z g 2 U k H e w o 8 f 1 m F R V j R t T s d p B b f Y c q 6 / / P N d S p 8 i 6 H P U e u Z L v m 7 P 6 I M H 4 h n w w E L 4 r U r o r J I x 6 W s v M V c r y v m P N n H w z u 0 / 1 6 E L X h R K W y G V z F p W d 0 4 l 7 h u L a g 6 T W n j 3 a a e 5 A Q w u b i T / J 1 E I g B 8 p i o Y C p q F 5 X l f b g l N l C b Z d a 6 T E G n g + / f h W p u d O r M 3 9 y I A x 1 i x G m J 6 2 w W r h 7 + / I + Q C D s c y G + k N z C 1 L x e U 6 B z s J 1 N s u S 4 O e w t Q X y p 8 / o 2 + B G B y U h u A n H j E 0 i K B L Q a / 6 x i I n R B T a 6 n h 3 5 y / W Q a B E C R d 1 N c S Q S 6 I / / E H k o g J / F J G L a S 7 u E y W Y v C 4 4 L r 4 E y 3 k + g R o O c C G K d / I + v w C U O k 8 l X r o y S F y J F j V J q t 5 R G t R k U S w 1 g d a 3 v W 4 1 Z l l c w u u v u H B h h i B 9 M H u 7 j Q b E h H m g 2 U H t C 6 Q J q A E Q 9 J T C t / m 6 E F 8 v 3 P 2 p z h d z L i P P N F 2 h i J A Q A I d C R A E k 3 i f h P u Z 3 2 q W Q r Q B D g u a G J M P i J / d r A k k H E 0 Z q u l 5 i N / v e U S 0 H p B 9 / o R 9 C 8 r r I K 4 B h u 3 2 J 0 R W N 1 h Y y E N 5 q u 1 m T Z c G H Z h w c i O A b P N 2 s N l k O r 8 K 4 X P n E h l T Q t i d 8 q 2 7 0 V w T C 5 M R C t 2 s V 1 O V R 8 t d M w o O C X g q 8 J E 9 u i j s n N c z x M V b v l I d d m H 8 l A Y O 5 Z H G X h y u Q r n h f F Y h K a z c W S / 4 f E B 7 U u v / Y r 3 m N R + x O m X n A B r d / n V w Y O n r Q I N 9 U J V 0 u x / r 1 O A w C l j Y W r h W A w w j 6 7 p F B y o u h 4 D k 4 9 n s s U Y K 3 s S Q t 9 d m d e h B I 7 j w M S 5 + i R B P v d + R L 2 J 2 / j 4 m X k L G W p S + z h 1 o w r H X t 8 v m o T P x 4 A a r p o E a P c 2 + u h j K T O U 6 6 N 3 f l j y o B 8 m + p P j v f A s x V t N 0 2 N u c w r y F + g n G x o 6 r F c b d N 8 Y b V L 8 8 f P D H q n I d S / q n 6 + v a r 1 P w T / Z R + 3 e 1 j d q d + W 4 C i E L o J R k Q z A 5 7 r s O T + M Z / v E D 7 1 v M N 5 Z r 2 U j S R u I z w V f x e 6 F R F 6 i Z p w N h + n g v F 2 J 6 o I s k 8 N M 4 h t 7 L 2 b Z Q Q Y O F 7 X m J 3 u N 1 q l G k d l V r F q h Y l L 8 4 k Y c X / J E y / 1 C 4 v r s y L y y J h J W a N e e 5 s r T T a s U 7 Z Y 1 e 1 8 d J y G 1 Q 5 H l 9 m F U T f o n K c T 8 a 1 k p u f v 2 / x c P o N i F w t V t e 3 4 8 J p t w 2 + 5 b k S y p D v K A o o j e 3 E E D h s x y x Q v t C x c o C t H o 0 u H x n i X g D + Y H e I 9 v 6 3 7 Q v J 5 e g 6 g 3 e 6 j F H c N P u a Y l N x h Y r c j Z P H 2 8 g H b j G 5 n 1 O O e p b f F 7 u s 1 l z G P Z s e n 9 C 6 C h r B q g 3 a p U W K x j 6 N P 9 z r d c h y D K / m U H a y O / / 5 e F y N l k f g 9 b R o T N n f 6 K 7 c h q k X v + X S e P s h H f 3 4 K I / / s R N r 4 y 3 7 M Q G Y u H q A Y Y k 6 1 Z O e 0 m E b 5 W 3 z P A 9 m X H 4 a 6 W r + v X d c f 8 n L 7 f m A w 7 d i Q p f 1 5 8 H L z z p D 6 i W C Z w C 1 w 3 o C R F g X i y Y p C R b b 5 y r q a u + 2 w K 2 7 U j z d e 1 q j w f 6 s U z E 0 4 L 7 2 R + 3 u / W v V o e c T 3 I J P J J m u n i y p q l + + N 9 V G X A Y 9 8 e S c n f 3 u 6 P e 5 v 5 f Z Z y 7 h a V Q I 3 o X 8 L u + M l v x f N 4 N j A p E w l G f X G 1 e P E j O 8 S d G E M y j 9 y Z M n P 1 c F 4 h z S 7 B 1 6 Q I D Z 9 c D H O 8 + g N U r 6 4 q e d 8 p j k V s + m g w u + E u K 3 0 E 5 d + C C d L 8 x m l r B d f 3 f f z C T Z 5 q a 2 m o d D a 4 c L Z r p u 3 N o p t M x t 8 m u 3 x A 3 K S u 6 z Z L Y s x x k K F R / A j 6 g b z U / 3 G f l Z C M 1 6 0 / L i h r I b 6 L r M / 6 E 1 i 4 f 7 I q + E y Q e f x 8 O 5 W 8 y c 6 F r r 9 a 0 W W B D P l o P o h W K y W h J l / i B J 2 y V 6 3 y / M 5 v d u e J L F 4 A f 2 N v y M u / S 9 f 9 t t r s s F n b v v n N G R h a q F R j x f 6 P m J o D H 0 3 g / 3 y 8 n F B + o 8 S s d S 5 3 2 l n K i e U + m / H N X c w x T p f 2 U f y L J 6 Q J p U n T e B K G M u f h R R w p 4 S e 8 P b Q j j 2 p H L H n j 6 L W 2 s b L 9 P n a M N k y K A t q q L b z G y S x Y q d J p X f D d j E Y Y C G O v X S m d v V h E w B M O f 0 x N Q a f f k V D E f n a o p 0 5 F m P E S h Q C F F O w C H v c k E J E q f s i l K 8 V V Q D H O U z 4 d C T A o D + M y 9 q E 1 u y i i s C w C + 7 n X q b I 8 7 G w m A j 2 h t t o s Y j W 0 M / q m C q H Y s R v H v I 5 l F 0 L d I 5 W N t Q R 9 e B 1 G 6 4 w Q r n c k 4 j 0 K B R G I e b D X 4 O v E 2 2 r r + 3 a 2 + V H a w i s f 8 u z F 0 F z b t t e 9 V + W 1 v 6 T b u 7 f Z X W 4 R G G P B l m d R 8 q o 5 7 F 7 w m c w G S r 3 p l z 0 Z 8 x c o B Z g + S f K P z S W N M + l Z N X d w 7 T L t / D + / 2 s 7 T 0 C V e C / j D m 7 I F w 9 9 p n 9 v 6 A l S a j H t H p u O w / 5 o 9 M q P e O 3 j z 5 6 1 6 p 2 R 7 f / a e b y w + 5 / t P C x P v d v O b X 8 y + o i K V p H 7 Q + B b w g V K m / 9 3 r c S / G t 5 8 E h 9 J D R c 6 8 8 3 + G n p w C q Z t w O 1 R 3 g t w 5 n B R 3 u O Y a h 8 4 6 I i d K R + 9 y A P e t X t B h B h i Y S B w z p g 6 d s X b s f + x b r S 7 l i W F u n Z / v r 4 n q E B K b R f t 6 1 m Q E B P w 2 h j u n t v 0 2 6 m Y 5 P B G d r n l F 1 v Z u h y k T i N 5 7 O n o d T l h M z X 0 7 w 4 9 j 2 8 g / c 0 / o E 4 9 O D / m y 9 / 8 L N / u x t 4 + 3 t 0 s D k p E b t + 6 H 9 z s i h b e Z j v P O P w L g A U h o L 4 x Q 4 w B 3 p 9 R B 3 g W 8 G t i h / v R g / T N / w g 1 E d Q l t 2 e D D a l Z R d V q l k f 7 y L A z X 0 X j B 1 U i C 7 v n P R v w N T w + S X 9 f p o i J g R F M 2 c U N 7 P 7 r H U 9 s R W L T w a F C 0 I a 0 X K c v E 8 D p P r c a T G N m a e v v S Y X K 3 6 o O x 1 O Q p 4 b j g Y 4 e H 8 E E J C N r 1 9 + O 1 v O 3 Z s Y w 5 C T W 6 l K 9 J f z w 6 H d j + V e V C 4 P o g J H w 8 P f P g Y j 3 S u W 1 q D K m 6 j 5 J m J A + 0 c H M 8 R Z M e R P o O V A D J C Q O s 1 P T V 7 e P u 1 / d Y M b P n v W m a P z s w Z N I E H z i q o i J M Q 4 k g q t w L o V 3 B V E y t u B H / s y o 1 1 P A f S D S 3 I T l + 9 U 6 a G x x L j d x m m / a i / L 3 W / i n Q i s u 9 O L v W T l H O l S a u Q b 7 G v 3 J + f / S A e Y 4 N w j 5 E m W Y o t u / v V v H J G X 9 H 8 3 b / / X L / N v D Q E Z h E x N y V h s H a i l o i f E W / A E i V E C i z I 8 E E Z N c a e H P U t c w Z O U 7 j / V a q P 6 m d M 0 d p I C r B J P F N l 3 R P x O L A r v u U Y 3 9 / C u u 2 f s 3 b x 3 1 O S S 9 9 + u u c G W T b E b L m 2 j F 7 C K V X z Q z J 0 k G F J G i k T Q 6 u o A 9 I h 3 j K n r e q 0 6 g 9 + r f D a w B s P 9 4 / 7 7 o g Q Y Z p 6 4 g Q o Z x o + w k a c Y G r 8 o b V c G I + X n B K 0 q 7 C 2 m n F x N K 5 i i A h R p T / u 8 C G P L L / x T A y u W v V / g f 3 8 p / + x 6 c H 2 B n a G Z 0 s U s j K r y H q v f o V L J X t 3 4 + + e c Z / g 5 X 2 1 m X H h L P / / L f F / 2 0 I 4 t b 6 v i 9 r S i + c k V s C + s V o W G A B 2 Q A H z r I 9 / U I v R 6 j n Q x M + 4 A s x I Y S C X l m g q D h S k / U 8 N y W D x u i R V E u 0 4 V O W + V U J y u m Z E K 6 V k / S J 9 1 H 8 z u R / E D w W x l s C a D 8 5 h k 2 R N x w V u h f H 5 x o a Z h 8 Q G E 1 W 2 + F C 8 w Q j G j z d / 5 e 8 h 0 J k 9 s L D w 9 L B v n e 0 k B X e 8 s J S i S X u p G u S 6 f F C F + s / L i 6 9 / 3 5 O G J r N x x K q 1 S A L e v G F m p X p S i / E c w A m / F J G 6 M T Z P r y V O a 7 i W g C 9 2 k f B f p O 2 o X W p c u z s y Y b 8 r 7 T K p a A w w p m c b W 3 L I c 6 c T 9 8 p U 0 m r c i v I P y x 8 J 0 S W a u M B 6 f n K A 8 k s Y O + a L D d n N Y o 0 H 9 Z E B h g j O b v y u F G 7 A s f + M G 2 i v J j b p L q F p c 7 f h c h L j C V 8 i i G x / d Y T 1 K G 9 F q L 6 Z l q r H d A 2 5 y V M t z F O L a T R Z z b A A K 0 c v x 6 v p e i 3 s Z / w u d g 4 Z q e 5 s y v 6 Y O g f w l + J 7 E T K g r s M r 0 s g W U o 1 G s V H d g 3 7 w J E k 1 y M 1 5 v V 7 E A u g S e B P v e b Y x K Q U d Z x k C z L e h / u g + 8 u r P 0 4 D 5 u u Y M F b J Y q 6 N T g I j J G w 3 c H t d W 7 6 j C j H 5 y c N x V l 9 A + M N E P a 7 s 5 Z H a J s l L C T 6 / u H 8 S E O p f a E k r z y p s A N R T D n 0 h B W u W 7 o q F m y 6 9 q X u n 6 7 I D 2 c A r + D z c w A c F I 2 8 1 b 1 e d L v z 1 f + 4 6 D b o F r z N L 2 K U G 2 x G E d u 2 q F b h G g c m y H H c e I o I H y Y + t Z 5 d F 7 B v a o B e B o / o p d j a 4 2 R + I k V U W F 9 H v Y 1 R 1 V t z j w k b I K 8 Z y N B 8 p f y + P R k s n 8 x u D / C E d r 5 6 2 i V N V 5 5 Z 0 R R K 8 P l v 8 c X O / q 5 B t B 2 C 6 X o M s R P k O w c 3 M k h I Q M x Y J 4 g P H C W I J e l n D 5 j 1 U c k L F T u g R J g A E + W T o t / f f x P l Q 9 p i o h y W r y O 4 I v Z / z x W x E 6 g r H w u K O t c b 8 0 Y v 6 z g h r 6 0 w o 8 a d U Z v V T 5 j P D K 9 k f d + + u F t P 9 w l k N k 2 D W W q u W 6 r E B j a + 7 1 6 R J u p E t e z 4 s A q M F n 6 N / g y 7 J n 2 e n A D c p 8 2 2 1 + 4 4 s 9 6 L 3 S w E C 5 t d E 0 8 V R G F k B m T T 6 k u 2 Q x R i G 7 n v 8 9 R F e h c S B 9 l W v s w A 9 g g R + H 3 i / T j c o s k d o V v + w x E C C B v Z s C y u 6 n p 4 i w J g a R I b W l O W l K Z k T A N V k Q b W H n + w F U s d z G I X D e g 5 v 7 1 q z k x X P O f M a t M n B K i 9 b x j x m G I 8 v F 9 P 8 c l y S g 3 r u Z 5 B V W f D 8 F l 2 n T 0 A v 7 w H l G Z g P Z S l v 8 C F d T U g e V 5 y K Y 8 k H 7 A / i Y Y Q 8 3 5 A w x 8 E C U 2 1 D O h F X t b k + F j 9 P d 9 O J a N q a U q M I Z g 7 p + 9 r T m b w j E N E J O O C 7 v c + H B A P v Z 7 Y / L C 1 e u D T u f c 0 8 E M J / v k H F J m L C P G B h n e U 4 F j G a w F n + f a 9 B 0 o / 5 x w 6 A c E R 4 N f j V 0 r Q u U N 7 / + q L x n J h K y m 3 c n v S I h W w 7 n 7 X v c S j A 4 F o W P 8 s q / 6 U e R S O t p l 2 w 4 f / s Y t 1 m W x / B 5 U M Z Y 9 m z k Y x L m z D L 3 5 W b s j 3 E J z f y n r I 7 F 2 N y w l 7 N S i G Y F M d 7 2 N J 9 a K 9 x b P + v T R 5 V 3 Q m / 8 7 N i q o q + 2 d 7 Z U n M 3 0 U C h y N S X 2 / R v U j R S N m f K A q K 0 5 P 8 i z G d J A b j G n 1 e T u 6 E z n U p r z z z Y K / 8 H y 6 H A v s K H K o 7 n X d R 0 h 0 H 8 u 2 j i 6 K c k / Q 2 r s E F d h j 2 q 3 x B Y B l L v U V D 1 e n P w r t Q f i + w v q j j d h 3 G R U n n + o m x 3 o i 2 k O f h x 1 g N F N I u W e 2 y X S y 3 o U H J T x W u G W i z h w e q z G 3 r e t D 9 8 y N 6 m K w A n S 7 + 1 V e t C c c D g 0 / v e D v X i 0 p e 5 5 p E h Z I 8 O X v 9 R Y 2 c u 5 2 N + / u + m t u v 7 L y o p m Q R C E W Y 6 D v Z U E Y l C C x t 6 D N / k 8 N 1 W 4 P z h / g i l Y + T f 2 L y C F o n X z A W B t f 8 M 3 F P C a q 9 7 e H k 3 k 4 g p M s 9 z J Y E Z g 6 O B Q S o S m 2 a r j I Y B C S o y n Z v 3 M y w 5 i G 1 7 v J K v B G G L T c I Z + M H G K v d v f q b 9 q L K B + h Q s Y g y a L g 3 V T 8 S + q a R k p A o 7 / Y A 0 i 3 N 0 R f z S D I o p 1 c w N k w S P y 3 p Y V M S V D g 4 1 F B P 6 w h t z v r u J y D U K B v d 4 K f u 2 y 4 + 1 p 0 z H 6 q I 0 r m T 9 T Q 0 k F b K M z w w 5 j y 3 o g o L K F Q z p k s t Q C J + d v T v t 5 M 7 2 4 d o v u / O r z J + c P s 4 i W l P Q P 9 C l 7 a p u X D o G Y u r W a M n v k z q e R 2 l N R / X y C / 4 G y S a l x l e q 0 u H a u y B g 4 7 w P m W j u 3 W H 9 a Z Q p K y 6 + K Y m T 1 X E K W B F g 1 e Q l k w L 4 6 D V e y O O 8 E 1 f j y W e d p Y B i 4 z 1 p S x Z 2 z 0 + j g l s 4 c t E c s o c Q x r N 0 X 0 L 8 t A R + e p Y k c Q G a m T b U w j F U h 5 o I H 1 e I j 8 J k s g v O E d 2 y h D c i p g Z G E s 8 b 4 c 7 U R i 3 7 t B L Y U g X p f f G d / b x t Y e l u s P Q 0 W Z I H 2 Q V k T y 8 x q f K 8 f S A e f 0 T H b C G O S 7 t l z 8 8 i F U i Y H J u l l x S w z w Q K P 0 0 P X o q C g 4 X V b H g u T E R J Q a J / 3 y c + 7 6 j x l k R n H r 1 R R S e Q / N x S D 6 g N 1 2 f J j A I I Z m J Z I 1 H H N x H r 8 b H t 0 h e A + S 8 U g V 2 y n R D o / / j A e M T B V r a + m F 7 K b u f B v r + Y 9 Q + R B Y c E 6 V H / S 1 A W u n x x v T 8 K y 3 N j b v X r z M e 6 8 a 4 m F u 0 C 4 f I 5 m f p E z 8 C r p v O Q d P X T U V Q z b p P 5 L z 4 5 P 4 t J H t 1 w L O J W C 6 G o a I s m J d F U i b F G / r v B X 0 A / S e T P Z x Y u O 8 l Z 8 x / 9 M O 3 d A h S X 9 6 / + 2 a r n H S 1 7 X c H e v O c P + r 4 7 2 Y 5 N m L 3 O z E d 0 T v 7 0 / P s f / 4 G o k t n s U + F d P 5 F h I 7 6 J n x U M / H H I 0 j z 9 6 f W O z 4 C Z r E v U m 0 0 M N + S N U 7 B D R y f W r H 8 0 d / Y 4 D x 2 + N Y t G 0 H k 9 g T 8 A j m l j f 3 O y v N Z v p M h I i 9 D A c f o U C A Z t J e O I x C t E U X W G k L A Z P 9 0 a H 1 e S r 1 4 h Z E U 4 i Q m C 5 F 0 / y X x r w 3 + s u b 7 + d d n H 8 x F f 5 w 6 l T S k d 4 / v P h m s 3 k q M a Y f r L a y c a m O c T + x z 4 M 4 l p L E h c Q u g E / q L j i A r i M 3 W A M T t S M Q X l R K L w a M M E H 6 / O 8 A u z 6 H 4 I G d M 1 t 0 0 I 7 m A T Z L A i E n S u E P A 9 3 Q w a l W r l + n o D 6 C o M b D w Z P 8 h Q Z p o T M 7 g J h 7 l 6 a v z 9 L q r 6 z i x T c u 4 1 w 5 H f Q z Z Y 5 J j y Y q y l 4 4 t s C w p V 0 / Y v R A I z v 7 4 d I x X F B I G T z G d Z s g k g A P u r D q n Y J I / i e N J t C c F u + W l e J + 5 4 V L f T r s L g u h z z 2 R f 4 r t O a q q 8 i Z 2 l V J n f M h E 2 i F w h T e U T D k c k 7 Q L l p D a B u n Y 3 0 l 0 q J i F e I D 1 8 p j 5 X a R P z F z e O X Q s R 6 l R 5 f E U P b F C a e y M H c f 4 q Y R T 5 c f U Y + l V / c A b 9 T e o 8 C Q J i w l I G 9 V F Q + f a U 7 c P 3 W 0 z 1 O Z N K u 9 u 4 u 7 / e r Z 7 J n 4 C b Q V 7 S M 1 + M M R 0 2 m R Y U c w / A p s 3 H X s C g w m g w d g k n d c M r A B j 8 g t D 6 5 Q L M Q H S 7 E p T r C G g F / B 7 2 N u M T r J y F y 5 X F t E o 8 8 4 n a 0 k u p o W Q H D l 3 M 6 N s F N O w y 7 r N 9 l I 2 v h p Z Z w C C 2 F c D v 2 x A c a f Z r q i a 6 s D f 8 k Z K L Z 8 b N 3 0 g K M u i X 8 Y h w g v Y R 2 / z T D c E / W Q E 6 6 V V I v u N s q R K r 3 T U K g 5 b N l K A + y W j e p 1 b u d u m t C u a u k J N / Q W t b d P T F X w X 1 7 Q N 8 M e 8 h K N 6 O 9 a c Q L 3 f H i 3 f f i x h X w A 0 7 e e + 7 P t / k e v 7 A H h Y 0 v 2 N 7 y I + l i h p 7 v T I s j 6 H 7 2 x T u 5 h s o C s m f n 4 B 4 L I v 1 i j z 8 x a w 4 9 8 7 v 2 l z n w Z Y n b n + f 9 y t q 8 j H + 3 M c R X n o 0 g U n 7 o q v t d z n z + 4 1 / t z l O E w + c / U + X f s U E j g I C F s 9 K v N o w u T T D V v r X m h L n R q w p c 5 s j e R 6 F B A b v j L O B q w e i h 4 A y / u x I S 9 B H G + R R w 9 7 0 y N U a d r l c y O z 1 h 4 5 e d 0 p B q H q o 6 j G 1 5 K I d f 0 + s 0 S z t k 8 R U K C Q M M f 9 N l m z C L Y o P A B h I u v w e O p b V u n u L G / I W 3 x 9 f A 0 e U e 3 y D / p P G V w l b t q P j v q m u y m N K 8 3 a U h m W F F Y W u 1 U u i W n 9 f w o v O 8 S U w l x R 1 v F I 1 V A x N 0 Q z 6 5 3 D 9 g B d m J X v u 0 h n U Y N B g T t u j e n 6 B + r o 3 1 D c w C o o o e i i 9 v v N R m u r N 2 k 7 k Y R 6 Y 1 C G 4 A H J r d W v X d S l S m f 2 o F V U A O 7 s L f Q D w Q K j 4 P o T q b Y N h i a n N p / y 8 n l U V x B 9 B R S f p / 9 C + e M j Z Q 5 6 k u 6 4 d k F M 1 P h P O f x 3 e E U 6 t l e T q k 6 D M D 9 y U / I d c Y c I 8 v y o M J z N i B J D 8 2 P r H j 7 R r a W D g 4 1 d I 4 k f X d W V r e T H C X Z P u y H J g / l O I V 3 Z t w E T s 5 w U 3 2 Y i b f J L / H s 6 R c H 4 / V l s c 2 8 g E G N E L c E V 3 m g M j O 8 y h z Z / J A R R p q g Y / l v r Z / n D g U m G 3 K e 7 W Y 9 f x n m R Y m 4 V H d Q l 0 W d G W b W 2 3 o r i V 5 L G h P 7 w P R 8 f y 0 n E k a u n 0 F y s 0 m u Y I d W I c M K S h E 9 2 Z 8 g 5 7 i t l w J o g a j e J k z g g s r X / 7 / A J u o g A a 8 t 0 t U 9 V x P x q 3 J / R Y e m G w c I 6 v h T 3 k z V d C l R l + 2 d s 5 O / / u 0 D A m j 7 5 j B + 4 G Y p 8 J R x z 9 o H t 9 P F j X c w L z l v b Z H S f j x G K m H x Z X J 1 3 O 2 c U f y D Q e 2 H j s r d 6 r i + o Y H Z A t 9 r v 4 I 2 b a E R 9 i I E m I H X / u u v Z l b V 9 3 k 1 C K d S A Z R A s G H b p K i v E d y X G N T J R 5 v O l j p I K l / f D q d 4 C n C T 5 9 z P c Z J m H K 1 4 J 6 j a Q n D E 4 d D R N Z G x 5 e Z U X D H J z 4 + X Z 9 f 6 s x f 5 u 1 X d L l s 5 Q R Z b y J p + c J 5 u p i h 2 m U r 3 J L i C K C M j U 4 p T h X Z X n h M P w Y J n A X 3 K d g 4 R N 4 u W m P J 8 l z r 8 y K Z e J 1 + v u 7 g m c E 5 H W f 7 t X E t x 4 P F 2 9 l + c N S 2 E b U 3 D E n M N I Q 7 c B + i k 5 j 4 Z t J 5 X 1 V d M L V F / M z L o / f 5 V J E M C c g 5 H 4 7 D e h 6 N O B M / J r l c m M P q 2 v 3 + h B F I s / i m e H V C 7 9 j y m b G / y O Y Z x H Q A D o s m + Q v 3 I e j C 3 L H c h z w 4 6 z c u L I c a + N D R E R x L 2 I H w N 6 0 w e l i q D / b H c k c 7 h W 3 p 1 j O R / S z D k G m U K 6 h c 1 X x 2 0 G p 6 w n e X W o e Z 5 Y W 0 I e X 6 q s D N y s 5 v R a 7 h Y v T i S J o R b n M x h T I h u z K 7 D Y T g e P Q p 6 / M y 9 U Y F T 9 r l K z Q 7 I u S 5 X i U t Q C U B e p m U 3 K n X 2 3 A S a p Y Z u Y / / V B u O q f 4 N C n S C / v t W l z b v / N w O a l N B P Z n i Z H B l 8 K L C a J Q Y H 5 u D 7 x l j 0 I G m H q 4 / C v T A Q B U + z 9 o e 7 N t V 7 E s 2 / K D e B C l Q I 9 I C C R E J Y G o 3 i g l C g l E D V + f Y 5 u H 3 8 i W G d k y o t 1 M j + Y e 5 m b m 5 9 j Z R x v W m n O M 3 j c H 5 q r Y S r t + 9 M r n C o Q / G y O X c P y I 3 D Y r M Z L f T 3 S 0 S A o l V c G h e f y O L r Z s / 8 U 9 / v M 5 q t 2 P 9 o e K a F j T f T b k P 1 T o p v 5 w p b + 4 C O v y / a U G s N X f p W U j O 5 O K i F 7 z K M y Q 4 T c t R q 5 + V x E z D u 3 n 1 l 5 b U b y b U P x W C u V u N Q 1 0 Z f / P T g 6 7 8 D c j n e X a 4 c 5 h W X / E i 3 h k 1 w y 6 t N V 5 i Z / R E y I f u Y x J a 0 t v x e s l R A m O q d f 1 z n T n A E 5 e V K 6 V V 8 x R 4 b 2 9 + F z + A R 4 n P N t p F S B X t l T 0 K 5 N g s h 9 T H H + N s 9 A L x 1 2 / B K 1 q m O i i o M C 8 v m L A Q M I K M 2 7 R + U o Q J V 5 y x 4 B m 7 7 5 v U y t i + p q 7 9 t B v z 8 c r T K 8 q l H F J 6 M T K j q m x 7 v s F R G n 4 L s N g t g E I d 8 P 7 z q C N A 4 5 K L e n h y I W k H Q Q L a H t I Z w E d O B M 0 g g / N b w N T H t N 7 5 w L l 9 t r P F N 5 M W C k a G M O T e 4 X y I M b 5 j I g 9 f V c y Q k Y n a u G I K g A t X 7 7 n N 7 K r r G B O q H d n N H P I 3 p w c b p / D h D s C 7 8 y W g L m c E + / p 2 K s e 2 l 6 A 5 a C A O J t 9 X 1 u 9 n o U O W o A 6 A I J N 9 q x 1 g A N A P C S I e v + h k l u O d y + f / v B A U 4 R g C r z t r t T Y n v F Y U g L 2 9 D J x n / q x y l J Y H 2 C r z 7 v i t B 8 / 4 y R d c 5 f 3 m A + Q D / Y 7 1 V I l R d O q A H p y V o 7 C z D L H f 0 h o x A E m Y s n g / v p D 5 o C A B + U v R 2 6 k 1 z P q x 9 e r f E y X 6 z 1 7 n k o M 9 O B a F Y / z 6 + K / Q 8 r n h w c u H O 1 M 7 j v y M 0 g / Q 5 q g q t W Q e x p Q n i y m x H m v c I v U s 4 j 9 7 r 7 5 V S E n g q 3 + e H l a C / 8 s f 8 e x t Y j u R c D f E 6 0 P X p B c 5 b o M 8 s i e X T Z g 9 3 s c V D H 7 j + 8 f e i 9 M K w L 5 i O 6 Y d + z y W C D X 9 v F n w d o S 6 z + M v q d k 9 p 7 7 E / t 4 n y H w E E k V 3 3 / C b 2 a O n n T 0 F E k Y M + k z O f t L k x r O 9 5 A J v i + 1 L W m i 5 + k w B o G G 4 n G k U + c G t E Y W V H N T q 6 j s f R 6 Q M 7 7 s 0 T b s d W x b z J P 4 9 o F y r 7 m n G a P B F k 8 9 S w q h 4 A V 5 w R F T p F / A u c 5 6 2 B K N L 7 f N 4 R s y S m u r m o x b A f q B x v n 1 j g N X W A o 8 x b A R 4 B 5 U t e D 1 a o a 9 V f y 1 y g M 6 U H G E S B C 9 B Y b t 9 C C H Y a + D F n R 4 4 z U L W p R H s 0 z C b p 5 T N Z M L i 1 J 1 8 D I f J z E Y Z J a 8 5 3 Y 9 j a I A h x T P w n 4 n V B A I p W U T R + K d 5 F h e b t C T k 3 P 1 j P 0 j G G E J N m M L c 3 M I 7 8 v r 0 / w F B s F D R i M v 5 Z y P h X v E G Y d h 4 A 5 P l + v e C m b Q 1 M q v O V 5 A u f T G p m W e Y 2 6 9 E e B v S q / h W t U l 0 H i s 8 S q R 6 V + 7 b g k 0 x N L 4 + y 5 S G b k 1 f 6 b q o i A S k M F S e 4 9 P Y m B G I w z D r g K n e s e p M W v u e J E C M v J U w H f l l 8 7 F 7 d V 6 h f N u T G l 8 p z C 7 M 1 G u g B B 0 X o L I d J U 6 r u 9 i x D J A P R 5 r T 3 w h g Y + q F w 5 h x g d c S A T o g 7 8 Z I H U x / x 3 d X z H N i m G 7 U F U e 6 W j / Z b S i v S H 1 P U b K f g d T J k q m G N E U 2 S m N c p j o c D e S R y + A W E b R L N G T 8 p u 9 + H j u z s W 4 3 0 U M I V G Y 4 r 1 / + V K 3 6 R e d o J n + H P S r G R e 0 S I P g J 3 K h V Z s s O 7 9 i A G X v Z r a L W / y 6 w g s x 8 P j / 9 C G / + 4 v / z y 9 6 + d s 9 G V l O F J f u E H w / M t L S m 0 6 1 z 5 9 f a o R Q q 5 p P I J 9 E x M j A e 9 e Z x 6 f s J 3 Q N k V r E K U F + X r j w g N L e J N 6 P 6 H M 2 F s S g N R D V F v h o 1 v X D t d E d F p z H g n X Q k 5 b R 1 B O L i Z 5 x Z C Z H 6 x n / h d T d / K z E o 3 3 b v a a m 8 n h F b Z h C e m y F + W g o u o w n y I G v J 2 U Z Y T a P d 6 + v x s r j D j M k 1 3 r T N j N Q U x w / 8 K Y h D u D w 9 P X 3 d S u Y 8 D r C M s u c K q E 8 / f j z S / N 5 A D A 9 Z Q b n S 6 Y H b 4 g Z J 2 h R h u a d 9 j D v e 5 X F I / d k x 3 M T S 6 1 i j b z z u Z 5 B b Z + I 0 a F + t 9 t D U C 0 P 5 x 4 d G 0 E / r z E u + u u i 0 D g d M p h K 2 H y N u w 3 w 7 c h W 3 6 2 a 1 m m U l m / d + z m 3 Z h Z A a / R u i B J A r 8 R E F D Z q L 5 f o w 9 n r d O I G G m n 0 m C t n I b / 1 J T w B M F C H t q P M a x d P r 3 U l N S c N M X Q h 7 Q 3 Z L U p u 0 n o D b j p e 4 2 c S O C t F X 3 8 1 E t f p k n 6 O 4 r F k 0 C 1 C Y o x h 8 5 H O X S M k k X R R O E Y F 0 9 v S h h I s 4 s b 4 s W k d o O D / e 9 5 F M 9 S P K 3 H i j x h y s D e f 7 b w b o V h y v c Q W R / p 0 I W u R i Y R 4 g A L h q + Z k + q y Y K h L d n y 0 f 1 f M H m r 2 j / 1 z y k x F a E o j 5 O U 5 Z h h W j c Z I Z M f N 3 P v 8 c V d s 6 0 D + x X + e 6 A D E S V q T e x i y D Q X 7 K e m d L n 5 / d 6 Q 8 O D 8 z C q P 4 x 5 b 1 N 9 a 5 2 k R b N 6 h 6 9 m x m F 5 N p o M O 3 5 w C c w P S 6 2 m G / w E 2 b B D / g O / z R N r R F P q i K D X 1 E 3 o B 9 A 6 I G U 7 Q V Z f A W D m b L 8 t g y s v v r V x 3 / K g n V 5 W C J R M 0 k 6 d F + 6 s w 9 q i c f n d I Y m 9 c T F x + j + e N X J M S t + k / X R c S 7 E O w D G L R i f D y e A + S T N P x i j c S Y v M I n l 9 h v L 8 m s n 8 U b 6 7 t w 7 g q H n 5 3 d j n 7 I n 3 v r M 9 c H p h m 2 o J o F o F g y Q H E H b n l S x J o Y 9 i H g s U z 9 V t A D / N B G G 8 g 7 d 2 / i m z x N a T Q U t W V L i K T / m L O 8 9 Y s N o u N 5 p 1 p l E C M k u H 4 Y 6 J C x C O d a U g A z x H h U B J x O n b O K F + 8 o Q / A G O d U L 6 M c / 7 K Z e d J c Q H t z h Z v J l R F C p d A 6 Z P A 8 I r Q v M 5 p n K C 5 u f 1 a z 9 e x 4 E 2 X j c u y F G l s b 8 8 P G 1 w m 8 e H X z n v Z C 3 f 7 w k w V 4 9 X 0 p s j e 8 Y T b s D i s X 4 J y z c C d y + o q g I + H 1 w A + K G s z n V 7 V A n o g 1 s h z p X 4 a Y j U i R K U 6 J 0 C C U 5 U 1 3 K d x 6 v K v J / N H S n R Q F 7 1 x x k D T Z L F f Y z I B D v R S G H + W R B w F u 1 K c m N s a 3 u V 2 V s t t / s e / H o M x / p C 6 + x w 6 O I v 8 / Y X L G J C w V G t 0 g F A p Q O 9 X y s r i L R P X P i p k F f U R p a u x C Z J V K W t V o K 9 p d u F / 7 3 L + C P c d o O E i x c U i g a V C b m T q t N Z w 1 g b p s W f A X 6 E U P 3 m c k t 0 B a n H F i 1 b M U A p w n o t w u l w I T A j 3 z 4 n I L A O 4 Z h 0 1 i / B Y L v 4 J I U B i l J x w I I S F P 9 K u K H L O Q 8 X E d N e d h y 8 0 u s 6 N g C V H P O C i Z g o v 3 N h I Z r 9 v l m S I I X g s U p T Y t E I x m U 7 M m e L T J x e o e C C y g E Y h z y x G W n v e u 3 J c 6 q 9 f 9 D 4 N m s 6 W b 0 C Z Q J F G b q L r R 7 3 v m T c J o B p s K r P w P 1 V v s A 1 O d 5 Y z y B W 6 q R m r 0 s l H 9 b 1 L 4 t w R k R 5 x T f 0 U O p w A + C Q u 4 M V i H Y E q z E i Q U I x s H l f E B V F h 3 D t E 3 G l h f K N t + D o 3 c Y V H E r x i A V L B w V A i B + r l F l k K f O j h W r g V W O e 2 j 6 A W C R N 7 O i d 9 5 1 P D u 0 V I 1 o E 4 W 8 y g 4 f L u z h t Y o z B + 9 w d 7 u t m N G H 9 a o J V j 4 1 x 8 w 7 f n c 9 9 l y x 8 W j / Z r 5 n H A Z F P O 6 r x e c I 2 J m 0 P L Q r p p 5 + m i q N C r 7 K / l e b x b Z / u n s L h f K R L c 4 n 5 a X i 4 4 m 7 / s R F c Z O l H g / Q w F g 1 M G U B z 8 I z n u R z W 5 c n i G 2 a L P 7 H x V 6 z g Y 8 T w n p S P W x F u z C C K X j 0 D i U 4 l 4 q v i K S u Z Q a p F p N y D E 3 f U r n N q Y 1 O m s T 8 h U 9 k X Z u t p Q x c w + W K 8 D d C r 1 I 4 U M 2 n 9 j U G s F 0 a i D 0 W q 6 u M l o X Y s H W s j Y 5 5 d t h 0 4 n F e k L 2 g M w q e z Y r z N 3 n u a c p w W Y d k l d o D N J 8 d H i B g 2 / 9 C Q h k A W b L 1 n I m B y V 6 i x Q F Z E b v O E c p i F j S H 2 b y l + D 3 h v M m x k + L S 4 j W 1 z u l 6 F p Q X X u Z b A O P A 1 M O R Z 6 2 7 Y O V v l t J V F + I f 8 d j H t 1 q e + f m n d E 3 D U T K Y e g a s 1 / f v E P X b 6 E T P g o L i 9 Z 1 / J A 6 A J m p + M w 9 5 A G j f Z d q m x 3 K a 5 j P A O P J 2 g e 5 V + 7 g d O G 9 + l U g v f J D 8 N a c k A s W t O S Y 5 e F T x U Q M M h B 3 j G F L 4 F / P m B Z + J z 0 H h c x K n B i W k I H f + O k D o 5 u / L 7 X O j K 0 R F z U C 0 L W / p a R l Z D j V J T y t + V S w G X P 0 F Z + w 4 V M P q S F U T T L + 5 4 / U G o Q U Y S / I z D t 8 X t F K E Q 3 B K N / i S f N w b R T g v m J K S D Y Z e J J l r 3 a v m 3 1 w 6 1 3 N W o Z c H o c K D a r K D T b 8 Z 8 D 4 2 v Q 0 E Q 7 W k Z s e c X r N g B D / x S I n y h o y m m t 4 Y W N s r V O V s T k l n s A Q u f 3 k I 4 m M K f a E 1 n Z C a d 3 x u 8 w J G 5 q x 9 d z I N 6 u Q + p z 9 0 s 6 2 Z 3 C 3 4 i t M c Q / g 3 p v q H H 9 g S i w N 7 7 9 Z c R W + s x 7 M X X T 7 Q T 0 I / O y Q 5 I i Q F S q o V E S L f Q u u n F H z o G P j d o 4 A S v w 6 i a q G l 3 U 8 L m i t m Q 8 B F q 2 A B 5 y D 7 d M y A z j x P z 0 X 3 G 5 t Q T Y F 7 P 1 t R 9 r L 3 L S P 6 q j 2 x h e Y T l Z K I n r r x h P I U H o d F g Z k 8 2 t W Q P I w I K 0 9 b t h U F K O / 5 j C + T P L 3 q A R G X R 5 5 z + 6 w z y 5 r T Y e K V J E v t e V x T k d s X 2 f L N p P 9 w p 8 z C G W 9 A e L + L 4 b a M L u H h l f 1 h U 5 Q o F K h A K N n m 3 7 5 e I n N x O 8 z X l d i D 3 w n C 4 9 2 1 C + P B + / t Z l e l U X 6 W Z j X F r u X x R L Y w u F B v C h 6 w 5 g N M 6 Q H I 6 l s 0 P K u 8 c y 5 e W f z P 5 J 1 c l m 3 4 K V f p Z F + E n L M u b i i j 1 x n U C y 8 b Y Z + r z g w l n U f D G R w 0 r 4 O 4 k J D 8 Y H 9 0 7 6 0 j y + N j J X k k V v e J f K x D Y Z C c / Y i L x i e 3 n l F N y M + g t g v t I r H s u L m Z 0 0 G W u M c d j + 4 9 M I R 9 5 / 8 W l E + A P U W b n 5 D f H + H a P + U 9 x X H P N y 5 v s 8 t 5 W + 1 n f m 3 i u P l 4 v d Y / I K I X 6 K l 7 w 5 Q F L 5 q R Z f e F B H s 4 K l 2 1 / G D S f T / P i Y 8 e R t n y / 2 2 i a r n C r L X y x U + r / 1 W d D f C T 3 k a u L m B 4 v 9 s d L k e s 7 E p E S O 3 c w y + L 2 + V w B W R f l f 1 Z L / q h L z f / 0 h / / n v p y H P o 1 2 / 3 w U 7 F R 6 9 K 8 b R I U 3 4 0 + U T L D v w O A I + X L 4 F A H j / k W k T 6 / x 7 A T 9 B / q e 3 S / w R p 1 2 f P R M i F 2 j f 5 c F + F X A W n D B 8 J L Q 8 X f d m P f 4 J k q p x B d l C O 3 + u v Q J G 9 u N N l E P + 6 g T j 4 L + Q W d p F K 9 o Q i 4 H R v E D B T 4 h t b H o n 9 w 5 W y 8 I B E Z n d 4 V S G K S / p y Q n / H N r t W / 9 k B P E j Y X d h V 0 W c B 0 d 2 6 K L b c R r X 7 3 X r k W Y d G B Y t j Y f R L h x I C 0 y e P N g P Y G K j A l 9 E t m L a P h / 8 r E s I X y R b o M K y f i N L X 5 1 a / w E Y 7 / K u 5 + M F Y N P W C x r b H y S t t c r h Z D 0 P h r o 2 Y S + 9 Z e Y s 9 s v c K H D F m I d c J a r o I P g W 9 r E h d S J I M I G s E / G m 4 / 7 6 v i B p R p 7 O f P L I Q m U k Q r y d c S g L L U Z c f / l s l + 8 k X l S z L X v f e 9 7 g H b d p H 2 d C n w H 9 6 1 d r 4 g 3 b L k X 4 k n h v 0 q q / t t i m h t B Z 0 o D 0 R N a D T 4 1 o 4 r h v R Y G 6 Y x s X p Y r 4 C 7 g f H N O + + u R 3 F a Q 3 S j s / A s f F D Z t o L w X y P K c i Z 3 k 0 K b s v n r b / r D e R g 5 U G K W V t e u d H T X w F 5 v G A 3 5 L y u k N C P o 1 S l p 6 m Y 0 2 1 r y q j P 2 T H J 3 j t K 2 x Q V z f C C 2 a 7 M O F s V a 4 m Y E 4 W c w S Z 6 w 5 x 7 K y E J M S 2 v 1 v 7 q F p E g / Z x b P m Y T X 2 y v O z D E 9 T d c 3 2 p q y 7 S B W 4 A J Y D 9 C i Y h a 4 6 T S 9 T 2 u 7 w Z l A v 0 0 v b 6 7 n a g 0 l 9 R u I B H S C S + b F F 1 + x F + p d N + 3 F n i l 9 c u J R J d b A x u y L v q U 2 2 I O 6 6 5 Q q F V 2 b Z n l c j j P O P T d 8 A i R b k j W 0 g 4 P t H 5 2 W + I i n 3 N d N H c 4 V 7 4 e z / L 0 m / k p w h Y d 1 h k Q J D q f + D X 3 R M O Z R Y 4 y j f C i h G C G m 3 l 2 b d I f q 1 m C x k 4 3 A N / / w I x b b G + c n z d u y a o W m M U I 7 x 2 Y 9 h x x 1 4 + X P p u g O a p n 3 j b W + / P R q j + g v b x h k 1 X 8 + m x G P r J Z U R 4 L U m A E O s x 3 6 E + A t o 3 z m o J L x l k G z h 7 t 1 g N l Q Q a v z 7 a N 9 P C k A C o a Q / 7 v j e 6 c s E W r N 7 s m N O A Y f w N 5 1 B x u F f V u N R N 6 F 9 3 f Q 7 G I 8 P g U 8 K I h 4 U 1 B v R p I q 7 0 e P S U d e g C F l B k H 5 T 4 d 4 J h 6 C 9 p Z O f d s S C / 0 1 R Q r F U O b K g y P p C A u G i 2 A R C Z 7 p / g 7 + i q K i + e 4 V M D g Q G b U y F 2 2 5 / + q y 6 b R z p D 6 u d c y 2 N y 7 3 5 N P J Y f 5 W 1 f U M E h 2 c U R q D d 4 t d K k 4 7 E s Y m T a s z M a X + i R H P P k 6 Z M S Z o 5 n 6 f O i m u d l F m + 7 y J 8 N w e m + 7 I Q Z j 7 R I p 7 r D S T P G a t q r + g A V n 4 6 g P u P B s D 2 g + H v c P 3 + Y 2 p O Z M V + Y p x p Q h O H z y W e 4 O 3 u e d W E n r u Q t o k m K 5 M 9 S 4 M L z j h n K 9 t U 1 j o V j d C t B b X 2 l I P B O 7 B O i S j a N 3 r 9 o i v H W z + c 8 w I 1 2 z + n 1 F D p 3 + v z U P 3 Z L 4 G n U f J A W w B + 8 Z t M A j B x c A O W S O h n D q i P D e u b F 6 B 6 L P v o R z o L 4 d M e d 4 O Z 8 M K S Q l 1 I 3 t t f 2 + 4 l H J V / t p c N n q s 8 v O 5 n N V b g 5 K h X w C J c i i o A Q j g 3 E B P Y s q T k 0 g / Z h M n j m T p h A 9 U I 6 3 7 e / C t J s h z U G 3 z w l Z Q E X / B r V v O C U b m h k B V L j D i x F r H 8 K m 5 e n C 1 b t x 6 J M Z 9 4 6 J 8 F Z r c T S f W h T c A w w A H C S h 7 e B n N V Z 3 n C l N g T u e g q u 6 a f c 9 D p O Y 2 C s F 2 M j b q p + L 8 8 / 2 q k P i 8 L j 7 V b u T 1 o G p w O n e w f 4 H x q y / F Y f e N i j Q w 1 J N e a 2 V 3 G i U + 9 + E 7 u z 7 K P 5 M W 1 f h R V L B I F D 9 B F t 3 1 g 6 d 2 n M l 3 r 4 Y P x B + k / D p Q M D W M D + d 8 v w i V s f e y Q V v 6 q H H l T r T u 1 Y 3 f 2 f B d A p 7 C p k X P J o C v n n 5 h U r W / K + w 2 H r q I 8 7 g p a P 9 3 5 B y q J L / 4 Y b R F v 7 W L 5 d o I l G h g x 1 m P z 2 k k L 8 / g d Q j / P Z 4 z N + D L R P m p K r t 8 d w G d J j f + U R E 6 Q f W C x n X j r y e s Z Z R H Y b y a c b 3 l E j + O / a j X z w n Y 5 X 5 L / 3 6 L u d s N S E P + a W a N l f 7 B y i K O y 4 i 0 O E / H d p I / / 9 j k k x x Z s f q e X / w U / x / / P f f / n 4 / N P a q X / 7 e L z v p f 6 Z 4 t d g A X 0 9 b X 9 M q P 8 U K P W O 1 u 1 I 4 D V 2 D x 7 i + N 2 / 5 E m H A h / C X S t r P j f v h P 9 V z c B s 7 a + a M Z 9 q q v z / X p 7 0 X / Y v 8 g m C z m M u y A / U Q + A W 9 w / p n 0 P I C a M n N R 4 J c s i A i N H v L e 5 a 4 n c p + k K 7 4 i 6 h i 7 C u v q m r R R 1 F i 3 X 3 q f 8 B x h 3 3 o v U + L f U O K X l i 6 / w x x O x V x G B 0 9 8 6 5 C + g G u V B u x 9 0 h v + Z E f d 3 p N q r J w I p a a G r u T k A c N 8 3 t 7 + j V o S e u 7 7 + z R e J 8 S q C w o h p Q C u F r I 8 U 5 + i T 4 o r m u w E Q p S N w j 0 m K W Z H 6 j I 9 g / j G 6 U e P M l f q F f w Y I j X F G R z h y r m k c B V H y g 8 X Y v q a N 7 N N j O s N S 7 h k M Z u O e e T k C d l c 8 j 9 s i Y s 8 f 3 R o L x A M Z L g S L W n b d P s E W e q X B X I 2 f 8 u O w P z 1 b L P z n X H 8 Y 2 2 q a z 1 w E 6 0 p h N V H N w M I V a Z i M B R z P p 8 I S A A l Y d 3 L F x J r T u L b o 4 z W f N C a n f 7 a 6 H M C g v b H y y n x H Z G U R 7 Q N D z R M T C A 1 x h T J h J T v M p x F p p Q m 0 I Y X 8 j J I u 4 N E 9 m 9 z A q f B 2 O 9 J / n 6 g J G y u m f P y u e n R B i L P z Z K h s d g u 6 P C I L s j j v u Q u 4 w A 8 w 0 / L 4 0 E v 4 3 1 8 s f e 8 m 2 J r O Y X n 9 e z O z t 4 K / 9 8 6 N e w h 3 x 2 B P z 7 u 0 I 9 w b n D s E C 2 d I Z Y r U t o z b W E o U E 7 C B z q z x l A i X v X n g g x Z c g V 4 x f e T t M / s H h G H M 8 J x A Y t I 8 O 2 E b u u q Z 1 J 6 O a N A K H B W p X 5 W n 4 v o d 0 v c T P 2 W 5 D x C s j U m r 1 c g Z Q f B W r J 3 j d q J D p F v H 6 I k M V 9 Y p y T + D o m q w q N u L i r 6 d 0 + i 9 P 6 v / R y P 9 / O d n f S R e e B g G I w P O n s F 2 o L G V 0 + z D A X r / I 3 o u P P R z l + l N E l O O / + 6 R 5 G G f e B 3 8 j p B 5 u 6 J x F o z t X Q S C E q 3 5 R p J I r q 0 t 5 H l S b R H G G J p / b Y q n n q p w H a B r r 4 8 0 Y b t y l S f R 5 2 5 + J I c n Z m M L U l N o W K f b 2 D C n z a M a B C T 1 x S C 2 u 1 d u o X m H F h P R V 7 C P 2 I s X 3 9 e 1 1 I J z 4 s D G d m 8 p m C s F c 6 P G K C X o b t j T C 0 w F k B l C 5 A n R + U f d 4 7 Q O M E G G w + u 5 R u u 5 F 4 a Y h 0 Q a u E s v p w 4 R N m 1 j G P S 0 c E u 5 4 O a 4 p 8 y s N J v t d 3 z + 5 + 5 m o C T e H z Q g R P F q 6 3 A j i W Y m M O r M k d k X D F s t X W 1 y b 5 K C v + 4 V z y 5 C R 7 l v b U l t q V N t j L m w P H B 6 P v p p + B V Y w y 8 Z 8 Q 7 g v / S J R t v + I F Y K M N L / h B p 9 a y W G D u F Z t q x 6 v U t D L Y S m + A X x z F 5 K u S k X G e m o h J z T r 5 j j W 5 U o W 2 M Y d U p i O 4 B l t J M C B r P u Z C 8 L G w 7 Q m Y h 5 v 2 k Q G e h e 6 6 B e 8 6 s O V J O J H X I C C h h 3 + + t 1 5 W m / V 7 / N 1 O S B + i Z / q 3 H k L L A Z w G P A H P s / W F 1 z L D Q 1 8 7 H J l z j s d j b N t 8 N X n F y l j d + X 9 B 5 j 0 1 3 V l k B L t w g 6 T 9 3 g e j n E N c 2 w J v J u k J D e o E O f G T Y C V M r k y Q P o y E 9 4 D x 3 t + 3 i 4 l v H h W 3 J C j c B N i k K Y G 4 I W w v x D d F 5 O X n B + N w 4 x h E y Z g q F w 1 X r g 5 a g w f g b 1 3 0 F e u q h x y 5 e m 0 b 3 p A c Y q 1 H l / B N B 7 V / f l r Z Y M C c w x W o A f L T m O w H p 2 4 e / f 9 3 5 I Z i Q n 6 9 X b X H 4 d s G A a Z I b c h 1 J D A F V 6 T 0 u v 4 c T j y d r l V m O t J 5 R V D M z A n 7 n f M H 1 / I q P w A v D w F 3 N k V w Q I N T / b K W q L 5 e H H 0 1 7 L E 6 7 J B 3 x b 1 L V + Q S D 8 7 s o T o 3 n C R E v t 2 e k q I S b z 7 S / y N k J s V 7 y 1 E r F E M g d 7 s y 0 z s O y 1 4 V w e k F G 6 w J Q V B 6 J R 4 1 k K Z F L o O 9 T x f H 7 i C C o L O M A X U f R q d 8 u K f c + D z S C 0 d + W w 4 + n C U z v F e 6 i 7 3 d X l x t 1 w 7 n + 6 n l J G y 0 3 T U t 0 y 7 D p b y d b T 2 U M K y S d h c U Q k Q x G r d F Z g n h D j m V o H o / B 3 K Y L w 2 7 e 1 A / 5 2 h L 3 4 O E f J e 2 n Y 9 O k s M 4 L 5 a X z t Y U p 5 0 x C 2 k x c X 3 2 A e 5 e U B p j / 2 j 7 6 A m o s u q F O e E f 5 f f l 8 h x s w m U 7 L M F D D R z Z b v e d O 5 m 3 Q 8 h + X l M v G 6 T L 2 w H P H x z Q W Y b P w v p p t 9 a T E 1 Y i B m w E e P K i z j T B 7 M u P T V e z 7 5 G C 5 8 m D n O 0 y O R 8 H f Y c q i 7 m E V T I c 3 J + X X A 9 1 w Z 3 4 q 1 h B 4 4 h X e u M V R N Q T G H z m Q D o l x 4 r d i s x T j P T Z k F x Y y g R C u g D b 9 g H V A k K S 8 d 8 J 3 x w e / B b N / t 9 f g / Q y Y T 5 C N a 8 y M c I c K r X o D 0 D C S Q j 2 v P U s o y t 4 A E 5 J r r 6 T j 1 o l k a 9 j B H U D 4 v m r k 3 L A O 7 O L T E G / 0 4 h D q K N C 6 Q e u M x E W x W C g 7 5 3 v T I t k D t 4 j y e b x p U r c b + e Q N f 7 y 4 9 u l t w K 6 u a Y r Z Z x e 8 R 1 u s U 0 n p g U p C F b f T d D s M P q 3 4 f 6 J n / / R t W G e f e 4 J J 3 g b w 0 C 6 g T b b v O n 5 h J F E Y y Z M Z s G j w q x k s L q 3 3 O m o y T 2 P U J X Q a P C S q x i g X O D / S G 8 g u 4 4 q Y 9 l x I P I U q Z S Z U f A K B k k V H M s I X Z O G F O c d s K S 1 X / r 5 + r x 1 N c 1 n r 4 0 J 0 p d 7 e n V 5 A Q f K w j y c / b d Q 3 3 i p W W C c 0 m H D T k k J 6 c w j v M z 6 d i A t u S J W 5 f M C z U P i c f 3 S y C w S 3 d r 1 R l 5 y Z s B Z T j b N R i w 4 W 4 Y o Z 8 E k J O 0 3 q + L z L 7 s W H 1 e O O o p H q e n G B w 3 / 0 j c Q B w 8 r V 8 K n / d 0 R 1 u / m s q Q E v 0 Z B y U w O C z c 1 6 W n F c z U B s U 5 3 8 F 6 x Q N w M r q c 8 g 6 4 I x z Z t J i O h w L 7 L O 3 x M T p p d J k P r q + h z Y s X z i W C b 5 l S j n l a T g Q q t 0 h v v 1 M 8 j 3 8 L 9 c k i g f L 2 A y d F P m C N e L v s w d x z h c H S w k / o E 1 i N / z 4 J 9 t p 3 2 Q N i M K W w x X K e w T c j 5 A E P l p z 1 9 u m V W m S R 9 O r 7 J G X 7 C h 4 P n k G G K e h e r 1 v a 7 M M r 7 u P I 5 u 7 m j l D h J b c H e e g i g q q Z q a X e b 2 8 p S G o O a N s I X u I T s O o t f g h L w C k k M h T F + A R y Y D G E e x u 0 H e O q w 0 V Q Y b G g p u 6 H s 5 W v L f q + 1 Y v C c J k V c I j n n R N L v B j v L j X 9 j a / U H z N P b 7 j j y d P + g + R E 6 m e x h x F J F 3 4 k e S a j R 7 + 9 4 q 0 S b 5 8 D 1 o d f B Z F c 1 f 6 A y 6 3 x 2 9 e 1 n 2 1 7 3 1 / 5 f J l Y o r c k C x 7 u C I d Z 3 p p Q a K j k p i 2 q k X I / p 6 p T f L p + C 8 C 7 P 2 U 7 0 Y 8 v 4 g T Y y k 0 g J 1 v 7 Y N J r j D K 5 z u A i U W + P t e i R G Q F Z / Q R 3 P y L C 1 3 q b t W P B X W e F H i o 9 D w Y L b q S U 9 Q T T V 1 7 e W H r f A k j J a j e c b P L j r 2 y y K v f r r L c 5 S s C P E v T 1 9 T j O i g b i 3 w y 1 / F u Q M x m H 9 e G g o e G f 3 n H / 4 z 1 F m T E S o s o w p g O z e u r e R f + c 6 y s C l / H l o o j 0 o / / t t w + 7 x + 0 d T e f w B 7 o H 3 1 g A L x t 3 Z k p A Q J f h r g u v 8 D F W N Z q K h x 4 M V Y B H / I Q T 5 q U 5 f T / n u K 9 P I v Q d G K M 5 g X E k 5 Q P O A m a U h 9 F r g N 4 m V Y Y V g T 7 6 X T R u 9 a D C w j p 4 C X t V n G 8 7 u 5 O R R 3 A p o Z W D I y 6 G 4 d c 4 c C A / B A l N G t O 8 B p O 2 1 u N r 1 U K 7 k N n W S 1 L c F U W L n L + T K 0 N m 2 T Z d u 0 x h h m v A d i v E m 3 h 1 i t 3 t 2 O N t G M P G k u A h f A 1 f v 8 p 1 j 6 l P P F w 5 3 a 0 y Z W 7 9 T l H e W o Q g 0 L B o g V 8 G V V F b m I L + k E N C p A k n u G 4 5 s G i T P 3 O j 3 B Q s A u 9 7 y k q I 8 0 F + j 8 d 2 6 J n q 7 r H h l d / r D Q x 2 v t 5 o Y q A 1 a + 0 V k Q p 2 M 4 b v g g 9 q M K E a 9 t R o w C G l O q n G h Y m y 6 A 1 x 6 L Q q y j s f k H h b c V W F g 8 U 9 L Q v 9 H B f 3 K n 9 D n o r n w H W q h H O E 4 X f T e 5 n N j g Z m R m 0 4 i m L 5 C S + a p Y D K K u p K 8 h o o 9 3 R 7 c g J y + 1 z / R D A A T s R a A p Z 6 2 v Y 1 z l j g e 1 7 S + A O I i s M 7 m f d 7 O H A C q 1 7 E l p W 5 G j j L Y W V w / G h 4 C 1 2 C m 0 A L A V D L e N 1 4 e w D t f s 4 y B C 3 E i F q 2 2 q 2 + P L U k V t Q 5 2 K 6 l y G o 3 + 4 3 N n Y h k o u P V Q / z j m A y Q R 4 H 3 z 5 u Z S j 0 1 P A D 0 H i T U V 8 R X O h m A 2 + W v u O i 4 6 / b A q X D O l W E c f y C s / T E L U m w z W / X s g F j Q v W 5 E s O b 1 o w F o G 1 Q W 6 / x J L u s P z T l j c S C t 3 K K / P 2 x N Z j O t b l / u Q o H M T g t x E e R 9 9 b y P 2 t 5 7 c O r 5 / g a F f b 2 B d o m E 9 Q J E X / Z J q p 0 F g h 4 e y U h N S 1 A T 0 F i 4 X 7 t 1 e Y C F d 1 X Q l E R 6 S 7 7 D h V 3 A U 4 M S J v r D X x r 3 / 5 A R k j v y L s z u p M N F Z W z Y 2 z q P C e v F p L N 1 z 9 Q D P / K f q f O 1 + i g 7 2 m 9 v U I s 5 e k b M d O k 8 W N K j f R e u H s R s 2 P X 2 h E H q + y M Z Y 5 D 0 E i 6 V u M P C H 3 G R S v 5 C q Y 5 V 9 n v g T W C B G N v V s q M K D P T 6 L a 4 9 r D n 7 R D Z m R A N v R I + r t q j U Z Z O C m l M O H 8 d m W a 4 r z K e B y n H F 0 v p M j w v d y z A 9 g h D X U X 8 o l V / 2 t R A b m L Q R D T v e R m i C w V / 7 M 8 e 8 t v J 2 h d / b Z C r x 2 5 W J s 3 2 7 7 b j k N 1 T e f 8 v m c M / v L / v t j t O 8 Q 3 n I o 8 A o X P I 9 b J h g b C w r w 9 8 b r 9 R u + 6 E v Y S 1 K n s z V L i / r o Z V E s z l 0 5 P f O x 4 / J w B I q n T i M n G g s h 0 c 9 2 E h h + c D z S O t C 9 v q h Z T e k s E 7 9 s T 2 h 4 b A G d 5 A U N U C G 5 t P 3 W r + U c 8 L d g q P r 7 N V S X b z N h z L Y b u e n M z U k 5 R R V a D M K v a Q H d S C z 8 2 + A S 0 m 8 0 u W Y 8 j J z A k j u z 1 u S 2 P J 2 l e r p I 0 f y 3 H e e U M x m l X D P 9 6 W 6 j 7 + h f N U o g I R / t D E I Z P 8 u o 4 u l 7 2 v U 5 h j E R D + i i f 9 z h A a S Z 1 0 y 0 R I 0 M C 8 L i N + + z j y i v W 9 0 R h / 6 G N a l e C X f 5 j 7 f P k I / 4 1 A g s C A P h B i H 4 b v m h o I P j H c Y f O n B 5 / N B 5 u j a b / F a o E l p L E Q 4 v l U A z Y C T J E X E m 2 n Q 5 w L y E / 3 R 5 / o + e P 7 D s N R f / 6 L P 4 T 7 n A 3 4 X o h w s C M U d g B x U 8 v 9 w f P 8 W R r v A B 7 O d w r o t v z J o 4 L 8 q K I R t E a e u 0 c e m T 8 b x Y 5 Q O X P Z g u N 0 y s M i s S c Z 4 Q T Z 1 1 A Z j K S I 3 8 I N T f D I u M m q R C E U 1 q r z K A L t J 6 0 2 A A b K k r D Q 7 P w 4 t e c L Q c 2 y 8 G X V d R Y s 8 A P 8 7 a w j 4 A h P s c h U S Q U r r e n s / l / P V 3 M L S H E 7 w I D x y G U I 1 b r r 0 B 6 4 1 S g N J H z x s / E + f + V p f 1 t b N t L 3 T + 4 z O q F 6 8 C g s n C v Q d f G 8 6 f o s v G + y d 4 H I / J L n b n U 6 B r e E A Y P Z V v z x D n J J 4 q L s / t m J d x V N V G S B X O f e D 9 1 f N J d t 4 c q H Z w 8 / y Q + 8 7 Z N U F j d i U f t k h h M r z N d H Z F L 0 X e N r u m M 3 u H d g G q y k 2 T S 8 i 6 7 5 V k I p J G t + v y q r Z t I 1 i 1 T 2 1 P p t H Z z 5 B r Y d B D Y V Z T n t 8 1 y H 3 m e L r G c E Y v h s 9 p d I P 8 7 W 9 i 8 M q i c f 7 y s F P y S L m w m F 8 W p / c e B / H 4 3 X z 3 p 3 / I l h C z t 8 7 6 C u e / T R 0 O J H 9 / G 9 V X Q + 9 p d 3 a c 0 V Q Q 3 f J N q N 8 Q 8 w m / H D 0 / A O j W + H e r P Z w 4 e L 7 9 p u x N Y 3 3 b s J h j c O p u 6 s o J j D 9 5 O y b u H I A q L 3 t A w V V 3 j J A o X b 0 h D D P 0 O F 4 E c J 4 n M K T s w l N I I b X K 5 C w p b z V 2 v P y d m U T + O 1 v Q f + J a r x x s j P Y L 2 s e s T 4 G f R l 6 e i 8 z A s C l G 3 5 2 W c 8 K Q 4 E M d L n 2 i E u v 3 O Z x g p W 6 1 N e f Z L M F 9 d Z E u D 1 S f 4 A y W D i e N H D r G N f f W l 2 v n + O J f y o 2 Q B B z d / V M v J 9 v 0 / t g Y f K 3 l 9 q B / / 3 p c b Y O t c e n 2 5 d c X 5 X A 7 q P B 4 4 z 5 s d S / 1 o r i E Z C 9 5 P f t 2 4 M m m P t v 4 u l P E 9 q Z D k O Z p G f o k x q n a j M L r y e 8 K N v f g s m z j o x U s f M w N 9 M H l O z R P V V E a A X o T z a 4 i J Q 3 u m v T z z 6 5 P 2 b j X P f j v U X k L 6 Q 5 I n j d G v 8 V r D t Q l R D f q o G Z 0 w 8 R t / O t E x i o 8 P F k X Y R C a q H h a g d q w x u w y 3 N M F 8 9 C 7 4 E y O L 2 g f W l P f y Q Q Z n Y + H 2 p z D J / S F i 2 N O h V K 4 E l i s D j u N 1 4 h X O O P U H U 3 2 + s 8 I X F 6 x 7 Y t t I H / I o F B b + 3 P N 3 y M 2 U j J l 0 Q z V O C s 5 g B N X C R D j y Z 5 e V W Q i Z w T H K Q r j L + e Q 1 J 3 m D z U k K J V r / 4 q 9 1 d Q R 5 x 4 M 2 c Y b o C j L a s r 9 0 L p q 6 u 6 q n / O 8 9 5 A T / 7 m M c G e L o C K z h 1 G n o X k A z l N X / T 7 w n s 0 a 4 d C u q J Q a 2 J U 7 C r m t X k 3 d e Y W P r 7 7 N t 9 H I y C i T I l v a D L n C 7 a 4 C p s a S O f w j u 3 i a w / p p B a / R K l y u d B o 8 l L z E E 0 j p 0 k i o H o F J x 4 N l B v 9 e U 7 m n o j M X L 9 8 r 9 U H I X p h O 8 5 Y H u 4 v K p a d s e 8 i k P H h r O 8 J w u Q g 6 F C 8 e A T F h 7 2 d y K 4 h I X L b l 9 t J N O t w V 7 a Y O 8 k v N I Y R H o o c N 9 i i W 9 W D x b p u 3 + j u 1 s u 1 d y S p / / V 4 0 2 i v 3 S 0 R D r a l d 9 N 9 / i p E Z 1 o l 4 F J T m s n u e P 7 T i J z + H o + y R 0 L u j a 7 r d T D 2 y q P F r 7 G + N W 2 F K t k J M o u Y Y o z Z b M D R z C m C J U t H z R H u 6 a T 9 q 9 u 8 v c 0 Y m y H y j S / F q l H C M I i 9 0 T n E E A + 1 p v j Z X X D i z O / L 0 b g D n B Z l d H a w T 5 7 i X T J J 6 R 5 X M o 6 L 4 9 W F U O K Z 6 x A o X L 5 4 v j h / X F r 5 c 3 l M E q Q O c p n u v 7 o v I x b f x x t 7 U o f z + z M w 2 N b D C I h 6 Y D h 9 r n 5 Z d E / W c y A n c 4 N H / w F y 1 p 9 9 N s O m G 4 S m 6 i u P 1 D K c d e M d D H o M R / d j b V f 6 I M A m g v 6 P C P s s y B Q H R f D u D L M 8 R h 4 g r 6 F t U 7 O 0 I / L 7 U q s H y 6 S g q s i 1 + + B K h H t G h w v v Y / e i v n v 3 l r + 7 B p n u b G S Y v 0 R S V X r D i + J Q Q l E S / q M 7 9 r q 7 F X V F 8 3 N x X Z e G w + f l D q c 3 e F 6 D t p t r 7 4 P u G M 3 Y A f x T L E t J d 2 d p t Y u u J V s o N M C L X J A U Z D S g 9 I / + Y 0 v A r L a x S + c Q 7 R t a C J 1 y F r W y 6 U Q M 9 z 3 3 E 6 G C j C D r 2 U 5 J Z 5 J k U l W Y 0 v F y i F i b v F S h J k J s / N s m G f o Z Y t m h K b 2 v e g y 7 m 4 E 5 / + y o 5 U Y O C 3 E n q j I e O e B h l P Q H a i o m f p 9 a x O E X D Y I 0 L b n v X 0 M t Z 8 Q l 9 t e v T u H z H X v I + t b 5 z r P P j 3 d N P 1 R K Z J x O 2 A U z X o h 2 q g k W b g s 3 w W O M M m K c 4 n F N + 2 r z a N q 9 h / I 3 u 5 / 5 4 b f E 4 C L U P Q v f t t u u 3 0 y r j / v j z W X H p 9 8 8 v K m 8 Y X 9 w Q m w j R j j F o c m v M w 3 J 4 X t M 9 8 W G N + N t R i 5 S f t f a T b k + u 6 3 H O 3 5 W N w / Z n K 5 7 t l N P E n j g S z + l M j j h r L v o y S y P L s H R 5 H I L D 5 2 8 K G B D H + k V S a 6 3 4 n p b 7 W W l n V k T e s V I n 1 B d 7 t f L o R 4 5 f m X R O 3 p 4 Q l / d Z D / o F 0 U + H R J F / 7 G c d p G F G A Q c 7 I 1 c A K B 5 m 1 J 2 / n O 4 v S g 1 u E 4 9 D + N Y X T x r D D H A T s W I 9 1 C d f s G X L q W 3 s z g / q 0 o R T e p / J W i f n A K i u i F c U 3 M X I R o Z C 0 / i F H + f g 0 z u X M 3 h L 2 r j d f s v J g n f e u o F U o w l U 7 i N S k R H r r 3 A q p w S i p T X D L F J Q q Q 5 M 8 b a l 5 e 0 w I E k j d 0 p i 3 n N + C k o N 5 k 2 l j 4 o 9 D 0 T a 4 I o e / V u w v k m E V / / n S + 4 F g X M 9 O Y d z W b P I 1 Z P K R K e a G 6 0 e C c y M r a 9 7 2 J 5 3 j x 8 n 3 U V 5 8 c Q / V A G s U z A w B T 8 b t F T l f o x + K g 8 I T 1 y O 5 v 5 p N / C X T g 4 E G z c Q p W b c 7 y e Q 2 d 1 s a 1 N u y w t I 1 O B T c K S g i + b A c + 5 g n j F V a A a u F c + d S 6 d 9 o f F H q 6 C s n f V H 4 a A J a D X o f o 9 8 I m J 0 M 7 N o z H o x 6 J v / r 0 q l j 3 + t b E d Y l n + g s Y a r u y / 3 N 4 p 4 A n u u A N q h m g L l M R V h d Y P w b b h N V y Q N E b g 0 X 5 d T F Z 5 n D 5 p p 3 / 9 7 I q m x B N g A 6 v Y H i 7 l u H m B O C a 1 b m j C h 4 E 3 p Q j D z v K F K d 7 1 c G / c 4 W X y 1 + f r l r A z o L Z N c l x S / 8 A V 2 g x H C T 6 1 x J b l s L 8 I a J / M 3 Y w A A r a p h 0 a M K G w W M w W T n w + u r b R o d w f c I m / z 8 I p t s p N p u n d e s i C / X s f 9 X 7 K b n R 7 Z V f a R 2 F U e G F 2 1 v k E h 7 p u H z / P H l 6 Q w a s S T V + m f + R u / X j + Z w 3 O f Q a 1 V E F l Y V I c L / c y a 7 F K y f 4 9 E h B 4 Y g z p D z N C 5 J K k 0 j x u g x w l G B g q E b F c V + w v y y r o K 0 7 z E 7 Y A L L L J h V 3 X d 4 9 5 + N D o 8 k 7 8 O h 5 D K w E 4 D P 2 I q k j 7 Q 5 + C t a I A / Z 8 O 3 0 C Z d J 2 z W y 7 6 T 0 x / i M Y 8 d Q B G W X e L o n X l 9 d B t O p 7 0 1 M h T u e R 7 H 1 o 7 e 3 p v t f f R r L d 0 1 n k X f k Z w M d / 2 W i f E 0 r + p g U d / F h c I p 5 X 8 y P E L D r a Y 5 X C C k 8 I G h Q v b L k h l X t G f 4 q Y N v t L b w 1 g p 4 M 8 k H L F 4 w 3 d q s S + r 3 M 5 K W p m d M x l k s n i f A 8 C 0 t j g / s 7 R e v t O m f U F F C o d O / a 5 c 5 D n z j n e 2 p b h n J 6 Y 1 B 7 T R g z o m 4 R L 2 p 6 x 2 B 4 h X 5 5 E A V n 7 b G J B S X b l F u w X 1 a 2 1 A I k S M g n c n 8 2 F D i l k w x 1 z A X y v w T z w H + M C X h Y f w q 7 S a Q 7 e V F s i B J c H r I O p N m W g / q 0 3 d 7 g v J t j j 4 P Q 7 o N H L d c o S 0 W X 1 n 4 l i j 9 t T Y W L I D p O A O 4 T / S x S h c D P w M h r V 1 d 9 1 D e w A i 6 9 H i f c J e w u v z N p 4 0 C h 8 w 8 X K w j 9 I u o 6 3 6 0 S 7 x i Z c D Q D w T t t B d G j G e 5 M N b e v j t z + v r 5 c x 0 z A z K 5 U N Y 4 5 + u 0 A z I Y B p j L q J k e I m v V D 7 6 0 A W K b P 1 p q Q t E P X t 9 T d I i T s 0 R B I n b j + j Z 1 / + L y N 0 A n e q v y f q 2 M P T Y Z R 8 d J k q X q a + J j + L z I + C I n / T F v c f S M u U c C 1 x l I 1 Q C 6 R 7 8 7 5 o x 3 2 U H D / m g d g Y Y 5 s n g F s 6 z 5 J W 5 / m j v j L t w V c q C 3 C G z g X / U c 4 Y V v W t v H j E J g z n l l l d y u t v y I F a i u k X B / h J Y R d w F 0 y 0 g f V 6 D Q m F a c / I 7 P S o r T + Q g D S 3 1 3 O S b 8 B W t B 8 + n p C S 2 5 v J K T G s Z r x n w 8 5 o F 3 8 D t o V 5 7 3 0 r k N 7 Q Y L K L B T Y O D c S R X F 5 6 7 K 4 3 T 3 9 D Y P r / Q 0 9 V D F y z x F 7 6 5 y O P R v U d J f 8 2 P c V l 2 q O i j G H v v h L A j Q d T v P y a v w w u e T r g P F 1 i t S 7 E N t f e S b 3 2 s N t H N + F R v l n Q B P a w o k Y Z v R m R F G m s r Q x q Q n Q 2 n w 6 p b p H 7 + 7 0 a Y I w e X M r p 2 f / A B j / 9 R 7 l V 3 x q y A / a R r I 0 + 9 s H m h h J X o G k I / i V D U 3 Q 7 p e z E c f + u L p n N 9 + 7 E 6 6 H I o D e k A Q C i 4 M G 2 H 1 M a J X Q V z n A j e Y 8 c i 2 z e e V e W b o u y + c 5 4 T i 5 m K q A 3 t V k o + t 3 N L 9 Z Z E 0 K y J U B N F P x l D h t S G 3 l 2 v w U a X q t p e V J 3 8 a D Z p / c X g y d s K C p + C r P R K L g w i m T O g a f 2 g m N m g C W v 3 L o J x H g I o U d L j a 1 + s 8 8 G f 5 g R s k O q X W 6 C c K M u n M V Y C F H B e L 4 w 5 2 V y p R 8 z q p p 7 1 h 4 B + + n 9 N 8 P 3 m l G 9 H a A W K S T N z R s 3 U k h g g A 3 s K L n H n 3 I + G Y r 4 l t h U R g 2 C r M 9 D d c I P 8 c y K w o 9 2 d q 2 L c E V Q p G a q E U W E h e i K C h A 2 T Q E N 8 C 2 6 p e 8 I 0 / o e b I v I t o 5 Y h 9 7 H 8 J q h R O Z 5 a 4 l D I Z R X Y d f 0 A 3 u y x 7 4 2 Y Z W w O o N r j m P v g 1 1 2 u 0 H R O b 8 L X c 8 Q 5 T 3 A 0 q s 5 7 C 8 G Q e F 6 H C E m o 2 9 d S + E e N E n 6 1 T C s w m 5 o V Y J v A / / G H z i B B G 7 h N c P J 7 P w I k Q o Q 3 j d K V m 0 B i X y 6 n v D I X O B 1 x B t G 4 g z n / Z 2 5 N V Q F k l y u J 0 w V 3 4 p G o E O W H s L r 4 H N g u 6 x A q D 1 R Q Z S J Y 0 6 V y v e 7 A e 8 K M W l e 5 a / E f e 0 W 9 B I c D t f U C o i W / 9 7 M a Q Y H a j R / v d Q 5 6 9 0 I J Z z f 1 r i Y 8 B h H u y c i X v i V X x u B u c z g P B c l K t 9 z + E o o Y H 8 2 E 2 q / / w 2 k F i L U N 3 L g q e p x 4 M v r 5 w y o z u t w j G n s L 2 4 L 4 b j I D O T F N A d Z 2 b Q S H C O h r s S a H D K s W 0 s f J t 2 n s F 7 b h 1 B t q J w g o 5 u d N o n S R f / q g l D p T x k h J A O r q + o Z v O h + p B V 1 r 2 9 E z l i c F n t 8 d i C j s 3 E N f A Q I O e 7 g k + T X m / r G R 8 W 4 T X D p 1 Y P X 0 t y 0 u g Z q X N Z A Z X e v D Q 6 c Q / 6 x s t L + G f D 2 H E l f O l P X 5 q G F q V A r W Y / S p F s G W G t t Q y 7 j n z t a z i p g A k R 8 E 9 7 K x 7 V H s O H u 4 L b G N z o n 2 4 P s 7 2 N 8 w 2 H K x U Z P K t 8 Z z / x K I a 7 / U 3 D h z y N s Y y y D Q T O 2 f n / J 0 K u i V b Z f y M f 0 R J X u Z D h I k C S F 1 1 C Q O n A c n 4 S e 1 Q U V n H / c l 4 M l J 6 Z Y + I H u P h a h L S g l g b j I U 3 u M X H w a 2 m f O D I 0 d i p 7 6 F 5 y W 8 H Y m A u W Z s + y Z D 0 d H 1 u 9 c R c A M c W b q F U e K Q R g o z o z w a 7 o z J 7 u D X s O f v i g 9 j s P V s r d T a M w K d x l 2 J F Y r f 4 b Q n e 0 3 C 5 c S X Y S 9 9 N N R N e 9 c y i R C 2 / o y x 1 K h 4 E s k + k R t A u 2 5 / 9 l 3 m g J B D Y T 1 0 e r I / o k a / 3 w o x M n d + s 3 z m J 7 B U M r B 1 l v 6 5 H L t T D m 3 I n A v r L 4 8 L r 9 R o A W u o V v + S 2 L g E n G A v U 1 W 4 L o D 4 6 N w M k S F 7 s q c 1 x w b t D c H V h f Z Q n j Z v 9 0 E 4 r Q A G o O j F B X W z 6 c o D a G U J P 9 N O V o 0 f 5 b P v x F d r 8 u T S + 8 0 + n 7 F P E e Z c Q x E w 4 Z D D 7 g 5 u i p Y B k G 7 q i 8 F / s 6 O s Q k M D E I 0 x q X f D n X / b p t i e j / c i B D m r T x X Y e p o s K 9 N e K E z U v K T I + r 6 / u e r 6 5 R J 2 9 S 9 Z H P s 2 c a O 9 w m Q 4 5 c s e O E y O s b t v z c L B B U F N / V Z L 0 q k n o b F h 5 4 R d Z z C D F s j f S u F c D o 7 p H 4 v m / 2 f z m d L Q G C 6 D w R u U F 8 q A U 4 Q s 3 C M G H v T u r 9 B l P O 1 Z F P G w I C D H n k / G 3 O 0 V A d w j 4 Z G h X J E u o 5 O c j P x J t f t 3 q H i 0 i p A e G 3 M 3 4 V Z u e A Z 1 6 4 O Y N F J 5 9 e a t 9 2 7 X N 8 b P 5 + Q 6 E P r 2 f v P M A G V d f j 3 i O v M o N e A 8 Q B / 8 2 O W x L 0 9 M e R y f j + D N Y o j D i 7 f 7 r w w h H h l I 4 I D T A 2 L a W Q B / w p n B A q U p e 3 g X F L q D I 3 a G 2 l u U 3 Y q e r c L B N D f c I A u x k v + n S 6 U R x y X l C J u X H i Q V N n 0 U V B 6 + p 0 J A W + B t B u o c I m 5 8 B O j V v L t 9 w 5 0 W P J G 4 p X 2 K f a I N o g T v M n J g E R G D 4 M o R A W n 8 w C A N 3 j 6 H c o r f V K D W G b h X C y U k R C Y / C E 0 8 / 7 5 z 4 a x l J 6 F / g 3 R b / d k 9 B Y s b O b I S Q U G V B z 1 A / F N z K Y F 0 9 h a e 0 B p D p f F n Z + S f 0 N l w d 9 J r p Y b c x 8 w a m h Z D a j N l L f j v g l 1 s h U a J g R z j Q w g A 4 B x j k F 6 6 w T 9 s l a c s g e Q 9 9 B h 6 i j t / q T M c D T f C 0 L K e R W Q t x v Q r b 0 0 8 n 4 a w 7 f o 6 B p i Q x d 6 W Q 9 q q O n n Z R O / L G v q O I r s s S A N i U v P 0 v D d S / R + h u u c J m y t P 6 6 G 4 p K r i Q z a 6 o Y O R H H f 5 o R V u p F w Y b s X e N o m r f G e f 7 Z n e c J 0 3 w x 9 x o R d W O t q u w w h 7 v E b i x 0 c i w J M l M b 4 N c Z H T p K f h e C J 3 s 0 f j H 6 P o m s R J w T / r j W A 6 h L n 8 0 e U n x C j m x P B Q c n v P U P L a a B t 0 L W R A Z v z A 7 G Z 9 w Z 2 q / U v 9 A g X H u F w K W d M W h 8 G J c P B w E E Y y o N J 1 z 0 U s J C y 8 Q 0 t W 2 8 2 f 1 K Q x T G N O 3 I n N 4 1 v y x T 2 C I / t / I 0 9 1 u 2 y E h m F 0 Q 4 B 2 5 T Y R V 8 k 7 M 4 w m 3 7 + C i Z o A 6 J D q G 2 L V b 0 R 0 g q o 6 X Q Q J o d t K h n W i e 6 3 q 8 b 5 X E L z T W B 4 f X k X c 1 + z n o A d Y q C B G r N v g e m P G t j 1 v Y O E k Z c t W 3 v g T 0 y S B k J l Q e X w V t M S W l 4 b O L f 9 T X + H k 1 8 2 d b A u Y P x 0 t t e T B U 0 8 e O t + m t W N 3 t 6 1 6 u V U Y 0 S 6 2 S Q J e Q 8 5 d P o I g / q w n 8 t G H b U G M I 0 N X 5 r Y n m + g t f m 5 g C c P o E R H g + P H w e T 7 5 O U k / l E Z s e W h s e 2 P S c M v u I T Y + 0 J p I J 6 / P f Y B 7 X 5 O a A x K i / m 5 / w w D F + g Z n 5 I A r + 5 g M G 4 c / F M e Z V I F O 0 0 Y W H q F y 7 9 6 V Q Y + 7 j q R / s n 5 p u 1 o m 5 E r A L i S W I r w f L N Q / T N + A F C F 4 v 5 / m r B U x O / + p v z C r Z V Z J V p T g i w g 3 2 X o A z T 4 G v 2 / s 9 m H y U V J f X O e B W 6 Q D o 8 G u 0 X i G b l 8 W n r D M m 4 8 r a V Y 5 6 r G D 2 c p s v d 9 5 7 s l b 4 y g 4 g D Q 0 t i u G f m o F s r / e / t M u d D p M l j z e e Z Z 6 / e c X i 5 P W t L k a u P q f 5 T e j W 7 E w 8 l 4 t j 6 + y 7 Z q o w m B h w n O 4 X k c F n o V h 7 h t 8 4 U X x K 5 z I S g X G 1 l u m 2 C 8 K 6 f g q / r + u a T S v s u e F 8 0 L y J 2 V 0 C Y g K h 6 L 7 c l h t e / 5 j m Z e t u c J k E r n L J O p + T n k w c i E b J x B 7 n Y x X 4 5 1 h 2 j / t v 1 F 1 E / u b Q H d v g E P Q V H j B 7 I i R A g Z 5 N 7 I e p B z v T b y v r Y 2 U O W I z + 3 I O i l V d H m r 0 m X + 0 z J c 3 0 l l B u L 8 O c t g l z s L 9 k 9 8 j V 8 x 6 Y 0 z p 2 A 5 G 3 D n I R o r y 2 V e d R v i r s m R O f V F 4 e G 7 d m 5 V 3 k C R L Y w L x j / + O r B 7 n h i k d Z f 3 4 2 x a J e n V o 4 X b / b x b y f j t 9 T M U 2 g Y b + F r o U y 4 w S D p c + 0 U 4 1 E p o v e z 2 r J U J s W Y c b U 8 l I 2 g / M C m P 3 y t 9 + / 3 H f Q e T 2 r Y V V S 5 B m q w V W v 8 h i + m L q 7 o v Q L n L L A X l X R d E F U a R v 8 H b u Z G Y I U o C L + t y e x w g V X 2 c L l / n C X A B d t K 8 m S 5 f e x T M 5 u R p A f v N 4 i g 7 g Q E 9 g H F 7 x F Z L h 1 o 9 V Z 6 Q i I z a A M U N s c f m 9 a T H S Q P 9 P y 9 g L q s 7 f z j 9 q d d 2 x c T R O v C X j 2 X q E H x f l Y p V E g G 7 b M 4 U Z 8 6 9 e 8 z q e M y a A R p / D T Q 8 P m H A V a Z X j f k h u p V O 2 C i 3 L Y p X v 8 7 y W S x s z U u E j O 9 4 R k V H p Q x p 9 5 x i v 3 P M R C l k N P P L 2 / b L 0 y 9 f a D u n D v n 4 b 0 B g 0 I s g D N T r u d m + b Z X 0 6 d 0 O z j B O F E 5 b V h k 9 w J W W X + Z t v / 0 9 b j H U 3 Y M J z C R / Q B B g X d f R u 3 k S v u F Z p 6 5 a 6 H A c b D f 7 4 O 6 u 7 y a T B p X e L I v i N R a 1 g o d g V s s P K 1 B r Z 2 + L R 1 f P T m u 1 s 9 f 3 n 9 N y E D y Y 9 / T X n 5 Z b / V w D U c S 2 X Y / y t z c K w H l g q T c g R 7 7 h K 8 C q w M a M 0 D + r u t u 3 4 f t a p t E 7 I 9 h W 2 u o l N Y J Q e v 5 p X 3 5 Z x H H A r C t L C l w q W T Q U Q D m 7 A h v o Q K u t t M Y W r h G E c M + f T A O 1 5 Z P 7 o x D 4 5 x 5 e h B n e L x A 2 b o O Q B X k D G B + w B d D c y 3 q T 0 w W M 1 3 b C l c F y d L N v 0 w 4 U S w N c n a z 6 I k 4 3 E a i J c j s A R e j J e K 7 B + O y I m L D r W L c n Q z p C j Y h T t y d X e H i + B m w B w Z C j V S e J e E n P p 8 I 7 k D p d J t c V 7 6 o 5 b F V H 3 C n H t Y i J + n t M t b Q d d F f 1 b I + L 2 o a i + g / M V Y C f 9 1 D i r K / U R H q 5 X Q G s 9 S B G 9 x V N y u 0 B 9 N b v q Y / 8 F 5 + + d 4 v Z / d I h 8 l y F 1 V 2 n p v H q 4 v u F Z q H y 9 j h h i R n s w 2 A Q N x k N 0 J 3 1 + w s 7 c G m t P k B z 7 j u R 6 d w a X W v M S k k 3 j R m E W 1 U u i 5 3 4 B B Y o A w l Z M + I f d g P 8 Z O V w j / 7 I i / 4 + X F A j l 7 P w U 5 P M 7 5 c 1 f k 3 R m T P z u g S W x 0 a G P L w E 0 / q e W t Q Q X V F f O V e f a e q v j H S 6 2 b 0 v L d 7 o g H R R Q W C 2 T o c N 7 w j P p 6 A k n m 7 w g 5 g b j y M J T B L T 2 G / K j n 8 H M X j S H t p d P 5 9 1 0 D 3 K P W 5 v b + 7 S H J G Q X + v x d n x / v 7 3 2 6 3 f 5 V m V o 1 q d 7 R i 3 H Y H U 4 Z K H W I U c K s t 4 p H 9 3 V 1 h O X X x b P 6 e m E b c o 2 N R v P 7 H P 8 3 / s D / 7 P / j x L X 2 i m 5 x w w l 3 B 7 O i b 2 e 3 + r S 2 Z H 1 B n m B / h i c 9 i 8 P H / e k K A S 6 I 0 T F D Y a / 0 P 3 C j Q L v 7 + 4 b 3 9 b 5 1 4 / v N L L o j Q c j U 4 e 5 / y V L B 3 e L I L 4 j 6 G 1 Z 0 5 d P 9 P f + 0 z z B a o A Z + 8 c F l Y H b 0 L K 1 P f m T v 0 u x 7 n h 8 B S C Z J w u W 8 t I F n N K d n 3 d 9 t H x Y Q E y U 3 O q v 2 T S m 3 3 K 2 z s h q 9 E 9 x I e 0 p n 0 o 6 f y + X I t 8 y C c a V G g l h K t 0 7 S 7 m P B 4 5 k N O 7 / A o f M 1 5 l O N R v e k B f l j T n H 4 4 f E 7 U h m 2 A c j C Q n 5 S z y P g d g B Y h a S T j O T b l 1 c k 3 k 7 i + X v d p 6 X 8 u O w k e v n q 3 l / E 5 E n 4 u 3 v E S G u 6 3 x E H 8 3 I q s / f R 0 S o 7 x Y W Y B G C W z M n + Z q + D P f U K Q R f V h h e 4 5 G D 6 K b A w J / U r T H f 5 8 t + / K Y W 3 c D + / t j n B v 6 M i g V P l / + o n w e / v 3 E + E d G H H W w d H z n X X h m V 2 V 3 / F 1 P m c Q k c / S F w o R 4 V j u A F H 4 M D 6 a R h x x C o U 8 u 2 y / N 5 X s M 8 u M r o 8 P h R y 2 a H 0 2 B K 1 K a N T 2 H n 6 3 + p Y 4 W y J i 5 S S 1 S v M 3 y 3 T r R J Y f 6 2 l I x d j u 8 J 0 J J D d G t v H P P w l S Q D u l 6 W x T e f g K Z z A 7 2 T h D H x i E 7 G m m P X 7 o M M g + H t u V 8 d i F 8 U 4 L 0 L D k u E 5 j i B Q u D h v A Y C k m h B a L o l S 7 m M 5 R + U 8 g n w l / Z s B F b G I K B x P x 3 7 U 8 U e M P L 3 a h x M h 8 o H q k M o / W C F W 8 t B e D b p p O n w k Y v O 8 j S H O S X b w D k + T R o C M A c i 4 T D e d B t g w X A R P 9 F n U J c Y Q Y f g P Y r 5 u d 3 + 4 1 2 m R B Z R Q m d 7 4 e V n c R u B D 9 7 o K p a e N M L O L Z j a z A 7 a B h 2 / Y i G G v u o E P c O v l X 8 3 D T Y p + V a O 8 T m S 2 K t D 7 6 O 7 3 A B o m P 0 S 6 9 Z Q 8 Q u d 7 O 5 4 e B H T m N F n d 2 f n B 9 t 5 R V p D T D 8 d W E g 3 + D G Z g g M l S t x v s y 8 1 W S 8 G 7 w N S s 3 L W G q / s Q + z c d K W z U r H i 1 L k Y h n n e d T c V t 6 4 0 J c d O j q 0 y Z e C c Q j + / k + J e + g B l T y l Z L P e K t 3 B l L z W U C 8 l X v + u k 0 f g f s 5 u M y P e b D r r V n B f 3 k m + Y Z 9 e f 2 P h A X U r v 3 y 9 7 3 / R f f x 8 w x Q q / e 1 T 7 0 T c n S S L P 8 U 7 5 B b y + + X F z 6 b M Q g R f 1 a c y 9 4 F K 3 m d S V B 5 S f o Y Z z L / o R E M + J k f t g g k i x Q 7 8 E y O 2 F W e L P x I Y v c 2 d n s t + q X Z 9 7 H U + Q l V 0 2 f n Y x Z 5 t g p h Y f N 1 M w X f r D + y 7 G D 3 5 0 0 e 8 O / E J 4 c o j H 9 e i o 0 l 9 g e 2 6 K d z C h D x J L f Y s P Y q W I c P R Q X n i o k 5 B V K O i y P n b p p / u 9 3 s q D v U 0 5 d h R + 0 9 Z t f E F P F 2 8 9 Z z q Z A S L v h a X N J x x / W 7 4 r u c k P A P n U X y 5 8 / p v T 6 R x a k m 8 / Z 3 2 X I x t E 2 O / / 3 K k y y H 3 p t Q N Q u 7 z Z 9 N h + k S + L H 3 7 P S R V B 7 3 N r 5 A x L Z 8 K Q C M s b J s 1 Z Y / O V M v q 4 9 n + u / L q f r v y 6 n C f T Q 9 A 9 d Z t b A y D 1 a 8 / P 6 L l 9 J v y N T d L 3 z I h i 4 k R e 2 + K y D c a j X 4 C 9 4 e C 1 i o y V X 0 x B / S r w g h z / x 7 P a 2 t U C C h V O C z L S 2 V 8 G 2 O / 9 j g 9 O l w f 5 E j i T W A L / y Q Q J m q 2 T 4 j d s e y + 5 u O v f N L P P 9 Z 4 6 5 H z U K 1 0 5 I p T k X 1 p 7 Z k l E O I B p U F R Q G e o 7 o A Z M / f o x x z h n d 7 G N L M M e I s V f p v x Z z 4 8 C q 8 L t E M L i 5 7 P U Q Y N 3 5 G Y M d h p P q t n 6 s Y e 3 A N L O x W B a Z + g Q 3 h a i m 3 v J B s z J p Q X O 8 f 2 g E t 4 f K 2 b O 8 U u O F 9 e z 0 i q 9 O J i O u c z x I 8 X t m r f K C n 4 v 3 + Z V I C E + D g + O g j L o D I X x + x 8 5 H S B M c M 9 Y Q d p m M h f p T E 4 / v 2 B X H j w + N 2 j b U I N E w v e I N J 6 P v y 4 N C D 6 + t z I w 9 y / R R / F U t f B i b c v b f v x d T d E H + z W J Q D a j n q t y w e l 0 + c g 2 8 p + r H o q w d c q Z T 8 L p G / f 0 y t S D U B H g V b y I Q U Y H J U v k g O o O R w v a i z / o 2 r c A G 1 c t W Q 6 b u L d U i M d t T U L 3 y / I N P V G t l Q a Y e h B n E t A 5 F h c M E B K 7 l M L 6 1 r h 1 + s f r r R n h t n R o g x W H I T + a V 5 u h / o a n B V 0 A / 9 d / 9 p I 4 i W X y D f y O L J R Z T i 7 M J G 5 8 x 2 a 0 i 3 B k N A W r r t K 4 z 4 L s / z 3 4 w B / Q d 8 K U S o j o A b T O 1 o g B h h y r J H 3 F W + M a 7 y z k Q J 6 + V r g Y O 8 4 x 8 c L W q Q y 2 y Z r M N t y n m 8 v 1 D l k h x w / 3 y K y r l 9 c + 0 S L F T Y u f w 3 H V y 4 9 N d h G h 3 3 j w X W O z B Y 4 I e i O T f Q c E U X 6 R I K i L u z V X 8 9 k P l o l i p z y 0 b P w N K r s K O C X u l B l c c D U l 9 n e G D T O V x P o g t 1 l b H M E t 2 9 D 7 4 Q + p U C 6 n D Q D x 5 J E N O k 9 9 d B I W u W 4 / 5 I O M z J 6 J + 4 Y x + e Y e 2 D q 0 5 j E 1 v E z 8 G h 8 A L O y B a D U r c 1 v w s i 0 i A r Z I + 7 M z Z l S M 8 + 9 B v 0 D 9 a T 3 c j p a y J H 3 X 7 3 O 1 9 e M P Z u Z P E 3 x 8 Y L j U 4 8 u U A l r W E w k I f z 4 3 r f / x + 8 v d m y q u q a t X t B H I g U g o e g 1 J W C l G e A K A I i U k h x 9 X / r K z M j 1 t q Z f 8 Z e E T v 2 y S r n n K O P P r r w f e / b 2 v N Y J G e 8 P X q T r O V 8 D 1 h 2 p V M r 8 X 7 3 z + d w 4 6 0 b 2 F j f H e + 7 6 3 s N P a / Y B h A q A j D O k F u X J s V H T K + q n l o 8 / r b p L D F y v H u Z C 1 L D u p 3 O x Y m 5 X 0 o E c O y 2 n g S 6 f X s n / a N V z q E E K M z r 3 Q z w U q M f L t N 3 J r n f k n y p r 9 3 9 n g S w 2 e Q r 5 Q B A 0 O 0 E h 3 2 p n 6 n Z e P v q q d p U O I H Y d b J 2 i 5 E y u z n h H e 6 w k K 0 3 B h O w 0 z 8 A k / b v 7 X p w W R A l e X Q 6 d Y l f / T X z F D p b l E D T 9 d U 5 p Q x 7 4 W y 9 g B W I x d U H C j b f B A y o 0 I / 6 7 x 6 D h f s m A y 4 P / Y T 8 g q X F X V a y Q B B + w W L c z x l X V 2 b K / j 3 E T O y J 0 + 4 s Y Y U T N k j x m q Y q H O f s / b h x B 8 W h E g 1 I t x j b 6 / p J f x T z I w R x E e q U E A z P o r T I R 6 l e 7 y c F u 2 L q 7 9 N 6 c B O k P M P + M x w P 6 y p 8 S D I 8 n n / 5 F L i n 5 + l X N h q D W 4 w 6 t 9 / 7 D z V n i a h v I f E 7 d C x + 7 I + 6 K F / S p S j I a j 3 p u M s d t O 7 q 2 B y b q e s g E 6 g g v V m X b f M S e D + D Q y L 1 V T I Q r 2 I T G J Q f q k w B J W O L 7 n s 5 d h 4 a m b X r R m C Z N 2 v f 8 5 C t 3 d n T F 2 h G 7 H p I 0 A 4 x O + Y + h 0 b u i J Z G e E j 7 b i j E F D / w c K z 5 h I / K b a z c U + 9 6 e D A a S 8 z g T 0 9 9 V Y h 6 Y w A y d h + f G n e U 2 t m 9 L u 0 X W 2 Y N S 4 4 e V l f e L m 8 0 i g b 4 1 T q b F I i A n 9 i 9 b e 4 9 F c 6 2 k c 6 o / p d T 9 u u D I P A X F Y q 6 r S o I G 4 g 7 3 O p 6 f W 9 8 Q a s e E w l K E M L 5 P Z i k W X a v 7 1 I B b n F m / 5 Y g C w t s 5 a 1 p p K C k S B F x L b b D F 3 g 7 H y r l 3 2 Z q + H J q o I m 2 H 0 A W Y j 9 n I J D w E R Z W T j 1 V V 7 B H 3 n M 6 f u 9 d E j d i o 6 U 8 a n U 9 V 7 u f 7 e 2 e b F x 5 d y Z f W W i 3 p F z k Z e Y C G h f d y x U G 1 m C G 7 L F D 9 9 w Z z O k a 8 P L K 4 5 T g x i 4 I D 8 J K N u F 9 I L M M N 3 c M H r 8 A 6 o Q J V 0 f B D j b N l x o K N s S H y s g V B d o I l q z 7 0 u M e S o M n Y P L q K M j 5 N Z 4 6 a o R 7 9 y 6 j d G c Z t 0 6 X 4 a j a O 5 R 2 D / s v x q a o 7 j / i u e Q X y e f 0 t w u K 8 L k J 6 P O n V P J j / J O L 7 0 p g p L T / S d X U w y e 7 7 1 O 0 F + B S t h 9 W P A d n f E s o T l d M y Y K T B 8 L d K m 6 O + M q o x y I e n y 2 5 3 P X h M R 4 7 M P J a + R v G N 7 U R A R n 8 n J Z 7 b X D + K R 8 m 8 M + i 5 a K + y w O a s W 3 m 1 J C y m B E a q G Q q t s 0 d a C s t 0 M C A N D U Y 4 5 t g L W E z r S x C w L M N s 3 L 3 I L C 2 e y T n e / g b A 5 I O y d 9 F C j F n U l Z 1 5 V 6 K w i A R o B z H s 6 p q t 6 x j M 9 d h x X m G b P T l B y i o T 1 G N 7 S + z P h Y z U V d 6 Q O w K D 7 2 I f L f L D S 3 U 3 d t W 5 P P P W D k L Q n a t V E h L N l g f J B Y H j F I G A v d 1 b 9 f 4 x 9 v q v Q M i t J + Y 6 c n n S e U r A Z 3 G D C i 8 w h V V j 6 u 8 B s j g 7 B F F u 7 g Z d 8 W i + K W m 6 A W v t 8 g d S R 9 L j / m B I J R s 1 h w c O 6 H p S b 3 6 + q n f v U J h R 3 c x v v g p L U m r J 7 b y z y c 7 k i t F I j u q 6 e Z X + k B 0 J K l x 7 7 r 8 c s 7 7 t l s n 7 4 t A E 3 W 8 8 D F I M 7 p w 7 s L 2 0 G R A 5 2 Y O k O g / 2 z L A 9 Q n 0 K N Y d 6 F h z C f c 8 e U 2 3 e z x u 4 s W R B 2 X U g g n C p 0 6 j q + z Z E 5 y W v G d f V B X P / b E 6 8 y 1 u f n 8 3 5 x e G w H + s a 9 8 E 4 U 4 g i Q W U B X Q w h t z q R F Y U E R K 2 x w U b J + Z 3 u z L c Z J I J 1 z E C o T q v 4 j I K I 6 Q s v y v z y U r 0 r e 2 x m A 7 R N Z m B + b 6 z W X G K / P K t M 0 7 x K h 8 e c B D P n / s Q o b 8 K K 8 q g 0 s 1 S a o d t k 5 f 4 T J I X / M E I 1 G O x c I u a x 6 w Q W r O g Q 4 C L r h s y o 3 l / G A j j F / K i q a Z Q R q c e L 1 T l P l Q i L q X J Z I 3 R S K T E e 0 a s 9 Q m b e X c U y / 2 t E W + v 8 f a 6 v K B 4 4 z X 6 X W E c 2 T O A + c I 6 O O 1 1 v w o Z P T q L Q f z 1 Q q O r 4 I m y n g F P F A p c y X i U L e W n K X d p 8 z N j B H 0 l j / p + B / Q L P 3 m n y z t R u y L g w U j j J D 7 q 9 l B k A O R T H w e 4 I x w x L P T u L 4 k L E e M k I K V + B 9 n n 2 t V Z O N 9 q 6 Q O L j h S U h T k W L 2 y m b R W c P v W L Q w p 0 d F l A l 7 8 X i b q Y L q G A 9 5 X h S / 8 y 1 6 G S I w J 9 4 K I 8 9 b r 3 u L 5 G t / T T G l S A 9 A Z Z V E X z 8 B o 4 X I N Y F 3 n f 4 6 0 W 4 p e k c 2 7 U q H 1 0 V W 7 c 2 5 P X 0 / V J Z / A a j c z m v N x N v k a e v R 6 + F K j g G p Y z o H c e c b 7 q 3 H 1 q K Q 5 B b L R p 2 q P F + 8 n T X 4 j w p A R 3 6 A u 5 X 8 M a x 6 1 6 Z r 1 z O I Q O 1 d 5 V Q D 0 k 1 M T u 0 J p u 1 o Q L u K y f H v Y h E S 9 r z S A W j b a l P E S p 9 z 3 u c R s 4 A j Q 3 h t 7 1 y / B N u 9 q V q r g z j C G b v S z j Y T B 6 2 l 7 g Q l O / S t v t U q l y m R G 7 A R y R X l M w L w 6 k t E / 1 X r 7 Q Q 7 / m j B 0 p L n 3 f Z X 8 C V i M M A V X g c 2 Z s W 5 I H g / S s T y h u n v o n G F J c f m l Q w Y Z k U y V w Z P 1 h C d L S M E K s h y x x a d / e G 8 2 U V d K O A v o 7 h J c W M A X Q M G V F S V 4 4 T J 7 v o G c 0 v 2 4 s c z g X s s X M b m U P t x i 1 i O + A D R + m I Y P z z e o O q i b K Q V 1 N Z q T x 5 8 B E 4 Y l t 9 4 7 h N t m 9 S F s N 7 p g A T R E D j a q P G g + x O / E f T g a V x K r E I o S 9 4 U m N 6 G h 5 b D z 2 O X / L F v l 7 w 5 U l v E U 3 w A 7 e 8 p K z A g 3 h 6 R W R b R Y 5 t l x i V m D N t x C y 9 i 5 B I e O I Y r n y A y l u r K G m N K e t F T O j R A f Q c f k + f z 4 M + r r z I L h j s E F o S B S E 6 R d 4 h m O C 5 7 P q 2 8 i W n 8 B c w 2 O r F H q A H h p Y b Y R K n B H R u X + Y o t A n 8 l j N 3 + B U a H / / i Y U T / d D h F c s g f I 9 m b J q u r 5 i 4 S 6 9 s 0 0 r / i c L Z d P 2 r O D D 4 o b e s 7 6 N 7 M A / C 6 o P R G L k o Y d k U U A j U 5 p g a U g C 3 U x G O I x 9 F P 6 w u t 3 c T O Y Z E d E A i 5 A W O G h 6 A 8 m G f 4 I f z P i T 9 h J B w p t j A t V n P S A l r 2 l 0 Y O j b Z Z R R o m 1 8 i z E 5 2 n Y 0 f i r K z M E a v K L k 6 n w 2 J f 9 / l k N F g q l n A a c O j Y P V i T e F t p L U t N x v n 3 2 j Y L k l V / U x f 3 P c h c 7 m u K 7 4 m M g q c K U K Z W r a F 2 E z a u 9 J B Q 8 i n x 8 9 w n 2 V Z S + o e y / P L g s 3 5 Y U T h q r / c + k u Q v T B w V 6 z h s B q P g f d T W Y A / S 2 F f Q O o n N u W V 1 P A U z 8 V r H S G H e d n 4 A c 3 w M m T 9 7 w R 7 K Z 4 q K P 4 v s w d f m Q V h Y T g u G U W u y 8 Q g s 4 X c Y g / s 3 l Y O 7 X l n l T M H P a x w n w T H O E 5 5 4 K O o c y z 8 w A b l V 8 q i u b w j z P u 6 5 w f o q c p i 2 2 a D 7 G l + / W o d i T e F 9 J J I r 8 S x F 4 O f z y n A I a c q F O E Y 8 v L Y S T a U F E T 7 G W y 2 W 7 u U 9 s X C Z b V c G L 4 Z i + m e l a G a U q X X 2 3 g 0 2 A O C h u 5 4 n i L 3 6 H q b v K D l e M V p y S w t G m u r D 3 q 9 b E j 9 I S r X 1 V T q 4 u r y H Z y 6 u x z M X 3 v / 4 q a G b N 2 / K P S J l Y 4 T V L B a U A W I b Q K H i e 9 g r y 3 i / d 5 L 3 3 V S d P a Q B 7 c s K U 8 G m r o c 9 e n v C b r l 7 3 u i 0 t b V v 8 I A y 6 C b V / P P W L z k z 1 b Y n v K X x E B f I g + 6 a q E q r N H m t 4 9 Z I X 4 m S k G I R 9 F v 7 t 3 + t Z c z + h 8 3 0 G 3 2 d F v U / v M G u v 7 X D T T a 4 y S A 1 H 3 2 4 j 1 y M n m Y X I C 6 / p Z d B O Y w + M l g V L f 6 s t R / 9 6 H n L w L L 4 O D w z f 5 y 4 x 6 3 a + 8 S g a g 6 C R S n r s Z 6 v u y O s T y V w u V y E 8 7 2 u a 4 5 3 F l + 8 d 8 a 4 d U b V k w Y v U p Q 4 5 U c b 7 a O o / A w b j a L F o V 4 p b j T z j j d C X k b U C d 9 X s 8 b W n W y 3 D O 4 7 G H 2 W N C T i f R 6 v E X p c h u C e g D p 0 e 7 E M V 6 v E 6 Y q 5 T s Q s b b 3 K 0 T O 3 8 R 8 i J g Z y + 3 O B / l h x 2 M C S T A 0 U i E X M U B 8 A / q r e 1 A G P 4 P A U R Q C z C r y 9 8 B G 3 G 5 J k w E w B t w Q n J w l 7 P P f k p j T 5 j O B t L B 2 y Q c n 4 r e i 5 k 8 1 V q o H + 2 G 2 E Z 6 a a h K Y 8 1 2 M X r / K Z A C H J f E o J a r F B H y x i / h j b y 1 l S g j W t V T f 2 K y s w y d 4 1 6 d u 9 r 7 W r c Y k B J W u 6 I f 4 6 s c E S k m K 5 o 7 Y D s M b o 3 K k D y f u / m E / W W F 9 B r 9 Y y r c B e V y b H k b L Q y W m B 6 V n z n s W 0 8 Q S x r l l A / g 4 f a g o F R S R L d h 5 g + 9 R + 3 6 / n s Y g J D d N Q K k Z Y 5 z f y G R / W J M j S k f + R Q J F B 6 l M O w 2 J 1 r R t K Q u 3 K c i 2 D / f I L 1 Y K y K l U 4 W L i n 1 k M Z G / b C 1 v w c g F r L 2 i / 4 c f 9 X b 4 B U K N Z V A / X M P S M W y 5 Z u P J f U i z E x Z d 6 4 o a x b p B 0 D R T r 3 a r X u f H 8 v 3 / v c D W k w 5 o 4 h z i H e 7 R u H 3 A C E Q t o g x K N 1 W s P l Z F P 5 X R n 6 D U O z 8 S E V 4 Z i m c u y 7 5 v m O z 0 J / Y i v a L y O L p N P 8 S Z m L y B U d S a 8 A 9 U E T v 3 X p x / 3 y z p I J 2 s C V 4 C o i c v v 9 I + 8 Z B / S 2 L I d i z U M k x g 4 H R 7 z i 8 7 D o z j I 8 Z e + b l + s K + u W D Z Z q J 2 m I 3 D 5 J 5 E B D C V X 9 L F S 5 f E S E H b S 6 3 K 0 S 4 l A 3 Y q w r Z K 8 B e d d g l d C m 5 y D Q f k 1 6 P d R R 0 g G Q S q E V l j B J 4 d A k M h W D C d I q e X B s U I S C O q C R i H O g L C X r x G E g A G T F 7 g 0 N S V b 8 n T + j W 2 b s m x p T J y 4 1 l J 1 e q K u E Z g l s t U D Q B r k M Z o 4 G v v 2 3 v q 5 2 Y c s p 9 S G P e o 9 Z B l E c x r 6 g E N i I 0 6 t R n X x j A m v a o z j E 0 Y V E Q d B h u H u I n J 2 x 6 x w 3 M I R X w C j t 7 d J l W q J r G t 9 4 d R K A i 4 i r U j m X V 7 Q V a o w Z v H 0 P 6 H o f O j I f 0 3 7 0 f M y / / j j q B T 4 L P Q H D B h x 0 k o S d K e I c D S a L t 5 Q R D y Z x N G A G j N l T v 4 b l P + o d B h i o a d J T O O 4 f P 8 O 5 K N B F G 6 D 0 O a 5 k L O Y f 3 R 7 q t A Z I l F V P 5 r w q u I A + 5 k q 0 G e B C r n t d 3 R s J f o H x j Q k C P i f P Q d B k 3 d Q o + T o B B c + g i h Y t E f J J l 9 0 J R x z j x 2 F K d v d G r F X 9 g f g 0 o C T Q N + 8 p O t c X u s Y 9 M m L 9 o 8 i P 2 m v E X E n 2 I P 8 h y i X 4 b K + 9 o e 2 W B G l h d R 9 y K t S Y 1 5 v 7 J r B 4 N Y t D w + 9 j y o f 3 z 9 V 8 q C J c K b G 7 9 Y f 8 X j 6 s n A v V F 6 O R K D B V V F i n i V 0 s B g l n x m F S n F j / 4 I / 8 l W s S a p D B f F P 1 S q q T c / 6 w O S 7 e n b c b Z n f t z X a e s M k q 2 6 B 1 k u e c j j U u u 2 1 s Q X w b 6 J n m O P m 5 o N W b K u 3 O Y P i q n 7 C L X O A 9 Q D 8 B M x J x r 6 7 P 3 J 8 z A I 6 x n Z U X 8 p B X 6 a x 5 C k / f m 2 c Z N u Y Z T F c q / H Q x y h Z c 1 j q F b v u Y m q h J d K Z O K a R K f d D l A N M A v + U i D c x i L g U C U a 9 q F f e h A s X Z x 8 1 Z 4 K D T K U 6 7 E x K w X g L 3 w d H f F x y x p 6 M 3 b a / k G 0 P 7 u A 7 1 G u / p 5 N a M x 7 l D B V p Y j L y F 8 c c F W B p U E r G z t w y / D s J u 0 1 V / h E t x y W H r H R X K X s t G V L V V Q F v 7 D E E Z I e H o D Q H A d u h j N 1 r G A V t I C u f 8 F e N 5 g L M f 8 + q U 2 s X / n q F o u p B O 4 4 f t 3 W I h 2 B Z N u K o d 8 r C S G 3 e L 6 U N E + g 3 p S x f q n Q R U k Y e 0 V 8 R R n T Q Y f m q B d I Y H v E c V Z 4 1 A s 0 6 D r 9 K F O d h m k U U c D l N C + / j s T 4 Z z O h e L 8 I 6 V 0 N O A p u b 3 X Z 6 X K x 0 U e p / y 7 / 2 U 0 i 3 e T Y g i 7 x V 8 q y q I g F i M f c D n M V b t j T P m S 3 3 P N v k k f B w t o K 3 0 D n R H P w u H w s 5 T r 4 d O o 0 I U 3 5 f B t E E I H W 4 D 7 W 1 e H A k 7 p P + G H 0 a + y 3 6 i 0 9 l x M P S p P t C z v M f e e d E N x j r L L o 0 3 a W m r h K T G e d Y C X M J Z 9 Q z S 1 3 7 L C s f W 3 m 0 F P M E 9 D t n w R K Y h M r m h R 0 z y D U Z z A I o A + H q f c c V z Z A A F X i u J h B O L y L B d / h 2 Y I S g A U y i L 5 J + e u 4 t 7 S T l d I D + g q 7 4 7 D R i Q E 9 i g U P 5 m H h j O 2 0 f e k H N K v d u c Y R S + + w 7 H e Q N 5 P 5 d f 0 y 4 F 9 g N m R I d b S b x 4 E u e M 7 F 2 j / 2 j c D a b b 4 + d S 9 s N 9 S M k f Q 2 h 0 j l b 7 P i Q q v x + G e + M M c 3 B H K G + e 1 4 2 I K y g D W O H E b p O c d y o D D u O S M M / 9 L T q C Y U z g s 0 O F w N x A z / v T u s D / 6 V M Z 6 q s O 9 t z y N A e W 4 r m 3 u d 8 X L T U 1 O D W e 7 s O 7 8 V x U e y 5 j 7 d 1 Y y n w 4 S j J S j K P n Z Q V Q k Y G c A i b 6 6 U X 8 l d P G a + g I N y H b A M h b v Q o M s j z J G w e p Y G S o w b S S f 7 W s O z J 4 x x L A 2 G z p 5 2 F u 4 Q 8 i 2 R L 2 C D q E d d g m j T / C e p F a 1 w 2 N 1 7 w I M z t 8 1 Q Z 6 c R v Y o q c e X 6 D d J Q L 8 x 2 E 0 w y 6 p B h o m W m + P 2 y v 7 E V H p F 5 x z 7 8 J / 3 o Z S b V f r D 4 q k 2 i / 7 H f 8 J A b H g O D N d F F a H R 3 Z G 5 3 o a 2 Q e u D C Q F P A 9 C I h Y O A s v T o n x f u U 6 5 U 3 H H r b y G z h m F M Q 7 J N P x r G u 7 J e j i j O W e f U + / j Z S m y p G 4 M k b u h P j C G y Y V v t A D 9 8 A b h B K / X t / U r 2 B D G p e J A b A Q O i W m 0 s m f N P f 3 e z c X K Y i q Y z / x u 5 a o n S 3 C t u r J S 8 Y 7 k e f 8 7 n 4 s S 3 T v E Q b n n r D E l j R t G v J 3 r x A e h U K w u f h J y 5 G v 7 9 Y f l l z B y j a H 5 O 6 X f F / q z A l I z P 6 5 P v g K N b Q + H N R 2 W U 0 I 9 c a M l / 8 x p d O Q D n Y u P Y z N F M I J L + D 2 j M N A L Z Y A 0 k U F x d a u n a P u P q H 4 U j n x i w Q l 6 W h U M v A J 6 f y / v x t U Y 0 d F 1 s 1 f Z C w X 6 U A Z E U 7 Q l N 6 i A u W G S s 3 x m Z v z K h 1 c v n 7 z w J e q m q z 7 V x d r F K i F c l o I P b o C i S 6 C T k A S z / z K 0 w v y J 6 3 C q h N s E B c f K A 6 f K W 3 r d 2 J w l d Z 9 R V p n 4 t Z l + R q 0 D H W I g p l H t r d + P O c v x y v R I 4 A I q / y c p 3 W 2 z g T c 7 H V 5 Y P d Q j 7 c O I Z o X 7 B p O d Y b g d 0 7 2 M W k P Q Z S u c C j o + + t 2 d 1 Z X T 9 / V M s M S 8 Q n e 4 A t 7 5 x G m k G H r s T l B u u d 1 M Z z 9 + e u d E D / g B r l 7 P S p R 8 z 8 B U H 7 v H w J 2 F Q j D G a 3 i g + M S F Z S N p i T u V s 3 E N t g N U u E C a x d B 0 i m F o O 7 / m x x 4 9 b D f q R s r r H I 8 m 5 z O 6 d Z U u W k V n 1 Y C p B A d n 1 F k 7 U G Y U x m z G p H f L f u N 1 p e f b d f l i d Y b L z w U O G m G H r W I y e 7 K + + P S 1 b 9 a T m K X W p 8 y f w 7 b 7 q W Z r W h 6 8 E V i e n j 8 4 6 A u C 7 L P j Y z A f k H Q T 4 Q N x u J h s H B b q 7 i g H 3 4 m w J x Y e p s i 5 V c 8 g n 0 y g h C y N z Q W r 3 2 n s l f W f 0 O P k i a p B W C q u J z e 8 Y E q q 0 P t U 3 b L v j F I E v n u g W r X G 6 Q L f y g C u r P z q 0 Q W 9 T 0 E E Q a L v 7 K 6 3 H 2 n c 9 5 / 7 V h B O D 7 l d q V d Y O i e v U V S 0 s I K e k H 6 v T o j 4 i / G Z 5 M M 5 W 6 9 c + V j x X D m d 2 t p e m N s u e / A n 0 J / z 4 i C X x 5 K k w s y P g G k C l c P e a 4 m Y f f n 6 c / q U l a n L o 3 J 8 x x 2 I L o 9 j D W V f C F D b z 2 5 6 R 3 4 B R 1 d J a s 5 d X 6 t 8 V R y u U q M G / K g y W r H j h 5 v 6 Q b l Z d P x e G A T 7 Q G y 3 s 5 Z 5 E X J o 4 x 1 W 7 3 n S W I m 4 j k F t i R I s x D z g E c 3 s h 1 R a U 5 p 4 1 8 W X x n h 3 q P P t V R H q I 1 3 d S j d a w Q Y G T Q y Z l 1 K + 6 L y w k y B I s S X E 0 F n E L z 1 2 + l w 0 9 G K j 5 q J P d S a + E s X X b t X u Q X F h T B A o / F 5 O U t P r e Q 8 s j 9 u n 9 h 4 m b W j c s E I 9 y 4 F O x 6 L m v s R / 8 M 0 f m / s O r z E y n a 5 R H z L s M M A P + R 0 O y E B A 9 O H 2 s 9 8 Y C 4 n 6 2 G N 4 9 j q D t M 0 J q f 8 m I r C P B 6 i 9 6 T 6 / q t j m 2 Q n G p i K / I X X v s M c N I A J U p 4 u Y g K R O n y / 6 T v k d v + A E / y G o D y 4 D Y e Q x 3 C + 1 b 3 4 t 3 U P M 7 j j r + j n R a p T K x O f 3 R O u 6 / 3 m M y P q A L 7 Y b Q p q e J V 6 h f y h Z Z I c g T y M e k o x c H x l T K e 7 P f d l l i g F F y s w I + P n 1 L G c d w k T 2 9 A e d Q V O 6 8 6 Y T X y / K K e e z V 8 w D a K F f C o r L C D Y k E p 5 r F a v b + 1 / b p s f v x p F 9 9 Y c U O H k / Q O m I W Q a h u n O / d g Z w s A k d z D E F 5 8 0 l y J B q V 8 e s S 2 i W 8 Z Q L 7 y I Q o b M D 7 A Q L r q L A I B D f + q N P G L i x c h f 1 + L z f T Z I S f j p A K 5 H T m W y d J A U o t z O t B f r 1 i T t B 3 R 8 9 t n 6 Y t E t N X 3 C D I g V z M U w U 8 T e e r S M 3 F a 4 + 9 E / U l A I I 6 2 c U N G Y X + M 0 X X J p w y h G H d g B T 8 U s M Y c N 0 a J C s b S j p m J j u m o 5 9 6 g l I i I m F e z u e A m 1 / h Q G 4 I Q v X w / o f n j m T S g 1 s U e h e G U r j y R 7 E l 0 u u E J f Q c S 0 v e r G j 2 m S Z F x M 1 W e i g M N C v p f i E f E K O D C S d P 0 9 W p W 4 C S K 8 E t p x l p V I v 5 r a u v J W Z v y C K v 6 q m q / h v W C x R F l J J a h 9 V T Y 8 / k o 5 e r s m Y 7 2 U m A 2 o u D b f T V k Z w b J r W J h i M L n k V 0 g R / Q X / / M s 6 c c N I 3 z O 0 T q 0 N t 0 e J 2 A C V + 0 Z 1 t D r j M Y 0 Q S Z O 7 H 1 X o M 5 H s t i M E Y U q 0 n Y l B 6 e f 1 d r b w W u A L H 8 y B q r O q z y s P y / U p y Q F X P V l 9 z r m o r e K r B 9 0 T P a P 4 V 4 Q P x 9 4 I e l j 0 W R i x C / d Z c G H s x 0 j z 4 g W b L f m K d + t H / I D Z q k V T j z T z b o p 7 H S I K + m W U c T c k J 1 s / y r C D I n I V b n X w v 0 L P Q J l Q h u A S V / 5 y 2 c X H N N X N A N C W J + 2 4 9 J N h s E 2 G o V D x N s 9 0 V K j b 3 g u g G B h P u w P + w 5 k v W x y J u N C 9 X S Y M 3 Q 4 m n k y A e m b r F 6 + f c Y p r 6 / M s 4 v f 8 3 U r r n I y a B 1 d N P S k g k a L 9 n r c 6 a f T D k T + m / Z l l X 8 b 9 R k K M N d 1 C V W E 3 Q w B 9 Y b N 1 P r w n y 3 p 3 8 r j c A + t T v w B v w 2 H B Q R P J 4 + R 6 g 7 8 g Q G o D h o Z 3 B 1 F W I 1 9 c Q L r M 5 / F 4 q 7 y J y / 5 D R R m Q J S y 0 B w i L H L E k + 0 G h v k X G d p r i S j a F 8 t S V G S E z M e U p 0 J z j q T G 1 X I F s Y g b + G f Y R h 1 U h O j o 1 M m 8 w 6 Z s A / B V 4 3 x 7 i C 9 D 4 + V B e x P y L E e + S V i w g y D K + s 8 K u q 0 z N E z A A C j W p y w b i B W 2 v 9 P B q M q a o k q j I x u a / W K U g a C G W e j 2 p j S j x + 0 8 d z Y d 4 / G z O Y s z M U + k P M B x 5 9 E b T c v A g X 8 Q m U l k F + + 5 v z A w R I C b q h Z f f + 5 9 T B K 2 g R E n K X R s d l o d T + 1 u M D + 8 B i K 1 G v Z o q L d k T W E 6 i o J 2 H S z 3 7 + y e A j Y n / s M R F Y B r j n V J P c t O 6 T I n v W S x 6 4 f 6 G R 5 R R l z 8 B A k k J d 9 A R T O x p x j M z w z D u k 6 E k d G l u R i o O Y Z 1 f x y M U 4 4 9 4 X c V f Y / J d n d 5 A 8 I j P m N o T c A r L J 4 f V + Z m b e x + 0 0 G 5 T w M F F w O I 9 H G L Q W Y z u Z K 4 4 5 g 2 L f q 5 P D 0 F h O y f f 1 9 X M u 1 O 5 H 3 Z C c n H + 7 x P l l H D A K w l G C 1 k n i b 6 H M f c M h 9 D e k P N D J + X s J L z k t V S v h 8 8 P Y 7 T 5 f C x M T D 4 m m 7 B D 6 P E g Q a C D 1 c 2 P 4 u 0 v G N U T n 4 C D f Y f C / p Z 7 L / P l M C b L t H i / a w + 7 I K b S + 5 2 S m + b v 0 S + R m r T Q h Q 1 C y w f a 7 P M u K 3 0 B q b k a 4 n v g c 3 c k u m h / k b V d q b r d H v F P v u 3 M c 6 n d f 6 q I G + Z x y k / 6 m g r h 3 3 I x L Q 2 c l U T R 3 l 3 n x Z z A 1 A V s / t S + 7 7 3 Q O 8 7 b J q x 2 y Z K L y b W X C E b D 4 T j z C X i S 0 7 z 4 3 Y j 0 m H N 2 n F a v t z 5 1 O Z e M D N o p R d a G j 2 z 7 O u b r 3 P Q V 3 h U n Y l 9 e P j y 9 K G i o N o Y + I D E y A K 2 V w R F A j o + 0 F f w U c S n b d p T 2 x + k U w L a F 4 8 3 j X d j u p A r d q 3 0 K R c R t g 3 d N r C 1 8 w d d 9 j o k s / 6 S 8 n l J + F L W l D x X K k c Z / y c B q 5 Y 7 n D 9 X / / 5 7 l 4 e N m L q 8 o 9 4 k 9 Y e o b i 9 t x O l v e G f U w X c l W N l B u u l + r + d 8 c N s k K z E T t k F U s C w 9 Z N G K Q C y T / / W V 8 A 1 / V w 4 M + c S b O C m o h 7 g N U q 7 P 1 M k j D J k T w 8 N M 5 S n 9 / C m H d j O l B 0 v 6 c u K 8 d f 0 k a E 7 w v t L H S 1 i i 6 s M w Y s h E i Q S H R 9 I Z q j A M s R G I X 1 r i u j i f 3 h g x M + B n q 3 Y 7 N j 9 i m X U J J K I V n B / N L L 7 T r 1 s G B 8 z d B N X q b H T 4 n X C a G d 6 C 4 6 y S + m w d J 3 8 A O e f E i I e 0 T R D z t 8 C D e W h i f W n 3 2 D V v 4 U p Q G N H t J m U I C 9 4 0 Q q J V 9 j 4 4 3 t U I F J c o 5 6 f / U W d E i W a z S g W w u l 7 h k t X 2 j q R R y b E L s 4 x d h m s K f d 1 0 / M x m d T m 4 I U N 8 m j O 8 x 7 M Y g b b 5 j p e u b 5 6 x 1 + z 2 F m 1 O A i 3 J Z y r x E + s i b y / l 7 x U + j b o 0 B 9 X f 4 T A U N Y F k p / n l n l Q P k 3 j X z 6 n o P U I k G j X T Z f 9 I O A O n G 4 i 5 + 7 1 G g w e i C w Z 8 R n g K D b c s / d 9 B 8 n 7 4 s 0 W 4 / j / r 5 c F + e 4 q M P p a W r D 9 z J S / Z h A h F t e c V z e I / G X K a d X M / w l 5 H z / 7 1 / x Q v l / j b i X c 7 B P p G p X R / 1 f X + a s N D i L d v N 4 O L y m i N C R N z / 9 S + 3 g K u 7 / 7 V / i 3 / 2 S / s 2 / v k g e 4 x U h c f g O R J z T n c X 9 Y 6 Y c t S 7 d O X 9 M F u 3 7 4 F u Q c R 4 E p D S / n X d Y e t S M / 6 0 + g o A A L / m P 5 u K / + b X 9 z 9 + r / 4 u P I y D w 6 n 3 K O 3 w q d + x l I v T H n o T / W b S b D u I g F W o W 5 H m P q H c z N v d 3 y L h J / / G P j 9 o L I D r n 7 6 7 8 R W a / l P x l v N Z k v 0 j k 6 0 a H j a 1 X t y M i + O O 6 L v y 5 m H M m 0 w R d J 4 K 3 9 T w q H / C q b 9 V f F 9 Y d v f 7 2 W d m P h R f A Y v 5 1 D c y r 0 t w O 0 U W 1 0 w O 4 A g / c N 2 b u 7 n m L R 2 2 n a / b M M 1 e T C / v x V o 3 y q Z z k 9 c 9 z 0 P 6 p 0 V M v C + 7 o z E d 2 8 1 i K m 8 H y y A B H n A F A m F 4 F 7 x u c i e g u x 9 n r o + H G D s L W G f H p Q t d 7 M 7 I h L w U a T v W q H 8 k F M U F H l o 9 g B A m q N 8 L 2 u O 1 p p k H 7 j 7 P K 8 E i f p N P j F F U A z P M 2 g Z y X W p / s t W m / e f Y D i Z 5 K t h r w l m n G y 5 N E P q J d 3 9 Y K D i n u Z b v 3 w y W / o 6 m Y k d t u D X 8 1 v 2 Q N D w + e W 4 g P D p S z x S i b P m A l w u h d 1 0 d k F U w E 6 U + F d R 4 M b L N 2 / o N B Q x L 9 g K O + d 3 Y 8 o I x 7 A h M P S 8 e r 4 J o x 1 M O h 1 7 1 / N h I N W m k G b L v 7 b 0 Y B Z l h 3 U o 9 t k Z l C V 6 R U + h e A w + u b J u h w J h K L K + s 1 Z q j 2 R / U 4 W E S n Y J f p x v n x e Z A 0 Y 7 A 9 4 O / z Q o K 5 K h m R x Y R s Z 9 i 7 F w W E y u H 1 u 1 3 k l k O u T e X P 6 6 h C o Y 1 C W i 8 e O 8 C t R 3 p 3 5 3 c 2 P 5 S 7 q a 3 6 J X r f H 5 f A 8 A 8 3 N q 3 D l m 2 P K X O 2 / 3 7 B d y H g n / 0 z f + u K Z D t H / R 0 2 h w q J h e 6 x U 9 E 3 O u / n 9 + 4 o j 4 G D N u m / Z u t 9 3 C V 3 p + q A 5 8 k V L d A d / h 2 F p G X n u E d 8 A A X R Q p d G R 5 y 9 / 4 8 4 u 2 C o e n S Q A + K v 3 y 0 g 6 j 6 f E H J I d 8 e i w X 0 Q K f b g L + 3 + d b w d V 3 o E k g / 4 6 V 5 u O 9 b o k X H E P 4 9 E o g u J x F F l j f / 5 Q / b / f A Y G Z t h T 0 e 2 u g f d 4 A l n v / X w W g Z l e g K 6 H o U y z B L 6 u g B V N J 7 L R n 7 k J r p j a j r 9 T L u + + 9 i / H 3 D G q j x v U M 1 u G B j v I p g P 5 E E T j 8 3 Y c E e a / Z a P R j r v D t 3 A P + R x z 1 h p U R l 0 y L M F t m x D q i s G t A 0 v j 6 0 B 6 W 0 V g 6 K Y f / J A p + K m I E S N 9 9 w k w s P x g b n d k u K t Y E 7 N w / E J q O H x 6 a m h I A m E + y Y q 4 8 Q R a 0 p 9 j Z W b p f v 0 Q s G V n 3 7 x 9 x u y A y b x w + q d n 1 D 9 u A X g 1 Z g v 0 e P x 5 + i S f 7 t Q l J 0 T n O M + t i 0 U 7 H g Q 9 f e H l H d J 1 K k o 1 Q O a f P / x A A i 3 u I O T n y 0 M k y m 9 Y f 4 R q h I b N e i d S 9 c h n E N Y H G / U 7 x x N h O K j v L 8 9 q l R v u E 1 e I e / B 2 X V 1 d N + p s R X Q l e C N l M p q x + s 2 N h X h e O v 8 f t p R / / H l J A S 7 5 Z B z o b e m w I a 2 h p y J J P d o 6 V 0 v 9 P V t R n N P 6 Y y P z / U + / p 3 / 5 I w 2 O 1 / 3 p 7 P U n 9 g c D v I F 9 H c 7 D 0 Y x e 4 N V D P q x 9 3 r 8 C r J Y e d d g 8 1 1 l y R R 8 P S J N c b x h X Y U B m S b y q b U 9 U Z 4 P C I J r 3 3 g k p Y p 1 q 3 2 N T E B b P C I l Q M V L l 9 J z X V u c / j O t s R 2 n I S L 4 8 j 4 s S + Y 6 g J O f f F Z p M 0 P e 1 v 2 x S U a J 3 + A T I z r / P 5 H d 5 z n / f T j j t a A N X J Q A Y h Y u m e C J + q 6 v F S o 1 1 c m i 4 d y 0 o 5 z c J F G B 0 E / B U P v F g 7 q D 3 z C B h l r 8 7 A 7 k z G C 0 K M Z G s g 9 G P C q 6 r Q V w b 3 u X a h A s + z Z j E g I j + V 4 s m d 7 4 8 f L S d Q R 6 W 4 f P p A 4 H 8 K d 4 c W z e + i q W 8 c P o z O z C A F A D V l q Y k s X + k W v Y E t 9 j H q s u e + C J n a R F K 0 3 m t p b P i L K x T y O k M h g S D 8 S b a u c 8 W I 2 H F 9 a o F S O 1 g r 8 3 X a / H R U E 1 U 2 p d D 8 S o h c U B C m Z Q V f M j 7 d J b T I a h 8 L n 9 Z G S S f 5 d x d 8 L P 9 h e i 8 / 5 g H o h m h P X 8 + x 2 j S 9 T e b N T F D i u i L Z C I 7 F / J h u F F C 0 v S E 0 X 3 M B 7 K + c N c p 9 q i m 3 s / Q S J f C p T i c + + f 3 V o G 5 I H J 8 I I 1 t / A 6 3 I e 9 4 D U 9 j n G T O Y 2 t + + R z R q p z I 7 L v C T j e A F R c r f i X 4 / X 1 n 9 z 6 R c F y d N f 2 y p o / X F n w 6 E 9 + 2 3 q C h 4 Z y g N / d O G q a m / t r R z j Z 1 o r + M 8 H i g H l t T F T r C V g t h r f Z Q m l 1 M r x g 7 K o H e h 8 B J v j K 1 H h H + p d I r q y M t O M / G E 8 d R + T j B 3 B N 3 4 2 0 A p S N h 9 n V d R e t 1 F X 9 N 9 P h B m D i f L R A 6 8 e M 0 Q y n l 7 4 q u w 2 j P U Q a p L m 7 0 u x 5 T w t I Q 6 Y 2 m 9 r D g I J + h b O U c a N e T b G 2 B b + P b y y p b M 9 d 6 Y T V M 3 z E s l Y 4 / Q B y p 6 Z f + p G X k D k H 2 F Z H O I D b X N V V x c p e z F v m e H F q Z + F m m C 7 c / M o I R b 1 k 2 r 2 9 8 k O y M 9 8 B h S l u w K Q L T m C f l / H 0 C 4 v h u s h Q s K r G + 4 8 F F d C e u c T z n N w C T D O y Q n 4 j 2 f d 3 Q r l + t e n P i e J a p E m T L R j U G T 9 y a o X 3 2 I H Y X g C B 9 0 F l d i G b B B W 8 g 7 + Q e b u h M d / j n I z 8 I 7 j h f c P 6 + s s F V n O h c q P f R d J E C P C h 1 z S / Y Z y o m S H o n o q x F Y I G 9 n E 0 M k 7 U Q z l V X I 2 w F N N k G m / p Z S J D 6 B A N + E m 1 p 1 b S f m V o v s 2 J f P Q K m 5 1 q e P e t r D F f 4 j K l f X Q T Z d X k k 6 F 2 e h + t 5 R R R l f R E v h M A F h v C L J i P K s S e t x x V i V o X i X x t 5 Y H g q h e T i q 9 x Z V L k U l 9 0 s C l S 3 Z A z d a t R O o n d F Z 1 v 5 H A K x 3 / c 5 4 o Z U b R 1 r E h j g J B 5 0 A a v r S B F 3 y m X i n 8 / z x X 8 G A H U / U P R 5 h S s A X J z Z M P 1 b O b h t b l X a b 6 0 e p Z z a 3 q y A i O v y c D q Q 6 U 0 w Q V u m a Y U Q O / X 6 w J a 8 M + t m X L n B c g p h 1 i J C l X X j M O g A u E 5 L N d 7 R w m d 3 g 7 G M C U r s 9 M Q h T E F I 1 + U W u 4 J A P t c 3 + 3 L L q j L A J k 6 R q W 1 n / t f d d d 5 q F / V r g E / M v y G C j U c k I L v n y M n t j y v Z H U I z i b B G M T x n u p L H 1 1 8 0 3 Y u / 5 0 D B 7 C d S X l L T f p S w j 1 O n P U m h k / n p P S f h D g c T X U s M y V e a / 8 X B B b F k B Y H r x Q 7 D U t o n q Z q n 7 T 1 s A U D 9 Z Z d 5 d y f c x 7 L i d w h q Y R 3 a f a n N y P P V R n z + 7 E D k c k K h o h q A A a Q A E 2 e M k a c M P 4 E j x p J Z B W W b / V U b E O p d 5 Z a C w L x l k q / h 4 0 g b C t 6 0 m n f d 3 R Z 4 e t v 8 d o N 5 l i J r a n Y u W p Q 9 P Y d r q 7 P 8 5 h f C 8 4 R b q 5 r Z U C 3 Z c Q j 3 + 4 m x c C Z H q w O F A G d k 9 X 1 V P 0 P G n 5 j a K M K N + 6 x 1 h v h 3 z p v w n W G U f c n x Y u l p R 9 r / 5 h c 1 R i p W Y e H S D 8 M X h 1 A d u s i f 6 H R W K a M + B w L t D C z s z D 3 4 E d b s q 8 1 k b y S m X 9 F M j G 2 P V W i a 5 b D W K q v j e O p x O b b p / h 5 / G O Y 4 l D B E P 5 c / H Q p x u F p P Q Y 9 8 t P m t M R m y h 3 t W v 8 6 X U D F D d z y F g 8 v V I N A r 9 Q G U V 6 B t Y G l g E D l j O p L M 2 U C 6 D z O k L U t b v c M v e a H M I C O 2 i U v a o T 9 h 9 8 c 5 g h g g D 3 j y e k P F + 9 a G j 2 g 6 X S 0 X w X f X R x 4 m Z 2 j 1 P X 2 4 9 t X 8 0 p 6 p y e 9 B K m o 6 7 F N Q 7 3 S 5 J s M V + 0 D t I n 2 E m l p 4 L r w J V + O z s e W 5 v b / H 9 8 b D i / C 5 H y T 4 t q E G z r j u l h 6 S z u q 3 + R T s d 3 d d d z 6 R h E C P w b h W G 3 e O z P R g 0 Y s M N V x E u c K 8 R 9 t / B G T s a S V B h w g 9 v h H S 4 Y 8 k K B I t i a / P U m e T k N i Y z q f A o k 9 3 e U R Q T d e B T G k o I r s v X p P c s B Y A 7 2 h l j M 9 1 Z X 1 2 9 X 2 W O 2 9 f 5 C T a d d 0 / f M Z o d f x 1 h + H Y k C r z 9 A 7 R n Q 5 Y k 0 l + x 8 t 4 t P G y d E 3 3 j M w M 9 Y q D 7 r T a A 6 W R e R 4 q 8 V O s M c b Z 9 N c I 4 u z n e O a v V I 2 B W r A 8 X M j w y P A T 8 j P y P z l A w r o C M G J 7 P l 2 K 7 0 f 1 M y / e a w z F 8 s k t X T D M O N H N d G z R k J X P j 8 L N l U g q f c 4 d / W V l J p i e u B A V V n A H R 6 0 f 4 c H h z f s 1 T D K E D T X y O N o Y h T Y V F u E 0 x t B D Y E D A g w d y n / x t G s b l 9 1 B v p 8 7 / w l u Y E Q m 5 f G / v v f J e s 2 V n M u 0 A F + C o J + k R Y u T O G d z W X i x q d a i n X p 0 R z w n Q D w Y k 9 P T B Q t 7 e P G t f v G 7 p / v w l 3 t S + X g 8 3 B u H K 2 y 2 S 5 N 5 U 8 K y W 3 n v g n u 7 v 4 K k o Q L I K o o 9 S B s r z E v g + h I L D 3 Z t L F e X 4 U / B Y A Q T o N d K T 0 o z m l w m E k P p g L 2 j r / P J w J o 7 d S F 9 8 w I K H m S k Z B Y j p v l G c x A 5 v / M W X x 1 s 8 9 q 5 i c h j t M i 8 1 v 3 9 M t 2 v Z v F + v + / u Q L c B 1 H y J n j F 5 0 P 9 1 / D N J R F / 9 3 P n Z m 1 k 1 j W 4 G 1 d 8 8 W r l N W D n Q Q L 6 7 N s 7 A q P t p b S q 4 q 5 c n / M d z 7 l I a A m 3 / 2 d U G m A W j Y z f 3 + 8 R W L V Q 3 c g S w F n f j B x i H t 0 p F N B Z L L 9 i g U C e w N r F N Q N k t 2 C R e U K v t F 5 J V f b v V S x I t z t Q S Z W q + U S 8 r t Q 0 f A C n 0 x 9 F n I K / h G 6 4 T S s n I q K v T 3 H Y w r m Y N 0 H O 5 1 9 a 2 G 1 8 X j j j 1 q r Q j P S r z F L Z f T 8 K m N p 8 q e 8 v t p l V W q r c U l d N B T f S C U p E 6 2 O 9 n r D e Y H 4 2 K Q R / U F l t L S V 3 A M 3 y e w u Q s W 7 R c K S T j v t k Z S C l N m d O + / 2 J + 1 7 / I J 5 B D 1 h s Z C a h 1 5 f p b g 5 x / R m d J m b L O 9 8 R z 2 3 0 M 7 H i / T 3 Z h C x M 1 i q L x R i R i X W u h / D R D 0 8 o j H q 0 C j U N l t 2 N q A D 3 C S H / z Z 2 l c u i 6 t 9 m x 4 T + t 1 H 5 H B p k f F J k 8 Q s s 9 + j 7 g B + w 1 C s b w T F L W S R T k S 9 B 5 d z D G f + s q m u L Y I z l 6 Q t 6 5 t p Q T 7 e a C a 4 9 h g c t 3 o t h e v L 7 c k M k V 5 h j k A 7 w c / m 4 4 + d L i H U 7 + 1 v Y V 9 A j 5 C E 0 Q 1 w d l 1 i 1 G 3 A Q n Y J B A H B 1 q b F f 5 + i 0 M L 9 3 z a d x y 2 J I I d 2 j A v w 9 T f u i j 7 W 5 y J n V 0 w Q I u r u R 5 q i 3 F S 6 G k / G T z l H D b O m f i S b A P G c i v u r 6 9 z U s 2 5 u f z i Q b w K N J p 3 5 c G 9 y M S r v Z Q + q J s D x f d 2 E P 9 B T p R S U S 8 N g P g p A F l 5 / i U o e 7 n d 9 9 C h W u 9 b 5 B j J d h Z 8 9 x 2 3 C O B d w 0 6 6 f Z x B u n k 0 q s 6 W y l G 7 j d k I H 6 x K s e Q 8 f n / T j + R C A i M b I u O H j H C y E C F v 2 7 y s N m d U 6 A W C d Z I 9 N O K h N E i m 8 8 f 3 Y K 0 e D Q 3 D n X 9 A 0 J k s 3 L S y Q 1 Z l 9 v b + q z 2 A S U I B M p h e t n y M C n 1 f v d T s L F 3 P M p Z 0 p a 8 g Z F T F l f + N g a t f m 8 T G v o z g + F L W k 9 k 9 o 2 I B 6 p t a / r O p V u Y P H M y A E N 1 e e N J T 0 O 3 s 2 L + v M Y o O N c x W P z s u + o y t Y l d u w Y 2 x A 2 H 9 D P T A 6 q 0 E W j d R x 0 i X W M N N F L F z f g n D m O 1 H r D 4 q X K G 0 h i E / c m f 7 Q m 7 N 3 h T o W L Z N W E 1 f H O r o t y K w e g k W 3 Q 9 s z H j I u 7 2 Z v 4 Q k p k l h R j B f 7 K F p 7 n J F p K g V Y K 3 Q 8 r T l P u 8 K t 5 c B 4 P l l E T s U 9 m k N y 7 t 4 u V p 1 / H d 7 M d D l 4 Y i d 2 p c 4 H 9 W w 8 P u 5 h b / 6 V k D E 3 W w 4 v r c M l K 1 4 A 1 X I w v t H u X S y y l m S i R f 8 N 8 P d Z U n K 8 u W n 7 O Z j + / J P A F r / 1 / X L C J 6 B h 8 z D 2 S O 0 N 9 O Y T h 5 m m e m 4 f d 4 i s L v 7 e + M U 9 k + 7 A 4 i n P I K / E P K d O q / R d 0 p Q Z H C f o u S c P 1 7 s 8 v K c + Q X l g r Y k v P j n x Z 2 9 r H l O A I Q E I N q U 3 r E 4 G k 5 Z 8 f g 4 P E K Q T m 0 F q w S v A 4 H s c 4 z L Q r g J E A w L w 8 Q e 1 0 / e Y f O x H c 0 U g C k 3 R + z A 0 T d d M X D h k F i e T 4 I Z U a + F f S y 1 i T z w w U A 3 F 8 / 3 3 M e 1 4 J / a m j j j c l 6 6 o 5 / S S j W e U Y g 8 W / I d A 5 e n U 9 j y X H d 6 R + d 1 i d k 4 v 8 S f a i t 2 V E S C h c 9 d y 7 R B o 1 J j V c U l t B R X v h Y o Q Y H k x D a v Z b e v V O 9 1 b 4 0 9 6 / D w 5 M G 2 s V w X 2 c q v P X z d 4 G e C P 1 + + / B B 9 + t v 6 z 4 p 7 K K 9 7 k g X u E 0 n l q b 4 l C v F e D G J D w y H K J 5 p C w 7 3 8 p f 0 v e e s D q x D 2 E f t D x X H I D V x F L 0 S O M 8 P B J E C Q J C 0 R 0 D s F 7 q x s q A 5 E t d n B j Y Y L Q f z b l p B n l / c V M c R 9 e H k D 2 e S B 3 W C j 7 D c v p 6 0 D Q I q h f z 2 D N 2 z 3 5 2 e E E S o i a I t V G c U M X 2 M e O 6 N w p S l x E 5 D m / y p A o L J l q D t k g r z K p 1 w 8 1 R q 2 H o C + g o C d b C A X J Y 6 x c g V / G 5 + E E m c 2 v / Q g n 4 Y N N r K 4 z y 7 1 H s + M R H S 9 7 Q / W O w N y S I 9 g D L L K m l m / M m m X Q z f L S 3 9 p V + y D Y q 0 x i E / r 4 3 P Y P m b 6 O 6 m C i R g Q P c j Q u W n 2 h L m 5 H 4 k a s z Z d r 4 j c 5 g K Y C A s j 5 / g I P y + 9 x j S 7 I o 7 X u o W P u o + 0 h g 7 A P I O y Q o k T + + r 6 F 1 7 / H O t f e w Z Z b j O 8 X p g p L 6 H C p 8 a e e y r x T P l f F X f 8 l R x b D V x z 2 d A S 3 4 O t Q 2 W l 3 N s G a N h 1 I h q j n 5 z Z d z / d a 4 v A 1 Q P N + Q Y l t 2 k P W s 3 e 9 4 e i 7 1 t B N k n Y X B X S E y m v z o l B 2 z S 6 C A M Q g d u m s 4 q T 7 L Q U A n J b e 3 2 0 J e Y v M d Z d b X b z E k Z q R Z B w s V O i w f o G 6 4 C w L w h Y h c x x M 6 J h A X M W h k s o z N m g 4 M J q 1 M G B 6 C X J E y s D L G v M F g H s u e P g x h A 8 j a M L f N J w O W 1 1 n O X m t 0 m D 7 v e 7 r o T l 9 H A 9 P 1 m S F 4 O l V m c 1 4 r 7 1 3 T Y R U R 6 O G s O j d e + S Y o / k u D k + + M e d b s 6 4 D I q + V Y O K j k N o z I i I 0 z h X W C e g R c s I d a x / D i 4 X 3 a u 7 Z C L d H D 3 T i a U o S r + G 9 d Q I f W F I V C O A Y a f X w 8 Z y 2 v w 3 x 9 9 i I 3 z v z L V m 9 r 7 D q J g N X R R h f p o I c t p u 6 6 d Q M W s / x t e c v y 5 X e 6 H q / 5 N i w s t v m / i x G r b / r t 3 v 5 h k h w M 9 o U y L X B s v 0 8 B 9 C C R D T I c O M j h 1 M y 2 2 6 g f + O 0 x a w Y K u R W T x E 3 q W 0 j Y Q 4 l X J Q 4 F 9 t N f I C u + V N E r S 2 y U R X V p 7 t P W p f k D 1 + 8 b w G n p 4 6 j q H 3 N i 1 G u r z V 7 C f G R U v A g 4 H + q h g 9 8 F n / D R W e u v I M n S 2 c / b x 0 f l P c r R d c n w 3 4 F V Z S H j j j F x q a e 7 e c I 0 / L 9 C C b i S f 6 N L X U o 9 o A 3 N w j 5 d t h m q 8 R A J V S r X D d N w d W h A Z g 1 t x T r U R 6 B J P E B l d S / k m c x M o g M C Y 1 v M P 0 F S d V g B A a o 3 q d 8 N e Q e g z l E D W P a l c 4 J G g q 6 a T 5 5 g c U P X A p 0 p V C B G K i n G t g X q k q r F R F c / l T l H t x R p k L i D z F 9 E H s 9 s l 5 N q V T t c R W U 2 N C F 2 4 j o j w M Y N O w M D / 1 D v y r / m G P g E r Y k 7 T G o 7 8 B 2 p Z k F c 3 e V w / q 2 w + x e M u t p d u Q 2 h m / X 0 z G S x o 8 u 7 p c Y Z c 8 o g I v f k D X Z c G L p M v 7 g C h b k Z f e w 7 l J o 1 Z L 8 o O O z d o W h 2 I v w I U M G 6 8 S P T X d + J C y s 3 / n m n m Z P g 2 y z 7 n H g n x v F Z o k s X S 8 8 R e d O G q H B 8 u i I c v u 9 U Y 2 3 G Y X 3 b + C 2 O t P R 4 0 s N X I T J c x b s j 5 K P N P / e 6 k X T 4 w s G v n g T b N 0 W K u 8 5 y j w Z E R / u 1 2 l H V D r 4 b 8 i k l v z H M p Z 5 o y N 8 l v C t E 0 i y K t k u H Z O O c X a 7 x Q D q 9 A 8 P T j h 1 S 8 x R V 5 N 4 r 7 A 0 z u c c G C y O x c R H A W z x 8 w M T 9 A q X s y x 8 D / 6 z t P g q B P 3 v o k G p q o J a v F r u T x F u c 9 G t K V X p q Z t N W 2 g 1 n x 4 g Q w T 9 P e p O N J P 5 v C 3 G e l 7 r 0 w Q + c L V u G m q p d a y v 6 J y Q 2 h d T W a S K w B r t V 7 T s w C q x + i U r A Z 7 z L Y S c 0 A D p H P Y F R 2 D R N 0 u 2 R M 1 P F y 9 S T V r f R q 3 g 5 e x R F H x i J O 2 6 G c V j J u S X l a e f N i f A b H 2 K m / d F h a e m 3 W N L 5 l H w b z s 3 / g 4 w S 0 + s a R T / G T S o 2 / c W a Q 8 J f c k t G S 7 1 R O x L e U o 9 K Y l V 5 + i i e D t C I Y U 3 a 9 i F d p k f h h G 9 I 5 q a T u j l 0 T C Y 5 W G O U H 1 X h t e E R l x Y w H F H q A F I C Q L v s 1 M G q v W o A j 9 9 m w u H A S S + 6 N w 3 0 f j Q W t D n p c c R T h F M O R l s P n A i L n 0 i B q b q c I a o r Q m 3 D J P 3 B 1 I F d B W / e J i a 7 1 J w H g 0 P F e B T c O + z 3 8 + w U X l 4 D 7 Z + A 2 a A 8 v F 9 y s l 2 3 r p 3 G d 2 5 e 2 h / x l + O B A / 3 c v H T o 9 A T c a u P + W o T I h K 0 Q o R z 8 R 5 I 2 n t 2 H d n h t a H B y 5 M v F A X b f Z x J c / G h K l J O j l + U h d G C g V M 9 R 5 4 e x 5 R m n 7 7 Y c 5 f G L h V s S r i + + V h d q x Z 5 C d w 9 / A k s T m 2 u m l l Y c Y / T O C 3 / I n t 4 c q y q v m P O z + K g W R h B D + Z w n y p Y 5 u n 9 N w p w k B + V 6 d O / L u v z S K 4 t p y z J d T v B 5 Y o p 0 I 8 1 v q e 1 9 M D m s q v l B D 3 R A z k N T q b A m m e t A b D i U X e 8 5 V X f 2 M Y N H T r l c r S U W U 6 N v w 4 i y w C I V l 7 w U e / e p 6 l O T a 0 D O T q J i s s 9 K 6 o L 7 0 9 U y l C b t d P f U Z 1 2 3 J 3 c 5 l 1 W Y 2 E Y 8 r D z l L k u k Z b D 2 9 X a K T d B r 7 U 5 v D b 7 e Z 5 l f d i d p 7 V W S 4 K E Q 0 f L o K z b p 8 X e 6 u m d F X t U j m H L d M V 5 4 s m L 1 / P E N e / s h p h 7 V z w L l S r 3 m 8 / i W U 1 c t D S K k v 3 d 7 p 1 O e G i n s W w U E m 9 F R O r F J b q C 9 X + c B h q V z b A C H v 9 1 W 9 B C W H D H 7 C L t g B r R c 6 u f x 3 O j n H E Y / L G K 9 y L A S 6 H l 4 u K r I Q N V Y l 2 W J I c z P + y 8 7 q p k u O s 9 7 5 Q 4 6 v y g V 9 y i L 7 W c T p E N f E X I 4 + q b 3 q 6 r 4 R e O e 1 2 n T j m d z n t R T T 9 s r x j M 1 K d M 0 p W Y L Y 1 Q / + 0 R J H 5 y g M b + O G y z 7 y 7 o X A u E 2 g t z J x H U / Z 1 q B t K 7 B G e I F o Y q A 2 3 T K 6 x E U h k A K x W K I B S p y a 8 J q H S k A k p B c 0 1 0 B u p D y 2 O e P r 7 K Z + 6 P w 8 h w h + u 3 a m T / m U F p + J R P 3 F 6 4 r L w y e j P f r w r f b r h O e 8 i n P i Y 6 2 6 b l B / j a V o 2 V Q r N 5 o M N u f c N v I R 8 N v A C 3 p m x T c T 4 9 G k V w w E F Y i w 6 M r t K Y y V 7 K 7 5 t s Y + / 2 z 3 e R + B x f P i A z E K X a I 3 f 8 P w T b v / 8 Z b L 8 f W O I w m V F w U b 5 p d k E Z S 4 + p V z Q E u 6 b U F R g 6 p s W T c Q 9 2 + Z 1 j z 5 i 2 2 Z T T 4 P B 1 u m 8 K b u z Z J T j n U I Q d a T t L K 9 z 0 Y R D S t S E + c b S + v k 9 v R i p f n o B i B j 3 f z 7 f d U A 4 o S P x 0 e z T f 4 L k u w 6 P w l l z K 1 d y 7 t b 8 W 8 e d X s 2 l s e 2 l n j N w G n P V 9 t 4 4 H q I r v 1 P 3 n 8 x l u l 3 n N 8 s 1 y 6 Z w X o B I H 7 I O h b n H 7 D A X J Z 7 C v o Y E 2 j d A 3 1 x c r g K z 0 8 o I D s C k 4 W M X j M S L 2 3 l X W h t n z b l c Z L K B e q 6 S c E 9 b y N j y a t y i e v u 7 k i F 7 m v 3 H F C f Q A 8 L u c T v u B 3 F / J j 1 5 W C z s j v C 0 x 0 e V q k I k j n y 3 b P 9 z T E e e 4 b v z c s l u G u j V 1 j g m + / t W Q S a E 6 A P s T F m U S L r 8 L I o 3 8 B O l Q M J o P X z 8 f + z c 5 y f 2 7 i J v c r A l 8 G I w P h I j 3 D 8 7 R O A U Y h 2 D x f v F r u E h N C a N 7 t o Y + g Z 3 U 4 G J 2 P 8 J i X s I r r K u v / I K 2 l u l w m / w A V V i K t U o 7 g K 8 T h i T m i g l l c v 7 u P k L R J 5 e y 6 I O K h g M O B I o A r d 8 O Q m 5 / L n N b I v P 8 5 K 9 q d M f B / 5 v a H 3 Z z b i e e F G G G r e I T / r e L q c c t n l O M C M S / + X m l A L + 8 f + 0 E D s W H u R J v W n o R E T I g 3 l t i 0 M U s + W G O z 6 r B B / I F G O V V A + H 1 p 6 s l z d 1 o T q F n e p e + S v L 9 w N E a K k M E F S M 1 v h 6 O n + Z A B g s A N Z t 1 4 F 6 V O 7 U S f M H D L V 8 Z Z Q Z l e Q u Q 4 Z U 8 o A m g c h n M N 4 k 9 3 O t 1 n t + 1 H g J j l S o Q 3 H Z d f i k Z b t C + b l 8 v 4 B y r l 3 X k Z / q c E K 8 Q N + z s x Y w s u r o v u E s v l 6 2 k Q l 9 y h B X b H r h c Z i f n 2 d k S 3 l y 4 2 u C z R Z z 1 2 4 m X i g l 2 w 6 8 w s n Y R P 0 5 L h 1 N K T H z o / A 7 H / F V w W D Z J o D f X r o Q 4 + j S + A l 8 q A S s 4 3 X / n x 6 1 x 6 d M 6 K u L p 4 P 4 m H 0 3 l G H 4 d + i w A T r w K 2 M Q j S C h u R 4 m / u i l 1 J F / h c c k u 2 f B J s l L o t D h r L v A 6 / p V 7 K F X Q a M O e 1 + L 6 W l J 8 F v S u G U / H V z M K r 2 V o P g f 9 J W E v O g E L J H t i l a J p Z K l d J I N Z S A 2 P 5 c a 7 h + Q O a m E N 2 S v 1 / p k C w B L 6 Q M N W m M 4 V N q F N y 6 6 3 4 w 5 h Y 6 f D V o H 9 8 8 T D S G 4 2 V T K s U T 7 s q 4 Y r m c + O / s K 4 r I o o / l 2 N 2 4 I W P R 8 s 4 R N l 0 T F a T v C U b r f s 5 / f 7 4 4 l 8 X 6 n P c I E 6 8 J i t P M W U b z S e F P e E S 4 r g o z D w D P 7 M G I t q 1 Z w 6 g E 5 j H 2 b q G / m 4 h b u 2 H 9 y 9 o c d N G a 9 s 6 f R K R e w q Q i 6 + f 2 v p q 8 t + a y W K d 1 0 U R D d J g s V Z g e u O a C / o l / t 1 / t b V 8 v n q k 8 C e U F I V P o f z M x c S 9 t s Y 3 B C g K P n 5 T 3 U u v v D / U O c W n v v 8 f j 8 K H g m k I C f E r 8 B U i v e v k L B / w 1 d U W 9 J K S + g p O j R W 3 q I m E j E k m g 7 u L q / p t s c 9 C o R 6 U O k g 7 s K 0 E c E P Q M 1 6 a e l O v b s 8 V + r n 6 J a V h L G D S A G Y / y M G l m / U A E r y c L x Q 3 8 s N X Y L f G P b u p M s F z Y 8 3 H B W F P o Y 2 E x 1 O n d n W o H r 7 o / I q E h Q 2 q o D 3 E e F M C v U O C W A 9 q V P z z F Z M x L x 1 / V K W 2 L g v g V W j r G 0 V U B H l C M c 9 4 u x h M d E b + 9 v a I 3 Q c G j q + 2 7 g N C s l F Z 9 S i R 2 Q 9 3 E + A P D K j H I y X q f 3 B K Q o 1 R b / B U 7 N D 2 m m 9 d 1 o S G E M A 5 p 4 q 6 j h R 7 3 U J U f C b 4 p L J i Y r n f w r a I z T g n M S q 0 j / J f 0 u Y / 0 t 6 4 y + k 6 A X s h T k S D n 7 K z G C 0 B 7 G T w V k Z 1 p X + 0 q / n U O t x J R V 7 t P 6 v p / u M I 1 C J g E L + b T z b z s l 3 s n 3 d P / X 1 / g 1 N a f u 9 4 q 6 c w H w 2 O u 2 k G D q 6 t x 1 b 4 j a K t 2 4 s Q T 4 A z I N w r C D H M G k b l d I U y E F / 1 u o a t R e p z j + 9 X T 0 h O n 4 m H M q Q t o z t H M V 7 2 1 T X j C / C h v P 3 / 9 c l Y i U J l 1 z 2 9 m m Z x p k v m z t a 3 r 4 r m a P / b M 0 z G L J 1 s i I y Z g k 5 + 1 / I w v 8 t i h n T 6 J q w X R + G 4 e n 4 H u C k 5 7 B h g K e Z 8 f W k f g W h 6 F K i R q M m c 1 M 1 F I E / H X Q d U 2 K Z S 3 r 6 N T R m f Z o O i N x A T l j l P L T v y y w W 0 O i S M N P X h Y 7 Z J W q j h d k l J P l g m A f Q i p A 3 R f s T Q 5 5 v I w T z T M c 5 N k 6 9 z a t + N Z X h x o L 1 e M / f 7 X M 6 U Y f b 2 Q j P 5 2 9 P X d D e R j X 2 v R / j n v a 4 y Q b P k 5 2 X Y q / x Y + R G W y n F R l V e F U x k k v n y j j p c P 3 0 x g S X L o 9 O D M W B v c H + + x g H I d V l E / i s 9 O c 7 p 1 m K L + z o e c T c / Z C q / 4 V C m 9 u r 8 h A w X + y 0 + S s 1 H q j O I K 3 t I 7 m V f M + a t 5 5 S l G G r c j s u H W Y M k L 5 + r l P h s P z y e I 3 h 6 i n o b X T C R F x E p 6 O x 6 j w s E H u F i c B U s 9 w A h 0 e F o M M D T S s 4 Y N A j W E y P 3 3 / e 8 e w 4 J L / r 8 a S f j s M x D 0 v c n j 8 + W 3 4 l 0 u q u d c b G Z I j R j p n K I D A 0 T h t b X V S j v L G v 3 T R x 0 P E + X P A V o 2 e y 4 i R y g u y 1 J D P Y T t Q w j u J U R S X I M u U V I y 5 9 u W u A / z F / c P q 1 9 D g 0 n n x 7 t u e b 0 A 3 3 D w S L d X M p P K 0 S H U k j Q D 4 f 2 6 4 y P o S G g m n + P u L 2 D n p M Q W v 9 4 y O B k B k 1 + o t o 5 w M Q T B X B B u F o y / M 2 g Q x D 2 w / / b 9 4 X 3 d M i w S w V V U 8 O i w 6 S y Z Y Z c s j s M E U I 8 1 n J 5 x x v P n i W p y H 1 s m D H C k x n A m n t Q E 8 W U x K v 8 j E w P l R 5 R m 0 T e A R L t D 2 / V Y M 6 P s k R o i Q z g k 4 G s s D D i Z X y + o 2 F M b N i m 7 I D 9 a 0 R m 4 t H E 8 / Y 4 t e I t V m z 0 U E v v m c H h o 4 R o 1 M C h 4 E 8 l d t y 9 L R c o M b k G 9 w O r s P t h u v y I b 8 B F P N k X 8 M A 5 k v H 6 e d 2 6 5 4 / n 9 Y U l w M H m r x c Q s w v 5 d x q X 4 5 s 0 b 0 y C M / w i P 7 A u t 0 7 V / X J f Y b l i s L b A / C 9 W g F 9 L 3 S 3 c o d v T F T B Z g j c 3 p n q f B 0 A G F l 1 6 s b M d X q / P i 6 M 1 5 e P E P 7 m n Z A r A 3 b 2 Z e E H r m B k L Z y e 2 M 8 1 r U f t U m a x X H e L T / Y X X x z k C l u z 1 P O M C 2 M 2 Q D t D i g 0 5 L 2 j e b N w Z b u 1 M L V L V A V z A P M n W D k y 1 g F T v J H w + x d y j + y L Q n N H m 1 V 8 M K 6 0 w j i 4 b f 6 C 9 a K P E 7 n X I n K d i H F x y J h K I m o k 2 i Q 2 t z j f J T j m 1 y o K j j m e P + e n n X x 4 s 4 8 B Z x u b w q O M y D l A i P k l 9 8 3 R C b O U w q c F G 0 f 3 e 1 5 E / u Z m d n A 7 3 8 k o U v V t z d 1 t + K 7 L 3 + p m s F x b v l I S s H R E K 4 N / U m c d b V u k 9 4 7 r R u b 6 A 0 G a r w J p 1 O x i 7 4 / j 5 G l n / c f O T U 9 w b 0 S P 0 X 4 U u l / + 3 h h r / g v + f Q I + z W R W 3 H y g f s P 0 / z g t a d Y O R m g Q t z s 3 u h u y 2 8 j u n j i L H H b 3 c r M 1 K 4 4 6 U B q O x / W G P + x 3 / k / 8 / / v / q O A A / e 4 c o 8 C 3 9 O v s G / 4 / d w 8 Y z w t 5 V / f z Z G u 9 N J K O B 3 w 8 3 s d + Q 0 p D u X g 8 l 0 V 1 M P Z t w d X y h t 7 D r Z j F g 8 c K T g Q t y 6 3 x 9 3 n d K b P f 5 + K K e u I i y x / 9 / 9 X g N C i H a i f 9 v V B M c 0 u 8 i D z 0 y i w u b x 4 / 4 v O X R / P 4 k E O e J L w M g m J s 4 F 8 / f 9 X / 7 5 T z s / M n t e T H X + a o O 6 Y C f D B 9 N P J T S Y 0 / M W s s 5 5 q m C 9 d o K I c s A 2 z g O 8 U m + G U f f W 1 2 q h V N 6 q h 4 D v X 3 K E g l f m u h 8 k W Q 1 Q 4 o A N J z 2 u x S h z X s w 3 4 0 O M b q 4 + n t + K W + 0 j C H 4 u Z v R 5 v H Z M o r D 7 1 3 m 5 d U P + f 1 h 7 r y 5 n t T b L 8 g f p Q l i B L v H C S y B h d I c V w k g C g T C / v l e c d F V Z m d 3 V 1 X 0 u 8 h s 5 x j F v R C h g 7 + d Z a 8 4 b / T T J y c v O E r 0 u 6 G 4 + r B P P x j q D D w 0 z O 7 Q r N m o m R 4 6 M C 1 S H H E q X v J K F b r F q + L Z V A 7 r D c P y H P J b B q B j r w 7 b 3 M a n E D Z X e l d b n F u 0 l b y + D L J h d D z e Y N Y C 1 T N M a / z 0 / c z T p g k f o E U j d A v 2 m + C c k 0 R N k 1 B r L P 2 a F w 1 6 N M m L / T A F U p Z m + E H P w r / z v D f k E v J V U 2 I k z X / z c i R L F x a T h Q v E U P M T l G / H n j j p A T v b A x B 1 o d S j d 2 j q 8 O G q x v b S i b 1 L k x f B X P f 7 h p p D O Y b 5 w u m 0 8 I v M V 7 x + c M n o 9 J S z l B r u r / i h g g c 5 G U u d Q G n U p C o S J J f z J p B o j 9 V q l m Y A M j 8 Q 0 a 3 B i O u W h K O 0 O z J b t y 2 o g 8 m 4 I G s W W G A J s g Q b l C f R 5 Z z r P l D s P r 3 O H 6 / H + c v R r r A 5 Z n y 1 v m e c i W c U 3 L + 0 4 H X E 9 F 8 j X s b b g s H w l Z V R K 5 C d O c i a s r 0 b 3 S / t L 6 j z 2 x f l R d X d v O 9 L n y 0 P W l 6 D 2 9 9 i N n x e L L K + M R d E k / m N p w U S b 3 s E h J 0 4 I l N O 7 N 4 P H k V B k p 0 Z g 1 f J C v J 7 Q T c W Y i 8 M i B m Q F P X J u f B Y t s F 1 R C Y K L 6 j H v G P Q l n d r k o H R y x Q P J u / s n + 5 l e O y k + 8 T 4 m X W H B + f A r 2 x h g Y 5 0 k P H x r p F U g x j G w x c J f A f j y 4 I a x l v 3 K a z S 8 M d M R + H A y s v O l q t r o B 7 6 a f 0 2 P 4 T E E S O R d f s W 9 A u + u 0 L J F U j N 5 Y o a J O U f r g I D 2 Z j 0 9 o K d e t s 7 I a 3 + l Z / m h 8 E G C 3 / d T u l + g 9 Z E e L + a + 5 y U O G S b J D o 4 3 u N U v v J M M 8 Q H O 8 S o 9 L O d y T e i P + S k O b 6 Y r 6 5 s V v F a 2 i X u N f y v 9 W 2 I F R i 2 9 o K i v a y k E O v h F 5 x t 3 K J / j Y p j p 4 O F 2 Q T R 7 a B L R h 8 m w d K A c v O v B c h L C U r C i n x J w T D 0 d z T 8 a 1 K N 6 V t r r 6 r u z a S 8 u V 2 I d y M + H + w A R F G b h p i p p 2 s d s r 5 T H Y 4 q Q x Q i 4 3 c 8 n h q R 7 f w Q y k g o e 4 I o P i E P 8 V Q f + X z l I e t y B 1 i 3 s L e l k 7 U r p + j V E C u N e 2 i M Z u C B e S O 1 E u 0 M 6 I h I O x / e / v V z a v x x 9 O q R L C 5 K q 2 p U s D b o B Q l S I i O J 2 c 5 E F G O v N F q D z y Y i q G s E O f q H N i Z T + u c a l T f 2 3 J y 5 B k r 8 + A m P z f N z + / p 6 8 S r B + 0 X N 9 P H L 9 8 / x I Z 7 3 K g / Q k m o 9 a h 7 r 5 3 J s 1 v 4 M j G t + / g 0 / R t L l w u H 7 k s E U s T T 8 4 o 8 g y o o u f o N c 7 r z 0 K w R n 1 e 1 1 D + u W h r U B O O 8 q D g i 7 7 A C L P i k c E v x 4 g k j B Y F L L 3 l 9 z G p P X V C V C 7 x R f G j M b 5 K z a k c U n M G J d p g L u r e D m 0 y S + 9 O v b f P o 1 Q t v k 3 X 4 o T P p E E h z K d T X I z s F q G 4 x M F 9 z P S W u u u Y A G O D O v g T J a l Y Z Z j / u u t 7 g f W q + c n 3 z 1 e 5 T t t 8 U X f 7 H + M M 1 A 1 D X k 4 K R 1 i R 8 / v Q 8 i q T H m 8 T H a + Q o j m 2 / X r d G N b k O P / T U + D e k C I c T f 9 n N 5 z A 2 z N W w v m o U c J 5 6 v d + O N 8 A f j p o e F t u c / E A S l r X f m C Y c E D 6 F m h O A Q x U r + J p + y e y q f 8 x T 7 R 5 V 3 F H o V D K / O f f X 6 M H Q T N z r a 3 r u / 4 z T 1 1 3 / P Q 9 L l D V C w r H B z P R 2 A Z 0 m v T s R f b n I 8 x f w e a I 4 M Y 6 z 4 o 8 J p q a m 1 Z d h V X r 6 0 S g l X D s q j R r w j c X u F W w 7 f k f T e i + u k 7 b E e v d v 9 Q q f n f U w E i N T T W x g S A p o b T K e B I + j e Q 7 d P D g s P K y Q Z 4 v K q 1 Q / u 3 Q N E M U Z c P 9 6 G y g x u 4 8 d m h O K R I k j 2 p Q 3 6 P 8 u N 9 C 0 1 a I 0 M 6 w y S 1 8 R 1 V Z 0 o W b c j 1 r a N b A K b N v a / v I T G k d 4 4 y a Q e R q 9 5 b L 9 B P P Z O r W R u s C M b f d L p m v 6 / 5 p Y j 0 Q o H 9 u / 4 y 9 1 l d L V 3 Q g O o s X A J 3 + a 9 w T v p g 9 / E n 2 b K O 7 0 t / k A R z z q X K U r / A L 1 J I w 0 y r D b k x y q 3 r b c y O R V I h L 6 K q 4 A l G 6 n 3 r L n + i g J s P n K z h T x c M j u 7 U R Z x / 6 y P 9 q n w t a p x A x w c N v 9 T 9 n z f W A + S 5 V u K 0 Q u t d P 0 E 8 q T 2 k R l l P u g h O g H h t G p Q I W H + l k N d 7 g j c Y g s C v x / h s / 2 B I C A K U T g 0 0 I K U + f x 1 / Z T B 6 B a 4 I s L R F a u r t z Z x S 6 b P V Z L V R 3 s f z d f 0 7 a w V 4 N J P w O N 7 T O w p W k x 7 M 3 0 O D 1 d 4 p G 9 B 2 m O 2 0 k L f 1 A g 7 A q q 9 7 a a P V 4 3 u q / 3 C t z h G p 4 V a Y f C O a m A J w 7 / N D c V c E 7 v a / r z R l a i 6 H 4 9 / M 1 r 9 R q 4 d R m Y 5 U 2 3 g 3 t N u q f 6 L i o n o U J t 4 7 A N X N + h d W a H Z 8 B + 9 x A Y y D a w 3 r H W p 0 5 s y z 5 A I H f P p C H 8 H M A E 5 9 T W S u c K O F u k Y A I h p p h / B G 1 d d I Q 9 T U D Q M A 3 g z d U 5 E i n G L R 1 v s H 1 y 1 4 K 7 8 i 2 z 5 Q W e / R 7 o F J C 6 B 0 C F k E R u S N 3 s c K X N P S K K i 1 n J 3 Q r C d A G B A 9 V i r s f F V L M u 2 H z Q q 7 g 7 M I a 5 n B + C c F b e 8 k Y k r 9 z 8 k K K n 8 K d v Z d D O O 4 o l y C 8 o / x h / D x 7 z P g F j 6 r J D Y X C 9 v c P 5 o X J a x J 2 1 c N s q e j Y R u K d 5 P j G l k + G E Z x H A B 5 F B 8 j y H v O E D T v c S r w S v m I C N j u e E z J c b 5 U J q P 1 k e C G C 7 K H 1 U N h z 6 5 b L d S Y 5 f x f J r I J U 3 r / d Q / b / p C B v i f 2 C f k p v p G D r E C S D j K V x d 0 d s j X 9 T V 8 + b K H e 5 P u E M c j n v J m Z i 8 / C v I v S c w z C w Q x e t d 1 0 3 W x + y + 7 c 3 V 9 g M 9 a Y + z Q W A I i 3 N Y w A m 1 k M C l g f q y U n E 8 j c + g e q E K Q e 6 U R P T J w G w 5 R 4 4 K v v l E i 5 h T D P V F h x b O 7 3 d r u j + i s o / Q U + s w 3 T C K o 8 t l q y / w 1 7 A Z + I Q u Q 6 8 v 6 O h f A i b D 8 t P 0 B R h h f 9 4 4 2 7 8 M H Z e c R I Q x v S a V h y F 3 C a Y 3 z Y d F s 5 z h I Q D I B F 3 Z T H S W M g o D / I J X S S 8 l z f V H b w l z I t r Q Q y D E 2 L N B q y X M x 7 u 3 S c M H N 4 u d h M 7 X z n K L m I 1 i 4 1 r q c n L r 3 u l S P k c Z V H K z v g i K Q r a N P T 9 I m C 4 A 7 3 c J t W o Z s v 2 I u w p o v l 3 b Z c d q o N a R 3 n + j u Q z l P z u 1 0 l R 6 v + w s / 5 1 e D f o R G W D c a Y + S M X 7 u I x 9 j c D f O Z B f O L p p J r v 8 H / 1 Y t 6 O A Y E g 1 c e 6 G e W f 7 B B r l e 8 z Z A Q I 3 t Z v 3 2 K V e h J l Q b Z Q E x D B 6 S F t F Q r A 9 b 5 e 5 8 Y Y 1 z u / 2 4 n Q H f Q q C b X m Q E E d c G B 8 / 1 A B R q 1 Y Q 4 Y R Q X g 2 R O s N n D Q e L g x V r Z o b O E V 1 K N / 5 w P s D 5 z n p l B 4 S 8 4 9 e t A O u 9 W n C 8 C h r F 7 h H X 2 J Q q w q y 6 a f V X 6 v S 2 a I P F D V e m P 9 w r V W A G U 4 q p a 5 v m A + L D 0 H I E T 9 + q e m N d 7 R u s G L y w 6 A E E 3 r M 1 t M P P v y h B I U R b b n b 9 F K 9 Z c 5 L R 7 C t 6 8 Z P R C E P 5 A 8 x q i v q X W 5 V T K Q + o y 6 W e Y G 0 A f U I w z d 4 x e E L H o j H c v 0 Z S X i D R v C U p R R e Z M C L / H Z c r e e + q q R Y F o j G v Y u m v b K v d v L N 2 t Y P 4 n u 5 O p z a 0 K E M k D P m e Q E a r H z E O n I 5 F 4 q J 7 w 0 i T F r 9 U 1 P I n R 1 i l y D 6 D Q O z U 4 3 c D e x P X 7 N / y v f p f X O U O 7 C 8 i w G C x p F x N l + U G d B f i 4 J t c 6 f R o I v P w x s j s A 2 c H w M F H u S B E x T n f i L / B a m F l l H g a m B R D x H s F Z y Z x n n Z p 7 F o d f L 9 n a E D W b S n N R g X e X m k s 3 P A k q N 9 2 O l X 4 L H B 5 B M k H G T n c 7 P n C U / u E 9 Z E l v P 2 C R b E F r Z s p 5 z o c O / S s e I w s + G h T e 0 4 V C l G v 9 3 F V Z C G E L H E m k W t C H R R P D 7 t 5 9 R J / p H M 5 c J p o b / U T l j / Q N c h I b C z f 2 H w 3 9 v 3 8 V b c E Q m 2 T B G p K N k l / S V y x b p 5 T d d b 8 F K o t h 2 2 8 I 7 4 k q O B b 8 P I A O y D R + 5 o z + p n B Q 8 + + e N U D 6 U t U M c X H X P b 5 l x e S D d 0 y L c S D c + 2 G G J N V p 1 8 u K / T 4 X R 8 L 8 P v E N w H k / 8 5 T t O 9 Y E B R N m / A r z p z z n p G A m L v l d 3 M V W E x z V K f w F D o V F s w k B e / E C L G 1 v I U 4 l c 4 A G V l Z U j X Z 3 F 9 O X G o D X 3 Y 2 z c F e J 5 v D I z I i b R E X L M l V n F p 9 + 4 P Q G 4 D 0 6 w 6 q Y s 1 m Z r u G y n U j n 8 4 7 R T E U X k 8 l D Y 4 X 8 2 Q f T s a M V Y 4 Q S B O x S 5 7 L E V U T f H I i e E r I H I m l Q H 1 s 1 N O e p t f 4 g m W i e W e M C P M 8 f 6 Q 6 y u B b D D K 0 y h H z V i A t N S I L N J l p j b A y 1 t j V 4 L S u s 9 p 6 4 c A n 7 / e B V d G t l m G b / Q D 0 X M Y n K A 4 O t b P H 9 i a 3 4 5 X K e 1 D U x 0 F L u y A V / 8 4 s i i I X u b 3 K Z C 1 T a x Y v L r 9 a w U J i c m A L 4 k r m Q H i J I e d C M G D y 2 0 w A w k 4 O 3 Q i 3 s X 3 l N O m W h h 1 T n t T h P P s f c d S I w i v O f H H T i W R h t n i Q c U w H c J G R D c S N + C a E s r Z 7 A E O e Q z w J 8 W A a I Z I Y u c A n c x / c y V d P g v 6 r y 4 + 4 Z c h Z D s C M f U Y T O H p z Q p 8 R 9 2 2 y 8 + Y l E d h / / j 5 Z q N W J d 6 G R y b 6 Y b L 0 3 1 9 V Q a P u b g l H 7 P z E J b o u Y Y y 2 o r 8 9 L G q 0 / b A U s Z 5 o 2 S 0 7 d o h H 7 n / 4 Y L u i X n k g K v H 9 / C 8 f 7 O + O G S l U p / B G d 6 y R v Y 2 B f D n g F c o v E p P 5 5 o N q H n s L 3 1 e h 2 j Z + k o d k J R y 8 K L x z 4 W 3 L 6 u S A 6 i j 9 M g A n o + i 8 3 5 j 7 9 f E V V 3 / e P 4 X 1 y e P 8 t r w 8 K 2 D v n o F g E 7 U t 0 + O 5 2 + o z t z w J i j l K Q O 7 6 G E M o W P u p r 0 0 h U Z 4 A v S s G M m l T c y R O J + 0 k 9 7 7 0 O e D 2 o + 9 G j w 6 B B C M z I + O U e i J w y p 6 / C R 6 5 P r 2 y 8 e l R s e r x A h P O 5 d p 1 N n o m y + N 3 x m 5 H d i C k Y V N g k S f q N i D J 1 8 g o Q p t r d 2 k v V 9 I C O 5 Q 8 M S X v U m X V b Y V E y M p q Y 9 H w 0 e i z Y 3 y D q 8 5 y 3 / m m N M L d v Z J G v / T d E E 4 4 Y 2 9 R O p 6 k k O o A W M x v j E G 7 g U i Z g t x 2 8 5 t r g v m 0 x P V 4 1 o B 3 m U f u f A M F i / 5 9 f t b D b Z 5 m Y T K t L L M R m p c C e j q v T N W W 5 7 K q 4 o a y D y B g I f h O r e p w 3 3 c B F o I o 5 g D X Z k 4 B 1 c v N 7 S B F 2 c e M 3 0 w H z a C b S r j m D w F P B V 0 / u 5 d g z d 8 D 0 T P A a m N u Y B 7 8 F O 6 A k C C y r 8 v s H X 3 z 8 B 8 i X K F 5 r I U 3 M Y c O A 0 A Z b 4 h P m Q 4 7 C j w B w i S m L t e P S H Y D D U a h V C I P m o B I / b f 3 9 S 9 w k u / b W f I 9 5 D P q g c f u 5 H o q K c x g f O / q e 8 / T 9 v L O T n V v N / t n z G / v O Q d f G 3 0 O o f u a C t b l 8 f o e q X z b t s g 6 s K T E k w p V 9 O e B A j + S L z n 0 X e 7 6 4 J a l F l 9 A 3 f k 8 N 7 f X l f A m u n D P 8 3 8 Y 3 t 9 P V j 9 Q z H / 2 d 3 X 4 N A d a R H b r 3 G K N 8 R V R a u 5 V X X F W w F A D + D w e u H 6 c z L 7 l x + 6 s i G D J e P l 5 Z K 9 g l a N G T S p P Z O i D W 6 G 2 h S G U R o u G M 5 + O z Q h T i E 6 L 7 9 / f j N B C b o P r S X K 1 b s w w X P X 0 6 Y Y b e D U Y E C r I P f i x M 7 l 0 z E j v p V 7 V W B j 4 9 n 7 u s s F D m r / 4 5 3 + E w h F K 5 U P 6 q G 2 G S l h 2 + / v Q 4 a w q U Y + f E T 7 L u 0 3 c n l 4 7 z q 3 c 3 m L 0 i C x B W E 8 l 8 a o A p o l L 5 T r v I W a p c g u z 7 9 s x L i 5 U P 7 g 7 8 g / T D 7 Z U J D S F e y 0 C j R n 0 e V s T 7 o Q J y 6 9 y e U + 3 Q l h s + 5 X Y X R Y o 1 K m A 0 V k y w k b L P P 9 W D q V C A + E y C S f D 1 5 s r 8 D V N O g e s 7 M j k V v 2 Q 3 k R W B W 1 8 E i 5 e l Y m X X 5 l z M U d m J o i L g r X Q X m b C z 8 1 N z x e T w G R 9 h C b s G E W b t X C 5 1 j X e D U 4 u U U G b T 9 v d n y y e f 8 6 E l a y A y V i W t c 0 O i / o h 3 O M T b M R h e z w B k J j N 7 3 k q R 3 z k 6 0 3 A Q G 4 T P Q i M 2 q e 7 U 8 / i A R t / P g m j u o c 6 8 r O M O W A 7 i Y 9 f n t I C S + 7 c q J q C J 1 V H P b 4 o S a n j L O 7 S 7 I F b b P / 5 R E c 5 I N W r P 9 V E x A A M r 7 6 Y N H 9 1 f M 8 m X s w F 5 e g s M t t s p w R m s j N d H / 3 8 + W A X a m m g u C K e K + 5 h M X h w T P d 6 A t + N t S K A y 8 2 n w p W f A 3 E y P 4 n R w 9 6 U x 3 l S C x U P a b l 8 p l G c X 8 k U B F G Y C D y I P u w M O T p l N Z k Z D C a Q Q o M w + E L X F J N G e c K C c O Q 9 J + H z 8 m 5 J 3 F T u l B h a n j P A v S d 8 a 6 f w 3 P p m O 5 y a K U K V B n 3 P t h V N F h / 6 1 + 5 b 7 H a J M y 3 P n v 6 5 h 6 M 8 Q d / 5 1 7 9 4 o 6 w c w P E G n w Y I 3 e e / 5 S 7 S t r h Y L W Z U 6 x n 2 L p U l X a v 1 o m 0 E c F f 9 B v b C d E X 0 9 Y g T j H 1 K k l B Y T a D x p h A V g m / e V x k 3 z U c 7 w J E Q D 6 / j u R q x A 7 5 U p O X T d Z P g s V P V I E T L D + B X s b + 5 K g E D Q Q R y 2 o / U A w s p e J O A V V b 7 I E 2 x g j i 6 p H m I 7 H z e 7 N n 7 m r Y M 8 d B l s g f C s I Q 7 Q i w w H i C z q + B / v l i 0 0 m x L Z x S n K b 6 X h o H S 0 G f I T a o u E i j 2 H g m H B 5 e x h 4 f 2 H s + n z 3 E l + 2 n H w n O n T I T T f k / I d S M 3 / w 2 j Q z 0 E B V T g n J Z + k Q 1 O I G z R E W r f 0 D x g V 4 X + B h n A E E K h G V Q v u J k 0 K N 1 r 9 j 3 a l 8 4 Y 4 I Z X m 7 c 0 B M 0 I a 6 K t B z e + B R o 5 a v H B S 6 N b v W 9 H f R R P b 5 N q H L 5 W 1 U K I 1 J f 2 t J T Z Q J g + N n t F p 6 r r B N N H m m X N Q V 0 E Q B u U b B K 0 A C a V / z X K i R z G f o w o R 0 Q 4 F U J D e R R f M S V l w H Q h e u b S x v L S M N y j k o S S 3 7 i z a q / l M D L x F E w W v S P S E B j F 5 e r h N z n V C A O 5 0 i o u c M W 0 K U V 6 s F E i X L T + d R 6 6 9 6 V w l s 9 x k z M j F o P 2 0 X x J 7 4 / p p c B b X v 3 W p p M n 8 M a b y w / 3 / D 7 9 V 2 M F U p 7 / j b F C y Q 6 o H 7 1 l Y X G + a V b d F O 5 S S B 4 / z 5 j x 1 K 5 H i u q F O T 4 j h S 2 X l o m h + i E o g g A a 7 j P a x F H l J 1 + j n k 8 0 3 t g A V I d a r K N + h v 7 E X N O Q 3 l t X A I T G v n H I P L F 6 / F x G B q 5 I a r I S G s l F n x N k 4 A R k S 0 G U C V f g 5 u j 3 d 4 m k 8 I i X / K 0 d 7 / o e z / l x 3 3 m w A g o I 6 3 0 / 9 B 0 a 9 B o r P U a Y 7 e D 6 z Q 2 C u w y V r H F W F k l D 2 g O u 8 r M M E 7 D h x 0 2 l k P 3 I 9 T I 6 f c V n J P I k w S m T 9 U N C v f 7 0 9 v S O G v C 7 a d A 5 d B 4 g j + 1 i f 9 e 7 L N 1 S l b Z I U 1 B / U y / N K H U M t t v g l g K c L V u a T e F g w 9 O q 9 P W j 9 U y U c W B M A g o f q 1 X N T p f C T 0 / U n b X q z f g 4 6 7 J y T F D T x i N 1 P j J O y 3 x b Y 9 4 x L G 1 G R i Q e F j j E T x i X X T e G j c n q p e T Y w 6 y A L 0 g Y o w L w 4 9 J A 5 0 7 x D h g 4 / L r E 1 e M V c u g 4 p f W m R 9 T T V G / S E x m R 5 t V v m F Q f b f E i S G j A j m Q b 2 s 8 7 0 Z Q Z d m 3 S m + L q U Z O u 0 L w o x 1 X K Z F f A 8 A + Z R p A Q n m c b 2 H w Y 7 i a K Q G r w g w M 1 I R z N t n 8 + x 9 3 x l 2 O f u A v J y r H + G E 5 i U 8 V w p u s K i P W 8 A A d W v g T P F q L Q f 0 b d W o R 3 i n 4 n t u U v d P 4 X d 6 I b 5 2 e P c / N f x Z 2 G o q P 7 p P 3 z o i 5 I T f L J a j r r O H u Y 4 / q f w / E C L k k 3 O A Z U m l k w p k 8 S 6 J 5 T m q Q L O G k Q V 4 Q c 3 C k f V s l 5 Y t O C c 2 d Q T / T A h H n Z l S 7 X 1 J p J 4 z n f H O f k N 3 l + + B / c l p W L z M c r 8 V a h 7 N B 8 B e I a m W 6 U G A D C t N k D g 1 P j 1 B 9 2 / P F Y l A m b l g r q j B + p 8 L T t M s F Y u z m 7 I z 6 z C G y F k S g M 2 c h A N G L + b G w C b I q d s Q k w 9 A j Z H 4 E 5 l Y L m Y 5 y M U v Z 1 R 9 2 d x E Z y K w Q f 4 L D N M Y + r m G 6 + 5 1 T f x f s E f B z u H Y k 3 U m t y P 1 f 7 1 L E C 6 5 r 2 W w e A Y U u 0 K A l H + g I l j u n b C w p + V / 6 j p y k 1 2 / I j 7 n H N E w O T / U N + c v 8 g P z 9 M e K E R H q z N D e V p R d e F E + T V 2 V H A Y / H J Q W p 6 8 r / 7 6 z E b g a D o a F J w j q + R P b 6 h E V F 3 9 0 7 q b R a 7 B z R H m + r 7 w F F d C k F 9 F M a f q t X r 4 V 7 o z Y j f + H v j o T M T R A G u o n d f X u Y M E T 5 U 6 l x o E 1 U L 6 a + 0 O 6 G W n T T N s a d e E a 5 8 a Y R K n f 7 2 a L u + 8 4 s R 3 1 F Y K u 3 t w f F 4 5 v 5 E G M L M z + G D 9 v s r 7 Y H j L v Z d P j 5 g A f E C F H O A U p 7 f K M V c t o w 3 E 6 f R V k u i l W s k z x Y 8 U 3 U Q F b b t r P 2 i 3 5 r 8 g R E K 9 l H E r v W D K F S 5 F V 8 X 8 W r W v c 4 N o k 2 B Z 5 E K s e g H + B 1 8 3 E / Y A q L V 1 9 k z d 7 1 e m f y h v Q 6 B m i 6 X 9 P N h 4 B F E S 9 f 0 m v d d 8 B W j L T P 3 P L H S O w f y J K o i j 6 O u z O d A O / n 1 G j b f q U Z 5 P 8 p b l l s F m 9 x 6 G a m T H x x 5 Q V C 2 5 / a L H Z n Q a S B Z a x D Z o b j x A + O R e b 4 e D T g 4 V y y + / 0 U + u 3 b l D d 9 y 9 6 1 z 5 N l 8 F s H p d k 2 u C O r a z u u k N Q i s I B O 0 L M t n v H k A z L x v Q H 6 w F y y m 8 y c 4 h T V 6 8 V 5 H Y A Z + m 2 I n w C n Q 5 V / K I U z w 3 K A s 8 S N i m w 3 V O n o v 1 n 4 I D 4 1 + O 0 A 9 o b W w J 3 j v W g 8 X P c z 6 I E o K D L o M t N L / C V f V U L m M M 2 5 u 9 w I u X m S C D 3 9 d j R x I k D / V x M 8 h 4 s J D 2 l J E z 0 i w 6 r L Z 2 5 c c W P b u 2 y + 8 u x U a + J 3 n a 5 p v 7 8 O X 5 N R k 8 U + s 4 Q 8 9 b w o T n B 9 q k 1 8 u g S x d X Z q V 3 I 6 U b 7 p j I o l 7 n F 5 8 D 9 o l 5 i y l 6 J J Y X r n i W m C T 0 u K D C P J 8 V l I v n T y q 1 p s v 2 y j D m u z e + X z w 5 s 9 f n I 3 M k P a A l 3 1 Q Y f x 4 Y P v g + i F r t 6 T 5 q i K m 8 u n 8 8 4 Y w 8 H L O 6 X E e L k B x 9 R L z 7 I K Y k t v L e 9 P m 5 t Z 5 A v Y L 6 N A H D x I / 1 M M 9 2 e m W p O a X 7 4 / D F 7 Y y / C p d T 3 j t G t Q 0 X a v G v R Q V R 8 L v L e m O / H O 8 k I x m c F 3 e N K H k D 7 w E / J y Z s e Z V G q / 7 S 8 a a q 7 s t M B 2 P 0 H R L 0 p W o r w H / u 6 J g a 3 Z I d S M c P R m o A k e P D M + U c Z O n 7 G V w r + F G U P R H 7 9 R j 5 4 e 8 F P 7 3 N U e w / Q J C m / + X o A t s v 0 i W p x w + u f Q j Z z 6 f d w T R H X t V 1 i / m Y j J k 1 N l + i V 1 3 k o l B w n A 9 T t L a G + Q F 2 b 3 s O O p 4 4 N r b 4 k f C S U e 1 5 f i R i / i y Y W 3 S t F / + p b c r m P 0 0 + c 0 D D w P G Y z A e U / x 5 f 2 l A F t o 9 n 0 3 f 0 I W i i j K Y l Z A 6 Y A z t U g C P R g 7 9 z b h l 4 6 L K h t Q 0 P Z q A 1 O q E q P t Q x P g o P v N w O g j 4 V S Z a W 7 b 4 I P K p U / U K h h Z W t Q r 4 C L j m U d d U j N U Z z G z v t e f J H Q v p c G a u 4 K G q 8 q I m p 8 X 6 x 5 4 3 f 4 1 y p F 4 f 0 e X v l l h B F r w h u M E v C 5 v 6 w u O + v A B B I t k 7 K L c n I G M g 8 J m O d j U Z s V V 9 7 t y E B p E j w B P w E T y p A k Y m P v h f 4 K V Y O w J m b 7 K U 2 y 7 Z i p 4 7 W e G H J / H h X Y a 1 k I / u l 9 t m 7 o Q G Z B 1 O O P y r 8 e D q T J O g L 1 c r i D X b K x L + b K o + Z k p p u + B Z W M i W Y V U f J C q z k S F F U M 4 d D H A s 4 A J M l 7 + h L a 9 7 p 1 H a a / W k h H P 7 Z O 6 S f 6 W n s Z R K L 0 e M 1 V z b g G E B W U a U l / D 1 z Q e T 2 9 M 3 t d F X C g u W G P q y Z Y y 0 l L d + l f l 7 O E O X H L u / Y m 3 Y W C H / H t X Q F 6 D K 1 R s X k H M Q 9 Q 8 C K 6 B o u r m q f 7 3 F 0 J g 2 W 3 1 L b / H B m v D 7 j F f z + 9 h s d H 9 4 s o / L W H i 9 G m b g n G O T I 8 h 5 4 b r J B A W C N w L u 6 3 3 Q Y O M w Y M P j N L w 0 Y F b g b n G a p H O C X W + h o Y N Y 3 L m K u J n E 9 3 H 7 2 z 7 x + R v b p 1 g o y H w l C B d x d K B J 6 3 9 N A Q z b j / m W J / l y r s 4 i J N 5 e Q 5 6 X U 7 5 w o 0 u Y W w D l y / i c P f E v T / V F n g D n J s I O K H K x S i V l i O R Y + M 5 n D 8 3 x x o R j z J C n F l K j N a o 3 1 6 d 8 O K 2 A r 6 V 4 + 3 1 g R T c T h O P h P c w R Q n I l 7 5 2 l s k Y x J G I e B l O 8 i N M i F v v Y K l g i 2 h 5 k m z v a 2 a j n e Y X O s 8 4 v m c 0 a e S A N 0 S 8 Q l N u t R h z c J K 5 L p V H 9 p m a u L a A s 1 D C r 7 2 Y n 8 1 V r 0 t 1 N w u + G 4 m m D r l X 1 z r n B / d L f 4 n W 4 3 5 f d / Z z 5 r 8 o j h N n F E k 9 Q E S 7 H O Q 9 u N v F D B D x z y J n v z q C X r A P d y q 3 h U Y E D I H p V z / T P j n K j 2 h m D 6 h w g m R 3 h c / s J / C F B X M C 4 E l w O X 4 1 5 e L a D N G 7 8 r Y T g Z Y V x Y k V 3 g E h s y v V 7 Y J H E 8 0 V 5 n f p i F E 7 E H S n d t N g L H d v F t H 1 a T D 7 3 D i 8 k u e U U V 7 y v d g H Y 6 K O j t G 6 2 D a Z x 8 w Y I x Y z F E I J Y p V b P k d m C J V Y n D u + l 1 v E A B s g r G z 4 j f e T V U 0 f X Y I p C u r P 0 x c v K 7 r E A O 8 b 2 p 4 O + w k y g V f Q E o Q 0 C n e W n f Y F Q d l z M Q v 0 L Z S B D r A s 3 S D U E w Q B A F P R W Q T r 8 n t G e 8 O j 9 y n L p n n l O e c M b O + s M u s 8 D P v S d Y a u v z + 4 B F D E B F c w V 7 Q T n s o J Q u U Z p h u H L V R B E 6 o U O s E p m w k 4 H a + P T 9 Q n N 3 3 6 V / D 4 v K h J C P I E P B Y f F t U 2 c P P Y j 4 l i I 0 N D k 4 W w u y W M D L k O V 1 4 K a P a p Z p 8 / L f r f U q A x + 9 k u C / s o T V p a B u 9 6 H g o 6 S 6 6 + R l 1 X J Y E D Q a R e 0 w f j Q B L s Z 7 x I K G 8 6 8 2 D k v z q Z r + E e Y C A R 6 8 r D H u h a q c a Z V / M 2 R 8 8 v W / X G 6 N k s J o r z K N 2 u 6 e 2 2 1 E 4 v 6 M O a J 3 J N t H 9 Q W 6 3 D 3 z c g u P r b + Q F j J J h S Z J 1 G A o y s S a 9 4 6 5 v N 4 l e l x M / p 9 f L A x H w D G 9 T Z + N w 4 l v j O c W 1 W 6 B D m + a p d t e C u 6 1 d w n Z u K 9 O 8 L X b o C c 3 P 4 R O D X y 8 Z Y Y 6 Y j F G 4 0 z g s a R w 4 E L y 6 W S T 3 f r u 9 u u H m W d D a M p z z + Y q T t 5 t m 3 K 2 3 h k V m / n 6 r o j W A a 4 y 8 S S w K n S N t 4 9 c F q F U D K d v c A 6 8 B 4 p w 5 5 2 k X x n L k C Z O S R 4 L y O 3 M X M h D h r Z 4 Y W p a V X n q l o D K x V / A 5 b x 7 p J q / F 1 w 7 v W L e e C D / W i h G E / x J m l Q x J U t U v Z D 5 f v l / P 3 1 u 4 g E J 9 k r A S q 8 9 v T s 8 F o p n p l b Y e Z h u V k 0 / E U G C m 0 7 E u m F D h X b S y U t y z A / 7 p Q g s r F I i d n Q I U M f W X 5 B 7 5 R f 5 f u h 5 p s u g 1 Y 1 G 4 e 5 J O q P 5 7 e l z Y K h z X l 1 D 0 3 e H + 2 d G y 3 P b u e G o 3 z J Z T s H O o R Y t t y n j w T S 4 u P u Q i v V H H r i j + o f U H g y m p Y 3 l + K y c / P y m 6 M J r 8 F d Z z 1 J 4 o Q z X 5 L k Y v 4 d 8 B H Q 7 m i c C 4 J 1 B h 2 0 Q t A f 7 p G 8 f / 4 I W v + e 6 z 4 X A 7 v E Q R l c d e 6 o J n B r 7 X 7 x r l h I v z a v t R e 8 h y v J b 5 y G z 5 5 0 x v 1 u z U C z 3 3 P I 9 e 6 P V m r + K G n g d 9 i 5 P 2 r u 7 5 P J m 3 u 5 x A K Z I W H i s r x S / Z K D + r m E N 8 f S R 2 x h T 5 a + 1 l z f + Z f 3 d J 2 M G j K U i R h 3 D x Q G T r X 4 f x S 2 D c C N F f z z D s w / P O O + d g I s r P S S 6 K E 3 2 Z L 5 Y 7 n q v / C F G S m B v C w T H o X T 3 y n o 9 i 9 J r P + z / + T / z / + 8 y L Y 7 U t 6 v K f 7 8 K r 6 X n H r C 1 4 A R Z T v w W F o I j + d n v 6 L u / t l z y v r 3 f R + 0 H 1 H s k 2 r P g r l o l f v 4 f f j t D 5 5 P 7 r L z X l S R x U X J A J N i 5 3 n P 8 c 9 / 8 p g Q M H / 9 P / r 2 / t d f 6 3 / D k Y 6 4 H f n f 5 I G d 9 F G O f 6 W d C L 7 t 8 4 N G N E h V M X n 6 r 3 4 U B Q h x / P m Y 8 H K y Z O B U V z V 0 9 K d e a U y J I 5 T Z O m J E u V J i g C C R 3 i 1 T l E 0 y T 8 u A O t Q p G R 0 / V + h 9 j Z / c 0 M D Y A 4 O + O 0 3 Y a 3 A 0 q E T 3 t V 6 N L t D 0 2 K v t p 6 / B 5 L T W G e a y i n F 5 / X q W Y x 6 F / I a Z 8 7 G H O O M 1 w R x l L a r w q o U Y B C N E L U + 9 s 9 b g x A C c i L N h i I q u 2 a f 1 u x g q P j d N 1 u x 6 1 y W o c / A T y 8 X 8 k a T v k u T + l r q 0 / c V 7 d P 9 S h W + y S u F 5 k z 4 5 c R O 4 y 8 X H W g F h / m O J F k 2 w k 9 E 9 O q A L p m K c d p x + r T 9 T B / h D z 0 f 2 y Z W H Y w j m Q P v T 8 z d G + 9 h o a 3 + N l J C g g 5 9 C d T u t f E b p J Q l 4 b w A V e o A r c S Z u Y d 9 f E H p w A Z p y 6 M 2 M q X n A j d d u l g + Y W M C f q X c k v h Q l u c w L y B O u c / n r q e F d h 6 R i a d 5 4 A 4 8 5 + 3 i l D o 5 m X o v D n f 2 g K C G c K / q C E X p x + D r 6 m I b s m N + J w j Q T 1 8 Y R q w / e k l 8 M z i O m T w a b v t j 6 R e x + 5 7 2 2 e 5 f U w G h f 6 x 0 5 n / x j M E / i h 5 e e c e S v X h 1 w m b H R a S J o a E p T 5 l E c h u c b a d R 6 e D b t + + + z 8 n 8 A n 8 c / J e B e f / 1 Z z y N 0 G P W I A y o B T S 6 O z B 0 8 w A + T U 9 B 9 1 F Z 6 E 0 7 a 9 s 4 g D P s S C G a m 1 3 d z Y 2 8 q A e J n P 9 Z Q p K K M y D E n Q t W l P z n u n x + l 9 a j j 9 t c H v / H K 8 6 8 P D s R C H f 8 x F h p F y S 9 A K l g + V q 2 / r / r b J y e K + H Q s / 4 P T Q n k l X d a Y 7 m P N 7 g t J D S + X i A X D K k S M R V F 0 m m 7 1 T Z d 1 9 j 9 F q Y Y w 2 7 Z d w a b o U K H J 3 6 l v 6 m Y B R g X C 2 Q 9 e Q B s 1 H Q 9 K N i o R c C L u q X d k t y + k 3 F X Q N o k n s 4 j C T R 5 B j Y 7 u A X P g m 9 w U / p H J / E u D Q o S V T K L 4 O J / h D 7 v t P A 2 c l b 9 5 F f x h C N H d D V g u A n d + k X 8 B J T F H Y + d 3 / 4 y h 8 N 7 h v t e i T d p S n R 3 j s i h i W T y c P M z G / k 7 l 2 L 7 i r 7 8 / D m K 6 v c m M D C i / z e N V Y 7 o R / C f K L 0 Z t D 8 n 4 n 3 K h + Q P g x 2 u L n Q a i J c A V b n W f r U S g q g h w G f a h X e / Y f 0 G y h W w t 0 r X I j o q Y f f 3 t b h 1 B z P y z r G m + y t Z T k P c q 1 N 8 P F W Q Q Q W 6 O v I D o L L I 4 j v V v t Y / g j Z S h N c E X O J 3 t C t D i d 3 A x E Q x Z 8 R m 2 / e s 2 / / v 8 t G v R b 0 x y p X 6 Z D w T 0 W v L P e W N f 7 B o J 3 9 3 j 7 2 s Q c C f 5 1 + i q M p z 5 C + z G z 4 N V R A d D w f w J O L s B Y 8 P m m v w s p b 3 9 I T x 5 M 2 O W E H W u 4 5 e g d o h / + X f o 8 X 5 D 1 d L + I d f 5 1 D l p A c q 2 D y 3 / Y O h F l b 9 j F g v t 8 / 5 a q N / T Z K s v R O N j T w R 7 m + e N + j K e 0 1 0 2 P 2 8 I w H t s Q b z Y f I s F W s c l A L H r x G H D 5 M 4 K X N o G j 0 n H 7 o K q 8 b m / X L e G j X l m F j y k 1 I h m 9 a B i / C + A Y 5 c C J a C r t 1 5 t Y l t F i j Y H I a 4 1 w c G 3 H t F B n n X D M 6 4 w E o a R X x 8 a 6 + 2 D Y t k N 0 2 U U V r G K t W t B u b P B Q 5 I 5 B U 4 t 8 m V / t R F o J A Q m U 4 P N S R H P O 1 R R 2 + 0 l r P U 9 z 2 L 4 8 f B Q O v B M v F 2 A p 5 j 0 w a e b 1 6 v x N c 2 B c 8 q 3 1 S A A x N o H i o v 7 I 6 E N b X 3 u W 1 y 6 8 O O n k o 1 F 0 G t k h Y b w m b O p 9 B j X M z B q Q Z 6 r q z K l R F b h f b A X h e v 3 k Z M y r F / 9 3 y U 0 d 6 H Q / v s / + D f i l 9 e O g 4 W e P + g T P Y 8 4 U 8 z c c P 7 r E 3 E 9 L v P 1 r 7 r i 3 P H E W P J Y 0 W G 5 v 7 7 y m 5 D X / i 2 I v j H o u T g + 0 W d q w L 5 G X 2 F + k h 7 K r 3 5 8 Q / m k S 3 U D V 7 o v + A 5 q y J n h E o l W I A x m S G 9 8 T x X U R A 9 K P 5 U Q U L b K c V R z r 4 K V F s f d o Y p u C n a L 9 o f l U C c p K q H 3 s R F y 3 v E 6 b G c 7 3 5 w J c w / h 6 6 v A B Q H g Q M P t D F G i L v l v a o o D J E 2 S Q L Q P 3 8 P C w c a I 6 Y 5 + e k s r u 3 s f E / Q b q I L / 0 p g j r z 9 7 H h x + d u c m f U h I w M R D I z 4 K 6 V J k 8 W D 9 M V P i 0 P 2 c / y 4 u 4 + 8 D p K F J I P t Y 3 b a W o k 7 4 I e r g G a J S B m U l h 3 R D w x 3 F p F v U D J 1 f G 8 T 6 u K O c y W t F V / h P m 6 S A I j p x Y K F 3 y t B u s J l b h A z 7 G k g v M x 0 / m q o J H m o i J 6 R 6 + 9 s W 0 k 0 k v n x 6 1 C F J Z R E F D l Q F N l 2 M i g o h / x w G A p 8 h c 8 z e R J w 2 G a J k e F 7 g D q H z G 0 Z r w U X i 0 s s E L h + m 2 j t 8 d A K E A z 7 W m w K N G j 1 G y 8 p 9 R 0 E D 8 v N D y m f B N J u 8 a 3 p U k X J b o O u h 1 E l v h g y O 8 q o m t 2 g j W K O H J 5 B U + C K e Q D L M n g D 3 6 a o z X L Q s G r R n Q g 5 H V p g O Q A X E R w + K C s Z u 9 D b Z s C o e a 4 + L v P s J 5 H Q B E j m t V h A t o 8 4 Q 9 i J r B B u G i 1 4 f A a / I a D R g 2 t 4 v y m X t 5 V 8 d u O 9 A / G p F t W a Z b C A v / b 5 Z L s y o 1 p 2 2 o 0 j d 0 Y d r f v U g c o I v e 1 n r j Y 5 W s s 5 D U R n w 0 w x u 7 2 u t e 6 2 x T b f n 5 O 6 U s K G L L 3 x P y d 9 h G U k P M 4 C i p l i N t y 9 I m 8 e A 4 p K W B h 0 d m e W G + R T u z Y v Q j G z i w 1 2 e G 7 F T X t b Z i y 7 4 k v z b 2 / 9 4 2 D 4 K 8 p / b l i p v T 6 A c E a L Q j J 9 e F 8 a c V t q p 8 3 6 z a v a B + c K 4 F B 9 f x r 0 + A Y I k j a P o O m z E a e U Q V k u h W 9 O s H K 6 e 9 S G 3 E / 4 T v U 5 5 r H C K 8 D S I Q b r a H k h B 9 t Q l S 1 X 1 H + 5 B u j 7 p X G f / y x 4 F v G A 3 T I o G k y g K o J 7 C 7 I D P p H F n F z s 0 F K y / 9 u 3 y w + h h z h U R o V E B k P T s Q U o 7 E I b P N 7 h x s s t H m X 0 t I a h 1 n S r P v w e Q m v Z h y W b 2 F X K O V L + 1 8 5 T 8 L X 9 J 6 K r + U B m q 2 S z T D S c 6 M B o v l z I 7 I e z S T c q T W A M L 5 m u E s 1 G T e Y c t B Z r m a A s r 0 E H s d a b p S / l y z Z q s b 0 a u j 0 B x p k + 2 G s F w z B D V d F + t x + q n 7 j d R 5 X J e J x 5 N y 3 H e l I B F W G i 5 7 5 Q x / q X W D N b E g P X v 1 R E / R 8 C f t 4 Z g p k d x g 9 s y / X R N q e v b B L 7 Q S y N 9 b e k D V V h f t 5 t M h h A 7 E R p J 7 K j E 0 W N W F X z M 1 6 u 6 r W T f e 3 + T 9 6 S Y c P 9 F 1 Z f X R c Q Y 7 / w F + i m X N w 8 J Z v 6 q e w f v N p Q c s 8 E e 0 S + 6 / A 1 b B Z o x 6 8 X F 6 / 4 a d h V Y d a e J j G 5 H n u r 2 y X i Z g o Q A w U h M q 4 v T m J Z J L Z r 3 7 b m U b 4 M y E 7 9 0 L v J m K U + P C I D N e x J 1 7 2 t H g b F x d 4 5 Z I 6 3 3 + 0 m w K C a r I g s O E Z q / 0 K Z y k H T y 7 r f r 4 k m 9 D 7 y d a W t p c D z z m N h i 6 z u d 1 d u 2 U / d Q k h 4 C 6 Q 5 J q Q k r x G 3 u 7 I l 4 v U q 9 p G s J z / k W C o M l x w J x 9 0 u i D + S 8 i J 0 / u S i Y I I V l m H c 3 M h v k o P x k f L A R Y 0 P l 5 r L r J i C 1 y t Z C S U L C x Z 7 l 8 V e u O y O G Z J p p q / Y W + e Z d 7 Z 4 C J j v w E z x 9 C N 1 F B X N d 8 u J z F t C 4 I 8 K P x Q n c w S 9 l 7 6 u D N o / v u 4 r Z R n O B 6 p Y C g Z F a D V Y F q f j A 0 O 3 f s f w s 1 f W r v f 7 4 q 2 3 c u I H u U H B B 5 j T v k Q G B r I r 0 r L h v v l / n C B 9 A U 5 V F 5 R s h C g j E U / m q 3 l N T 7 j J + o 6 M e X W X M z 4 L R h c h g 9 A F / J W m 8 q b E 9 3 b X D 3 R F / 9 1 c 9 o q G p x 8 t D r U 3 p Z D J A 7 d s Q C B Y 4 w 7 w S 8 G Q j U p 6 5 G J k w A A Z u 8 c y / u v K A M v 3 S + Z J 5 y f r D 9 V c 9 J w L j H Q 9 0 q K 7 Q j i J G R U A I i C 2 X / R X R t 0 N 5 1 q U n H R A 4 N L R + 5 n 0 f T 0 0 H S l m 8 5 S q 9 W j 9 W X 7 J 7 + N x e 4 N p S 1 / O 1 l H f 1 U i j Y 6 R 8 w 7 O 9 o g r t i C G / R a A q T A k Z I 8 r s H L n E t S / c G o 6 r o Y z v S F x Z x Z n 6 F 6 q h / a k c A n m H W o r r p 1 b U h N q w j o t a u X m L Z y k g X U e Z 7 Y 4 x N L U 2 8 q M C c S o 9 4 r 9 B / o v P 6 I K s I R P g A Y i x a j C X b a b M v P s w 1 a + I N m G d 2 / l 2 e k C n I P 8 k B T / z n f J Y m M R 0 g 2 v W 4 M h c U d W J j 1 J h T j o O S Q N m x V B W 7 W z K 9 v r t X x h l e n x T b X k G z r o 7 + E u q 7 f n v B d d y B o a 6 W 9 t f q I 6 t / + t L 9 9 8 N 7 5 g a L p R i s 3 i 9 N a H P 3 D u l n e S 0 R P D w s Z L f s N t q p o B c k l + N 3 k u G F j a X Q A u 4 w v F a P I Y 7 0 4 D H P n 8 / U 7 a V o b j 9 2 T r T D m / C h B a O e z Z 3 O a Q m b w z n o 4 t a G b Y R q U C q i 3 6 j N + q U 8 0 N f k / j n + Y u 1 w D 1 v + C U u F r o m z i 1 e n X K N k 0 z S 0 X 4 U 1 j 0 S Q 6 w S l R h T 6 o X r v w P a 8 D / v b J 8 W i z 5 + n 9 J i f 8 W B l s 8 6 n q 2 D / + y M f w / X o 2 k h F c C N z k x H S m o 6 7 E 4 n o K E j y A E i 4 p W c Q w N Y X h 1 b G N Q 4 P m u o 0 G n X u L 8 o f m a u 5 O f U r c Q 4 d 8 s a 0 j 4 E / 8 f I R d v G L n K v I x E N X F O U X l F 5 G 0 c A d X T a g m P K v Y f m K 2 t G 9 f 5 p Q z j y p T m / 5 0 7 6 n J / w d u B W 4 y K h W v o m D c 7 Q h Y e 2 c 2 t I h b f a N 3 N Z z V E c 0 F 7 v R W 6 z z n Y V W F u a T 0 K G x r X t L B 9 h S G D / 0 f h 0 D b x w n 1 b 8 B 0 C F Y B o B u u O 9 T U n 0 l / a u 7 X D g V E Q 8 0 e J 1 K P D m 2 / w l C O 3 m 9 p O 7 3 V 3 Y l w Q W d n c p B X W Q G B B X Z B u O V v 3 l s 6 y 8 z 3 j P L K p 0 h I J O r f o O e e G A q v G q s k k t z 5 2 m a A R N n V F J p 2 w i P J v X 1 L x 6 8 2 o y g J V N W x N M N T R + x V E z a / e H N M L 0 B L z z W N d D I Y R C D Y e m P S o i 5 f C 8 a C M 2 1 3 v q F N T h C m K P O Q f 3 8 3 Y 8 I B E j M 5 E n 3 E 0 y u I w U 6 W q / p f p A p K P g i p G D M 2 t I w W 7 A y Y C X + c 7 / 7 H y 0 u 7 b 9 Z X J A s O 7 q 8 n t g x l 1 C F t F T 3 D p x 2 E H z F f F 2 o 9 8 P C 5 q A Q k I Z 6 q I F m P b k R t 8 S c 2 o L e e K t J b j w j + j 0 g t K B H o g 4 W I g j Q p q 3 U O r s g 2 I 7 N j a G H I a w n 3 r i Z b 8 0 Q H y A T P f i 7 f s Y Z D f d G 3 c i w P 4 5 t 0 9 B 3 L H 4 M r T f S c p Y 9 T o 1 s C B y G w l p W X w i o a 0 n r d s c P e u i v f v j 4 f b Q 6 D J c i l + J H J E 0 U j z t E k G P x C r q H 8 B K m p H T O G Y W R U h 7 u K Z x C a 2 i 9 y + K E R K v g T 0 x 2 E j E i G s D V C s b T V x + O u i H 0 1 P Q F 4 u o a P n v M g O 4 h / K u 0 C X d p S b 8 C M m I h T p / G S S u K y H O s 0 r M S 4 g n y E Z B d K L 1 7 4 V 6 M D R Y e 9 9 i a 3 y L F s + v F h n M A 0 G 1 b T 6 U 9 h n 0 Z 3 R x Z 6 F Y s W B Q K 0 l N D 3 U b K y M 6 X O 6 0 B f l Z d 3 i l u S 8 v Q 5 G c C f 3 v v f v w o a J l x T P c z n U X 2 l z B q 7 f h + n J S n 4 P 6 s 3 h C I 1 I w E / q v I o i 7 l 5 / g w i s w c 3 Q Z j Q M w 5 p B + N H V H 1 J k v G s 4 H g v c W D a d K 0 p + v x H 8 R 1 I I k O u u i a d n g W g j C i t 1 s K b T q J + k H C N E J w X L + G G p 9 B W n K h o U E r Q o 1 b 3 A n 1 5 E o 6 9 X X Y y Q E y U N g T 7 5 1 x e D r 3 + G M r c P g I D + a s M 2 d Q 6 d L C v D N R 8 / Q 9 J q S X 7 / p o t T l Y z x f m X h 0 l D 1 X h N 8 M 9 z c S / 6 y w U N y q Y S f 1 s e F / x e y J c 7 b a / 1 O S A i K a J u u u x B 5 I D r D g V o m D t t d 4 i Q 0 B Y v G G 0 6 7 j a D A J Z 2 J 1 i l P F J 7 m I W f j M + n 2 9 Z U X D L N E y L a V N w 6 i i M b p g M e M V v n X p w Q f M z h q e 8 X s W 0 T I A I C R o h M 1 e z c O Z t B j E U Q a a 7 v l 5 U O 6 G a g I m g 3 n m N H + o O X S z m + m 3 d G C h d F o G x X j 7 n P x R k q E J n + + h f n 5 y 0 y p C L l O d Z P e l U H I P 2 f d L 7 W M D S F K J 3 d b p 8 4 H n v J T m g s N g 5 m e S S / y m H 7 d X B L / X 3 y v e m L 2 Q i F V n K l 2 J E g N 0 u a G B A A f B s + n 8 k U f 9 s W 1 n a u w z + i m 5 T I 3 M L 9 Z C N 4 0 P k b k s z / m G b f m P 7 b j 6 2 1 7 A + Z p Z F / F x N R D Y 0 P D l x c n p g 9 i V / b s 0 4 f + 3 G R F K k T e O J 1 G L h j 6 M O 5 K V w / n v E n i C i e a 1 J 3 t t 4 k E b + A W q e r i 6 d 2 B I 6 0 L 6 V 7 H s J 6 X T V 4 E V 6 C G k B l 7 H R P d Z 1 n / w r Y t n 9 L x H L 2 Q m g 1 u q J Q J q C r t Q 7 V V E 5 B G 0 z f c 9 P G c B C Y Q E B z Y 8 s / A H Z Y 0 J x B 0 C A T B U T n 7 N d h 7 A X W 0 3 N N p l b M U f t d u J N p k b B 0 i r A U 0 j G d D T G 8 5 d s R z X Z 5 Q E e k Q R f s G 0 Q o v F G i 8 J G b S R 6 2 l n s v J 9 v W r M S t 8 P 2 1 8 H m 6 U n t 3 r 7 M a c 2 v f R S A o 8 a / k V K 1 W M 6 G l K R e w n m L 8 T o O t C V q 9 l W 5 o 0 r l c A C Y 6 4 Z G s X O E 2 c A / f A R g l 3 y M z l w m 7 o P 5 b l + V a c e L 3 Z P q M X s 4 X r 7 3 D / c E N R Z W v 3 V F T t / D I Z K 9 u Z f 6 f j q y F 2 2 h 0 C 6 6 9 d k u j 9 Q r Q I c f a g 8 W T k f 0 5 5 u B k v O K 9 q U i D f n F O e H + H K 2 N c a l 1 2 Q 4 w p Z h n Y 4 F A G b t i Y f p 6 A I 5 u i / y e J q B n r l 7 b E b 9 B 4 3 9 t c T M E a b 5 8 B Y C Z G D A + h e / b D Q 7 7 6 6 B q R I c X V 0 d U X u z 0 T 9 3 7 e + i m c r z q g A x P g W z a 7 C 0 t K l U b w p w s z v c n 2 e 0 2 n N s 0 h J H 1 P L C v P c K s Q S f b 1 c y Y v M K s 4 r U 9 d f 7 k 3 n A R 6 D w G 6 y q I E k 7 o P m P 6 z y X b L v z i t A f V j T k 8 v X E 1 7 X 6 7 / z X o b 9 Z L N I R t r 2 m v n V n i 7 b Z h l y I h y p F Q 1 u r v c K G k A u 8 G 5 Y N k C F U M X D 7 W + 5 R m P x x s 4 + z 8 h i Q / S S 2 b 4 8 S H E D d Y S B 4 f S Z g w L V L h X 9 H Z o w m A k J w n J u K I u j T o A Y c r g t J u 5 3 X 3 t K B J T H 8 T t o m O B 5 S c 0 Q + L r V P b e c C y X 4 Q s U 6 z H 3 M C j R B r + N T L 6 e z c W N m 7 J H R I H g 6 l x P v d D y Y R n f g p e a V L T X R Z 9 H S x D g 7 z b m P H O A v 4 I 4 Q n g y t r l 4 7 6 l P T 0 v 8 7 k y P o D 8 Q k o / U f Z D Q R W x p T J d n d 8 8 + a 0 6 q Y J N q s E Y 0 s K B D G h 0 G 0 w n m R Y e w O v v c M f z Q + O z n a S T n a A O L q f H T r q y n Y o g W k 9 u r v V d p 2 T D 4 z j g D v 5 5 q R j w o r 7 7 8 Z Z 9 c 3 i v q 1 y w y h i x A E H 1 s d 5 n v 7 u g W n R g Q C j 2 L 9 6 h q X 7 A X K c A I 2 d E E y 7 + T z + L w l z s p A w L 5 t M Z M e X B N e k v + 4 f D a H H m i U S y e v 8 M Q A B F q s Z N r X K J l 5 z J 2 d t K u x u 0 V w y J 9 D m i / O O S S 2 r Y F N 5 M f I d X i 9 0 u R k J b F e B A q g q a G H j Y E r 8 m W A C 7 7 5 k D K H v 7 s c N 2 1 6 z g v X f / D t V v P 5 / v E 3 I T m z j R p 2 x G 4 t 9 P v j T 1 P n 9 G t M G j p n E + a f j D I V U T C M z M w L C K 5 w s l D K c K I 6 4 7 k 0 w n H t x W L v M v E c A m 5 1 5 9 D T h j N R O 1 2 9 5 P O 0 Y R B W 6 c L x 4 p 4 O Y 6 H z r b x G u d n b Z j w d s J y d w 6 S P S 4 K B w D M r l e W c 0 H D g V M p A + k J 4 3 d E O l 3 9 j o a x C 2 R r U 2 F N m X i a p D a 8 L F i B D X 6 g + 8 i 4 q L S R 2 Q V v s 6 n e w E A M + I H j D x 7 e f + N y q + t 5 g d 8 I 7 J 1 Z L 2 2 F X Y x 5 q y 5 j E m n y J 6 5 h O h n H P y u t z 9 U Q I 3 X T k u 6 5 G 7 d S h v 1 d 2 7 M r N F d I I m Y x d r N y R x l o p A a v u S T I r O / f p 0 H O z g f 4 N Z F f d f 3 g F A g f p A N i 6 2 r t g p r 0 4 I F q W G A C F A i y p U 7 O 3 q K r I 4 W Y K 4 Q H 4 a 6 X / y 6 y H u f P Y E V O 2 8 H B b H l o 8 O b l P I F H F 3 K D Z B H F U U 5 d m p 9 p n D 9 8 F U o U t 4 W z O j n O L N O z S t t C E d u k p Q Z d w Z V q A w G d A S U A y i U S S y p i 5 N U S A g 7 8 g q q g t 4 1 6 p x T H P 5 P i 5 n + h D P i Y / 1 + t M v l L 7 T u 0 Q S G 5 Y i E Y z w b o v f 3 v T u P 0 s R u J B L 3 P 1 O a C o o 7 J x + 9 R Q Y y X l 1 k I D e t f w c m q n m o W l 5 f G Z j J C u a 3 V / i A 9 Y Y 4 Y u o F S w r m O g u a u T r G Z 5 H 3 i N W I T i O 9 T o / U e 8 M A 9 n I C x l 8 U Y k y e 0 V 0 s l d N i l 9 F Z m Z r D 9 a O 0 M 0 T b E u b L 9 a H 9 w K d z 6 t T L 5 R 5 v m i Q r F I m y 6 r k 5 b 4 8 H l x y 4 2 d 9 9 q N 2 T M g + b R r 2 S j + P O U 8 y t r D q n 7 d 4 y j E r P K i G f u F i s L s M D P j o k H s + e z i H e F / k q I N b l F b / N a P H G R h 4 V D N y P a X K 1 p A 2 j o e k u Y M x 2 V x 7 i V o 0 b m j X 8 O Q o G F Y e Y z O m I 1 7 c J 7 + w J / Q o C 9 i Y C y S U v B Q e w 9 Y e 7 N M j Q z Q M N s l 1 u U 9 o 1 X K c U a Q e z H p U O S / 7 J M b H H U w n y I m V Z K G L 4 I b d g X J O + A V 8 D W e X 1 t j L r 2 + j R I u W R 0 U X I P r y p H O 7 + k f r R e 1 A 8 p l v + p u 5 V p U X o p y E C 9 Y D k 4 G G x 1 S G D K U r N S 6 X f t T 9 r t 8 O N S S m u 6 P / G 2 X r x x O d B 4 E Y 2 P r O y i 9 X c 0 1 1 w c 4 T p O C 9 B g 0 o w r t G t / X I d b o h j h q / 1 n H n b 8 x J + F V 2 M x e M 3 v g 7 Q Y 8 k o G k N T q r B I P 6 8 5 l 6 h e a 1 4 p B M / q 6 f 0 B U t n 1 T v / F y f J x P L R 4 T U K 2 k e 0 T r q G z Y C s d g w 1 w 4 U b 9 A E f p F y Z R Z q g H L T 4 O D / T P N x U I a y o 5 w G 6 5 / u e 1 m d Q O K o Z S V B c p + I U m t 1 z M P O + t G t b p c Z L d h 3 6 6 1 R m 4 E O I W P c H l 4 w w R I j b K / Y Q q / c E Y a 4 H r / D N Z m u / h m S a v F A y F h a 1 C 9 u L Z o M 2 F J j q l e R 3 Q i H d + 8 5 i s Z 8 7 6 T O 0 O E q Z b + j F 5 W 8 + / b B R X 6 Y a R L b t + X H I W F i s N R C e I R z c 8 8 m X U c q e z h Y W z Y 6 j p J w Y 7 + C c Q B E X S k 6 1 f J n 4 A 1 Y Z x a f c 4 u S Z z e G a f Y X X D 9 8 t M + L r Y n f Q p 3 o t u g 6 S t F E K S M e / v h k 5 0 6 A G + n 4 A H r v w d A P a 8 b k 4 N v n P B W 4 E 8 i H s V 1 A 4 L Y u J u y e Z L 0 2 6 C e W 4 Z G S E v I 5 + w Y d y i A G F F j 1 g w y / v b P L 5 j g I G F 9 v + + l f P v O 7 v n Z O X o h o P c N a E b j r Z f 9 q Y k O 7 P B 9 s a y 5 f k x / / 3 v x L + a 4 Z i 1 R J i G z / b H h 7 n b H w 3 6 L S B N d N + I 6 R y e p Q + G n i + s K v B j W b B 8 I L k + I C 6 I T b W J g y C G I H k P b + A h 1 h M A Y 4 5 I a o p 2 a r k 3 w K 4 T S m Q 2 H p g J 8 Q i V o t o m a D L D 8 z q e 2 P R c 9 h i K p k U E N F W r N v M V x T t I O m B 8 w E 9 m i F c h A 5 x q K H b i r 0 Z X Q Y / m j X j d R l + A X F k 5 Q 1 k l L a B d c b 3 x r H f x I y i t + 1 e 6 3 t H j 0 k V i 9 g M 2 w O 9 f E v 3 m g A f v J f X T u W V a s p y P g w r D 2 v T a U y p o 2 9 6 d r p f c 5 d p H Y L n 9 X r 8 u 4 y q 8 / x j D h 8 L 9 a V R X y q + 5 x p d 9 D r U m u g 6 S f d b 1 G z 0 t l n j z v M M X 1 3 M M h r E s a e p Z / k M s F 3 v Y y A W v 5 I 2 N 9 3 P X w 2 E H u p m Z W M 4 t p U 4 4 L / P c B 1 f r U 9 v G M a v f i 6 d 3 O H W H m s / P J 3 I Y u g E l O F T W 8 W f N k Z i / O i f S t z H C z X n 7 S 2 7 6 w 2 W k M y x T 6 3 z G L t F + n k j p f 1 z Q / s t i e u D J H 8 X / K L l U S R L B C Z r 5 l Z K 5 7 E c Q G Y 7 H Z S i r A / m s w s A Q J c 8 6 y + p D Y s J 7 E P u X x k G c q g Z G K G i v R x M z v 6 P m J M l 7 j 3 X + b u F V p H J G h S T 7 3 1 6 S 0 X v 6 r m F P w Q o Q r 6 s s Q M n 1 A 4 I u R w 3 M 0 s X x / q A 3 y U m 7 X y m C m I a n 0 b d 8 D n M 9 x A 2 d / r 7 u D 8 C 2 o N Y c + o W v D 4 S l 7 C g j 9 1 9 S y 8 6 J O O W H U 9 W 5 G z G 2 L s y 9 R H G L V Y T x q G G 0 y 0 0 J N a n z J 3 R v f V 1 E h v 7 Q h S Q 4 M Z 4 K V 4 s V b R u Y g S K S Y t j m k B A n t w z F h + G u 8 X Z / W f 4 q g X a I G D G F v U n W e q 8 w / O C w h q K 9 N a 1 m 5 x W i N Z x 7 / g / E z D t w g / j c L s 5 U W M H H O 2 8 G c u 4 e U k s 6 z X + L o b B S O a z l 2 h m Y l A f p N 9 R l d G B z 9 R n 4 r n T o L r 1 / p t N Y P / 1 e n F l y y r 4 u j 3 3 P 8 O e k 7 g M I 5 y P G p + p V 3 / U X 7 o Y x r P T c J K q O 2 4 / x C T V i + 8 r a r / 2 + D b 6 F n g J O 9 B y / N 6 I d M R I I d 3 o 7 7 e X j n l l + b / i / J p P j v Y h b 4 Q o G z J 6 w d S i b I C o w Q t 8 Z K f Z B B b N 4 x O t O s / w j S 9 8 V g D e C + o k d g k 5 H D w 3 E 6 W j + q D h b a U a 6 4 H X 3 H h R v o f i k E W + P p b r d L H R L h B M f a S D 3 8 j l l E 4 C T 7 t X z G 4 I G 7 E x + D W U W 8 k s + j Y 1 y B 9 w Y D 7 T x g u c k 0 t w o i + v K p N d 7 i d k e Y D b J F H a J w I p W H d h u b H 4 W Y b M a 5 N 0 C a / g g 4 a X H K v 2 z c C 5 X L C + z G J K c t S h + k e X h N + 7 l x 5 R K A k H S A 7 + l 8 Y c N g y X + v r W + / b 0 + T t I j L 8 4 X 4 R T c g s 3 Y 6 S r 0 X e a 4 T + h d + z c X 4 V b K r L 7 x K t b G t h 3 w Q 9 y Z o 9 b V H t J L m / Q V Z o h o P + z x c m 1 O l C N o H y / E y K i h m v I o Q h H N S 8 o e 6 d y N f M 4 A 9 I D B w 6 W g E 6 C v L E O N B p 2 7 T L B v Y f z v J N v / h l n 7 l x R Y h u y b U u + b a E B 2 z Z K 1 9 i + 7 N o + H w x O P S A N d M 8 k i P 3 t K c 8 z 9 0 V V / F 9 y H / k n 4 / P + Y a / v / + O 8 r 7 u W I t D F G t Y K I 3 y N 3 8 U h 8 D U f 9 k + x d / P l 1 H a r 6 1 x X d 5 t 1 i T 7 + 9 f 1 i G 4 + l H Y c Z 8 v e + f 9 J 4 y 3 W G / a 2 5 j + Z L 3 s 3 f b s 2 7 H 3 3 A u i r v o j 2 U a h Y 5 w 4 m 7 / e 9 / O / 6 2 v 5 b 9 h d A a 7 / f j f Z P y u I X P i 0 C e 5 B c f n W D M O V + H 7 f 1 X + + x + F W O 3 s v d i 1 x T k X X k Q d M G d 3 / J y 7 g A T E H x k o v Q K p 7 k X p h i i K u n t m r B 2 M a j L j H Y 5 3 x N u e 5 / 5 3 / O 5 O F n e X P 7 8 n c h / e z j M V g X 8 e W B f H s 6 f 3 B N / B 9 i Y 7 A s c A s Q 3 u H K Y m 7 v A S 8 f j B L K n t 6 C k m 0 Q w F b D b Q Y b Q U S o S R e K 9 6 k y 3 7 y q t v c J Y n 6 u A O O 0 N l 0 0 P L 2 E T P j S C D 9 O T k 3 A n E d g t 1 P v g 6 D C g f n C w Q l c N f C N t S x 1 L X e u r 0 L B m A 2 r A o k v c U z b v y U L y i I b n h F / w d i i F f t 4 j x t o 9 T w K p A W P j Z j x C t 1 T l A V 7 e v x W S v b I v l M E X z H a M v 0 A P k Z P U s Q S / q 5 0 n h 6 B b 6 U V K / h Q i e V j Z + a i a H N h Z r N g H P 3 j 7 X D 5 j 9 5 R U h A b O / P j a y S E h o i / N 2 Y t / o l o F P 2 o l j j D I B q F Y y e + V k i D D Z w S K f u A u P 4 c j 1 S z s Z X B 7 j o Y c u K K Z 2 Y N z V Z 3 3 m F y C n 4 D v j D Q J h L m 5 E 1 9 g 3 f A Y V + M 0 E r v 0 3 C 2 i 8 S M 8 Y 6 l z M S a U H 9 + s i X H t U v H M 4 k O C I 4 V / C c 9 l / G Z 7 7 K y E B z v L v G a l / e Q X / P / 3 / O H u B + I j m p n 9 n G B h d g p G v I b H I x 3 d k H K 9 V c D r H M v E W 0 A f B D x Y x I f e f m B A 0 w M a / x o S w 6 v 4 n J g Q n c A 8 a X Z k e o v s H b Y a y D f k i b w r / 8 j A M q j 5 7 O I k j O Q N / J y z E 3 R 9 4 8 J / s 2 n / 8 + U w C m 7 M R R D b L k Y 5 f i l 5 1 4 m l O r x N o F L T i N G j a Z s U + B P E e 0 c B p H L X b Z Y I Z d / / K p u y L Z I 0 P Q i f Q V z Z G t Q L + v B 8 Z M a n M / 8 n p C g s T z / W f 2 P M a 8 Q V u n z f p 2 p V r Z B w r / 2 o u / 0 F D / L e I m d / 2 R t e q 8 7 N / a k K / 3 F d W h j A u E S b 3 4 k 0 r i N s i 6 p f / 0 C a 9 C G o I R C R E o u 7 M R u e f 6 l 9 s T e k l x N a w / X z D w P s Q k / 9 I 6 v 3 H f 8 4 M 5 q X J L r R k P 8 / u u 0 r o 4 t K O f c V P g U D J 5 t d W 8 H I R X i y 6 r 0 l + 7 P f f H Y 7 n x f U 4 8 m P 5 l 8 M G 4 Z b f B D q F g C 1 j l 9 d L 1 d 6 h g t 8 Y Z 7 n D w A B n 7 6 I R t / 4 O 4 Q S g J v A u z g U Z m t E N r a G y M K 0 z r L H w R p y O r 2 N r F J j Q I J q D 7 6 l q Q 6 R c 3 C s 2 K 0 p X j J m y E u 7 h R k a n t + q N 6 W W N p O u o 1 V d 9 0 J v q h p g b c L U i a H X R e X c 4 + x + M E y 8 f q 7 s Y 2 e K 4 v L S i l v w / 9 k S L y h z r f X 7 + 3 N C K s 4 i O J A o U h k l v P q U F t 6 5 I s A N f t 2 5 f f z u B 4 e G j C Z Q D p U D 6 / P p s s R a E A i k q 2 h X e t l C M 0 J 9 V 1 k / d W L g 9 4 i L / z e L j V I y R a Y a d g C 0 b w D L + Z V o y R 6 G O + Y A j D D r 1 / 7 l 8 / G + H V d w 2 b n v + f w q a B Z T z h 7 o r d 1 7 8 w / v l H 9 Q d M u / u 4 S 1 w f w j F f / 1 H m d 9 t / x T h + f s A 7 b p S K V 1 8 q N r z q b H D F c c e v 3 T T E x N 7 K 3 V I K D G i v F Z o 7 V 5 D t S h V X w L z 6 K A e y y 1 B R e j 0 f 7 H 3 Z t 2 r 4 m u W 7 g f y Q u k E L x E E p F N B 6 e 5 o R T p p B f z 0 N Y 3 Y O 3 c X W T V O 1 a g z z s X Z m W N n Z M S I t d b f B n 6 8 7 5 z P A 5 n v 1 + U 0 S m p r s 1 b P R q v G O Y K C D 1 C V 1 l k 8 J 6 N 7 f S l A J 2 O h m k n L + w B Y K l 9 V j O 2 d G / d C Y 8 V c G z k M 4 l Q 1 + A T 3 i d 8 P p n 6 U w 0 n + N j o 7 s 1 f 0 / 6 n q E L Y Q I / V Y i T A x q + 2 S U l X F 0 6 5 8 A j a b r J t I H / z j + P 0 W a n k D V b X R E C B W l M u D H c 9 M u 8 X W u d s c v R 3 p O b p G 2 F v 4 O C e 0 Y L a h X t u W a n 7 7 q s W H 3 2 I R Q 2 y + V w Y e o t J M u 6 1 g v k 0 L K W a i R i 2 j H P V 9 s F V H d p O o E r b t y 3 T T d / q p i d 1 1 8 U / l i C F n j q 5 P e x n 3 c n J D 4 9 n F Q G 0 z q C o 6 J w d G b e x 9 C d 1 e X c b V 8 6 F f S 5 B F j i / j P Z k F b W + E g 8 u d 9 g 7 0 E R 2 0 3 h q e 5 M 2 4 G 8 s c g Z X u e a j Q j p v f D 9 7 f N 5 c j Z q e u a V 1 S 4 h X G Y Y k h P 3 l h s b 6 h c W B F i c Q 6 p c F Y h s O M y 1 8 b 8 b j 8 u Z f r T d l 1 b r d L 9 i X S M u R T Y V G a V + 1 k R d m L h t M I m O L U 5 k V S n e P 0 l S z q f 4 V 9 H 0 O X n c E g G m Z c 9 a 7 y f U 2 f M j 7 V I D T Z j v L z O f X I b J W 4 N q 1 v G f Q h F 6 5 W 5 R r D A U y o Q N g m q K a n 0 R h 5 7 D 2 e F 8 B m n t 5 X E J 9 4 6 0 9 8 B H 0 q n v J E f O d U W p r 8 v 1 v O C k B w b A H X K F x Y i r d V / p z t c J u v + 4 J A V N j V b b J 8 M R v C W v W X m T d A 1 9 1 i h U G E h V I v E I S B B O 5 H L y o P o p q G Z A m D j V w d B M g P 7 I 5 W D o Q t f S m S Y X f 5 q c K Y S g I O D I j V q a u w c X A w B b p O R X w z G g r P G o 8 G 7 E m N h l t 9 Z M 6 e n i O 1 d U J q K z r K F x m H k M M c Y + W 3 H B S X I + 7 g V N c u Y 7 W f M R 4 g 0 j O n I q W M f u N t O 5 K H B i D H 6 w c 4 F t y R V y t R g N R l X Z p Y I + c 0 M j J V n J E f l i u O y Y z g T t 4 Q s O c d A G d v U H x O 8 3 W Y c I h + + F y 9 Q z G m N E L u / G L O z o n f i 2 V + u 8 Y 8 R o Y H t 5 j G t I G a c n e H S A N X 1 P W M U D L 6 C t L R e G r H 8 g j p N r u L T V y K W d W d L C S m L n A 5 l 2 S 3 k Y F C i m o R h 6 E F k r D P V 0 9 Z Q s A U P F G Z 6 1 X P 7 d c w 7 V C s c w J x v q 9 C x z B o P O j F D g / / B 2 f q v c e 7 j x 4 9 u h R A 1 J q 7 7 i v v b C c C w S g I 1 r J / H X k y 3 W M i r r E f r N / Q p I P G D L P m D e V H q f z 9 4 H q 5 H Q j i H n / P U A G I G 9 i w P F 6 + 8 S d M M k + + c t z K 2 8 X M w i t t Y Y X S + 1 8 9 C n N m T w l h d R p K G u j I o 2 y T t 6 S N 8 q V s / B 7 A r J j C w z F h N 3 q g K A 7 + o j 6 U K D 1 k h f C d P s f 0 3 f t u f C l T N d I e M 5 w G 6 H n Y s l q c d / 1 L C 4 7 n E + X J o B T m T / g Y z w + C Q M 8 1 s b w Z W a b 2 Q O F / I Z g Z D 1 1 o + 1 k Y j V Z 8 L r / W g K 6 v q Z 4 D Q d a f 0 a N Y Z X g 2 K 5 w O 7 x + A 5 9 n W y 0 m J h T j i Q q b 5 / I 2 i 6 a J / 3 2 r t I n w 2 Y U 1 Z k / n T O c K I W h r C s W b p j n N c N D S + + I n D U H G S W 0 h R R i Z C B g 2 1 0 U d S a x N c H A Y Q R Q m T F b 1 R 0 W m f R 8 2 k o W Q j B 8 3 c U d r 9 g h f 5 Z r u f G X n C M I s + Y h d k 3 / F B h I E A n o b 6 s Y p L U O u b 6 D y D 0 L N U 9 f m M D 5 m E j 8 S E P + e A p X 9 z T 8 w c V R F i I C Q a t G P U N F D F y 9 Y T H 1 I R U w d O x A J V s f G 5 y H t 1 R R Z m W L O x b N a + E J / 4 B M m 9 g S j k c 4 P G F N f E a h N g q A y k s 7 I / H c f u j K m E 1 E s f O n o i G O j 0 D 7 e N v r E n A R p K l s 0 q C P t C 6 E 3 z p O h d 3 y E i Y f s 1 B a s p I N U a H d w r k w 0 j 7 3 L B m T Y l m / i z b 7 k r y 9 6 i 7 7 y p h 1 s v x t R K i V C g x N w D v z O Y 6 l H M C M v 7 5 M z 8 B 4 y / D 1 T i + N J 4 9 B 1 U a r X k / J t d s w h s 2 h q x B a Y w f 5 3 g k Q p q 9 x Z J f r b / a K u P 1 2 l g m U g + n I B + s b L T 5 k C M i b Z T b D 2 5 n p S K F L A / M B l j w R A b g X t k 5 Z 2 S A 6 v S 5 z R X i x n v S W b 8 2 P Z K U S w H k R 6 e I 7 H r E M 2 K X m y u U 5 i t d i D C O d i c D G O p I e Z 7 O + M 4 I G 9 o u 5 D f l U 0 Q + n P X v Z y r 9 9 g 8 + 4 s Z 9 P m I t 5 X W P H R w X o I v S V i o k q w / A y / 6 m c k 0 w 1 d O 1 q Z d B Y r 6 + V D i n H b H 2 J d u n / + k P 4 K H + E P m s r P D 5 e U J A r + r B / I O g U 1 U r s E W i g v c i x a 2 n z / H 7 v o K z P s H o 5 E H M l e Y K o J 4 C d e v E h Q Y t R t v i s p q B y m m 9 V o + i G m H c N 1 h M T 0 B N R y p C u 3 z M r 3 e M r S 1 N 5 C X w l S 6 W E 8 G h d g v m k g x Z G d G Y B E v 1 9 a W e K a S T 3 A 3 V l U x k 7 N X w G E M + K k x 4 e F H Z P L V I v b O t 5 m n s c V 4 x V x d D L g X D + a v G N L g e r l D w u W v p 5 v x V t G G 5 6 f H 8 d p l d d A x 9 w U T S m z P r q c E 4 a y 9 P b 3 d K R / 5 w e y D + g L 2 8 1 Y X h T M K y h j h D v b s p a z v 8 6 w l e 9 + d M i f T W f 0 c D 9 W h g f + W 4 q o 7 W K r B N O 4 w q J 5 u L 6 n W j 7 O L 2 2 a w l H m D 1 3 s K u 3 h f p e + k C W f o k t A B S 2 U 0 C Q 8 g G + I w g F w L G U T 8 1 X r F C W 6 J f I M j L I m X x 7 f P e H k W 2 Y l / L w 9 4 z e L x O 8 k o 4 Q I t z 1 f d a I r M l X w x c P Z I L P G e 3 3 o T f E j 2 9 R o Q H U E 8 Y Y i j F z w W z c 3 V f v h l 5 a / w y w Y C S / v 4 9 1 S A 8 J 9 L p 7 H 1 R k D U U U o 4 F 1 D g R C n 7 L X z 9 L V X s d 7 M a t v C t e l X v Q + I G 6 d 0 h i U r H D 9 S P 9 n g O / F c C R e t x A j H 4 X i A n V u J u i m z n O w u 2 Q 0 k h c o Q 5 z O g + u E / S y F + Z x U J p C x z P p 3 m 9 6 I y 9 H 9 6 Q 0 a G n 7 K 1 z d r G v b A 3 c A o 5 d k I 7 + M n R x I A v G + x Z G / / 5 I s P m i / / Q 1 x A S n u P G n m 4 B + E i L p P 4 s 6 L x d F n R M P R 5 Z A q Q o P r s e G j x G z Q u O g g i n t C s O c h d C 5 F O 3 R K j e 1 6 q u c P + X 5 O c e Q b t 8 n S B k m l O v t u A w K h D C w i D + b N v H C Y r i K 7 g w U t Y H L V 1 5 l Y 9 M k H 8 9 l F w d M o b K v F q D 5 W t u s w d v 2 T n K 5 L O d 5 U k 4 Y 3 2 J b e S / R 1 W f O o I s 0 y K 5 0 B U / L x w f y s W o I 8 O 0 Z H s L t t Q T b 9 + k P w F 3 M B l v r M a P u A 1 q F / U x C Y m S p z v 7 u d R u + 1 a 9 p W q N 0 T L N o K m x a 1 T y V / Y / A P u g o 0 W C f C r m 7 L C T L i j M R H w c X V 5 E N w G n L 9 2 E P A 4 b / B o P Q d n 5 m + U D u D d 6 L Q n e + w i x f H P j M n j x A t H q I H / Q 8 u s A o w L A y n c e r V 8 u Q I 5 5 K H a g u v D E 8 z Y h 5 4 N d C K b 1 e c T k e g T 7 J R / L 6 E u 8 J A v T U x w 9 k F 7 t 1 Y W L F N K 4 T D q j z i X 8 0 y t s 4 X E I G z F l v Z r v s 9 Q x z 3 y O q e D 9 B 4 a G X V 0 W O q M q S s b u O 3 p V l S x p 7 I 2 8 T z V D s 9 o p u 4 U U a q 2 D P I U 4 H k o e f S o l R c a T y 7 R 1 8 y 7 g D L P J h A s t W J V h v B Z c o q 4 h W c / t G X U q R Q I v L 9 m O c s 6 z n 4 e i I P / y 5 N 9 v X e X 5 w u 3 a U 5 0 H m H 4 N 0 X d n D f L 3 K D + Z D v e t T c C + 3 q U W Y C 4 h 8 g 5 + G F k 5 / 2 h 9 1 7 O A F p v J h t f n r o x S m i E t d e I n C B A m z J i O x c U 2 G A 6 X z E 1 y U O 7 z y 5 Q M 4 4 L V n v e P m c b h Q 2 V t n v 0 5 x 2 n n N x U + + o H 0 l d b C t z k I A n 2 t 5 i n u A p + l v r X G h h g e 5 Y z m y r e x J x B G Z j d M d s T D N v 9 A G E h w X 3 p o Y e k 6 Y s E V Y r u s V 2 V U W c b c B 4 m I x r 0 C W 2 K r J P K F 0 1 G S z t J a I L o L g q u F H s r X 3 b T g u k 3 K t 2 I k m t 2 T e b s h U C 0 l u f x V B g R g x x 7 5 Y u M 3 L E L g 0 / e 6 a w n U s k R u e Z R + j u 0 v 1 h 9 7 f 9 P 6 R a R g W v b x Q w E n p c 2 q F S E b Y V Q y I N X + w j Q Y D U / q k B r k r N j v W X i Z s E f a B M + X d C T 8 k 8 v I G N u A E w 6 v 8 3 A o 4 A U K w d j H R B y 2 R u G x w 9 q h b X N y A p t S G K M U W V h m e z y 8 T I z W u T T d x 9 N 4 Y 1 I m I j t T 9 7 Y Y 4 r 2 9 U M 6 p g V L e S u 8 L i 4 0 P A T w v E 2 O g Y N R 1 C e R / E K m h n F 6 a H D J t 4 g E j S S P s 2 K 8 E H 3 E Q J 0 G 8 M C / 8 7 4 S i Z e a o n d 1 O T z A S 0 E Q s R Z v m w W y l G O c 9 S c 8 m / J I z z U m J + A E e B U C A s 8 f Y y 7 F 7 M e 2 / f z W u U 3 l G a q T m b s i F a J e W b X r l X P t I s R T 8 + L T S O d m f 6 e A i e s I N F 8 U L G 5 S P G M 9 Z j s w s H Z n z Y k X + + B W R x N G H q e 3 z j g i 1 + Y N j z n Z S n 1 N Q 9 O 9 A 1 W S C m 0 Z 8 A O 6 F p O g G / M A e u t i y M 5 e z c e s l B i l j I f L q R n / v b 4 R P s 3 Y 6 1 W n Q 7 B Q 0 Z D M w v l s + p D 8 T o M 9 W 3 4 y t 9 q 7 9 I K U D O D d s T 5 4 q l 5 l r J w k 9 G r W A r E B X v O + A k o G 9 r r / 2 l u 5 8 x H N 0 P s 3 a 5 l a k n M K I m x I / v H L 0 5 Y K o h 9 s z u m A V Q p R E T b U w 5 a B J c 9 s L g N A V 1 E f O r C V p 2 L s c 3 d J e c 7 r o Q W C t 2 + z Z 0 J 4 T T 3 z U J 6 R w a 9 M W z q h o q K B N H t C G t + 1 S a J w t f e r N 3 H s x O / y 5 H d E 4 8 t A n J 9 g N Y j / Y m L m w 9 F K 8 E J / s y s n N + Y h O j y B 8 M v p e f r / z e E K k F Y L W q f + 2 D z q E K G l a I M D o F n Y 1 s a o i A m 8 O o q F m q W 5 7 e D 5 F l g g q J H x W j s m J c W l z L N A q c K G C m V d c X j n q t w V q P L w m e 1 j T H p 2 G x i J 6 4 u s G K + i h T P p M b u r V C d L 1 3 p A J B 8 1 d s T 0 s t 7 X p + s b 9 8 E a 5 d K g v + R b 5 6 M X m 5 3 I + 0 P u K Q C M K k v 8 f z / + 4 h F R F 1 w h 7 y e z X H w h W k N 8 Y 5 a s u 3 T q Y i r 3 i 0 L X Q e G z P + E G O 6 i 8 / a o Q D Q s 2 / + + C t y v x J X h D G W I K U 0 t k 8 Z Q o b g G I k F 2 2 L 8 6 J C X S N I A S y R B G v C p A / v J g x z i 7 6 4 z K 6 E 7 7 b F e J y 3 x 3 f 5 + d O m Y e b c p 0 5 G S q c 6 t g v R f h 1 3 i T n V w I i M 3 C X O V p E O r F J c v k k F O R H 6 f E 1 C N p G 3 c 4 + i 5 W u r Z b v k y P E G D 9 9 R l x P N e J w M 3 H E 5 J 9 R 6 j a r r X Z / a d z P X T w r z O s o 9 R S o o n B j L U G Q X 0 V D 4 r I t b N 0 Z l 4 4 3 / k X Y h E S F i E l 8 / 4 P k H 3 c J G E B S 2 G V 2 2 t 7 I n H U Q E W Y B Z F x I B s P Y 9 c 4 a b y 9 6 8 f V f N 0 V R R d V g T 6 Y d i y t X G Q B g Z N f e M K S Y 9 v m r 1 7 k 0 2 O 4 a W + c p N e 9 W Z v M l G r p 3 b q w l T p k y q p w 1 n / a l R m Q c 1 x c Z s 0 z P w R i l + A E L O 9 o o 6 5 S + U W S g O P 6 F l E K V 9 L 8 y 2 r z p c d Q / n X o B 8 S r 3 R 1 G Y m 5 4 n z k 1 u C A R F X g O A x C c w m e P n g X z E O o j n + z W r Q r o T C S t m 2 2 x M S 0 g J C H 6 D S 7 t c D n 3 o U M 7 l x H U J R R D Z K B X t t 4 T F E Q 3 D g E q D h y G B p A V M k Z 0 C n V + C k 2 K M h j Q 7 h T D h t G a M U P w q n s M a H u z d X + 1 J s d B f 6 z Z y Z E 5 o 0 P b y 6 g J x 8 l R Y r l h / 0 9 f t X M 3 X f 1 7 7 H g p o 4 B H N 5 y K 6 I C Z Y T j v X J K p J k 5 R C n 3 G I O + G J j c 7 W N w M n A a Z q 0 8 n x w X H K 0 C n 4 0 h g 8 Q W 6 Y W 5 g m w G / S F 7 H + G T r N v 3 P r P c w 1 y O A 7 Q o F s 8 2 x 8 D F m q K M j x 4 K n T A d 2 g C d M j J K U I y S p x Q K s 9 D M 3 P 4 s z O 7 K A G K S a z q + V 6 Z K 5 D W D U 7 I 8 H J + f A w z v I W c 6 X x / F I G D j v p N U v g r 0 3 n 1 R Z l T H b 9 X X X b h 0 6 K Q 1 S s U t q K X H N 1 C 6 H G J D f H x 9 O n t G T D a L T X 1 P n k R d T q e g L F 4 C C y R Z / t p X V n N d g 6 h p R + U D O d w Y N h j E y 3 t g 2 s f A w P n n r Z 3 f + W m z w 7 L 2 b M K X 8 m K O F F / V q 7 2 H P c x 0 O G X B 4 k 0 u 3 R Y r I t 3 u X / J + 0 j f Y n x p S U o N j 5 p E A k P 6 U M k V x y f R Z H K W Y q 9 Q F m Z 6 5 + l 7 M N 9 C e 8 7 X d v P v M O 7 C X u i G R I f L z E U D e Y i e c 2 p c f d + p D 6 J U N i 5 9 b L D U w L f 0 I w 4 H 9 5 L u j + v b p c V q T t V 6 j M 0 D e I m Z I + K 4 p Y 9 0 C f u o S I 0 1 D 9 X g m B C 1 Q 9 P E p K t B N l R s k z 5 y U j h 7 y 5 6 g I 1 U c J 8 T x K i d P 3 O l E F Y D h P k L z A a E Q 6 K t N u l 4 R e G P z j F 9 5 5 b V O G 1 4 g 0 m Z R C T P x Q R u 2 H q j 7 c 0 2 o c 6 m t C j N e I q J P H + D P e 4 A X r C A m 7 u Y + s x J e b i y H p D Y s L S H p 4 L C 7 K A 6 A R 6 I 9 1 d u / W z 0 P + W x n 4 / 7 T L + V W S f u N 9 6 R t 4 d h p F 3 i m y b P A e 4 x 5 o m D O j I E k O 9 v g b 2 5 k C e R o b p P z b y 1 q 6 X 4 k b 4 g f U i T p o n l J J T w 1 Q i b v f 1 i R p 4 E b 7 N 9 O W 5 9 K n n z j Q E D Q K Q I E / f r H i L 3 + x / x q C 4 8 / 5 d w r B n 7 u N + a p s n p S C j M U P r I U j 0 g X Z Y L A 1 6 2 + O K O e 5 X y 2 I 0 d H i O F Y 5 0 t q 7 P s P + B Y E O Q Y H O m / j S 0 f 4 e A f Y o j Y h w C L j H E T 0 u l J o r M M / C C T D c 4 s T N R Q T O L m G Q J 5 T v F n P N I 5 p 8 I b v Y t N M u 3 H D d z D 2 W 1 Y M z v d C t Z f a A j V Z 0 9 b B 7 B u q R d 2 5 u A o H g n 2 C G / 8 d e S q f e c u c v N K I 3 G G s 4 f p a x R + d 7 G z / A F y 2 m Y F d s 3 5 K L D v t Z V L e 5 E 3 I Y S i t Z d E V g 4 Z i g L A T x L H E A y v 1 w O U S J x C s K f o 0 T y Y n Y 8 v P 6 3 U 3 g b i D d k H y Y W 3 r D t 9 v 7 5 i Q 2 n X m F z R N Z B p c e m N 0 v y 3 D K k W U 4 z h A b C R f x 6 9 T T r y 4 I z K + D o O Q 1 n y G 9 7 t W x G T y Z R E F A C W / H A t 7 0 J 7 M v m v N v o R 9 k 8 F z y t x t 6 w E 5 j u Q A V F A N K E h d s W n f X E S U K E k p F E 7 f G f 2 y q / m O P + G d c 4 A / s D 5 h T i A t w P H S f B N Z t H + 5 v p K D N H 3 b Q X 7 q A v / x + p f / c s f 3 H B + f f P 0 j / 1 / 5 / 8 a v / w + i J 3 f + P 7 s N f / p 4 K g D 0 O + 7 U / C T 9 / W D 3 3 S A V k 7 8 P f E U I u w G K I H W z / h g / a / E M Z i m o L 8 E E c j 9 j B m 4 d z + R + b o v / j n x V 5 j e 2 z U 7 d r l n D 2 t m + z b T u M 2 j Y j P 7 O w p T W g 8 h o q O 3 3 2 e 2 + 7 j 3 S 7 H u c r + V t t 9 q w U K X N E / R F 9 P P + v / h h M Q + f 4 T C I 0 l W 3 m s W 1 w S 0 a N j d 6 M J t Q O m / M o c s l G Y t 3 r A 2 s d R / V 7 C i 0 9 c A p 7 c z Z 3 L p O 6 2 k k i H h g 7 J j M 6 T W O 3 P S F z p / J m j 3 j b a I C r B O 5 d O K X t 3 X E 5 V b n f u / X N D f T h C z R g A 0 u P e F 2 i X W p j d + 9 t k U o C o S R y H V G 5 R g a 4 o n 2 X L T I D T H H v + 7 S Z + F + 0 K 0 8 P 6 + 0 L P a j R p S G v J k B o D D x n 6 m p g B P 5 d O C o 1 r 8 e 0 I 7 2 X o C w f + l w X w 1 U 2 6 5 q 0 k d E x n Z z + H i + I d 5 5 5 3 i 8 T i U G B F + H C / M 4 F o 7 D R y O p J D s 8 d 5 Y G K S O F 6 d n 9 6 8 K j n E H e L z + E Z P P k N Y L Z K S D r K d 8 R i E + R f 8 t r F 1 9 e Z f p k E W I 2 x 9 f m D w m h w 4 t A + 7 C W 3 1 x M w R B R f n A + z x T 5 u p r b D v V S V N 8 x T s l b c W 4 r x Y h 9 X 6 w m w r G 0 0 8 l 2 3 Q H v 3 / 5 L f 9 N 9 n Q f 5 n l z T s 3 P D w n n z U 6 / X 8 E y h V w P G D t N 4 B Y 4 G 7 D 8 Y v 8 K c B 3 7 n k T H v C a K U D Q v 0 3 W t H e D E Y r f N q e / 3 N b j t t E E W I R 8 3 e Y Z B D w w F f + U 7 3 J + W P X 9 W d l I f i z s o A t x f H 5 r 5 W F X 3 L g Y r Z u W Z 1 e 5 + 4 4 W J W n S x U J 4 A / g 4 2 x e N E + e Y T B z s / 9 q l f 4 C 3 E / j c H b C S K B + l o 9 L W e L E G M D o 9 k T u + y e P / M u P P U 7 D / 4 t b H L S I g N f M 6 + 1 j J G u P f i r g H 7 z L n A H / + F M B S m N N V 9 3 C r M O N G Y l q B O p q k q u T s h Z A w T l T 4 t U B D u J M g 4 m y C u K d z V t n Z E Q e x / W j / b B R 9 B z I C w 8 r 1 7 H 5 P L c 3 t F b + C E T U v F N 5 c r d J + u f u Z U Y v 7 X H r k x F I c e G J O k j q k r Y t k M L F k W 8 K 2 S C o 2 z v R 5 h t 5 G 1 y 8 K T L U 2 Y g B E D g 0 n 9 x 3 5 R g y Q r 0 I 8 r Y a y M P d a f 3 + k k S y 9 N e 7 7 X 4 I / 1 y F 8 + f B + 2 z 9 h G i 2 O M w 7 v O L / m Y f 6 W 9 R B + O + i D u 8 w A Q U l P 2 f x f q D P t y r m c e P 1 Z x F j M i F u G u V G 9 x T Z 4 / W K X W z 6 P P E a m 8 N t J n d l 9 w R / N K g e + R E R 5 r P i 7 c y z l X R a S v 4 p p Y R C 7 0 8 p J b o Q x n / B W c w T W g h / f F g f / / i w n h 3 r g E b M b x I 1 p I g k k s S o 9 p r Z Y e O 2 D 9 G s i T v w l k n u i D n e A E y 8 g F X f H t K R d v u 6 h y 6 N c k r N W q 6 D T T t 4 T V h s x 6 7 Y x y 7 4 B b v J o a C H a d F o r 2 4 y V g b K o z y x O U 7 t R B i G a S c c D o / f l 9 I I y n U B V W d O r A Z Q 1 J v V 6 Y a q x 7 z L k V g u D C d o 2 8 a F 5 G n x V B b l L 2 v N w n N f C H e r N Z 4 B a r B g J V X n 4 P 5 F A e 5 8 E I C 1 2 S 8 Q h K u c u y d S i n o J O z D H 0 R C q s Q e / L f M R G 6 3 c R j 4 T b c O m y f M v e d o p T + q R G A + S r O D H f S 0 7 N l x O + q x e t a G g j l V 6 / 3 o I 6 / T G k + J p 2 N j u x H q v k n 0 o 4 z S V 1 j l R 6 U 5 4 f c D i t A 9 X 9 2 5 + 8 e f c v f y r M H l C c 7 2 X y 2 f j Y V f p t m 8 J 4 K 0 0 u c F 0 b c L R g a r Y h T 2 F H K P 7 i l P k K D G C W V Q g A 0 1 g B t 6 D G f 6 8 f i w n L t 9 w r 2 P G R R o o G O P q e Q Z y V 3 4 c Q f Z H E f D g c D p 1 a D I K l V q 3 X H O 4 F p 3 B L i V U c D g l d i 8 S + T y N 0 8 z H B E P 4 J A h c 1 E v S c S 5 U 5 i o k T / n 0 1 N v k 6 3 E s B k c v i p 3 b 6 1 P G E y w m z 3 C H V j p y 2 o t b o R y L o u E N 8 P Z J U f 2 x Z J / O M v P m J J Y M S N d F 8 6 X o I t S x N Y X z O 3 p 8 Q O / 3 v k v 0 p r d 6 N R l X j W R I 5 3 T K B f a F a v 7 M S 9 5 F Q m E s v J J l f L C x f a j Q S w g J Z f G 6 a t v j X y V / u Q t y M L s D F b S K C d r J p 3 R l 4 w V v g h D c I M g 9 U 7 5 / y t Q j z Q 0 Q O t x + t h o i d I l D b I c z 9 w V w d u P v Q J 8 S y v 4 q z 7 p / G 4 b H i 3 0 o K l B g 3 z K t w q T d 1 O N b + g S o z h o b M N d c T T U 2 E f o R O 1 7 8 U W j 6 o m 9 A q s u 5 M 7 k p w B k I y f 0 1 8 z b Y f o Y k 1 B B a M Q o 9 6 1 D S 7 X G E + e d b i B K 4 R a r P V D u S 1 n R C Y s 1 J e x 3 u r 6 t 8 e e 9 B K T W 7 Z b c N 2 g q k 3 H 5 6 J q h i g h J E E 8 + U x h R o i R d t y Y 6 A G k F O + y S Y g t 6 X m K 1 s J S X E 0 r L u q H R C q y W I G B / m v i Z o T r l u 8 / o Z A w m s t Y z n M s 5 p X O z 0 H y I w S b j X P F A f B t c 2 i C r L T X d f J 7 O a u S g n k T L q S l x o 8 M C I i V P r I d + l c O S Y i b 8 S v B / i s J Y S w v Y 5 X S 8 Q h h / Q e f O O L / 9 u a 7 P P y h a C O A c C y 9 5 F E 7 + D 9 R 2 h a 2 J m Y h N M q 0 c 1 b T b n n E D V B d w T b y o 5 J F v y G + N C j Z q G a 3 7 0 I r m a y D / p C j 4 v 2 8 y R q c y U 7 / O N + B E 7 s T r 7 o H Y k y f l e 1 8 M 2 s T b x g K n F 8 c 3 a 1 P O h n e G c R S u A 8 d / F x H 1 k e n k a s 2 N + p u 3 v L G 6 5 2 c u F m u M 1 A 7 o 4 Q F u m x 4 A 4 f 6 W b M c o w q 6 / 2 x L 5 x 7 F k v M F c h M s w 5 + 2 u b 9 m j M P 3 a f 1 3 d B d B C L J X U i y 8 1 K P q I T d 5 m F 7 v j B 7 O 6 + 2 T w 4 w 3 z v w 0 r T I N 5 I P v u t s V d 3 u y 5 E s l T f R T N K T 8 B B Y G G N y O L I s L 8 y v U q f 3 3 Q b k S m S k N 0 X a q V K M B 4 P m I v 0 o Z b h V b l 2 3 r w f s E q b 9 3 U j X 1 j X X U l 4 S Q C M s 8 v h t b z l U P l e M g 2 n A F 7 g F I x g / D d + 1 a t I v n D l V w J 3 0 1 7 B k I o X t 1 v 0 c c S 7 N Q 6 v P m 9 / f P t 5 x h G p i V h S f A k b 1 C q Z c K / h Z K j v q 0 Q I J Q b j m G j i b Z j 7 a q y 1 5 u B 1 o i Q b O 8 A z 9 o Z Q n X X x G a K 8 M 5 F L j 8 O 9 P y c I r D X s l X G + a O y 9 C 2 N 3 W e b M K G R K h w o b D Z i i Q M m J w H 5 4 K 1 w X e U g s z t g i a L B 5 1 c 2 T h G B A E 0 U e X L B A C k D r N + C L 8 p P V R E 0 q A u E C Q 9 t W H R d G b t E V p A B 7 h H N 7 h 2 m y 8 U W / E j K f W 0 u + 4 W m F h g D 0 s e T y M m 2 j R M T i Q Y / e l O h I y + l X f o P L 3 p u F p X L E C D H p z 4 G E C b G 6 o v 7 l K t 9 j e o v 5 Q n V i y I N G k o u Q O P C q N K 7 q K K Z x P P 8 3 4 Q W h B K v 3 a O C q f p / 9 Z C h + l Q L 4 q Q r W I K E W W J j 1 v R 7 3 a H M 8 K k z 2 W t u p Y R w t M d Y / F R j m h 6 3 W S 9 W r g E T d E C j K K t + T d G S b i 7 Q v D 7 j Z / X m 6 w f k 9 J f v N b + w Q r s s V R / y e R 9 X 0 N 3 Y g / D 9 N J D / I j 7 c D z x G L R O Q 8 k v f + B r f y y b 2 9 t P 1 j u X S d 5 1 3 X c u o D 0 J i s O S T C 3 n 2 P D O c N D x f J T Z P 3 U p g k H d n u B g F G k S l i 7 j v 1 + r E h M N K 1 o W z L R L 6 N t Q l A V D f t / m w K q t 9 l h j E 4 M E Y J m v E T X F y 2 b a s y O G Q A F j 3 B I b P J I z h k Q 5 w + r + 1 d T i M K V a A K L Z S W B c k P O i W m H B y X I G S Q 9 V Y g 5 c y 4 1 E 9 s q T O v O r 5 y s 8 w 4 G 9 T I L p t s L o 5 p 8 z g E E 1 u g I Z T Z L m H S p N V 3 W L L g F H A E 8 a t 0 T 3 w N y 4 V C M Z j n g d g t 7 n 9 R z n t 6 H S 3 C J q a 2 b 2 6 9 z L j y 5 a e M L I R h Z w t o A 2 L P 8 H q p k P r O z g c X C L F 4 b g a v + r y p H J 2 Z V v W J 3 Q p 7 x b G Z + t V E p K C C u m n l V t Y 9 F X V U 6 N l c F o j u P N t P H V V k s M w H Z i w / u b I g l f g C c 5 8 V 3 I W r b 9 o T O L y 0 f S i A 3 P H 7 c b J 2 x 8 t S n t W 9 s 0 P K 0 d 8 n E d i Y y l 0 P G T B R 0 a n n Z g t 2 t b p 2 K j S p c u L l D N G Z Q 3 + z V + L N b l w B V k o / o A 9 P 5 R j j b G x C x i k O a r 1 B X L P X X l p O G v 3 J o K O z z 5 s 4 e 3 W F h g l z v P c / d 5 C u s T H j P l L H D T t u Z + A b 3 Y L A y D F y n N / a C E B B a Q / 8 1 F F y t R 4 Y 7 u q A 1 W h h x D E S J s / A d d a P 6 M / 3 Q s Q B 6 S I I L b 0 / Y c Z j o x U n H 1 F b F 8 p 3 W V R S M G A b h W X Y N T t u 8 v 7 2 L o Z f d V c 0 D + 8 c t W R b / e R g 3 S k Q i a 9 Z 7 c k 7 7 n B L j 7 v j N j h M g 1 K + m 3 L Z R A x 5 t n 3 u 8 0 H K O S o u 7 n r f p m v M r H C 3 Z + 2 V l L e f K A 9 i 6 4 7 6 M z B b 5 O V a 1 c E Q M E m T r F / s 5 n c + l n f v X Y r 4 z B L h K p c r e n 5 b s e 8 / / 4 W 0 q q 9 Y b 8 6 S Y g m O n X O I X Y z 4 C H T D 9 Y C x H b W 3 2 u S t o W a M l V 6 y S W Y a g 9 E f 6 T u w 7 N j R 4 z s M Z 8 Y T M z r X a E W I y a U 6 7 p B L H b 5 S f V X i s m w I F O T G D q P y I p i y q y 0 k h H 9 j 3 2 S l X 0 7 o p p m 2 H N P I 6 X 1 U / g J 4 A C j n m O a S w 0 h F M w b c y 5 l v 8 T G w J b s l j Z u 4 C z C p U 4 9 X / v u C 8 / i q Z y 8 o + c h P e t V 1 O z G b d B 1 7 9 D K c N k l t / 2 Q S T O T D m k u B + 5 S w k U / 8 R p 3 5 0 9 i z 1 H N L Z x S O K X v o U u x w b / S 3 d X E x v c + C y A v p e L F u k / B 2 7 C 7 3 g G M 4 7 M 5 W e Q h M / 4 s P k d f V c n a K Y 9 y J X r l 4 E h j j K 9 z 4 k q 3 I T N 9 9 T 5 / z t 0 T 3 z 0 L 4 O G 6 m Q K u n Y A 3 g l D H F a L E + 2 o 7 t 3 g 9 s j v 6 V v O H g 6 f 1 T 0 n V 1 0 i m 8 2 I q J d c l A s T E Q I q q A r Q p v x z A + W d 1 j S 3 p 3 t v Z Y S w x T T / 6 m W S w a c X r E B f 2 8 e S T 3 F U x C K Q A L 2 Q E x 6 6 u 7 e 8 D d P j g P M S 3 N g F q k h 2 D H g A f P A 0 Z j v m P x S N K U M W c y Q a R L n 6 C W Y M Z e + z C / b x 3 S n y j 9 T r q t s Y G M / C + 5 Z 9 w b z 7 b i o T F a f z W o 7 3 X U e X 2 F p S r p 0 T S K F l w r 9 O N V L n e Y q I L A g b u 0 Z m E 0 e r h Z d g U c c N 0 3 i k v m a D R v x M / p 0 4 Q p K 3 D h / h P V 8 r 6 x T 3 d w Y p n H p P h 4 t 0 9 B d J Y f e i K W w + 7 j B T 2 I P Q V 2 2 + a t 2 m 1 c P U a 0 r S x g d N K Q O p p q t L z u Y N K h U 8 2 3 S P K f K V T W a c z M x A H y 4 + t j u Z p g m 3 Q f r 3 4 V z 0 J Q R T A F L h o Q u i L j 0 z s W j a W l X F P 1 e l q x 1 M e u h b O 9 e q B e q x m 4 W D k t s W w c G + 8 L R k M T 7 S g f O N k S T 1 M I m x 9 Q x c T D y i l 7 i T Z t p o O O m b 2 F y M p d 3 L Y O A 5 Z d R l v T 4 4 I 3 2 u w w s p + T O 2 y p b t u R 1 Q K M H 7 h z I v 6 M g e q E l 1 C K e f u 9 G u 2 t k W 8 A P 1 W 2 W I r 4 S + y U 9 4 j H V p 6 B / u y h o 0 4 P o 8 G 6 + N Y h o I S m l a + U f H l S + K 9 z W Y j Z I 6 d 9 2 8 4 v y / J 7 4 X 5 W d 0 E d A B n x O O q Y K E 0 C a T C X 4 z O 4 N N M 2 9 d o D s 2 y m c G k p P J 7 9 G M k p m 6 6 Q f c m p d v i c 6 R k r M K 2 M 7 o L f Z d Q + B 4 Y o M u C e g m R V 7 W H e d K c 7 6 v m 7 F 3 e T k e f U V w f x Q k F 2 T 3 l / C P q 4 H 2 v Y 3 1 l k 9 z F Z 0 j M g m g h E v j I C Z L X L E z 3 J U 9 J s A 5 C I 2 O 5 Q H R P 9 l z S P 2 w L 0 w d 0 6 N 8 I o g b b 2 Z K H 8 S V J j q 5 H H T p m h 1 2 Q / p l 7 t 9 q K 1 F Y F y a 6 c P e z 3 b D / I B r 7 b X v L Y J X S I v 4 W i Z 9 s x C 0 i b l H v j g 7 0 Z x v x c 3 A 2 2 P M D 9 L B Y w 6 N g 4 H a z v 0 2 5 u H o H g / 7 b 3 H 8 w W + 8 v b z i 6 E 3 6 9 p b u e B Z E o N v X U k 0 Q B + e P j r O l 5 H i v O k e v 4 L 7 1 k F K H V i U q 9 e h b s B 8 G z A H 0 T c s P 9 9 m l e Q Z N s 7 f 6 D E u I B 4 c V M 6 i d 4 i e Q r u K 5 + E a 7 6 Q p 7 E 6 3 o H + e L v w i 8 s N k N r z P N T y y u i 4 q 5 n n 0 8 r 5 + Z r z u W y t I c q 6 d 7 N T 5 c t Q v p l l g 8 T j Z Q H Q 9 N o F p d A h 9 b 4 3 e 4 M i I l v Z Z l u J h 8 / G p R 2 I A 4 S 3 d D T 1 q k 8 + C d 2 o Y 8 G q s m M 4 k E 4 G k N W P 1 o r E d + m V i b D Q 5 c z j v 6 B n 7 j W t u D + Y I E o 8 x g l 5 S Y A I x U 2 J 5 g p L v 2 N / y i P U Q p X s z Q Z m H R g N N C h m N 5 A 5 + T g + n L p A v s Z S H y O j 1 9 S y h E s y N A y R M G E P 7 i D R r 9 L X 8 T O Q O v d 5 W o 9 h i 1 l k 6 C / w U 6 B i E Z L / m k m M Z f H 6 h Q j e K L x J C T D A T F 6 i v B z p U I H U h a o A J z + o J X 1 a r q U A W y f w C x s d 3 m B 2 7 6 g 2 r s M q M H 7 X I l P I J m 1 3 S L s S D n i E t F G 7 x s 3 S u S D N o B w G 2 e Q E D I 0 h Q g k 1 7 + + 4 x L P h K 8 v B L Q k j D 2 n 0 a 4 W K r t f e M C G S O j 1 c q n w C 0 C v p Z d 7 K c p S d g C q Q C U y B Q 2 M / w 8 a Q L + L Q 2 V 1 Y i W Z Y E 8 d S S d 3 h H F g Q o h m F W V w k 8 3 D z 5 4 Z O I F k m U e Q Q b i Q Y 8 i 1 u U Q r 0 s T / J I e E c a C Q U E C Q H Q w J x f 1 Q 4 / w Q L v V t m m k t 9 E c a m 7 F 6 r T i e l I Q T G K R L q D O i p x d O S h l S T H w h Q q W 8 r Y t a V w s w Y l + 8 F Y 8 J y g k l + R d + y T 1 3 d f P L t f 4 Y N J R g + 1 h Q G w m S M j V 8 C h 4 C y y 4 P x w A 0 L 5 1 3 l C t n G 5 2 8 M K C 1 Q I j A Y K u x N C 5 O y d O D Z V A e d v m G H D 6 y V b A 8 x H W Q e I 1 E S B Y a J C c 3 T P 0 Q U H V U s o 0 Y v r I J c 1 7 k Z h a T A k N T r 8 4 g t 1 4 n m W 7 + j 5 W v X W u 8 P D T y m B 1 X R f W W g O 5 Z N a I r D e t 8 q Y r Q R U 8 E j 0 z d 8 L z D a Q X h L q 8 A C C K u z x j B Q P e 5 S d 3 h a f U 8 e h i e 2 Y w 2 L / 6 c u G U i K y Q I 5 N c q N g 2 s q u V 2 m K W 4 U J + 9 z V f u z 2 1 c F p r 1 D W k Z u h f X T I s n X / N s r 8 5 + n 1 A 4 Q c G 6 c C 2 T p e f p T k 6 k d J n h F 2 + F G S t x Q e x v T b j / v u Y P R y 1 u H i z V 9 Z p o L m L / v + G c / F z n x J P + v U 0 g f 4 7 U 0 M 2 / 5 t i R d Q h 4 + r H D 4 Z t r H o T B + N z 7 A l P 2 t S Z H s M U K l o 8 D e H p b i E + P V f p k i 8 u w t a z m X 9 t 4 n z 0 J d V B d X P v + R K y 6 1 Q G + 4 k b / T P Y s A F k y q 4 g W I s e / d M C z Q 7 P 9 G H X r 4 k / h H J 6 O k s 2 o Z w k q W o g a b q w t s W Z a Y 4 t G z i j X Y l n 9 c j G K S R R l 7 y v W f S e W p + m d L 5 G l x D p r q m 5 O 7 r H B A Z 1 r k 3 / g L p j 5 p e 2 Y x e M l m c v S 7 N 9 3 l L w Z 6 0 b d P W 5 r d B g H C l j R 2 z + t w f 2 x N l D V k J r h p z 3 G v p k Z W s v 5 P X / / e 2 B P 8 o + / o y 8 J 7 Q 7 a w A M m 2 Y c g e W 8 z 0 c d g H E 8 A I E K 0 Z c F A r H 0 X z X K j S d 3 Z 9 D + g m j O A z U 8 k z M X R r w 9 / E 7 z 2 z T w P X 1 E 9 Q 6 Y P Z / s 6 2 w Z C I Y o K f T d X s 2 G p w h 7 m 7 1 T 4 X n W e R z 3 K f l U b B h u 8 K l z k K H D d o 3 P z g e o T D f / R j h O M L + 6 6 7 1 x p N I M L 9 3 B v T k W G 5 j y 3 s h E / e q v K H p 3 M y 9 H i 2 E k n 0 F p J H k z F V T g U W E y e R v I N B f x I W S x T 0 + 4 O 6 W t h p s L 5 + O j x 3 e 0 2 g 2 U o j h t 7 6 Q z e v 7 u G r G A Q M w e / q q U i 8 y f V Q U O b b c y v V 8 Z Y i j 2 V 5 w x s 8 P 9 4 w k 2 3 W / z p c N P b T l r B 6 r Y Q M + b c v j q J g 2 W R 7 u N y 9 k D o A I D F p y B G t d c 9 C f t 5 0 Q R F i Y j Y F K V G L u x A U L t b i L 6 / V N 3 t w / p 1 N K c i O Y R r J U e z A Y 7 + m Z e i M t c L G a 0 Q V P O M S 5 u o S f E 8 X Y b 1 g y 4 e 6 D 1 1 f 5 c O c L e S f o K + x x 7 z v K 3 A 6 S e 5 9 i T 4 1 E j i K Z S S h 3 K W P c a t L j j d v 7 U O T i k 8 Z C 7 Q c G v W r K 2 K L 0 q k y L 2 t p A i n 5 7 b i p e 7 P 4 U v r w O Y X Y A 3 + q z / a + t 7 1 / 2 y v 8 / v v k 9 v A r A F V p J 9 5 h 5 y 2 H r u 7 m 3 U L l z / B 9 b 3 1 m o i M L D u B S F 8 1 l U h + 2 C W r 7 w x + a X N / 9 W O P + J Y 2 b + X w v n / 7 c 2 v / h 9 / r 7 h 5 S / 1 u u s P 2 / D v W + F / / 2 d t H 4 u H 9 h c h 2 e B j x M m H X 5 C k f f 3 H H v / f F t S X A G C T 7 W / 7 i 8 6 j H g b 4 e S t O S k z P 2 M C l K d o f l t 9 R L G L 1 T p 8 d W I J M r W n a N F l y q E G r K L K m k c U d c f u 8 g m g j H T 0 R z J K 8 m y Y P o R p 8 N z a 0 N 2 9 p Y g i u m P X 7 z 5 v m x R o k x h G / S Y S 3 0 J w v x w W O B w f 9 6 v a e y + / J t Z U 7 p L Q r 8 / 4 8 q s 3 p u g C k h V v M O 5 2 W G b 1 1 B V m M E k 8 Y X / u I H P B j Z K p P u f 2 c 1 6 6 a A O T f l / 2 Y f B 7 7 T f a R m 5 n C 1 2 0 9 q 2 g R o b e O D h z 4 X K M 7 y A B 8 Q 8 u G P a N N q / w R f t m b E B d Y v H w / Y r O 8 g Q U 4 4 t T b e o u S l 8 R 2 h k R w Q S / g e / e B M X s p N c t H h J 1 O R A l R Y Y k 7 r + k P F n f w 5 h I 5 U 8 I 6 W P k Q C S i e y e l m T 9 C Q k R 6 f d U g 3 t + / 7 r b n d 5 d P Y A / z 0 L 8 0 2 v x e I / i 7 M c d n 1 j 3 6 J l r 3 p c 3 5 I + H u W z g h h g S n M J T 5 n v P 5 z 6 W D u F u e S s O r G i r a i z F M A J 2 N q V Q 2 d 2 X R T G e Y a W b o E k E r d L N P u C b h q d S S R R T o O g Y 3 K x m Q b A U 0 d U + y X V 1 j 4 N F h U F 9 K q G R t e b P P X x h 6 L x 1 8 u S / 9 X n 5 z / 1 / 8 5 6 P o S 7 h / / s q h M C k / J h G a L 3 C G u f 7 o 4 D b i O t 6 g o g h P R o v Z R j U R d 5 s m L N u 4 g R U 6 O H P / I m q i t N U / M o J S O D 3 k N z 5 Z 3 t n d M g G c v 6 + f K X q e A R s W Q G H S c y I 4 + b 7 S U / 3 0 y N J I 3 B U y X I W B U Q D v 1 / p 6 I h X 1 5 Q i R 1 4 5 6 v I 9 S 6 O 4 O q U n / I C w p U S S i A D z e s b Y 2 6 z R I k 4 Q O 3 R n M Z S O q q 4 T v Y Z t X Q m v e Z K R 3 V 4 X l O U 8 O 3 O F j i / O L 3 N K c 8 g u D W K / x 2 T P H z A A R m f c N j u 8 l t f F l 2 6 H b m H W Q M 9 p E I Z u m h 5 p Z 6 y o w r H i b s 8 z r w m z t Z / x o x i j v C z O y Z n 1 M i G 3 6 R f i 2 3 2 O z X + h q u W E / 1 4 5 V X r r A G 3 u 7 3 T K i r v Z 6 B r x y 1 U 4 M I E b b w 5 i f U y i L Q y u w y g X 3 w a y Y h 5 i l f 0 H S 9 h 9 4 N o h 2 T 3 E s g X L X s 3 n l f G v e B h 2 L b P Y z K a X U Z H z T 8 B w 8 H L G w + F w P m R O I N R A u Y z E 2 J Y 4 W 9 i 4 I Y p Y M X K m 4 z K T 4 Z b T h + K W 2 E / q j P A n l a h X 2 z J 3 c m j K j p a q F S W c o s B s 7 j 8 6 x r O D f O F s G v B g G J B q x J z 3 Q P 7 p 3 x q L b Y u C H v t q a B m g B S 6 h Y J d b o B 5 5 J 0 i 9 a V H K 3 / R B K k d E d f m H V y C 8 r G 3 a P i Y A b X 5 B A V H P B j y + J 2 q / w W 3 L 7 z J S F 3 g W 9 I o A V V + / L Y o b J 0 g A r e 3 f g Z V U a r H 9 5 P z V o d u c 5 n P G a 6 N 0 8 Y 4 S E o N S F U g v B l T 4 4 f 3 a D j X m 6 T X M 6 T g Q 9 o 5 4 b E L h + Y 9 k N + 1 U d 5 / J 6 I G X X 5 9 6 8 u H / 6 X V v n P u j y v 3 P d 4 F k k U 0 M X 3 e e p O f b 2 8 w s M J v V a m H g / D X k P q d p 0 p H R b u B 7 1 v i t 4 t 7 N O P Y 9 n k 7 V W K K 9 T 7 T R O X r h i q R 8 v 3 4 K M Y j h J 6 u D i Q o N 3 q n 7 B s m K C 6 d h c x B R n A M / g n t L z J 2 / j 2 o 0 W C p T u l d 2 D k b p D Y P U + l c f R b x H I H 0 S 5 7 g 8 l g b E n 6 f j f s 3 N d o o G 5 L g q n L j P d o G z x 3 d z G R n 0 e 9 i A W J e Y j h W w M f 3 x x C 4 o 3 G 9 m s 8 j a O V b 3 b w P u i a b 7 N H B f 0 S u K 3 y C u W l 6 H c v W F C P 2 1 v B X m w R V 0 U h s 4 / c W G B 9 u t z D B 6 B C a Q g H p d r d H 8 n t u Q O M 6 b + 1 F 4 N B V L C L 5 j Y f p Q E Q 9 H Q 4 Y 8 9 K U i l U n Z d N H S K B U I M j d 9 v n F 6 W 6 Z V r R C M / y G C g y X 3 C + F X K H 5 7 C F W E b j m p 3 G f a I 2 M c M D 3 I Q n Y m 3 L 1 0 j W 3 F f c x F K J m k h 0 y S + e s C j a M e B h V 4 M L V / e 2 L y e j 0 n w j g + i G w X 9 k v C C U C Z L b 6 w F A O 6 7 g 5 r h G T + M k X t w F F 4 Y n g R m G v / s s S e x t u t s 3 9 O J 9 M H D A b 4 9 c T N X H 5 0 Y B d g I u R + 2 e 1 4 + G b R + b u 2 Y j U y r X f d 8 d i m 9 g O 3 Y I 7 E n i p u X m 2 M P Q z M n Q y H f t Z n m l D 3 w Q g 5 u 2 2 j f s w H z l p n 0 / H N Y K 2 p t n g v n 2 F J 2 Y 6 J e h Q s m 0 + k Q m G j O i G C n S a Y c y T i B 7 i d a b E u P z 1 m F J S s H o + b J K I 4 x 3 F M b f 8 h j B B V a L x o f 7 U k W + d o o 6 N P j + N A f F h o 0 7 K X B 9 9 E Q E r H 9 P R E b H 1 A W i i g w o f Z C x i h 4 Z g 4 i a 3 m E T 3 v B 1 L U J W p s Z d c b 4 w w 0 B u 5 a u m K 9 B j s G 1 M m J r x S I Y p F I Y y G Y P i n p 2 g c j m U W M M 4 p j Z d 9 d i M 2 d 5 1 s Z g Z 5 6 f P h N f w c + S F 6 X v i A Q J o C u C k V u 5 s I / v 5 q j t 8 w u l W R q p P 4 5 b W 3 x 2 F k 9 1 c G D T C 0 O 4 D X X l p V h 3 F 7 b 3 6 J u s l V J H h Q L R e a w 0 y D w E d s O H j 3 G S h p 1 9 P v H z B R Z e b z w / 4 M p q k v L t Y k 0 d B R k Y M G 3 o B A s m d y x D p P V N i t k 7 1 5 G x X 0 5 0 p j X z F R M C a M z Q N p 9 Q F l h u o f A Z s 3 h K c h D d 2 5 T M U J X j c o t n M P v t Y k e J Y 4 O y e T Y I z D P B V j F q R 2 o J 0 L N Y m G Q P L i l V g b F + 8 p 2 Y P I Q c V Y 3 w W 7 j M M z c + j 3 r M G R 5 A 8 f E a v d z 9 0 g h p L F 9 6 s J Q e 6 H Z 0 j i 3 n k x 8 G 8 4 W U 4 n P M 8 Y Q I a D 5 S e 2 J 5 f R q c T h b z H O 7 m K l x 2 L M a X 9 u X + e e S + x S X g I S D Z M k C a w 9 g 9 v z M A m U d U T t 4 G A 2 L 0 L w 9 d u 1 n y 1 j x t 2 e U Y Q m R v 6 I 8 S s z / r 6 6 Z v Q q 7 K g B B r 1 w Y H F Y G f q 0 a 0 j C h 9 E X W L D O L Z M c h X 4 K b j 8 A 2 N Q n h y / Q Q B x P n u 2 e Q A J d a e L U R n l T 9 S m A v 7 q l w o O j R w O M k 5 9 h 2 C d l 7 T g M x B 7 b F T N / h o t b G O d k 1 c 7 Y V P 9 y J 9 s B M I i O A y 0 v V f 6 0 4 S a T h u E n 4 i S k P 5 G A Q M + U z E 2 D Y w / + r v d T Y Q q B + M k Z H W s h O 5 q b M C U + B J T N C V H 0 C z / p Q E n P I d F 6 C 4 p o / J K Z y N G h 8 K X c 8 a E 1 t 4 / H R a 2 1 + K U d D y L n Z j / U D A 2 o 7 C + F e g L / e R L q V H S 8 T w Q h F E G J L 0 B 6 0 P T 7 N O 3 W g 0 E o z J I 5 R A H i p 9 y r 8 F P Y e x Q Q u a 7 8 y / w 2 P x V 4 H H 2 R L u X R e F l X 6 f H 6 c I 8 o r i I c c D 5 J w x / c 7 C 5 G y Z V W j l G N j t F q X B h w 9 A 3 r + i E x r V j k 0 b + g A i n b P R o l b 5 4 C 8 M / Y l E k d X m 6 D j k p B Z q Q E q r 2 M A Y D u A P 4 f 3 O e w V + 5 1 r K A u i n r k t X P g 6 1 P F 4 p j 3 O Q s v x 5 V + V I 9 T A Z a H 1 o D H i A O B k F H N b j j R a z j T y 1 7 I a e N w i 5 6 5 4 / 4 g l E K G T d v 7 L V O w V H t 9 3 c z p Z T 6 6 + m 3 m i h n Y p D y 9 H I P 4 8 Z 4 T X F H C h J J 7 9 / 3 Z S J B E r q q T b H D s 1 h 3 Y S h K W 1 h n 0 n O e d J G z Q H L v y D B n m S I X N + k c 5 h h Z p A x L v A R e w I U k M P G L P 8 p 5 3 a b n l 7 P K T r J n H m z W + M H F w g a v g y u K S n n c 8 F S h H 5 U p l I N T f N L s i 3 J r R A A h j 4 / D 4 t X X Q v Q g 0 A U p H V e M c t b 1 7 r n L b 6 w 7 4 G M E z I p x Z + 3 v k h k W g 7 z S B b M a 5 q a o c m K H r 7 6 O G U 2 b 0 g K L c 6 L x K X y + E e K P g O S l z L n A S B Z t a F 9 6 b w 0 e l y g M g C E 1 + 1 m U G H G m t s j 8 p L r p E J 9 b v 2 4 + U I N 7 A G v a + T t 6 J X h W c L V h + F D F S 6 Z m K X g 8 t F r M X x p T O B j 3 o 8 G L m C 8 o p B 0 t 5 W r 4 0 1 x I j y K l r 2 T 6 s G V Q u O N c z Z O t p g 2 y f q L x x o o 4 1 G G x w + 1 S D B Q x l n s O V V E I L o 6 F c g W I 5 L C i T Y E C O i y A t T U F Y q m E B m N F 9 c E J F + H 3 f w Z 5 2 l c Z + J H R X k n c A S 6 n Y A M E e O 6 m l v F 2 i / V 6 + U 2 4 p 2 N z s e c r f z T 1 I 8 b u 9 E G a A I q B g X U 4 E + i o M X D l N u 5 1 c y 7 8 E 8 q D F w L j T s 9 H / u S y 8 0 A 4 2 R H w a 4 1 6 q L D u a 4 H D M H 6 H a o L h I v U l g u q S T G I e S 0 N U U U E 1 0 u T u 4 / R g E p g 3 p 7 / s H O Z H T g 1 P k I Q B V p S r F z q 3 N D w V y r s Y 2 q n H / l N 9 k m G 3 A / h v a d O n T g c / c N H 2 L k 8 o / Z z H E u v G O 7 6 t j q f h h y R W o z k K / l U r w M w m G b N l P q a N x Y t L j i Y c 3 R S 8 7 l g 7 p O h E A C 9 c r K Q O Z Q E t w U U L N Z s 9 I / E S d d U h d Z M m v V H m N 4 D r W r D M i X u X A 2 6 n s D e 9 S Q t p B W v V h t t 9 k 6 S 4 J 8 V Y o S 4 R l h C 3 7 K p A 9 5 s s X 8 o p z 2 h X E m s y L 6 D s 3 1 p 3 f N s u a 4 / R U k O u W P + l X P G y 5 M 1 I o 6 c 8 X c d H j l z w 9 Q / y y 2 L F 4 m b f C g z L x o d 9 O b k V 5 H C G o O q G p F q q o m l f n 8 Z T E Y 2 n X P E g 4 t L 3 0 B 9 3 d 3 f / g x O F u 6 5 T u j c Y X Q F w g V o 8 1 / o G c y n r d 5 5 1 6 G e J r 9 b g / Z p F 1 A Q L R f w C m x M p 0 b g 9 i 8 z c k v k M Q 1 2 8 I n m s n D d 0 H U J p c N I 8 5 4 P d b A y o 9 6 2 G K B a M f D q w f w h Z B q H W D J F A e x m 3 q j m M g w p N h h q m Q b r y F x U 9 M u k J 2 K u W i + v R r 0 6 w X 5 0 2 + J p l 9 4 i i 4 / u 1 S 4 c Q l p 5 1 d j f k c b w h 3 s H a 9 j 0 m 2 Y T 7 T r v 2 r m v 4 U K F I o U P + 5 E 8 t E 8 r 4 l 9 t 3 O j h S R H J O E y G I Y r W i K L 8 t p O G E X 2 8 d 1 7 o b 7 6 w p + h o R 2 n r b Y a L G f s v 6 B F F a 9 h 0 l + / j 8 w e X G J + 7 b p p 1 v t + c 8 F L A M 9 L 0 0 n V I 6 P R 0 P e w A e K 0 G a 7 Z t h F s c r x n C I x x o H z C g N N C K D s G w j G f u u H Y D 4 d D R F 0 m h C O I I T 7 R 2 S 6 e N I + K n f U h L 0 D B 8 K o S m 0 T h B A p G i V O 6 J F 7 x E Q m J L v N K G H y S e n C N r j c u 0 2 V 4 M v y O L k 1 W I s w x X A y 5 B E T Q B V b Y o d U r q Y 1 s O I Z Q R o Z D I N t B P C W c B Y N 2 e J Y i P n 2 R 2 P w i b R n T b q V 1 U E P E g l g a / 7 K D / K u + f x 9 U 1 9 V 0 2 c K 2 U V o R S 8 K 1 m v 2 8 R W r T t y C m a B A o F p 4 1 l w V M X X B a m o + k K 4 0 F 4 o g L x c v f f N 2 j 9 x m W 5 / H N T X N e 9 s 0 e q z b 1 R g m e w f G p B 3 X O 2 t B K f 5 d I 9 v L M s f i 3 Q G Z o n r c B 4 w H P g J V h x p X T P B g Q K 6 z 7 z j H n 0 b Q z 6 D s u t A 6 4 I 3 r r V E w V M 8 s U O i f 2 g 1 u d V g G y V U n B C q w V T x a Z 5 N 4 Z G n 5 w A 0 3 r V 8 x s y 5 x A J Z h R h T s 6 v B T a S B d W d E 1 E f m c 6 k Q m p 2 T W e V 2 H T h C H e 3 I E Z D h N 9 5 m I u V 7 a r R 6 Z 8 8 4 Z k v J 3 X P B t O t v s I T U t d C f + l n 5 + h T g 8 I t q z v R 6 A b W 1 i 7 M l M t H r 3 K s B A G 3 3 o 5 5 K T k j j b b i j v C y 7 l 2 O F 5 r 0 I K S U Q 4 S 5 3 / 7 Y X v z R W r O g R o 0 I / D R w K o I y d 7 3 Y q g F x U 9 z B 9 7 S 4 6 p 1 B S Y X b K S 7 T e W L T o 6 1 p / o s 7 B N R C i B H d 9 n I a w K g U 2 g + Y 7 e c K Y e L F T 6 7 4 F v m G f A O Q V u x X 0 6 t v K R m V v s b 1 Y p A R P 2 u 8 R E D 6 t v K U o U l U d Z P H U I i T Z J j D O I L o P z d 5 n o P O S a / G u 8 T M k G + / H 8 b Y I 2 k M w p B 8 Q C n G 2 r s 6 E s R H 7 Y Q P q l p q G 8 A l i I 5 V c k d + T e S n w i y d 7 f E L v d m D q C z L w x s Y h 7 T O D a B s + e h a y F w Q F z P s h 9 q 6 v M I S Q l L A 3 z 3 k X P y b i 8 X h K m W 6 9 A K c K q q o 4 + k p h 2 g r 9 1 P u m 6 O j d B T x t f D 7 6 6 x c z m 8 M h 6 l Z G m 8 i d + J U g A a u W C Q w + w p k k g V 2 I / Q v 2 i X b 3 2 m 2 k C B o T Y z f u Q e q q / c g R h v o S v 4 / 5 0 L C 1 c F y a e i u m J Y m W 1 W I m X w p U B t M j u p S u X D n Y X r y V p n i c Y R + 8 P n K f U B W S m g 0 n w a V s A r D c N N f v T l k 8 i I k g V j f 8 n g B M I J v + 8 A 4 3 r / G A I Y j R W r m o 4 F 4 l g E u g R x X z O E l W 6 Q w e k R + 7 h z B T Q h r I Q x n P n q p 8 z / v p 7 9 6 V c j q T Q O Y h l F I / k 0 p 7 u W C k w 8 e a w m 8 T K J M A H j 9 0 E Z G r J Y s Z I G 8 U t N r J P J y H 1 8 2 / x / S d s b e w z P S l W j b 8 d 1 A e n T a g f o g c w R D e r z x I R + 5 / / H r g H 3 3 R u J V a n d n t P D K 9 r b h J Y X H 0 C J K + m D 5 f b I S 6 l n W C / 8 o O S v F N T V w O s 8 y 5 f F W 2 T w X y b B V 5 h d 3 D J P x a H G + + t 7 b h Z + R I l K C Q k m s Z l 7 r W 0 S + p l Y x 4 / l u K 5 g K c A Z g d n 2 3 Z U 6 9 o O x y h q t 8 / w s L z i Y W s t l y V 4 r H 8 8 N R t z K N 3 a F Y / x V 4 a c a l J f e n A d q B U r c 4 s 2 I b + k 8 g o K r + m x g G P e 7 / f + j + G o j Y A k R H q D k p 9 z N K 1 y 4 8 x 6 g 5 l I S A m g i d 7 c N C K 6 w 3 a 6 V B 7 4 a V / B 2 d U b C z l L y E j b c i j F u v j r V r l S s I 8 J S Y L B C R X j A 7 q A i J K P L A a m 9 A m E Q 5 + H l e x S b q P 0 n K n Z A v C X q 3 j e n 8 O l D V 1 I H 6 U L 8 2 x z L h t e z v j c / 3 F N D f y s M M e 0 A b l t b c V 5 z j I 8 m B 1 0 I r / Y 7 9 0 T h K 9 b r b X V P v 8 G G 4 s g 6 q X j w o U / Y b 1 Q n g s C t J n u W c y 9 2 n l a s V r g k h D f R T l z w l F 2 p A T V z K Z / 0 P 4 1 L m 1 A d 9 T y 6 E K 0 w O + r P x P k w I g l c 7 / N D P G q 6 m 5 F G y z K J 0 j B / 7 x Q n y w W X S E E M T w M Z i 3 G q z + Z L x S Q u c A f 9 i A X h C G u Y k F V e q + V v 2 o U W o h 0 p R / W C X + S y x l 8 k W P w / 7 j X f O P 3 v d D w 2 S 5 D 9 6 A 6 3 A E g 0 w J W e c 3 K z 3 R s A 6 M d m O f P X e / D 1 Y u w k O Y d 3 z k a w + o 2 Q P o 8 s y S / O 0 L / T l g Y l j 2 u o 0 m 7 H B 7 j 8 w A A D i 8 3 T L e V u y A o y s H D G A H W 9 p 8 t Z 9 Q 7 W 3 z s H n 2 2 3 d s H r c c J s t 4 L n E 8 i x y J Y + Y O 5 j e 6 W 6 i e I 9 B i 3 S 1 D t o j z K g P 3 8 P v P a 9 S 3 + T 2 D Z u R t f c R s + 3 y P O M v T r w / Y x s e R U 7 G b y m + Y H Q V I b P Y P H 9 m c 1 h h A s J P I h O 0 k 1 v n o t h 0 e 7 f h l 8 R O Q W g m Q l 4 6 D M E f a 7 p z b T v H G K / f A Y C T s W 4 d S 0 n 2 G P E d p c A H t J 9 d O w H 9 E s M Q E 3 n I g 7 s X C 6 C 8 + 9 v g e / M 0 4 / r / / z + U V s y K Z i 1 9 w 7 9 D a g A r 5 + f o 4 p V V c q W 3 p P b N H 5 L I D W R W 7 G s 8 b U X d s h V 2 s + p p U y j D Y 9 X j Y v h 5 n x L R w C x O W S x s q G b k C 8 q u q / P 5 d + L M 3 J x 8 P 0 M D 4 0 P H 6 4 a / 6 q M R V O H A Y e V z 2 C X A W d Y A u C y N / Y Z T J B 2 b f x O L X 9 b j 7 h 7 r i T 9 K z / T b I q n B k s u 3 V Y 3 W A k Z g 0 J d l 1 h C 5 B Z i 8 i 1 k W X 3 y v x f + m l + q e v y H 9 c g f 7 b t + J f 2 q 3 / / 4 7 z P 3 a c n J t x O T u j Y y q 1 y B K c n t M e r d T g X / 4 2 7 g 9 / / O 2 B Z o d d N T z x D v e 3 r / A G t T r / 9 K F L 4 a L O v i g 4 p F b 4 r n 7 f 4 d m B g + m o y O J j l M 7 i V 6 B R W 2 A 4 J c F e 4 b 4 V i f 7 F D N k l p Q l 9 j n f t Z v W g E s S E A M P s i Y E 4 T + b v O 2 G r I V p L F L f t q 2 0 / 6 I p + V P r J q a t O V w 0 c z x S s 8 P R n v N S e 2 H E + d 8 A U 5 2 w L A q b z q y E H g j C G H w R z m q e 8 3 W U u / Z G z 5 2 k O 7 / Q 0 J k v 1 F H I 9 c 3 w S s G B j X / C q z 7 H r L Y Z F + N a 3 9 E a b P W N K m y m l 8 j g m N m z 3 Y Z r d D 6 a a f d G x H a M P a z L E s K p I q W 8 H 7 n M B e D L i S D x p V k O G T i i j d k x E / v Y c k p D j Z P 1 G w o d M E G p H A 0 J V D 2 t c f y 7 b J 6 5 j c j E T 3 J 2 9 u N 8 d I 7 b 4 + h K I D F s 7 G a c p r C s w Z T 4 1 z k 2 R t 2 B 0 X b / 9 h K C S x l 6 t b 3 K z S M 4 Y n + N U l t d m h R n n w T f B g I P u s X i W Q D 3 I c G g z 1 9 t I g 5 J / f Y v u u 0 O M C i C X 0 A N r e L 5 5 v o t Q 3 B h e X r B 1 3 s w Z v A l K 7 C 5 v B r 4 i u F U I / F v k Y n O D S k y 9 Q y Z S j c 3 Y 4 r z a O Q X d G w 2 H f f F q k k i c v N 8 + / Z + R D P 9 b 3 8 6 / X V h f r 0 m q S 4 T / a C O K Z O r s H C 8 7 c 7 Z / k 7 Q L 0 n D r 5 X 3 u 3 L 9 A Z P + f / J 5 / X D H + s T h F z k F J s O M X 7 w 0 y W 3 8 C j 9 F 7 / y 1 P / w A e 7 y H D e 4 r D 7 6 f + 8 5 o v V v A q N K A 8 L d Y R u M h h 5 x T d t c 7 I F / x y L 3 U 5 S U X 9 G J I 5 Y 0 5 e N A Y C b 9 / E l X q A S a 4 V K N 6 B g 2 5 Z D s a T / 0 q O A H x 8 2 K 0 Z p J o H c H f U S g d l 0 K A B K E w A i b a B W L A F 3 v U Q Q N n h I e Q t 2 q P x U T F g Z D / n 1 o A z o q 0 Q 7 9 4 I D R W / b Q j d I h H x h Q p z 4 8 B c o p Q e 1 m 0 p q W + Q f o b 4 + 5 k e A 2 O A g 4 Z x r o l t H S 9 T 8 k 0 w R w g w L R U w E K v U g 8 J 5 n P / J R F U o R 3 5 B W P m M s k X E X h 4 3 K L d Z 8 1 N A B g a 5 / B M i 0 i M x p / j t n q B Y l X K r B x i 2 0 C T G z u j c 6 K 3 M J E 6 k n M W T e P 5 S 8 / W N U 2 x b C J 0 L E S P E E + N c g + s G R y x H 1 d f h D p A g 1 Y B 8 h x z X z 1 R R n l 5 Y w A G D I a U 4 F Z + 4 8 A 7 P 0 i O 9 W L e f a Q u 3 a p i 2 x F M a 6 / Q 8 m X d 8 k G l p x 7 S R G V C j R 5 R D 7 x 7 a 5 x s G 3 I H 6 Y i f M d Z z O v c m 8 k o 9 k V o c L V l t Z 2 B 7 F D n j N B u f 0 3 e 4 9 z s D z J J 9 V 6 7 P M L x s 4 L Z R + F k I A 2 X B 8 h M h 9 Q 1 F q F Q a k b m / u w O j T 2 o L g M g 6 K 9 + i 5 1 W 7 2 R K n S f Z U Y E 9 e d e F C L f G y 4 v Y J n h B n P n W i I 8 W z S c m A A 1 4 g 4 C Q 1 L B N a L 6 F B a + f 0 3 F A G G u T V w p D H v m y 9 q n N h / i 5 E F W d m y T P Q j o h 5 X 2 K t V y g e C 2 3 m A P w Q w j T k E O u s c 7 r s 1 i X x g 0 V s g j r 8 V T l B A D r L o g 1 6 2 O g g j C R U a 3 e N k b b h X P T 0 / s F n t r 7 E 0 3 n I Q 2 K j K v 5 G r R S 4 1 D u f H S s d c M X k J J U b u A I b g b 8 E i 6 5 n b T m l w q Q v d w j P b o S b v U j I u R c Z A r / 4 1 x c 2 h o P j y m t 8 u f Q S D m O k e y X B I U e 8 6 g / g T q R 9 B q p D 2 G J z F V E T 4 n N 4 s g m h b E z l V G 6 G u r 7 G L s x q Z 3 / C k Z t F 3 u D + z 0 z U v v E c x u R N G F u v u Y J L v u b 4 K b o 9 Y a W Q q R / V A k M L T f x j p m Q S K e X N Q / X U f t W b D V K 1 P P Q z t i 3 o / 9 s x J B R 6 O g 7 p Q 8 T P B q D K 1 N K r W d Y K N j j + D G Z 8 L Y k g f U l 5 x B x 7 / A 2 c B Z l 4 v D t g h L k o B N 7 I F 4 7 m e O h 4 f 1 n 4 Q O / l x q p 4 i o i G S w q 1 j v s k 2 v d I Q 4 d V 4 m P p G m W A e 0 6 / O 9 S R P d + Q T B J s i C l X B G O V u y a Y U v N Y V j w Y b F 7 j V 0 + v 5 N E j S K P g S u V d a R y 5 n k T / e 9 E Z p v n S l N n G D J m S D F 4 c c R 3 O 9 z L 7 o C 4 L B c s a t Q 9 E J L j J E g 3 H / y V 1 5 m R g y H 3 W s E v I S 4 6 g 2 e k V y I L 1 y n u a W 2 n K O E X M D + c 2 Z D Y n p s h k V a u q h v J Q b h O a R 8 u j v E Q h 2 s 4 Y S d Y 2 9 F z a p 4 V e 2 J Z 5 E o O I W o 1 I i 3 s v C 6 r Q V A m / l a + I T h w r B e r U y V p 2 A E o w c H U E 7 A v k F C q R z M A 7 5 h 8 w d l T J U S e t m l n f B O t 2 w d g D M L x 1 X j k C I 4 A j h W Q J v F 6 Z p l / A 7 B s H u J r 0 6 I 7 j q G t I K q C 5 L L A O e F j k k z N b n H h E u H d z t C F P t 1 U Q N A l P 8 U Y j y Z i c E B w n P R G a c R d L L R v x 4 9 h q A N p 7 4 9 0 H L x 4 o M 7 C 0 / O 6 v n c 7 / D 9 H m h X J Y n O s 6 E 1 + h / s P d e 2 8 q j W d b m B X G A L I J D G Z B B X i A J n c k B M o A s M l f f k 4 i s N F W Z V T X + z u 7 R B x 2 R E S M y z P 6 2 A e n V W n M + T 7 w k W k D 3 5 c o 1 D u Z S a X V 6 o D a + 2 Y k G F H G y k W I L B o b 9 H Z m P h H 5 j 2 j C 3 y e b a f + t 5 4 8 e u d y 6 w A D 1 c w 7 Q J 0 I K / 4 y q 2 t F z A 4 6 G 1 8 1 5 M F r g C n i p b 5 i + s 0 B D w f o q B y E 9 j Z O v G B Q c P 8 K d R c 5 9 d 7 L j m f s E r 8 b x 1 j p D C W j L k S s b x O L Q M 9 S h f 7 3 j z K m I a A 5 n 5 s 4 Q y Y G m z / q y p g z v w D u b P W z C 4 c M x A X R L H j B u O G T 4 g f P 9 w z G j i K S n 9 U z h j a b W j s 4 r J I v X C k 0 C i q c z V M 6 E i D x w O P U C n c Y 5 v T W K a L 2 h t B I 1 n k V c x Y s P w K H G J k 0 Q x 0 o M r s P O j y I I t K T b i K D M q L u O I u b A W y H V o z X 7 q Z 0 b j 7 M i X m y r 8 Q g m a v x b 1 o u v y j e X 1 j A W N e F W P K 6 B 4 I J G z O l 9 A F 4 w n m + + 0 j a V L h 7 n I q / r e O L 8 x n e / 7 V b / u + T E 7 a o i K a t e H X h / 9 Y b a I c 1 x 8 V f O X g x 0 x 3 H l v Z w t 2 q v M U f b S k g P p R O I / T y V g + X s n n A F 5 D A q B Y P q / z r J d t r 0 v F b R q X h B E K w Q O Y w u x k Z 0 e o F B g 9 u v b H f h l Y T 7 3 r m M / u W d 5 B 6 e B h v 4 z T 5 F + V F 5 D B H n i P e I z / o L F 7 A G b m + b 2 Y 7 n g y g f Z R d N A B X k c W v d T U R O F Q N u f b 8 / 7 i N w c i a 6 F 3 e W I n r q X U A d n m W I 8 g r 8 a 5 F L c I P B E b m O 2 u q r + n 0 x I 3 x x y R o x U b r q 2 Y v 2 C 8 + 9 q Y w s z d 8 I b I j T z d v f B T 0 3 A K W g / x 3 C L u Y g H M w r y B S M G K D 2 9 G 6 / l e 9 u t X c d p w O x 8 H X Q + 4 i 8 f U 9 Z e D j W 0 N j M o f 1 G F 0 V F w A m 4 c s t V 5 a M 9 N 0 V V j E L N 4 K N i z P F D v N X U o C 7 P h D t L j n Z V e n p i l i R I y v 6 3 b U P 0 v f T l / 1 C c R L g 4 2 o r S M V i m a J 3 D S A i 0 K k C j s 3 1 l F m d V 6 9 F k V K P l y j r O j Y E o t R P l i n j 2 X S Z t K f 4 B p / u u I s R O 9 t b o V W g D N 3 9 S 4 1 R n E k X k Y r h G I j 7 5 u 9 3 l g J s o w E M 0 O + m 5 k S J h F L u o K 7 F W 9 h W h k a 9 8 i h 9 G H p q L Y l P e c w Y D g e g R W 7 V K y G d O E Y S 3 u N a 6 0 V R c t 1 z S 4 B O d s 3 e r W S + 1 V P b j i K V 9 f X x q w s r K e X U / Z + 2 R X P n h K 6 1 E O 1 C 2 c + M 8 f B x V z x + i o H J r M x D m d r C d v W G x S z e 2 p n O H M F d y e U H l Q k t p k 9 n 1 q s s y / 7 E 0 0 M 2 9 z O a S m o V q G J b P r x 2 n / P 8 7 y 5 g L o K c r u + P S P b k g t V t 7 R v C d 3 U 9 g Z O C Z e Q l v / 9 S v k L f L M A 3 F r G G R m V s w 6 u i m g M W 1 f u s u J b Z k J J A W s i p D u 9 m u R Y Y H v z 5 p m j l s Y c V P 7 X r a C u A 5 5 U i B 2 z 3 + E r O c v h L W s f Q n 2 2 w e u v l z y j L i z X j e V u R 0 8 z 0 X B d i O s 2 s L G 5 7 H n Q 0 T j A y g e u Y 1 v 6 E 8 e S A y 0 I T P r s 3 c K M 2 / y 0 L c w O x q W I E G m M z O m c / W L I O E C N Z 5 s n 8 o Q j g y 8 e t a N 6 S Y 9 4 x w h y k Q r 7 E 6 i g V Z z i 1 k + I A B X X U f f J 3 / G T a Y Y E N I B o 5 5 s Z T m L a G d r R 9 z L z C 6 u 5 N y J c + Q 0 z A O 9 9 8 r C n s 5 E K o 4 n + d I C c 2 O / 3 D M D V Z g U K O C r 7 F u C l o k f N 8 N x c w D 9 0 I C v b m z Q y J s / u O n 6 Q f t 1 S d y l H E K P v 6 R d S B 8 9 v 9 I l O F g g M k V S K + z 2 b w O B 7 9 S k 3 q b q 3 L 3 M u H F e 6 O y D h t s G 1 C O L s b 7 3 J D m + 6 X G 1 9 L e / D D m K i a B e 1 M z 5 t E + O 4 Z d T X C J T r v q G W s + z z r C x H V x 2 h C / T g K i A M 1 i W l 4 y H c 1 a L / p N + g r 4 K G k g 3 X g b t f / c r 3 p Y t z 1 r J 2 e V 3 d n p n H E q v R i 7 L X M P x C 8 7 F F + y J g P M M Z F x S r I s c d Q I 4 S 3 2 / r g j S t c T / / e p h y d c A z L I 2 m U r Q V v 9 6 3 E J i q 1 z e 7 q i 6 C a Z X S C a y l D d E 9 r O J Z O P x H V / S z 9 E 7 d C k H D h X j N o c e Z e I W c V N 0 i / V s S + Z U O z C 1 0 0 X i q w y 6 t A c g n T 0 U 2 1 O N a a X 2 y o 1 4 B U n 7 5 P Q b C m B i b 4 I Z X a c 5 A x j R N t z c g F R M M C 8 N j w Q l d k 0 N d l g B 7 D t x l f t A a U G p X 8 j K q y a E T f V V v 6 f I r z u c L 1 q 6 2 3 H L 9 4 w R T O 2 B 6 F p P u G c X r 7 x 5 X B q Y 9 J E D j L 6 4 P h i S 7 R R L 4 Q / L D R T W r C m l P w X X Q q a Q x k S P j U 8 N 8 8 O C l H 8 N K / l B c g G 8 c I P y O 4 F W X J F I E 2 0 f 1 a k S C O j 3 6 d + M 9 + p k x f 6 W M x Q N w t G v 7 A d 4 c y A Z 3 8 4 s L N P J N n t P 2 k a P K 9 B G 7 U f U D + s S f d m 1 R f B I l M C X i z T x C 2 L b r 6 H v M 2 4 4 F f A B S U l 8 l 7 R p M p X V P I V u F u 6 d w e z q o M m A M k i w 0 d l + V F 4 u u s / P c X v Z r 0 I 5 E P L 9 2 J b J 2 c H c h c R i 1 + / v z k H j 7 K g 4 y b q H P v c s C L 3 W k X 3 g A 0 b K X y O F g c e a z o l / 8 F 0 H G s 3 S B H G X G + M N e c 1 U 7 D j 9 M A 6 e 8 r h 2 4 y e P V K B 6 I K Z 7 x p / l 2 K s e d K 6 S 4 C B D 6 / P p 2 1 m b o 5 I N H f 1 G A Q r z g C N C 7 + A D J I m 9 g M q L e r W g H X R 1 t + t 3 z F p j N + X B I N 6 4 i y S R F z Z S / 1 Y t z v 9 5 C t v h s Q p D 4 U 8 b C / 4 Z q 8 D g 9 v W s Q p F b B o V N y e o e G F 3 Y 2 A Z s d 4 9 g p H y i / 9 6 n y d A 9 C e A y 2 Z c t 9 h 6 D q T T A V 1 v s F q q p 7 a P T N r M k Q 7 Y g H W M 3 K C H e o A 1 r v 8 b 0 2 X m f S P o I B / i S / W I 8 4 M U B z 3 B X s J 6 n / S k f d g X D y b e h A R i 0 o u 3 9 d n D J z g 6 x 3 b 0 Z y h z i n e 2 B R k o 1 w 6 Q D G y S 9 5 Y i t s I b i D 5 z r P y L U f T / O 7 n I x z o 3 b i f b C e t f 7 e y R d G 2 f s b H f / 1 4 Z W 7 2 W 1 o O I A s h 9 e j h G a 7 Z H Q 7 / r B F h G x F I s / R v j U q B f t g M N C o T 1 z L C z K C + C k O b J X e 3 2 G / k T U 8 r r e n K 2 L H a F T S L G 1 8 z u V r U C 4 H a 8 h w T 4 H X E l h K a C b X / v l w 4 G C x L g 8 J b O 8 3 / I 4 D H k n B 4 0 R Q G o U 7 E Q 4 J H u f m z T 4 D c + 1 + 4 3 M y v D y Y u a f T F o z S I D F w g E L I L T D I b Z s 9 t t R j h 3 s 9 c Z g i 2 6 A R I L u e t 9 f m E f F g E s w z F v C k j M o M 4 9 1 q b N I X I O + x S R f T 7 o 1 N e i l A i J V m l 5 d X d / 5 5 x r n x 1 1 O b f 5 6 9 X w P t R 5 R P M y D 2 e N H n Z n N L 8 S D t H c 6 m + w c h y 9 t u v G + u f T f T q Q m 3 j d v C G P g X Q N Z / 7 a T 9 R 0 f N x y 6 D j R r 5 m d p a H I o b O K E 0 9 K t x 6 b F C 6 c H Y C 0 y x o 8 D u l D M l P / y u w M F 5 + u O z p k R G E y x / f b x Z k O E i x b K a F d S c D r B o 6 l A / Z n f 7 t X X v u I w e p G 1 j 9 o G S 8 j W P O G v s + w t t Q n Z w v v 3 K m P i K / v U n 9 + d X / P v n C h w C U A 5 v g b n D p Z b b H w E 9 A n H 4 I P f x 9 a l U z a E C C D 2 2 R P 2 D n R a / n C q L A H j / C i K N j k d l y E 7 v u 8 e B j O 4 g T v U 1 Z z M d Y Z m 3 J r O G c D F B x z V o 3 M u u L H 8 T 3 h G e P 1 Z E k 0 A R T i a b Y Y g S n T g l u Q e Z P N r 2 g K E 7 9 n / w w / D C W F Y A h / R G S Y G j B o e h K n z / 9 g n / Z k r / 8 S P 7 3 3 y B / + O / 7 1 9 8 3 I e I 8 N J w F K u L Y A J a R K Q t K S / R o G E z Z N L x + y h O c F f P 8 E x H I D 2 I 5 O R U E 8 N Y K o f d y T 4 z a 2 l Z T n r c 3 5 T g I V 6 m s N k D x X U 6 2 A O H 8 P c H d z t G P U N n c P u B 4 Y T p n r c h e B 2 s d m c m l F I P L D o 3 h d I F B I 5 b t 4 3 a p W t w p b b J A 1 d W w 3 q q 6 6 P c b w A 1 T Z W i f z M t e j r Q G s v K 9 q Z 8 8 a x A O A c e 6 H D 8 9 r / 7 c f + P 3 4 1 / x 3 d X Y O s f O Z M 3 I O 0 8 o X + r n x Q f c 4 K / p 2 f y Y m Y y z R Y p l B 0 g k Z 3 8 J f J t / E T 0 6 4 3 6 + v a H 5 9 w D l / O n t J M 3 / l r U + v l i a 3 L 7 w 3 P + P y 7 t P J h 1 E 3 I b c s O H W + F 6 2 V Y b j q m 3 o b f d X q I Y + 3 o B a B S 8 A O + 3 7 r a R c u b 3 M 5 j / p 2 + v Y o A D t H E O j L 7 l R A K w T S E j C T J d m X 7 L S v T j 9 7 3 6 2 9 9 G I z D C f P H 3 M a G v x S / 1 l 0 u L M H 9 n f n M a q 4 3 9 l L I F m u Y M 2 e o t A T G V S 3 k 5 m R q K + 0 S Q i p / W x 8 E Y h n P F t s n 0 3 k N S A D Q X W R C E x H z c e Y 3 v 4 M F X p 5 o h n r j D e B U T m 3 q h u c W R 0 a U M v e L d 8 Q x V S O S H s F j 1 h 6 h v d D w I e e J m 0 I z k l 8 6 D 6 b c H R B q I b r y s g W 5 + d k x w S v z Y O E g S s 2 S S u / s c w h I i T h g e w T 1 7 k H g S X o 6 w + f h V 8 S 6 y H L t H 2 X / c Y T Y B 0 e w F s A k 0 D n F G X M 9 E / 7 j + 4 1 3 h r g 8 1 2 O s K g 5 I O h N z w b W F u 9 r z q t P K 8 + B p d x W q O p 0 p K L b n u F K Q 3 C 2 p I 9 z x f J T p h o u 2 p m 9 Z 9 c F B + X R q p 3 h 6 a / R s G M r J 2 5 p V a j R G E 0 v f e H U O c G C j Z k s I H 1 q e t 0 X n u A Z d / p 9 N f j z W 9 X 8 J q 7 z o h M R 6 2 5 y c o r 7 F x b t X y d a z D Z Y b 8 y G U F S C 4 X C R d t / 9 O c J x T B f p f g f 7 i / / P X n 9 8 + B n W p 8 L v / R m H 6 R O f U P Y 3 r z p 0 C t M R A h + X e 8 P / / 5 J / D H C 0 y U 0 V f 4 g 1 p 5 + Z N a e S O q F E n T 8 n F 8 g I I B Z / o n / u 0 o / k 9 3 C p 8 G 5 y 3 Z Q 5 H j 6 L I v y m 1 X / g R w Y S + R 1 u m 2 z x 5 3 7 7 f y / 0 8 L g 7 / 7 / 0 X 1 a 3 Q V f z a 6 a m r 8 L V H K i t 8 a x n G v 4 F p 5 c H 7 b u L / e g w F V G 6 D / g + b 0 M v o w q / 9 X D u m P k Y 2 v F 3 Q B h B v p s 6 i k E N I x C T 7 m / h G p S v r A I L / C M 4 D f n Z W F W c / 7 o z m k 6 w 2 7 Y z G b j B d x v r 8 m k Y J 8 F F S d k 8 L v / F u H r i w e 2 b 5 l e V X L N H 7 e Q Z g F N a p 4 w 8 E O C B e B e I k B 2 y C 4 X E f M B x U Z X v L 5 + C L 7 I r K o x f I 2 C J I k l w P m K C f M 8 K 6 D 2 y e Y R p W + X m / V R + q C d / 7 C N G G O 3 g n G j N F t Q o I b a g w K i J Q 7 u H A x J A a f f O p P s e y x / a e 4 v f R 7 B F u q p 0 A S / m P o H q d k 6 z 8 O O B b h J i 5 u j s M Z t p R o s K U F 4 w k 3 1 V h 6 8 / J a x G I w R S f e i B R J C 7 y c 5 X c O s S g D c v q Z r E a D Q 1 i 9 E G k y L X I G x M H e k L E W 2 E q t C 6 G i 1 d 1 U F J F E D C w u + d a V j 7 c l S a p t F T H f B o l p 2 s f t P r E 5 E z G L S G 9 l h m 4 0 d o c 6 k 0 W 0 2 a g U 0 T 0 s E V w S 2 v M O 7 m 2 L O G m B H s d t W 2 V 9 z Z 5 h g E f 2 u J + U 8 x j o k F m x J m f J t + 7 N B o Z S J s 7 B x S F X o Q c u M P U A u b D q q m W e K k k q 4 0 P t t K R P u Q a k A m M O g 3 s s 6 d B m R L v E d o M 4 K M x 5 T W W Y J E z k u U f O u t h f Z p Q J b u 0 U o f 7 / l A z U H U J a S Q U f 1 8 k a f 7 y b 9 w u C k T s L 6 d X b c 9 3 k t w Z C Q Q z I c V 8 Y k / d b h A 8 p J a d X A + y N N O C 0 s P m u t O T G W c Z 9 a C D m H V 3 H w P 4 + y H h 2 8 r j z 7 m l E t 4 / X 5 6 c b u d O o O Z Q u u c S Y I v n 2 u A 5 J S X K 3 D L g n R o 8 D n c F M c q U h Y 9 x 1 W A T v y 1 a + A W 2 q d t w F V Y 0 2 p e q i o X d K A K B 6 J 0 T L D m W p K d g X 2 / j H 8 Y k E L G v T O k T + O O C F P 2 C 7 V a m Z 6 N 2 n T h 6 z I e d h g u T O 8 / m E o Q J x 7 I N E m L I V D w Y W y G A r P g + P 6 b n C m n D 9 r i I g i y r n q / Z p f D r 5 k R Z Y Q Q V O 0 C 5 7 y Z e B N q / Q w 9 c k k x P t b k z O M k e G f r S l z U E 8 6 R 3 6 c b c J n P Z W H T k B z 1 s A 8 B T O e T z U 6 b h 5 t j C Y p X p C p e b m t B 0 E J t v P A 5 F O 3 H S S u E B F Y p m B b 8 n Y P O E k Q x a z h h y d w G K N o m / u 8 r R f U a h e 2 x d O c D e u n j 7 y Z Q x 5 y 7 3 6 X b P D a 0 E G C I j N I n s w A I Y 9 B e I 4 R W Z / 2 z 6 o Z v + F T Z E G z e V V E 2 9 w Y W / F C s j S F V F r D N o v 4 A M 9 d e y n b d Q V j 1 G I f e 1 x b x j 1 B l H D a d s l G 1 V X L h 1 5 3 a w z f a q V z O a J x M T U 4 O T 0 X / E t K 4 J s 7 N s 7 K C X p t r G f G 3 K 4 n w 5 s 9 2 r C 4 9 C 0 c X I 1 E C 0 S P s q e U d t v L 3 Y 4 T m t h K o z 7 5 + W B C e f T Z I Z + U I j g M O K t 5 d Y l 7 T l d E p 5 z P / X s b 3 1 N n g f y d U n O H I C I h T O M N + H V b p O V G r C L 7 0 i 8 I k j u Z i a J r Q 3 B c S 8 l 8 q 0 m U G A B V e B e 2 x Y O V 4 / b S g A o 4 J S e 3 + E 4 8 M m K A 3 u L J 7 I 8 N O Q 5 1 I c M 6 X U M h P a I f u M R m b o u / T X G T + H X n 5 1 b u j k d w K j p Y d p R k w k 9 6 l 8 O t U Z C t Z d L x 7 P S x L m g x Y R G G 3 8 y 9 u d 4 D + y u + 8 H M J O G M 6 m s g X 3 z 2 d F L q 4 F W g 3 j j P H t u D V K r T 3 N H y i g V T / o l B 4 7 r 6 Z N P X t Q C 2 F 3 g i P T J 3 H s S o v L u n 6 M P 8 7 o b l e 8 l W b x g x v 3 n t d E C X a r 0 x P z C a J Q V T H o v i d k b 3 4 r a k p z o w l Y i S 3 f 3 I W 4 0 G w l P p Z D H e H m + o e 7 d 5 v G Z L n N 0 X L 8 R D 6 g d p q i q V S R w m A m w b Y f I S t v m n k f e M F T K f / W n 3 b Y n T N o 0 7 S B n p Z E C j F w m I Z 4 p 7 B O c 6 n + X 2 L l N v 2 H / S u T o e W 4 w 7 Z i m j J e b e 6 / m Z K Q I J + F u 5 1 6 l u X L G P 9 q n n q d A o d b R E 3 L k 4 L L B y 7 C Z L u j H q g Y 0 S N G W t h s 7 G P c U g 5 Z d G z z J 6 J S J / X s 1 H V f s z K u 7 3 + 0 l u E Q V v g D I d D g A + T Q G X r L p u s t e b J l x / d 7 O S R d z w d 3 8 8 q 2 v u B S l x O a k A S K G P Y J 4 w X b v f p K 8 o L N n I Q C U 0 2 Q I 7 P 8 s S F B N o G Z l x / + b Q P G i 3 c L z Z K H q y 3 z N Q f S / i l E p V e 3 / j z S i j w q k F g 5 J T z w 9 H E b Z t H 4 9 9 C O N 8 t b t 0 f n n 3 d t k 5 O 1 8 D c t U k R e 3 v 7 4 t 9 k s 6 3 Z c O S 9 1 W a S 1 Y k 3 P u j / + y w u W s O n d Z 5 R T i f t j G 0 m T + f Y x s H F A C D Q 0 h V T q H u 3 Q 7 z J s c J w h z 9 1 4 U n l 8 q q m s + 3 h H g 9 h m 4 y 6 1 / t p W s g Y D 9 W 6 + K x 4 q K l c m I R o n p m l N W g 1 m c l k 8 u 2 4 W K 7 4 w f O O + v h S 3 j C B 1 m 9 6 k G F X R O g 9 / j U 3 6 D G t N f 2 g w r T h M x 6 1 a B 1 R I 3 N i s b t M J z u V / v J f Y I e M R U Y o F H 7 I r y e 3 3 9 B j J q S f E O m 5 8 4 I I / Q u o g S o 6 K 6 Y b x v R F I i D e g U u C A f d T w Q R H T N 9 U Y W d h f 2 k E z T Q q U O J E k k q F Q i 8 x M l n 0 4 U k m 4 V h t d L H N B 6 0 V I l k l Q j c R 9 E 7 J 8 u 4 W L k 3 C R q U b e n t / f x j j t d o i a z M j 8 1 X t E 5 c N W T 0 9 Y o F l 7 O 1 V h j P J m O 0 v 9 U e v E l 5 B O z 2 A O H S 9 V A O A B M g 0 u H t X t V p j h O t k 1 0 I p h d f U 2 + C 9 z l v j U Z G H I p R x S p 5 U C 4 Q d B B T v N s T l K N v E P z g h N q / / E + E y a 3 J p o / d h 7 J K C U E G G C q K l q B Q m D 7 Q S U B 0 n N a V G e u o l n I u t S t q z X M F g b n q F w I u c A d H g w 7 y H H s n V s W a K 6 D n f n n U 8 u Q v t s N E z 4 N 4 D 5 q 4 i B k / e a q e g t 6 I h Y l 8 C C L q Q h m / c x / / 0 x U R l v a b e t T X L s T U 9 + X e m l M O U R j s b g Q D r 5 I P N N v x + R g P T n C t n Q u I Q K 3 J v I b k 1 7 r s X h B a h 4 d e z 7 h C x d h a h b k x P b 2 Y S 3 X T E u 5 r 5 f U F i y w C D u 5 s b o c H f O 3 A V O 5 B l 5 i A d e u O K s I D o R A K g m 6 N / J 0 J F e v + O b + f 4 a T h q Z C R P S h P l d f r F e c 7 1 B 7 x E h s p M E O r W 0 c I i U p B / j O i g o V B A B C 7 x X K e C H R 3 0 W Q s k S B u k s Z b C 7 8 a t o a j 9 0 K U 9 n 2 x h R X 2 q F 2 y R S D I L d O G c J E I F 2 w f w o y L q e p A o n a C s 5 w x I j V + c z 4 z H 7 1 o Q P R S C R N v 5 i x c H g 3 B 2 q / w 4 s z X j 4 d J m 7 M T 1 1 7 t F M i v 4 u h r V b H / t Z D A l J T 2 R B + R t D i h d D W 1 3 4 j e o e o B H g 1 I 4 k r t J Z E 3 X b U E M L e L a G R i t o w K A G r + w 7 O E 4 B n a 9 L s g u 7 v f D N Y w K D C I 6 a / f y f W I M y V e E J s Q j N 7 b 6 C s t D q 9 b E Z p c z w w 4 + d m 9 v j g l L 3 O + J 8 X 7 o p 7 W 5 Y g e A g 8 E O N 6 F 4 v N l C d N J s 6 H K q a X s H u n W g V x h s y O 9 E 0 5 b 5 Q i 1 w d D w R + D M d w Z K Z U Z 0 B w 3 s c Z 8 K I J M G N Q u G C D 2 T X P H 1 V l A / T e j p q 9 g k + g Q E 9 I w R 9 z L m j n z G L e k G 6 B l T P b 4 0 z K K / R w A / 4 u r o O g Y 5 5 Y i y L c C G 5 C g H K j r O W E 2 O e O c 1 B 8 J h M d H c V U D 2 z I 9 v I X m c d G U Y U J M 3 Z c E P K h l 4 F k C l k s l + I E y I K U 6 P e N 8 d f A p 7 P J R B Z m w m V Z L G e u 5 q 6 J q J / Y q K h 4 J a v 1 u y Z l t A 0 P P q l F / e x b e 7 P 8 e F 3 H I q S Y A f G s T o q w G q v N t Z H e a I 8 r 2 i 2 B m 7 S f 6 I T 3 m Z i Y 1 0 + S z V E V K p g R 5 n 3 V a d z 9 X g F C 0 a 2 t a c 8 V 1 k m / k C T T Z 6 w j 0 e U v 3 P H x j 7 / 0 T W w n 0 o V G L s j o y / J e i 3 X n l F W X u 0 / g l T j e C z 0 o X j H O F e D z 0 t w u e p 3 7 S w W B g b x 6 + f 1 t a 2 e R U I c z x K / X c P w j 5 s S f X f b E n u T 1 g E b S n I b o j 7 S R p O o f E v Y v 9 H P u 1 T D 5 9 6 V N 6 B e X p X / j V 2 z u Z 6 R m D 9 u H n o Z o l 9 Z e e Q U w v 8 W G U D c 3 s 7 A q / x X y 4 b v P h j o P y y z + 0 g K Z m e 0 b q 3 T m j D D / u X q R Z d M + 8 p w F G l y L 7 w o f I l P 3 y P R z L P B J / Y K V 3 w i S E i Y K / g E + 8 f N w Q g Y s B r c d u Q J f 1 f j S h z E R U D L W E u 2 9 O y k C 3 9 r s J p Y I j x 2 2 d c 9 F B 7 s 2 m f T n 4 x C v y s j M m t k 8 f d r N + 3 7 V n g 6 J D f K v q k Z x i 2 M t F u A B 6 i c n e s e P x m x u u q s 1 V G H q c M t X j E O H p K U r 7 w o 1 Q w q K I T X / T K p C B K + l X g n f C G + w A M z 3 n z l A Y F M m k W Z d c i U u U M F 6 j 1 A U m A J Q W H f / X 5 / 3 c / v P / t E F I + d e E T S 2 + u Q f c V P t m D X 5 7 r Z F E j C F D l 0 J J l q d w / C a Y r t s W J + Y y I s I N P x z T E G j I A C d H a 5 0 B V J 1 L Z E 9 l y P 4 N h K b G X R d r Y F v 3 w d 2 V 4 v p 8 K E 9 j f h P n 6 h E + C g Z L c 4 G P 9 b e Y 3 0 H F v x Y f U 7 s 4 o B X v 3 y c 4 C b E g v H q A G z R b 5 M E D V h m y L 1 6 u N b m C o M S u t r W F I / P + z 1 f 9 b L 4 e Q E e 7 7 k w v Y F v c t Q p x P t / + f n a 3 + x y 7 I Z L 4 b I H e 7 c Q Q A K n Q 7 C p o G Z h r A p X u Q L R G m q V 6 d I p x C + 9 + i E b Y C H j o b s e F e R c 9 O 5 d V v V K I h t S u 9 O r D f f a d 1 A + I k R X 3 j j N E 3 2 u m p g B 0 H W z 0 C N b i W n J G F A J S 9 w / 7 q e C 2 l m 9 N s I P 9 Q A 1 f a c S 0 5 5 x t o U v m c e k h O T 1 J t H g f a 6 y q r 7 u P I n J + P 9 c 0 7 B m I I S Y I M 6 b q X Y 5 8 5 E O L d M 8 P H f g c 9 Q B S G h X e a 3 8 d C 6 S d s 2 B 5 4 H D k + N v F G / V I v W 1 a m z U b p 7 2 h 6 P 4 Y u m e k P O h Q 9 u d 6 N 6 J N d i f 0 R P b Q i o i Q L t 4 r Y k + r e V h m q h m 2 M 5 U 4 3 n w h z a 7 W b v V a Q B S 5 m R A X L o h 5 i 7 s / X G x 2 s z d P b 0 f R l L S t i 6 + v m F g t l T 8 f g p I 9 G 5 3 o 7 8 r X n w O g u 4 U Y n P J a O 8 r H o P W y P x D A A Z u 1 2 O O b n G o L b H + D X F s A j g T n G N s h W u 6 f t a e 2 f N 4 C W P N y a O 7 W b r R S T M P Y + t v T Z U m D S L N s P 5 G e t K D 2 K 9 f / W K / f f P W 3 9 O 1 r V X w P X 4 9 y V 3 + d l u + g n O J 7 N J 4 2 y A v 9 X C w + w S V C u 3 C P F r F l t d B + f f p O V N 3 V p V F Z 2 q 6 R X A P V O Z A S m I f a A W W b F w 4 W q E s 8 n h o 8 V h o + + 7 / w o z B + 0 5 1 H A + t 9 e x / w z N + h t v O m j T 8 J 2 u X h 6 G Q d 0 8 q P k C c k p k h C + m g i C w B 2 P i n 2 i K t 4 P v v b 5 v t w i 2 1 J e n j 4 Y 1 v 4 W 3 d 8 y C 6 w U y g O 5 9 E Z c p p d X 7 z o Z 2 2 A w 3 6 R n i Y g E v v q b q 4 2 j r f L S 6 n I B r H X Z d f E a G p Z t t K s v V b R 9 f m f h 8 y 7 O x r S T 2 u O F 2 r y W / K J J c f t x + L P v p 6 f 7 m E 0 L I 1 A g E R x x S L 9 2 R S x j t m V I U 9 K N 9 O h f z 4 f m j O L 6 X s q 7 5 / P B K 1 l 9 e e M W l 4 o f 8 B c L d D 6 R N I l z / Z P l o 0 5 P B y Y l w 2 V 7 R K e c j 9 T v I O n 8 R T v K Y A f J i 1 S m k u p J M o h W P d b w E q j a t 5 2 W d x B f J w A s N g T R E K N l n S 3 6 W I i 2 K K B L 7 Z b s u x S 0 t Z / H X z 8 Z W w h V v 8 x o d x F 3 J 8 G C n D x 6 z r J g / m p v t k 8 8 F M i d 9 4 7 v + m O h m O H Z 9 4 + f 6 0 c + 6 N u c f r 2 3 S K a I Q a B v b 0 a l g Q 0 n C u d A Y U q V K 3 q 1 Q c R y 4 G Q j W V 7 U q h N f 0 J L l T U y R n j Y j u D c + Y 9 l 8 F y G G P o 8 I g g O 8 I k z V W Y c v J O w x 5 N D b d t m c h v P A N N 1 z T X f P e w d A d 5 V n y 2 C e 0 + P p w C x F 9 X 6 z l x 4 c C v W a C O + Y I Q 1 q V z D Q w L c X U z 2 G S / O g X 3 o P h W / t f W 4 P v D z f l u h e q 3 0 s 7 o f m 3 g N 9 t z W P 2 u O 0 H v F A y W o W Y G l n Q 8 I d u + Q X s 7 M Q C Y g o 4 z 5 D j q 0 8 3 9 P 2 H h c a k x m S 5 8 o M X l r 6 U X h 5 5 n t q h z H V J u h N E e p 5 + M r H / 7 Y / A A 5 C 5 p 1 w A C 7 o t e / p M + j y x + E r b + S b Z R v n i m + N T Y C D 2 c h T x i t n x x s i 5 J H y x m r 2 i j K D I Z K d e j e y T y 8 w r y s D O 2 v t t D z g u v j F s 9 s 3 Y b + c 9 O 1 2 O B q 9 h E / w G l 7 E z g z r c x 6 I 5 s t b F u N S d f M D Q x Y b L f 7 0 3 a X V J d R z Z u Q C k Y a b N M D 0 a Y G l I k L J X r V g q e C a x U F w t v 6 + B D T L 3 X J X w / g 1 7 g M S k o o v Z 3 M e U c + 5 g 8 A S s T G d s u 1 X N b + / M g t t v s A L l 1 P 0 Y m G B / m w e F K I A h F l + S m j d 8 e y O i K y I y J s J n P z J 1 N n n K 4 x l J O m Q M n B q 5 O T M O j 2 B P H y l 6 m 8 E N l y I 2 V o J 7 o E C x n 2 y a N / B W K j p N j 2 b y h E U Q M I X e t X k F D 6 A y L u U 7 3 f A Y p B h t N 8 z Z 9 B 2 c Q d 9 I D i g S G c L U u y V 0 5 p u 9 z m F I L G h N h / k Q C 3 P s u g E d t s V S J H N F W K E n A e D w N 2 Y B J F v i L f 3 O S T x n r D 8 Z J A H x I K K 4 d W D i p 6 s H k j 9 b T p a A c 8 k C O L p t 1 D u w x F j r 7 m F y g z o k x 1 t D H R b 0 K v w j E 7 + f q R u w X p 2 L u A 5 T v u h k r 1 J M r x m p z P + V p K h H v V m E g z E V J k F J V v R M r E e g C o s L 4 0 A l m k / p 8 8 3 c n d Q B y L o U n v t p W 0 9 K 3 I h b W 9 U K N V a i K y 9 f e h p t n 5 K c l n v 8 E 4 g C l h W M X s F W x m Y O J 8 a e o U j G F p 6 y o q y R M R g j 0 1 m P 0 Y z + T 3 y g t / H J Q 6 X g Y t w R m N E 9 L F a G R z u x o r t 3 W j f G X u n 7 z X f t Q k S 2 r j I b K O i + C Y 9 s l T T 9 + n n T g e W O A 8 T Q W V W p b 0 e 0 S V 1 V y X a O U m + f Y 0 s N w a Q z q b q 0 1 a O N t B u a Q 8 m g D 8 0 0 5 h h w X T q i J P Q c O / 0 M 9 h Q K 2 2 v r 1 G / X 6 O a R i 3 H 2 B d 3 H F p G V v z w W F L 4 x g n z a + A / f q W 2 S / z z s + Q u m F o J N W Y 9 d k 9 A v j g S f u x J q K 1 v t g i W k f 5 8 O A U Z 8 C i P P m j J 7 t h q + E o H k j U 7 k P o 8 T h W S t U Z A + s Z c B K l v h w P H P W + Q r Q O 1 S K K S U w w N B a Z A E g 4 E 1 Y X Z 6 z M D Z 4 L e 3 I a A / + a T G u 6 7 Y k B 5 0 7 Q x S X I b k S / 9 t J r K + k u O + S g v 2 K j m V C C w H C h V C f p t y L X 5 j H Q + i i 8 i 8 Y W 9 z O 2 w W e o e T n I 6 n 6 i J I l 9 Q E o W s L 6 y P 4 / 7 s a f n W 0 J G t 2 E o K X m 6 B f X w X t t d 8 t W r b U 4 E d a c p J O 0 7 + g T p m 4 a 4 3 X 9 m u w u r H M 7 I z h V r 7 K L + 9 m B h P z + z l X M Q o r H x A r Y 5 P X 3 q o M 3 2 / T / l j Q a r + 4 + U 6 B 4 v c 1 Y 2 l N O n y 7 X i i q S m J p / f 1 H N z K 2 I O X 1 9 0 z o S Z Q L G w 4 e u s i Q k O b G G h w u E C v Z + V c 2 I p A 9 5 5 R x n z O y K A t 7 m / X r A t P C l p 8 H Y k U u n C j z B o Q E r q u p d Z Y t h G n 4 1 p P B r s c E 3 F C h w o H X W H Q D o X + i V Z z / a r 5 3 + l 1 K + 1 p p I 3 Y w 3 n v 7 s j Y B a N 6 s L F e U R + l y S o 6 j 9 A 1 3 9 1 H X 6 p f O p z O K p j o c p C 0 3 x O I K C j M f Z v N 9 x e D S 6 Z a S z Y B J G m t Y c w e d r e g B 4 X U o + r q + v Y w Q P N B T m k r m s / m X g g f C O t 1 B I + x 6 i T 9 5 O S v h 9 c V p P b D p 1 r 2 r 5 3 L V t F h 5 q 9 n F n F H Z v k q l q 2 b C F b C 7 6 K 7 S j c 8 G w C L 4 w 6 j M G s g q o E y P / B 0 X P N r 6 b r G 3 b i w q X J M 4 a s 1 o H v B V G g G L l Y P 8 / o G p 7 s W 2 J / D K n T D i q z I H O 3 K Q 0 + w n z W Z 3 J k 9 3 j I 0 D k t 2 f e 5 r n w c A y 6 k v z / V 9 D a g C R I D U / W j N y V c q E Q y a 1 v M F + y O u o M O V O 1 I B V I f a o L s R Z p o g v 0 B t 0 h f h g p n L s e p T D l u / g y c t e R x e p f P e c d A b W 5 b + Y 7 r J h a P c o B a u l n e r E J / 2 + Z s q S x g l p Y Z x w i 0 v u P k j I G O H z 6 Z Q f N A O T a f H + N 4 z t l Q u s 4 A x p 8 0 v I r n 0 T v H t Z R T 5 7 7 i f R T U y j c A Y N Z i C K d y x Z v n 9 Z H T W 8 n C e v t 5 p D 0 C t s i s U X K K T k 9 5 A U f j j d p / F k U 0 A l v s w p l P 3 6 B O 4 H 2 f 4 J j C 1 X 9 i i 2 k A Q 2 Z m o x j E A 6 w 7 n a I J 4 R m C Q 4 N 8 T H c h p f h S H 9 z v E R p c L k C F k c X X b K M A 8 5 e x s 7 r X P X l m G x X h R E 1 C p z X f G P u O a A j y J B K G M t t k Q J 5 W 4 a u f d E i 3 T u Z 9 L v C H B U t X A y r n i M R 5 v 4 + P p 2 9 S v A + B W 1 a F f 7 X z t y 4 I U t V 6 c D T w 0 n I M o 1 P C i f A b z u 5 K s 6 x 0 B 7 c p h N o d V U X L + + 6 h T 8 N m 7 y 8 E j 7 Q B D P m d g s f M C n 6 f b O P C s E q n H M r f a y R s G g P p h 8 i 7 k t y i n E q l 2 l M c w 7 0 7 o P f C s x e 7 L A D B 6 o 6 4 B 1 H + Q C y 2 4 E a L g 5 Q k E e 8 t U O B U t k B U 8 F k p 7 8 4 G 0 M z 9 D 1 J V 6 s B P + L l l A P q w P v P m J 7 f L q i f w 3 T K 3 X s 2 3 T 3 D x q i S B t j W / I N f O w Q + v m y h A 3 p 1 w a Q a 5 l I / f V l e O 8 G 9 f N b u P v i b 5 d g m F I 1 S o + M + 7 A F k t w U 5 J 5 Y P y e X a t 7 u h j 3 a 6 b s L x T 5 O A E U u L / D v y M 2 8 o 0 E n F S l F R R U G g t a I V X 2 X P U q H 2 p a S c j y H 7 h M 3 j / h M l 1 D G M D + N W E p Y H A a T 6 / r 3 D E f M E W T v R R 8 n 8 y l H b j U 0 9 P 1 t + A d A h w 4 z h g g B f a B r E 8 v H u W A j T R 9 h V Z n k v j A F K P p f T W O C o K 7 / 9 s 8 1 Q d B a Y w E n a X P t L D j c T / 4 6 S 0 3 k v f t b n 0 X h u 3 I + L B X Y x u d y d J P x q k Y E y a Y B 0 E z U L D + s M t I b P V 1 v E X z W z p m E j 4 6 q T M K Y g / o N g 7 Y O R G U e V W o 3 D p k V / 9 5 O E z Q 9 B l T W T j v 1 A S c c l o e w 7 w 0 S E + / L u M 4 L 0 t D W v c / / h K H w S y 8 Y 2 7 / W u g K t F A f H Q B F h O b y T W 2 Y s x z N x + M 1 W q j 9 P Z O U 2 M N L a u e d G b z m r l d L L g A 6 Y V G Z 4 + D F c K E + d R e j t F y 0 N S H e 5 q Z V Y A A / a 2 L a p D X 4 G f J Y z 1 k c q G Y D d 7 + e C j c 3 F r / v w d 9 a U s g T L 7 Y G a a s t H x N c h E 6 z a j Y y g U f 7 B Q l g b E 8 g r M k p k x g u W K j o 1 / r T r R D 4 X f C i O K x H Z g A I E Y n p f F c 8 X k E s s w O q S b N H O + 8 V 6 0 a E + E / H a 7 1 W 2 1 1 f o n K W Y 7 n h c o / T a d D t C 5 c D l 7 X 7 d n v Y F 1 1 v s c r 2 e b 0 h z q E s l 4 c A e Q r b 5 I Q z Z g g a + i E Y a g O 3 x m o D j U f p 3 W Z L r I r 2 B 1 b 8 k V y H W / p I W x d k 6 T O h n 6 C m J 6 X g S n B X L L 2 U x + v O 3 d W 9 d 0 H v T V 3 m Q Q M + x z 5 / s M U 5 g N 2 A M X R X q F S N Z 0 x 1 F j m Q j D G b l 0 n 0 E s 9 5 i g B x y c / 7 Z n H n K o D + / E c l b I u 2 E 6 9 V E m j a 8 s E 7 5 P Y D 6 a + S Y F u Y D / 9 H Z 5 v p H F Z 5 b c 5 0 c X a Z 9 0 D f H V O 7 z Z B c L c d 1 V + 5 x H o G b u X A B N h / w G S D Q s o V C 6 i T v O 1 r q P n L V Q m 7 8 i R b t 4 G 5 u n C P A K 8 C D M Y G k i v m q T 1 P R F p B n z N H C S k K P W / Y I f O W 4 p K U M Z O v + 9 7 T t 6 q l r p r h B X c F o 6 g a A s b A b R 4 / i T 8 w v m u r X F 0 b Z / O l v N A l s f Z 4 3 o G M w S 1 a p O W t P K G H q a S U h C a x U U J p I r X O u m 3 P w E M 7 Y 3 N F U x H 5 s f Y x M T g x z + U m 7 q X B Y c I D W G B 5 C C h p z 6 O I h r l c P u O R p H 2 H b 0 L a 4 h w O i p F m + Y q U l x M 2 3 H 2 4 F V 8 1 r P P f D t H / C Z R z 5 V / c o 4 f 2 E V r 6 c v p F / Y j b X G 8 8 u P L 6 o f 5 z x w i + A U f j N O G v q h n U c r n Z R t P 9 H A m U R f B r M j A z 5 d M R V 7 K N m y w d v F o b l b V y q B F o F y 5 n l B R 0 R D Y Q + Y j x 4 A k J Z x T V 1 j H G K E 9 5 P H 0 v O X q h I b X b 4 f 7 U 6 C J X c t g s 8 E 0 v f Z 8 m e N 1 q W D 8 N P + 4 1 l i u S t N e w n 2 9 p 9 v q n I f Y 5 4 8 j K i 1 R H Y a G 8 w A h P u M U 8 v J 7 x 8 O 8 U b r u W X u 9 x s v X g 8 A W C 3 T l / l a B 0 D 4 z k + p 2 y 2 c L i O v y Z 4 L W a a 6 9 / j H Y F E M L m R B z b f z P u N 9 5 9 Z Z 4 8 8 x l T h u R + w 0 L e V V 6 R R D D N P g Q A D x B 9 7 h v / H w C F j u D m / t w g H 8 8 J z S w n c i j n I 0 Q 6 v / r J F 3 B i U o 3 B j 2 J v J z u 8 4 b n z 4 3 X n T 3 4 A q j G A B L I J Y d J L A H e E m l b r N N u 4 v 0 z v 3 g G r G g E N 4 Z h Q v z o v 5 E H N F Q 8 1 D + Z H u u r L U 1 t e I z V 3 m Y p F v D + r v 8 Q i A Z B x M X u A g x R q S K c p b 4 9 N o p h Z p h w W R + e + e p v 2 f f 7 w c N 0 8 H X + v / 3 v H Q H Z Q v 9 b l v L t G 2 o L f U 2 e q 2 v P 0 X k c Q k C S f k g 3 f J f M H 3 v I g y a I Y A 9 R C g S v 5 3 r E v + D B X 7 / z S H 7 G + 2 w / 1 x 2 k 7 + c c v a 4 0 a 7 k 9 j O A X F W m 9 g c D b + 4 a E i d K f t B j 7 9 8 p + H g D f z f j Q G F 1 S 7 W b W X n 4 n Y z D d p 2 5 4 T Z H z a I / 4 g t T + L f / n a Q Z h Q w V b + P i R T A 3 3 c p / v Z l + 8 8 / z K e Y D O h a E o a Z 8 S B l 7 T 6 a q q i p g B x w i i D p m M 5 k j e w Y S j E s R f N z l u L F N W f E T 0 X D 5 3 I G p Z / A 5 K M 2 n I h M p w O t j C 8 7 t r s e S C m a k t M 2 6 4 y b a B h U K l C o N 7 O b a x S S + u G N + q v i 3 x 9 0 9 / r s y P v u A J A v r k 7 P F 2 F f r r W J 8 O X r + a E D x H x X D u d 2 c 4 m U l 2 H O r B 6 P Y 6 z c Y O b T x s E g A S r + 6 i J 7 i X Q J I x w l 3 P 3 S z i r i v u o E V M N G 3 O L H j Y o 6 f Q 2 x A 2 4 y + r R l j u k p k / f O I B M I L Y H C T L x F v n r w d 9 W x K J i n 3 R M D K 6 B 3 Y X F z 2 j w x b H T T e 7 T Q d t N W Z o Q 8 8 / z 8 v M u 3 y x y u h O S j i Z U I e 2 l N Y g d B t V a m L K u 1 I E V v 4 R e z k R D N J q K l 9 q U D 2 h h z r V G x / i O r i 9 v G I + I Y m z B z L 6 c 8 0 p M / p t b e h s + N e D 3 x a c 9 G / 1 k l F W 1 0 t 8 5 H i D b p n r e 5 q Q E N W Q D h / 6 w X O w D 6 m Z I 6 I + E 1 i / f z L D 4 e o L G X 2 i 0 6 k C c D 0 Y m N z U m s S b P L x O C 8 I v j x / T O y L 5 G R + S C J 2 z K d r p G f P t Z 7 j 7 h P / E 6 A c w h s I 5 4 5 8 P N T 9 H L F J 7 Y f A 3 G 3 V z j Q 9 3 d D 8 o t f b 5 0 9 F k B C P W X b 0 F 0 D 2 Z r V k B e P C n C 3 4 D E k v s 3 T q J 9 M 6 Y Q 7 I I 7 w d 1 1 K Y c + s F p f O J u p G x u Y b k 0 r Z Y Q R Z K M s 0 5 1 e d 1 M T 6 8 Q f F 5 b 8 L F W O b 8 F f G V f t O q J r E E w J r a 3 f b j F d d V j s 8 7 v O P W 4 R R H i 8 6 l M 8 k F l Y L e E h K m z 8 m 6 s a / E 5 3 1 Z 7 K a F 3 / b g D 9 o L Q c r I 3 8 4 O 3 p q t u y p O G y 5 n + Z i k v 6 i u f j b 4 e H v Y t J / / x X 9 I 6 p K + J F Z 8 L j r 8 c t H e / u o V q G a f W 4 Q X z 4 A u m J v 9 j b i N t 5 D + G P H b r C D s i W c Y K G B K o g X 1 1 P p F w A n 5 V m J v i p t d E D k I N H M U X L u g i j R B Q w p 0 M O p z G V j M g i f V a z d M x I 7 r F S v y C 5 N k 4 r I z J F 1 2 s Y a f D U u d i 4 8 y o d 3 C q 1 9 G 9 C J q 4 Y w e L C + 0 + N G i 5 9 1 9 S S V U D 0 O a v B c l Y c y y X c p m z N g h W s N R N Y 6 0 A D f z C F Y a C x 8 m P d q z D K d O i c 8 Y P J O g l k s a O 9 V H g V F b q g U i f H L 8 T F J I 6 D V 8 D y 8 h a W B j / s t P 8 l Y 6 x Y 5 3 w 8 Y C D d 1 c N L B q I t Z D K 6 G + h 1 r b 3 H + s v F + f z b f a C 4 N t C + D B T l 9 o y 0 S 4 l u D R T p P P s x q e Q S 1 u 6 S + x C Q 9 9 N L C A P V y d b 1 S X t S i P o F D R O z W b b + 9 c D G 5 3 8 U s Y g W 3 r T X K t O f d M P R R x n l X b Y Y o b 5 b w e i + Q r t o s F q a 7 Q 2 P q e u 7 O n c o Z H j q b / K o 6 j s i K 3 X I t p w t M B I T n m i f i 6 2 b n L 9 c S l + t r Q E H 2 r H a y B j j D d z 9 g K e 6 S E 2 9 I C o 6 o r f / O 3 J 2 Q U m O 9 o j A o U r E F + L l i v M h D I x q r O e o 3 S w Q j 4 r A n Q y f f 2 T Z X 7 I b D f e / J a F d E 4 K i 2 E 7 3 S c X g G / 4 / U o h S g d P h O x V a F m H 2 7 m z a 3 c c 7 K V v + W Q N 5 o r V X i a 6 E Q o y n N Z H r M M F Q t z U n L T q j d V y i u l a v 4 m q 8 y k 5 5 F e h H S 7 X T J c m k r Q q M e v f 2 k O G / L q z C Y F S k H e W w F 4 N T L l P M 4 P d Y 6 F U G O i H A c J c m g u 8 T k f Y l 9 s 9 n U 2 x v L 2 k Z Z v 8 b t W a d i r k 4 0 I D 3 Z g O J l 0 / 5 G y j r X K b n M X n 3 a U 1 3 0 q B o 3 W 2 t T 3 i j R m E j T 4 b 5 7 w 1 F e d x K E L C C p A E f 6 H P p S B f G U a x R a Q N W Z t M x 1 2 H e 3 7 G 7 e F f p 5 G L w 9 d E i Y X 3 w l v b 0 a x E r N J A 8 H O B 7 D X y 8 L 4 l M X H J X Y B c c 7 s O + v k S N 3 M 9 J W 3 Y s b A O 9 2 D 1 G E c k l T f b e 4 o X 0 r r d S 1 e O w L 8 9 g 2 I D O g M T 7 J Z x P O j w S E F X G 9 U H k 1 O 6 H c Y F x 1 Q D 9 I j h r s + Q Z Z / 9 R k X f H C T e b R 6 Y 3 E A L y S W l 7 3 X 8 g v E P 2 X O 0 W / / v 4 i / O D B R p l a k p 6 P S W t h v t T v j f v r E 6 i G g c S x i k C 8 w y 7 l W Z p A u F t O V D 0 O R H 4 g M X P W d 0 8 d u c N O o u s H u D j t N q b E + R I a D 7 U S H 5 d 5 A R w C J P Z k 5 V 1 Z d l 9 t y T z E u G N A g G g 3 G h W 6 m f 0 8 A k 1 4 R w b N o / 1 5 f 2 i P l i A D b e n c t K h Q D 6 N 8 S 8 7 9 7 v 6 R 6 / s x 8 b E O + L E v p N P M 3 A n R b C Z 9 1 n g t I U 7 P h w A 7 g f F C z H + 8 P X 2 E n S g 8 C z 1 P b t b m 2 z Y l 1 F Y 6 r O m h 3 J z 2 6 2 5 g v M E E U G D f D 3 O G X D g x U R W t H v t C / 2 q u 5 5 z E 2 9 Q e B e T a h A H 6 D G d s k A v N A 5 l A l P 8 0 F y L / U Z J K e o x L N 5 O s u v P n 9 3 O L J K 1 r X u 9 T g y S 7 z 3 b n C c R 0 H O o N 7 7 x f W o b G x k I w p / l 6 3 O 4 + L S 6 H 5 / d l 1 7 S H O d n F e + o d X O g D E + T W m a w k a G M B I x d u n + y j + r 0 x i f B p 3 F 9 C R y N 7 t q x 5 a 9 8 e 2 6 x f 5 l t w m M h v t I I Z H z 8 q a 7 k F 3 K h m r F g f 4 L G B l u R Y q v L 9 y l Z f g E z 3 C B b q a 1 B U 4 U I d A R F T E h a 0 M 9 G d E G / p R T w 4 m u k 4 0 E x L A r T P u T f o q z 9 d h I R 7 E Z A b E p V E l M P W w j N F 6 s h c j z d 6 a 5 L X I p z K L D 9 z v 8 G C X c j L c L B 6 4 D + D O O g 6 F e U L v M 8 S L T k / / X l 6 I b I U N k P 3 p v z n n l p 6 p F V / W r 3 X l / k e S a 6 J q W P Q T r M 7 h 8 a p 7 + P C G Z H k 4 h q T o t e 7 q r 4 C A 2 U g o c e z + A G C G f i 6 z j 2 m q h S F X w O L 0 / i C X L N l Q J A O p y o z A 3 1 L Y P 4 N Z x V p t + n Q n b b J i d 2 T a 7 q 3 t u o 1 x z K r z Y q n D y x 5 9 g F j s q q X S x 2 p a U X 3 s C y B X N s m P v f 2 3 h U Z n J z b j M + R T 5 Z 5 P I 3 h T e D T 2 k t d r h g D 2 Z C 7 V y + D c l U 2 J r f Z g + 3 t u b k z c j q G h 6 w W 1 v 7 k m D S / L L j K G 1 O u 2 g A 5 A y H R g 5 + z r C 4 m U L b 2 x G K q q u k v F b I n E G V 7 q 5 n S T L p S H 5 i b q o S W o 8 8 x c M I r 0 5 P W J m 0 / 4 A I 7 Q f L 0 G Q V t l u + Z v b 5 e r R P H j X L M R T b Z z j 4 D O t b 6 j c H 6 e h A 7 N j 5 d p F P l u F r K b w I s u z c 7 u w I s C u Y I o L G r I 1 K L h x O x s c w r C t i k 6 x e u H 2 i p c F v H k m d g i v S V 2 + H M b N i N 8 H 1 s 9 t 8 y 8 y C g U r m k h H p V w 1 b s p V q H A n S A E b L G 4 r d 8 2 A U T I V I E 0 A X V g N 0 s W 6 / y e t k 9 T U R F G T A d o k i 0 2 k e E 1 7 6 5 i 8 y I Q B E W q f p U X Q I M r 0 3 t m o 0 9 D q c x L T W A x / M Z Q 6 B B c G P V K y Y Z O X U 5 X A K 7 H R F b n x U t C V 4 l 4 s 6 K 0 e H b i J g + 5 c o 0 l C l z 6 p 2 F 0 j q c w F k M s z n g s j I + l L c / m f S x c K x e / 1 Q C v 0 q X g / 0 u N 7 r f t M N U f 3 P M o 6 V z Y m 2 q L y Z F 7 E 0 4 N 4 K y 4 c 5 S n P Y + 8 C X P d b 8 O Y R M 9 N 3 S Q 9 i a s I d h U f M t c s V / q P t I w J Z H a 0 c B c p y q 1 3 e s b A 5 Y z d D A K a 0 z i W T T l d P y E u 4 P I l i U P O W 5 n N H 4 O f j s L v 8 P Z N s i 0 u O b x / M i 1 r Z B x T P 9 D / q f r r t M b U H c y d Y W K V x 8 r D K c / Q t T w E x y W I Y 9 S G 8 S q N B P c 8 S e 3 5 6 w d g A z k G Q i 1 6 E s D Q 8 z B W i w K w O Q R y B d t b h 9 K 3 F w g 8 M g + t y 5 o u l V A / g N 9 A L m y V r 5 g H i 6 K l k c g s 4 4 R H 0 T k h H T p L p P 8 Z M u r l 8 Q h 3 6 i b Y U G D e H T 5 j v 1 u 1 J M + 3 S s c B U n 2 B U 8 t u L e L 6 V 6 v H 0 1 4 6 9 z L u D y + D 1 G / 2 F L d N U G 5 e 9 / j q 2 6 d q k d d V t L d i o 7 Q 8 I K M y d J q W j 5 A q g g f m N V t l G + R X O / H I / Z L q 4 8 Y I p Z q M k N Q T H 8 / 4 0 h 2 W V 0 x U e 8 i 6 O k c C X J P 9 0 i A I O 7 I Y j u s F 4 Y a u 5 j r F U S Q h P d + B N I Y t k t t s Z 4 a 9 m P S Y 2 8 I 2 O P d J e s d K 2 l o k L W 4 l 3 D d H 2 Z D M F i f 1 c Q G N h j L g H Y 0 T V N c R t h Q 4 5 Y 0 e 7 D Z l e w h G H C 9 f l 8 t g 7 j 3 P v / q l G g T t B s Q X D A E X y A 3 c C o V P u w l 6 T + z o r a C f D N J N f J L x n b a C z 3 p u L G e 4 2 f 0 / U l P + l N I t T P k F a e Q v x 2 T + i Y 8 K 2 y X h u H i 2 A M y 9 / c D c H + H s Y z t 9 f Z M + m Z P 3 B a z 0 U T k R 0 V P W M l 2 R a A 2 p X Z / m 8 + 7 p c y 6 / d 8 Z E P j l F 1 9 9 / Z l a u w 6 4 V L U g A c 4 J p Y c t 0 u N W V F X + R X y i u n K 7 o R D s f F Q F B z 1 Q a x L Y u E 7 W H j V Z l Z u G L 1 D p w t k c z u x v D z u t u + N m c J f 4 K S j 3 i c J d g H 2 V e a T u l f q K t y P c B e F l v + 3 8 V 6 X O L 1 x / Y 5 B w a B + u R V + H X M V I p + G O a D x Z e w J b K I D Q e e t Z B I y 7 X F L S G t 5 6 h C n 3 7 h K m + 2 x V v b 1 u P I v n F r Y c 9 4 2 G I n 1 3 v f u r h u W n H W t M B G W C u P n a + 3 n D s 0 b F a 6 o g n P e P / V E S O E a b n F S u A U 4 D a L H P H J S L g w G 2 c Y / K P X S T g m C m z x s Q W T V 5 t h c F h T R E l l R M c d H 6 I 2 o 8 e P y H p K 2 R m 7 Q w R e 7 4 d 5 I 2 + 4 Z U 8 I i d H 1 q X 3 y l T M J Y 8 z H F 4 m C W V 3 R C 8 m G u U T 0 m 6 z P V j x u L m Y v E f x F 2 G O f S u G i 1 Y z G 9 M a d z 8 v w H I 9 z z K C R 1 m Q 3 8 j S k z S f y K W O w L 1 D 9 M i J K F T h + p v e e y q l Y 4 m C c U L 0 e v v r E M O h q Z A I Q j I j / 9 W O I r x g C T j k 4 q u 7 D 5 E 9 M 0 m t I Y L A / M U 4 M z 5 L q x 3 9 Z s 9 V w m L J W d R w v v d G Z c l T Q q D u R o z D / 0 G b P f t f M 1 m u I 6 y r 2 b b S N U b X k 1 j M Q G O o A A 6 4 o H H S l m F 7 q 2 M Y 7 o q v Y h D x a T V b p O 4 H M G u p R F y O U w u d w 0 O 3 1 M 8 1 + q N Q D h 6 h S A E w g M t K m c a q / 0 D j o T l q 9 9 a q B y k 6 w X C G a Y 4 y d S H Q 0 2 U A i Y k m s Q U 1 R C s + d G p N B X N W C / I / A 2 o h / G z b P C J i w O B C m J 5 2 u c p x p B a X A y s / B p Q p H g i 8 E 5 K 8 t l 5 9 E 9 1 s 8 s a d Y E t C o h R M q i e o 0 y K s p + U U a L L u y X Y T C D N n U 8 B j Y k Q f 7 u B N M f L J 0 N c / / L 9 p P 4 7 v 4 c i I V u C m 5 F B 0 q a p 6 A P l W E f R Y W R p U K + A 2 g L a d O h 9 5 P j / c T L w / O o L D U L 7 e + T G 3 C J B 2 D C b q G H f o i Y X p W 7 g A Z d H O f n d F J g q H 2 l s B U n 6 S u / t u 7 i 9 z D i + N R F R I D U X a x g 1 V y M 7 r Z 7 H Y 5 M l Z y P N B h J a d C p 1 5 A / E p 2 P h R 1 D s E r l 9 9 x 5 p 9 u k + B 2 T z P T / t D f 7 + j S B o + K j p 7 A X n 9 e p D 0 5 F U A r u Y o y c B W P 5 5 s T 0 n M k 9 i Z e r c Q h N o 1 d X n d n i 8 0 D V a r b U v W h y E U A i t T s V l r d g P + A z t e Y O s 4 v Y p b z E 0 J H 6 M h z 0 i U n h 2 i B 9 f W 7 D x P S r 4 A J q 7 0 + Z g P t W d H K H Q G 4 v L K F 8 N W f V g O V + O u C Z H O 1 j H V V U 4 S C R D M p i r y u + B 7 w / X L a b Q S R Q i w r N 3 E I v r q b K 3 + x 6 v 5 n m s x v R 0 C o 9 v u p Y g h L k 1 s G p 2 K 4 O H o N 4 R S b K c v w x F r h e Q R V 5 Y P m W x U X 9 R L w d z P / s s R m v h u n Y 9 K q 9 x v 0 f D F M Q i Z R c q D V U g m g K T W / P Y h M n n R B t w Q L x s f G f h 4 i y 8 N K 0 I P h W / Y B w 0 9 y P v I A r F z b P G h E N Y B T f E j i 7 h o h T b D M 4 b g t V Z G s 2 H a o E 0 S k I D a s i F + 6 N j 7 I 2 S V o D A y p U L k E 1 7 R q a C v a 0 X H O y 9 K R q P u o C y D i 4 k + Y v n L T T E + H 8 9 w / k 3 j Z t g d g Z O p P r u b z A k 5 P v t 4 W / b g j / h J J j 1 / n V b U P T f Y C v B 6 2 Q m 1 h 5 X w 5 W C 5 X O l + t d M S v j N / u T 2 s h n i G k Q Z 9 W K 2 3 8 f o B Y k 5 d z n G I 3 i H 1 h L C m 4 Z Q V t s c s Z a c T g R t w A z r T z G 4 4 2 z 3 j + W + P Z L E 7 7 8 3 8 T r 6 6 z + Y p J 8 x H D T V v 0 j E / / H f l Y V o Y x 2 O p L g F G z T f 0 8 s l E m s s s O j 0 F u p 8 + r Y V 4 p C i v / S J D 5 9 e / s L D H q 3 t i M Q W G r z z t 3 w + u f K Q u 3 Q n D F v 5 S h W f Y W C Q y + B w U k a U k E h d X O f g a B C A A c h 4 G 0 U J m N o / r b y i k X N V V y 2 m j / 6 K N 7 7 u j A q W A V W 2 c a / k f y 3 S / K 4 q / w 1 y 4 X 9 i h v y v / v l f k C t L g m f o E 3 r i 3 A + 5 g i t 6 U X d 7 B u / R n 7 Z 6 + Z + Q K 9 u d 6 5 G b 1 N 7 + b Z 3 B m 7 9 1 B p y 6 2 Y 3 g 7 8 P l 3 / i 1 / N e 1 x S T 8 S + Q K f / x 3 r D R + j m v v v q l O d H j x / 9 h 0 8 N o P u 4 L v 1 / + M X f m n P 8 K H b T K 2 h G g a c 4 2 H d v z g J A o Y A 7 T O x z h n 9 1 b 8 6 + z 3 u 5 C f o V m P 3 T 5 6 m K O 4 t B Z W n l f 3 0 A F O E n v u / b j E O o P J a 8 n c P f q q v f p k 4 c g z z h H a Y c x 2 p n E C x 5 2 f H H j Z 9 o z m m A 3 5 y l X 8 Q j V k c O b 9 c r j 1 q u k O 8 n L X 3 x e L q L 2 R v Z A Y M K Q G U L p 7 + W t 2 t / O R G 6 3 S D j 7 s 8 9 p Q p Y 3 + 3 Z p D Z h C G V z J P 7 R S Z s 7 4 e i S 4 K 0 O N D S C 1 / a P N C 6 z 9 l 3 c i b w b f e o m m 4 L b / M f Z 6 l 6 b J 3 9 C U g n p 5 w I u 7 z + T N y W V 0 m S t 1 p p W H k E 0 P N r Z h K 7 H P y d z S T b Q c x G L 8 7 w E X D 4 o A z E K / k B j c D / N d 3 r S D E X 3 2 / S z g v x C Y j q h b b 1 P k e b h X I 4 I a L t H 6 2 x 5 K O L b X x v 9 h n p D / 2 b C W 4 g n i 6 f v 4 p e z Z C t B T Z X 7 / 7 2 I U L 5 8 M 2 3 V 2 Y g L Q O A F 4 H K 8 6 c 2 p h d + F f p L L J 2 9 X m C 0 a 5 3 8 6 t J i W 9 N z E E k R b b q Q b 4 H u y w + V K G s q u I j G 9 P 0 R P k Q m 2 u K N 2 b W b k T l k U x 7 E j x L z X T o I Y a C / L N 3 6 Y u Q l w p b X Z F o 4 4 o j r M 1 s P k p l e b j t k 9 h H S b w f b c 7 1 P 9 x 5 2 3 M u 0 m t e p 6 m M 0 X 7 E o E Y E Z r 9 G / e b 6 k Z C b f m W N P f P f F / G e p c 4 I 6 t D E A 3 J r n O N I S i + 5 N 6 w y A / T h X M + 1 r y G B 5 d j v X c U V x t s v g M g P j X e f F 1 1 6 x s J f l T j C D 7 U z S K / / W S j 2 C n r O y 7 z H y J 2 i e t T e g Y v 4 T c y g v S u M 9 l L L v s d b Y E t A x K a t F Q 1 c g r 3 F N H K z e Q Z L H I 9 x 2 n G o 8 e F R / X b f 5 O 3 9 c B A b 3 F 6 N B 6 s M F 3 E N / j g A 8 z + D w v 8 L d 7 G / 7 W 5 + N Q p h s 9 n I 4 y P k 0 k s 8 C N v k u C u R 3 w z h X l v a 7 + e R R 4 + P B f D z 4 u W X P / j 3 M u 4 1 c A w 8 f u q g A N f O 3 a X 5 z w f x / 3 Z f + l 8 u C k h E u O a f y J m A B v I V d G z e A Q o O p m 0 D 5 b u 3 I E w x E h y 8 5 Y F c j u e W k X t x x J M N S L P u u f f S O d 4 9 9 o 2 u O Y b i Y v A t 5 l K c h a g u Y E x 5 Y L 6 m v T 3 H U Y s c T 4 I t 3 i m x + U o l 9 p a U g L r n o 5 H I 4 h U n V u e c W a E 0 a d 9 P j 9 z 7 c R P v W r 3 V O U O P Y B S D Q W s N U g t w g / c 7 U j O Y K 0 T w 0 n 8 O x F 5 S n L C 3 q d Y I O G p v r v E a l e P x Z S s 1 O h N s e j Q r B p 8 9 l n f I l d Q n N E F j t 9 5 o x z E z + 6 T Y I R 4 L J g k V q L P D g U 6 i E u n t F X 3 1 l C 2 R m w L q U 1 h E 3 o j S e 0 n l y v T u r D 5 + f / Z j C e I C 8 n F 6 7 g m Y H l y v j L + / n X s Y M q d 1 n E R r F P A 4 W 7 q L 0 2 I 2 e O a S A J F c t 8 Q j F q s y s P w Z b 1 3 C k N u w / c z u O y 7 M r O c W e E I 2 P 7 O n r Q U G G X s R t Q 8 e D u R D Q C s y F F + 4 J 7 b r Z A C 8 r H H N U 7 M z Y 0 8 T 9 P T t T m T s x J x K h I c X T S 6 m Y 3 a f r F U 7 M G e J h s U e C S u l T V / r D N K S Q Y Y C 9 V b b C a d P x n b y i x o 6 9 U B / h m r U I r K o y n L k C v A p 1 o Q q N r A F y m w p Z y s q z S 9 R 7 u K J 2 G 7 F m x O C H 2 L S p 5 v L Q j M P o S d Y H S a y o R Z x 4 a 4 I n I T J n u a x + 6 i 2 6 v j J L W 6 x / e Q 8 E 1 u H T e A V o V 6 1 0 Y E K A K 6 x 2 j H D B N R 6 k x H J e Q G W n w 9 Y f F 9 u c y k e 1 j M g K 9 / 0 u 2 5 k D N K C z X t B a W D 9 9 M b F 0 / W U P v Y D E C H j x v + h d b K 2 3 l s y y P Z 8 4 l h 3 A 8 8 g T / n w J A T 2 o H + R 0 S S B m i 8 o x E m b E D X m x a 2 J h S 0 N + 2 W t 6 Y w 8 0 y 3 F I + L u y G / e G 4 U x o 5 H o M T 7 + 6 J e L z s z P p J U J t T a o 0 8 b H B p n 1 / X d l T c m Y 3 u 4 y Y 6 Y k 7 X B 3 k D 9 3 z 5 g Y 2 P d Y e 2 e 3 u T p b F Y W b P Z Y J 5 + Q V + Z i e f C + a 6 a N F V 3 n N l T Q V 8 B t A P V g y g S j D R p + f T Z o i O z z v n n z p J H e r L F 7 R j X x F E B q e e d b N l r K V B m G 3 M u n G 0 M f d P o i P O h g 7 3 o c h x 6 X d 3 Z t 7 D a T X L E e 3 Y X m n y 8 P 7 p b t S C I y z O U m / z W v M l c G B b / j i Z R o x 3 G w p Q g n 7 i 7 m 7 I 0 P N 7 E u 8 A z s d 3 M m e c T Q K U c s + T K f D u u q Z O v H 2 z Z w U 5 x H 9 D o x w g x n D o v e R Z I 9 c n p g Y h d 4 g 4 X P f P H 0 8 8 s Z 8 a 3 3 M 9 1 N r l 6 K V T g 5 r A T 6 J C X a p s x d 3 5 A k u 0 s 1 5 u F c E t S O K a W Q 1 D p u o U Z L r + b y O M 2 p + M p T H R 8 g x 1 + M J u S o V 8 B c A 2 9 g k 6 q z j p R H s 7 I L N / l 0 O p e o c R j m W a Q B / o l G d Z v m T 3 c x 7 A S / K r N S 6 I z q H m O A u t D 8 A e u j Z p 8 Q T C s e Z r c 2 1 L N l G z J + Q E m d D 5 u p J Y + z 1 P h Q K 0 P X J 5 b M O G M 4 o 7 P P x f i D x r 7 R 8 f J D f 8 v V G R f S V G U F Z t U f t 8 5 V w Y 1 n W s D B U X z O x m Z x U M q N s + Y C o + 6 k s w a b H D p f n 0 f + T N u a g 7 7 0 J + K f E T s M d 1 Y v n A 2 6 m E e x n / L Q 8 W e O d 2 r U m G Z f n l A 7 7 + a T P E e O T F 7 8 u i A U S 3 4 A G q 6 p r 9 E 7 C Q + 3 L + C K W 5 R x F b + Q f l O E 8 r v j g 1 Q 2 t Y R s H w I 2 3 E n B I Q E K 3 j h q i F G N / o X W a / z E R M u S b w I H 2 g A I r d c g f R d M L C t + d 6 + 7 z x H E E V R 1 3 d 8 r 0 f K F A u S M j V B g l l S h e h D s G T + o o 3 N 8 Q F w I K J V A t U M q X Y a E K c i r w 3 t U k j v Z h j j 1 2 j y P P J j K 8 X T A C I b q / U 5 T 3 + 7 E y F b y L a a g i d V k T e O K A / 7 T z g j w 1 w e r P 3 e p y v P t y + l m x t l H Y / 4 u 4 8 2 p X 3 U q z 7 g / i A l A A c a m A c k I C C X S n g A B J o B x / / T c 5 t s u u s i u 4 Q n / d z 9 O u d t n n n L 0 3 i L X e d 8 4 x S F C 7 z P R 7 7 / 6 M T Q 0 v W N / c V T p x O z y + c r B x S R Z B B Q J / k C d f L x w 5 8 4 / Z x O q V 2 / L b S / j K 8 4 3 p H f e m 7 I c V K j x N 0 b c W 1 h V D e q q J w 2 2 P 0 Q 2 2 8 U C r P X D 4 X F u V s g d z Z B X u m F 0 w G J l r z 3 5 0 I P p N j / d Y O 8 E 2 u n 9 6 B w 0 1 C 9 0 G w n y Z 4 N A w K 2 M T 2 j e H 6 M q N D N d f c J H 1 D 0 4 Z O K d k Q I 5 + 9 R G + R o M W l R R c A m 7 z w E k R f K Q G g d X 3 h e I Z W B m X o m d f g P S 2 2 7 q J g N O g S + e k C s i V F z P O r K i F t V g t w X C H n O R X b x B / a h c J V a w h g C e 5 Z l A j 1 M v x l k t s M o 7 n K c 9 B n P J s C c g 4 k m o Y J 4 w o u 7 u 9 l J a 8 g g D a 7 U P r v L d F h Y i t Q M U 0 r S 6 q h 3 u 1 d Y N n l 5 s Y 5 e Z B v / v H z U a s d + d 6 0 4 Y n 0 r 9 1 i 4 I h p 8 v G 2 n T F o H F 1 e V D 7 i + Y O N 7 0 + v I b 7 r q i N e O 8 Q m P M b 4 B 8 p m 7 b d O f U m w o / u z N 3 y C q f u P g b V W Y r T c R B q m J i w / M X Z Q N w i x W u j h S h D / R r O t q o s n P o m y + m 6 H E + K G / M K 7 F N + h f U + g j 7 A x B O b 5 T x d A e 3 Z r 1 x N v R 2 I h H l c m m H l O c z T e 6 J W c 9 i 0 2 x A E s I W U P q T h N T E s P A V F + B p F c G v t 9 n i A S 4 T 0 K g x I V I V W m k a A r V S / K 7 8 9 b r t q U + w P + Z C c y I k g F g 4 z y W f w v h y P q c Z 9 V A l R S v j 6 P n K l b s 5 O U B J Z b 6 Y K j t 3 g W S Z 9 V s x U p L B H H G H p V E V Y l 1 a n y w F j 4 h w + g H U E E 5 D t S a G r a S r G 9 Q h m r 0 P n Q N W S Z 6 5 I c J n R P g I B z q R Q D H h t t p K 0 t E 2 / x r F d B 1 Y X I K P Q a l / F y R O w q Z C 0 o e e E Q O K F L s a p e 7 t l z 5 N a i 4 A p j b 5 5 i C F O M R G 6 B m b b I V + n 8 / z E 1 J s w B 4 4 A 6 o X / J B 3 e h d N 0 1 V Z C i t w p Z F x J m K W z f 9 h L b Y L G 3 Q n a b F r J L 0 u 9 S X M u 5 7 S 3 s w H v D T b i 0 y R d o 1 c q o 2 G 3 m + o T Y 0 z h 6 / A M w r A F 8 6 k 6 k L d F M v F o I R + 2 E s A J 7 j l m B a 9 Y k I N x S / i 1 M O r U a 0 u O Q S M j f g m f p W 1 g Q 4 r / H r i Q + K V 5 i J v r d x g c 3 1 o j t L F w Z + 7 b 4 v o q f C S x b y t v y R L v v t l e U Z 2 A P K L H Y K J 5 I S S X Y j b x m k 3 O e N 6 q l 3 0 D d W T k a 7 e G V Z h m l m a Q U D C d j r g j s M V p U e p + c w P G x n u d e G d 3 r A m c g x F O 9 j k K p A 9 / r z s H 3 W p 2 r 8 O U v C R v P 2 u O q I b I S l C r 2 5 H C 0 l h h B 1 j Q z q w Y 3 g v X a A t S N J O z i y g E q o j m e O s Y D N C K M 5 v J p I A E G 7 J E V 3 X m O X L C j 5 7 4 / h + 1 j j 2 K i Q X f m J 1 Z t T I L v V f f t Z P n 1 u Z Q F M V L C 5 0 5 G q t g d D t b o H M x a L F a J z w D M / + u 3 K 7 L u j c n D M w z j b m s i M F j X O 1 z M a Y l r X G i b H M K i y 9 J 3 Y 0 k n w H / p 6 O i u x p I e H R x l P P I K K j M h K N 2 g o S X 3 X 3 E q 2 l v J X x 0 b F w U z v G B A N f i X i 1 l o Q T 2 j V I o W 1 H W f H 8 f u k v f + T C K m 2 Z L V R G a 1 n p Q o u h 7 I 8 7 t X l V Y W I c N n J C k 7 c J 8 V A V r a R F 5 4 A + W 1 / f j Q U C n t j 1 R X R O 4 I s R U b 4 z E g 1 d 6 y X M m j p F + e J V n G F 4 h 0 w W 7 w 3 3 B Q P c M K j X / p W L A l + o o j H 9 t D H M 7 f v q Z h / I X y 9 a r a 1 4 a g 6 E 4 7 r f v J / 5 1 r G O B c n e N x w O l + J 8 C 5 D / P E P G b 0 D B 8 u 0 e n z B R / U h Y L X n O O Z s f 4 A 7 U M h f P B 3 U B V v 8 m q F N l S z J Z 2 W 5 Q E h v 1 t o 1 2 X A y b U h E V l T A O D w I p c I j R V u r N k y M n 3 b l U j j H w d B D h T J L b 7 z o b d 7 I z w / P S b a 2 G 9 3 e I o n B 8 g g 5 a H v A s E J B F c s x G l 0 y d r m K a 1 w H 7 S X 1 x U k / k z 7 i G 7 L 8 9 Y g G G 7 E R u / M F G 1 k 3 i X G G Z 2 s F i G C U F i x i f c Y U Q N H W 4 Q 1 w a C m i q 6 E x / h W 5 D 3 K X C k 7 l x w N J i w 3 j t g 8 G M / z u f Z R g W p e l 8 d o L l h U T e 5 4 3 u H F Q S F r C R + R 1 g r n 9 / v H c r u + N 7 h M Q z Q l M d V q 8 8 Y e o h q F G F F 4 6 A 0 N e L x 7 S Z 1 z b L G B 5 i t w U 9 q 6 b 0 r 7 q i u n l V w x a X U p X A S K m 9 O l 2 M B 3 E N k e Z p F C J X q k 3 H 8 n g y g f y G P 5 6 u A 9 I Y A g 0 D P / P y W r J Q D D 6 X Y a g c 0 6 u 7 F o 1 Y V k l m O 3 b M c n K Z X r h U 5 u K X n T p W c P Y Y l N f a B t f S N + r J i t B f A U J O J J T F p s l h 5 H U O v d Y J e o F P Z J 0 R K t c E 0 f U Q 4 H / B l / z p s x o a N W e n y h K s m d C 2 8 R f S Z W q c v i 8 E k J i m 9 d 2 P G 1 0 h 8 v I S H f K t u 1 H z H Q R V 7 5 6 6 2 q S 4 9 7 t d P v 8 9 G 3 3 o S D 0 S O k j q n s V B w / Z 5 d U E F t s e H 2 S Z 4 z m 0 A Z u a c 3 P 1 b B 3 V 5 J 5 E i k 4 0 e 9 I 9 V b 7 J K E + T 4 5 V 1 X Y K X b 1 k p S b R C D w A I q B t Y l Z z r u w 9 C r 9 z j S z i G p X V 5 s 5 A w Z M R O 7 7 + 9 x i l I p K 1 W d 3 t 7 U v 8 T D v V G Z G / 7 n r V H i 8 d x 4 2 9 1 D b + p A h A 5 a 3 R d R T / I i f e X / f v n z L N J C h 9 c C j z 3 O 0 Z h v v F 4 j s P 0 l M / 2 4 C 8 J / + 8 3 + Y 1 2 9 q 7 T f j e u w T Q f 9 e O w J S 9 Z j I / v V 4 + R w o G + x r L U f M M z A u v W f + f e X a 7 g e D j P h w v 7 O o y V a C K U M c d 5 U 8 h N G c R b o o 0 6 O 2 + w d z / + y Y r f 9 c E a v j 4 d r h N I c o H 2 A 6 F b I W 3 Y a + h x L E 3 M E 0 S 9 O B 2 6 d T 4 v k R l W 8 + K z I R + v 3 R b E P P z i P M K x D X s F F a 4 j 5 E y W 5 q b Y G y p E m J f Q n E v p h k b s X s q N E c V Q G e F S g X 7 t v Q + z 8 f m 8 v v 6 / 5 i r 3 9 q A P w Y l 6 9 d z R + W 5 x o U z p T 5 n O 8 a X m P t W f / u b X 8 l l I / 8 T w 0 A 5 P y z G n 5 6 7 X c j c + L / j F A O j 2 M Q / n E D g D U x S j / 7 l A y m A N L 5 h x c k N + b + G 9 E / H 3 8 8 H f 7 B V u E H j n z k f 1 D K A Y D 7 o x b A j 3 E 5 q / 0 o B / w r L Y C / f U 9 4 Y E s C U 5 j f z Q 6 d O M i T b v v V j P o q H e W 1 d 0 u + R p H g v J V O z u g C g Q 8 y W + 0 X u v N T K y C 1 C O w I d T s Z q B s 6 / s l t K + 3 W W C a l M I / r s Z 6 6 B l G d d O H I f 3 K D F e c h n 2 p A w T j + M m U 5 n Y 7 f X S + S W N S Z v L 9 f F n 6 2 I H 6 M n j E h T r u d V b 9 H i u J 8 x E d S L D w f z 4 d i B I R S q U 4 y k a 5 + s L b 0 P C B Q h O F 7 5 Z L k 4 z q l 9 e e x r a K i K Q 7 2 k 8 e p O n q f b 7 R Y E + K c F o o K A 4 X B 3 q 4 R 7 Q P l 9 k G e t A W s p c J z K j U W 3 M S n E 6 D / W w Z a g M P x k R W v y N n v P D g R a S 4 8 E 2 6 7 T K I J n V X X H h + G l m o j c K l m y X u r 0 E x L O G b R s I b P Q x h A p E a s S C O u m S q w i 7 P S D g L v b 9 d S j 7 q F y Y r r e 6 5 c V s 6 p f n p 0 / K G 3 a 4 s Y p v V L y 7 z S w w I Q g r 3 r q E H 7 5 0 6 b T + g O 4 P d g R 4 F U y Z D 3 w W F Z 1 e v b Z k 1 7 B 5 T j t y k 3 H I Z s j B h 0 o M A 6 h G Q P d u x D A v A e U f v b y Y S f s l 1 5 5 / k d n H x 6 t E 4 W f y b G 9 O m / B m e 8 3 z y G J 3 Z n E l P O K 6 a b c F y e N / A a x u 8 C A U 8 N 0 b 4 2 r Z 4 l v j f j 5 Y p B 7 L p 5 f 3 a B g E m + Z Y W H X t k H M p x O s S Y l j 1 K d U A h U D 9 q q A Z + h t G + Z m b 5 M / K E w y y 3 T Z 7 p u N Q J 7 l 5 3 l D 9 + / d j J h I Q n b 6 y 9 J m 7 O n 9 1 q y i I Y Y f W / Q l t k b y R M D x f M n O 3 B z C t 5 r 4 h R W 0 7 / T W a U K 4 L D T s X k Z t j u v 3 5 1 p D u / k 8 H 7 R e B d d h w + 1 + e 0 b 6 R M W t U Z 1 W 1 y 9 X X G m X M d 9 G h E w l r 8 I 7 Q V A n H 5 X n / v b t 8 V / 8 P + D L I T Y 9 / c 4 S 0 m w S n j Z G q P s n 2 o D E V w T f / m 7 i J 3 u L l 9 Y 3 / d T 4 9 M 4 l 3 B u f 5 Q D 0 Z f 1 b m 6 e / V E 5 c C W y f 0 I p 8 v O j p R C d u Q M n T / m J k + e 8 4 0 f d C z P 3 o K 2 k n K Y R Q J y b w k k I y b b f K s i 2 4 7 d z b 4 J 5 w l O j x I 7 3 g Y V u B r z i 7 V d L 9 T 2 Z f X t q q K h X x + N S L x V C P n R x e R g n + y Q W y 3 o Q t r W 1 C j l q Q s d 2 5 R 1 q 8 l S K h R G 1 u E H w Y F 6 Z w P t l u O f t I T Z C O n X M 9 0 4 Z l N t A z L U s r q F n Z e 3 S r e H i 4 D Y A C W y 2 C 9 A B 9 / M 4 Q x N f + x 7 e b p h w v c Z 2 N y 1 O p 0 2 Y I O 3 y 9 n 2 K N a 5 T r 2 9 f a R A I m K r O L n r d i + 6 L p 7 7 q 8 6 7 4 m h 4 V a D b J R f l c v p 4 k m R w o p 7 8 9 9 n z 1 Y J T d k O 6 a y g T F p g J k I e 8 + x i Z 4 R O c b k W U 5 q b e a F f D n z y I B / R U S F y k d R P b z 0 l 3 0 k g d 5 W y c A d K 3 w a U 5 Y n y F w D C U Q u f m N d 6 l a Q C 0 z d O O V f z 5 8 Y O A / K T 5 k j y a J b i 2 A 4 C j 2 N o e 6 V z o q f 4 J Q N F / E w n M d n A j r m L 6 V 6 F E A h r s 1 D t H u R U r l t a D p H G w H P T E j E l A I c g U Q 0 p H i b w n u r y p e Y 6 r c E m 0 y P y i Z L L b 8 z d R b O l C B g + 2 o A 7 P B n a Z S T s j 8 I f s z l l + 7 D 7 L q m k K s p o l o j 2 2 7 n R Q C F c v Q V o N H p Q Y H P J + W z g a Q O m e T k z a v R f l l p k I U R r o x q 8 G 8 o H A + G x U 0 k M U A L g A r p 8 Z t L 2 e 2 G K Z C P R 8 6 H 9 O x B h E w m Y s g C Y 7 8 k k E C a X t D O F 3 d T s d r F m u X m T L C m j 1 / 5 B 7 G S B n F + l Q 8 G v z 1 V u C l I M J n B f 2 E d o q u 3 q G n 7 y A U 6 f m 9 f m Q g v s s 7 8 E H A y Q V + u j 1 j T Y a s I x 5 F 4 O Y b v G S h k y z B b B M a L T 9 I z v T I 2 I 3 Y i 7 h n H D l Y i J q 8 k H h K V S Q J f R P 6 D B u f L N 3 L G R j a 4 N l 3 p / z j i 9 T l l 7 a v M W I U w f x 1 2 7 c B f 3 y Q s R Z d Q A 8 6 l F n P 3 p 5 S e V M w G T H y V F s E X F 1 t A V l Q A 4 l e b / u N O T v F p 9 e t U D u e i x I 3 1 5 u u 0 / F r x k 3 f n G e 9 j Y E k x j t R 6 D P m c s Y 8 9 r n S M F 4 s O w j u T u M J S f l c k 6 + J D C P B Y 3 m b V 7 4 U v + X r k o Z 8 b v d R 1 i L c n o c L g q l b K o T R O r n A c q T u V x I f m j L x R E g A e j n X a J S K W 5 C 0 v d S g 9 d / t 9 / L 9 y H w t O / d w K O / A D 8 e b o N d 3 Y l B h U 4 v b / B k z s d 1 U X L M V Z V Y L f 5 7 t d 7 R F E T v x j z E j d X P Y J S E H H Y I u w q p Z N H Z 0 v q 4 u F 2 V f 0 S 6 P X K z F P g Q N B t K 1 J k h k T r 6 + U A W e H E o A i n d 4 q W P s 3 I T I H o E 7 8 2 D 2 W k G 8 u q d c 4 I Y e 5 K e 1 / u E U x b L l y d r n 9 + s L 7 5 M J r m A G N N 6 i 0 6 G h 0 W + u r s Z t 9 V X k g t 8 C j P H J B R b w Z u K H z Y y Q y W 0 7 1 B S 5 e x O u S 5 s Q T W P O u z m H 1 z U x Q b 5 w 7 m b h n X J X h G j a R 7 G J p 1 y l R Q 5 p u 9 u u 5 L N K T Z v s n B 4 B / O D P X j l j g B 3 N G j p C Y z E 3 z 9 e b o 7 O J k j Y 9 o p E m m C 6 H N / h + B V c d s j v Y h E q P e G L U O G 9 D u M a l s 3 0 J H f q L K + Y a H w W j 4 n P 5 M F I j F o 3 U x r A X d 7 A 3 R m 0 K 7 + L u p A z a n R S V c G f 3 c I W w D E R l c 7 C y r n g e c 4 C b / P u p l l i + l j C n v U q n m s H w S x w H g L n Q p u Q / T x H y V B m f 4 H 0 Z V u l n D 2 n 8 V v G L i 9 W I 9 D t d H S k H X r f g g O S 0 m V w p H R U + / F k 1 f 4 P 0 G j T H Y K s D 8 0 + 1 i 0 U t x b w U r y X 6 R B / L x L 4 k t b R D Q y B A d N 0 E u 0 H 5 Q G f L 0 C M E F R 5 g 6 3 g g R W J 9 B O D v y I S v P Q Q S 0 d C q G V D l / o 7 D g 0 1 e 9 a t r 2 p K 3 E / b V A u l u t / r l P e w t s t f h r 9 i c u / h N 4 v U 9 y f a + B R h t 7 H K N 8 D x J Q c C h H P 1 h l w b T L g 1 V N u M O v Q u m w g U i D n f J N d Z c D H c a u f n s v a v q 4 p 3 P 7 q 1 O 1 M s B + i 0 I t 6 D Q l Q Y i K W m R z f E t a F + p 5 m s P M w d p n r O M Y 4 B P f 9 s m 1 q / 6 s K 1 t / 4 0 a F T N F 9 m 1 b 6 B p o x I y Y 4 I N k r s s L U z f P t w w l Z W 8 S Q 7 R L + q 1 1 v U Q v s j v 2 q c 4 8 V W V D u i / D m t B S f x S u + S R u Y x P 1 s B T E 6 x L + q O j 4 / k C i Q h 6 I E X Y R l + x p v U v x 2 Z P d p i P e i / V Z G 7 2 3 T C L Z g Y j F b b f J y Q S Y K + u G R R K e Q V v b g 9 h w + W z 7 1 W p z u m b h N R H 3 q Z v r / e s b / A N 4 w x W p l T e C d O K x 7 + 3 w 1 g 8 N N k / R + F x N 5 z u B k + C Y 5 2 Q m U O i W R f f r t r H v W I e h v o c j V H J K L q Q r 6 / W O m E V + z v t F 7 b N g 3 f P U l s c e b a p y o l X F m n t c e I x k j z R 5 d F A X B P 5 K z 1 k 4 f / Q j Y B s D l M F Q 4 t p M g N P c W v 6 8 m u k M t f a q e o M W L X F m D B E T 0 T Q x r B X K 7 p h r m 0 t w v J 1 x 1 L 7 o q A r Y 9 p S E I D I w D E r 7 p P J e r q D w I + p t W q v G T q J l / a i 7 1 Z a 7 + e 1 2 m + D 1 P W 4 j Y q O Z q m 7 q V L J 1 L g 4 I y G + 1 b z F / y P P t 4 Z K 2 O R r X o Q A m Y 1 m t 2 3 q 7 W U 6 p + M Z h b 8 1 C Z b s W v c 1 h d a i w I B e X m 9 u e 9 p N w k 9 K k Y 1 A f B F d c i s Z + 4 A Y i b G a d u o K K q h w s r H U b Y w z t V I / 9 Z F u J g 4 L W 9 e W y e n d 4 g r y 0 J i p x Z H d 5 O x w X 6 b 1 N 8 W q f + x P j N j b q U 8 Y u V a j m v U k O O r 7 i o C j y W D 1 7 j t t n B w A 9 r 9 g B 7 v f 8 7 u w f q N T U J n f K A Y X R 2 L 4 R t O I M B p M k r M U H p b U 4 h g 1 E j E F / l y P B z o j E 3 j o H J E s s b t k f 3 M s l l y U a C M f j U Y u T 0 0 i 3 K 9 0 8 Q k 9 p K p 0 p t + t u V Y e H S F c F p e G u C A b b R r T M 2 C J P 3 f J 8 S b j 8 j P x d K O F q E s a p t F 5 k 3 q 4 + k x o 6 k L b u g P V x 3 S G L F 2 P / Q d g a a 6 a c 9 t 7 X / P h Y x / U Z H x 7 C Y u 5 l S H z l B E L B J j i f i A N i y 6 p K Z d p 3 z Q h V + S e z 4 3 R T 4 w r I K o d q g H Z w C S Z T x e 4 k r i t m W d y 5 2 Q g i Y 7 g c d A n q g u 6 c u K 6 P U k F E p D m v i 7 H K 1 B E U E Y X F f K R F 6 w y x Y v w / n F p / K q t O w + D o R v u T j i K F v 2 O 6 U u V E n q 9 x B x G k w T q d u 5 R e n a H k F s 4 u f X / W X / n Q 5 e 8 A t X 8 d 1 K h e e o m W 1 X K w + 6 i Z g + Y z 3 / D B / y a v i b J i z 9 0 l I b 7 M v w 7 n 3 s d 3 A C f i U m E F L C 4 V J + q I u D S r L H P D H m V g V D T 6 m 8 u B n V B K Y S e s B 9 g J q 2 3 y v M o 7 5 P 0 8 w G e + K k P v q z K 0 S n Y v 1 T P 5 3 q G R E 0 q h w R S y h o 4 o e 1 U h y J F 1 a i T 4 p D m y j w C 9 g 2 T 3 C 5 X k 3 L k Q Q f s M Q M r H 9 w s I s 7 k X E 3 B O L s / C t u M j m 2 0 U 8 R e m t x f u c h d A K y C T i f v 2 C Y w W N 9 c T R a F V B F T p S S D Z c V o + G U z o N B D U Z g U + W P n s U Z e q d / c r k z n 5 B 1 l Y R E 1 c 9 j 7 R F g e 0 r Q j V 1 r f e g B j F b 0 L Z c N g 4 C p 4 g d Q 1 m L i s j X P k N w 3 y h l Q z z O o 2 O d r 2 7 z q O u S w i A z 4 A 3 / / z n 4 5 O w I b f 0 I c u 4 o / E 9 f V K q y O N x z 0 G h 9 O G b T 3 j i o e s 9 g Z L X m F 7 n 9 M B 5 P G N S w r 3 1 j R U m e f w U U 8 a q q 4 D B M 6 m O Z Z a e 3 B 8 0 c E f X m k V y N g G P E r q H F 8 f e g T E C t 5 x p A c b U i A N L r E 3 Q O y s T d M 0 p W c L L i 9 T P W j 3 X O N 7 o 0 S g S A K g l C o S j M y H H S X 8 k b + c k S x 5 Z K B l P + v O 2 6 D c J 8 D n r 4 j n M Q m D L k S P i + L Q Z y 4 y z f s U p O F j u b o s v x N w h 8 w E Z F J W o / S U v e r K Q F P 5 9 c I q 3 b W 3 F Y m R 9 7 E i 3 1 8 G W l 3 A o 4 3 t 1 G m K / f / p j P p i X 7 R G V W V N X T r b i X U o 6 n v V c O R / d e T g C B T k C z n t n k U Z f 8 3 M S A S O + w j 5 J d s s A F 0 u f w Z 2 d A L 4 7 s b E G d d v 9 x D w W 9 y b s Y Q Q 4 j e r q h P n i 1 e x a t 4 p h X D U Z Z f 2 U A U G q j 0 M m o 5 n b 1 e v s f r h y + T s 3 y l Z h b v j I c u N W p P T g c O J P f r D + K i 0 x g v H y S 1 7 W 8 3 c 0 8 f O E + x / M s H 5 7 N c e t + l 8 F 3 / 7 N K P X X d + x P v 9 5 V X w P 0 g c f D X 9 S N O + W O S m W x / s Z r 3 f W E B R 7 3 c 5 T 6 x G 3 / / h + C W 6 x 8 V s v 1 a 3 0 5 m A F w u A e e 3 G L o Q G W 5 i 1 y W q t G j k b G 2 2 7 8 b m b m E t l 4 n 8 O h 9 l I 1 U + U 9 j 2 y k P K S E E n A z 2 5 s a O q o 8 i 4 b N A b t B d R 4 9 c + 9 K y 8 g p q + F W o j l i V H N Y Q B S g U V g I r f P O + s P v / q 2 C e b f w G m o I s M U a m m M v 8 P D J l W e f L p T l X g 2 i v b + 8 r 1 K o Y 5 q 0 y 8 k / N Z R / C o f 7 b B d i v 2 4 w / / b U 2 D D u s + B K 7 q w M 5 w S V U r M E c 3 j S H d Y i Z I w 4 L 6 n p O E 8 Z d N 5 D F V i 2 2 N i S 7 D r 8 l r K H F f Z I b 4 u / v f f t n 2 U f h D T r 2 W r k z I r 4 f N z 9 f H x S 9 x w / 7 x 9 9 m e X k A M J 0 l x M p e u / y + q e o l 6 7 F E + f H a 7 w T j z 3 5 5 k w 0 m s j C r d / T H 7 Z v d 4 / 0 K 0 U i a V 1 d c Q 8 z 1 y t H R 9 x b 2 3 G F a 7 / R w m C 8 N 8 6 S 2 a / J V 7 O R D l T r M m k w N 2 5 f X 3 d e a 6 6 2 i z y H 9 8 d 7 j 1 I g 8 d t B v n 0 c M D u 3 j C P 6 r + W o U j P 5 O z s w L Z H P w c K 5 Y y 3 4 P x l 7 E 8 P 6 7 v m 5 Q j h 6 o + D V U 6 s v v 0 W V 0 Q L X g 3 k G h 4 4 j 1 e R y 6 x U Q h l U Y S v Y X y I n 1 i Q / / E s p Y 5 L c C w 3 t 3 Q F o O T n k c 3 R b T c c j p Q L a U f P z k 0 b T c r b X s 5 c O N q P O + N 9 f s z 4 b e g k 6 f 2 A p 8 6 X P v b T 3 k H i u z S g S s b W V N C H Q O a A G w L Z d N r u L R H o S 0 V 1 X M J u n e Y 0 r x q 6 5 O w O j 3 D 1 + f h U h l v X V k 0 y i 5 J b n l f / o s s O S g h Y n n x y D 3 d O f 9 m g f a n X 3 J / 4 u 0 I O I i Q r l U l Z c n 1 j W + x V z x + 3 B 8 A 8 Q e J z k / + Z A R 0 O b R p f V A 3 3 8 / 7 X 9 / u W P R u O + q r y z i 6 f L D 1 p J 8 x l y c + x a f s t P 6 O l M 7 / z p j v + 3 R V J w 8 8 u f u S g 6 T 5 Y p r F N t 6 T f D y 9 E d 4 6 5 g J 7 a z G o O h f Z 8 t g G e P L M F U J 0 g 9 / M 2 j p 3 I n q f d O 1 9 d 5 o d Z w b T n F I B 3 h A R + G u j 5 2 w c 6 g a P N W p 7 P g f 4 q c G s t L l v + P z u 1 C + V v 2 3 P a n h 6 H I t T z O y x 6 D + y y F E l d Z b A O d T R k A D l r / Z 9 q R k s + Z m x f 0 2 o t g q 4 c L J o / X 5 k x c J b Y J c T u 4 J o Y f r a 3 8 + I K d Z 6 h G O p r p z p 9 1 R u T x Y K 7 9 f g 5 C k M o N U K a x / 2 Y S N Y U o m h u 3 4 z k Z R p 9 3 7 + m i W X 7 G Y x N F c Y f Q W w p t I o 8 4 o c Z 3 / 6 i W M R j L i A n E 9 l Y A w w r a 0 W S E 7 y I c W s T m d E F 2 6 G j 9 i U + M 4 n Z o 4 A 2 7 B o F r Q a u 4 C v / B B f 2 V 7 3 e Y J H f Y a c X V c B O 2 6 r k C C I m t P M s q 5 V R X T 3 v J B a V v R K K e P e 5 x z v A Z b L c E t + I R b s 4 f z 0 7 Q 1 3 0 N J T e m r A T T F D n 0 E E N L z 6 5 d 1 R d b Q J 0 S u A o w q 5 q R J A I D 3 h e i m E k P q i Q 1 s g w 2 3 m x O G n v j S q 9 I U g z 2 9 m 9 G e M K O F f 4 5 7 M e z N H B C L o 8 3 R V N y m C K d v V 5 l 0 h 0 7 s L k 7 o M X d J 3 n t L m 2 R 3 o 0 I j y o D f E O A M Z k p Q M I P A e v V 4 1 P Q 2 b I I m o g u M 9 f Z 9 u P z q L N O o + Y e Z i S 1 u k h I v X w x c 8 q e 3 c 5 H D m k d L 9 y L E W 7 A / p 3 l 1 3 + t 4 6 o B X E H i o V G o b I j Z 5 n x Z z N T C 6 i G A e i + u 5 a W g Q K J Y O c J m b A l U j W 7 5 b M o c P c s 9 P j 5 f A r 8 / N G 6 8 c L b / t n D 9 R x M A 1 8 Q y O U t t s 2 3 i T W 0 I F H 8 z g h Z R Y O c Y d h N N N 7 9 P G i D + y 5 2 A B E q o s u h f q + u b V c Z i v 7 g 4 g l t N O 8 4 A G U 0 h l M B 7 Y B T Z V + f E 6 t T B T y d W Y Q + F t y 4 z 1 + t I s y g O 5 Y S D p B W l x b 7 u f t S t X H a z s T R C l e 8 I t 1 l + t h l h 8 O a C A j A B g w V r a h 5 S b 7 j 3 V H n v h D S Y w 5 z s v u E 4 c G Q d A b 1 K O M D b M 9 F M T n p N z I a 8 z 7 K y / 4 Q A R J + N I 5 u 5 8 G L I V s A T M i 3 G T k q i j 0 w / v Z 6 8 H l 8 0 x c p p h t M o O C g f N w 8 Y K d 0 h B A 5 h y t f a 0 k 2 g s M S a + D A Q l Q u 4 U O R C U g I x i 5 d Z Y 5 s u o e 6 E K C k t T M 2 W 7 V 7 L z d G g t s 7 a 2 J u z r 4 a F j r g T q p T m J F j J O w C L o i 5 7 a 9 g M l Q D v z D / H B A q a n J 6 r i 3 / e g + r 7 s K g z z m e + W x d s T q s o m 6 j 5 o R H / R e M d L L U d B w 5 2 f d m x X T D f S x 1 V d J 0 t B x v N m 8 J w k j 9 p m X l d M B M l C 2 v E S 9 U f M h e J a e 6 L d L S X v h N O X 2 + G R 0 n y g / F 6 W B g G 9 4 L V Z U m a e e 0 / v I o v Z P 9 Q P j N 8 P Q G F o h 2 g F O D j I C X R G B 3 t v J n 0 B g H 4 4 4 u 3 + x 2 L e X C 1 7 d 9 l i P i F j v l Y p H j g L / 8 p a n Q v H t P c P i t t Y v H J L K Q M y g e z H N B K I o R w D E H E r d W M S G n 8 x + i 7 b N N 2 l Z D E P b N m 6 n L O j J B + T 6 b v A J L a 0 t + 4 3 H 6 v v b H + p 4 K M d p 3 a b R f Q e 4 O L 9 U d B a Z q + N y W H 8 X e v E 6 i V a 7 O N i C s N J t 6 1 O L G N g N 4 a W y I e f r a S E A 5 e 1 k H d 0 M L 8 Y f a R m 4 n X Z y q m u v E k M c 1 K s X 8 X k 9 w i D G G 5 l z 1 U z L 9 A R 2 q P w U 8 C Y E A p U e P 2 P z 8 c C m T 1 i p 8 j 7 8 j B Q T p C 2 9 7 o 5 h x i A J b e I R c X 0 M U 5 P O u y a 8 b g 8 S f t O r g O S / j 3 m + 5 + F O 2 7 Z 5 G K i G X b S y j u z i Y a H 3 I B 1 l w u K q x 2 d w E S z A Z o x T n e 3 y n B V 6 l 7 s q K Y N g O z 6 w z 6 9 u o c L u c F t 3 m u T z u x U Z u i 8 z n o Y V n M 2 H Q N l e h U a Z A p 8 l 6 + v Y C K + 2 L i z T s Y 6 b 9 6 f v 6 U u A r / d S 9 o s 9 7 o a B o I v I z Q 4 5 o 7 z t C 2 g X D r 0 9 A B e 5 8 l L 9 R p 3 E 9 V s P r v R d l K R V R K c h z l + P t 8 1 w B 8 g 9 r 1 M 4 2 N n E o I w R T o y B f n P i Q z w A I g b V F d s 7 8 4 G V O B A z U n 9 S Q J / H G l L U X e z U P R D + w 0 5 w 1 i 2 q r O t d S i 1 b e / I q a B c Y B F e b e 0 m s i U t 4 x Y e O X e 1 W / s 7 p m a Q k b p D Q 1 Y + E o g 7 j S L B + M q 4 H 6 a X t / D g 3 N h f D H N v M 1 I r h O D v c x 3 7 L I b 7 0 d U r H 6 T 2 K Y y 2 u b X O 0 L q C J 3 K N d d b 5 c 9 T R Z v 5 O 7 M i W R q G q V d s h m e + S q Z q V C r Y S P M R X I v X 0 I y f n V + h B M H E U F 5 J L l 1 R v e R L m Y R v s c J d L s L W 9 O S C h T s Y 5 W t T x + u T Z P z A 5 S + S U K B Q + I W E d 7 o 0 B 6 v G G k F X 8 4 b a y 1 f k 0 O p l 1 u 8 y i c n i 7 I V 9 N + d N 6 n J 3 G p / c x T 6 b g c L V j w V L j j 6 n X V 0 T a V M 9 F 1 3 G R L A 0 k M F t g k H s 0 j P L q 9 Z c + f h 2 a c m f c 4 p W b H L k c C v k k 5 c Y Z z F j S A + P f F H r C R s N 0 t v r 5 T N y D C i + 2 7 R I 5 q d Y u k K / + 6 K / B V X F q o + l h Q o K l 5 5 l 7 l T f o g 8 6 8 T l 3 1 / 2 J q w z T B w j u 1 B o 8 g I z A 3 g S H u b / R e Q r Q t 3 5 9 M U 7 9 o 3 M U X s S q a N x Q F 8 6 f Y 7 V A I n V z 3 a h f X a i + z o J v T S Y 3 f F H C k F 0 / 8 Y s v P 4 l r + N l H g D v 3 e e Z w + j V 9 m W k v p Z J H G X q d f M 8 t T d v a 8 2 S Y K R b Q s q x m G K e Q I O K v I o g u G z 0 J 4 N I U H 6 V v i 6 B O n O r F j K N p 8 l V k v u r e h 2 2 s x y B F Z L n A W i 9 j f 4 D P q P Z Q S W q 5 k l r b 5 D d B / 2 y H S C U Z 2 x 0 u Y G 5 w n 6 g x 9 d / k h o z Z f l j 2 u K C L e m l 5 p T e D b b 3 B P H y y p B R J 1 a R f t 6 n 3 0 s X D B H Y X p P j v v X B i x 0 n H R t O 2 i K 7 F q 3 G k B r 5 e r 5 W O i W C k 5 s b b Y D c S P 8 Z X 6 E 3 4 f l e 2 s L P m a D F C R q V m G z 3 l 3 C 5 L u b J h C 0 g V / O W B 8 e u p f C L / c j I A h q c H T J y q 5 J y M O Y G h 3 W e E q W n W m g K H J 8 p G 3 0 G T 2 j Z 2 z 4 k a z t R B F E g l 9 I z M K R A N 1 V h H J W f u Q p n O B x B l w Y x l W O t q n n E x h b m N E A X j b z N c K c k p D T R C b L E L R M D 4 x 2 2 y B a W b x l 0 f e t E 1 B 0 I M i 5 t a s T Y p S B 8 O U f j K z t n + S s F + z z e 9 / 8 B T H 8 4 w u s l z R I b I Y I B r U b 7 O K a K j F 8 b E 9 Y Z M / k j X I c c g e 4 A i I I S m O R c K n k r i S Z 7 n 5 2 U e 3 E R M 1 1 7 w + 2 s b r D B a z s H C S s U u q o D t x p a J t B k s x f J + W y 5 1 5 z 6 T a Y a K 5 u m s u 5 v Q Y C p u e / V / M E 0 Z + q 0 y 6 p R + X N T 1 l E X 1 F D R K 1 Z 7 h X 5 s N h h A x h F p 5 K w a H r V O b Y a 5 f H g a y + 2 3 C l S S b b J H m w U f 3 t + D N y s n O q n N f m S 3 Q M H i P q m c 7 p I W O L V 9 V B / w D L L p B j 8 N b D R D B A R K d w Z j 8 J l E I o D t T L E V b 6 d 1 A q 1 y R 5 v e w e H / H V 1 e v G R s U T F y z r t e R N w b P n m F Z f P 7 P T B V o 2 x P F w 3 M L x u s f o 3 3 1 m f G t l w q w Y l i s V O m o 6 B o 6 p m h 2 t a L X O c h f r J t g 2 u C z k d g p V q v 0 Q 1 8 M 1 B q D r g t Y a m f W m H D Y E j 9 Y k 7 j c e s H 4 k H u 3 + d 3 n x S Z S S Y D + Z K / Y z d 9 g w Y C 3 E O J f D 1 i L d / c T B S s U X E F 1 W g n n Y O 8 s 4 C X J 6 s c i 3 g k i Z o y 2 6 k E s s 4 Y f 3 E c g W j 8 H A C V W A V E z 6 q G Q 1 Y G 8 f 8 6 H N 4 l 5 + O z q T U 0 S O Z h d t D P R m u B Z C i 9 0 a J J 7 R j m l y 2 K i y Q F a m h 1 d k f V z p W i 9 u V t M 2 S z y X l r 8 / N a b n j x x d t n 3 Z 8 r m U f i K S a l V c B y z x p W j L K 3 c 2 u u n h P c Y z k 3 D l b i K 2 3 n g C i g f 3 i Y b q H o L r c I e c V W j 8 v c h t B 4 q 9 e h y 1 V y 9 h u v G R F P I n / 8 y n Z H 0 / N 8 m K d I V u k s 1 h Y / W Z q N r K / A g h G 4 Y 8 T j b / 5 B e M h d v C 6 4 y 1 c w R p Y 1 l 5 w i y X d Y H j Y s 2 W 6 i P Y h K c s y 5 r 5 p W m t V u K 0 u 9 2 5 3 j g m j I h r j z Z I 2 w F h e X 2 L N I K P R x S V l o z L 6 r l H r P s d P M I o A x 2 j u 9 P V B F d f H A a y b B 3 L Z V O P / N i D 7 v 7 z f f + / r w q I f a n m d I 6 H b r Q / f k d k o / D w y Q z Y K I z P a e j O X 7 9 z o b 0 Z m L I / 2 v 7 9 e w Z i W Y g 6 p V O H a k t d / 0 / w f B X c 3 l Z h Z f S f r / 6 1 R 4 O 9 H Y 6 w W 6 e 5 A H n 4 / T g N L 4 D 8 c m / 3 B f I z + T M F 6 / o 7 N 1 t 9 p G r L m / 4 W x 2 W N o L P m C 6 0 K n P 2 2 j 2 7 / M s s K 5 q / e A y l J o m d u D L 4 W d k / H C 2 3 h d X t Z r r U j w s 5 q I 4 Y Y o 2 I 4 Q R k I N k / B d m c n m j d L G K q E / h Z a 3 w 2 T s 3 G K Y s c Z a d e 9 U / e x d G f O q p z w 2 j I E 6 w b d 9 Y t F S 6 1 z R + e 3 w E U 0 H N 4 C G N G M v Y M Q B w x h M J G t / m I b 1 d 6 Q H / s p 3 p L d 2 I m / l F m l G i m + + u p 3 B R 8 S J z 0 W K M F u R a 0 5 + 6 T K 9 L Q i t v K 0 q H A Q / K j 5 p S D z 4 u u 7 + a r + D 6 l S Q D / r z u q t T d g 1 r 2 J 1 P C Y w 8 R T L w m e 2 W L l 7 q / p O K p o W U E / q F 3 M N V O q B x S z i e o j c C J S a 4 q 9 t V J + / t 9 C k R j J + 2 2 z v b S D Q D O E a I f 4 9 p e W s 3 I 0 j v X 3 q + x J O A r Z M x B v h / H T B W 1 W 3 v 1 / t s 0 y 0 T A X r r P T 0 5 / a w P X b A z 8 d i z y V h G 6 Y 1 s v I / I N X 1 1 P Q I G 2 E G n Q z 5 X 3 o 1 K j e t + f t 6 2 d g Q 6 o g 2 b j g d j T p T o 8 e k l W U 6 r G n u H v r s m X I M n w s l w X f k o N N w O s 3 J Q s k E B j / p 6 C Z A V 6 P p d U E 5 P l q a 1 a r S x v u c + H 1 Z y z 9 j 5 7 k U E x N L p x 1 9 8 y B t e f T k z x s s t p Q A d b f 4 H j Z n a P x 4 4 C X O 1 P 0 C a b p V u R m E n e s O 5 E a m F g i d D C j u 8 X a I q + 5 D B w u t t 8 m / v K h 3 G E + I J A 6 o W 0 u D t P C u 1 m n w s l p r 6 j l n L 8 H / + 5 P 4 R G v z u M / 4 S D 2 S t f O f 9 3 I x f u S e Q A p G B R j N + X V k F C 4 D Q d 9 r 3 6 1 q D E 8 W o E V T j l x p e 8 m Y t / O + Z K U c U x Q X r v M X L z J N t b W P A a v B B E s w j y h M 2 W W g p K 9 h k g Z g m w G M p u h f 2 B 8 v q n 2 b p P T 8 f b H 3 L 8 y B f f u u H 9 / N S X A / E e 1 O a j Y z 6 I c 6 8 T / + g t V v R V n 7 8 n v 4 7 i m t U 8 R 4 g y P I k G K r c f F 9 9 m 4 J s 9 V M c c / x B T e a 0 h h C f X J X A K R z h e g I J j l F g p O b 6 c I A Z + O u P / 4 n z H / N L N z M v 6 H 1 f 9 z b E V / E Q c e 9 c n 8 2 3 f 4 o e 0 + r U o u 8 / c d J p f g h R N 2 U i s G T c Z g H f N N u c L w r e z d O H m C L p 7 r 2 S z / I Y F K G X S X s w 7 u c H + E + c X 3 b Q A o I B K i I H 5 u K m e b 8 u B q J R q O h Q A Z x F 7 K 4 9 l W D Y s X z F k o f S x 0 7 M y B E 6 3 a v s l B F 2 N 0 t I w 1 y V 2 e J 5 1 s k P G P q L X e l 9 7 g n w k A v 8 z 4 r 4 T U 3 C V f r r 1 N d / 8 B r x 8 D E d p i 5 6 o W z x g g b t 6 Y Q y F d p J d o 9 3 g B y T c N a p U p 5 g H K C R H j U / + N Q o a d I Q N r c O l a Q M D i O 8 i G K 8 x x l k K O 9 z Y O C 2 Z + Q O z m E 3 a V P E 2 G Z + b B U 6 k g z i O g l m Q h / Z I w / d K b 9 5 m W c x X F A v 9 / P 7 1 k O y D r T Y 3 l v d M C e E d K w k t X N f X 9 N S J X d S h Y c F g D t A i 4 J A t 6 9 h F / R D y k S / r 3 B c T C A N l n D f E J z T 1 w R X E F 0 S d X 2 O + G 1 / w 1 W O W Y h v D R z / 6 R j W 9 f 7 0 e o C T 8 K C P g Q y 8 a L 4 9 X 8 r O 7 L Z Y w D L Q N G I Y X M U L j 3 G u K 3 T n 5 M H k W c u n t 6 1 6 I 1 J C M 6 Z X G I Y 2 f X o t 5 q B p I k + R M v 1 G 8 q T F y 8 W 2 T 2 z b P L e 6 K D o Q q u q x b S l / 9 Z 1 / / G q n v k C b U / 6 i n / 5 u 5 J Z m O T X + H j Z x f u X E a C K S p / e T F a S T S g d 6 f I u M Q J N t S 5 g e j 2 N o i k B 8 G M 0 K X y G 4 H e B X b / J n u 3 0 i l w g o a w r F y q U X A V q 5 S y w 1 C k z J M z r G n X B o i m 3 e l 0 h Q 6 b X o E Q u q y H m O E e W J C d F Z n Z 9 e Y B w l + 3 6 C w g 4 R y L d F v h 7 Y y 2 a Z a 2 I H D X T W A 0 4 O J N u B a X B A g y M w b c H n S h Q + a / 1 E k K h u V Y G o I 4 B z L m K D Q p t X 2 i Y U i Q R T 0 + X 3 n F D V x N 9 y H R h i / b H d v 1 Y x D G 8 R U Y M z 4 t / 0 C a x J A a G r E 8 u e i U Z K q s 4 E a F F y I j 8 C / / Y q L l H v 3 u Z W O t o L 9 9 g 8 f R 0 o 0 C N 7 e e S 5 s G h 3 t L B M 3 C V 8 a d c B v X Y D n f s x R N K N Y L q p o i e I 2 h y T Q c v x 7 s / L R y s h y H j 1 C x i e S U o 8 1 H P y 5 b 5 N b T F V e 3 Z 2 V v H k n 1 P c L J 9 v f L R d g f G 8 s Y g l a O + 1 i f D n e + v I p d X q F O b f B k z y Q f i q p z N p f U Z S l 3 x C v y V i P m J 9 g U A i 4 C l 5 n N W h W H Y D v N W J i 4 1 8 z s A t 2 O s r 9 C e P K C F Z E 1 p r u y c 0 o W / V l m 8 3 b J j o O z B x S N p P T n M p 9 m o y I t 7 a d p G v S d R d V U 9 o G r s 3 l g O E F v M t f 0 z K 1 c W U o E J o E t 8 O y X g H p A i e M I g W y 8 n V 2 9 2 A 5 i g D c O Y k Z v p c E M S J k j y z 6 B c i a 7 L X l c v 0 u T X 6 0 M l Q K 1 y 7 7 t R F 2 3 2 y u c 5 B q S Z M b r T B z Y g V G R y K 2 y j T K I S c S E l L V s 8 z 8 z o j N Z G 6 Q 5 2 z a N E 4 U u t j b m H o D 2 U B L e t i b 2 + M O Z H f T 8 8 S O 3 C E V c 6 w A U 0 a O K P B q 1 e 5 j i O h 6 Y G n C i a w C 3 M b z / r 5 x F 8 6 5 w Q K c I C s r 7 S i H 2 x W P L s 5 g S 8 T q N 1 j 1 r o O R j d B e E O i s f k O 3 i T A 2 p c 7 e f k U x H Y A J b K h V K L G M 2 i 0 z q O 1 9 Q 7 i o D e X x r W Y z 3 M 1 o 4 Z e 7 / z 2 l b s Y o 8 r 0 f E d w 8 A 0 k d c O h E / 3 Y N D t C T P 0 p f n Q 4 6 R u V I C G v + Y 5 r n I 7 b R Q T + J P 6 y D 2 c 3 R J q 2 y n 4 P 2 S 9 L T J 2 U e c e N Z Z C v E u l E e y 9 h P F l G 9 j g A s h B w O B T g e p 9 1 O L l r B y C f 9 q z / P d P / S O p k V z n 8 J a n D m t 8 p C H a z 5 W b 3 E B o 9 C b y O 2 n 4 S f F W l M E h P B w M P 1 B U / 7 E L M a f 2 l y O D X / b E 8 r N y w O b 4 r J H g 0 Z j v u I G D M W O V 5 / g g 9 S q V I 3 l i V F Q t 8 C 9 s c V I L O 6 Z s o R g c G j y + g 0 l h A o H k a U G W t X H a s g D z g c u x G f P g A s y g G m w y j p 7 k + S Y p c 8 j O 9 J p 8 7 6 G W d 7 6 f 1 + e e a o Q 4 l p K E f 0 I h g P 5 E h O F M t d T h o 9 l x + N A B 1 a l s B D W q e u 9 z f O + 6 2 c + L r 8 V B x 9 K W b 1 i A T o C G N M c i 5 v 9 s f X F / l A 6 J e g p S 5 l 0 a P P c D i P U x 8 r m 5 z 3 z y y V 6 8 j U D Q q o u 6 C I 1 d 8 k m y D j F a Q 5 d R o t C f h 9 u q x R y u Q k A r V L o t y 7 f F h 7 S / x 8 4 a l o v N R d o / X I / j x x 2 a R j 7 j i H X J u 0 P d B I z g F j N F X u j z P 3 j Z W j / n U L h 0 d H F V o 7 R 4 y w n V 4 o C B v T r 3 z g 6 R u m l E / 7 4 G l E i j q r n X 3 I t q j Z f H M p M f O v a e 6 i + b C c C V M 2 P 9 u j U y / n q c 5 T s 3 M T N Z M t J a L B a d Z 7 r z s Y M J g g C Q 2 Z R B 0 J 5 o l r / m k T R 9 d u 0 i b 6 L N C C D F A n T M c B z Z 9 Q i f J 3 Y W D t u E 3 0 Q K 6 / x H d P t 6 G A V h 3 7 U d O k Z Y f w a I E o 7 F o B A M O Z 7 8 9 n f 3 T 0 9 T / 5 p + P B + Y b S f v a h n B 2 F M j P u n z u d q + f 9 E T A I X 1 T M j / 0 R K x 5 t P 9 h S u a n L y B e Z M X U m f Q 8 H Q 3 l c O m K H P l m x W j v D m x N m Q S Y w G G 4 i o n p n 1 H 0 r s 9 e o t 5 8 m g A U Y k e K L c l N G v K U H 9 l W 4 C l c L l K x M g 7 G g I S J H U 9 h G m u Y t 3 W J C / E t i j + Y b G G l I i P 7 1 2 + 8 9 5 p R z U p e n x D r w L 1 b Q e 6 H q 9 E 0 D k I V F i n a P O M j 9 h O t 6 H Q R V i 6 G R f e H c C u b N 8 R 8 P p L N y I y s 8 U h 7 X v a p 3 U W X 9 g n O S p z L + F 0 9 M N j v + N z j 9 m / h 3 P B L N v U Z s m F k e E N 8 f Y u N s b q X J W v d 4 D v j i T f / t d I V 0 + 0 / r f 5 W O 3 s L X Y f U 0 g L q 4 r T X 3 n C P W R s H C 3 m + f 1 V v 8 u 8 k f 5 h 5 H T 7 X t P l Z 6 b h e I x P / j z m B P y d 4 G P Y L I / R x F 2 8 v y R X P u 9 + 2 K 1 l 1 Q 7 4 w D P 6 2 K z d 9 G 7 I 2 U f 2 J G M Q / G 1 0 M I 7 + m t B d + b n 9 J 8 e B 5 i 7 H D O i X + 7 n / 3 b y d 5 j r g j V f b r M 2 a R s z Z t I V n I p d l M f N H o m O I f P r 3 i o M 2 + i m + c s g s x + h T W e W U 9 k d P 4 o H / q A O Z w 9 j 5 y 8 s 6 7 / H u z Q s X 2 3 3 p f e t 8 + k O 2 B 1 6 R L w R s n o e e d I z J F 4 P x L D a N s 8 9 g y + 5 Q x R M T 4 V l + 8 z J r h I + R H L M N D V s S j e 2 0 G / J V w i 5 e i n Z 2 D n a + P R E S z 1 T Q v R 7 e q k 4 b Y E Y T 9 H t b P R z N + O 4 I c I r x w H R H o w B q 3 E j k u i R 9 Y e 3 0 K G P e 7 O z s j D 2 1 P C P m 4 e H C v A O h Z 0 0 y 5 y v D P w U u P Q C r H r I d f f 7 m N l B 4 / 6 + + / h P n J q 9 + D f C s 0 U 4 K d + d U e p + 0 U N e d J q j 6 M H T J l / u q D 4 y u w D d 9 J K o e Y 5 N F 8 q C y J 3 d D l 3 m 6 8 w Z 0 / H K S 4 c 1 X r 6 Y 3 J j B 5 U 3 u X + k Y q M O W u V a O 3 O + / z 6 w L M p P D I m Q L c 1 h b + g g r n m h x f a V l 1 w Y L f u y W h 7 t 6 4 V 2 i 3 d i y V f e R z R 5 p h t n t n W z h A R k C 8 m i / 8 4 M n s y 2 K z 2 z O x u n s y k R j l 0 j 1 h L 3 g z L L n L u U l M R J H u P L X p l v G 6 z q 3 9 R g 9 W f N / r l G 9 o 6 F q 9 s Q + 8 H G A u E Y 8 7 b 1 X Z c z i H 6 s C L T 4 j J 0 8 3 L p a C 0 S 0 s I q g 2 s W W q Y G B R 1 6 v T 5 S t W W B h K D b T r G n r n h 2 q V 0 K T i V K N X Z T I r c u X 2 y y G 9 v 8 k v U o m 6 x Z F G g 4 p D k Y s D y U E Q c p 6 X x Q t j T 0 3 e 0 K b 8 7 M Z J 9 D 5 I k f U I 1 u 7 T A 3 d + I k G K / X p f Q J X H y Q 8 g X 1 5 o Y U d L b Z n + n j f c l 4 Z I D J m Z l M u 3 B B b f M g 2 m C j b l Q U V g K W U q i u 2 U a L d y 7 C s T t r l / G e a e n J x g 8 1 t 9 z j 3 J M p 7 w R Y A + M E z g Q + z P f Y b j G P G 2 f H + F R f H o k D J z D e K v / T z n i c M N L 6 p x E I k t U 3 P M c w A k l w X v u D n u V / h g w s o F w / X o x c c 9 0 K k v h I 2 Q Y P f h + 5 B L f 7 I O N V C j t P / 7 s T k s I h d j N g z R g p Y u 3 / K J 8 X k O p C Q P q Q u 1 L 3 + R H S S N 7 P E b o 6 B C g 4 S D 2 0 m 3 e R d k B a J 6 7 x Q 9 W O 0 2 x J I x t n 2 g 1 X V 4 w g W B M d H G h 6 v s 8 i 4 4 b k N S 5 0 c e 4 2 R + a R d H A b S C h I q a S s y t K J A 0 / / F t 9 m R 9 J p Z W 9 p d 1 o m 9 M V 8 a O e 2 1 P q J 5 Y + P H D M Q n j n S K r U g L P 0 d H / 0 0 c P n p 3 I p H Q x K 9 D Y W O W Q O v Q d 6 6 / D 5 c V + y 2 o F / 2 5 S 4 B X K u g e w y 9 P 3 p K h s v K Z / i V n z y u n B C 9 b x l d Y F N S 8 + a 7 b O 7 k C 4 k u j E B M 5 X a D T F i W S s + 7 Y H j K f g + 4 b t i r N b 2 c N k z o 3 R 3 n D r y 7 t u k a l z 7 v A / i i T s 5 0 X t 3 Y J m p T o 5 n q S 4 4 t 6 j h Y a d H u 1 s r 6 p Y / T 3 d l 5 d U 5 8 3 M V 9 b 8 Q 9 F 3 U K E 6 F k F 2 F P L d c S 2 O D d 6 o D X q Q 9 D Q B Y + r U f f A X B 9 e m / n A R W K 4 c n c y N R 8 4 O C 6 O m e w c E L c h I j v t U E x 4 j w M 2 Y U Q S Z N / Z I L B Q M 3 k P I p W O J Y T u K D W + k I T m 4 5 U u + p G 6 H 4 C K s r r D f h 4 f j E 4 5 Q k t Q E B 7 D 1 7 Y H w P R I Q u m K G g 1 l 1 D O E 1 / G M / A 8 n u T p 2 Y E l w s P F z B 2 p X e 5 r 4 3 p 1 v G 7 O b t 4 j D G N 5 f L C k Z 1 N A H R A s w g B P s h g r + / e t r p Y H R T y O g r g r w j e C m f 6 b 2 U Y z E d j W X d n n C T 4 o u D w Q u g / d m / 0 m O q / l W d h e A B c r B t 2 j b l E f o n Y i 6 S 9 s 1 q 6 5 / L A a f Y H S d r e Z i j c Q N 9 / R 1 g 3 K W c V f J P G E i v A m P t L o Y 4 O H g y Y b y P 3 q c m Y b s n y 8 M 7 G J p 3 s q x v v S z 0 I F U p P a P a 0 h 3 3 r A m z Q C 0 e y y k Y k j U 4 O a x l A n R c A H U R A E h x w I S V F G N o x V B M l L f B 0 3 9 b n k Y k 0 Y F N E l i n q C k s b E Z 1 6 H 3 l R U Y H j w P k t j 7 4 5 Q O p n z A 8 1 6 + S Y + W F d 4 5 A + + M Y N 5 d w j 4 V d a q 3 x T L V r r G t 7 3 l 4 5 u R n 8 T n 4 J 3 g U n 2 6 z j 6 J j 0 f h V K G H b F q P T l Q v e I k c S u e x 4 1 l t T P i n L s I Z e y L u O G z O h m z B G R y 3 u K C g P D K J 6 K B T A Y K N x i z m t y N X 3 O r x l w G z + N 3 F Q + G 3 / N p 3 m O q / 6 T s E B 3 T y d 7 t D l Q y R 8 m x p X I w g r n j d Q D c p L x o F F H o 7 Y t x D X 6 C A j R a Z G s P D i z H D p 1 n N q y A 9 O S v s A r p k M A J h 4 G 8 O t O p d T 0 q A D 2 P t Y T B E d n s f p E g M 7 o B / R o L f P P N W 3 Q 6 3 U + 8 k / o I j j 8 9 J t D n n 1 I 1 F S U L C z C A 2 X x / q v G 1 W 5 E H C D D Q a s S t 3 e r w K n t E 9 e m A z J 3 5 4 7 o U m x p N D o j d m k e f 1 6 v C E w L P m v g 9 n V J Q D + o b t i 8 e / z b f u P G 6 U w h c e m T D B f p O v w u W U 7 3 d l / 8 V c B K c i B p H h D 7 h D e 7 6 X + / 2 y P z N B d 8 y g T d L 3 d k k A r 1 q J Y / s O E i O K n / u G I U i 7 b n A H 5 s j f u B g g t Y 0 m M 1 b B r p f u s N S r P K a S z R G S R c C y + v S A w j i a / b 8 Z i 6 O v A s D h A I y + a L P k G 2 f c l 3 5 O t L e L / S N x p / u L n 1 D T h 8 5 f q M W q A C 5 / P 2 5 h u K V n c u 9 j f b I C 7 C 8 V 3 v l K H a R L f I F x N g 7 B t p h V 3 t d Z h c o 1 Q 2 A q + 8 z t s Y B m 2 c P 7 + x A t M D A Z 2 X l g s k I o X B 4 m 4 g n D p 9 L J Z U U V X Y 8 a v q j p + 8 Y 9 M O 6 8 C 6 g C 9 K q B O 3 r z 0 l X w Q 2 W d g 7 e 7 U 8 n S 1 S O D l 5 j e A w O k j N P H o h / V o U L 3 3 q t S T A 9 n R T n V h S z k r T 8 n o 0 Z R r E R y c 0 z b 7 L T o X n h A F S y / w V m G 3 M L + l b c 6 U K 4 e q g x x T Z i T I s A P w U 2 w w F 8 e X + N x 9 b i z 4 a a + o y H w Q Z w P z d Q t t v C 2 g I y t q Y y e P u 9 I V / L V U 1 J x D 2 t 6 E U K u Y 9 y l H L h m k Q + f + 2 X X M X Y 1 H H N C H I Y j Y u V 9 c 4 3 D 2 F E N Z l E 8 Y M 5 4 K r s + c r C Y t r v k f 4 5 f / x e v 2 j d E A D Y 9 v R 1 G G d i c 3 f x i d s x g m g g 2 8 3 Y s k r N 9 n G s j f w g q H t u T f 4 D c w 9 s 0 c I D 6 B 7 0 9 O G 2 V W u 1 + F v U X f w 4 9 c u r L 4 I x R c M D J n B R 2 w A a N r I b z M x b t j / W 6 F Y g U F 2 8 N M v B / t L C u v a m 8 v 8 k c c G z p Q 7 R M k 9 7 z / O G 9 L a D 6 8 3 s B d S Z r k B A 8 J M p 6 x w E q g e 3 O n F L 4 I + 3 k C r y C d j t U h 4 b T B j J A v w S o I b w 3 5 c o j f v l N l y T e Q M i w k 1 Q 9 W 7 B 3 u w r T 9 a h H g U L M I D B G 1 V r v O U 8 f h 1 q c m z O Q i F w e I v W P r s M x 6 B U Q T X O Z u n E 7 h p q x e h m 2 D 4 x c 1 H f u y 8 D 9 e l z d Z Q X i X G K m v V F m p 3 Y 0 Z 9 l p l S F 6 Z K 5 e 9 T v f V V z j f 0 7 X r v U N Y 5 z h R X P Q g r F 7 n k d w k / w f v S R + E g v j 3 t m u p 2 j 9 E 1 a I h d T 0 S + F f 8 V 8 / 8 6 8 X X 9 b 8 F S v 0 0 + 0 a n Y + v W B h 3 V V G / 0 i P O n F 8 S P 6 v + W P g f / g d i 4 S t G e u P l h G R M U k H E u P E J Y F e V B u x D I A n t y a l A d l m V v r h V 4 S d 6 v w n W m I / H 0 n V 6 F D S F X O r t F b a v p 3 t / N + E q j c j p e r s W a + r M o K 5 d b 5 8 l 0 Z 9 8 c d 4 O c Z j W R 7 8 c T 2 Q s 7 c z 2 i V 5 n D D i E c Q g v N r B Q V Z p G a w P B o H U S r z a 7 b 5 q A V b 7 X 9 w + Z H o f d 7 r r e / U g T M E g T 4 H v y + x I O F k k 2 g f F s 2 e z F S B 4 h x M G E 4 K 1 8 M 2 7 / a D B C 4 w K + c v O d i P 5 9 c l o f Z N / 7 u o 5 3 z / V 8 + Z y G 1 Y g 8 z r r E 8 f o / L e D 8 / T + I s O y n g N H W 1 t Z Z H 9 O n c A k G 3 n 4 R p q S R y c u R h a S j H z l B a i z o H 7 q + 5 L K V v o U n J v X 3 P O 2 k u z o I e 5 e Q Q U K 7 I 6 V + 3 a R G c q D O 3 b p D Q K k Z 4 g g H d k E c Q V 5 + A + a v 8 j H f 4 3 j 8 q C n r 4 4 F k c 8 + c a Y v 7 O X A P z l p Y q A m f V 6 8 n B T v z d W N f A A r d e P 5 w i / K 7 p 4 f H q s c j f M N K V P R w n 1 r 3 z D o z C W 7 h E 0 H T c M L t W 6 X b I + T x b 5 6 l O I U U b O 8 M p w t U y Q p 6 Q N e l o z a r o 1 + s N E z B u 3 n u m 2 W k q T I 7 R 2 L j F 2 d T N O w 8 Y E H L 6 S V p j G 9 I Q P U U 0 r w 7 Z q W Q G S b 6 d D q t y 2 a l J 0 Z X Q h G K p w g V e b d m t 7 g n V y T v w p M l t s r 6 c 9 E Q n a I B X b Q z r 1 W 9 K m w 8 u d v E 0 b k J I 2 N V 7 j T 6 D H s B t J r 2 J L 6 c Q f i 8 e H w D n J I o V o s z R 9 H z 4 n X P o A Q H s V y y o p A v c u l 8 q g q / o + S K q n q E B e u P C h a 0 s A E U + L 8 X p / n b l y 2 1 p 7 5 s o 1 9 r P 9 g R / F r 7 m V 1 M Q L 6 9 w z + q / f z 9 V 9 4 / + l T 4 V 7 4 W z v Z f J S i x / 4 y x O 6 f P E / u H t 3 U p u Y U m S I p o j d x h P F T 3 O 0 f O c w c p Q V 2 q N U l V l 4 x D 4 1 a 6 v + O c 0 D U T m 3 g g B l v k D L v i 7 T z 6 d d K x k C i 6 / M j i a p P 2 + K d f 5 R 5 T o W B D b D 9 3 5 H Y c o 4 3 X + S y W 1 Q W M l C s W A h y F 8 8 j 9 F G f o d x V 6 q 2 + 0 9 a E 8 p c T z 8 D q + I z y B L C B i z t 3 V Y n 3 7 F F h x s N v 7 0 y e M 3 Z O u t c F x q Z Q V / e J f o o P l V D m 6 9 5 P B f n r k T Y N R B R g S L O / i S w 5 / S Z D u J j M t c D j j s z 1 O Y / 0 c w x 8 4 x o y 7 B V / 7 l w X L b / z L t 8 f 9 o e s 5 5 k Q b 2 4 e Y H C n f 0 9 m q t Q Z l Q q 6 7 5 R n w R R Y + w M Y 4 N e I H 4 J D H p B F W D J j z K O e A D X g g s M 2 L E a 5 + E 0 H E 2 s 4 r T l j / x n 7 q C J f 5 C x u k L 3 4 c z B P c s X C R d p N I z 6 9 9 t 8 e I T I 5 9 m v N d A z F u w t k V J / g 9 P G 0 B A s A c m i N R I r p M t l k E h d S H 5 y V y 0 e k l O n o n c w L q O G m 7 Q r T C f g W N Q H R t T N 0 g I + L w 3 h + v s a v w 0 e t Y z p 2 Y r x N O l X z Z Y k + Q s 8 v G X T x o j C r Z F w T F A 7 2 g x h b 7 H y L H b c / x s u c E r 3 p t O L T b 9 C / u t v + W L n L a X e m 3 5 b 6 a E M W p Y r 8 E x k j X A E A 2 e 6 Z R j A j X k r j i Q D L 0 o K A w + I E b f Q g T l s P b t B j 5 f g w a Q t K C J o T 0 m P k k M P x M s X i Z N / l D u b y 9 B 9 L c M O 1 N / l M Q x J o k Q h p k l 3 Z b x X M n z I i L 3 w O x p / H i y k x C W U W K L m A 5 e A l R 8 Y e c n d k B b X 8 s 7 t + n s P k C m M a D e Z z Y b 2 F 5 b T 7 1 0 x I u R U N f V v p s L 0 9 6 4 6 a 6 P l x x 9 b b J 6 E Y A V 7 7 A z s P t B F E w h s t w 9 J q y f 4 f t G r Y / G M L G y + y C 0 W x c V A d o g J K M H g q g 7 d U t A S r U c m N 7 j O p X q C L H u t v X S O t c o 7 n s + s r V s + K 0 Q S c I D f 3 h E 3 y f C T u n p K 3 y z N P v J h U j T 7 d 4 s l c G H g 3 M a T H W u b 8 q 4 T Q X p / h 5 K o n m e C W f H U x k G g 3 f N A h 1 8 w e R T X s K g A b Y 5 N f r S 7 L n R r N O Z v D S b y o B V e 3 b d I H z G o r z q X Q 9 T b 6 B W X M 6 5 p T W K x l H + j v L q v x L c k k d H A D A E w + L J r r d z t b 8 2 W t v 5 n 7 b P A V s 2 J j 9 T F C H r F e n x 7 s x 6 r l D s Y 9 0 L k K Q Y / + H z v o d o y l u 6 S y Q r p z s o 6 y 8 9 T N r u J x J Q i 8 F M y P G t K U 6 v K i 3 T 7 w T A l X O d n j f s L a G E s G 5 A N 1 E j G w t v A b 8 u q 2 N N I 3 8 b t E M G p D k n z J y 2 y R X v / O Z T X x p 4 w S o C X P b L 7 J o D 2 S l Z d N D t q Z T 0 + R x e 2 I R R 9 m 2 3 o f Q 7 0 l 9 b A H 8 C O g K H 4 k A n d 7 y 6 / u 0 9 2 F P R K Z / 5 b m g j V m u L L p h d 5 u h N A C J K h 4 A q G a M K j 9 b b u 1 q e 3 V 0 4 L i s 0 y D b 7 r w N 6 k c i 7 H d 3 L v L J 7 H n q L 6 A J w z K Y v F i M A y b 4 8 u b 4 / d l y F W M c h p u / 8 b Z x G u l v y / S K 3 n y c F 5 9 l 9 c g Z D W T V d k F V H N E a T D s t z U Q q P b 5 g R n Z A d g / Q 0 Q t S a 0 P m G b C + + y d C r U i 5 Y U v + Y y U 9 8 u 6 w + i 0 8 w h D a 3 9 e p K d B i U z F z 1 0 + 7 N B I y m S C H r D t q j V 5 P i c I u T h 7 0 y O L Q n 2 u 8 R 5 o P k D 8 f r e e h I d D x K y M F 1 5 B W E 2 + l X t D m v a + d x a z e n 9 B m K Y w h Y q e y J F j f X a 4 X c J M R z C w + C T u 7 e d m v h A E + G L l t n E W i 4 X I 4 t 0 6 d D K E Z E 6 s c J f c q v j q W l w E H q 9 + C q S O h I 8 K Q W M O b v F 8 T a W J s q + Z u T w L G 4 d e 7 1 v A S L K M V 0 e 7 G T c u l 4 f x s u a 9 V I g M R G c i I 5 D M u z B G l 2 i c q R h v c j 6 M W Q P u d q 5 p x 1 I C P f s p r 5 B r a i 6 L C Q p 5 w O x 5 X N I Z f c / M E 3 c j V t 6 X t h 6 N K 5 r r r v R 5 K h s 5 / v D 5 M f W o m Q b I w e Y S t Q h / j + I b j y Q o U 1 h 9 P 4 z N c 4 3 I m u L S J H 8 T 5 i + 0 2 G Z B o v w e Z V 3 W N q 1 0 9 C r K A p t b n 8 R o s X X b X o O Q K Q F S N Y f v J 8 J A e P k U 0 f i z K v c + C J p M + M 5 H G S N b k f I M V a N 8 Y U 3 z v M J U 4 p 8 I V B z t p / S o 4 o y / I Y / G p u 5 Z 5 X f 3 X 7 o V 5 F X Y J o / d i f O o T F c X q F k j + 6 E o c 0 v O g 1 M i f 8 b k Z p i K Z d k 1 A m m h i M T D y f c G + r s S 8 a R I P B M Y 1 e h 4 w V y N A 4 I 9 D b D J c P x d I 5 X c M N 4 j l d b q j w 8 0 P m w d s b 0 e x z L 4 E u v c 0 N 8 Y R 6 X y T i c A h 3 + M j H z 9 + N j 2 Z 4 v 2 I u 4 9 w x s b i 3 R / l x 5 m 6 Q 9 n x a d v l C J L y X F V d o 9 U W p m o Y W Q u 0 t a f P 3 e 2 2 S + / E Q q T 7 C z / 7 s X B N 8 Z N M T 9 e z U 6 N q n M j M d E z l R W u K r c 5 C f e p J 9 5 5 D M 3 p G 8 e u Y C A y m i e c R 5 M 4 9 I U / 8 q j F V e Z F p k 3 r N j s b H c s x W p C C x 9 6 d 5 z z z 8 b Q e O A v n V U P s d 2 d w / K 3 F 9 t J / A A e L a p J D T d s Y 3 o N c J p L W k U d W B a Y s i L K i t T Y 4 O C j 4 c / 6 f L i j + 5 D M G K X s N u 4 7 o S 8 P 3 + M S k A m M / 9 A b J 4 Y l d k I J I v o 5 N z X 7 D D c 0 B Y + / O b F l l b D J t b v 4 B 9 L r B O v M D 7 N 6 h a f C I 5 Q Y 4 5 Q k j W 1 Z Z l x c S 7 m I c b j E j h 7 C N 3 0 m 6 O D 6 L N E u w X 7 e t h t Y 2 r C D E J 6 v j 2 J 9 R s 3 d R 5 I 4 t N 1 X 4 I H B 6 N N u Z m d 0 x n 6 v I t u u N V p Z o S m q K o K 1 O C N n 8 U x T 4 9 V g W w N / / t M / D / h 3 1 4 X v 3 Y 8 O f L 9 y i t O r 2 M e I B w J 7 s B Q x g 7 I e H S h V n o q 5 V g l u c R b M / i D e Y i i 7 D F e T N 5 8 r i m q s 1 1 C k q z a + 7 P 3 X D b L W U 3 P / P H V j 7 v C x W 6 w 5 P L z 7 P i A i q E c R J 8 B z K 1 g R n y y X x 9 S T d x + H I G T o d U S v c c x m z D e G H k 1 X H 9 J G F N U m 0 8 F Z K V S K 3 x N / z 9 m 5 t k Z A 7 t W v r s + / c p P S i n O N W Y z + X V r i J q r e q H l H n c C 8 C r H y n 9 I S M K L I 3 w T P X g U W z T U 3 d p u 3 D z 3 l 2 6 i F x 9 S B 6 3 N f b 4 K N S j + q V Y Q y k j + B n u k p h U L G v a Q I s m X V 8 / N s 7 M x W W b O l 6 0 Z A j V 3 y f j u j j n 7 w i g 1 H 5 O 9 6 7 + H 3 v v 1 q 4 o l m 3 t / i A u O A t c g i h H A U E B u Q M F O S g q I o i / / m v M i I z I y I y q V b W + t d b e + 9 k r 6 q m M z D n F A Y P B Y I z e W 3 / b e m A W I L E 1 x P p w w U y v 2 u E t K T T q O A J v v Y c d L j C B z r L l b 1 s 9 b P J 9 k w X L 5 U r b F l d Q 1 + H G 2 o 5 v c V d o K h f H c Z m N H c R A o h l L w n F c F q F x T / Y n + + B 6 7 n 6 5 g e 3 l F a L z v U O Z M o + k / 8 B w H h O Q i i c g U O I O Z W B v j c T Z 0 g u B Z l y X p B l J d t 6 u k u 1 W t 5 u + O u Z C Y w w 3 A P K 2 a t x D f j r S Q a c z w o s R z O J B G t w z h D G r H T p w e E A y f 0 X u 9 b E o P o s 7 F 1 K 5 + I p F s C t s 6 C x 8 U Y Z t k h w c 1 f O x h W 9 1 B B U 9 Q i c N R J v k Q j S + + B / 9 U S e A K q P M u y c 4 w 9 i B D a J 4 h Q L 6 c E x S W d B 7 n z N 7 o k b 3 v f u 0 h 0 1 2 9 Z I t F C w y k V l X H o W 5 5 z 4 S D O Y e k M h V m J I 6 Z u T 5 p h N M X x T y l X 3 i 5 X G G 2 v l W 6 A 6 3 f m V X m B o d S Q m x p G 2 o + D S I + C a j y l x s g n t w H e 4 1 B 0 v l P h D T Q t F H v S O e C J N D M b 2 j 3 M 9 g v z j G a q / B t D U + f b 9 X f O h V w X y 6 I W Q i c C P m i Z C U B 0 E r a j A W C O + u Q 4 v B 3 X L n 5 D + z z z 7 p S t m E P f m d h n 5 W x Z A 9 g T E i r 6 z r x j + 3 g k Q m 0 B s s d 9 m M D A b P m 7 6 D o Q H x A 7 0 g r B t l 5 S q A + 2 C h O L B w v f P Q N K j t e v f 4 P A 6 X m F i / X x f x M w l v G y g H S 3 + / C S e u h F E X H f D N W 9 F 1 V F F b s r s 9 u V o x z X t x O b E X + N k f t u 9 x a n y k D h Y 9 B g / 2 j 0 s / R n k w R 8 K n t 3 z E d f w e R H u o b C e F a 8 U g G n 0 G K P Y F 6 + R N 9 I i O i + x 2 v 9 Y Y J S 3 e a K / 1 d F S F u w l 3 s O E c i v 6 w 1 N 8 x P X A l q d Q w a r 1 0 8 G s 4 c I f + R O n v T H U z 2 K u Y w S P e Q I S E i J O 8 s X t 4 J H 9 W r a v E Q f E k S L n F y p r t 8 H p 7 3 z m a f r E i f C n n x b 8 K 9 h C d b K / I k R 6 4 h o G f 8 A s l i O / b 0 n 9 l 6 k a G z b K b p / u H / o w u W R J R N N / b C 6 k n L X y s T + / C r s s R l + 4 K m v C a 4 w W g e H I y W E C 4 Y R p 9 J n T c P 6 q L h h m 5 U w 3 n D q e Q M n f U 9 6 l 0 y 7 O l z l X s 9 R I V l c V W + z L z 9 h B H o 9 S 6 Y + t z n m n d O E C k f 4 B K f 2 u R v j s 4 p 4 h M o X M G W u r C 3 6 U 3 J A Z V w P V m e 2 5 y C t Q h P K 3 P 6 R m a Q e R O i b m e X A A X O x V y B 8 P J f Z X V r q 8 G O W g z L c 6 n 5 5 D v Y n w d v C t U L y i p d X H W y T F c k b z 3 g g 0 G T Q 0 Y L 1 9 e p f t 5 X K A S B X F C F a p A v D u d N + 4 B s U 3 J F W q v b j w H s 2 s N d f N Y X 9 D 5 W K J 0 g X q p d w a G b o j 7 o 1 J f 6 a k F v R c 4 G 5 j r E P 9 z p t o Y / W a 1 g n k N m b 2 g d S G 5 a A 3 Y k N d 1 U M j M X q X o u w 2 m Z 3 k 5 9 j b + v Y h j n K e 8 n T V W Y t I t + K D O j o R + c k O p v s M 2 o C X L Q 3 R B / O i P b 8 D n u A + q 6 O C F S h J f R y u o m x L l 9 7 X 9 v I V K a u 3 n y f H j D T 7 3 1 Y T s z h + C B g 5 N y P h b S z 1 i X a Z o T y Z e L 4 S 1 g Q W T v d r R P f 2 l P / n T V 6 s d W r 1 W 0 E M d h y I 9 K e T 6 B M H q B S Z 7 5 i K 7 w 5 v N P 7 b n x J j g M 4 l i 1 k K 0 s V c v J D W 5 4 b q 4 z a 0 A M 9 P N v a O X T A I I K v B q J Z c g F + D 5 X D n X c o 4 B T + h k 6 4 a + O X E u u d A + W 5 y D n G x x z n j h / f l E W s S S / / Q h 5 T K v e d b z f f v 2 j V s m 1 c m v J m X j U b c 1 q z L H 1 5 s C 9 O 6 D L h L G E 0 n N T a J Q 5 Z c m x 2 X 5 p N D v G + i d y b 8 1 W S b s W S B v m a P i X O c m Z W 9 u 8 u d V k v O 3 j e r P q 1 Q Q a j a D 0 5 I U F P d W E H V n A Q f 1 u R K E 0 Z b + U C m 3 f h y w j 2 K A V r a H G 3 t d k + t n e L 3 0 y 0 c j P L H v e s u C s F v A + v J 7 l / z l / H x t 3 k N R l 2 V 4 u X 2 7 u b + / f v J P Z 4 5 w G c 4 c n i 9 h g Q 5 N i M + F c R E + B u V 1 3 Q I 7 T 3 x 1 w C i j A + C 7 E c 4 D 6 k d v E d i S I F d k Y f x L 4 8 8 B 9 W + 0 u T + K O Z f / p U l R / u r S U f 0 6 s T A U f F L T z o R h Y 7 o L p I x i 9 1 2 5 3 9 R b 5 s T q F q z R 5 O f 2 b q K y I J H e / g f 0 B u x C 6 w P S B I 9 q + 3 + p N n R 2 l b d G p k G 0 C c s u 8 T Z e n Q w 6 d y E H B v s f d c E 0 1 b y k e H P l / f I 6 D e x V w V B H 8 K Z z 4 J G C 5 2 Z L l p P U Y X 6 j + K I q b s 4 L L g U p 2 N a 8 C w L K x r g x y N L H r k O y Q X w g N x T o Y k G K k s L X + h 4 C 8 X G i d d h V R t f F h h 3 n 5 1 E Y W + 5 Z Y z O S v V G 9 d A r e j y d 0 o + Z p 8 V l y z Z 6 Y C + a e W u N d j + 4 6 z Z 5 r 6 9 y 1 V B Y P G l 4 X B 6 r Y C + T e T j l U P x j m / l w d A C i Q H m u g d o D S 3 j / X J t M a U 7 4 h w t w a S g k Q r 8 x / v v q F k 7 L C Z V 2 L q L v + W D f U b E e o K L 9 9 2 v P q t F t c X y n V c j l y u 9 g r M 6 K F a 4 4 c j x r x / o O D V w o P P M M v N 6 U P Z D B Y j v t z F u 5 P y v x e F 6 v 7 R Q p w T R B R 0 o v 8 s O f t m I 0 l X l o S e r E O L 1 x N w f D Y L 0 E b F A T j X F 9 P j o B d f E + E l c O s D 5 w C K Y W h K D K N C 6 o G O 3 f z p W / e z L U K G 6 k R t Y d I S c x K 8 A E s h t j T s M P c 3 + 8 n 2 B m k 9 U N i J W j A d + + M i 1 f Z 9 B F u i Q J m U 3 t g E P W f n q M I 5 O M m O F H t D T p P w m v P L T F m 2 V a j H 6 J X a V q 0 3 0 V a F 3 U R z c G R 0 l T t 8 p r E z U Q U t s 8 2 G b i W z y 5 u j 3 1 0 B X 8 e k t 1 l G / J S v 2 O R f N G u h L E k D D P q y S X Y k I v 6 Z G f m 8 R I t B 7 H b H F v l s i 0 v o b a / b b 3 r p Z p C j a N G G E Y v K I I 7 F 7 G n X o T b 9 e r A c x C h W r e 7 q 1 Z p J M v 1 B 9 m 1 s d a V 4 0 z O O d J 6 f 7 i 2 v Y G s e X h Z K K h d + b x 9 k N s I 5 H f Z Z r P 6 R M J k q D 3 7 Q G H e H + 5 S u q e g g A J W t r G f n q Q v o i n U Y H P w Y h a G / S c 3 s + G b x U I R U / 5 c W P i l q i P + W m 7 4 U 2 v 3 9 3 L D f z H L / p 8 5 P 9 S f h N 2 V v r R N n b r C t a f j R 3 P Y l u R 1 L 2 K H t L B C 8 B N P L 4 K q 3 v 8 g m a E E + n 0 m p c L e 6 7 C x T K Q J t u F p u j E g m v E y W B O B A q O 0 C b 7 f M n w v t j N r Z R q O b l X u b G O t u l t v 0 F M 4 R z G y D j 4 d 5 D 0 j 6 L 3 T z t U t / x E b 9 R Z i O i 1 f 7 1 c N M W q 7 b f / 5 j X X b n 3 y i G g U h / 1 B D W W C 8 3 K 2 G w Y + 2 s r t 9 L b e o y + J Q s X u A W d S n f h y f y + A h n v h h 4 I V 4 M k P x 4 Z i e i 9 K 9 H q U W W L o 9 n W v g j s m X B x d g P D 1 v t i r q A + 3 G v 8 W H s + o t H 8 u g O K j m I 2 i U H R 2 c b j d u V a 9 H Y N A 4 S m d O 6 8 M 5 e + K r V H h t b Y 8 N 5 7 p r A o X R r 1 C j O n D Q N 1 v o n r o N + G r M Y + u X 2 G W A w H T Q A F Q J 3 M 0 F Z f 7 x Z c A g N B p q U 5 U I o h w 2 n T W v i 0 D z 2 C p 2 7 C 7 o x 5 S q x T U q Q u 6 G i D r w 3 L 0 9 d u t l o C 6 r 5 p M V 0 M U x 7 r G 5 H q T T T Y b v k P r O y f M w j v Q C 3 j i 0 Z g U z y R 2 e U k o V X j J e W p w v + V E 1 3 t M 4 o u J / e q X c k 4 S x x A P y m D P 1 H l T m M n b k w V x f j v n h 4 C 8 L z 7 I 1 U N 2 t q 8 F n 1 m 0 F R E h s 8 m m f + L A / + F w f Y b g W H 6 x d 4 y o e 2 i u 3 T o 4 Y x 6 9 L C h b B v v L T X I i e 9 v v 8 Q Q 6 D P t w d e O k J k G P y b 4 u R h s v 2 / i k Q Z t r r + 1 N 0 I t W U Z M o M t Q z 2 I C R Z T W 4 Z u P / e g C F 6 R z J x u J / X o v H o X 6 7 r H 7 A h V M n 9 U A G P x + Y o k y L T 1 5 U p m r e d f 6 B P 5 0 q k F i r L 7 + v N e N A 2 w v m 4 3 H L E o k e 0 j I n U 7 W l d n f u 7 k c F e 8 U b F J 8 i X 6 3 K n c a t L C W G m 8 / b 0 P f 8 G D c H y 6 M o + 0 l i k T + M d Q k v i l O o X A G l F 0 7 d v 6 7 a D L 2 a T 3 N d N V S Y H r M c e k y s T I n k 6 X O 4 h X O / 3 / s m 5 K 5 C y O P b l 6 a y D U b s h m G w 0 S Q 1 7 Y s v z 2 P H t s m m k 6 y Z a + 7 S t t 1 m Q n N L S n 9 D e v Z V 7 d G f j c o h R U f g C Z f 6 F m p e Y D B 0 t s l S F J / Y C h E i I r t N R w 1 i g u f e r p w X W E X 8 / Q f / O m S D 5 2 A k 4 x + v + r S N L o R q y c 6 I 1 / U l P E e N O F 7 U B i O l Q w y b + 1 Q U w J o Y N v P S B a / i E o l 6 r 2 r z 8 1 U 3 B m + E A z O A B J B 2 A h W 8 U t L e w t A E N d 1 k e 7 3 D V B B J S w K / 5 p A q g M Q d L T H s / o Q z b 7 9 8 A M q P M a 5 T / A r s R t L + S c W T 3 o r U / / F m + z 7 f H + 8 x a q S 5 c R K z 7 N o 2 9 q g 6 x D K x h 4 6 X L 9 z o P + a V y q V a o D w P l h 9 m o x 5 s J p e f k 7 b 3 a 5 w b C n n 0 7 C S 0 c A A o o e U 9 C L J + + f s w N A 1 Y N U b 4 d 7 G d D n S C A l u T h 4 n h e M j Q 8 k j a A p j j w J X k j Z 1 a c h 8 9 J p 8 i e v x C c z k w 7 L P + f M I E D v / B O i P c F z d I H 7 w z E W p b D C 5 K 4 p E r q 8 E 1 Y L 1 f p T t G v A e g n O u x e s t Z 2 a h P 6 7 e O y X / x T V d K / k n / + v 8 1 f / 3 L 8 4 / V I O 1 T 2 H C b 2 d W M v S L U c U a S F I l k A B q h p q 1 y u m L w D R Q q s E a v f R 7 5 E x 4 0 U 9 o T J i N i Y E s o 6 1 I c T 1 s p j v x t D k n K 1 M 0 m o L t b 9 W A N j j / a X Q 7 D X + u M Q V E 9 / H T I q K s y P s F f Z c B 4 2 P 9 h h / a k V G X b K 2 G R 8 b 4 V c w h k z J l H p N n / / 3 A r 3 q L F z b s / Y v 1 q 6 u s X e 5 u v E 1 h h I s C q y c V 5 / O o S b W 5 j 3 O t 8 P u R 0 d h R T n F k Y 5 / K r H O i I W t L H 3 4 h o 7 s v m k z p / z 1 1 4 F 6 7 J v r f w 8 R N 7 A M a 9 Y D u S X 6 k y U B V l q c b 3 V C o Z 1 I o z H h 7 c l G o w 3 8 l D R 0 h / u Q c G d A F x B Y A U P E I G W I X X Y P p a d 3 G N i P 8 A x Y u Z p / K V h U a 7 g G g l p z w X n 8 O f m Z a X F e c / 7 j t / 0 u b y A O U m M v d C d g y Z u + X W z s F f 7 6 k b 9 e w f K q / k 2 Y S + J y 8 N e 8 p d D F n M 3 k l 8 t y F 8 7 t x + 9 M e 9 P v 2 7 R 9 5 P 6 b Z / g p P 4 T 1 / H 8 j I L z S Z D S 7 D a A 6 C 3 s A 0 x 4 t g 9 W w h B E m f C r Z B p e N m Z j i Z 9 t J x o 0 A 6 p 3 7 7 A 3 N n a v e f / 8 r q D T M y J / 9 h n 7 L F I J 1 7 8 S s L 2 c 6 3 R + X C R + S 3 4 d V b p 4 U Y i o 4 O H m I 3 7 9 2 f d P Y / w 2 K X R o G + I 6 4 P u / j h h V z Z r H w 2 / b P 6 s P C 5 o E b C Z x d u J 8 F D i P O I P 5 z P 7 + s / n T G e g C V P a e j G e T n R / T E 1 a l 0 h Y 6 + w / a A P I u K I h i F y P 2 M b Y Q a o 0 q 9 N w g k T s m y U s O 4 k v q 8 o S q K t Q y 7 e W w 7 2 l O u R 7 f y J + T J e Z w I t Y c 8 X K D w 0 r t h a o g e R 1 U B J 0 X d r u 9 4 6 5 J x e 0 i + I 7 y H / k m r 0 2 g w C A 4 U e k O 9 W N f 3 S G r c w d y c 8 f i O Q e y q k E s 8 x O 4 C O h 0 t w S u k e y 2 3 + 2 P x H k F A 6 k D n r f 1 m h P r l 5 b A Q c P Z v 1 A d q h + 3 0 T t J l k u E T y V X E c Q Z 1 m 0 M q 2 h g V c d W u b R x H u z q c H 2 F V Q O a m 2 3 l V 7 + u 9 W 4 6 V l d o w j z / d q D q + n k 6 1 T X k o C G E w T d Y Y d 6 w p l w A O f M P 7 3 N V i s B y P K i N B C / g 7 u G 2 c f O B t 1 2 X c 7 D g t t u l X e Y a B 0 m R A e M P R M t a 7 v 4 6 r V 8 X s E R N f r / q l A J x 6 H N h X h f y u d W n Z i V K C n h I 9 k B 8 D Y W v Y f W t V z T r P A x 6 B O h l O u E R v x O v z z Z Q 0 8 m B f Y a q 4 N 4 Y e g y i t 3 w q s K L b F 9 V 1 Q f l J F g f m 6 d D C Q W v p E c D H M n f H l L f Y Y F T s u w Y h Z J O z s Q 1 L K T s V L 9 1 D r x Z Z y K P i S 9 Z K 9 r j Z P K H + W a P K q s Y O 3 7 6 w I e p Q S i w K F 6 0 f t 8 y 5 W O 0 i P o K 8 F m 0 r R I d U f H r O j 8 + V V J c X Q 1 E P D g K W f q t t N / W 9 X a N E U R 6 v W l d I S w + P U E H u 0 K f m z 8 l g p 4 a Y 6 n W 8 E T E n W h g D n h l i 6 B 3 S n q Q M Y i g k z B 8 7 / J / / 7 S G I O u J 5 I f 9 6 C H w b c W 4 / D 8 H z C d s R f P + q m M f 4 Q N 7 J e a 3 w F a O a W x q V r 5 O T d Z L C c U T w p / l w 4 0 Q k k m D x Q J B E i / O Y 5 v n w / z / X 0 3 9 A n i a 9 J F 9 3 8 H D V p 4 u T 0 v 7 B r N j H + l y 3 + 4 7 i A T 6 F H b u q m G T q 1 Y h f W m v y 6 / 3 4 l d u c 9 B / v O 6 0 G 8 R x K U M z 6 s o x f g p c O U e R / 4 T G f L 7 v R f 5 3 R 1 Q k L g O W H Y S 1 8 J Q j C r N 1 K q x I 2 n n t 6 H 0 x + + n G M R S f B W T 3 c M 1 V Z K Z R i f B Z 1 F / P Q g a u K c Z X E M P K E I M Z a d K z h x 7 7 g H z 6 S V t Y U E f 2 i t + 9 P 6 w 0 p i W d X g U u / l h G r K D 2 D 9 F 8 L j M p K J o / X a r A w F k v T q w u S 2 n 2 4 e e y X e c y S 0 / V B 3 1 3 8 7 l 1 e 6 e A z V 0 H a n P 6 U n B R i q a 5 C W V X c i L C + O m R s A F n o 1 o U V 8 / K C 0 5 N t u w V G G 3 E 4 D l x h 0 + T 5 d V n W e x g p w W Q t B C 6 m a W + y R S w x 3 j s B s X P / M C 5 2 D 0 R a u A 2 r 5 u Y p B 2 W 1 x v M E x v I 6 j V i K U G B 2 l 6 4 v m q k t 5 W c S E r 7 y e c H f h R C c i G K 8 6 I R S 2 O X p W y n s + n s p 7 E z J j J W O v 8 4 w W 7 c 4 2 1 L 7 k Z q C u 6 c F t 6 F c a 7 p c R I d N 2 e j 2 0 Y E c Q Y z J + J h W D u v s F n G 5 J b x Z k o 7 a 6 F a p 3 T / h 7 R X R F 4 p I y j A M w s v u 9 J r X z S h r H u X V O 7 K L 5 z 2 F k 0 X D S o s A z 7 t y Y r r F u + M d k j P x w r 3 e U p s E Y x / 9 u H D T I R t q X s y c J Z m Q h B Y 9 i I 1 z a p S 6 p 2 E 7 2 G + P S P H a M h E v Z 6 T 4 l E / l 1 U O V X l K u Y Q A K h O S D O R w c U v C w N 6 h 1 4 c g K / v V R q M P W 9 h C C k 0 P Y l V Y J V o i J H b n 0 e 3 h 2 e 5 l I j q u G t I L 1 0 U I W P R V 4 7 d M i n o 6 t 8 3 o 4 r 7 k W G q Z i 9 X y 7 B T G k z I M n P q q 4 l k 7 w c I v r g h O K 1 U P H B l W F d M + u I q p s F J K 7 9 B X l M 0 b V t G m 0 R R m c G a 7 9 f B k r d 8 x J i j H P q Y b K X U l B i z D P O W a W D g E 2 O v 4 Y p q U a w W d M Q O n N f W H w 9 + C C p / b R M h G b C T 3 Y t T x B h 8 d 4 q A V k p J c 1 5 8 e g A c H d e A l 7 Q I b g 6 T O z E b Z B 2 j x X E Z 9 t J r U x m N 2 w 1 / k z e z h r r w P y y w u P m G K C w g J U W h P a / s L e 2 3 J 4 v 6 V X 7 8 S i N e S f e K N s N t b r w m M c n S 7 H R E 6 e H N O d D w Q 8 G V X u P e c k B / E 4 q E + w A 0 z D L s 3 M P c R R u 7 j f R b 4 X 2 F 1 3 V n k Q U 3 y J H o 9 6 s 0 b p 8 J l b H 9 + i 6 T G R t 2 T H m 7 h n 9 e q 6 C y H w R v 1 t Z q r S p a Z B Q X g k g z A t W c 5 r 3 j 1 A y T t 3 J 6 G o C Y 5 + E K y 5 9 8 N 1 Z Q U V I 6 0 o x J L Z J 3 k h r i U d W v v 7 L o P d D z 0 g A M p d F 1 6 e G 0 P 5 5 l p q 2 H F F v 5 b y R X x k x F X E 2 Q N M w i / h 8 X s 5 i d z x A o R R S E s V V S x V n 3 H N I W 0 m G p I I C q X b M A 5 7 B 2 R 6 s c l 0 + F c a s g E A x v 5 G f t 7 O + X m P t l J K P B a W e H q / 7 v a A o D d D A i 3 0 K D I J 8 V K p 9 r g i h 1 F D T H x s b i V a M K D 1 y C f E T 9 D r 2 H o e F a 3 / y f e f 3 e Q q Q 5 1 c P B X 0 c C m V 7 n c 1 o D t r d z E B F L p u 8 t D 8 E u w 3 t 2 9 6 j a G E 3 Q a y 0 p O v z n s s p 1 7 h v e h 4 M Q t O M L Y C I d a 7 b m D k K n i H F e Z 1 x 7 w v J N 0 e s L g j H p u 5 D m b Z L j y x F h x k G f F e N L A w k H L k 5 I D v J x F M u B D 0 H Y K e X d F X M V t h B 5 W e O n D x g R A 8 v Z 0 k 1 y T 4 g C 6 1 B A Z E F 4 s o s J 1 9 q K d X X I i v Y 4 P c 8 Q q C q v 3 w N S c a 9 U I h a W 5 b E B X d I W U j t T q 3 S 0 E m Y 0 N W h A a m / 5 x 2 L y g z K D C 2 a s 8 Q d H v z 0 T x z / u P F T r b f w D y D z s H k W 4 N F f B O c 2 E 2 o e / j 0 l q s 4 O 5 B e K z 3 R D z d V B O D y P J y L h 3 d G + v Q 2 V O l E B z N U D h D 1 H c o B X N n W D S 1 D C o n B B r u w o e A n x o G g J c 4 D / B S 5 J t n E N i 2 Q N v T E i t t 0 z R 3 P E f / q X k v I Q k k j s E y p h q i 2 t T f L z c 1 1 X + 7 l O K 9 B 1 q v h j K p 7 b 8 4 5 f s x O e + R 6 A S p J u z 3 t A u J J B x K F t E r O X A G i l Q 8 K B T W 0 T / N 8 x 2 B O j T n I i w o k 2 0 K E 7 g E M g p l 8 u c i 4 c v D U E B F x r L 9 3 g K Q 8 i k L R P g I f I l j H n 5 d H x F / N b n i E G 0 M c p E m N B 5 g V R w x 5 O 7 J 2 H F l V a w L R z Q a 8 8 A a A J v 6 Y g v E t R F K c 1 2 h o / f f 8 L E E T c k w q e + C H C Y G 7 k H G A u W j F R B c n O x f 9 z I O J m S W D P n 3 N Y e 3 N 9 n v E 5 R 9 F u O H b g x 3 W x a R s 8 r n C v m n h P h / / i O m w O j F p w M z f G C b X + d u / B 8 1 D n 6 6 3 v S N u o 4 m B c V q R L i 7 Z g 0 M 1 r n i O 4 D C p o C P P P l w p P 8 K 1 A z 6 p R B r 9 N i d x I w 8 p R a x f v C 3 G 8 x i N J L l C F t h 6 I 3 E q y t v 7 A v v 3 5 Z J B L v P 6 u t 7 g f + A d O q Z 5 8 X P q F M Y 0 L P n 1 E d n 9 9 h H s w 3 7 z f U D x r l H Z / d R 7 8 / S Z 8 3 w H Y s 7 z 7 Z D o x F i A B Z 8 s 7 r C + 7 P Q 5 K 2 r l 8 y s D D c q u i Q o Z y 0 W L X h o I 7 Q b n 9 6 c m O f u A 5 9 e 4 / t H k b S / N + V A l m 3 O L q 9 8 2 i T z f / C G s Y + Y P / W g S 6 + B 2 3 o c Z 8 z d W 6 S K t 6 q Z m 1 G 9 X i T 7 5 + 3 l 9 x V 7 + d B H o N a x b H G R A / c k X F C y P j j + 6 9 t f z + q N r k a r 5 y k n / r s n v H Q t B C b o C c Y Q e H Q J T J y 6 s O e S k 5 x u F t S S a R E 7 6 r 0 3 K q F H 8 8 a H 5 K s F S / s r p / 7 x V f / Q b 7 u a N N 6 S z d L d f c 0 6 6 g 8 k D / F 3 p l q r s x 8 H R h 0 R Y m j V 8 A 4 7 q 7 Z 7 d n L d 2 B E l N t h B C w s u A / E g p T 3 K e g H N x v f D X G 4 z 1 H W L S a N u j I S 6 Q D X w K + w s P G w / w l A e y X d B o r 2 B x b W L + l 1 u M + X U 4 o U 7 L L b o v b Q A + N W s D 9 D l y N T c 7 y m Q E b Y B K o F 2 v p v / a 4 3 O z 4 h + f m H k i h j T H T L 6 a h c d a f 0 S b C r Z j Y I g s / t Y B 7 K x b Q L P k / A n c z 8 U c 7 w h R R o Z 4 x 3 y 1 4 x L N Y t / 1 H z S L a 6 1 p b O Z + f x 2 / j q 5 v n + K / T k y X 5 m v S H 5 9 T i s V q a b 9 1 B F W 7 C F n T t h E G i 2 A W P Q i C G + 7 T s 0 G r H V X X 2 4 b s e m 1 S n H d S w + h 4 g q O M / y L L k H u K m E S U 0 2 L 9 I G 7 E 5 q R W 0 C O 7 Z w j l Q z q Z 7 u v V Q t t s p 3 G 6 v U I y X 5 / G J Z Y u M W x S d f h h Y t 0 4 s o Q d P h y 7 2 B c r r c 2 N a D u y Q z l A d E T c O 7 e 5 6 q v m o H 7 O w V n R T e b c A J + 1 N t / x D h i C u u Y O B C T B Z q Z h m e z C Q U a + T n D p I w K u g k E 9 w u + y v R K i 6 Z U H K v y g Y Q 8 Z 9 d 5 W i s r r 6 k Y I I c R m Z 8 T 0 O t F I Y + t a M y e h c + 4 I 4 l 8 D Z A j 2 a V V G G 1 D k t 7 G + F K o c f I g U 7 6 J 1 i P X u h 4 C 2 B 8 / E w 5 n 3 z E 0 1 r L I i H C D 0 t p L 1 p W x 2 3 I 3 Q s 6 S 9 1 k A y F c m j 7 8 X n e 2 q Y Z a K W t G K q G 1 9 8 G L f u S S 4 L Y Q v P i c i + n K w M 8 c 3 R y y N 1 Q x E t X F l W c K h J G F f l n 5 + N H M w C e a E v s X T k Y y g g K e D 2 T U O a 2 q j c x 6 + N A J x N 6 F Y 4 F 0 8 A E Q d j + k b j / M D Q / + W E v 3 7 K G 9 1 B N D q Q Y M v X q L 2 c A Q g E k U V W j / 2 s + L d Y P Q Z 9 J + v 6 z i 5 y t 3 4 g b p e G h 9 g R T h 4 f o n y 8 t 7 G x O T 2 Q M T s C 3 q T 2 U X C i j + y O e g G M M z 5 a H / E t d u b p h I B c k u Y c 3 X q c 8 D o j Z y w O x j Z + i j W M H 0 e R N F 7 g j P w x t G V g 6 f v A 2 G c K W K L I e U v V p r q n t + T N / v 5 Y P F 5 / b w c + 8 K B 4 / H J E u U 8 R S G j m O Q C i U b J F x T i e q 6 + f j q q 5 / s 0 R P 8 / v / 4 t t v P i Z 4 2 q K M W H C z r S e k L p 8 W A T r s N n H n i y U i g F g u l l z 0 1 q B z R j G 7 h k a R 1 H 2 t + Q M L P L u L b D T M b i 4 8 v G E + c s A h R L r i 7 0 3 3 0 t 1 k Z B i i V n 9 6 6 f f j g C C Y v 6 p b C C e 9 7 3 r 1 Z Q m q a 8 j x q V M X D H n L R F 5 + O 1 3 0 Y x j g B P b 3 n H T 5 n f L b 8 4 F R 4 I 3 U k h r 9 R u H a T 7 D U S 7 p l k W h r o f q B + E a s a 0 I S 1 0 u 4 a 5 W 4 A 8 P + q W F Z 9 A q 1 s R S n W N O I x W K c 8 7 g d v N g 2 A D B P / 5 d R J V D D 7 e G i U A g M C l q / f H Y I C I W Y a w s f 1 7 A b y / 5 q 5 P k T U l j x p d V P x 7 B D 7 N U 8 A h E T Y K O T l 3 P 7 7 3 f / p z M 9 p j L k y J H w f 8 B W n Q T y u t R x X q u + W p 2 8 f d + g 2 n b s k B 1 l E S L t q c 8 q b g e 3 k q C a h U n e f W D q t z f g a E p y 9 V + g H O S Q m m w H T k 2 7 X V A L S g y r l A T u Z f 7 A 7 H M e 7 K A H q Z 5 9 P T h 0 z k r o D / A q T A m N d J / Q I F + c p H T b H H j E v + C C L M Z z T k Z Y 5 t F m J 9 v N 6 x 7 y V G n I F Z W s S y Y f 0 p U J a Z A 9 P H 8 U y A 1 F 7 N 0 P f g f G j t r z E / o 6 6 8 b N i p f I 4 T 4 G n E G 7 L 7 + d B t / j s M f I 3 s e a X 8 d U 1 / r l f n m / + W 7 / h j Z / 3 B 8 / u a 7 M L K / n d 1 v n x W s M X 8 3 1 n + c 3 f / A c / c / 2 n e 7 f O k U B J x 1 C U O v j P E S 2 e 6 h d 7 5 V k w 6 M 3 c A d r z X e 5 6 P u Y R L 6 0 4 3 7 / v z 9 r j O / T 1 X z 9 P C j + 7 9 u P t 4 r P y e w 3 / z u 7 0 e Q v 5 2 8 / v m z / 5 v b + 8 e 8 8 O s E + d c p 9 S 9 n h L Z / G a p f r S L H 8 L v p 9 M f v / n 6 E W P 5 v H / 1 8 S c 3 9 9 8 / 7 y M N r 7 Z d X 3 v 4 4 n I c Y 9 O I w h g U n Y G N 9 n 1 z O 1 L C C k b V Q X 6 k / 0 8 G Y / m + P 9 h / 3 n t Z 1 0 Z M O Z X M 5 F Z W J w C P c + 5 i F v Q N H n l L P 2 m e 8 / Q T J n z q 8 M M e o y 1 d O 8 R Q Q L S p 0 s s r 9 j w e o U z D B / k W I m j B y l R S g L 9 P M v A l k e e R K n 2 T Z d e u + i G k K t j F c q b I 7 a 8 f D I X H i l w 9 o q I l p t X 4 N H 1 m + b K v W x c r u S a u 7 R F g Q T 1 D S J k Y C R D e N 6 E q O Q d 2 9 b 5 8 k O + M T Q s 1 h j j p e C I d n x I 4 r I n F s Q m q 0 R e o d x h E 2 D R p V W O 7 Z d b f y s X V 3 3 j 7 e I x v 6 7 7 4 X H t p / 7 r 2 w 1 8 9 s Z E O z 0 r 6 X 4 u 6 s X H e 8 s N s B r X Y 4 i 9 o E 4 9 I x L z W U q p x p p N v / / n y d S i C m 8 i J F K c I J 1 K a J E z 5 v q a O k H o n D L r p e i U P T a l M A 1 y j 5 N t W n C R o r J O 9 5 4 u C c z n Q b S g f 6 o L 6 9 I i C S o c 0 1 d q W i i v V 9 V 6 A 0 o v 0 r k n y f s x K J t 7 4 h 7 V b I f g H A G Y J x h B Z s W o K d 3 J x w h r x i d L W 0 H / B 2 P i P k k y E X y F K a Q K 8 H 5 x W l r O X D P u g 5 q M F K W R 8 8 E 4 6 G r I 6 K 4 o 3 F P f 1 A u m f R 5 A b D j q f 6 T L + i c n V r B 4 v r t Z d Q r 4 Q t V n R 7 0 e 0 6 Z Y q S j O 7 2 y Q C d p M 5 W / Q A L v F Z d n 1 e 2 c U Y 2 A b U B V 6 y E H x Q M V 4 Z h f p 3 L V j 3 n X U 2 j K 8 m q R / 0 S C g 6 6 9 f u B q h V a y B b 9 Q 6 Q K R l s 8 6 c y p + c C 4 N + P S Q V A H h m v j d o 3 Q R Q g B p v 0 U u i A D 6 f u 1 2 8 P G 5 u Q 9 u 3 y Z K 8 a y s K 6 w 1 V t O o v z Y v o R D C A O y Z S B P 1 e M e N F f O u 4 G H T L H K Z R 5 L 4 e 6 G N c a 3 H d W 8 Q R F l 4 m v b s l / 8 f Z 8 F V X g f R O z L Q 0 Y k F p x l 8 W K L 1 j g E b x R M v 8 X G G T K r 1 V h t d 9 7 s a M p a 1 H f X w 1 Y E D a D + Y d 6 y Y b 0 y b 9 l Q f z o n 8 L 9 2 T O R X Z 8 w / R b P z I u a 3 2 w h 5 3 s p g v 4 c N j i h / b S W I t Y 9 l p C w 2 q F v / 4 5 0 6 b 3 V Q x / B j A 4 T c m x / D I k 9 0 T s a O u x N 6 d 4 j b S p 1 4 R 6 N d / + p V 3 j 7 g r A + D P P i 1 O N 6 I I z L W M r d v Q O P y o g U n z P j h I f 9 e 1 I z 8 C t z G I F L 5 / X 4 G 8 9 7 P n d b 3 v c + P U 8 N 9 / 7 4 D + j p t x K I j l V t Q 6 n g R 3 W H p 3 n M D o 1 1 9 B 9 e W W R 3 y 7 R a a 6 9 2 J M Q 9 W Z X m 9 H l 6 T E L r P D y z l G x 9 l 0 E z p 6 K I J 9 q 8 w 8 i o G z i 4 3 n S 1 F u K Y w L t Z 3 l i l t m K 6 / f N 1 M 8 u C l c Y r u x Y a h t x i d o u / V n + y 9 z c 0 O a I Y V o f B t e W 2 p V S 3 4 R f y A u 8 Y t i H Z 8 Y a M K / d w 9 T 7 t m 0 x 2 1 M 9 I l t q g s S o 6 k U a Q 0 r A H g p p E j y D D Q k F W 4 F m 8 z Z 8 H V J w 7 n D f W B m I K v 3 J G 5 9 8 p O V l Q T 2 S f E t U f o 6 r E 1 H e K B X F a Q W H B k j H i m D I E Q n g O W w n 7 I J K Q c 6 / q v 3 4 5 L 7 2 t N 2 E u Y W J Z f R 8 n y r Z / j l b U E J d J W m d f v f / 9 O L D H + t x 3 0 4 f / 2 2 3 9 u H H S e 8 j l O x F o y X v f d J E p 0 4 s O g 0 W E T m D Q l j L e f Q Q r 4 g 6 L A r y G I J 5 6 c 9 X P t Y t Y M L S c M 6 z k 4 H R Z f + r n V N 3 1 A B C E A a r A Q t d e / 9 H M / D + F s Y 9 b P / T j k t p O g Q w O q D M / E 7 o / H Q 9 5 Y 3 a y f W x a z f u 7 5 p Z 9 L M Y 9 + a + X n I f L m j 0 M w J 3 4 d g l j + f G K I 5 f 9 y Y t 8 O k Z U E b f 1 x C C I 6 w 6 w 2 N I n 5 + + d W v o W f 4 2 + a N w 8 C R X k z n x j C z 9 8 v H X P x j 0 O I u Y V x + R W x n g 9 Z z J d O f r W A u P z 3 S 0 d M 7 N d L h / 4 N l 4 7 3 z 6 + H I H 7 9 x y E y l O F z B 8 u r + c Q Q F / / l x L 6 1 g r j 4 L x 3 8 s 7 f w / X M H V 3 O R W U i g C k L + u n T k A n 6 9 d P n n I V 8 d D F 3 A H 4 c Q 5 X z p 4 9 y C r P x x 6 f M 7 7 N d L R 9 7 i K z 8 w t / L z k K / 8 w I + 5 6 u s Q 5 B 3 m 2 4 i X 9 5 9 P 7 P s h 8 q 8 d / K f e + m 8 Z W w f 3 A p H 3 O N w u E u L s J y 6 j q n E w Q K E 4 R j 1 U c c Z 1 u z 3 C p 6 U 2 T J 0 y 4 T E 7 + 8 r g z + 8 x a O q F / H 2 9 / 5 8 A A T P D / 1 9 C C f 6 b o l 0 3 R 0 z J L O u S f j F V 2 A m 7 m i 8 9 o A c 8 7 2 o 2 k t K b 7 n F V t 7 r Z n f q s c s X + 1 l X r X t w / F A o R z x B L 7 w / 2 A P H m T W C 8 n I J L / 2 C 6 q N G C 8 I z w 1 8 N s + F G p 7 5 + t Q j W w z 3 y D q L l 4 o 2 b 1 s 3 m P s o K i 9 X s E V 7 K o X v r A k Q U g 7 S x H s u g g u y t c O c / b o q W c 5 F m M P O W l O 0 + x 8 9 0 m + O D P M B w b f g K W 1 u N C r G K M z x 3 + A N Y T 6 x m U Z W C d c 5 N f S A N k i 1 K D 2 I K r X o f x d E / X I 6 d I 8 L a c r G t 3 h d / 2 a p s f a P 4 m 1 q n / M P S p l 0 / P H T c C N U O 9 x S G j p 2 2 a K V z / 6 m 3 I 9 Y r V u p Y q e 3 g G B F S X z K E B Z c Z j c 9 k d v C O H q W l O V / 4 7 F T k K F N x 4 j X 8 j 8 3 8 z C q T + B i d E 7 H 9 a 4 L m F U W A n 6 Q M z 5 7 + + u R H C c 3 D G / 4 / L B q f W Y h i i + 7 6 5 E f 4 G T h g 3 g x C x p P m E l w 1 I i A x 0 q K q P 5 S 8 d t 4 X g 6 + U u L P R 4 N B G K 1 H u 1 L 3 r m m d 5 v P e r a L j 1 f + U R i i a A W s + 7 2 N s F G D G 7 q V 2 F X s a w s Y r W w X B 5 w T l N a Y 4 W K e U a f t X k Q 0 a g e s T z 3 r R h K R z L d i J t d i t 1 l f x D z f O W p f a f k z K u t / e w l U l O 0 S K 7 2 N Y M F 3 0 d 8 y N 1 r I c u 1 Y n i z v u 6 J R H n 3 3 i H Q N y r t Z + d B 9 K I G a P M t Z e V L e E Q B n O 7 9 H R f y A M 2 f V g g S q w t a W t I L K V s / 6 p q n O T M I 2 Y V + p V K 7 L Y s k Q C L t W l x 3 X S w k L U h B / O 1 E p m w x b o g P s 8 d 2 Q 3 e Q v 6 g A R X 5 u H 9 t P g r D k O X F 3 7 7 i N B Y V 9 j w A s n m G T A i L v u R 2 x T G 6 8 8 5 z h O f r 0 D v I u D T Y 3 g p F 4 Z n 3 R W 9 9 F F d i 7 j I i D r h 3 b a q A v Y h R t U E + 9 h r u P H U L P b g o o I 3 Q 2 Z 8 A B l q g 2 A h x g i D 9 z r m 6 1 I M 8 X I P q U Y g T d x f d 0 J E U Y / X H 5 d M 2 F X y v S o 3 w 5 l H 8 + g 7 l V o f r w Y 4 z j r q 3 v V P e 8 H w S V D B + P k 2 U V r 0 W c D 5 y k L r v y 0 X q 7 4 M o O H U N 5 j 9 t J Q R l E K I 7 5 9 K c 8 + J + G b r B H i O C b 2 x 3 Y 4 / 4 v b M 6 Y U 3 C v 5 w y + D D e y b 9 X X o i x 9 V V 9 / y + 7 L M i q z U c c v D F C 2 z D l J b 5 e k e / q l E N T M n S s O H T L A O T e 3 9 / 6 P L P X 0 m f 4 I 7 e W c 4 Z f t u R Q X 7 5 8 v A u Q M i 8 R z c P / D u Q E M P o D q K R o J l + R u J / M X I z / 2 + + v D 7 3 6 5 p v + S / w 5 r A i g v t 8 r t L p 6 c l H r Q e E z q W / n C x v V d n m X m P Q z I F m B H n a M K s 6 + Q H d p f k r o 2 3 y d q 9 q + e E 4 A F d 8 J T I 7 q k t u Y P I 8 r M t H P K G l D x w p w o P L 4 f r 8 1 b F Y h I t t u T x C N S H l 3 J V K M z X 3 J e k o l 7 U a Y E l W j W 2 + N K E T L A 0 y I / t O B u C 5 2 h i f 1 p h o E P p z O s e 4 N w j f B N r I S j A 7 f H W 3 7 Z f Z Y d / O 0 e E C + 1 Y j K o 4 H I V u n I / Y o u e P p t 6 K K L T J P F r W b M 3 i d 1 M S n I 7 f Y j k Y 5 1 n u h s A Z X B r d v z + F P a r V 2 f x e C 5 T g M V S Z V w A P g V U u j o B 8 t r x l L g D e m P m d d A 6 Q S v J l P r d t o l C Z 0 9 d 9 4 y 4 C J a 7 g j + / x f s R 8 P L p n r V d I 9 c e h f u M u n L R z h q N J p 8 C V 6 X Z U b O F A K T Z y + I c 7 / I t 3 L T I Q Y 6 Y 9 f W y q T 2 A t d g N U o A 5 S i b B q M g 7 Y D X d v D 4 N e 3 h t B k P 7 C U j m 6 W y y 4 N b Z 8 a 1 r x w v 3 3 C x f f d f l 1 2 k b S R 8 D l b 2 R I / G M 3 x l r 5 X K x 5 P O K t D / P B c t d c / c u d N y J h V T E M 5 N F e b u I A 2 O 5 X F / Z A D 1 T 1 L G 7 B o 5 U d e O V f g W a G V 4 U D 3 W 7 F 8 F x p u i 9 U B + m z 9 f U Q t 9 n E Y f y L 7 p 6 G f f s y j L E a V m f h z V S P 6 z 6 Q L g l W d C H r v F K S T 8 u v v T g N z r w J i c a B N N g y 7 I x z u I t c M V M O c K V r z v z Q F Y f Y Z d 8 z s f 7 + / K x + G P 8 Q c X 1 r H X 5 Z x q a / Z z X f y S e R J H T I 7 j x p L Q z y V d L h B b o 7 z 0 1 x w A J O P B 0 b y B Z U d d L U i l 9 W G d k L Z B N P q x i 8 u C / s A 5 b z T 8 t S o k p F g V f a B 7 t 1 n f p U n z Z p 1 i C t 8 X w q I U 3 d J Z d 7 j o Z r Q y r t q y 4 Y d h Q H j R H v B D R I h y o s i l A j T W n w u A X F u D 6 P a b 5 e c 5 X G 0 y x G X z K v 5 l e F i u 4 p 2 5 a s s k G D W t R e o F X 2 u 1 4 K T J A + E j e / G G c i X f i I i T 6 x L P 2 o h I c 2 8 I n r x 9 C J l e L e n c 7 7 r m r Y 0 G + N A 2 7 X f j e Z U T m v r E 0 6 x h V 7 P 7 u K P Z P S K K j d A B c d 3 1 b s u W A S l G O f d I h z 4 V Z Y W v d O l Q s l N W t X k N G G C E M A S l p Z S 3 y c 7 8 O B W F v O E 4 Z p T x 4 S Q w q + x R w U D + v h w F J y F U m t f v i 8 E 7 h l 1 x 0 A H Q 9 M i F k m s p C x k 7 s L z 5 s D 0 G z 1 D S F a c S V u N 5 R S Y A F T M G 1 w H V y I Q 2 / V X f A c 4 C Q b E J H E a A 5 j v l a y Q l s M L W D S h H 7 8 i V v 0 2 r P v U N m 0 i 0 L r o O 9 Z Y k e x I g X 2 z F t k I u o F x x o 7 j t H d 7 J O i / d A c 6 0 P Q d 8 b 7 r g J 7 h M C Y B t l B y h b J B a p w z 3 h Y w j / 2 5 4 X C H a v 5 d r 6 C j A N Z / r X s N j s Y e M E c P V p U 8 G A q 2 r 3 p 9 v z U 0 b 3 D / 5 e B F i f v s 5 f Z O C z f L d g + O n e I u K + d Z x s 4 J s U w E V 0 H T z I L 7 r u 3 a Y G 1 F J M O v 9 8 + f y n E r L V w + n K 8 L U q j S J f P D k D I H r 5 r N s H I D n G E b K 2 V t 9 y M G y T Z / L 5 P 1 q R o w c 9 l U C Q R r X h R 3 c M p 4 Y F k U 2 P y W j p S A u L f d w y c 8 x d l N f 3 y 8 v d i d n 1 8 A o 7 d Z f t A g E i 7 q e A q b m / i Y J x 2 C 8 N + H Z y M g f o L 6 k 9 u 9 B J W w o V l g 3 c T S u u j 8 p 4 W p 1 T 5 9 o 0 Y d K e A C n T k / 5 h A W X q g t q / f K V M V g I 0 g G r A K v i U w T 7 w p + r J A I k q w x V 3 O J P g R d O A S t 2 Z j g 3 r I 9 u 3 Y G U w m / b K U E 3 F b 7 L D u y l u x W P t 7 e U q G n g f 0 8 g S c O b H d P 7 j 4 l F W i H X 8 s M u q x W r 3 6 b V h e t / q V 3 T A + h J F j F q w a a y j a r 7 f W + X Y V V L S R v r M J l 4 d 3 J 1 9 u 3 b G i 9 Y O M n G 6 8 z z W z z V K M u B 6 o + / P I X M p H A b w Y z n W h k K z I O v z x h 7 O I 4 i r U A z x v A 7 r g e r t n D v x m X / f r Y 3 F B V n t Z L U 5 k w 7 / 8 s U b c D Z F E O Y e 4 Y A m D X a c C 8 0 8 U S 7 M m z b k G w l s G 6 c f n W X v e T 2 X f F 7 L c Z r k 5 n Y E 9 X K d Z Z M b h R d Y i W T 3 4 X 2 l q 0 + A d T Z E f W R J i K 8 g i a k H R V n M y + h 2 x 8 B f P W s d 2 M Z z Y n o 7 4 V P k 3 p 6 Q C w W m R L u R V e 8 V u 7 / e 2 F 3 g H W P 8 L e t t f B m F 9 d 1 M V N o 0 X T f Y n S 1 k m h 1 Z y 0 S T V C Q B u G 0 Y V o R 3 5 k r j E Y x p D 2 J 0 P 3 R 4 6 5 1 u z z Z e a N b t d G f a a d w q D S / g M f h / V + n l v 3 w + P L j z E K b M a D q M E / 1 J k l 9 o u j 9 t V X 9 h 2 f 2 j p + z f 3 K b + b X a + Z Y v 3 m Z 4 h u h 3 8 j G + w s 0 y 0 L + 3 l I E i P 6 w P u D T f H 6 Z P s y l 8 i Z F m y 6 w n R d 2 I Q T g t o 5 U T j m r + H P q R C o e y u L C X C T A a 0 6 h a x 5 I O 1 Y 2 U O Q t t R o e i D X i 5 Z P K 1 d H Q q X U 0 8 / s g p v Z z 1 Z K R U s q 9 Q y P 3 I K z y / C A W Y g + P O v 4 R j + t P m T 1 3 i X f d H p Q a H 9 t g F E n K a C E + X J 4 e 6 k M G 8 A p b / S 6 c m v z d 9 3 K 3 p y J t M 3 i + y N d b k z k + n h j 3 Q 6 U H L R 7 / 5 L V r f f d g f f d L 2 / 4 S 7 9 K 7 r e e Q L 4 b 9 D 1 / h d 4 t f 3 r 9 + y f I C / W M Y A H T y l 5 3 m 1 v b w d L o j c 3 m Z D z d R Q 4 T 3 D 8 9 m f Y H S g E e O 9 Z x 8 n 5 e k 0 r p 4 B K T l t k r B 7 P T 9 A V C z 0 f F O v F b b Q Q d o J r 4 y B a M O j Y q I Z 3 X 6 + T 4 D 6 2 Y v B K x 8 f n T i 4 F X V m A l v Z C M Z F 0 2 e 1 I 7 d X k t p 1 i p a 2 q X P V U 1 e e 7 Z / A i N T d N z a n y h R F 4 l 2 s N y r H I t K m p i n t m O l c v E l S k g N 9 i 5 l G S n b r p T c t L c x t W + Q a 0 4 c I A y H z c w + G T z 9 a n Z B / S 6 c j S v Q 1 S y f 7 0 h v 0 l 0 s 1 J q B q L 5 m D B R + h c 1 w o 2 m o d l a + b 8 L a 9 3 H + 2 u c x J s b g n b O 1 c u h + z d X K V y g P y 6 z j L 7 8 d w J A R R W H s v I y x s 4 c L K a H I R n E 5 5 g s b m x 4 z e A O V 0 a R Q N U 6 p f e 9 q Z r D b C c V L Y X 4 + h c k k s l L z c a b J b A c z K E x 7 v 7 2 L / X U J e E A V w Y C i F 8 g b l Q C O O 2 G 7 M K 4 h 3 4 8 g k N E 4 r l y g a W e 0 K t 0 / F 8 6 K o 8 3 r H 7 + h k l e 0 b a f x Z + K o r d Z 2 c r M E c 2 n u l z z Q o S Q y n n 9 b R 9 A c 2 6 x S 5 i B 8 + Q y C K S G 7 R O b 1 U 0 Y h V U h B 0 6 t y 7 O V 7 O l h P e h A P X + H U 6 B 5 x i s b 4 W m s k p R x s m + S v A L C T d + 2 + A W H b z V M E p w v + x v P M U i T Q T a L u I o l / 7 s T k z D B o G L t C i t v B m Z 1 S 9 t m T 4 d 6 i R 5 a y q 9 U v V C v X U j w Z L p + c k d p g 6 v r 0 r f n E C z K L a U g v h R m Z s K K E c K w B A N Q A i J 9 i D 7 g / a h g z V P L v V q t x 3 U + 9 I 8 o j C V q V 9 K + m S k k 2 A 9 2 4 / 5 g i m f f j q 7 8 j K K N b U 2 L c F H F E k / 4 j V s i Y z o k f 2 c T / y g b i P 1 n k V t 7 w 6 F w Q i D s D 1 1 t i u 4 z t C W D r v l G f 7 9 b j U / I u 9 s t V z Q D F 2 + T i Z t 7 3 p g A R / C p e 4 F g q k 2 l O o v z e m O F e N h E z Z 7 I E v 3 C v O U 5 e B 1 y M v 7 c X G 9 d O 2 w j p 5 x 1 B A 6 f 2 e o S q B N o B / v K O 7 l l 4 m / + g j F B i b X P c O 2 S 7 G s a x c r D + f h V X f n G H F P R o Q / l h H V z + v r M q z 6 0 O c C S n G N q 5 2 I A B W d l + d m E 7 h n 8 4 E I 0 P Y C A 0 E X C w d Q 9 n g d e l w 4 e 6 7 F 4 d g F 8 i p j r P u b 7 D d L B Q M f h U V c R l j X M 2 F K B 5 T t U B S l 3 S o v z 9 J F t d m V Z V u s k Q u Q 0 w M v A + m n v H n + y O h l H L A D Z M L e O n 9 N i K c C B 1 g L 6 e f K J l t Y O T t G u c k 0 3 z h I V b M W F Q S G S F v n g g G 4 t Z L 2 + q f z S q S N x 8 T + T T p E m 6 0 L T v A 1 z Q + b z z L Y Z M l 6 Y r Z + L S O w c + y 6 g G + w I b 8 D o W F f I 7 p m 8 4 c k H f 2 o v 3 i O Y z S b / T H b / F r s J 0 Y U C a i g V O c F U y P N G d K u R Z d 6 y 3 h S 7 a y y + / Z z W P I H O S g G G M T V Z W j L J e p 5 i 7 U 9 3 r m 2 C K a 9 6 L + j / B w d j x 3 q b Y R 8 6 p w j k T L R q n q / A Y R u D 5 W s 1 + f T c X k / A M h + W c f 9 Q n u m 0 6 V b x x 7 c d 1 J 2 c + K 5 i W b y O b T c k y 7 C B 9 j k + 9 U c X K 7 o G 2 F w x Z O s 1 D 3 3 D N T k F H R V 6 N Q i v L p e u z P B 5 N b n Q W r x q 1 j U f C r A b 5 Q U n s U 0 L x j g d l 5 A o v i 3 f W N G w y J J A S z h a 4 s p 2 z I c d R Y w E B 6 h o U N V S o i t q t Z W M D E x M x 8 r g 6 x I i 3 6 V b c A q D 4 r j O I 7 M U Q W 8 u x G 5 s X j p n B 2 v o I 9 E V E y p / M k 0 R L e K I A r u 5 I s G N 4 v + D E L F 1 M L A Y k E T z w S l X v L B K j 6 k 0 4 p q j k J m M z y 0 1 O z n 0 8 A y A a c 8 Q D C z / 3 u m o E r 5 K u I C 5 b 5 C A f + n 0 y K N v 8 T y N 7 O C l s x 1 B D x k B b C h + C k F P V 4 t g m A f R 9 Z r J k e 1 + V 3 Z N + f F j X F r 9 a U i F p / c H h b 3 W s 9 + y 8 n I B 0 7 A r 9 I 1 Y 8 i f 8 Q G n J m Y O 6 E Y i w x z 3 I r W h b O + p l I z A + l d D U 5 + s e m 6 b c 6 M q M L J 2 j C U c 2 y O F e 8 2 x Y 0 8 + X e 3 2 r X b g D q 4 y f w r 8 7 r S z u q m U 4 Q C 1 E 6 h S g 2 o c B 6 t a Y B 0 0 K c I W d 1 B g J 3 L I p k g X 1 v l 7 i j 5 4 W Y V 8 N f E j H M E R Z t w A b o R p p f U a t v T e Y V G s U c E J L K Z J P 4 K c q t p 0 2 u 2 c P Y p 7 E G z 2 / Z c 4 O T L b Z m c O p 4 f 3 3 k X 5 n B 8 D C u 0 s X n T u t 7 A 9 5 H a x y l s U h G y m a Y y b C 7 1 O J g A s Q z N X 4 d 1 J 4 b L g L O f V n p t O f G s t n o n 4 Q S l s c m Q R 8 r 1 z C Y C R q P C 6 U t v o j g g c m x J 1 a J b Z 7 F I d B N h r s w b V s m 9 G k N t T H E Q A o W J L + 8 w S 9 M k u i f 1 T s I i d z 2 l r U Q / h q h U X w J a W y 9 f W 4 4 r Y K b x X h + V b O 3 a P 4 8 q R O O E y a E z n P J 9 Q P 6 8 m O K 5 1 X v b e y L v e 9 V / q w f C 0 b R q N Y G Y / e Z j m N X v m t Y u f F Q q M n I w F H A t m G E 3 a v S l O B r b h X U f x O E I D B O 3 Q r b / d i w 1 x y T 4 o C T y B g h r T 9 M O 5 Z 8 y e Y K e u i m D 3 2 U y b O n 2 7 a i M 3 B y E 8 1 J g H M U k n q 9 c h q l + D t J 1 e e F s 8 I g 3 x e T m e z v 2 b U Z w c d Y O 9 W Y B I G 2 S 7 n S l l s L M Y U U d 5 O N h t 0 D 3 C / b L r Y 2 0 B 3 0 q 4 e I g 0 L t R d i 3 i c C 5 F 0 L 6 B W A h 7 M v e M w L Q 4 L + w k 8 O T Z f 9 6 K u w w 4 5 m V N J v d j e e G d + G j 8 j R 8 g N K 8 4 T L o m r T X p W G y U 4 Q Z Y 5 q e c c j L t e o d X 9 6 Q h a g U R D x t w n x 8 F 8 R H O O d O X o y d W 7 X J r d U W z d 4 y G B 8 b k 5 L n 0 K A m 3 9 w 2 0 y 2 d E o S x S 3 / V q j W c f m T l R 5 M z P T m O 4 i 3 W b T d Z s Y R L J 7 g w v V J L e U F o P h 7 H S n t y a y t Y d Y t v Y 8 B 4 z 4 I G A O 8 g q Q / C L M S r N X m 6 O u W L X h u Y X b H d y j 0 N s F 7 S 6 7 r X T P G f K x z z w O A 5 7 o 3 1 d u 6 K 2 G e m i u K + S p M P i Z z 6 5 y P j z Y d L N c V 2 G 0 S 2 V W 0 f e J 9 C L 0 j X f W Q F m Y 0 b Y J X C N Q O d s K L s 2 Y N s p K 8 r 0 F v / e m e M s F m + f n 7 m x 7 2 6 H c 3 c X 1 B + y q d c T C s + d y g t I a o D y w H 8 L R L 8 8 e x N h e T D v Z y k P m G o x U F y a 8 G x v y r n a P d B 7 z W U 1 x s F l u m Y U D I w i r f 4 8 5 t v s P 6 7 Q 8 K W y t E o M R u h e r 7 j R F 2 E n W K G g T n b I D J Q J l W K G S 0 T a t T 6 e u l 3 K I e + W E W / T b 0 9 U y r A 8 + f X l m X S Q 6 Y L M U j 4 m d T y i a P w 5 V w F 7 q Y 7 X 0 2 c 3 j W R c I h M d F J i 4 a U L I O x j 4 x k E Y m 4 7 u f X R u m 2 0 g a d t d 4 Q f S n 3 e 7 9 Y S o f i v r 3 F K w T g L z i K W Q 2 W w a e 9 z y E g j C 0 9 9 I K t Y a w A f 0 4 V 3 q T L p 3 T y B 3 W 0 v v d T + 4 S A R f + T c U K l g R t V d H x n A c N 6 2 s u 9 T e O j Y y z y Q v u s 7 Y a / 3 j e M E Y r c J r 6 G R k n y M P b Y Z x 8 b 3 O a u h 4 E H Y D 7 I t 7 g Z H c H k w D o H t f x a X N D v A m G h z A W J Y Y 7 q O j X g K 9 Y x O 6 W g Q 1 T j X V j P + Q F y u G T 4 z m 7 S H 7 r 3 w V B N c D d x 3 S / K i X M 9 u d S s z h F d i N 4 Y f D l e c V 7 s B R + m z N 9 O i b A f J I / L P B p F t T i U 8 9 b 5 0 2 E f M k V t D t b b 2 G Q o L t Z L 6 + C 9 7 M f x R L G U E m 4 9 1 d 2 v z + 3 t l q 7 u y a Z A A b f y E f + g t J B v r o 2 g M 3 5 p l 7 C H O 7 x X O 6 z V B u L L Z f s a s q Q 0 p o i F g S D e s p m v O 4 u i a J A r G Q b d + t 1 y + R P e f Y n O X e 3 7 k V G u S 6 M v / 7 J p u m f 5 H 8 S u s 5 2 / Y l d s 8 d p d 5 z c 5 0 o 9 7 H 2 f 8 4 8 r 6 4 0 S 7 y W X D F e 5 e b 8 n 6 + V Y E 7 v 0 q z X j I 6 N i L Z 1 H s z r s R a S G W 0 2 p + V 1 T 1 5 v L l 4 e u u T + e x i f V P C x d q b P 0 n W j 7 F Q z T l j 7 C g r D 8 h K U P r Q B j N h e i / p I h i h x k V J I c 6 r S Y K U B N P l K s D 8 M v Y U L l 0 4 v j v A 3 D s d m J 1 4 7 Z 5 V P f m 7 z P M J v r b 1 n 0 F j E q m d K m 7 H t A E L D i Z m f H i G p k n 8 u d o a 1 F 1 E + g x J c z t e J I y a G n e e 8 9 I r F n Q + g A E U W o s B w U k a J W G s y 2 t E t K k w j 3 8 z d j l W z f h 8 d 6 2 5 x r f t J 2 K X x E L v X N n T 0 Q d G R y g 9 7 q D c H e C b H v B H V 5 r v V l / R G A J 2 / w p 5 3 / 0 V x f n z 6 L l u / + k K U M z M M E u O j U 4 F b s o Z V T z t Z N n z d k 8 v r I P z z S h F s T 1 i s M e F t z z l g C + A Z q l H 8 1 z P G f u / v / 3 d / / F a Z C / n A 2 Z x z V L 0 y W 7 H 5 h s v 5 B X O t f i + n 8 2 x c L S l m l s T V d v 4 G v a C e b F 4 E Z Y M O 3 / D Z 2 2 d n W 3 r o / X O F F K + 3 a M w Q 9 R x b 5 F k v h x B 7 B S v Y 8 C P 7 N q N n a 0 n P I n N P t U e T d Y g u 4 j / n X A f w f / L d + n X E o y O E D w B P h X j / 3 J + S h V b D r h 0 9 J c s a s E f 2 T V S L 1 e q a k j w C b T n 5 T I k h V / c D n v w e j o L / 4 o U T A O h c W 0 e T / S D C K Q i F 5 M Q h f K e q 1 7 x E / U t B z e n o X c b o w 4 / 9 C q Q K 2 x R F K 9 M n u y 1 f 7 n 9 3 b 4 w c X + T c S 9 B X Y K 9 7 a 3 Z A C M y H g + H 8 4 9 f w t O P c v P J G G q t P 1 C P F U t e Q j j t 6 B J 0 t b X I i V C 8 2 n 2 E a t F X N 5 f i 6 P i e l 6 R 3 p y a O I z i F 4 2 8 Q C x Y p / 1 E L s L s w p p T z u b 7 q 4 P 4 + X D O 8 j y 6 S F p t 8 6 h u I D 1 O 6 3 b 1 w i A g 0 w D Z X M 8 S i 8 7 j S z P N y E G 3 z 6 e C L S 6 c W 1 q 8 i S 0 F q / D t j K / O Q B + Q w e X E 6 h D C 8 U t y o h F F u t K P 7 4 h 6 j W o V C t d t M c 7 T F 3 q m h / j G O y 6 a A E K 2 1 B 2 X J t b 8 E X U j 1 S 6 4 H M y 6 6 K d t X E 6 A J H Z p i n w 2 m e 1 7 d 1 d O p U H o 7 p V I b h Z A U N f 5 / 5 6 x S k Q O 7 m E c F 1 5 7 n m O y R p T t / T T P g l 3 C L t x 0 9 Y 9 L 4 j q a X J a 7 d 0 P b F k v K E f v F q 2 C W B Y s G R + i n y a G k x L K g q V W m L 8 Z w j h E 1 7 2 q 6 p P U 5 K T J 1 G W + q 3 U v 6 N 2 R A C k i z f T U z E h 4 / 5 S d d E l D e I g F l Y D w H A C k 7 6 t 5 2 L x h / B V s y h 2 9 P y y u 1 V O / 9 K i 9 z v y P l u I N C M K k w H 0 K k H g 8 D g T y Z q i W W 4 g N y v i + J n v / g 2 c T w H s / v C 4 3 7 8 P V 5 a a o y K h w e e R h O H + 8 k + O n h 7 0 M d B O v C t y 3 S 1 6 Q a 1 o i 9 i E H 9 4 2 n g l c / t x h o 8 u N R H 4 W w y L U m j + L G 2 b 7 t v W F N 4 c 3 z 8 6 x i s W 4 6 e 2 T Z Z o j 5 S 2 t q 1 t 2 b l k g S N u r o E o Z Y F 6 R / W q E N u F d B K 7 g g S M u q y X A n F x P Z g h r T k q v D y 5 6 1 G z O z y 1 B n n S M A y o N 0 n X P 7 o U 1 8 u m 7 W G 5 n i / i J u g 1 h 6 X V 6 P j i s G O 5 v O W E P z M K Y S T 2 W 9 B g l K 9 a S H j X p p n Q R n J a R e 0 F 8 W i U C 8 q S v V d 5 U t K C f n 2 Q Q Y O s f K Q M Q V f p e o 0 6 U / 3 v h G f r j n 5 n 3 H u E v n c 7 l Y E m q t H Q + I e q 0 R f F 9 0 r u 1 a 2 3 y 6 1 f R m v M L b X 1 K B i q Y n O N R x F k s P M h A W T I X r G F U O 4 z p P k K Z 2 1 j c s G x 5 + s 8 G O a L U 6 8 u v 5 H a n u e + w 3 n B X 8 M j G 2 Y f m M n 9 V 9 e l n P c f l E L P j 6 7 Q n 7 l r Q O 8 G M K V x Y 8 1 0 r o P 2 q U c S A O x z T U 2 d r v 0 r e y B 0 H J 5 Y z N q g O v k 5 f 3 w P v D n S z p 8 h D o U P S h d 7 t X 9 6 V n 3 o x T m G G b U c E w K m d 8 y Y 8 A 5 C D n h s q C m b m D F 8 9 L C u Z M r k 6 D 5 t / 0 O S Y V x s j E l i O s 2 Z l q 2 j I 1 u 6 p l 2 6 C 6 2 L 5 q D l Z N i n g n s E 8 Y E 6 c c g D q p 1 P u F k 9 h H O 9 6 u G s T / 4 e n k 0 p G 1 e H H i y z c W t x u Z k 9 Z 0 Q I o w i + B D X p h 0 u F 4 d X 3 D r f N Y E 9 a i Y 6 o D p B L f I v c d I D O P h j X L T p k G r c U 9 H 1 O v 4 C A L H h 0 9 G H 1 u T m 5 a b Y 8 K P c 3 3 v U H A V K a 0 g X E U e l I Q Z b n F 7 0 B f J e z A O 3 4 Y L U 3 f h W 4 U + L u E I v i n K J S G F i a x w 9 / M S 9 D 4 3 Z G C / 9 Q O w P A H 5 z + L B g V Y o Q G x 1 M 3 8 j d K o W u 7 A 8 w b u f G B t u Y 0 O i A + 4 I V 9 L q z V 2 v Z S / o 4 / q m l 4 y 2 y T P b 7 I g b m T X N K d q + S y C 6 r C c Y H / D 3 V l A k c 1 x E O w 6 2 e r a 6 s o U x B n a C o J 0 8 Y I k q P Z n e U d u + n 3 d 3 O q 4 x 8 x z s R D 0 I 3 K S y E u K Z q o / E N 1 A v C D Z 2 h k h c R D n f n E 6 D / p o d P / Z i E K / O d e S u T w h 5 W f 5 2 + T Y T Q 3 w g n F 8 4 Z 7 2 G m e P G T z 1 O F o / E S g M D R y 3 e W 3 r 5 e c K p x W H E / L 7 I 1 M e K v y B S / 6 Q o Q J 3 D z x k U x d b 0 b v Q 6 J f c L j b U O Z J x K g v h + x 9 K V X L e w d i 3 I S 8 + 0 h I O V 3 z A z 7 V X Y / 6 z A y B J 4 t r b j r F x H P G 3 H V 4 J 6 o h L j q M S T r D y 1 D U K D H L v C T f F D f 6 Q t 9 X V r P u 9 T e u u C 5 u h h u l k W 5 + F 9 6 s I 3 x K G p I 3 X 0 E h N n 5 i B P t z v 1 e 8 t d H + W j p Y w w 3 5 2 1 2 X K N j j 9 N l D R w 4 D j r y b J c c x + c 7 K S O z 2 5 z A w F Z n b e s J 8 G P 2 u f j J I g o g c 7 C L O J R n O x o 4 g a d c h Q F Y j q Z z 5 M t C h k P n Q 4 T 6 E X t O g y l u p t W K / b 0 H U I 4 m J 9 n x u d 4 l a I R G f E 7 s + 2 e V v X q I o 3 o 7 1 n O V f X 8 r K u 6 q V q 3 R N / X y v 4 s 4 k k / O F h M R N s 4 + W J i / p 1 1 0 l 0 x z s o r y c 3 P / P Z F E r s e N d O e b k n 2 / L J 8 Z C y w w e G j O d 0 3 I t 0 X Z + / G V P H m i d d a h F r 2 U o E G I + F O K h 1 y + 6 t 1 q T r v x W 5 Q 5 a X H s q A 2 / J C m 7 P s i G m S y B y O y u + v V x A T / Q f J H g G z A R A T H F u B T r I V c k b p h D y o H r G V U 6 Y X K V f x t p E 2 z Y S a e V k f y Y S G B l D S j X v Y B / A q m R k 8 j 7 b i C / R D H 2 E B s f L g c s c I F e 0 x h e A R H e 6 e G Y E W 7 7 m x X D k P Y Q J w 5 2 c h q U + E W h 3 F 3 h + Q s e j p S F j D S G 3 Y G k T h p b q C F M I + 7 a 8 u 7 g p m a G 1 P e T A p d s F 1 G S 3 f x + / 3 K z 7 i L D 9 E l X D t H 7 X 4 M E D Z d G h j e b S D w J u a h 8 z l J n e d t V z 5 1 w 1 P e V H d I z f p o G m Y c w p 9 g s 5 W Z Z + C X 9 b s 1 4 G P s e l d 3 m 2 8 K 5 / o i 5 W 5 E 6 P G 9 P j E M x C B O c L Y Q N i M q j L v E N D R f 4 k 7 b Y c p g G 7 4 O i q 2 o L r d A L Y H b 5 o t g j w M n 8 D r 5 / a U N T j A 1 3 W / t E 5 F I o 1 u z p t I s Q Z 9 Z L b n P + 9 z 0 M a K h 9 E F I 2 w L 6 u t o u t s T F P t 2 j 2 r z 6 B s s C 7 H d E N B / h v E C Z / H N z q g K M y S C Y H N 1 c P q A i 1 7 P 0 Y / n V 5 m C y o A B p g A w 0 / A H 8 D l 9 E 0 M y + E H Z c 1 k L E P H P l p I n 7 0 U b p A F + o N C H 1 f O 4 w U t D c s C M 1 l t z S 8 n Z 8 d V S T i k w Z U Y f 7 S u N V c D A E T I p w A 6 e F m P R I 3 Z t g / 4 A b l K / F h 5 Y / 5 1 e F d Q N s 4 0 M L c S K f 3 X b 7 R T u C Q M I g t p w t 1 d 1 B K / s b C T B 9 E C A V 3 v L t 8 c X z U n R o x b S D 2 7 h 2 m Y u j K B q K i s e H T i H p l o Y 8 e l Y 7 X y h f P n Y L w Q b a X B P s c Q j d r u L D F f o 2 + w y b 7 L S 6 g k 4 G T P / l 7 F 1 0 F l G i e y t 7 n w N W n 8 c Y G m 5 P O 7 G d I 6 S L H U x M O 6 y Q t u Z q V S H Q O i U r I 8 + 3 j g G D l J 7 f y 3 C v y z f Z s R F 1 V Y x O W 0 J n S 8 3 9 v O D S j f x B g i K / + n k 3 r 5 u V f n l 0 1 c 5 e w 6 H u W s t x H l q 3 5 X 1 / K r a e d u 1 y g 1 Q H 5 i V Q j L 2 j e 7 0 B A D d 3 v M 0 z N R W 8 K l + P W m I G 4 e W E S 1 4 B P 8 w W E S F Y Y a Z 7 5 6 6 U v F a v c k 0 e L o P J O 7 f n P i E o S 2 3 J A B z + 5 N P H m 2 w l l x f N G d m O z 4 1 H P t G 1 R d U f 0 d 9 L 7 e M e J Y L H b Y g N L G / N y / P Q c X c A z d l u F U k P v j m 4 r + D m 4 S 0 d T l F 4 l p f 5 V m k 9 W W g J q t u y E O r F S A + x s E 4 m Y G b O t x f + P S C f 9 4 J k Z g O h H Y x Z 8 a X X R X f P 2 1 0 M 4 G 4 x I s / 1 M j v v 0 D z F 4 / O + f w T O t J l 8 a I A e F 6 h M e a u 1 u j 6 l Y W 3 H r W t q i D x 1 z T s g T g b B 8 t M 8 I V f a 5 T f r s n P L q x 8 8 N n t P G B + K y O v T I b F C b 7 3 b Z 1 M o L M s q E R G V 4 i U X C 0 / h V r z H 1 0 0 I I m H o V 7 Q F P O U G o O C g P o d m c j Q i I / V O / Q F h p E u 7 F f x e n 7 p 2 n W O 1 W q y v L V 6 N e o n U Y T J s z k V 5 y U q O 0 U N N T 0 p y D 6 8 8 p R t K s G T g i J M t u 2 W O G N + t S 0 / Z g 6 2 v W 3 f V 7 N 1 b 4 z c H i E q t p 7 w t D r U B 1 a N Q K V m 1 M f i j p Y V k c 7 w d H 6 P B K 6 j L n d x S 2 x 7 P T f h K m 9 7 0 9 x D Q d n 7 z M Z p M u M p L N 9 J Y m L H A V 8 4 Y A / d t a s B N w K 7 q H x Z 3 y J 0 u h i n v 3 V w s w R M m l u 6 x i F o I R m p M X 6 M + m 7 k o V V n Y r 4 N 4 V C A q k p v / w 9 6 b b T u K X V u 7 D 8 Q F o o Z L V A A C B E i I Q r q j F E J I A k Q l n v 5 0 V t r p d D q 9 t / d v 7 7 K d b M 3 N E b E i 1 p I E z D n m G L 1 / P V Y W e l y 3 h o e Z 3 L 4 K G o x e 2 K C H l p N O l E 1 c V K D K v N J X z C z U N O 0 h A N m W c b q 5 e 7 w c F c W s i y n Q V a 6 u w Q / x 7 L j s b L + V 4 G z n A U c J q / P w X I w D d f Y l 7 Z A o P J Z 6 a q j h q E T G 6 i M 4 z H 2 f z u u U Q b F o s 2 2 l h m m o g S E H + S u o O 1 I v J U D X C W m m k 4 p F 7 v b C k + g / y t 5 j e r K C 7 3 P W U M F U x 7 Q 2 b o X P b 4 e h x N s G o F c l V R H f V U t O 7 Z t i j F 0 F T B 1 / / G D W B 6 e Y D y X R c W P D b 0 p u A / 4 1 D M X M + k i s i w D X u 6 K t h T S L G v g F Q V V c r D V o Z H G 6 J W s n 6 o u 6 D D y c p V M l O z + d K k m j 4 T U K T d C o v j 5 2 M 9 T j t 9 x b a r 8 c u h g Y s H 7 X 4 v t f 9 n v Y 4 I B 5 h 7 M + Z 7 F n E a N z x f t / F w Y P z v p y H t N N c o 3 3 j I a 8 Q 6 6 O V f r X / c x / 4 Z t N v p / L M g f K H T 1 R 6 m 2 j d G A P b K b x O U P G s V 0 5 S I a 1 I Q c E W O 6 K o A S 3 t v x V V c S v O K O F N g n m R N s 1 I s J P E r F 8 l S / I 6 L q T b 5 5 S v 6 Q G N 4 6 I u 0 p d H 1 + f I / y + N F e o P n Z X q e n / I Z n V N Z X Y 9 6 o 8 U 9 W B e A M C p q b t B C F 8 o t m H + P T g Z k C w c S J L e r J E y D d 9 C E o M f N v d 8 C 0 P 3 h X D 0 H O 5 A K 4 G G Q h y b a B G C m b h I 0 + v 4 q h u X P 4 q y 5 j q 8 o H b P l i H w T B p d 9 X w + C J 3 E A L B Q f D D e z s 7 s G n J 0 I x c 6 6 7 T E f m B z B Y M L K 4 n g r 9 5 d E I L Z s 5 8 A H I b m h O y 9 r b k X + R e 8 L Y c e l z b 3 U + X T Z P e 5 U k I j z m N 5 L 0 h C h 7 Z F 4 4 Y u 3 0 8 x I + Q X 2 r k U g t g Z W 2 y J Y L x 5 7 u M 8 u u M m T L x 8 1 3 g G n r L Z L Q 0 4 v 9 V Q k M 4 M c h b A 0 + x / G L y 3 c A D L y f b z + + q l c j o 7 3 2 t b p O t V C + r I z E F E 1 B D P 6 X 2 / W / k f L 9 7 m f Y V 3 b U f k w f 6 i E u n b V x r g Z 9 a 4 d / 1 h c x l P 7 v B z 9 i / 2 x 7 + d o L + 9 7 x 3 v x E P / 3 s v 6 j / 9 6 w h 3 U 9 H n R R Q m j s D 0 J l 4 0 f b s 6 P K P 6 + L W L I a y t m u R 1 9 8 O I r q W I W 0 T B Q c B + n P / l L + 7 d N h R y q U F 4 7 v f Y K 5 n n c f o e v 4 1 6 o v a j j 5 o b O y X a H Y q Z m D T t H E D B 3 f B 6 z F R T g 9 k R w l y B 1 O s s z S h D u 2 D K y S D E 4 q a e H U b + 3 o S d s e 1 o 1 W r P 8 B m I F 3 K 9 u m O U y V t v c t p 8 R L d B O m G 4 4 d P 0 I Y x e F i a O C e 5 9 G d 1 f 9 Z d R A w E n N L s u D P 8 M x x M f 2 K 0 n m Y x 0 f m B E E a l 3 E d V 6 O 7 v A 8 S A p N o K j 4 w B S 8 B 1 6 I 8 c V i y M E w p F 9 q Y 6 c q l w g I d 6 u v q i h F P D 5 z 2 C k 7 v 3 C u W T I k q Y m y P b f x T 0 f h / a B 6 M 8 m Y E t Y t S I c H h 9 G + 4 r q B B T Y 2 X y w E n y E A z o 8 t H g g H M e w e 9 5 Z 5 + 7 E b s 5 c Z H t y / D G 5 + 8 7 q i G v Z z S V W E y v D 2 P p V U 0 g i S s 1 p Z b R k N h L I L R 0 c S L E E N u E G Y T 7 D K 0 F V 4 C o n m P B t 9 R 2 N V 4 z + Q Y p k t / U X b f 4 m K f c f P m e / y B V Q 5 k y J I f a m q Y h 6 Z Q I + g H 2 o P b 9 g d 9 y 8 d X V 9 X t b O Q a e J 8 H F x c h 9 5 b S Q O O W h p n 8 d X i 3 k W b j V 4 V 6 C E J V v x t h O 9 i 1 i n H 2 U a 1 4 U f y / b u q B X Q Q 1 1 w V m C D C N i R l V b i u b d C i K O n U 3 K W 3 S M D H D I d X Z + P n 3 Y Y h L I v C A L 2 g C Q G + p f e U L l F Q Y l 0 S e m b 5 B z 4 K L U P V F Y 4 3 I H 9 8 l T p W 3 r 0 7 U 2 V 7 + G G e H V g E g p 7 7 r a V 1 5 d a B T 6 0 e t 1 s N 1 H u 7 8 s t k a 8 r q 8 r p F C J D T E i m g I c K 7 s Q k 1 + n z 9 N a f q w b U w q 3 k N e j 6 i T K e x z U 4 u / v + q X K i H Q Z V 9 F p r 6 W Y / B 9 Y I U M h 1 0 2 R X y N c D u k F Q 0 r i + j Y w 9 7 U f O y u L M R M F h s q 5 I 2 E C R C C D Q T Z l r a k v r Y B f r J 7 n o N / n r c S z S 5 m k t u I 7 q c z D E b 1 t A A J k O x 3 t d R I 8 Q v 6 D y Y h Y T 0 x x f d R v l D T K Q o L d 7 s 3 7 X 7 1 / i A B S D Q h a 2 R a R 9 E H P p e + z t P I / L w E R M 4 f P s c U y k z u X N G g X 3 9 G n 3 t z B x v T 0 j I w Y V W x 9 h C Q 2 F Q S L s X Q L b v v k i v f Q X s 7 g N i M T J 9 9 / 4 O E 3 P o 0 s e s u S k I 6 g S f h K y y G t E V Y a t q w U M d Z 4 n Q I 9 P E + N + P 7 p 5 N 7 Q v 6 0 6 7 C 0 I T 3 e V 0 A / e V S r v u l r q E u 6 U t W z W p q r b z I N h B L Z R v o g 3 o H n 7 Y n D 7 b U m v 3 h M W U E X o W S L a V W c f T N G S l j h F A L p G G E 3 6 H 9 N h q i q Z A G O n V 8 U K / 5 U 6 i N 7 A T X J m 1 P 0 2 P b V H x I r s C e j r s m u z T d U s K Z F 3 + f g U 7 k G H n v l Y v 9 y q A f X k F v t m n W y U a H + t a v d 7 e a 5 3 1 0 T O 8 S H i I q Z A 3 j O O t s Z 6 V M t 6 b u w q n z P X L / U L q 6 u 3 j q f 8 m p b o e E x G 9 m 2 k Z A P 3 V l B f 0 4 a c z 3 Q k D i f d O 3 y k Q D C o r p F g 6 a t + d b 4 D L N 7 t y Y 2 8 Y 7 7 C q p r 0 y p u 8 N n D V r 9 N S Y e F P L d k k Y Y U k w B K j t m k 8 q y h y 5 4 S o F m 1 4 Z d q P 3 t Y V W v T G a 8 G Z s C N Z Y 1 Z X P Y 3 5 o B x Y 5 Q e u U K v D I r 2 Y 2 4 X 0 2 R T D Z o c I n D B D N 0 b j 5 Z X n d d u i 8 x L f S 6 e 2 k t A p x Q 9 g O + P 6 R 0 2 g l M 8 V X v r r y e a P D J X Z M n Z V 0 Y f f X a n c r j F D 1 H / t z t i 0 Q o z a m j E c 8 P T n z + Y 7 d o G 2 q Z K S f 3 5 2 2 e q 3 f u 1 2 0 T p H X 6 8 4 4 k 7 A Q T 1 X t 7 Z s f R g K f 0 X a i k H j o M k 2 1 T H 3 / u K Z e p p N D g 1 r 0 p 9 o e t 9 J S b Z P / h 6 b F h A u C 9 j I b / d V / / 0 u l j a E H q L z w w N 5 + c i p + X B D / 1 k T x n x 1 t J x y C s X c w E z P V z T Z D b 2 c J S s / K 1 X w / H c 8 S + 7 j E L V q o q R Z a / C y S 5 X n k t + L t Z F b V t S 8 f 7 3 W n o h x 3 7 H X 5 d j O D d 1 E U / l s m i S V f 6 0 5 o A 3 F b 5 g 3 H K 6 4 v + 7 x t a 2 O y E g x e 6 D A 7 B V Z 7 P f N l s 4 N c 5 3 I p C j 9 M F O b A w I 7 / e k H 4 S z W A i e 1 e R x z E f T Y e Z s 4 / f h 5 h 5 Z r D Z V s k V X Z 4 D T 6 O o G + R f o 0 z U y 2 Z D Y V N 5 H N c b q s q f A h e S G N h y S G 2 f c s N y P W m U J z 3 Z u 7 G f q B P E L y U i D k d N z 6 r T 3 x e r x Z Z V s C U G I o j a 2 + X J Z 0 V T c O e P I p x y E 4 v r S b d B V 8 s c z g H f p x p q S e 3 D s m d W V x X t a k m H T n J f m 1 + 2 d 6 n 5 v P d j 1 j Q h J P V c T w G J 6 B H 5 c 2 D L F d c 1 A / 4 H s v K 7 r d N 9 + m m 6 1 w n J 4 3 Q t 6 8 1 9 D 7 l J 9 k l 2 h P a 1 z n L F B 2 i d Y j 5 8 t d 9 x V + R p U S 3 O s E + x 1 O 5 1 x h k I O 0 1 7 q q b u b B e 3 E I W X U c Y i d w Z Z D z w w Q Y Q K O g A k H r P 6 e u v w y N Z t k E 8 U v C Y B O H L 3 7 t q b 0 K w K J s X X o A r U C q A h 3 5 T Z A B 7 5 f N 1 b K M N b O q v E 0 B o O p n t L q r n b d E D l c C j S F j 7 5 A s o K v u S N q 2 9 1 E l 9 r 8 7 D c 9 h y L f b b x 0 M r n a F 0 e A p 2 l q R n b t i T L I 6 K g 5 Y n t / Z m Z R w w 6 / Q u Y 3 2 8 C m W z c W a u 9 T 7 5 h n h E 2 e d 4 W / G M / 5 5 7 9 / Q e 5 x s 3 v x I Q 1 / K s c / 9 8 + g A z N C p I z n o R y z w Q z t k W 5 9 Z a M U N u x D V Y X C y y b j 9 F j / w V Y R D y T r 5 A i 5 4 z q Q z k j z J B 2 t c R a S P Q + 1 e L z G / P T G g A 1 L 9 r d / w z 1 f 0 w I n 3 K Q I n 0 6 2 m H j 0 1 3 Y K Q W 2 U D E 5 v 0 i d Y m Z T A I I b Q K n o H / 6 p C P d Y G 0 n T 1 S 1 F P x / x L f / s M J n V X 0 W + 9 5 / R s H / u y P Y 7 7 f j f 8 3 v E V t d o D H z c 8 J B B f Z c Y c b 3 u x P O b + a 0 c z 7 t V + G I + h E v 7 r / i W N f w V Z 2 + W q v S Y f G O o J C t 9 T K P m U P 0 h Z I b m v T H T l v L D q U E j Q G N Y H l G z B H H N A s + w w z V 5 o T u q h G + g N R Y 5 U m H Z 7 8 / R 1 / D K o 7 N W / W 9 n f a K 3 r q U n Z 8 b a X U G T 0 2 V t B d a B G I 0 E a Z k e e e a v A x 3 m 1 5 j 8 a B y T u 2 r i 9 v D 9 A + 2 t f 0 y G q v L q p X / p Q 6 m 2 8 S T D Y S G Q T k n m 7 c B L I q Q M o Y 8 k b r k H W 5 L b p k p V P f t q T t Q K Q U / 5 + M h p 2 t V P z 8 v C g 0 K 3 q e Q P S 1 q Z R X i 3 B f 7 J D b U K A Q W 2 W z 4 X N f N u H o W g W 3 V 6 f 3 z u X n E B d P O Y 9 G r 9 v e U V y N i k S d f h G g 0 L y O E t w 4 n z K y S N 5 Y b L L o Y N C 6 R c W 1 B q Q l A Y w 2 G b N 8 U 8 E I I M G 6 I S c d M L G T K 2 b c 2 + P a X U 3 R u V F r 6 P J h u 8 P e r Z H f a p i 9 T C O O t x j C 5 z Z Y 6 I 6 I d R J z 4 X X I + N r C / f 3 q O c Q q G R Y 7 c I 9 J i i + 1 W r b d O k O M q z T F 9 c / F v N q 1 I B B f 5 g 1 D Q T j 3 s L i 2 V u 9 C 9 l h F l X y y H i r 5 D X Y X Z R c h Y 9 3 T r j w d 2 z V / 3 S J w l Q I V U A C 1 H i 1 N E 1 c z e M p W D N v 2 F k K Y R a D l k W A / S I T q d z W I w T U T Y R V b 6 D s 1 D S n M V M n Z S c y v u r G h 4 L 8 X q 8 5 Q L z h O x i q 0 R q A i g 2 5 v S 9 p P H 3 J v W 1 r b q P R H M g G x s T N l 3 Q x t o u W l D O i p G X W D 4 Q w a a w 6 r L w C s X A 4 w Y N 2 K 2 w o h p Q n F b g i W C 0 D T G D e 4 s M u C h 0 6 Y d / P X N 8 V G M r S H 3 f u z U F N N I b U z v 1 N p q l D r m r + K n Z A 7 z 9 s u U l 0 s Y E a x 8 v d T z g n R M s E 8 V f g n 1 T a z W a r S y 1 O X Z O v + B 6 e C P W i a D n D o v k n V b 6 R 1 P U 6 s j x 4 o u M J C B Q U O 4 0 1 z x m J 8 Z 6 9 P c u i o f e + + 2 i 4 9 o k X H t K k a C z w 7 6 j Y D Y x G h e F 4 / B 8 v t Q K W v / p c m r q Y 8 p c N w f R n N M e 1 9 3 9 r a y V 4 P 9 m h X Y K 7 G N y x E T 0 c e d U v k S + 3 d o H f u 6 c y l X v H v N Q 6 I M m q P 9 7 C a r 1 O m G z g J 8 z K 4 h 2 + 1 v d o I + p C B Y Q 2 O C J D 9 b v i J 5 5 w O f z l / + d M n L J O q c K A X 1 J z L x j 9 7 4 f 8 n q + J v X / P / + 8 3 6 E j O i J / z S C F 4 M u O h 1 L I x i A / j 8 H h K J b t w S E 8 n u 3 / 6 v p w D + z X f 7 R C 9 6 a 1 D x y U b Z X C m u 8 X r j 3 t i 9 e t 4 c x q B i v l I B 9 n C h t 1 Z q V a C L G S T C d O u t D 7 9 O I 1 r b x X s / p u 9 3 b 9 g s U T v F 2 l a Z f m G 5 m 2 z E I e E f 6 7 r s S 6 t 0 9 T I S p q Z h Y H u J d F j n P i 1 i t b 6 n 4 6 o + G 0 P z D v c / f V i f / g L + W I k p k K S 5 n n n 9 c N / m f V Z 3 I v 1 Y h q K c + n U H m 9 K + V y + + / F j F o C f / Y j D 4 + E k 6 G Z O m T X n 7 l A f w 9 P N k z d i T k D 6 R g b u A 9 X y X 9 Q + p M Q o T c g 6 I 4 2 K e Z z F d e W v h d z d L q s u T w Y C 6 A X M U z Y q M u + v J r S Q u 7 1 P J O t K W j z t c W 9 b f / / K d j 7 P 9 h + e O / 9 F S W z N h r C T f O F t 3 b Z 0 d D N l M Z y 5 v + o 9 5 t E B N Q K x D r 1 x k v 1 n 9 f / 6 D 1 8 P t W x L / 0 9 x B t / v v m 3 T l D Q r D d k 9 t M t C T x M O y Q O n j q 9 r r e y R Q k E 5 Y F 1 M w 2 0 c y 9 + 7 l + 2 S 8 3 3 w 6 3 d k X f P 1 G l K n 7 w K L M q b L w w 2 9 o + E E b d N r I t v 1 g x 7 D t T 1 y w C l k J v D 7 n b s d 9 X z 4 / Z b Z D 7 Y d o H w Y c w H 0 T 1 / U 2 b H V C y 4 J V 9 3 i I E e L n B e P 9 I + U q n d s n O R q 8 y G V 0 h p J v 7 h T j L V 0 h U 4 S f 6 u v L m x E l N U N H Z h / a q F / a 8 d R 4 8 n p Y 0 J N i V V H q z O T Q 4 8 i B C 0 f N H n d j O i B K L c h 9 D w r s q i t t w N Q v t U 6 W O o V J B 1 S F B z I K u G 1 f Q Q K C W n L / m W k C X w g 6 y E w + a x O d B j 3 z l I r 3 F b b 5 z z W k X B 3 N 4 7 K I V O I / f i 9 m I t 5 S 9 7 j R m c 7 2 f q + d 5 i 3 h 4 W L X 0 8 U w T E e H R 1 M B W x I 7 z K N P L 1 w R 8 y c L d p h 5 L h o P B J M 8 X 0 7 r l Z a q e a / W b f H x d / J w O G + a y 5 Q K o B d e w e Y G W b V C N G Z q v Y z y 7 Q g y j l l L V R M 2 T M r 8 P r u E 1 L N O j d 9 w a D 7 Y 0 4 m p 9 S U k d L J h T O E x 9 u j q c V H h 7 8 6 j S Q y S W g X l 2 W b 3 Y G w Q 3 N d E t O F k n e u l K b E V 8 2 s j u G s C R y x t G c B 3 J g s P m r F r I 9 n v O H a s 6 q Y k c t v l 2 v 9 1 g U b 1 Q G w h T 5 A Z 1 r S y v V 7 I G X w 1 H N f 5 3 q d M b 4 4 + P C p j C s f d c 2 U 6 P Y d q T 7 E k b 9 S j a A q Y U o V Z u f A E I F U f b Q R l Q 3 v Y F S S W F F 4 8 q I b a Y u Y X c c I 3 E T S e k i 2 e Q E E E N z K 4 B A / H L M Q K 3 e d q j J x t B h 9 H v z w Y 5 w 8 O + b X f 1 F U C V 4 2 4 N e g m u 9 m i x r e h n 5 u K 2 n j Z U z / R c r F 5 1 y 1 5 p p y 8 p V e P n E x v 6 0 / W u U Z j u 5 / U w G B C q 7 s e G K C E d / y 3 d w V 9 G z m J 1 h A k a s y m N A j Z u / Z e R M 5 h l y 1 c Q Q r x 8 5 f / M y F m W K S I c J 3 1 n Q 4 j p d a e O v U w S b R u 2 9 H J t 6 0 T 7 n u 8 D Z L U G G f 6 X S b S K G f T G p C B L g V y F l G x l 2 b 5 / + z H + 9 y z e v 2 r l / w T h k A + / d B d k U 0 H n F h q B 3 1 A Y 5 c 2 / B + H A / P 1 P B E b 5 s A P t + l w P C q 6 9 q l f I s A 0 D z I Q F D 3 f P v + p 9 / 7 G / I R T + C M L x T 6 H 3 M L 8 + V D o u H s L 1 8 G u 7 b O l + g W b i v d n u g x c w m 1 x + 7 Z w o A b 2 K X X r n B D J Z 2 p v B 8 Z 9 t c v 7 3 / P v w Q G 5 x Q n j C Z 4 y z w D J h H T d 3 D 1 F r 3 I u 9 o H 7 R L Q x v U M t 0 6 M 8 Y / p O 8 n 9 7 D 7 Y o Q N 0 W J 1 P / O O i Z 8 h t M R + Y 7 k J u Y p B I Z 2 9 s D G i 9 e Q I e Z x 4 o v r y F T V / r 0 r N o O y L 7 e w H Q j T N k 6 u G 2 6 M J O v d 2 q l t u Q 7 k 3 z W l e 3 W y C p t 8 D 1 8 n z g Z g F e + m K G X 3 H 8 E W S + R Q R Z 2 G o V 5 p K t 0 3 Z / y V c M 6 u P V I M R b N I 1 g 5 b 0 s C 0 i k 4 0 i x p n G Z U I 5 6 9 V v e 0 P F O s I 8 c X E L U Z w c l 3 u d 9 s O T M I P v X o i 5 f 2 7 2 8 p X B p 1 K o m g m U m E K 2 J r j T D O F k 3 U O T q 0 h I B q 1 c h B C t k E y U u 4 d 5 C w p y 8 f u q m S x 9 + U r c C i z x 2 d 8 G S 6 3 a l W B H Z 8 L Y h S k k i 8 i 2 X Q f o Q D F o z z u g / T + z u e L o g n j V T b U Q + O p Q t q r L r 1 n p g M V 2 d r I O Q m G 1 V F 0 g + M B P M P V n m 6 A O K N J 2 K q 8 G v n L W r l 5 v 8 d Q V b 8 H 7 d F G M d t m c p x l q 0 9 6 + m C M w q b X C m y W u 3 L v c N 9 4 q z K 7 7 p D a S 3 2 9 v O L c k 9 g r R z k O V j m 2 L s C U m T v P U g G N O E X 0 Q T c m z x z q q k / 3 I i T B e u f y z e r 1 O A P V 1 j p G s K m q 2 O Y q t P f D u Y o 3 f u N B x d i p U W t L R v 5 1 w J A h 9 s g U d Y X 5 a 7 4 8 I U N j Q R W n K r w 8 b q k v f l 6 O K X f V T U 5 v a k j f 2 l c C 3 T X 6 y 3 k y 5 9 E + D r / s M 5 + 5 6 W k 7 s s 4 c I M s 8 U c 4 e i h 1 f Z N G z Y V W + f T u I 1 7 2 E H t 0 F t c h z f Y 1 B p H t s n O d 3 V j 7 f A 5 I z Y W D P X h Z 0 I D L s G M J W M L M h 5 o c m K x k E Z s p d h 0 F W E 9 k u 8 0 z 3 + H 7 c 0 T t o 3 u X y M q / y K C P k N 5 q 8 9 z e J m o 4 2 g n 0 F J Z 2 H 3 s Y 8 t m 1 J 6 B c d g J o U x C 7 / Z h 7 Q B p u N d f E y N 6 f P 7 f X e N I d + o 6 o R E 4 l 3 U K P B 3 z + / 8 Q M 9 o p 2 O U c l d y v D 8 L A N D 3 6 h G e Y F 2 5 / X 4 t j s F f p u X r O 0 b g k E J c R j 5 V T e Y + C y g + x 3 H l 8 s w Q C l + U I F d H k J F X z y z S t h 4 / W 3 S H a J h O c X w u j l D 0 8 S o L Q F D f O V I U 7 9 E w O n 9 E g E n P 4 7 v 8 b c R c A 1 / f i 9 1 0 F P 2 R Y n s I N M R t v A W b C H Y t 3 j j I Z F s u 2 I C b K Y m K A a s K 9 D K j f m 6 r b k f D H M P 6 7 n P g y M Y y 0 Y 8 v N 3 h G U s v K j 2 L X v C E o S k M T A L l 1 n a K 9 + U X 2 m o A C I K x Y 6 r i p N i s U H S b 2 5 X D 2 P / j n o / w K f 1 + 2 P k z x c P 6 j j I F 2 Y x / L l P + N M X 7 v + r 5 t L C 3 P 0 K c R z + H q C X 5 x L z 3 7 x b U b e Q a / 8 8 v U k b 5 N y M Q 8 K B / Y 8 7 8 i + A L t c v v z Z n j 9 o c U B r b I n z D R M o o U f A 4 / t D D 6 P 7 N I + a / k B O f Q p f w U K w s n G J G J 4 A R L P z v 3 e b n m N c 6 1 + B z Q h Y C W 6 s 9 d C P M 1 S O N y I L / + h 3 2 7 / 8 1 l 6 5 9 e 7 / + q H s Q f e / 3 / O W x y e B 5 A F N q y s U A i 5 z Y 7 g L 1 2 X u 8 f 9 0 z r Y t j O 6 A u Z f Y R 9 + T K n / V G 4 0 t t k 4 o f X O t C w A l N s Q k V s t x V D Z 5 2 1 y H M N y k O K 2 K D g 9 T z z y e g 7 1 q i V O k E w T / P j X z d v h x F v V Q 5 / / D / g D M q w q x J l A O C v 7 2 h n l 4 v u 3 C O p 4 M Q U r v z 8 F o k W e e X K T u 2 C u N 1 L T z P d P d x L E 8 j n u X o g r 6 v o T D A 7 t V t q s M O k g y c Z R R P 7 S S G c 7 e E 1 Q H J i b Z q b H u T 8 u 3 D 7 b q + d b I A U u n 6 9 l P j D j P 5 t F X o x M p H W 2 G R 8 R y b e Z / B C B 6 3 + T N F c p f p m P F T 9 u Z i K p 6 c / 9 n L e w 4 X W 8 C G x W r M z o V W 9 1 M E O t L G m 1 h r W m x m d B z Y o d 1 9 3 v S t N N d L v Q y W F p u 3 e v g f j i X i N 2 d 5 / A b H x K 0 6 L 1 5 d 4 F x 1 z k 9 v l Y 0 + R 0 7 r O 7 4 3 4 a Z 0 z m v Q 2 k 1 5 b U t i m Z z 2 e s 3 x S Z + Q p Q X s 1 X u Z X a Y c 0 S D 0 l v 1 t l 7 G C C Q 4 q 6 z j z F G z F N M e d 8 M M / 7 g X g K 8 j e 5 z D f 8 / b X j i T 5 7 p s 6 j K X r v 2 A m c T Q 9 W + z f K m l O D E W w X z 5 i X n I 3 x O y W H P X 0 4 y w b P L j s p 5 g / b N x J y 3 c o N 0 X K R g v K c W g F C r 7 A 3 h m 6 K H b r O 5 W H i 4 B v b 5 Z v z K T U w T h c 0 E E s 6 k D 8 i b k W I r 8 D m b o 9 I g C N U 3 5 3 7 8 / p y / U J S 4 S a I 6 J A C a q I B l G J G n b 0 h s h R 1 3 Y 0 8 m f e I E E d G m a T b P U j p 3 O Z I z L 5 G E J s Z u f i I H E B M A F H P L X t m K C j r H 0 N e c O 3 X 1 V u t m I 5 V m 8 z G 4 0 J p Z 2 k 2 1 8 n p X f N r H 3 a H O U Y 4 1 H T 5 w D D w V w q m n 0 3 9 b 3 o P f 7 W p L 5 p w q C S R m f p / B e R g k c Q p g 8 F u n J q B r M f + z 5 0 H 5 F Y t m 7 p s F a W P a 7 F i Q + U / T w a P I + B / u L 3 8 C 3 U B k Q z k F C O S A Z 0 H 8 m 8 2 d f S W z y Y 0 E u u / 4 D / B 1 r + S d w Z / t l A X w I M 4 I Q M h g W / + V w T o f + q m / l d k h R H h f J F P k D A w Q g I L 8 D / 3 5 1 A A f O 7 / D H V h y V 1 2 0 5 Q U l s 2 c + E v n 4 Z d x g q w u n Q f c w 7 / p P P x p n v D 4 4 3 3 m f 8 a G / f f v k j / S d i / N l r / I J O B f g U w C 7 / l / V O f h 9 8 e K v / w + M d k 7 W h I F G V p R S T U z S J p o L 5 f L H D J 6 3 u C F V Y O 0 G x P n c d s h 5 y 8 2 L 4 x W v z T l B G I O k K H h i A F f 1 3 6 / H X k v 3 6 u D f v C / n / d H O p W 0 r t 2 c B 9 z f J + i F O F V H e I i R g a t a N p f g 5 T H + E 4 k Y K n A R 9 3 S F r d 2 Z V k h P R i E a x O d U p a L z y d n d b c 9 + 8 J h A t I j R u H 7 9 w 8 n W Q f K 9 j + W l 8 h 3 9 9 L l c x W A o p 7 c m O P m t 1 y Y L 8 F C C W Z U u z N X 0 N q x a z Y E d 9 y a E O 0 h 0 R 9 v X j e t + c 2 N T q H a / z p 1 k Y 6 T d a a 9 K C 1 P t N t Q X c a 2 L n W b I F q 2 I 0 0 a l y c M E Y d w D Z + 4 l t U / e G 2 6 2 J S G P g P 2 a p l e 8 O Y U p J i C 2 + g m a U 5 Q 2 t 9 1 D e v O T 4 o l 9 q L q 3 j W 3 d 6 O a 9 H 2 t d b 8 e P X 0 T V x n E U x q c I c B C U q X J 2 L q e 9 Z 7 4 n 2 a w k P x P W v t M Z f b r N L a p x / + w x B J d l S S X h B + W N K 8 k d L X A L t 4 9 o G N c 4 D D l H h 3 5 g 2 b y 9 Y 2 K W s r x b 1 2 x V i L k g 7 b Q i i Z K 4 J a b u q B F A K s 7 6 h 3 5 C p 5 F y i 0 f m 2 X / w A / 3 8 w y K a W C X F d 1 b n 5 F 7 K i x w x X w S Y z N t v i / h O r F e G t f R H H M h D Z V 1 b M p + 0 K h Q g 5 z q d B t L Q m p D 8 O i E b I s Q 7 H y g M 2 e A r u G H e r 5 6 n 8 g p r 0 5 o s H Y K S s k E W j g H g I M x H F f d F O r y q w j 8 V v s 4 5 E Q a a U L + Q U K 6 R 3 0 x j b Z J n G Y a s d a Q t F n 5 r G y X i I 5 7 R g 9 H b j 5 L A n y x e o i 2 r i E m k N M z 9 H E g 2 u E 2 + V t v v v S Q 1 H a P F R 2 M + 0 3 t P Y f b e D j k t I s W m B N 0 R T P F m h E P 6 s O S V o d L i M d 9 B m s D U l 6 9 9 X t f 8 L j f N J D 7 D q K M g z M O 1 X c S U M i y P 0 Q c L N 6 Z T W u z j Q Q k A G d 4 G / M O 6 e 5 h 6 i n O Z v q n t 9 A G B H a x D u k 3 J 6 8 f r 3 l 9 d 7 i X 0 0 8 p 2 j C F z a E u E q 1 z B z a m w g F u D 1 7 Z L S f Y z w G 7 9 1 T 7 d Z v X 1 h t H d 8 N / z 3 U B 0 o O Z f t 7 C 3 f u 2 I D c l C 1 E U V A V t X f A t C V i r M M C j C 6 Z T g D h P 4 I G O / l H 2 Z k E P I i k 4 C M 2 0 b p 7 C F x 0 s s T C e 0 D h X z q u 9 H u K L g n 3 h I Q b K 7 6 H u Z a 3 m w i o l D B z t T d O w b Q u 0 A y J q g P 7 F X l y E F 0 l h o d p + B q T D z a R / p h D E f 1 0 b 8 z C L 0 K c f t q e W 7 B 7 K 4 N + R O E d i M C p A 7 R b 3 0 A k q i d f e 4 a 8 Z X f 8 g V U j R Y 9 e S 3 F f + I p C 1 R 8 v e h f E l 3 9 J z 2 x o Y / E 6 u Y C w t z u i o x 0 C D g Q Z z e 5 9 0 n x n + + 7 1 3 N I 2 f 7 D / k b 3 H V H Z g w 4 X G u p 9 L h T c i z N p 5 0 D 0 7 H w A T X I U r a S K 3 o E x t P E b G 1 W n P L o 2 + F 7 1 Q f T + y h r + t T M G l S 3 c t Z l o L F s t 9 / X c k e / 3 w x Z b T H n Q V T G h Y w R m W G t i T 2 + T k H U S F Q H R N m N j E c V 6 j l 5 a Z / Y N j x l T y b 4 + p 8 e F z y f u P P l T Q F N C p 5 P a X k + x Y a 8 j n g + L T y f P 9 w t J G 5 A J Q v B n 8 M c / + g 5 + 3 v P V w t R h S E v / + i P n r O g Y 0 9 4 x Y Q 8 l O 3 k 1 H k h H E n w X i E E 8 / o L c E n d I G g D S 1 p V e m v a P p M N 8 K Q f j 8 0 w X l u q l R 4 I 4 u B m N s y l U l v 6 4 2 8 J P u G T x 0 F D 3 x 7 4 x 2 u z f f R 3 h 9 9 B X Q C I w t 0 A I / P K c U p x u 3 u D r u + P i o 8 s T r A 1 Z W N 6 U K p w f S M a 9 h F O G R m J B E 4 R q u j C y E N q z p 1 L d 9 Q d I F n B p U I 4 y j m n O s x G u x s n e / 1 4 M 0 i K U s E F B C w N J x h n W U n k n Q c 6 t v y z B M k b J + T W Z H f M l Y k s K z E l F b L E S f A j 8 C K A E B 8 3 7 T p 1 r W 2 c m F O 8 F 9 a E b 1 / f G M N I 7 l x 9 e q x K 8 B z Z j N y Z o w Q o y B r 6 M C P f 9 P U E X 5 3 9 R u o p x a n l W 9 u g X 6 i E i N l Q v V t x 2 2 w M 3 h h m 3 F P 2 x s H r u A 6 C K 1 q E g c 0 8 m 6 u 6 w x 1 H W 7 Z / d y S A i 8 + A K N k X m k R e x I D 4 m H d z 8 o I 2 P o y F + e x f / Y / K c 7 / a D K / z t C Z H 7 0 B e C V x R K I H L 6 M X i M / / 0 y A l J 3 K C C O w 4 e C 4 d L P r G i h U n X I 3 k O o b 2 P r M p P a T 7 X u Y Z a U T d r p J c S 0 5 I e O q 6 N q 1 E + c + u y 8 v I k K a U 3 z O 5 g d 3 k G e c V 9 q G R D l L 7 7 K n M G 9 H 3 5 M p n o q l 0 v P 0 P n H h 9 g M M K E 6 p E Q h 9 w E W Y J T s y F f A X n l S M 6 k R K D 1 5 c 8 F Y x I w x J 7 2 w B s R r y n G s 5 Z o c n W w Y + a 1 3 B L G 1 / z j C f E v 8 i d M A l 6 l M 5 L s d v X g l 8 w g 5 p x v + 6 q g y s U D w 2 n R W N A E 3 x P H I n l 9 w N A Q m b y b 8 + 4 T h L B W F j T Q l a f L G w Y 0 T C x 2 C N w K L o 8 p S J w 9 s X J v a f 5 c b + q p 3 + v I 0 9 g S B 2 Y C r J O 5 D 1 i X 9 Z r c a a U W t s v S J 9 L H + C 4 9 z F j B u O M R k W l 5 V J 7 7 k 6 y o e B J m D 1 o P P v r T i k x T M 7 b M g p g n r G A R v + J 5 Q r d a E w 5 X I h B o + 8 V U z O b M 1 9 Z 2 s 4 p L B p c + a 4 G e k 4 Y Y L H j M X m C k t w i 9 r w I k C J 2 e J j 9 p T v 0 I V h i M V P 2 b X Z n 5 w a m 2 s K m / V D n J b 9 U p u I s g N j n 8 p b M p d U W B r B s R H 7 N R J Q C 1 r e v b f D K P 3 Q N 3 w t b o W 5 m 9 u p s N j C t b H w u v 5 N A p S T c O E h k 3 8 x l 0 k 2 H Y 9 K 3 r 1 O c + G K z 1 o F 2 F j T B 3 a / M E / i 6 s N a 5 Z I L v P 3 h x z B n u 3 m j v l x E I + c C D U D G b 8 f N t W + 3 p g L O 7 y t Z 7 u t / d l c x x 4 m M H W k / j 9 1 A L V s E x o 7 c r n R z h I + 2 Y D A 3 v s C i r O + T R 7 7 0 w b B q I o Y l + J r u 3 u p X m Y t Z s s w 8 N + u z Q Z 5 K U 0 6 y j f b D P Q X n 4 / 5 5 2 x f 7 1 W X e e U C P 3 r k s M H 7 m Z y 2 B J + Q r k h r p A q 2 Y 6 F a M F l T 4 g K Y o v / 3 / n D a J K s V 2 F l T Q G r + u W P T w E p D 2 T h B i E 5 g Z L P P s H c g q y Y R B b c b / 8 G v A 7 L P x y 3 2 k 9 W a K O x y 5 n + 9 / + 4 w e r K n / L 1 C 2 U i 8 A + p C T x / e J + P p L K h C y / c R m Z z s N i 9 S 6 c 9 + a U x / 1 p P r / Z G r b r 8 O W F t 2 F 3 x P R 9 b U j H J t o O z 4 2 1 N I Y + g b 6 / 8 2 s z 7 t A m t x O D C i R E D Z x 2 O Q 1 F U Y k i Y K f y K m 1 Q D + i O A f y i t x 9 s 6 / 1 L p L c Q u r 6 y d v X Q C + R T L x Z 6 M P / 1 w U z Q N 9 c 3 m P M H J k 5 5 M K 2 X E x x E C 8 3 2 g + m M r N / D u H t X 1 p g V b 5 E s R R 9 C e J q U Z 7 n P Q D r 4 U U 4 a A X K G 4 6 6 Q p D z H x A 2 C y R P F + d 2 E T p B x I n t y k 6 8 p 0 w k V y a P J n n / l Z h X 9 b z 0 U o y K R P y Y I V o F T l M n O A p N t 2 u Q y 2 a J B b T 0 8 8 I j v g W + h W U 5 K 7 x W F d k Z v N Q U z h a 3 7 x 7 9 Y P + O e V P P u n k H 3 n S C f r y M w Y b u v 2 + c J 2 v 5 P I N N v n B b X n x y + i y g T 3 y 1 + e W P 5 p f U m V 3 3 I h 4 8 r A K i Q g U P V V V F + R q Z X W T f A C c F y 4 h A 8 j V I b k + F H d w L q p f r X n b / i P k E J D q W b z U r g U F / a Q e h u E j n U R l j M U f g 4 x f x E R 8 4 L V Z r B Y Y Q D g t z f p 6 x q Z Z K f D 9 h N f M v W J Z G n / d g T A f q P K 7 c a D 0 N R 6 T 0 n J f 8 U k 3 w m L Z 2 h r U 7 c e t f v 9 d R q 2 O 2 v q x Q J q H L a N 5 / t 7 f d E H U L H l E 1 I e v g Y O M c v + / T e f K 3 v P 9 A W K T 1 h p 0 q d X A B m 6 j G f g E Y Q 7 Q / D M g g N y X j a s G V M g P F l X B 1 B P o F 9 b 6 W S j I n h H h A r w o z a + i M M 5 8 M J C A x 6 6 b 5 i O X b y 4 z y 6 5 M 0 O 9 u e m x 0 p r d c 5 R R m D 4 R S 1 T P Y a P k S B n b 8 9 i y D u Q l w G v b 4 B G H l D 1 Z C a M i + q l f g T R I p t / 7 Z h J P 4 a r O 2 A 9 K B A C O C + 5 x N 3 f Y f 7 / P r P Z k s 1 O N 1 7 u b 9 W 6 i s o l o K Y S y 4 x 4 G U P z 0 p 4 F 6 l p L q W X q b 4 5 q Y E X L 0 C p E / F g 7 C G n z z C h F L D 2 J C b D Z X N n K g 7 i / M n t 3 z G K m 5 w 4 y d w 9 T x G e v 2 U C x Y F K E l V 0 j c m x 9 s H Q j v V a G 4 K b A 1 M N r / R 8 8 l 0 O + 9 h A t o V s u 9 0 B H z X K u g p y k M 6 n 8 D H e L u 2 C s h M a W n + J B 0 n K W r 4 I 3 3 I B y k J 7 i D I t T X T s G d C W A 1 x / V y T J J / T j y j X F J I T E a G K I 5 Z t 1 i q Y 9 b L d 7 V k F i L Q G m B h A 3 D V R E V 7 P n u U o Z v 0 e a / T 5 P W 1 r / y P / I p A c A Q y o / Z x T S i J J T 8 4 X 2 3 X J 0 R V y f u M 2 H c H c U f u W p / r I l F h y j b G P d L s c E V W 1 T 0 x z v v p u 9 L 2 a 7 8 U b 7 I B P n O 9 K h V 3 F X C 7 J 8 u / e L B Z a I C A 3 9 S j B L 5 8 e T r s 4 z E r 1 j V 1 6 v q w b x c l o 4 s j 3 f + z V r o t h 3 s n h s M m H E + i P r B P M e I 7 8 t I X L R r V c Y v g P P C H R G B g 7 q c n N 2 b J p f 1 E h L 0 8 h w 1 F f i N E 3 U j F 8 0 s + E f 1 + 7 T f n M D U F O v L Y 5 v w h Z r v 5 b a U 8 b n 8 + a v l Q U r y A Q 0 f Z s R r h I I Q M 1 b w s x W T H n E 0 X a B v L Q W H b S Z + 3 H 9 D C 9 X E q x + 9 r r 9 o R C Y 6 5 l O K c 4 o C J u 8 6 X z B 4 0 l 3 P i s c K z t 2 + 8 q y U p R H P Q X S 4 Y D o T 0 7 1 c 4 f / S h O Y c B C a / E L x 2 + H 3 u U j P i X H 3 s U r u m v H T 7 0 / v D O C T x k f 7 Z H y b 9 t I 8 q 7 3 w i Y f g N u l S 2 0 E W 9 b q f k 3 O D X / U f H 5 3 9 q g k D 3 0 O w H y r 9 a p c f P P W K Q W D f H f 6 o k B g 8 j J r / c K c w K c M Z L 8 Z f B 3 t 6 d E I v u l w m z 3 / 1 a d + U d X 4 X / E 3 8 c h A k B t l a 5 w d A p s L M o e D k u r d u 2 d j o f q f k Z y 8 v y g C n L b U 8 8 P 2 m z s t R P u q g t M Q 2 r C e Y J s H q M v l z i f v b P H A W n r h Z O N d R q K Z d P B B 5 X i s 3 x X P B + 9 i R W g + 9 J i v m 7 m / 8 n E j L Z 0 s F J o w 8 a Z 4 C d C C C d W C h x e A w D j 9 X R D E 6 v 5 C G f 9 d h 0 w J 7 t F 8 C D 8 n l b 6 O n l u q U a d H p 6 8 q 7 3 l 3 v 3 s Y I x e M D r Y t g t X A z X b j U d L j N s 3 F W D X a y t n 5 d B 9 0 M z t 6 8 6 5 L E 8 N J f J S V i N 8 e A W P 0 B v H l k y r r Y D z Y k Q 8 v n v S n k V z Q K F a O G 9 n D A i b 4 t h Q t K P r t r a f I 8 y x + / 0 + B g L S n S f u 2 g H 0 R L t Z 1 j v H z S A r U P 4 S 3 e I h D I G M V d t c u t E Q o S q + W J l w j Q V D F Q c P a v G q H o h v q X / R Q O D r / J F 3 D u x U x A b N c S i m z 2 C h 7 t K A 0 l j s R 3 T p m Q A z 2 3 y P I + c V C V N i O b 7 B 2 I 9 v w N r p u G N C L x d t K q c T h 7 g n J O H P a M I 9 7 j 2 D 5 s s 9 9 p E 4 N B b i b o t U A i G v e V 5 D N w U d D 2 F S i P l W J s N H t j P Z 8 Z 5 D Y J l U t K I a S p m v 5 9 b Z I G J Z 3 u 2 g A A S C U M o 9 f 7 j D u u O 6 0 e d y y Y A R M 8 z z 8 M 4 s p C Z L y L i F I W V Y W n n G s C Z v M / G 1 s s / I j 2 g i N O G H G G 1 g C x 7 V 8 3 q u g j 2 n g a Q u N T G L n B D B x q d L I c n C / u C 5 V t c R f 4 1 c T e 7 N / r w v Q 0 Y G 5 r Z 8 R a X P j 6 v 7 6 X P / 8 M 2 8 + O z G w N 4 k W 8 q W z 8 S 6 F a H Y l W 8 f Y G Z 1 C U 0 e r X B G L W b U W H N b G Q d c a L 7 X v f 4 0 2 l 5 C 8 u 4 k u B r V 3 p t v 7 B a M z S O t J m F W z q 2 d U v Z D x R O F E y k c x C 3 S D J s A E v j E S U O f Q j K k e y o f r x J J r J q s I q E x e C 3 9 5 / 0 V 9 W m p s F C o j S U b f A J q G 3 T u Q + z V g 4 Y K d Y P J I F m c / P X l 9 V m H B k V 8 s H d j v k q s r Y 5 d E + o L G c J C F o x k R 0 7 X 9 j E h V D M H J v j d G l J g r f k 1 y P + o L 7 h c W v m r F W v A C X c q v K d A x D b C o P C e R / e N S u 8 G + l 7 E E f t 9 h a Q W X f W 1 y q 8 5 M z 8 L 2 V F L u 3 t 5 b F Y 3 s t A r H X I 8 2 n z c h 3 p L F j j / b H C S O q F x h u d l f 0 6 X H p X a Q D X Y h A a 7 a r V p F m P c w 6 E z 3 n H k L T P Y 8 4 K 5 A l f s b g S u m 8 b A z G X B n C H F p 8 v o 9 N 6 8 7 c T c X M Y + Y + U A r T X C G s a j G C A J J H N i B l m 8 w 8 f 5 P N / H 3 F H Q y K a G d H w 8 T G v D y c y e 3 s 6 Y F S j B 5 r N Z k 6 d r + F 0 4 x A r S x Q C / U t B b f n n D D q Q V n G w f Y Y E M D 5 v q s 1 J l V K c 7 n J x E w V 1 H Z m W I L O D M Z z O x K z O r Q f 2 X k E p + k i 5 D v g X e Y u G l p u c A W a T J F 4 e C N B A q f V / v L o e 2 G b n 1 G r W p c B + Y h r w s 8 4 s 7 e l 7 r O k T F u Z A J t z h j F Z 1 q F e 1 u l y P / 4 b j l R v v 7 N f x k C + 6 H 4 O N a 5 g l D r n W H r V 3 0 s T E T c W 5 E x h n g u L x W 0 v h Q D 0 X b y O p p + + o I Q c Q l O v E + 4 5 H 5 u R B X S X V m g l r j v / l u i z a 9 M 7 m i x l f I Y D 3 T m l T z S m O Y W h q 8 X u 6 R u L w v h / V Q X g P N A K g 0 N U Q F Y + V 2 a c v j 7 G p D x 4 t E 0 e U a 6 k p + 9 p W E q j K u S + l P f l h 6 P 4 L / 0 3 b U Z 5 I L L Z c k X I N 0 8 O 9 Y I 8 Q F w r O j Q R I K 1 l e 2 l S x R 5 t F x A p S F v + p J i D Y 9 X P P 5 4 b G r P e 2 w K h 9 J e o N s M z K G 7 + 2 X Q r x y c V I b t / S 6 x n 0 E j 9 b Y W E 2 y 6 0 n + Q N W 1 f S D P k p e / 3 g N T h D x c h H f y o 5 O y s B z 2 W F R c i n O P x x N M S z 1 f I R w W T x o J p 7 z C l Z v o d E w f C d / Y C u I a k f n r b s h M y Q c f S D Q Y x p 5 F v o 3 J 9 l u R k n F F K l S d f R + k l Y O f E 3 O r I Z S 2 O 3 w 4 D b n M L H Y c K b Z P z C x 0 J W I K U 0 J o 3 A b B J D u i I v b p V k T n C 4 G K P V f 2 g s u R 3 Z 1 8 i I 2 v b g 0 0 A L / 1 e L T R 8 y M K w 5 j O U b q K L L 2 Z N w P G D 7 d 3 D b Q R o R z z z 0 T s T 9 G M R F / t b q r 3 A A 9 i v I O y 8 n D Q n N 0 R U a C 7 N l w x I Q K X U e c F Q P t o 0 0 u M O 1 t E E N X 4 e T 4 J x T z v v m / g g f S x / Y K O n D a b f T Y x 9 z 5 r B Q q d i 6 9 9 r 4 B U I y b R f L 2 e N Q h C A Z a T 6 p 5 Z V 5 + Z P t / H m v q e H t k b c G X i b Q X d e h X A z B U x l + h c d z 0 y g B T J 0 e J A 3 E h X X b s Y D X C m e y X P S H L t O l L V b 3 E g 2 Q y s G w n 1 w V W 1 U 4 r o r Q P / M s F F v u 6 V w y e p Z R b 5 Q k g l p 6 4 R r 2 f C 2 s 1 9 G l Q h Z z h c C M m s e L r P T U f Q 8 w l 7 A I I q c B / t M 4 N B f v b 5 H X d x 7 i X c 3 q p N Q n j a a 4 p u p k u G F j + / u d T e 6 4 5 k p Z s Y 3 w 6 t k d x u 0 s Y g n y F / a S U K 6 0 6 G 7 3 M d C O V L f i B g Q d B n P n f X 1 S 6 n z T y u r f k x I d K Q n u f q f S + + W c 3 4 g 5 g 6 c 0 m c b m T 6 y v v c B d I E M R c f n G e X D i n q y 9 9 0 S E F F b Y k 7 O k S r A b 3 c Z T a T O n e d B C w O J X p 1 q N C 6 G R S E X q t f S A i p E 0 q K m f y G L b v 0 9 p H g v G j m q 0 O a r z y K t J e D 4 q K n 5 5 G R h b X j E C w a t f q s h Z J i p Z + B P c C V 9 E 7 u o D O t Q n 4 5 V Y V 2 9 G e b W I l j G h a Q / e t e 4 o 7 i i N U Z Q X q O J w S g W c O O f W Q O j y R a 9 A B R A o r l H n b E 3 H F r r p q T O j c I Q G 1 o 8 Y 3 N b 6 D 1 p a N W X s U w p 5 / O G q l A U 8 y u y C 4 + W s e I x 1 6 O 7 1 E F n v O M z S A 6 5 S 9 E v C F r H A y v 1 H E H K m 0 D T 1 P 0 o Q H Y k 7 P 3 m K j 7 6 6 M H 9 p O Z K d x V 3 U C d A t o U C z S e e z 4 3 X 0 d V i y 8 6 J p u s 4 6 1 1 p u E u O 3 7 q 9 m R O H v N c 1 3 v 6 a C v f g + A m 7 P f A 8 v f 3 a 0 5 a L v 2 + Y a e e Y 0 3 E c 7 B Z l W I g z C y b q 8 M U s m N f v 7 A p t d N 0 f c + 7 u 0 E f h Y u H q W A h D 2 f E X W E J H w u o w H r 8 b b a M N P Y g 2 m N r I g R 2 v u v q w 9 6 z l W w 6 B g d 0 W P G 0 E V y 2 B P P k b 6 A r x 1 O S f 5 l D P h U + d 9 g 1 U G e l b x 0 B X k K Q b O E R e z v C B t d q P E t i l H 9 W p P K V 0 I I 7 Q I d r A y x F X p F W H 5 l v i U p c K K 1 6 8 W r u X G T w q V O o e W T G p 1 O L 3 5 g e s r m i V e 0 O e n r + k M V M j j D 1 I 9 I P H C c l y n T L H E g V Q x M l y r 1 Y 8 H T h G E v v 7 c Y w m M f R K C 4 K K P g f i 9 5 A G R R K S 0 j Y X o f x s H V G p y H R t n b 1 L D o 1 z + e o c v k o O E m X o B 2 9 u 3 P J y d m f 9 5 9 e D o g r 7 T 3 i o z I / h 1 X a Q E 6 B f O I 7 r z U 2 s q P u i D C q Y / f M o O + K B G n f n X c E G F 8 X q n a q p K o v / X M A x t z h 3 v M U M j g 2 u D Z h K B R y D + 2 g z b a 6 X q I R c T + f m U c A U D 8 6 z 1 / + g E 9 X o q + 3 z M 4 r y S B U d G r c S H p m T q E m j + T C z o h F x r O w G 1 P t R Z 2 l V h g H g M Y 3 A d g G z I F e s e o s W L C e 8 W W 6 H 3 i f Y n O f l 1 7 E q Q x D 4 x W / Z 6 n n Q c s n N j 2 D M u + E 8 A B E G 7 w J + h x Y K E C B U y v v 2 H 5 I w s n C k N F D L i R F 5 T G o D R O W M Z s R y p 6 J L S T U T 8 3 h K w 3 M C n c e W 3 5 V 0 m E Q X 8 q L n 0 w g T Y 9 v w i B c O r O k H Q y f G B 1 v E R P M O 5 I u H T m 7 Z a Z l w 9 F c A L n U + p W S 0 z B M Z q F 7 b r X 9 + 5 q y A Y 0 M 9 F 2 q O s H w c F z J f l G l 1 w b I 2 p m t B I F W 4 3 R q q e t z L 2 s s b m f k W Z O 7 s M D 8 G b G d 2 + C J d t 6 u L z O l 3 c w d Q u I 7 r r u g I Y g w p v f 7 1 l P B 4 7 I u i 4 R V 0 h e Y u 9 y L s c / P 3 A Z 9 3 8 x x U z H i N S e K p 7 j M J m / L 0 o 2 1 7 4 T 1 0 c 7 I E v 3 D 9 d b C w i t u B W i H N i e D 9 O a x E 5 M B O Q o s d X f c B R 0 v i 2 a 2 t / y H / y x B T a c a u r 8 y / q m 6 7 8 A D l p F t q M l t 1 8 z W l s O M z Y Y X Z t x 8 T X Y i r + c P R n A O s r K 7 L b W W w M s N u v n 9 E V d v 7 7 T x r E H 8 G o 5 G A B F / 5 b U 6 p M Z 5 D X f / M Q H 3 9 3 1 1 A Q l V j N r w q r y 9 e P v G d L g 5 L w t W 7 M l 7 i s Y Q u q N P C R G X s W + 5 z 1 6 e O S I 4 f E 7 q e 1 5 t 3 o q 3 / S h K G h J f i B U E B / k C I v Z e 9 H a i 1 8 e y j C H l q + y E 9 U h F w M 5 g y G L 8 1 H 3 g v x Q M x x E w g j B 2 Y X Q S c n v G 4 A e u e I l R V x 7 6 w y 8 H U X D M 0 U 7 L j D U E 1 7 l Q E h a A X Z / f r R p B 6 6 h h 3 m a w D c z G n k s 0 X F P r L Q 2 m k Z j S O 3 N 1 l t I F 5 F 7 R m A f L S L C F R Q G x D 2 Z e v 8 N 7 Q B l + z 8 E 2 u G Q O X W Z i o 9 3 g 5 Q T K y A F 4 U I 1 5 V d N x F p / q T w C u x E N 8 d J a N m W u G m M m 3 v J 5 C 4 I r k g 6 I 5 9 A 5 2 z V E Q t / M i J c i W L A t a W c e h U b d q e a y e X f f 5 P J X X H a q T d t u D V J c / x q 9 w f K 6 E g V J a X D k W K R y 7 0 s U G A K P G h 9 d S Z o d V J d N 1 1 n T H T t 3 D P 8 m 9 u e t V r k F D Q o s 2 v f M L B n m m n p J G 9 X f E t B D h O 7 / H m B p 0 D i r / Y Z J 7 B E 8 J R v Y M O s E A 8 F Q e h N L 1 0 u f a q c y u K j X t H H 3 e 3 l U w D H I 3 t 6 E Q 4 j W v l y C N F G 1 U 2 o 9 V Y b g E N 2 R / 4 B w V N X f n o X 3 v O x z j t M 9 Y M F t q K 1 M o h G + v n H g t P O r p 1 D H k k W i t H C d Q i I o U Y J G Y m Q i v U R 6 7 o Y e s l K 4 8 u b M m 3 t C z O x K m N u 0 o k / 3 k u 3 J S 2 J E K T q 8 B D 9 X V r M d p / q y d 7 x s s D U T Z X E + h p I L A B J g a V V N U T b w X Y D 1 8 L 2 f Y g 9 t k u r t G Z N 2 O X 7 s F u X u v r 8 G s t z K Z 0 F E 3 3 1 4 w W n F s T z W 5 b w p s F O y U 2 e q Y E 3 9 N G b + Q D 4 a i 0 i p T u f j 7 c D y r 5 8 d L 1 y 0 E r h H 5 0 2 6 f o f 5 9 c T v y 8 y A / A y A w 1 A n J g k u m S 2 v w 5 K d 1 T d s U f G x j n c L d O v b D e k Z / 6 t M S W b 5 Y Y k 7 n k K 8 j P N z n L Y a v K 6 B Y s m + f r y W u V e b d c 5 J O Q 3 o d l N c T z v 1 C g Z T U A X 5 W 0 9 w B K p 9 4 o N 1 8 7 Q j m c t Z 8 3 E Q t V N t Q p u j A c B E F 7 G g m 5 0 6 C d D 9 V l 5 W 9 y i 4 M c 5 / 4 B J i q Q H x p F U 6 5 i s s 9 a S g G k I d G T K V G f E G R W W X c y k R n x B / W B E L z O t 0 U o v j J P M s N c V W M b 9 N 0 r w Q m r v U j v s E Q F R D + B O s u 6 W J 2 + l m L F 2 t D u e c R k a 6 S A 1 8 G c I 3 W 6 w G 3 N N r U l v R g 9 s q 9 j L X T c 3 3 t a k 6 m t f f Y i q v p m / i F G + f M U z r p g c N 8 y M u J 0 C s J 4 z I 6 G N b 2 h 6 / 3 K w I F + j d K k 7 O d d P s L n P j + F + c u o 9 A l b E t E y 6 G v u N n k e K Y G p + j Q a m G R Q H k 8 T m F H a n r T A j G 5 a j 5 C h Z j X / P t 9 B c O 7 7 3 s k V O I e D g a P M 5 w x p 7 r V 0 j L 8 b C 8 4 L 4 H l + 6 n A N n p h 1 8 B z f s a I A X q E K n / n I Y d D G P Y i w s W i A x O K z o T k G y y 1 J j a p k H u i h / P i H b E U a 4 N 0 B 9 z v Z 2 I i Q e Y E 7 W Q T w 7 D H c i I K O A 4 Y + O 6 M s A j U o x H I g + w 9 M J R b T 6 u + w p p A j D p W / q x D Y a l l 1 3 s G A V 2 O R + L 6 9 M j o U Y Y w P r v J l R H y p i x x / k K 4 I 7 m 6 r j D H + v l p 8 w y f c 7 i T G B T t V n X G K K O j Y g i d T u E u 8 T l L U 2 2 z / N y N g w T W + T d q y B 3 e a h V i u w G e / Y 6 g U x u a 7 H P + 1 p D O + e R L K y l o g w 0 x J w 8 e j L G d i 0 3 h 7 J n s t W I w 0 8 D M 8 / c + n B f g O X F N O 5 w w 0 B V J x 4 j B E A 7 h t O + d D Y 1 W 2 J d J E b k H 8 C r I Q W i b w f v P r n U a A S z q 8 S E g H X u N 8 K V L 4 h P Q j 6 2 h w 5 g g G m P j 2 U F T p M b U e X f n 4 1 n h E u R L 2 E l c a L R Q Y t g q b 7 r G S L A y S l u 3 V o w 5 9 M g E E O W X K f r t i 8 W 5 8 E N o m D X d c P b m F V 1 / d x O m J d M u 2 G 4 x r T Q n 5 N L i E F 3 l U E 2 t t X w G K 0 + D C o r B C t + R H A a a w w f 1 6 1 J T t w L X f l p S y / u K O H 1 X Q 9 G h x A 8 n k q C x P Q M g 4 p A f B j + 7 Q L r V 9 Y j G m D a e D 9 2 w 5 4 J 5 B T S A d + B C p J p w H u H V a / r x Q F C c M M x I 2 E C m 8 b F k p X y H R c q a W G K w t h + 9 f T C 7 t I X 0 7 3 y e 1 9 / k V F u 7 9 c G T 7 Y O z x 0 6 i 6 2 r E K e a T R n Y k l 8 4 S s m / I 1 x 3 3 v / p G f j d e q x I v w j B F x 7 l q O 9 H 9 B N Z B x + c Q A e X j 9 x h o k 0 F F 5 O 1 R 7 V Z 3 n u O y + u P K 6 2 7 L G D h 9 P r Z C c 8 B A O H w u s / T s e 8 f 5 Q n q g v V p P 9 T A h M y s A e o A t s L 4 i p 1 C x J J 3 z E U + 0 P V j O o G 8 m e h T C 6 7 N 4 7 O k i + Y w J h z x e / y x R A E / 2 9 n B 0 H 0 9 h f Q p n C Y u N 6 A 2 K N l 7 J a y P i s y L X d E 3 S T i u B J n 4 / M j l y o P O o Z T Z 7 l n Y R 6 2 5 A r 5 T y i N B e Z m F + v u S V O 6 d T D p 1 h j T V W R P K e i m Z v t b L 0 U w L 1 j 8 M 4 O C k R D m Q 7 s u w Z 1 J n N 8 0 8 Q m S w r X v F U 3 G e 2 i p g s 7 E A b a M 2 t F r c m r K H h f P U K X 9 6 / R 3 / u l r j 1 p E S O C b J u O I K e l p z V N X s D z V g g 9 P x u u s w l 9 j p r M 3 C W 3 b 1 X z A 5 2 P f n b J P E n f q L G U g P b 6 H j 3 o 0 c T V 0 o E r o 6 G 1 3 m p y b g g b G A 5 Q u B a b i p H T Y N m l 3 y d m d f v M R I x f N 6 / E Y X + D S 5 h S H S g a S T l j L L 7 P S 3 M B n r X u l 5 8 8 v r y g L C F H o g n 4 j z Q 6 C J j f n l l L f L a 9 T r G C N X R Z E c x N Q q G j 9 f W p x N 2 L 3 X F H N 5 r 8 H F R b 2 F o y 9 1 v V z e f E 0 L H M 3 Y q W R F l h J B v G A S I j n P d r X j b 1 E Z G r i p O Z d a T l s g q K y M Y 4 e l x 3 9 O K b d c u 1 5 X X n 9 u O Q i W A 2 2 5 R W y x 9 p 5 U / T H A / e M A / i m k L U M Y F N b t J l p 1 o B x 8 2 b i e k y I y r L 0 L i D T q 8 G 1 R w + W y O q R B u Y g B o E p Q t F s W t 2 f a k H y C P 2 7 x b j i O v R z I O 0 f s C V T h 2 Y t z B O t b e g I 6 y a 5 Z p w t d D P E Y p I W J V d q x F T s L C W Y w K 0 U d K C 2 V 7 o Z a 4 E e b P v u j m X Y z X A q E L g p A o V x J 1 9 J E N W r w g X M Q v l f Q 8 u 7 i B V 8 Q x 9 Z K 2 g I D 5 + C 4 N R R 9 D B m Q 4 C z H y l q I M H k H j Q q 6 3 7 C 3 v m F z L 2 T L 0 A L s Q 0 X Z c N Y b q n t g 4 H 0 n D O p x k D g 8 4 z Z 5 q + S A D 7 n g p X 6 g U H C c y C W o Q Y 2 u 9 d N 1 V G n d 9 u Q n Y r k b k V 9 h 3 o U J t X H u e 3 B 7 a o k V X 7 d 2 k y T d n H b O C 1 d 5 D T 8 w Z d V R 9 D M 5 j W 0 T w 0 M 5 0 B K d R v P L 2 / J p x H k V X 8 + x d b o G 2 9 + X P 4 e Y n N 7 0 r s V J A i U 1 6 O Y t 8 r b U h W r k y j / m F M J x N 0 B 6 j + d 2 x k A j e d 2 L D p J o n v i H y x O o R f n t q d Z 4 j + r q S c k y g 1 3 5 L P l Y 0 D + + P h T y v b T Z 8 I K 2 G 9 u l n e h v / T G / R F 9 G H U L s 7 R Y i Q j F V q / X k f D B o y j M l b i d O y / F D E g J T K H X S 8 1 j b k d h T R L 1 r V E 4 e 1 y 9 2 A J g l R G z R / a / 0 d S W q F i T f 6 i U k i Y V H k N a Z G O 2 X J y e s S s h u y 3 U D 7 q V O g G Z E O u 7 C E r 3 3 X 1 W 9 v N 1 T F 5 e s 6 9 u s x 5 i Y i h W T 5 M w F s A s C x a b j 3 e L p z s b b C u g 3 d 6 m 7 J H D P c X A P L x G p 2 B o F 6 3 Y z i z G i e E + 7 Z e / A u 6 F s y z Q 8 r 2 b v + 9 8 w N S X n D H o p X S G 2 X U 9 q 9 I 2 z U B X J t M i Q r n C n l n a P K 8 g k Z q Z 6 i H O O 1 Q m e 1 f f Y 1 d G H G k t c Y s b 6 f A G F n g S O x Q z h I X + x 3 j q N 7 8 m t Y t c I F b Q h c 4 W E 7 W W 1 V g p Z m S s W F B 3 r v O x 4 z w 7 L X 9 5 s v G m + L 2 i F Y N K H Z p 7 9 R 1 p d 8 3 9 w + 1 n 7 i O q U / c g H j I P D 6 7 d + + B Y b 8 2 f H E v B u t 7 r 0 u v b 1 b 1 i M X 7 Q I y k h G l v U Y d I W B S Z E t 2 5 y j 5 / T n n X 2 H 2 Y p j I X 8 H j d o n f t 9 3 F O r D y x S q q z a 6 s 7 i p 6 u y T W i 3 h F O P m 0 8 S + t w C K e v P 7 s k v l 8 m n j l s x r b 1 5 6 u h N R L K X l J k e e X m H A D v S C l B 9 E l H 8 J T K I o h u f W c q c I 1 / + U D 3 M A v h W U i u + P 5 X P R 3 Y k Y W N O Z d S O B p y x A v D 3 n A 1 I t F B u 5 Q J v J L x 0 C C E k X Y + r 0 d + j 9 + d J g l O j K g J 6 A x G 9 0 u 7 x P i U 2 t o c y S 9 P z / 7 Y f M q O 2 p C a b E P P 5 I L x S q e O y K y x A K x w g r U j z b 3 X U v 3 R U m c T o a 7 K F Z 8 f U l c + R P r 4 / / P V f 1 7 G K s E p A R w 0 3 6 d 2 m O a Y A / R L 9 A w U f 7 L k B 9 c 5 f 8 r d l 2 4 d c 9 4 t o E X u c 9 A q j B 4 x t E n / z H 5 3 N G + P 8 f T 0 n + 9 P Q W w U A c A V T T 6 G Z C 3 n / y e / y U G 5 b x E K o i / Q e 0 7 U j H 5 U W k c b 5 r h 0 T m D C Y X w 0 i v A p B s 8 n a J h M D n 6 L O c i P / x C h l c R H b Z F U T a / I X K E 5 V l 4 L t m P 7 + x O 7 t E U x 3 A a X j 5 U y m j V I p x 6 I i V 9 1 V 7 R M j z E I e Z 5 R Y J A l v w D 1 v M m a c i 9 z p i r P c u n M 4 U D J A o A 7 H 7 E G p / 7 Z x 0 4 Z G 1 X 6 S u k q O C l 1 q n r z + y 9 8 F + u m 2 i X E V m z C d 2 G O x B U 0 N d a N 9 N k j G U J n a T g I p j N 0 F 4 1 0 4 p n k p a E c S a 7 E A t M c p 6 B y a / M m H 7 E Z 6 f f + 2 a k g / 5 / k f d Y F P s 0 Z J E R P g V i 1 R I U S C i r J Y u B f 4 f r y 0 6 L V t F h D W L 9 I a N y h + X L z Q u w L I z C t N U z p P j K n x O G d h C 1 z f r k E b g f 0 R q B H i 8 Y c d v t b s f T h C B D U V 3 J W / h 5 + 9 t 5 Y v R v P r V E f s q H L Y / 8 N 7 I g A w a 7 C a G E d O s 5 X X C z d 8 g w Z K + H z 4 3 8 g A H q Y Z s 7 u C a l 1 a W 8 b j G L 4 A / P H k q i V 2 p 7 F + p 9 i p k z e Z T 4 d w O l 5 H S J i v 1 F C K R O e B 6 3 O G x X / n f N g 5 m a U H F b 2 Q / j O y j 9 f c p 0 u H A / / B m h A B s S O 2 t w y v 3 w 2 A D d 2 v q N I T 5 d B h 7 a n y F B C Z E v + l m P 5 w c k V n R C a M u I o + e z J K C m v l l d 4 p 6 0 R z O t W 0 R k 3 Z n w B S 1 5 5 + f b j e i e v x L d j c G s k d e n U + 3 S j H 3 s S X X Q J O 8 R w D B c r G w u S B 6 a G M F A c b 1 2 N I L U K 6 d I 1 U K O M d X u b C R A R h z u 0 C q 8 F l 3 0 M A E p Z G v d i A I c I I 4 z J i 7 B m V G 7 G w Y l u F G / k G R 4 Q 4 E 1 S k J 6 L + 4 H 7 T l Q + d / 9 W h + 0 m C t R 5 O l 1 O h N q X h O N M 1 O h M O K + / h l F Q q m m i N Z A D A Z y t a G 7 j 1 A Y / e l q h Y I M r + M 7 H G m S h w E Z z 0 R d t S u M l q 9 Z Q 3 p s D f Y x U e J y k B D o t C + r l M W c g C g O Y 6 R b j u 6 o 2 r p Z W N M l 7 X W C n X E I B L t o f Y L / Y b v k w 3 K e q g b 9 L 3 j I O f Z F + T e i j o b s y 3 T L U Y X 5 2 s F e z Q D q 3 q 7 k V r p A U 9 I 5 0 4 N k j w x r g t a O / P n 2 2 5 1 E j 8 k I l K y t B C L b t R D i e r t z E m O U I n K / + e w z y f o S I Z F L 2 W k w m Y v h 5 M s z 7 r Q h / F e O q G P 4 + S A 7 J / I b f 9 p y y x y T 1 a g s T n p f p B J d d l q u L A p 8 J s k c 8 h / E Z J A b D 2 1 Z 6 c V M L 9 Y r i h 3 x Z p R n f B / D m 4 a o 3 J O + k z M 6 8 E x J t X I 4 Q 5 d p O g A P + x J j S 0 + 8 h g c V w x k o n X Z n 0 A u p D j M v 7 q v G I p j D T h j e L 8 y t i X h T P F d v t 7 M o h / / k s w m k s 7 L / f j a Y L e 5 2 c J E I F c n q F q k u C s + y y I m 1 8 E 2 r l T D B S n T x H e a E R I b V X a O / r 2 c r P N p w O T s z V 3 H P E N t B O L 9 K 7 b x n 1 d t q 8 M w X Q S 1 n r G q s i x e R F D l e 3 Q N r 3 L g Z V D C A 7 l / c W / L r L p y G X V a 5 G 9 P r j G H f 0 v T 1 w 6 K + K y r A A h C 9 s q V 2 g g U b o i i 3 X 7 N d S S w a u J J h I Q k e B b m G I S K E x G u o G Y I o I P i R u u P U v R / 8 l L 9 V 8 M k k T Z 6 o / a N 2 7 2 w 3 5 c c n E m + N x 6 0 l U p P F b M D 5 3 T Q z X w W Y U 1 Y i f h a J H s O 0 I w X M r R z S f b q f 5 X 2 w w 5 n c 8 w q 5 z Z v 7 G W o L 8 j G g X 7 H 8 J e g w t q u 6 x K z 0 O X D U Q G c A Y 0 o 5 0 g 5 l c / k i z n e / f L G n Q 1 H F y G p l n / J J 4 8 0 f 0 R n u 6 U V 7 9 p Z P Z N 9 J G O 2 O G L O J Z Y o b K O Q s k l c j s j 6 + G z t k i M v w l J j K G c H y 2 G x i r O n f 7 C o u n 0 2 O K l D e F b 1 B p s A Y 9 3 e P i A 4 X q V R O n f 4 T B f W 5 / z Y A b 5 g n 1 M r Q k L 8 D p 5 i h r X V Q y 2 o h H 6 I C u Q 0 P n k S M Z B U b M p l 1 t 5 z I S n g l + / a h V U O V o v 2 A / U n R z H j 0 N f x M W S I U + z 0 x 4 d 3 k F r P J K e C Y E 4 1 I J M A Y t k U 9 I O d E W 6 n h 9 0 J + n z 0 Y S E R / j e 9 s l U G C M o O y v Z + u r w t O e D p w A A K F s 9 v a O Y v 4 v G 6 Y K K e 8 l H / 3 Q x v y z 1 z c F b C H p p H z H s C Z A p 0 c C c b 8 + / 9 j 7 9 2 a V l W z 7 M 8 P x A X n 0 6 W K g o i I g I D c g Y A I g o i c P 3 0 P 1 s 7 M y n 9 V Z V V 0 R 1 d H V E S v i 8 y 1 9 9 r v u 1 6 V 5 z D n H O M 3 a r k U H P Q 8 O a 9 k g 3 1 l X e f j q 2 C L d H j h T w L 5 H Q Q D 0 p 9 f 5 q H x P j o q c / r + K 7 F H 9 2 h G M 7 l + 2 c M e + 8 6 2 u 6 L u 3 b F p Z c 7 a I e n c Q S R k P r i w N P p L Q Z E O R l B U F 0 O k r 8 3 T 9 M F L H 8 Z L w 1 s 3 m r X J B P m S / V K 8 R T h T o e G + t Y h v J 3 a 4 3 4 h k f r K Y f j j s d 8 P w o l 5 s l 1 z c u u l y 3 1 7 X u j x b g Z j R W D F o g U H O 9 0 Y W i R o D v P D G 9 s A C n H E i 6 J f Y 2 7 A Q Z 3 1 V S G g F M x j g y s 3 t t J 2 V Y r M E y o n s D g x 9 m S 1 Q Q X 8 E c m e J P j k P G F 0 s 9 b u L E Q D v + 2 p 6 m M s y x i q Y f x A t X 2 G B q U 4 1 v Q S d K 7 l C l 0 R t q 3 4 C / 7 s e e 6 H x k o e m w i 9 g I R J G D w u x p I W a Q E 9 v H l A F 4 4 l 0 c c v g b t 2 R i 0 F K p 8 n W l C a H + s H Y i X i i / U + 8 j 3 t 4 Q 7 + P 0 2 4 k r 7 D q r f P N R 5 Z P U W R B G F R K M X F K P P p 2 h m e J g v y r 2 M w 8 c d v p H F 9 t N 0 K d P o i n 4 F E X w 3 H D f D n J Z V b i m m I T M 2 q u 8 2 F L v j T M t 7 7 g f U K d T y / c L C l g K c P X d a 0 N o J / u n g f T 0 4 l x N U C f d l i r d H o u o l 0 y y g Y Z w Z W r x 0 K H P r K S o l + 0 9 s E E t H D g k J X L 1 k U 6 U o C 4 Y 2 y 8 K C / n L T X + u C 3 7 Y / b F C T l M M a x v 5 8 n J b / T v 1 V y p f i F K l 4 v Q 9 L n C k s d p V D 2 F 3 H 2 A 8 8 x G w M P + d / 5 K 5 0 Y 4 F w V x o I + n H x y w e 4 + i 0 Y R Y 3 4 t 3 B p 0 m Z E + v G s u N R q Z W b Z P 7 0 g 2 8 e i 8 + 7 O D n h P o t 6 S Q H Z O 7 K X O U G Y 4 u W L B Z w f J 6 f j D i l g v V q 4 Z e S n z n J v C q t C E Z P j 5 m s 6 O m O P N W d k X e l / 5 0 + V h l k l H N T e C 8 c U M a q p + c 2 J / D z A i f 2 J Z / B Z H 4 D W N J j N X D k k G K 4 l I H 5 K V a F k + 0 + i y N n / a 7 O 7 o x E 2 W F A j + L j E S z d + r 9 U l 3 1 g f U c e / n F H 3 v 4 C d G F i 3 1 C D 2 M x m j C p h X T / Z p 8 d 3 u v G P P K / j k e W l K G g S s G U b p q + F B A G 4 x C d A s q g P O r t d O V B X v A 7 e / r Z 5 V / D P b h B i + e h O Y s K J i f L 9 + k 5 n P G S Y E z E r A C 3 6 m W 1 T O N 3 K K J a c W H C W D n R 7 p A 8 b M G i M b r 2 t 6 l d 6 f Y b c 9 s 6 p a B r d 2 x k y t G y / A N D v W / s H M 6 R n M x u G / a W F K 5 x 5 E Z X x P h h n B p J O U M 4 N M 9 9 v b i G 3 a Y U W R 7 W 0 f 5 M F u l M U V E 0 7 C X 1 3 M v 9 y 1 e w 2 f R u B K f s 6 o + U e z 8 f w x m s X 5 J 4 u S P g 4 p F t Y 3 e X K 4 n L 0 s A V Y x T m a M p E T V Y d T i M k U k m U v 0 u 4 H f 8 8 1 2 V 1 N Z h p b a P i + 5 1 c X Z g c R W g 9 V H h L G i j P m l D G b N S u b e R m t u 0 5 9 r 5 q N v x 8 p v f 0 B / n D 7 a 9 s v c N 0 w T / W U k x c B u S d e u C c H r y L e r 5 + s U D 2 y m u C D u 8 w / 4 4 J Y V A i m v V 1 z U E G J + z 6 T D X 7 B G M 4 L w 9 M m K J v D 1 y 2 S b 7 R Q V n p 1 p w B j E 5 s A 2 s l N d m w u + 6 q Y c e U O n 6 q q B o + k P b n V w F 7 I 8 E d G G 8 q V G 5 e 7 C Q k 3 U / 6 Z K e Z z n J K U z C p D y D r w Y 7 + Y b a 8 t 2 3 e 8 m X G j w F w t 2 Q 9 p L l b z 2 W w I G Q 3 n l b P f P 5 j d g D Q 8 C 5 O Y Y B p o F 3 J S t J e j R L o a r D M o d z r i 8 + 6 Y n D s x Z a r 8 6 S S D 4 R n V y Q z z 5 + k z a x B y 7 U s I 1 i L 2 F m I q Y f V 1 9 8 m 6 w / h z 1 d N + j 2 i d D R f g w Z r T i w t F 2 X p / 3 e y r r C i 4 z 4 + i M S u 4 S n q k p W w Y + Y G 7 x s m m D p f f f 6 k W q T v n X M r Z O + m H 4 G L 7 f l s j Z v s b 3 a w L L 7 l I 5 3 l E d e q y H o u 7 Q + D B w f X 7 S c u b L Z M C i t 1 i d v D L F W i Z y H 5 n P E w c r m S P K G 8 s Z M b t T o c c H 1 W u J x 1 7 j z S r W G Q X W 8 W M 7 K v N V W v z 3 5 n T r q e r K 3 3 + 1 e M E t c V / 8 T h 9 r G d M U A n k c + j T 2 / p 3 e A 5 B 2 K p m c 0 h F 2 O F h T R y u D S G a e z f v z 8 X j f P m g p r l J N E U 1 t t / k t 8 L 4 o g H 3 / X j X b 7 H R N h v x 5 v F b Y h Y J 6 g 3 9 D y x S U 0 c e 1 N K u Y M I O i C W q m 0 e R 1 z / x u d k X l u T s 1 w A 6 p M N v n s 9 0 o J r p g R r j 0 L T X 1 Q T y / P w Z C m 6 O q x 2 p 5 I n 1 3 q D + z Y 7 0 H 4 a C 4 I 7 u E n r t b 5 W t 2 v w G L 6 t i + O q y D 6 A I c 9 n K M D n s g m z 6 r L m 9 u M O p S X K F 1 d 4 G w 8 B M V X i c A / E V x l D C B B 1 e 3 l S p m + 1 Y F s 8 3 F E m 1 e k H f 1 L 5 5 t F 3 P T d s / q I + 0 u K I m S g R 2 m f e Q K x B n J D a r Y e f Y j 4 7 5 7 R t n G 1 p 7 r 2 p O X e b + i v u 5 v i I b 2 X r s 1 W 8 w q W S 8 E F t r p H 6 5 m W Z 7 6 F y i u s z L 9 7 O z l L K W m + F 0 0 4 i W v c Y f j r m X 2 8 w M N w 8 Z 6 y F 7 1 i i 0 z H 0 q Z 1 1 B d j d M A G g P N 3 L 6 x 8 S I P k s p 5 s h U Z Z Q c C Z 7 D Y v L L 8 s h J 0 / J E P s Q G Q W 9 x b z 3 7 C z Q 3 U S A q l r g B + E d l w Z o a C m V q G 3 q C Q E P o a o e z 4 3 y H E p M b x + J 1 k 9 C l j h u 4 l p i P 8 3 g b D U X / u v 2 p s b 6 L O O N 0 b J F e J G F / F w 2 E m m O E 1 b U i 3 s b A r 5 G Z c b f n 3 H s t C F S j 0 I n 2 0 i / U 9 5 n q W N w O U z + I 0 i g y g a w Z i e N J r h 3 N e U i c v Q 7 o e H E S m e 0 R 2 A s l a C Q I 4 1 t F U x T 1 d z t H + b 4 o b q f v d w s 7 X r L Z + j b X S 3 s 8 E x r z V h x y T z y j A B s w 5 e x u f t r 6 j 4 T e I f o d o X w n u 4 R / o b D 0 x k O Y r Z h R k J b e x M d E m j x O K A z n D d 9 g I Z H p 0 V G + w Y k o v p C Y X L G A u k K O k k D M q U P u M i Q W 4 5 H M i V R J 0 f P 4 x B U M H W J N L v r p Z T 4 k D 3 p z v o / T 6 f 3 h b r f w / d 5 B F j 5 D 6 r 2 0 f W A J O a H j d h c G I n R N U Z K O a E 4 J P H U R + 2 v S k T g i 2 K w a 9 / V F M P V Q e 8 m / c 6 7 h G M e w E H s 6 U s Z F u P c g k z p L B + D g H w O C Z U J t L w u z h a k 8 Q J u p / f Y A E o V + 8 b L B R G / k b 3 W y q x d T 0 E b l g f t v A J A r g v y k g C 6 r X f k p a 3 S q W 7 N 4 H v K k 3 i z s m M H L i N m e + Q E i U 5 s K A i m O T I E 1 Y X A w v v H c o Y 9 9 g i K 8 J g a C x t q G a u j F + d O D S e Z 4 F O 5 H R G Q p E 4 8 K P q c l Q w R p Q I K R A 0 n X u C s N 9 z Y T / V i 7 m c 6 r 6 K s X j z H o e z h n c G 5 u v m W J e 1 y 0 T h e f T U K g s 2 9 a 6 / E 1 B n G 6 E Q W B r m L b 6 / 3 e d K I 5 Z Z 9 h O B i T O l R 5 u J s r Q 5 8 / A Z 8 / g Y H J 9 a H y E K T o h d I k X U E R 0 y N 2 f 6 P O E L F M P 9 W m k B j z h P h c V G G k X 5 E f T G 8 h w x M i 8 + G V S n G W C s 2 H b h 8 s q H H V f T L 4 n B Q R w k V e c G b l g Q g 7 o D 7 P b v Y r S M V u b s z Z v I T X 8 z 4 7 6 c 2 m 4 e X r B q 2 j D o M y A s 0 G S O X 2 w Q f l G S z T p w y f m 1 5 r 6 F W 2 4 l r / U Z A N Q q B D g r X 3 b G R y D g G l w z 4 1 9 C O 0 1 R + B 3 K v 9 r k Z w V y D v k 2 R 1 p d T C r 6 6 H 9 i s + u 4 / e v i K Y N a / T i F h 1 3 9 e d C f G k g F L 4 Y T V e R D w H o m W T T 2 y k + D b P K e K b Y J Q k T 3 h / y l / s 2 m u 4 o f 6 Y m e X T I + H W u 5 1 K B Z N t 6 E V S A s c M R S K Q L p t 6 w j L Y 7 K X O 7 p o C n l c 0 C U Q u X W 2 i U 3 r / H f I i c a w q u P C v S y 4 N W 0 7 f k v F 5 s 7 l v x p P A 2 / y 9 A c y E C o O S Z i w U a + s f 7 x 4 C W g n D f i h m A Q K A / o m h o + g x G t q y G d Q / s l f Y S M f r n 6 2 I W Z A q Y g s F U q c j d i Y L R f z p R R h m e B e S Z l d v z y 6 A c / 0 5 w W d / X K Y e O j R 1 y G T Y 9 1 3 0 7 1 q C / y V W B 8 A v v b s H B 9 6 M R 0 O V l 9 P e 2 0 j 5 Z h b B L 0 G 8 5 f j R r u s c j 9 w G 7 d R Z r T U J q 4 c 6 H 5 1 z b N m J a p P G f N 5 F C R M y I A u + Q A / w s S t f P l e f Y Y U f 8 5 n 4 4 B Q j T c G W D J a W H 9 E b p 3 j y 5 x S / S Y U z L + 4 F S X 7 M B R + H h Y 0 C I 8 c 2 + M F r b I l H g P z I 6 I W 5 c S 5 h P N P F G N 8 / A v + P r M a r d / z 2 W B i n 9 r z U h P A t i 6 M + K g j D p V f l t j I w L u A / I b m D a a A Y Q Q j u j t s t Z l G v X h w h F R e R h a 2 f F m i y z 7 a 4 v V 6 e b b r 3 5 t 4 V 1 H 1 j V b e 0 t X J C I r n j E N y S / E I 3 U n A M R f r O n G 9 n N q e m a d C R 0 B B O y d m 7 1 a q / K 5 8 P D v s N 8 u J x + 5 B S L E T U l B h R p e f 2 c A z r Y M E G 0 P n n d 5 v a / B i 8 H s / 9 U 4 P L + 3 w 5 P 8 N D R l k 0 B J j M g Z i D h h R 9 3 A p t W a v o B o r M J g o Q B N V 1 c B S 8 x P A W 7 n 6 l v y x 7 l I G a y P p n N F j S w E x M V U p 9 u t E w y V U y i B x Y C Z N 7 t Y D X T n l z c t F e 3 s G O P Q w n O B 2 K 5 3 c U v 3 P 5 n e V d u 4 c 4 A R e K v T W d E Z U x Z Q q q D G 6 h a h 4 S b M M 0 S i S V n 1 0 Z I O D M 0 5 R T l k S E Y 2 K f A 4 / B G p N f Y 5 x 8 A m n H 5 8 Q u 8 5 N p 7 W O G w b X k O P r q o Z O F L 2 t t s s c m V R c o b m F T y / I 1 4 n h H g k 4 I n a f S m b F j b j v 0 H u 6 t i e Y E t z u L c T V S b c / s k H 9 + w e X R R c L x I 5 C Q x Z i d m y M R o e f y b E y C R n L o J k D A E 4 t y n k / M C B 7 n w 7 F 8 5 v 2 n O p Z Y J t e t c W r E C + T c D d C L y 4 b H F N p Q z v 4 d e V D V A A X z s 8 H e Y T U k / O c e 0 w s P q i c o y f K 7 D h T s j 7 U h k 5 f v S g k E j N I 2 m J f P 5 T 2 0 F d K i a 1 v b d + y l 3 J W K Z U A M q W V t o F 9 f A i x p g X y E 5 + t m J c K R Q I k I T / o W Z i 2 S o O T Y a L 1 G j 9 G X 3 c 5 L e i M 6 4 d W a P K O 8 r r 5 0 5 d 8 n g r f P z y I r 9 4 q w g T V f 2 q P E h Q x 0 a 6 B e R f s E S G 8 D m Y Y l 8 h 4 v 7 6 4 R E C v l X H + f 6 k 0 8 S k y H P 5 p l K I e s 6 T h F U o U E 0 S f b 9 J W q 5 j F 3 E I n j x J j M Q + K x Q 3 T 1 M 7 x c + A u E 1 g B 3 p Q C 9 4 B j d L h Q j B m W 2 B G B p b K E q U 8 T J R o W 6 0 p N + q P n Y h p q e f X v h A 2 X 6 W R S 8 h M c 7 2 B r b 7 f F o Z o B 6 b S + D 3 M w k B h z T h y K v Y K h D B w y Q k j y + 6 8 w X 6 / N j L 2 a G 8 m j J 5 H j / t l q f X x 5 v b x K x t 0 u H F 5 m 3 d 7 i P X h L S Z G M f T w F 7 + 4 S y O f j e I w 1 5 f / p U u h B O R 0 5 + n I Y G 4 R v f C T y D h 2 a 6 u V B 1 r H B G L C 7 1 6 / u J d N 0 A + o 3 R i 4 A + M v u B G G E l W N L h g z b h M D U 6 k K K o U B W 0 8 H s d h P J O 7 c I W R U 3 G I s L U W W u + W F n p 2 L g n Q C 2 w 0 d d v g X n N m c k k t l U O E 2 8 l o h P w n 0 G B g C S F 3 0 L j s B o x / t 9 q a E I + h x c S C u 4 V e p A O E D q z / n + a t L E 3 / 9 2 k D R G o j l P p w z f i h L 3 Q 6 l C 0 E u b a o 8 0 7 7 g B k q f e F W B D + S T U i q h 0 3 z 5 8 8 j i z k 5 l o P g F N Y E m H b d o f R O m T S M C I i I K 6 G X L f 7 0 j O 9 n K 9 u 5 1 q 7 T + U 4 e + 9 6 u G F k j k 3 l T h w t 6 G o g F 9 f 6 R E e i q G H 5 w G E 9 D / U v u X Z U / X z D U K Y c u R N E F 1 o J + m y G y H J 8 p r j D t A D v Q / 8 + k 4 p w m g a D 6 q c S S c R x z z i H a o E f D I I E H R T 6 0 5 4 p N E h g v E l q e e I O 3 + e j P m U l u k X o X S k c Q 0 Z P y Q v 8 F 7 E / Y j h l n I w F n 7 F s J x + Q l G 4 8 s 2 U 8 P 3 7 w W 5 T I J b i q t n 8 k c D / k j l 2 9 Y T P V 2 I r I w E M l t + n 4 g J H B L C A W C 7 y o M J E 0 F l C F 8 a 1 / D + w W d e Q Q v y T a B + K M K x / f b + 5 Q j 0 i J P s H z z s 1 s C 0 U S P P w d B y M A Z m H 4 7 P 7 g 1 o K y H x d f i O j v 4 / A J n 7 0 5 X Z 1 z L 6 p 2 j Q 5 6 m 7 r F 5 1 P t P Z 2 N r R G R o S / y D v c F + f s K H Q 6 C 1 8 m Z a d e W 3 X P N a F 5 n h s V B / y F 6 v d 0 c d L P x 0 A I n Y t 6 P t x M H J 1 + 7 8 r S s Z 6 M T z F b S r S K X T t 1 J 0 t O d f O + t f f r z i d b I K j H / h c c 4 3 d 5 g N X q H g O 2 / f G k 5 S r + z 0 v F H o H E f h z v F W z 5 5 R X H S o u e K X u 2 q f y 8 E E T I 8 U R + e P j n w f j X E F z V w I Z 3 R 9 f C u + 6 9 C 1 4 U a P 2 u F 5 / r C H q Q A u V d g Q o l 4 Q 5 Z J a f Z T 1 0 V v x 3 J F N V G Z D o 0 Z z l 0 O H C F 9 3 5 U G C e w 6 I + D 0 6 z w 7 2 a 8 e 2 2 N F 3 + V 4 O B S X n T m T a H W y v K 5 x H p x 5 B + w 6 H s + N Z H i m Z 3 + + z U 5 k p g z z d Y 7 D b f p O 9 k J s S i O z X Y 9 j B 7 b L e O j 6 u c t C i U E H H 6 R k N 7 r 6 L s N K D 6 u L 4 6 R u Q L + J G a I b t 0 Y r v j u l B 9 G a E h 2 s F Y R d 7 a B s N h U t W a b h w T 6 G N 3 8 b 4 M K l A a f f f B w M R n j k 9 Y 1 n R A 9 l 1 0 G 0 N D G p J / h V V A z l M t t S O v E e I Z A B 7 y z y G P m 4 s 7 C T 8 b e f F B 9 n B w M 5 y P K Y M C m A 3 D M D 7 f 0 T y 5 m v Z E U Y U H q 9 g E Y U s 2 K 3 Y y 7 w S a g b F / X j O 0 P R 5 m i i X h c i Q I C + c a K l w M d d G I N f R S 7 o z N X 9 d 6 c z m 2 2 I 3 I D 2 N P O 8 9 9 6 K x Z F v x Q m y V W h x y V 2 C Z h b i b j l 0 R R v l 8 0 o 9 / e O x 6 F O G f U L w Y Y Z n I D n f Q 6 J Z C h U m L C j 0 J w K M H D p o z L z R X t p k f D w S a n 6 G + D Z N / f o 4 E b I D x o H 1 F v N X I G r z 1 Q I a 9 x 3 1 r Y J 7 6 C M M Z K p z i p g t k K O G t G 6 J s j z D v S U W 5 g I X o t N B P u q P / g k p H Y 1 y m s t k t 9 t c s 2 g Q 9 h Y T W i 9 Y O l S X U w j F O h A N 8 6 O b b / p B o r r g R x t 0 q 0 7 9 L b U P l q S 8 H a F 8 H P x D Y n E G c a i f M K Q h P C M F 0 1 h 9 p g d m 2 H x 6 l Q L 8 x 7 g u 2 8 f 7 y h d e M q o c b h 0 z 4 h C 7 N G Y v t 5 m P Z / 7 v 7 D E 0 r B A T v Y 5 o / v 9 8 v P 8 C d a K s y T j / G Z 9 2 + c O j / 4 O z H X d / E B W b E 0 Z N Q C 8 U v 8 D K x P V 9 / s 7 / b 4 c u / n / z / Z C M U 6 O r h Y I Z 9 A J I V + A x N m i K / l d a l y + 8 2 B 0 J 3 e n / n l e M J b d q / X I E Q G P v I h k l x g z F X C E N j c z j + k n j J v s v N S 8 X k k 8 d O S B C e X H J / A p A j E 1 e e a h S o A O C l x M i G a h S o A N y m y C k p 3 o M w K E g O R V 3 4 / E A 3 3 A p e E y S h Q 4 G z B o M u D C N b 6 E X F y S t g 0 I 2 + t E v W R r C A x R / W L i 5 q O 2 z 8 p c R 8 K 3 A D C 9 g 1 k L s W m 2 0 Y C P O d q Q D A 9 a b W V y W z F P 7 0 9 J A z F f z + z j z 6 r m 0 + 4 P 1 0 x 5 1 E 5 R h 7 j 6 + U d X j f E O / H F e g j 1 c f y M g m 3 C v h o Z 0 Q Q t x B Q g C / i u P R f 9 w E Q x W G 7 Y v q E X o r 2 Y A c S s + f 0 a 9 N i O 7 4 N W U N G 2 m A 2 F V i h A h G 1 6 T d 8 D o 0 T E n o b f c Z N u 9 V A 8 X 0 3 O M Y m P U j C / n 7 o d p o F + p 1 2 4 4 b N / e O S z e m 7 p b 2 D j 2 y Y h j L m + h 1 s v R I O B y 5 Q s 6 5 I L I X 2 z z 3 p / 5 O V q / e w N k B X y n q I T j z u H t D Y W R 0 k 7 e + g 1 r q F J F 4 a T M r V 8 8 L D / f v p d 4 E G 5 2 f L 3 V W 0 i k 1 e C v f 1 A R U i h L E f G h 3 w s t P W c w 9 r o 7 t 2 r + N l 6 j b 4 z 8 4 e t / h 1 t 6 d 2 q O Z k P M U Y I U v l W A C 0 u 5 0 i d e B 1 3 J J j B c q 5 y O i 1 j d w A h b P 4 i n R / P o W S P Y H V R i G e Z w k O c D Q M y X m j j f K + / D T 8 p h P d + 6 6 S R t p o q F v W u 8 t x g G M W N c R e 8 u p C k j H H L t 7 f 4 U T u J q X E T + 9 e B e h S 5 n h y d / t 8 k y M 9 9 k k 1 D + Q G v L U 1 T D L 1 Q s j A w m w u n d 2 T 8 + f c 6 o s u + f S 6 Y j O 0 9 U r n j C T + + a n m s A U Q i o E t E V e h 1 j m + l x y O x r 1 h Y a 7 a D A G O o c b m C D t 7 y 9 p Z i k 4 E t 0 a z 2 y y v 7 k H h W R B 6 O V p a a E J i L r A O o M + + k w 8 o f B H S W v T D h 2 p s W 8 R e g i W p r q j w Y 1 s m i 3 5 w 8 P x V Y Q J N n T N R s m f U a + o / / I p T 7 x W P / Z d x e T t h r 8 9 N J D X G 6 D R j f V g Q g s A b w s k w f z 1 b y 4 a l O d 4 B o 0 N B W y e R C 9 e V j S Q + 5 7 Z h l Q s i v Q 0 X s B U G x y V F d g A P 8 z O v c J 5 g b o w v a G + E G 4 4 x n d f M g X l Q x Y G Z r u u S c p A A Y 9 s 4 T f W O L z b X Q p f E 9 J r I Y 0 6 G A C G U J m g D f L h k N 7 I z s 0 O v P U M p a 2 l a i 8 J I p z M 7 y r K z N E B g Y Q k G S X t i w y x Q j w h Z H H m 7 1 3 t A h y l 2 9 a s o L m m Z d h V 8 o c m u j A V i h G H Q s L 8 w J j E q B a C E X 5 E N M q P R b 3 x Y h E H i 3 W D k 9 s J k g m V 0 Z E C e / N Q J w V y f R 4 o p a / W k 4 b 1 D I N 3 5 o m c B X W U N i k a F x g y E 4 d Q b D A h 9 o X p s 8 S e H o X U r a x / S v 2 U H m r t P r n p d j v g t l I R O T s 8 F 3 k o O D F T 2 L E F B X Y Y Z Y 4 L 3 G R P z d s 4 o r o 9 F c M e / I j k b R 9 B F C 2 v c 5 7 Z h V x k 3 A B I z G C + o 3 w + e E / B q o V G T y l T i I i A V e i 0 9 T z 4 G 3 M C M n o w J / B M b w C Z i O C v u I B A M y p v o I L x e + f U d R 0 b Y o 5 V w H 8 1 k 9 0 m t f C S z B t F 4 o L Z 9 0 Z L y / d r x X b 8 d G f o 3 z y 9 u + l G u G r F h b N d X 8 6 1 5 g / W i a i A g I 1 Y 0 c b f R b n Q n 5 z b q s L v Z 8 i / E x i k W f 8 l v B P / I O / o L v V / 7 R V P h M x r t / L c y O P V v n 1 n y o 5 7 0 G Z a v A z H J N B q 2 a 3 Y g w D M t i x Q V z a D 8 p 7 k 9 k c n 0 i 9 2 7 u X b 0 z 7 l 5 1 7 i 7 1 j Z h C w A D q f s h / 7 6 H c U p B o V j 9 6 W k K a e K W 5 i J O m 0 0 x a z P B 1 a z 0 P y O a 8 Y Z 2 B Y h N a n 0 t o h O q X P x V 2 t 8 v g q 3 p v W Z d 4 R s 7 6 K 2 7 a 7 4 / p D h D I K x U s g I C z / H H A D e C f D u 4 a u R j a s H w O 9 v / s A I t D t 8 T / I N F Q O U J H 9 w A 9 h j V 9 w A c o H d P 7 i B b A E O R M I / 6 y n 6 Z V g P x a H B O j r d U M P D T x g b h I K M N 0 E 7 w k e P E + u z q p q X a v 2 / f x V h i A h g X K a 3 G A / k c d x d w Z o Z f / T 1 e z D g E + D K H 1 z 1 9 Y c e 4 v 7 C h s 0 W D + e g O t n 6 m p 7 N G y T c B 7 n L r o i u H 7 Y y E 2 d w R 8 P 1 X D V o U e 2 t O 1 P w G 3 t 3 A S X Y s j w P x Q K 4 J v x + z 7 c K C M u G t K C r 0 0 I n s x s + o L b h 7 c i m g K B N D k 1 s T 1 + d w P 5 t x v s 7 O I 3 0 S n b 3 + z W T w 7 O H O G k E m P 7 s 9 z X F s 6 e q o A M m L u A i t G 7 t 2 d d 5 i W D t j y / 3 R j / n z C K 8 j 4 O v a k V + f W y b C 2 s / 6 g s O E Q v s I t K 2 N l p e u 0 B b 5 q j t Q Z E 5 U M Q R i W B A T H b w e g 4 A f J d o e P 3 1 i 2 a a 0 w 5 J Y 9 D Z 6 8 w L s I I S j O M 8 B o N u K y q Q m 1 + p y T S p L w 0 H 0 A Y i o e s T O 2 U w S V J x V 3 3 r g 9 H + R v l 9 T 6 c F 2 H I M b h 1 Q z U 4 n j u U W / 9 J F t X Q c 1 K 7 h H k M o X 2 g i t t v O 2 A l d c H I m t z o M R q h i P t l P T 3 i h 7 A W P q E O C Q a y 6 P M c S h l V 8 n r x y Y l 8 X a Z J 3 1 r k 1 K p m f M G w w x C / 8 I 6 s p A R 6 F r V F z N F Q w 6 9 3 n 4 8 S 2 H P X v D r h y 3 / 9 Q t N 4 o u d e P X K Q 8 U o Y T K e L 3 A m n T j O c i O r 3 Z 8 w H 6 z 3 5 k o o P x 0 r l m 7 8 O t c / q 1 C q h k 2 2 1 L P D J u S l U Y Y A I I F t Q g J 6 j N o W 3 S X 5 C 8 d 9 t a L B / L Z w i Y T U v k Y C B x D G J r Y 0 I x Q + k W i c m E + a C A 3 P s k 2 F N 4 n w 7 q 9 S P 7 d + 6 2 e Z T l 5 g E x 2 g I Y x M u J A V m f I P w R 8 8 O r N 7 2 h E Q V 7 L 5 y o E s m w V m y o f U C + + Y a 5 t O S b b l n L H h i r C 2 r K k p F U H 7 B e N 0 g j c U R O c b 4 t 3 6 G + V V k u D s y s 3 x J U I 1 1 1 M o + h m N P q 1 4 s q p Y q A Z i p k u v B i v e s w K W 1 e 1 q D 2 V K F b U U b t A Z g y U D u Q w z i X u 2 k O y r c b h S L f d / T 5 q c s v Y d 1 D x y N 6 W 5 o I N 9 s i y D C 2 S 6 4 B 5 w U N j r P K H 6 e a v 9 e O N 5 C Y R y X q k R q B G 5 G Z f K H M h y u z / I / c f G 0 4 B P + p l B d W d g U I 2 Z y N K 1 F J H N n X M L F f E 0 y 5 Y B T j K 8 P U I A Z h F o q O 3 4 C + E f W 1 3 7 b o V M O C U K W p l V W s 6 Q u C e n + g S I b w D 2 1 N + v z z A B h t t x k D h I V 1 j j Y 9 P K E K H c c n d b w 8 j p M A U 6 X l M / C G C 7 J y 6 T q 8 o 7 T T L t g O M + g m Y r Q U n h m G n g Z y C 1 o y M l Q n o t 5 3 5 X x Y 1 C Z V r 1 q X j w D U G M r H D R r 6 Y c E / p 1 U 1 0 G H c F e K l P f G d W w y q k + Z H 1 Y u m E t e v V x R a L / 7 A q 7 l 7 I 5 p X j 6 L 9 Y C 9 0 r G + 2 V P X 6 G r a r y M y C S b 0 D u a I u l D G S x I z J v t W 7 u O 1 z h A E i i 9 5 7 f C 9 w c H Q 1 z S g U H I B I H I 4 I e I u U Z 2 l y C a y 5 8 q f 1 5 Z t q x 0 L 8 2 T M 8 g q 0 d Z z p 9 y O M 5 G 9 v h k + 1 p H t b d s o 0 z + G + z n 2 Y H J W a s R E O c z J W b / C A 1 5 p s i / 6 i k s k m 5 R 3 c Z j b M r k j d f d m k Z H a t s 9 J d / 3 f Y f f b 6 A m 4 R R M B k 5 h A H 9 U L K E b A 3 e E w K J 6 4 f d K W b M a i 9 V T C + e i p 7 C X L l / u s H W d g m O u L 9 j 1 v D h s + T W 8 6 S N n 4 H H b W b / z A o b C m G B 5 h p C h T c 4 Y m T k c e j f 9 G 3 P + 4 3 r f H I / O c j + a a t u 5 C M D l Q y N / v T j 4 r M Y J 7 4 X s 0 V 6 J 9 k B D 6 H h s i L j U V f r n L 2 1 S T g T Y H u Z H / G + z f t 7 e S 6 N b z o p p 7 9 / e J J s J G 4 g b 1 k c 9 x N Y A e C + b d B G 4 p 7 0 h S 9 e 7 / L X x C c g N J 5 q b w C k 5 J / M a 9 r M z j R R n m p d 1 Q F 6 E 9 p 8 l H h m 2 z j K M v T P z h v Q 7 8 b P m j 1 / x U d D 7 O y 6 m E U K n 4 w G c t 3 1 j X 8 f 4 v r n H o N 8 3 i j m 5 o o Q U e J w H k d L Z L t A x L l j Z h A M 4 + N 6 R C x B s e Z 3 t o G + O s C z X k N l c N l Q F a N 7 n F i n E y A x E R n i 8 W 6 k s + V i N H i z X m 8 M a v 5 0 R G o T G n E J 6 2 L V i F + y v 8 N l U R P q g a D R B J D 1 m 4 3 v r O f 3 f 2 f z J o i B O Z A M F J c y Q f G S F i 9 Q 1 D W A V R j 3 q F C + F P 3 8 p W X g D d r + T h W v + / 7 l b J d + 5 k V O e H j S j l 7 t 4 W C 7 I S P A L E B U + d 3 F m s Q F h g Z C p Z k q F i C h D y e U V W N 3 O M 7 P f D 3 C O O X c i P 1 l i A L r g c f I m n 5 l m Z A p 8 9 k n c v i M 7 / H X P y h Q t 0 B 8 s s t Q E F J t A n z X m m U w 3 v P K R s Y F c d H f 3 t O F M f 7 Q d D F z M W 4 a H F B K Q P N w d f 8 J Y g K T f k 1 X 3 F z q H d d + T 5 N Z j N l o E G M N h l a + A H 0 N o 0 I + N M 1 A B 1 E h v C 3 r e 7 L J c 7 s t H b 4 s v W B 7 u z 9 g r H p o a z g G V P n J 6 3 c I B 9 j v j C Z D d D n 5 V f u I z a 5 C 2 K j 1 C K C K x z 7 M / P i h V Q c 4 b U 0 X v c Y j U t z h R 1 8 h T p c P k j 0 w l 0 m 3 o F M 4 O 5 o W u H q I x f u k V U 1 M + O j s C u 1 Q s n f Q Y 9 t T o 0 8 O S u 3 W f T V W E G p v V k S h s R m 9 X r o J w G O t Q + k 3 x S g j 3 5 z Q 2 6 P F 2 8 f r D X h l b y L 1 i s + 3 K 1 q / k T D v n 0 / + K i k c T R y h W t M m 7 D l z g E q U n V A A 9 r 4 n m v K n o g R u 4 K 2 f / d C O J 2 Y 8 v q 4 b e f N 9 K o D / 1 e 8 M r W o E Q u G Q o L J d M I G 0 3 j + R P 8 C 9 o v f 3 I G r f / E A j M L 2 h x m d + 3 v U z V 5 e g K A + j 8 j I / 8 4 d E w o X 6 i 9 I 3 M d U A g q D C 6 w G s Y 9 B x g C R r E 4 y K 3 A K U x U G C l Q C M P 1 Q Z Q 6 v E l 0 M e z Q / 3 J o P P 2 K I O C 8 B c 4 B s u Y O 9 v O w X S K i h a c 4 u z K M V N L M q f u / x 7 g H m k r 3 3 h a l + P y / W J 7 v j G u y 7 p P d 3 O 1 y z 9 v J G i 0 / O P Y + / B w W P m C J E f W I 6 8 Z + t 8 C L d D Z C i v P g i 4 Q U c N L o l W J i x m 9 T l j x s G t 1 J 3 1 j z e m A n O U J Z 2 C 7 0 B f A I E e a i J f d b W b 2 8 q G c i / W o S Y D F q 6 F 9 y 3 J 8 A S K U C w c r I H 4 j 3 + i u M h e g D r 9 0 m M 9 Z 1 j P 2 X d l q e z D R P d M A 0 9 J 8 z h A g 2 l 1 5 G O z 4 2 K K Z I a g C 2 C f / G s t 2 1 2 O J 3 b B r P A 5 i F P n I q k l F J 7 2 + W q R W k E k q 4 Y r 8 w l 9 d S v x p 3 S B D K a V 7 B X r u R p P 0 G m G N e h o t n f x o S B 6 r S o E S Z L 4 V u 5 h n 8 A c t K U 5 v a a A u M S 2 g Q o 7 F r X W L 4 5 1 d V e x h Y k g g D y L C Z S k 9 l l L j 4 D 0 J w a Y g F o A v 4 F z C u 6 x L 4 5 L g B T g H I x m c P w L a 9 / P Z g t u e a C e N 1 P 7 v L d E 1 K S Y g Z A A o p G v B q B E U a 6 G 0 f 3 K w 8 O w E q Y r N N z B A R Q p + u N h H w P 3 x e m 7 L 7 f Q y j e V E y m J 3 K D C b t 3 c X h B 2 K A z z Q g Q g 1 v Y R F W y n R 4 C a t d I B 9 S t O 8 w F k n w K N l p U o C a X O 4 T L b O l 7 p 0 7 H h R 1 a i X N + O o S 3 b s 1 N + x N p V j V I 8 w o y C K b l m o 1 H V s 1 N L D Q 4 i R / r O A N t w s h R 1 X w 4 t 6 z Z 0 V R + F H w i L + 2 K L P f 7 3 + c h f 0 i Z X i f s H Z q f o B c D U w k 1 9 t o u I v R g a s n j C W L r T x H s 4 v o 5 + u f C 3 l I q r E 2 K l M G 7 i t Z M R C S p I h T T O 5 F j u T 3 Z j w Q z / e g Z 3 S E r v J e 7 f 6 Q Y g b t 4 D P o J p Y U r h T h g M N e Q W w g B c J s X y 9 m J p g e 2 6 W 8 c w 3 P Y 2 7 f R f C k + B h U q d C 2 g G l H 7 u T b X + E T u p k C V 2 c I t w G / 3 B 5 k L J k 6 + q k J Y f O 7 m M P U A e a 2 k x P i 1 R g k E G g / u A 3 M C 9 q U m O Y C R A e n l f j M s S R q J C T A g / F + t e f G z m e G z j N r 0 F h + 4 8 F v C z R h a P U T U N 5 K E h Z R Y j W H k L Z 7 t 0 7 Y 6 S h l G l 6 K c E 7 P R i 5 f M U A / T s b n 4 l 8 z N F l 0 f T W D / e H c X Y R s G + q f M V L Q e C 3 U q x e W m u o X F v B h S b s 3 q a o z o K V o r N p h S b 9 q U f a U 5 T f d V 9 I g / d 1 d j u F u g X 4 7 c 2 o f B Z H R B W c 4 f G k S q K b V H 0 n A 0 v o / 7 W p C 8 H f + 5 / 8 H z T b J N + G b + P 4 i g q m o 6 P h b y R 2 f 1 v 1 Q T / v v P 0 V + f t T 3 2 + D r 3 B i i H W h w X W E L 1 5 0 y S j o l a N 6 b r Q H w t U c G j H V i / J 1 N 7 U Q K 1 D 4 t 9 / 4 R E n j / B z M d h H c D N E f + A a Y M d d a d 5 g 8 s F e H j o w / 8 D E d Y l S K c N z L 0 5 r f A 1 a X z r P 7 / O 8 u P V S W W w 9 g J j / x N d c 5 A z + N W q d g F e 9 a d E x F E j D m F I Q g O U Y k 6 L J R p v K U Y s V Y + g + l + 1 T g / N N 7 5 X H c + J 4 C 8 X H 9 g Z l b o R U B E x 5 w h Z T b i S f 1 Z P x 3 a f l v E D Z k c d v r X w H 4 F s d x 1 x 7 A O D 7 a o J d x c 9 Z q A X h 9 Q X k I g T + 1 4 F p 0 S C W P N D y O E A r + w H i d Z i t d + g F q V J E / 5 r 7 e I 7 9 7 p O U / m 6 7 S L V 1 4 8 3 0 R s t 0 9 j t C R y X L C r z P 0 i G w i n p q 2 v T j p z k Z Q V l v u N 0 x P P J N V a C a w 3 3 B H 2 s 9 i A 6 K 1 v b q t p Y 3 W B n r X E O C b Z t o n I C p S M V w 2 i p y j u P b v A M I e T E i R y m x E M r X d n h D H Y 1 5 E 2 j 4 l / Q 9 8 u Z S 3 4 g Y 7 R J D A h P C / 7 O 3 v E H v 8 / 4 I M i F Y V 0 l F z S O b i z r Z k V D P v k a q m l / d n T 1 d H Z E 3 y / s t J O m 7 c Z e 3 A h R S 3 d + u r N F c z I 3 V Z 9 3 K i N 1 / 8 b m W V A V 2 1 2 4 c U p L I j Y D u v k Q J R J D g p k L 4 9 d o D h A X p O K C w 6 3 B p u P h r j V p s 5 C v 8 A F Y 6 I O k I z L 0 1 J 0 3 H 3 I 9 k D i t D b b v z Q Y + F / H f T G a S C o X 3 X n d C 4 G X e 6 R 2 1 l l B b d Y Q 0 n m K l n w Y j L S 8 X B r 8 r Z 8 C f y V A n s l 2 F C g g o g z E I Z T B w k Z J V V N k H D B O w e U C Q p B d 6 M A J F B j Y z d T d K c / d w 2 c k v I 9 G m a W b A C A 7 Z B + B D 9 k Z f 7 l j 2 d 4 w q o / y u F z l 9 F 9 r E q d w 3 y 4 b t G z e u O p 0 6 O 7 Z w c 1 X 5 b J x B z d s o M h m Z o T I g I 8 T 4 Q j + Q Q 4 f z E n Q E h c d 3 R n q 9 + I q 9 5 6 c j o 4 G 8 7 7 v 0 q 5 w t x m 4 Q 9 L e r c e k 5 z P t l B N Q s L B 9 p D 6 d 4 0 I A w M H z u + 4 4 5 J 8 v u E 4 n d C N 2 F G Q T i 9 H v k h 5 t V F p p 6 y 4 u / v M 4 w 3 j S o 1 9 t B + m O y p 2 L g k 4 W K O X t A b C S X D 4 T B t j S b B T i h p r a b e I s 2 W b 6 C L t u G s Z e L t t 4 S a y / u 3 u 5 g I + C q m x j X 8 n u J S o H E P l i 1 i Z 1 D f N f I f a t d T h H x r 3 b s 7 Q v q 6 4 + t 4 n x A 8 M S t G 2 b 3 L 4 z S q y / i Y f R i A e v + F x c p A k 2 2 2 o L u s J o b 3 h s 2 z o A k 7 a J + h N R N v f h S 7 f A L y j z R Y Y v e 6 K k N x 6 q Y n 9 G 6 W + M h + m O l v G X Q L P n B i A Q V M U W h r l / 1 5 Z D G N G E M R 4 h 2 t s s / p m Z t 3 6 n g G l G a z P L N l o A l 4 6 L Z q E B g z A j x P a n n 2 o / E V j X 2 p u h 2 M U p c 2 e 1 1 f p C z R 9 J V M 7 b K m L l E G L a k N 7 P / f o K X / y J P c 8 m / I T 3 G n + S s i H H M D p I m i B / p P M Q D w X Z s c x G 3 7 W S D l f 0 s T 5 c 0 a x w R 5 / w j 4 X I m / R Y T j b u R Z h N s M h 5 V V + j 8 Z E f 5 / p I n K S A w N R I J G / B z 2 R J c s C R G f S I B a G C m j N 3 p t u H R 4 y d m 9 v R N K C o 3 y 7 T b 9 d 3 G f 2 p o O A O 6 q j k z D 3 3 7 9 / e X f 0 k T R d y 4 F k W T W N F F w g f 4 p T f S B v + f g X 9 f / / b + d 6 / r f / U j / 0 3 + u n e E K h Y 5 K B y 0 O A a r m 2 l 9 / B X / C 0 P 8 x r F 3 v 2 D 2 J e G I M a 2 2 5 e Q / c / n / R K 9 a 4 G X f 9 K + 7 6 P 9 P H S + z e i M p r e c O F n t 8 f o N S P J / I u o G 8 5 f c h o T 0 O k w V 1 g g G O G D 5 Z / N D Y J d o 5 w D J O j d D Z / v 7 k b o b F A 4 U X s H t i N N p g V g c Q l Y P 1 c I w r 8 r p 1 z I m 5 r X i B D e O I g L e L l k L 7 F y 4 l / I 1 u p z C C O / s / n u Y s 1 T l S K V g E k o W P T + J 8 r G Y r E h B 5 v 1 7 6 0 B 0 T 9 u G r / + q u j P O E 9 0 w + J C X V 7 x 2 T 7 k T h s P R e p 0 7 8 u p b 4 S B b R K d J I x 7 M w x k j S i 8 I o + S d 9 4 5 T 2 B / R D H U 5 s c 7 N O p b K 0 7 5 T 4 Q O s p V 6 / b 8 g 3 m f W G K u B 2 M V E 1 B u 3 b c R / N Q L E 6 3 g m b c r n a T Q h 7 q O Z H 6 X L u e H + B y 1 R Y G M 0 u 8 i D Y B h 1 4 l b z K 5 / R u C Z 5 7 4 8 e 1 P I l q f l u h z T b 1 9 s 8 l z c o 9 L W R H v l B z o D 5 f N 0 7 L Y t 5 0 e U u V v b r E q s 2 E l c p s 4 C o i P u / Q 0 O V u + w A 3 S 0 N Y 6 O r y 2 n b b D I 8 R b + M s m 8 Z e 4 9 0 8 a v 8 f 4 i X E x H z T k q 3 S 0 7 G N w e c Y T D U 5 y S R M i a t u t j N 6 Q g B H y I v 7 I 9 Q N W T x / 2 M K T r w 2 Z i L b C w g m j E 7 2 e 5 Q V + E T j D H f 2 D l f q Y S w 8 7 d F v b Y S / 8 0 l S T f G 4 k G s l c 2 H C v s q S O V x + b z 8 z q 5 p / i 5 n P t w + 9 / F T m Q I l k 8 4 T q W r k 5 2 0 V q 4 9 K Z y S S M O n X 9 5 2 e + P g n 1 O 4 o 2 9 L i h O A O B / I P n E l S S 5 H I s S L L + 6 T b r / 0 V U a X k Q 2 e 4 0 f L l b F g / z / P n F s R 8 8 2 i L C z r V x N k T W f y 0 I B c i D 2 1 m I 7 A q c / q b 5 A B Y 8 0 b X Q g A f C f X m w t m s c h S N J 5 l 6 z m U H 2 3 F A i 7 A B E D v H b J v q Y + M G 6 V n 7 3 6 W 1 p 8 u q u Q L x 6 v y 6 z o h / G 6 r A y A N g K s Y b F E L H Y 6 k 5 t a J 4 3 6 W n J e a U 6 p / b k X E h L 1 / 9 6 Z i 5 h i h B y A 6 F s W L A 7 + f X u e I 2 m 8 S h b b J U 9 k o i 1 y 8 d + T Y j 6 H N j 2 H 8 A i O s k C 1 Y f S 0 l z + O I 8 C r h B 6 W J H w b 5 7 x 5 E P y u O R R q h o o Y n M 1 R Z L 3 r J u M x j t O 9 y Z t 3 C h v j 8 p E A t x Z D e H s n 4 z c h 3 Z + Z G j E d S 0 E T E 6 q b / r s D H q h K I x 6 y 9 1 B Y A d y i n t C o S B k O w u N g W a p V M / v f n x w 4 x 3 s 5 e q S 2 g x t X m 5 5 D g t H o a m t E E e W U k j z 8 w X F x A e V I P q e j I / Y w E Y / X g B T z w S 4 i u J H 7 a d f 0 c t u n D X n 2 6 g N p q b J 3 f x F o r X r D U e M y j o 0 1 l w O 4 g 5 b 1 8 K 3 I s t e q n / Y h Z N Y C h V 4 y p 4 6 8 n Q B 8 B J v F o F E r + + o B i M W I e M H P o q b K D y o p P R o Y 1 T a N u d U d W b m 8 6 J 4 B K N 9 J 6 F W y u T 1 a Q z G / t P v S / V H v J C y L S V n x m Q W u u g W s Y g e 5 3 b Y Z D t C V g v W x P U a H Q s C e N P t o e L / + 4 F I y 0 Z H q R t J P 6 Z 3 d Q a K s 1 A c n 1 L r g S x 6 V r 9 T 2 6 A P R P + V J V 3 J V O X E w w 6 n C 7 Q 7 B T J b 5 S h 8 I W g N Q G 9 H W U F A n l G z w I J G q F 1 7 l c M 7 f R r G G Y 6 M Q B q v G o A Q x c t / q b p Z 1 P d n y T 7 N r M G E 1 G Z 7 P T s d y e 7 U 6 Y Z H J s a A 8 Y 9 C m O L w S 3 m l 9 A w o C z c T M y X 1 D c 9 R L n b f d S W a R 8 B z j G D n Q v 3 0 Z N W j T e c G X k F c h f W 8 w 7 x t l k 8 K r A U w c g s M o c 7 l m A Q h P 3 t c j 4 b j n Z + H F G E L Z X 2 E 2 h J X T n s 5 / 0 6 5 / x U 3 N C m J 0 7 a G t H V O n 7 n A L y U R t y Z z n U 3 7 d i t D v H J Z o f E u U j E u + T + h g 0 6 j l f 4 p q s G / q 7 G f C t 3 p A n + 7 M 9 h S w y H B J x e i i F a x N h 5 v O M I K r 0 y R L a I R n u t K p 0 v k C 0 b a / y 2 c r P 4 8 Q x C B 5 x d n 2 v E x q I 3 f o f j 5 I c P Y q h O Y m Z P q x t e g s L o c A S 1 V P 4 T r 6 i p T x a 8 R M d D 1 k i B o J 5 M f 5 r T A a s T l 9 9 3 k B y F Z p x t c 0 6 X u 4 B E T N M p 9 I x + M E 3 n P 3 w A u d r Y 3 7 a y j N f 8 q j k M 1 P k 1 R m E v p 1 W 1 Z 1 o f d 9 U q e g s v L h / z O y G 2 I M 9 y G h 5 l 8 k 8 2 T E H + L R v m r + e n A 5 y 1 6 q S 9 V c D 3 y C K 9 o L 0 C B 5 m b 8 l H S h W b 3 Z r H F b s y G e Y / H d t o d j j v b x d X 3 w + o T O c 9 B 1 T M V x S E D 4 s b r D X s r M 8 S R / q s s U v L T t Q A + Y / v G 5 y W t n 5 c 2 u e t Q E J D i g N s Q l B B / 1 R + S N G M 3 Y 5 Z G S M O D f h G P D J p j + / D 2 5 I 4 g T / N W 1 x A 2 r Z M 9 g x A u p O o N L w z A T p H c 4 B E N E G R A W 2 5 b X c Q u l K H p f n z P q t 2 1 m y c H x + z x u M a Y r h m y u A T g Z / h 7 h m y F 3 + 8 s 9 P M V B W k 0 m C 0 p w l / 5 G O h 3 O y f I O J i W o N b 6 A Y Z c Z I z x a 7 7 F u f R a t D D C 9 J 5 J f y k k i F e R E T d r f U + R y p 3 z 3 l 9 f g w i 4 N Z f s z 9 c U 1 F / h P N B e W Z / a I v 9 I I / g j Y i v / c y 3 F c Y O 1 8 N d P C / 4 G E m / n X E D f G O m P G Z J b 8 B 6 y J M z p D G F l o 0 c P w Y A 0 n Y w R v z D f / 7 r 3 A X q r O z I S d t 0 A s 3 C 8 e 5 0 y 2 A T L w r K C V e r / 9 5 9 E 2 q w / y U a H N g q n K b Y T C k l T O l 4 h O X U Y B T 3 b N n 0 S F x n t Z c M D c S 2 M m R N L 0 N d A F f a M t N t 2 l N F / i F B V d w 8 p u b y B f w t g T O g Q k 8 Y H g 8 o + i B b G I Z Z q i V i Z G n I 2 m S 6 T s x J y n h B N M b n 3 j m j 1 7 d 0 J 7 C f 3 R U b Y 9 i f t m 4 A t p S z L E Y J k i L U H M a a 4 8 P b D J Y p V 0 / f D q 0 W H L J O V N 0 / z F X Y L J F 3 x 1 p n Q B o J c m a Y N G E a E Y G Z v 1 O Y Y S p B S b O U H i H p x Q c S g G 2 A W Q D W 2 j R j Y P f y t d H y K Z 1 l u T f g K 7 O U 8 z c s X 4 c / w Q g g 9 z X p q v d s F s L 3 q K q x m 5 B + v L 7 / c T n M G 8 3 o 0 w 1 J 3 S O 4 r 0 v p 4 7 C z A E 9 5 D n C 9 M U V x 7 V t j Q r c c V B J N z V y k E R 3 c 1 L Y Y c x E T R P f E l O / r 9 z C 9 0 Z C 9 V O e v V d d E y s J O t U l H a u n 7 9 1 p 6 B 1 P O N 6 / y J S k A x f o C T Q W i w V D B g f 0 q B s B x D H N c v K R X e P O f q h I c h E 2 x z H x k f + x o z g n P y Q k O 3 Q + C 8 B 2 T p n z 7 f f w h 3 / p a H g o c f e S i 2 8 y p L 9 + S W D J O d O z B v w e H r 0 H 7 9 d 2 s B U K J o + G v t Q H w z b l b x D d a O 7 e p W 5 Q / N n x 4 K 2 C 2 K j l H U u j e h e w t d i w r G 0 d + / c B U L / V l B U O z 0 m b g f R A X f 5 / / R R 2 R f o 5 u c Y m / a n Z H h v k V 4 T k / j K V j n B + h 9 F D 3 5 B C o q J j 2 0 / Q P t y U 6 G q W d R f P 5 m P a e r F 8 F n k G R x O j u e J o 8 t D b c N U h 2 N b M + u q H Y L S U 4 m c n M B O n E + S I X x p Q 0 7 O q H 3 v m c J d I J w d I j n n U K E b f E + s P z a 7 t 4 5 3 T w D b T w 8 p 9 u z Q I h F j E 8 N c / k b P B o Y r I 6 s 9 v m 9 Y R 8 r g G D Z N X j y d F y c I i 6 / K i q 7 3 J s 7 k w n z g Z G l h 8 f + I a X q A K k j t v N 7 e 0 N / 1 8 6 s 9 B A M A y 1 K l A V c a w H r 7 A R H t r L f e e l 5 u 0 2 v 3 n 4 + V 0 C F T 9 w T F C F o u F w q c E Q i N 9 v F 0 0 c C a p h y u 1 j A e N p + v / X t a T 7 m H s 3 h 4 n i 1 5 x 3 C h p E C k S M w u + o I a n X J g W P H v H X v J f k C V f o v 2 y G S L S x a U w b C u 4 4 m V 9 I 7 V A 4 P 5 T u c e 7 5 r I P t K T 0 k k i 9 g w 0 G k E / / T l z s 0 d L T P f P L / y 0 t Z D C O 3 U 6 v S J r W U T b G 3 Q T / f 1 P E 5 a M 2 9 A M C V D C 3 v O c / X 3 H i 9 C E + K A f m k p s 1 q + A y A d 3 k i N / X b w X i K l c f 7 V y 9 O 8 c L g j A D a O o N n 8 6 O W 3 O w A o x + p W k W f s a / s J 5 j B j w T h a m U W M i H V R h 5 0 y 4 O r C n W O c y Q j q f S k 9 U n 7 7 7 v i 4 e O L G x s l y 1 B j Y c 9 4 w e E R r v x D z z A d j 8 j t 5 A C N j 3 D J / F C 2 N / N r B 7 v t 6 f e k b F V E H 1 8 1 b 2 l o D l x s g k R I M l F v C 8 L + E a t r P E k 4 y c M n L Q H w g p y e H j H M h w Z L 3 c u a u d c 9 6 y Z A S 1 t P 1 i C 4 8 0 F N b L q P V z E l C i r i 7 D N r k C M o w J 3 a N 7 1 g 1 N M c L b L k f A 8 U D Q F H P V v 6 g t 4 W 2 1 V Q 3 N f P V z c V / y 3 F p s 8 n 7 a B e Z o j 8 5 y z 0 e w S u I 3 5 c T i X d i f V M q 8 j V x F m 2 C M b d E G f S I l X M z E C 5 + F H d S E c R l Z 2 j n e X p u f 1 + z L B C a F / W Y Z i l v d O c u T W f a 9 X f o L 9 j w 1 2 c a f U W j 0 X J m R 0 l w R n w n h A w N m g S C y D 3 6 M H V 7 + m w 2 h q 2 q t 3 i + O k 6 z k 6 R T f y L + Z F I z P C i A 4 q 2 A V O W 7 f 2 i r w y h e V F + 5 d l Z S e d W c t M u s V R 6 9 H a E 3 E v O N 4 w a 7 I M C 4 Z 0 K X + u V j v A z X d 8 i h G X o f F J o 9 N h B 6 q f 4 Z l e q z 1 L r g h o Q N Z p 8 B p 2 7 r M J 1 k e d e q l X 2 d 7 c Y w Q V y j J k 8 J i f u O O 5 n H 7 b M k k C c r X w B 0 a 5 m i X 0 y r 9 M p 0 l z s L U h 1 w P 8 S d C M V 1 k G S b m j v P E d 3 S c I t y X 8 k z t T Q A 4 O Q d G h F z 0 + Z j B Q g A o 4 a M d j t A t N c 9 G l h M 1 7 N 5 l D f o Y b V + g P y W H P 1 + o J c 9 p j 2 I / t h R O j U v D 1 P 6 P d m v W j 0 2 i K z 7 f r F e T s 6 3 t 3 o M 3 d D y p z o m N B + i J 6 O t 7 r V K 5 v / o 7 g H l 3 B a u 8 d m G + f 5 9 H K / Z H e J Q p D z c a 9 H s G x L Z N a p 2 6 / b v L t y u U j G t 7 9 D J L B s r K v m d O I h S e g V d j k c j 7 K 2 T W d r v 0 G E d 0 T f J u g 0 0 a v A f w S L C i s n d 0 X C + c A w T H B r z m Y c r 0 / E Y q N l j H y p b 7 B 4 c b 2 f m c h Q + M 6 T j t S R W b 3 C q k T X j N d 9 L H T x k D I + b 0 z r i 8 a m 8 w A 5 1 y 9 / Y N L e w F o L Q d L U D x u A c z N y W T F P G 5 Q O t K v u z 8 m I y L d W t b 0 l A Q f C V j + 6 o S q 9 I v y B M O y z l 2 V 2 Q s x e i G e x m u D J q w k e q n y e c w V k E P / M L b G + b M c V 9 f + b f T k g X A D N A G r e v Y X z / W E j h h l m 0 O B c H F / Y w T T 9 C u S V d k I X M E 4 B D 1 Y l / Z t W l t z G n x M K a o N P w u L z A p R w I I 6 S F h T L 3 E 7 G i D x E T I d r x d 3 M k h d g f i j e z M / r w t x s g J F x q e i f g Y Y t U h + v 1 e v 9 4 n J 1 3 n b w e 2 + t 2 d t z p 6 W H y o o A h U E 9 S M r x y c 0 9 p z 0 g C R 1 g J N C b 1 C c n d R + A I H 7 Z s p b p 7 U Z + t y j F h 8 x W A v 3 E 0 6 B 5 X e j / n k i H d i 8 F k c Q i K Q U I R d k H 1 B W I B 4 1 f 1 z y M A 7 l n m B d l e 0 H Y B X f D V L n G B D A 5 7 7 0 B V + 4 0 G c m v h e i y A n E 0 R i h j 4 A / M d U 3 Q S Y z 0 R c t W W 6 B Z x Z S X D W 9 9 P W M V U O F + S j 5 l 5 6 B p e H k T C H l Q L p B N A G c 6 Q v / 4 j A w E p n T j v 7 + 4 / Z S D g n v e n L J Y l 3 J k N 6 J e H M b y n Y G G Q n Q D p I F F X E P N 3 u C y l f m F / D 5 e w 2 U N T k F b R / N W 7 E 0 I A q o i q S h Z 5 d L M 1 Y b c r s O c 8 y 1 U v U U H 8 j i F e g j P / 8 j L S 4 d n + q 7 s 5 8 c Z d Z O M 2 B N j l F r c n N x A J W + k l U c m f 5 e t J V P d U N 3 R g 6 l c 6 D B B e R + E F e C q 3 1 K 9 + r q j P M j B Q l + s 3 9 / H x R f K z s B D L r f f u Y c 0 1 Y V Q T t 0 7 F z R 8 e f X g M U M X g 3 v z v s w 4 2 z F 8 R s y 2 U a M R u C k Y O q m M J e X O D S n c q D u S P z F o Y h X a 3 + v 7 j 7 A + w 9 C a l B 9 Y X z n r K a V U p J J T k A I V J j t g A B V h 5 l + s 8 y r 1 9 1 E 7 8 U t X S l V e C 4 9 e a 6 I 5 c T l B p n u r v W / p U 1 V H R j T 8 Z M C 6 Q Z h I g 3 W E e 8 H F A Z Y d k K 1 g Y u B j S F F Z C e / 3 D R o 7 h G v M a h X X 7 q f p + z y n x w d i D U q F p W 0 Z 0 J l 3 e A W C 0 9 v 4 Q R Y D 1 E j Q I Z b 3 j e 4 B k 5 F 5 c D d C r s 9 l m z I e 4 g 3 8 2 A c S P q 1 d c H q G W F n 6 I I s f q Z I K s O L V 7 j X P S S 1 F Q k s m u m u 2 o j c 5 s N B / f W 4 1 x Q V j h D C P V O 5 t 6 X O H H z r u m y q M y t K q + 8 + i L e 4 M M m C n 3 h l o + t k r I Y I i C C H C m v t j g Z + 2 R S A J n e q F z 7 Z A d t B f p i X X Q h Z V n m 4 l 7 + u Z 7 F e v g u z m 9 n j X 4 / a o L A x x R g B y 0 7 s 8 T v k x C P 3 m u a d E 9 A q n 6 2 Q v G C b W A f W M v Y / f 8 d p 8 2 v e u b c x 0 b / B W W z c u J k C 2 V F T f w m Y z w C N r c j N n l U 0 F o E b m / f M a J r W U w w G Y j i Y r 0 e t G Q l W r m X o A b W v a 2 E 1 F 7 / p a D 8 / o 0 S 8 p x s D 1 + k D l 4 s 9 e 5 P q T o L k n 3 B m h + k O H Q 5 m 6 0 S u T C f p l t o d j s / o s O I D S / E H j / V Z 6 i w 8 N z w K 3 / 7 e 4 d C E c c 7 3 D 9 Z J K X P d d s F T y j 2 3 r S J M P 8 J P U h f R E U Q o l Y p p s 1 a X o 4 U 3 m d e x s k b A y s W Y Z H w p e b n w z Z 3 U W Z e Y D H n N j V + M x 3 f + g f A o H r + c Y 8 / a F / D L B d x D 1 x G F 4 F t 2 Q / G o G n u / o p u p Z 4 p w m x N w C 5 d 0 X 7 s O 0 9 A z N s k f c 9 O 7 + 6 M w i 4 b 0 A E U I 9 k f / k I V m 8 J v 5 a b k C W 8 + l N V 1 R c S 6 Y z J g 6 l V q y F w y 8 L r i V F 6 o 2 7 S y N + J w f o S d D P 7 h A E Y T a O L b Z C U k N q A r 3 + i d d I g L v 6 a i d v B v N I 7 N U X N g w 7 L w i O D 0 d M X 3 N Q 1 6 4 s j x w 1 C L 3 q 8 4 9 8 A P E l V l S S 8 T g g x X f 1 J P 6 T k o H + 1 3 Q k / 8 5 R D Y I 7 0 u f p m H g 1 t W z 6 U f a m m b G W M Z 8 Q T 5 v p 6 w 4 b m m W 8 m / n 1 n C + O d L A R k k r + 4 c O M 5 p V B Z Q H v y L K O T r 4 a 7 A p f 1 c f 4 1 Q L v g l 3 B v 6 U y u A / l b T G D l I C u g N 2 3 4 r C m F A c q W k W E h u D O w x L a b 4 6 1 / h r 6 C a g y Y I T b W b 6 U m I + 1 m 9 c w / 6 x r + 7 O h a w Y s l G B Y 0 s 1 L y V g Z 6 d 9 G y O H p e r f d h U n f g n C H 1 I O C f I A R m u 2 d W Q W u J X S i B b I B Q 3 e D R E j t + 2 B P 1 1 W n 2 b 5 k L g d 7 X 5 3 F 5 H + E x 2 B 4 Z s G g M e 7 M p q N G 9 n Y p i + J x u e 7 l z h R D G / x 0 F 9 3 L t N H C c O e q J P N v 7 h w T L V w 2 a g 6 Y A N D y / 3 8 v S Q V S L D B Y a s H X C q s U r W Y C p p k x V h r v Z i X A i t C t 7 + h d 7 2 E K Y R / o Q j 6 W u w + w E X q Z W 4 M R 3 B y j I B o S V U D g 7 k R r h J p j R K I i k f R L o 0 2 / P A w f b h O O g 3 s Y l E M G K e N v z P S 6 5 + w N V x p t Q m 1 X W h f y n 2 r k Q f w q a r h 2 s N 1 8 / 6 o r 3 7 k Q y 5 H g f F T a A d Y w D 8 2 m s u c e P G b q Q 9 j m f B V J u O 5 X S u 0 J i 1 A 1 Y W u y p a F C s v O B g b C k R P f x d P W L w Q P 1 E M X Y M + + 5 X U 7 E 0 D k C R e M a 3 h F 3 H W p w E V S a e M v E Q 4 P R 6 w 6 M M z X 7 Y I Z y C f W T v o I a 2 9 w U K W 3 X N j L y Y 7 Y N W b s r N + 5 U N 5 + t h A 0 o k K i 8 b / 5 4 I y 5 I 1 q j X L E e v Z z e R K F Q k T 2 q M u O 5 C 5 Q K e i d E v 3 d F m a 7 a 6 J A M m s x v B 2 U 7 7 z H j 1 v D j A i f d N K Y T E F s u l l c K R 7 m E U b 9 T V 7 I V O L 5 y A U h r I q V Y Z 9 M j M E T / V C c a R m 4 f E 7 9 7 u n c T W f P x e 7 7 / 2 Z n R r j n N o 6 K B b x W Q B D x A G n 8 Q m J m S X 3 i E Y g f y M 0 F 9 s 3 K v E W h / H F i Z c Q I U / X 8 w 0 J K Y 5 4 d U 5 X y v 2 B / L q v f O M A p K + r v d b + M t K r a A B F D x 9 t / E F 5 T o f A s g b + R 6 B k f l M v y k U 4 H I 9 V f O I h U O h 3 1 / R x t 2 b s e T h 7 d w D L g c B R D 9 D r I T I L f s d u e z A / 6 n I j z 9 D O k 0 Y 3 S 6 / T 9 f z s v / L 1 g v p R L W A c 5 y B e q h D a 3 G I f 0 n s Z 8 x 3 v x y 5 I Q y 9 7 j 7 1 c p T S 1 z A R B X z h A r D 2 C s m 8 h A r e H W 1 N A R A u i 0 m 9 C q 2 C N c Q a y f L M D 1 2 u z 2 Q 2 O x b g W k y T I T b g R 5 8 s 7 V X H / C 8 3 D C 4 n I f i x v n x D i N M S d n 5 4 X l j 1 o M p 8 D G C Z / 4 Q k h t y e E X Q J M 4 W + k u 8 1 Y o 4 x I j C b l e / F 1 k n t 9 M / 8 y 9 n a G G e F 4 v O 1 h 6 y y S q R 9 t a H 2 z D T Q o y x h C / 8 U Z L k 6 B C 0 W i A G G G h I W 7 S a b T e b O P + R o H 3 Y y i 4 t R D w W V G F P V N K q z 1 1 6 P x w N 2 4 y X D T u T E M H i Y s J P P T g S 7 E 1 1 f s y J T f O R r k s m e C V 2 i N L R L L O I D h p K o K o O c M f w M P m 4 a O L B z c J / b E X n u x H C b u E g u H z O g 1 l t x F H F I n u 7 F D Q z x / L m o e P x K q / Q 6 q P d X m w z 8 O u k 5 E p K n Z 4 D E z E u I e C U z 6 W + z o i P j g j w b X Y Y y 2 Z q 1 R V d 5 y a 5 u q X d N 8 / r 2 / L P t g 6 u L G x D Y A 7 X C L B 3 s 6 f I Z i u Z L i j r 6 I d A P J E i 6 3 2 0 f M F d s 9 J k k 7 8 Q k s J 0 g H r 1 7 4 x 8 3 O M C N 4 3 O B q 8 5 B Z b I J D R 4 Y I 8 L l M R e S D 7 f l 9 X J p 5 + j T 3 a v + l z j n k 5 U P 1 n a z 7 C b I s O p D P C X n 3 m S 9 j T m H Q Y U r A g P t E n e n h g j h M D 0 B J 7 4 2 S H Z 8 d 7 K b Z u w G e B p r s J 7 B f l y 7 w k d z W f D q E w n A w I I 7 K D h g / 6 m c u U f y y 3 n n 1 v g M s c e 5 k + X 3 f b M I S e J 5 9 O 5 X E A o + F g x / f q l j 5 H c t d O + H 2 M T w W p n r b D D E g S n K G q m y 4 t n L l m c x V B a U v q E 5 X e E B E M A l 2 m C 1 D E w u u M N a d u K 4 7 G m + Z N r b A H t B h t 6 6 7 B o a B P + s u 6 V + O q l d z f w U 9 H i V 1 r S L L J K q J O Z G i T q d V A d 5 g 6 I S X N G L f k c 5 0 y Q 6 Y i d d c b y E / + s y X A Q Q j B y W e c 5 I 1 Y o + C 4 x J w X H Z w U r p 8 S 6 c Z Q C L 9 n Z T Z z d o v W a g c O o H v l u r B A 3 q G G x 4 5 b R 7 F h / 6 C H d l s W e u U I c Y 2 H a A e t u v X K M h Q r H r y r f + 8 k z i i 8 2 K f D O C P G g f o w r l d 0 U O 6 s 3 v + J m h l a 5 D 5 t 5 i E r W c l A l a w 3 M Y Q Y T 6 H d o + r 6 i u b j I 9 E V K D p X W D s O T G y 0 v n 6 u b x O O b i t 6 F Z 4 w Q N W y o m I V 1 v F e m H p l j u h + X b d k v H f 7 l u 3 y H 7 P c H K F N l 9 l K 0 N t d A L 6 a 9 w G x h d f y 6 1 Y g I k X h D x 5 P I p H e X u S s m L x S L P G f 3 c 7 I 9 K q H 5 i X 9 f w G F E L g a U z K l F 8 R M L V t y A J 3 f e 4 A W 0 3 e n r 8 R O / U j 0 j z q j M 2 e B t V W i i w m h Y j K E 0 x O l O A E s / L M R 6 p P d Z L U x g e m 2 a P 3 z q Z n T s C t C Z f 0 o b 0 P g g d h U f N C p 6 K q q Y B T k 2 1 f s a s G a E 9 W 9 / 6 I A S j 6 0 e t N x Y T T j B s 9 3 K q P M I V F A 7 h a z L A C i W c x g T 9 N R / s h E T w 0 b h 6 C + Y V P F A z + p 7 o 9 H T w 6 D D Y c 3 D q X j c r C v C Z D r v V b 7 y g V z d m E 1 c n I o C d 3 H Y 3 U O i l 2 3 3 z 7 s u + J X H z P + a 0 + z 8 Z z 6 h f x M T f 1 d w q 1 O 6 / x P K 4 H a 5 2 L T z 2 H n S B Z T 3 r E z s a + f U O Q 9 c V t U i L r j 5 s I F w T 5 c 5 z T x 6 S o O 3 d a / M e f S 0 r k P O v u W w i g 0 z / R 2 F P A s H n U P f R u E y m G N M o w c B 2 l w 3 5 Y f c J g f m L V B x f M X b k b y O D 7 e b Y a + t 1 X v U 7 D I 2 p Y 2 L I x + e j V 6 T i m 3 G U b l L i z j i D P r 9 p 1 s A n X g 6 S C Q p C j g 5 D Y Q F 6 E s H f p + o 7 8 i d D U r x D G z f m 3 L / s h N s + n c E w w 0 V J 0 F P N a + W k x 0 c a 4 Y 5 Y Y 7 A B v x q p J o I r Q b 4 I 4 t 9 K l r W m D m T 3 q F d 0 G s Q M G D u w i l 0 6 K I y / 5 l S b 6 n f f D P X l d l z n t 9 c O W P z w Q j I q 5 5 2 b / M 7 e E q n 7 9 + h V z d Z R H Y A K n X b 1 / D 8 2 h Q o U W x + C b f 8 X 3 2 A b b c X 9 B k u D W 2 H z J b S s y b S o A Z B r / 5 h 8 P t C s s h 4 g 4 N / 8 J L W G d B w Z h 2 G 5 I g s L E A M G D O r g 5 G A G P c x 8 i c G i 4 h B g A G M w h Q 8 T K v W m k T F j Z H z + r / o M t i B R X o R p m b f 8 k V N M p 9 l W T P 9 f A 9 z I h V H s q 8 j f C 3 7 v 5 q 2 R G j + H z X 1 A 4 / u l n + 8 / / + 1 b a r N r 8 m t R l N P 2 J / o 2 1 1 / y 6 E x T y w 7 j D m Y b 6 o m a z / S A I A Z 6 F a q a a F n H G k K o j N 2 3 y J 0 m V V 5 h 8 8 / r P v / 2 / / X i X k M J 7 8 B c Q 5 K 6 v v 5 f / R N k E G E b h O X E t j I l 6 K X v 5 u 4 i h p u v A u g d t 8 x N g G / M F s Q Q J f h N A F W S 5 3 j 5 5 8 d B z a a t u z C v / p 9 V j / y P f f 7 t Y E 1 g Y f x R p q 1 Y 4 w Y z 5 3 x R p Q H 4 h o x S m k B 6 f B e X I C d R A U Y h D / H / x K 9 5 4 C x h P Z G m l O 5 I Y O 5 0 U r k E C h d c Z j l v i K v 9 f 7 Z 1 r s 6 J m + u 4 / E C 8 4 K l C 1 9 6 5 C U R A R U e Q g 7 0 B A B U T O I J 9 + X 6 5 O 0 p 1 O J z N 7 / p m Z p P Z K p Z L u t T x w e u 7 n P l 4 / l B 9 w H X 7 6 s T 8 B g g J y 6 r u t 0 / V v u M 2 n n 5 7 w B i R V u V F K a 8 m l M T S M 8 5 f T 1 R c e U G v E L T Y g I R K U t N 3 7 M 1 / u a O R r b n Z + Q p j O + B k g a 0 u R s i z 4 u G v p f m i F a n 4 L A W D Z 2 N i E F 9 l K E D i 1 2 V 1 o W r j c T 2 / 9 p / n r 2 M G 1 L F 9 L m d q Y p a t r S k O F m / m N O o e u c 8 t W a r X c D m d x i 6 g K r j R l k L v W j V w M R B 1 7 a L s v t l 3 S F S X h J d I 6 1 r z h l P K 0 6 a j U X p 2 W O z K q 5 j u + u j e n Q 7 J G X 3 K o L P I Y s t e D 0 v D F z J v a S e h F L k q Q c p E 4 j D e 8 Q L Y 3 z 6 e + e i c U S / k f L b T / 4 u 9 n b z q e I L 0 z f + T 5 T H s k x X l r j H z o y O S J A J e t i E c 5 L c 5 z y L K G B m B 0 i b q O + o 6 H m s P u q k h m v r z O s M R / d 6 4 e T 8 J B e r e 5 S u / m z P 9 M I + p P r c S v E H v a G v v 1 h 4 V G f 8 E X C 4 3 9 + 4 5 C / T 9 q J S b n R / Q 0 X y B Q + M s W I B n v L Q C 2 F g V T C X 3 5 f + K 5 Q R Q X v v o K d f 4 O j E 2 a Q k p z 8 b u t x N K K c X M j B I p R x y F 4 Y C m Z V 7 Z 7 X 9 / d N + S 2 H 1 p B W L G b + V 7 S B q 5 N o x 8 h 0 L M u Q e r 6 + L G k y W w K t Y a v P / 6 0 2 / + F x / d / v F z + R b s d K G / 6 3 2 8 X q h 9 D 5 R M x S W D d k J f u o t v K r v 2 F 0 6 i A a x R I O c 9 j O v R u i f P u U i T G X k E b g o b i 6 V l a d Z B 4 u 8 j p Y o P M J Q T 7 X w k T Q R I + g N L k j e t 4 x z w q 3 E V W J d u g V N U W A w F w S n F t b E R e D + p u H v o 0 0 K M o v G M G G v / 8 Z 2 z H / + v F X 7 y g o g E f S V F H h O 2 L G 2 S t J d F A F t R 2 3 r 9 B X 8 r H b x h l 8 / Y R W a R T / v P 2 8 A / O 6 Q v e k Y Q n O 0 g u z q N B e R L + r 7 V 1 + w n 5 v u V y C y / z q z d L d U 0 A d V E R i i 0 Z k y C h I d 7 T i i R / c p e F X 0 Y u k M d 6 j 1 w M S 7 j L h w X G c v + 8 + w f A 6 P e j F R / 2 M O l 5 c O Y Q A B 0 x 9 s H 3 d 0 + M 3 j H y / 2 T s g l i R b z 8 H f i / 8 H B X u j 5 t / u D 8 r f O 6 H C Y V X 9 P O P 7 S O j F 9 h r / v 5 T F 1 / o j p L + n r r 4 h u 4 I f u 0 v E n m D / D e d u v j N n v i N M 8 s v q Y I s F 9 G H 9 h 9 6 4 G c y Q L a o 7 / 7 8 4 w K z C S U a o W A i n e e H i / t b x w Y a + H C I / b g J T t W V c N G P 1 d D D h T / O Q m F R h A Q 6 X i 8 o A P B O Q 6 P l 0 C S O X p + g o 4 O 4 1 Z 5 x 3 1 T O F q X 9 s 3 u 6 u X e a 3 X P w H G s Q 0 6 f / o n P 4 D p b / K G i d J Q P 8 I Y h r I 8 H I y y v 8 e R 7 y e 8 i + 5 p i o f P e t m W m K s X 2 4 G Q / M W V d / + F n / 6 L v + 7 N 9 / q w Q K e / U O / N F b + S X w R z 0 C X p + k 7 R / A A Y j f B / 5 f J t Q + T K W 4 K Q N y j 8 a H X 1 z K Y T n u P n o F Y C p B J S m / R t P / 4 / v 4 2 + B + H u o Q 4 B J / m x A g / i d B / 5 u j h O a r 8 r 2 f B e / 9 D M p B 3 a N + J J A L l p Z q r y D Q d V P y y 4 8 r 0 D n A h u L e t 6 e 5 / t k 3 6 T / y e X u f 0 F j y S w Q v K c D y o S 6 H C N 7 7 G E L 7 Y g 7 f s F v M K b x h t 3 9 D A d D f X M U Z u G f k S + 0 X i P l c j O 7 L 1 p L / m K 7 7 5 c e S s i 5 N 8 v 3 j f T y W J 3 b / e J s j s C u + S u l + 8 6 l V n 7 i 2 W 7 o X u t 2 h x 7 h y T A l Y F J 9 P q 2 1 j 2 4 + M 9 t P 3 W N d K v c m e H L t T E E U Y f z u 5 L z W f t s y l w 0 j 5 Z i c 0 y 5 1 v V j F z 9 A 7 0 S 2 k D 8 B 6 e d f V W c g 6 K U B i 8 d 2 / e U 4 + r A p o D 8 2 z d J K N y v T Z e 2 o e B Z b r P a e Y 3 9 g G a S t z Y h g t F h o D o A + 0 / O y 6 V X 8 + X 8 E g 8 0 C m O 9 Q D u H w P 8 5 C 2 O d Z C j l u D Z Z f M T R A r 4 d A H Z z 4 W S e R u F k 4 t L f B p B M 6 M q I 1 R H K d 0 f u T T U i 8 u F C V a R B L m + 6 y V C S 1 l v H w b R L W t F u w j O s e y o U v U p Z 2 Q Z b 0 T f L 7 D b q P y M V O K D L w T / b 4 f e + R T M S x r k 9 K 1 P e o 1 J 7 q L 0 6 K l f X n C A 2 L + 1 i 9 S P N 1 N f X g y N 8 B p t 8 W K M R u + R M Y 4 D a x s T 5 H 5 e J Q L y h y G m E u + q D s T G j 3 P n Z T I p c s 2 S s M X 9 m t T Z t Z 0 A t 9 B e k E q U m G s 6 X 1 0 i E K h C z u k j O b Y x N E 4 y h u 8 c o F v 9 c M T R P k / C u N 9 B g H U s 9 a U D A m M 4 t o s k 2 J P P O u 2 b / o 4 R M u R r w D F G i p s x 7 2 B 5 u V D e D k u F O G + h C M P u J W l P U B f I r d g c 6 B O n O n n d i R 7 y J g B V 3 T v o 8 p G r v A Z L Y e 5 g j m Q D p X w r e Q F y t d m T m h m S p h V P x M Y F y 1 i T k 5 F V U B t e J F n H v S S 0 1 i i i B M i X C X 3 w / F T I X B b t t v Q e U i h 1 c a I c z M P Z a G V t 6 H 6 b o Q 8 g y g B 6 w k 5 7 A a H J c r L w N 5 v + n x i 3 / 6 5 f + x k X / J X i A g n a j s f O Z H i I o p O s j D 2 N Q g p l h 5 x 4 t S V C N P 2 n Q P F h l h g L E D G P Z 8 P W a y p m A 5 a A N O I X 7 9 m U H f p L 3 r / I 4 r 7 K Y e q g p T q G g x i Q q J 6 m 8 x N c N c R Q P 3 w 9 Z m U g p T T B l z S g O E G i D g u j o J Y E W y b T x q P j F g J D n V n u 7 z 0 c C / C a j I 9 5 f P N 9 M J w W w X c 6 z t 9 H + D 4 Q H P c 3 B 5 I y o k 7 4 C 9 H D Q v t 6 E N y X D 4 C P / o M P e M 8 E / X Q m 6 F F S n 2 J v k e j T c N A x l x I c D O F P l + P 9 Z d + / l v z p k 8 X 3 W U B L A o e G O C j + w 6 P 4 / r W / d 3 4 h 1 c 8 y U J X / O t d C b N 9 u E G 4 H h C x E u E E k d W 2 3 8 6 D P 5 f f g h w 0 v n 2 w i j C F O J 1 Q C s 2 h W b U + g u 5 + J p x p f W z 3 e F e g e I A J j n C a o T j g d h q i U n n k X D S B T g 3 p W 9 3 z 7 x 6 Y 9 1 j a f r M A i x W Q T p 4 o j w P C O A G z I l 1 d j v 4 P J F d 6 v h t 0 F Y A p k Y e A B M S q u 4 B k e r P l b t 3 Y j O n y c k 7 u 7 W Y k h 1 L k v 6 L N f J 8 a 7 P / T L q 9 F L + v 7 S 9 6 u F 9 4 T W j z / 7 4 z O u R E 3 3 4 D P / a 8 e h t n N P e I F 2 4 J J Z w o K u C t F a N F P 8 8 J h V E r g 7 s U j I j z O U F n p l 4 r q k V P y x L L 4 / l R + / F v H G l 1 8 g 7 s A V Q f s P P g S X 6 c e n 8 u P X / n x 4 4 B X + f J H e 8 2 d / e C r f v / b b U 0 H N 8 H 0 U 0 u 6 f O J V v X v v z X f n u + f i d U / n h s 4 S n Q / r y i 7 e W 8 U + P D f m 7 p / L j 1 / 5 8 K q j e / H R B 3 / H d H 9 + V 7 1 7 7 q 1 N B H y o e X u g T / d 5 d + e Z U v n n t z 3 f l 4 7 a i P / f 9 6 E q / e y p f H 7 B 3 L + / P r / 2 d 5 / / H D 9 j n W v n V s v 9 c K 7 + y Y J 9 r 5 X N f + V 0 L 9 r l W / k p r h Y f c N P L w X 9 M 2 7 9 5 6 p G 1 q S J q i e L t e Q j d Z 9 I V V v I l M C J 2 Q h R f R o O 6 + I 3 V J M a s l X w R a b v t G h w l 4 S G a 4 m I g X w h / 4 X O B 0 F 5 P J Z i 6 Y f z M b 0 1 W / u F 3 / T 7 6 K 8 2 U 7 S j 9 9 p k + f 6 e f w 4 B s / 6 M e e 7 K f P 9 C u L 8 9 X 9 + y Y m + o w v 3 r m 6 X 2 K R X z n l X + P P z / g C U c 4 3 M c M / C m C / f e 1 n f I G Y 7 J e 4 / T M W / z a v 8 x m L / 3 p d / b N r 5 T L 9 U n l v d A v P 1 L s g D w X N H + e Q z h 5 q E l e Q t p A 3 V a F h p G h P U 2 W I / U S v Z z O G b B J 7 0 R y Y f F T k K R R I Y 3 P l Z j N R C u 4 O 6 k l c F q B y g / S t J C P x 2 a A z + i M P / J H 4 / O f y w P V H 8 v R Y f O Z f 3 4 J Q f 5 F c N P 3 7 G f F / O h d t / 9 V y 0 X + d v P x z x s f b + T 3 Y B p r 2 Z O b l 5 n l W e 8 p I 0 A L x T d j z n d + B O u h v 8 7 y F W 5 q x p T Q m J C r u q H 9 E p b n o i v i i 8 e d T k F w W 9 + H R a l Y K x t J G B Q 1 J v J 2 e K K I y a f V M u z B x n + u l 7 O / R T c 5 B U 1 2 Z 0 r 3 J A f U d m d 6 A 2 s 3 v 1 l D e V Z 5 f 1 1 A 6 9 4 0 4 O 1 V Z 1 O 7 L d B u / A B 5 L D h c v L W k v v M z X V X a Z Z 7 f 8 d l v d L 2 r D H A u h y l L U f m 6 g 2 A M J H B g P S T s + v V f f X K T U x J U w 3 + y U 3 8 u 7 k 3 D x v 8 v p e 4 q g o 3 Q L G Z N 0 d x S r b J o f E J a 6 V 5 a 6 W a b 9 B F c o I g j 5 K A u M p I B 3 w f T Z g 8 C I x y p p m C B X I d + q X m x u O B j E b X 6 1 u r i D E N c L s 4 3 b l A x f p D + n m F P y B B e 8 M 3 Z E G M 1 M M Q 1 S X Q a 6 h z g w p D a / Z A U B W k C s 2 s n t 8 Y g M c 2 3 l Q m T U M 9 S g j 9 7 I v r W r 1 g a 0 S 8 + x q 6 d j 7 c 8 f 3 b Q w e g i h A g q h m O A y h j C q n E R u u x u F c + O 2 P s p X r N P U r J p W 1 i u f G y s M l F / Z / a J Y u N J M S b w F N 3 f G 1 q V A k p 9 3 i Y 1 a x Q 6 1 M U m o S H 9 A Z Q M s m A M k + N 8 M v g d 2 g L V u M h f b X i U r M L o y e Q k Z l j 3 Y 2 q b R U 6 o H L Y A N Z o 9 R M n n h u + U X C g o y C g o s m c v 0 m 3 9 4 n M 8 I 7 m M g R o J o w r r n 7 l k O Z n x g D b 1 9 F i J o I H E z c S 6 Z d X X v M w j k o T e 8 k g W 5 f a L S t + I X V / l h 0 V Q n b r R p M G o g U U C X i o t Z h F 7 t 7 4 4 W N T p M D e F T H t 6 H M h 6 a J 3 + S s 8 N w z k f N B Z B B o K B Q z 4 H 2 g P Y + w X f t 7 C o D o V v P c p T W H O g b Y r 8 7 H n E t l r f 5 e 6 Y H + e 4 f X 5 f v 3 y b + p M F X v X V 5 v n 7 b T 4 J 9 U N j 8 5 p t Q o 4 Q 6 I N b r + 5 u 2 K t 7 y p a 7 0 6 6 v / e T 6 f 9 + f r O v w P P W + X H k 2 D m w G d k Z h N + N o 0 + N b A x E j 5 E a P h x U k 8 C 8 5 p g m 7 G i 6 t 5 O + v 0 q O f X 9 I r n R p + h f H P d g z c I V S D o / o j L L U t + S G F + e d h R g 3 o v q 3 e 9 V F I p G q V J D D B 9 W c a o 5 6 V Y e x 9 G Y 1 i i 3 C 5 I b 3 n L 7 x a x l J y c 3 7 d V X x Q x f + c t y E v 8 1 m C g q P 9 l J f 6 i 0 1 m + + + v M w 0 I 0 7 A + L 9 t b d v J j f L u N f f Y u 0 e 8 Y l j v v 1 m 7 d 8 b 2 e g x 7 n 5 Y m H e p k J 4 v w 2 F w a + X 4 Y O B + s 0 3 f f Q G / G y U f v g W a f c H B z c s 3 t 8 i f V i X d 0 3 3 l y v 3 v Y V G B 8 K 3 3 / L W E f 3 J h n 3 / F t Q Y o a e y t M 2 3 X v B P v R m / s W N f r 9 w P 9 4 J f L v g 3 p u + X t 0 A b 9 b v t 4 5 u D + 9 4 u f 7 1 y f 3 B b 8 S 2 f z 9 x 7 V / v h A / S F u / v 5 z P 3 a Z f m 7 P n M x 9 P o P s K 1 f R q L R A 3 2 k Y c u M b 7 q j B 6 k 4 x d u E + O i O t u Z j P f e I D 1 8 Z U h s Y E z 4 B G b 8 6 D e S T T V n e r 4 g 6 V o 1 j o 8 O E I 4 p f C d C Q Y z L L M K b D w n l N k n + + y q a G J h e o 5 f w y n v c x c j L 3 X E N S e Z v 6 0 S T T v z Z G 5 I 0 1 w W A A / A R B L r I 9 x 7 t n o k Q l 9 + j M h X o f h o H J Z 5 f D P F p D U W W 2 V r S d q S n y i j 9 x g W E a u 1 J K b 4 5 R S B v i h f Z 3 8 1 U D 7 4 n W D A n I V 9 h 6 2 o T K M 2 z 6 i N w R J q r w c 9 0 m C T 4 g H e t + l W F b M G 2 P 1 6 3 d 9 w w 8 Q E B 8 C 3 v 5 / f t 7 2 s Y 8 O b n t f / s 5 s H j f v b 8 W H b T 0 / / 9 w H B t 5 A O 3 g i A t u 8 e M a T F / I 9 0 D j z o D w y h H x I 8 S / e f K m Q L W z S K C M E B N + y p + N h 9 k + p j D v R a + b B G a B h 1 h O V b J q C z K v E j J q k 4 R 8 f + r S u o O 8 R j Y X P i R p t V V q 2 v 2 4 X f A b c C s l i O 9 g L e B W C l C s e O + 9 u G W D j F u O / Q C 3 H L D D r 7 c B / v i 7 l 4 v G L Z Z 2 b 9 b T k n / 3 3 P / 2 c 7 7 e 5 h 9 8 3 k e v 4 m 8 + 5 5 f H 6 E e f 9 3 l c n 9 f r 2 + f 0 8 / n 6 M I u f 6 / H T f n 2 1 0 5 9 2 9 T f 7 2 U 9 2 Y i O D 8 Y P 6 n 4 J 4 b O M k c I 0 U w F P x Z x f c b / h + U t q l 3 q M m z z 2 x 8 o W a P 4 r F N f Z e I s m M b c f 7 K f K t u 9 k Q 5 + 9 5 4 9 0 e P e k V k x A u Z s 7 k j 1 0 W a p r v e t q j I R U o E p w M K G J C Z z / o H Q z V / e R E i W + H 6 R u n 6 O v f v + 6 u b 2 f p 6 8 + / O E 9 f / / 7 5 u s / r 9 3 a q P 5 + D z + f g 8 z n 4 a h f / W T t Z 5 y Z I 6 N g C U P c B J 3 7 N r b 4 E W c M C s 9 T L F b Q O T 5 a 5 R 7 x V + O K D C a K Y 7 R 9 n g l G T g k c t b Q Y Y e N i Q o M G B E p t 7 I + Z Q 3 3 G V B O W 0 C 1 + 8 4 y r / K R H S b 2 P Y z x j 4 M y f w m S P 5 z B l 9 5 t D + f 8 n l / R t z m 1 d z A R 1 f R D E 3 v V 9 B S 8 D q A Q C A H g i o e G s x S K l 0 e g c w L B l E R O E 6 / A w Z w i u D T S w 0 O p e E R r k 5 n d + g 6 m 8 i G J G h R Z L E p 0 r a V g c O h R i n t i f t m P o l e v n M M X z m G D 5 z D J + 5 7 s / a w G 9 r H 3 9 Y s + j L k w h l 5 W t h P h N e 7 e + 1 k 6 z f u a Z H / A Q l B 6 g P 3 5 p 7 M L g j 4 z z y i h + s s 1 B E m x l m 9 t 8 6 5 s a S d 8 f m Z Y z E 8 M e y V t 8 o 2 / y J 8 k 3 3 e z Y d p P Y t G a K i 5 m k u I K f q A D C 3 g g R A 5 7 L Z V b C I z S a C O N j N v 1 M X a + 6 U 0 G X J F r Z k z P J y c 5 G y 0 L V n L 2 v B 0 N o j / 0 V B G p A z D c E T B V m X + Q z g D q B 6 A y L B d m a 4 y p 2 J 2 L B W z m c 9 f z L x 7 r Q u n K v K 7 J 7 b G + B 3 0 u S Z i Q K W A f J s m 0 R K R o d T B Z P Y P F u r 6 P s 1 z Y t p q 1 D E Q j v z n j h b r 2 c 0 J A T y T S s I F n 9 V 9 u 7 c z v j u J Z o P h Z 0 V N U h R m n D o U 2 A q B 1 Y 4 x Q t x 0 d d 7 s m 8 t 0 D w z 5 u F C S z Q L l 0 Z + D 5 y Z H / H 1 3 b A P s y 2 f v n b b g H 9 G 2 / P y T 6 z Z / j s l X j S L k i 4 n I e x x A w U L s C W g k z Z z X w + H I E e N k b S N b e u H 7 c N d a z 4 f W J p y q e r V V r n 4 m 8 V + x y 3 m D g O V 5 L e a p Y X 4 1 r 1 n 9 R W K i x 8 3 8 A Z Z V j W 5 B a + 2 n k 9 0 M k T x w L j P I 1 u N l W Y a t 1 U D C C b N a K l / G t x l s d m M 4 3 E m R c D X Z + a Q k s F V Q L / g o g L K K g V d + r l y y 2 O Q c 2 Z 3 D L 0 L z U N D G a T B l 6 u V u n / l 1 5 R r K c e l t Z 6 p S j A 3 u Z h U Z M u 8 O 9 x T u A R a 6 R T J 2 I P 0 r h n b P u w 4 a 3 c 4 s Y u 7 6 + S 3 b e d u D v t n e K m E I j X d r I 0 6 m s x 0 n 0 m e E Y v L f l L + t S r 7 v / O O / U g 8 1 F s R E I z A E g T x k J Q 9 m 7 d c N r 0 K R r z R W q d f P / w r l Z 0 C p 1 o / 1 q l k X 9 t Z z i q X 1 T V 0 z r O X J G M J / r S U l 3 a r O Z 6 D 7 o e m t v h O J K Y X 6 z G x V i a b K 0 P 4 W r v Y 0 9 E o s a q y y K 4 + h J I f h O O d w 7 y 7 9 z t T T v i j e j P H I z E R / X i 7 B v O 2 X y Z i f g r 6 T T v c l z O o b c n K U X G 8 L b C O q d 7 K a n a e j o K W M D d T N s c b I X P E h s g P Q V p 2 9 6 q l K L G u m u 3 A R k 0 Y g b y t r R x G O i t A O 6 X j / U b w M X m 6 7 N l H X N j t J Y e + C Y A F u O 9 c C D C p 8 n i 4 h l h 2 j / k s 0 G O G b i t r k w / N K b k A d h U d s 3 N 4 S 4 c j y 9 V 1 U J Y l c 8 7 4 a v 4 W A 8 t 2 / y 5 r e b / + Q y X 8 f 2 y d y 9 3 9 u g h w i N J e E 6 R 4 G f K A Q N a E 5 p b s p e 2 B e s y F w 2 F e + / U S r B 6 g S u s T v 6 s 3 y 6 c U T r p 1 4 A C L a s o p y 2 R c j n 9 o c q W N N T m 3 Z 1 t E z H x 8 K M t Z Y B T p a o S m 4 0 J M t 8 t n W E j D j p 7 Y s U K F B F D K T 5 P 7 B 8 q 0 / x b V r o X w T F o u a Q G w I 6 b p 6 W b g G C z E D v w k Q T h C 7 H A v J I / 7 6 7 5 Y E s F G U C d N O f M 2 a M c b 4 I M U u i 9 O R / L N D q H E h C q x c 5 K r T q R 4 p 3 R D 2 x Z M c K / 2 X P r Q b / f X C I 6 l z V S 3 R l 6 d d i v p v B 2 8 T A 7 I 8 N T X 6 p A Q r C i o / a q 4 l 7 2 O 3 n 9 G f B w v p / P K 1 o / s r t S z o k l N h Y 9 B 1 l I 4 L X v c Q A i n Y y N f O P n + c I h v i 3 q u g m v p r k q r H E 4 X v m 0 r Y m J M o 8 D g 0 y Y / Z f x 2 6 9 6 F a Q Y t o p w M K A F 6 9 Z M d R T j R c d M 4 1 A R m t 3 o k S A i 3 r 9 j 7 Z r C O j 1 R d v r Y M e 1 k P J X u t I M f f e C I w 8 R U 5 s p x O b M y 3 D v D K G 6 7 N 7 Q K K 1 N n a B 6 7 g K v u I W 0 d p k 6 b W a X c + 3 x S f z R R 6 t Y 9 3 f C 6 E F D u K 5 U d v 6 s I 9 e 8 W t C p Z c E 9 5 Y i p k / W u a V U f c g f l n F h t M c T o h n V g 9 o y e 3 N 2 1 4 Y g n c T b I X S I 2 4 m 9 K 9 b l X r 5 c N F n X n 5 e H T O h S b R x A O m s n p z z 3 Z B l u o o 3 k I D L 1 c c s L g w G K F / D o L V j Z Z 9 f 9 K k p Z s k M 1 F c H a M g q a R / z x X M e b / i E q 7 3 H c 5 6 G t R r r z y w B w i I v f O H W b 4 G n 1 a P X f p 6 / b p i o G A B Z v S a M n D C d E R A m L C P L u U L I z B k 2 L Q Y e J G l r u T o o 8 G B s n 7 l z j L W d c x d p c W k 6 a X 8 w K x 3 + V E k V w 4 k L 6 T c 1 o 3 9 G O w p 9 b m 6 n P / h i v 0 q P x 1 e S M N J M 2 0 g z A w h t + L G n E d J 9 q K E K x K 4 Y P Q L c p E Q r i x u J f Z t r x a 1 7 l I p C 1 y 5 x u D k s 6 C W w h L o M A U T F c g z N o d O d 4 U T B 0 t M b q g 5 Y R h h P p S l P 1 / n l w b B + K T o 0 V M K O r e W N J 4 J e C 0 l / l z m M e P D c H d Y f C N M N X Y Z L F j S c g H H I h L 1 Q 4 d 7 3 N W F 3 V J 7 s d i M A U F Z c a + 9 I N l O 8 M 0 G x 5 L k q W Y X c n t i a q / X I g Q D 6 0 P d z q v d q r g p f L t V t x N f o y T I v 3 C 9 y H L s v C y 5 n f Q G E j N 8 R 1 Z w W j n o x A n t j 3 u U Y 7 N g R w O R V V F b t K A M D / 2 Q e z + N m u d r l 7 f b Q P 2 r h u X r E 6 w U G T r T 6 S V 5 P E P U 3 O X 0 I 2 M T b t x 5 7 n 8 a E u x U W D 5 7 M u j o s X 2 x W 1 b c D 7 o G 6 6 l z m e C 0 C Z c y u s q p u 6 2 O 0 L l 3 G a k O X y N m E J 3 q X T p O s 4 C 0 w 1 2 Z A c k F 6 9 0 S G T w B 0 l S p p h H l f M 0 W 6 B 0 W S r 2 j B c U + L a J Q Z + z X 1 1 7 h M 3 c N F u N A c D T 9 w u S G D S n D R F 2 Z H O 5 N 5 M J Q 6 + P 5 c 5 Z L H 4 N p B C p C T x n j q 8 f p i N v u d u B C 3 B N 2 v l B s D p M 1 B P F B 3 M l 3 R e e I K e W s q h 6 W S R l Y t F / T C e D d u 1 2 Q z 1 4 j J F H b K m z O 1 8 Z N 1 L m J + y s v Z e i X W 0 C q W 1 0 5 6 W B s 8 G d 3 T 9 K S d Z 8 y M m 6 7 x L i P j e e T M + y N 5 j f h 5 E P d l 1 4 / m J r n J 3 P x O B h Y Z b A l V v Y 9 W I 5 a c T 6 i X u J q 2 T / v O 0 q q j O M v b W M j L P Z 0 v l E O c 1 B 6 z 9 u 4 e v 0 v 4 n Q E L 6 q 0 5 K m 3 E 8 7 7 R u C u N j 2 c 9 X p + B K 3 C Q V + v H k 2 0 7 1 9 S 5 c H Y B + 0 V / 1 g z T A v r D i h 5 N L s X 7 q j Z I u i 0 B + X 2 H R J b 9 F 3 Y b 8 + R R C I C X P s x U J 2 h P 8 N s T A I 7 D t u g M W T C D a B c G c / r + g s b x y 7 p p B 6 X z 9 S w x 5 J X i z Z x 0 L 9 L s Z e 8 u d S K L y + P r N U 8 u W t j Y j 8 C 4 p n K l j E M y 1 Q L i r u W p q 4 M j W v P J F T v U l a w H h G G 2 F 7 t p d u P y Z Q 0 j / E B J 9 W a a s u c p Y Q z E W n 8 O 6 b I F G 3 o G P t k r e f A e c R y 4 y q 4 P 1 y J 8 R A / Y 7 W 4 2 x f 0 8 J O i W G L 1 w J A x I n 3 g y S C z r P L O D M j w F 5 S X A H b 7 C S S W Z 2 z q / y 2 u y H y + + H R I 7 C V x I Q T H v g H G N L a H E N w x V K K + 8 q D L 1 o a w f i 3 h 5 W N X a a h S d y 6 7 v U z P u o v c S s O Y a 5 2 E H J D Y G W w v N K r r p T 5 o O a n W P f o 4 8 u / s b b p w 3 U / N U z J q p Z 7 B 3 + 6 V F 1 B M L + D v R M 3 Y 5 r f 2 A 3 D a e e X S v t 3 M q v E 6 E E d C m 2 A y X 5 r h d 2 k 8 j K N 0 O + n a a Y q W i W x 9 u i k N v i V T o S l F O W v x r x J B 5 C c l l 8 y g J L T p Y J 3 u 2 m s 5 z N X x t w 5 c Q F g q 9 r 8 p M 3 d 0 I r N U s k 0 i d / Y B H P 8 0 x B 9 Q 5 N Q Q 7 8 o V T 0 I I d e c n W r R G 8 e z I D L 5 i a t d 4 9 X W V X B P 2 r e u q S 1 G B X e v S h j v z C 2 S F U E X 0 q q j z K w o l c 7 0 J i 2 7 r 0 V l j T Y Z D E m 4 X v P l Z H Z 1 p P s z o N W P 0 t a k s c 1 g c a U D R h B W j j q T K Z W 0 8 M h U H O X X Z t y l B 7 p d 3 6 V Q m E K 7 I U 7 d 7 J a X 3 X n D g 2 0 L 7 6 8 q o k g D N J b H R A O z m L 0 J O 1 E F X 6 K z y 2 + 0 e / 4 a P 0 5 q u O 5 S z E l t k R T E A 4 D + C H 0 Y B t X u 0 k t Z L 0 x r V q y h M j j v m m L c q h e 4 5 c z N x V w G 9 Z R g 8 b h v C E B 7 8 3 2 C n z a 9 6 k y U M o j 3 h E n 4 F Z 5 V X O l y 0 p i e 0 F r E P W P 7 P g i h X M B l 3 Z O 4 0 8 F 8 K p O E z c W h 1 7 4 Z B y B 1 V 8 9 7 d u a j w X v d g S 0 3 k S C x L q + d K 6 y P n O 6 C Y 1 J 7 V U N S 4 K 7 P f 9 8 a C K K K y I I k Q h + V T V x 0 s d g C 3 4 Y J 8 x D 5 U / 7 m Y K T n / T O O Q W X s y L s Y l m H s m 4 V / N i O 3 Y v w O Y L i v X H o l C 2 R G K C 5 t t c 8 b 3 v A N k n D D 3 H D q P e E y 4 5 g T 6 + G Z p W L P U L N t Z s Y K 2 r F B d W X 9 V o R F c K Y h 0 t K f L Y b l s b C E + K Y N M 2 D J g 7 w a 9 X 9 5 t j x 4 M k 1 S N g C C c x x w R 6 E F D s U A a e 0 l s x z m s / R v a a R p N 6 c L + w 8 D 3 W + n 3 a e 1 7 Q P J l Z O L s a T 8 I W e 7 O + N P P 0 Y q x r I R P N Y X / P 4 9 1 a i W u q F 9 p k b G K J l M P h r S s 6 n Y A i 9 T k 8 k t S L K c j l M V a w Z Y C z d p n S 4 J h Y F V N V U 4 O x y G I 5 9 0 y C J g B u 5 G X 3 D m y k p A z C y W v 8 k 4 0 Y 7 + n 1 4 C y y 2 7 W f x p 7 8 A t J a J c 0 V H l f z t I 5 k g s Y e 0 8 s E V Q j a r F / M 5 1 Q i r + f t J E e M 2 x y Z n r n V 1 n F 5 G F 0 T o 5 l U a B 3 J W I H v E h d g T C 7 a Z I n k x y l S G 1 v o X h Q B t O B 5 R X Y j 8 O N H P O X L e U d 3 b N m R I 7 l R C r 7 3 K t I J d E G 2 E M O V 6 3 + L t / 8 n R R e X E a L C 9 3 V Z D C W h g k a p t 7 6 f U + y R P / I V e L v g R R E O J k I X 5 W N 4 i s w a M 8 g T c p K 7 t d w a v W i T v i p E W s l F j 9 R i i o e 7 8 7 W 7 N b v 7 A g F S q w l P L V 0 4 2 2 Z j R R m T i / y K 9 Q 3 w / L h I O C a t n b T M f F Y p K E C R q w s 7 E I L K Z M 2 d 8 V v R e l D M d J g d 4 t M s W z 6 C W S K 9 3 P P 6 E D H G g 9 M 9 J 1 4 n a S l c S E Z L 7 s Y z u X k c C 9 C h F y 8 M N 1 / Z + 7 6 / G N E D w t B C F r 3 m d 0 e 8 X c L n 7 F Y E T w b J A v K t u z C c a C T x 1 D Y m f Q 9 f y 9 y s k f D L 5 t K W C Q O M t A A N 6 n p P c H L Z s X A R G q 5 + v f v J t 3 S s R a u W v N b c h d p y + T X x 6 t p 9 A u j e v g a B P j + 5 c v 0 2 t x 2 5 x + 0 H i r F S n V R X S D v B j t m / + I B o R V 4 8 j W e K 3 d / E 8 4 W d 3 H 4 W 5 / 1 g 1 i b X k e v U M q + i o E c R k l T P k 1 k i r d g z 1 + P Q G P Q w b t y 9 A Q A 6 v 6 u u 4 v 5 C E 1 F y x a k w r c l Q V E e q + y w 2 c J 2 K 2 1 i 6 K T V f G 5 i J 1 t v S Z t v 8 n L e Z P z t g N 3 h Z Q v F U 9 t Q N 2 3 C 4 E Q I v g v 7 X q S V W x z z 3 / f Z M N q W e 9 r O r N U V T k R L C v S X W S a Q O u r A f 4 1 V / n b g N F Q B X 5 r q p m y m S t M v P z s I E p 1 E j y v q W r v 3 k m N s z e y Z M 9 7 o S s 5 Z 8 h K A l 7 q q L z p z S a c / O 1 B E w U t j j d p u s P c 5 O 1 I A F i G s c H 1 k f 3 u f S n e q d u r 1 p e s d k o z o N J i t c O u q 6 Z z y 5 k N X N t h Z X Z B s l a 3 k 0 O P X t g O J J U j 3 K T c E y V x 4 9 Q 9 w O A f j r z U C J 6 s v L H Y X z B V l a i C c K 8 P c L 6 p 7 X y g k 1 / D B M F u F Y + F f k R o I g 3 R V 4 A C J i A 9 T X e S T k c K L J e 8 1 r x K 4 f Q k r n e G J B U a p b h q 8 x 2 M Z b o o k s i v F e d T d 2 5 + m x D z R B l W V N P T 1 P 4 q E 5 z O 3 8 M K b 3 f P K 6 v I 1 1 t p 2 x e j k W S 8 e 6 l p F e k Q W I v M n e Q 4 z F Q g z k z N P 8 o H I F 2 N Q F g f 7 S B c s l b 3 i k d z B C y h v z a t O L r 4 m / Z n Q z W z 6 0 b H M G T z U a M 8 6 e w V + G 2 4 t R y l m s m I y N c L 3 E E c t M n 6 x T x I B Y o y c K D 3 I d B 0 Y J t f M D 9 v c D u 1 l I R W 5 p D 2 F G E / Z z W q 0 t m W Z X j q h G W 4 F f n 2 7 7 3 b k s e 5 e 3 W o z 8 N N F a 2 T 1 f Y e s H S c K a U w / s a K s S S n 8 v x C L Q H s g M m N j M b g d 3 f r 3 W z 5 b d d N U r k y t n 3 V H z b K Z 6 t c N z T Z B f Y D v B W s 7 J 2 6 k c L a Y z 1 7 R Y t j Q X 3 Y 6 S v I n C L R M N V V o d m u Y y q d J e Y j l 5 f u j f Q N Y t I N d N 0 6 e H 6 J I 5 Y X I y m 1 I w S f 9 w Z n s p y 7 Z s 8 e A J Z Y V g k 4 8 e l z M R q m s E b C q v t z e E L K k o m O Y 9 1 O p F o w r 6 8 u C 5 j z q A r 7 6 n h P D R X q m H E C 7 k L f + S Z + 7 L H U e 6 n r i a c 3 R / b l I U u W e 5 w t N 6 1 2 J d 6 A 6 z p D s i P n a E P V P c 1 G E q 9 z d m u d y P F E P f 2 8 1 K k p h x f K 7 t S z y s A 8 R B Z Y A m 4 O 6 1 q X P L + s g i / o X d / 4 W A d c H H C W 8 / E B B y p E x a f D j 0 q w w E 9 1 E 1 N P h 2 m r b S 7 D Y 7 6 L O M m Z 7 T t b s 6 1 n L p v g 6 H E t j u C O 9 v B r J 9 w j i u M 8 E 9 k S u C a I x T t 9 B i 7 B t X K 9 7 q 1 T J J s m Y z r q E S 7 R u s s m J v 6 4 W 0 Z x c A p k N 5 P F M H b D l j L W z b n e B Z 8 C v 3 q D k A Q 9 u p H a / M a e O V O V M n + c 8 1 Z u 9 y M 9 + + F s 4 5 q 1 N 1 W q U z m s L c 0 2 Z L x p p u D l f 4 7 + o g U A Q p W L o E J F e p V u H A T J b A q 0 Y / O x n X R O 9 s K 9 3 L 1 z o 7 E 9 V g 7 G t 9 W S H f V N n A R P f h z O 0 p v s g Q Z z i O V V t B i p A u Q V x / S 5 g V y d T m 2 h s v f Y 8 Y h i C 0 n X Q X E k J 5 n F 8 T c W h 0 d n X O d p d r B i b U G i 5 s V Q T S E l 3 j G 2 2 v E 6 x M M G t u E C T C M D Q C b 3 + 0 C L q i e d b Y m c i r U j t q 4 W 0 i + N s 9 P a 9 P m 0 H h m m H j W D t Z Y 7 U D h N I 7 Q k I U 7 q E H n a P n P e x F P y 6 4 E s P i X S b W Z a r u i 1 t p Q t L x c b w u 0 4 b z l t x m u S m d h y x c z C j I k f o C m 7 d e X 9 j i D t C T s H 8 e x n H u R N 5 + f f S 1 N 4 a Z O D H a K j u T z E M q q 9 s h N h / d M e b X f T 7 f W + 5 L q B 9 B R W 8 4 5 3 V i o 4 y o H J E 5 C y Z 0 F v g g u X r H T a 8 4 B e p m k x P Z 7 f l 4 I Y W N Q C J f 2 N e p r g u U f y s O D J V C c v n F P x S H O F 2 i L q l 6 8 d 6 L F R 4 c s B h 5 I R j 9 Y e 5 w L 2 q P d e 7 o + 9 X a D q P C 3 9 7 b r F o 6 5 7 V l H W z z f O + f D 6 7 b I A G U P R 6 Z t V U M i 3 / t h 2 X 1 V C z r R E n r 5 J E T A 8 9 h A X s m Q w D w e Y l V J k 0 G s t 4 G 6 W U w l k m W 2 V 4 W a p s e L Z r v H n y 5 L l I 7 P t t B b y 6 0 w d s 9 8 n C W X I L T D X G f N m Z s V O 5 J d 8 a z F R 7 L h A G r X E T S c b k l z A R Z Q / T z L 5 L r s b Y Y q G 9 Y H d 3 U B N n N n s z l 9 T p x S O E d O / v I D Q m I 4 m 6 X k v 4 D J O t t I r O j T W z Y I R L s e A P Z k X t / 2 7 m Q 6 Y x 7 b 7 T Z r C 0 v R z 6 / d 4 r K z l a c I g h t l n H K w p 3 B T 2 N 8 J L p q 7 u 6 Z K c 9 d k p U i E o h g S R v o 5 5 M T 3 t U T 1 x 5 b 4 3 A / r D a + H t i 3 x P B m B 2 0 n b J e 7 Z H d C e k s q u A W T D N 6 V 7 o g u C l A I L e 7 k K O + R a C n u u n 1 d 5 z 3 q P c u b 7 d 3 3 2 q V t 0 s W e M k D 9 V P Z b x 7 3 P d a t t 8 o B p R b 0 j W T F u a / X 4 O o l Q + m e F j u 7 n f K G R L R W r e u q A d x 1 5 N H 8 a C 6 d f i H R A b G v t 2 n E 3 f u v 7 7 P B W h t / s 4 3 0 g B C j v 3 l Z J 6 6 D C n b b V / q H y p z C Q u V 0 j w m 2 f z v r W O C K W z 3 g 9 f Q 5 + u F K V + E r k i A z v 8 g G f b r z D t W M y 3 o N X X 8 d w Q d P N Q j 5 2 p X O b 5 t d H D 4 U B M L g X x d F k f P J 2 Z W / u a Z R 1 r u l L H r 5 Q J 5 6 L N t n E 3 L k C z a j s E 7 6 x L 4 G v q 3 v W V C 7 y i L Q Z e 6 p 6 B 4 o J c p + c T r R o 0 I Q 2 k 1 H c U G 2 P t 8 A 2 9 w Z O c L d O 0 a J e N f A p 7 f r O M n O J 5 / z 5 e t q o h 5 6 P T A P Y t T y J A T E g e U D 6 e A x u T c I E X K 9 k U V E v 6 J u 5 U m o Q Z u a k n 2 z W t 0 A 6 X x t a E d v X O E v k R C 8 S k X L 4 0 K 3 b M i T q O X m L x 6 X z I O c M R a o X F y W q c v t j a s 0 / r h 7 9 z z j N / 5 X P J 2 K S 6 f q b I e z 6 l H 7 u c 2 K Z Y A H U F l K s 9 y o 4 v G K 1 v g f 8 z R K Q E D m t L n p X n z Y j U 7 1 k f p S G w 7 B Q X x P n w 5 7 S p E q e D v 0 N q B Z a L 7 1 B D O E o Q Q 1 n Q q n z r D C g u B / 9 T F s L B D / L Q D r w O 5 f H l o J 9 0 u T 1 N / 9 q w Q l 7 A m U O 7 + o 6 Z 1 M t b n F U 8 t r J n C 2 6 z c s 5 P 9 P s Z m f y M 9 1 O K / n W Z P 7 k T U + S P 8 F e x m U Q 9 F f U p M + s U 1 f C z R 0 w w r u K l f q + 9 y Z A 5 l 8 P n y F e e r F 4 E d T x q m 6 G 3 S q x u K 0 T z r v 8 U I 0 s b d d B H H S x c 3 d k p p 1 n S G i n 3 m x 3 R V / f Q A l v d P V 7 P 7 0 V A 4 A L V z 1 Y c w q 4 b v G 8 c 8 + m Z u z a G u v P 9 2 w Z g P b L z e W l N J A k 6 U k e 4 Y M m a 3 g 2 A k p G 7 Y w r B D c o 5 d L N G K w 6 T c 5 L d b N n 9 s b x x R e L 4 T n j z P O K F g j A z 8 g m D X J B i g z 6 3 W F B d z S N / E W 8 a c z Y n J U P o 7 q d O 8 r P 3 1 v T P q J S f 6 P Z 0 o p j D a E j 2 w k M s g X U p k j + M K Q N e U t Q r b T i B Z j z w z 3 A 5 Q z U + D R P k r 1 U W 6 / u 7 C j C n n 0 J p k g f p G P e 0 G 4 q q 1 y 1 V p m i G 1 L / x Y t e Q E b d a B i 9 T J V 0 5 0 V z X U j p x E p k M u U h o 9 f W g t L E 2 7 P e D 4 a w 0 B V O 4 E + i 6 t w B t k + 3 S R 4 f e 7 6 3 8 5 t Q z Z i y C 6 O N 2 S X Y S C J q G v J n l D 6 Z 1 N 3 t H 3 P P P + q L k G m 7 q 7 X X 1 o r 0 l H i H u O Q t g f E u e v I Z 4 b J S h 5 W r K D D C R 8 Q S k f f e m y R U f o a F 1 7 H 8 B i f b j z S h e 6 N E Q 5 I J L H P j n Z + S o 9 W V m t V 3 t j f 5 J e p o k z Z q y j N l 2 d X 7 4 P y p l S b E o c F M 8 G / z 6 V a + q l W U l R o a M 0 c q o P b + 3 m E 1 M U x o X 6 V 7 t B p 4 V 7 X + K + c c 3 k 1 C 3 x w f c N R r I e 4 Z H U o 4 / E E d V 7 Q + 8 o J s 3 s 1 n X M Q G j 3 A k d H R 3 o l e m r E Z 8 p 5 F G + 6 L y 1 s h V j b D h U i T 5 n i t 4 g O I 4 2 A I B 2 Y G E e H l C Z K 6 K c U s s m a x H 3 8 e W 2 G i P o j f U 6 z U Q N v G x H d O 8 z T f 5 e X l k f P U + c 6 z D K L 0 U M d R 9 K 3 X C m z 3 T X K p v S K 3 Q k L f K a 7 B E E V P J x 7 M n p s V 4 4 h b C F l U e R O C 3 / n 5 E 6 f C c L N c Y 9 2 N y a M d V 0 R Q z Z S E 0 g I G 9 v M 3 i 5 U t P o b S H c R W 7 Z / 9 A o O Y o L z R y I M 0 S T l R X z m + G 8 t I r i I 9 N i C C P X W r t t / q G 5 F Z p K m w F k 0 b 1 h q m w j 3 X V v C G X 5 L 0 Y 5 i w 2 H s U V q D C 4 + q 1 R U A w b L v z b h r r w j 4 A 7 n 7 m j 3 M i L J T N w c U + F x J o d Z h S S q F g M B 3 K 5 v x 9 z w 6 A e D H p C / K t B 3 V R 9 z 0 B h 7 t y M I m P E a b o V q n g d b W t j b z 9 a 9 A h k / c n i / Y E K L k H u 7 q o g e r J 0 4 q D k d 2 J q Q U T u + F r A J u 4 K p H R k 4 G T 2 0 B B Y 6 O G 9 p 3 Q E V O T Z g 1 G 6 9 0 N O U K U Q t S e a H c Z a u c / D a v 9 8 v V x n V q 1 v + k K O k L y O r u c i O q g K f b 1 U p + E Q C O z i Z Q d O Z P A j 6 a j + P W N f L v k 4 i j S a q Z z Z k X m j 2 H / L q Y Q 4 x m 8 5 v / / 1 A s y Z T b c c p d B 4 b i r y / u A a 3 R v m d C d E p F Z l 9 y P D Z o 1 R L 4 / F x t 4 e L q o 2 T u 7 k 7 c m V O Z x K c t w K c s B z D m 3 v o j 1 9 n 3 J w 4 G / D q 5 r n 0 S C O x U Y c T 3 A 6 J k G o 3 / V V j Y W 3 Z Y 4 S e W e h G M d 1 j I H a F + 3 4 C x V K H u P F 5 c e R H x 9 r v a J W 1 + K w L 2 d 7 C t t A N C 6 C b k 8 G T 9 L v k V C e E V I E p z C d R g d P d w / e T 9 + H 1 r g v v Y y f E v + 8 u W r + + h 5 4 u + y q 5 s 9 b H s J k H w + V 1 C i o f 6 V J 6 5 G N C e d V Q b Z 4 U Q r I u U G X L p q 1 5 u N G d R y 9 Z w 7 + a y r F I v I 3 E f I u a c 6 9 l o 6 q + d 2 D U K B j a I 4 F G X C E / k j f V V i e 4 e c y h 6 L r a a r N g b y g r u B L 2 j L Z W L Q G S H i e K + K s Z 9 N q J b H S L U d u 1 q n s W V X b 9 R j t j S I 5 P Q L 3 x R O l I I C d t 9 2 W f R G J + 6 J C h M D 0 0 p p + s 4 q k k 0 C s Y V G W d p f I M 6 r x r G a 5 v B l P 4 e S r B M G p J o q D v L A k V 3 C M J w 4 F G M O / X S w t n h v B a b Z Y D C 6 2 e 1 W 9 q B t y W Z q p J m z F H b E j h 0 4 4 x M v W P g / M o 3 b L 6 2 p e d w H K S o a 6 X W T + d l + 1 q b n f O U S k X q e 3 n 1 q H 4 p 1 R Z o K M S E j N h C h W x w 3 1 K F 7 H w L s g U z X q f X i h d G b a C u d L E c 0 u 3 X L / d K J R j 4 + L W q U 0 m / C 3 Q Y a u w z Y y k x m C J 3 2 g n q c 2 2 p p b P n n E N 2 D C L A y 1 r d g 0 5 P R Y 1 n f 3 0 A k n 2 y + I q Z L 7 U d M g b J W M Y b w v B C N 5 m s s + H z d P X l r 2 0 w y + K e k 3 x B b R L 7 H P e + G S p P l C 8 y e 3 0 y K d e o j p 6 t I J 0 l 0 X R / I 1 p H d N 3 9 b n S y e N u K M 9 t U G Y N 0 4 3 q 7 Q b X b E y z k O d o S O K V x N Q y j x 3 o 4 D O e C 3 R I f D y b m U S z v z w X / E t / 6 V O L 3 O C F G V 2 P 3 E l 2 a J G Y H I B 8 o j M X V C N d T i Z i 1 l 6 r H c C R V 0 z w M A h p D O O 1 z T z u f H R 9 6 R F S u S N P 5 J L K 1 Z 0 9 Y h y a C J j c 4 K y b 4 X l 4 Z b 3 Z C / K a h o 4 4 Y U 5 H K d s h v 2 G J l s m a e 7 z g q D k c p + i O 2 F h C x G 6 v E z 5 e U b e y X u d 4 q P E j y s t 4 b Q 1 8 t 6 M t r w 2 g 6 Z E L 3 J P m b x d w K 2 6 F c d Z L 6 8 n Q a 9 Z u z 0 h 9 + A X X o H e D B t 5 E 8 2 2 d A 0 o b 1 / s j u 1 5 Y 2 / s F d 9 k x V y z y f q x K g / l y b q E 7 C l q i X K W z e J x X F U Z H R n b i V d a Y S f K L Q g U 6 P i 8 l n R M L P v F M a C F X c A H H c 2 W l 3 A 1 H h b 1 s c 6 2 C 0 p y j w e H 7 C q C N b W a T c U G 0 p 4 e F y b t I R h L 9 s Y g P 1 u a t 5 6 r m J 1 G D E c y O J d 6 5 0 r X F 3 p z G f Z + 5 I T F Q 5 b z S z O 8 j M H U k 8 Y m G 5 R w k 4 W a p g 4 s n + D p Y 9 2 P Z J U 8 d D n o L / p e b N S 9 p v m e t 8 0 Z a V l V q + q + S i u U F A n o h U 5 r D n 7 Y W k 0 n 9 P e e z Z u 8 d Z C F V 5 W N X 7 t 7 Z 5 X n R + u k a u q s e O 0 O a g b u I j / P Z D m S a 6 c a 8 v v c P j v h f m c X e j k F J C z c 8 Z R q V J V 1 J 2 Q l v P w Z B w S 0 R m U U r o V Q v K x b 9 C R u 2 D F H T 9 B y H W t r V T X K f R b Q Y H h m a e o v s + 0 w b Z D e k H p 5 t V t v a / B q d + T 5 S p l H 4 4 C n j d h 2 Z b w K t 3 t a 2 A T q 2 S y N T L / k z 6 F 6 D c O Y G e T 6 3 W 8 d a i 8 0 p V i n j L 4 H k 4 B W n C l J n f I o r B l z o H p z a T P P D W X D L B E 3 J E a t 2 G v 2 g j L r S l O / o 0 e I d 1 / S e q M N S c 2 K K S q A E F 6 F j G f w C v z I 2 y l l r L V 2 v q a r l g + r o + J J Q 2 a j / 3 e 7 W a K H d J U / o I Y q s b U z z 5 X U j u K L t 7 W a X G E 9 u O e 3 Z b E s t 6 v A 9 n z D Q B o h k l k C M W y f n d j D 3 2 f R / + k B d 1 Y G o E d / / H f 1 / P g z L s q f 0 S D 6 H w 3 x F + j N w 1 G X + N / f 7 t i / N O N a 9 / x 9 x d A M + 8 s A w t / s P m S D + f X o V 3 i U / l J U 8 n 9 p i / 3 T V 9 v f c W 3 9 C c 3 i f 9 t n + v N + / V 3 t 6 e d 6 / 7 S / 0 q f 9 / p v 5 E J / 2 9 t P e f v o b C E e l z / 3 r c / / 6 3 L 8 + 9 4 P P / e B z P / j j / U A m m c P / / t / / i 9 w 8 g m s s B 2 3 w f / 4 X u e y a 9 v n Y B e W 3 f 2 5 + 9 R f 9 3 r T / 5 / 8 C 0 C w N z 8 9 F J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F B 8 2 1 0 1 6 - C 3 F B - 4 4 1 6 - 8 B 0 B - D 2 5 A 6 A E B 1 B 7 A } "   T o u r I d = " 8 0 5 8 2 5 d 2 - a 9 d 3 - 4 1 a b - a f 9 0 - 9 4 b 7 1 c 9 9 9 7 a 0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A j a S U R B V H h e 7 d 0 P b F X V H Q f w c 9 9 r S / 9 Q a i k F Q V L + i V u G w 3 W r o 1 M Q M 3 F I B l i b q U N w M d m Q N m Z x D j G b Q h w T 0 Z B t i m O G L R M d M C d / 1 E V I U U T + i L S 0 B R o p p Q U L B t C W I m w T R 2 n f a / t 2 7 v N n w v R o b H L l / s 7 v f D 8 v v 3 t / 5 x m T R 0 5 / 7 / x 5 7 7 7 r V V T u T S g A C E S E z g A Q A D 1 C 7 c M I B R A Q r 6 I K B Q U Q F O u n f D e N m 6 a m F F + v C k c / T s 8 A h E f E C N X f m 6 w e + u 0 4 9 c 7 B B n o G L p a h w 0 e o + Y / 9 j l r g b b K 8 o P Z W V 6 m i i b d R C 8 L w 6 z n T 1 O K l T 1 P L b X r K 5 + m T v f H c 8 m X 6 D G H a v 7 d W H 8 3 9 4 1 p E D M 9 Z F U c O N e k E w t T d 3 W 3 s G x f D + k 2 J 6 2 4 s o Q z C E o 1 G K Q P r C 2 r 2 3 N 9 Q B m E Z N / E m y i B i G L W s i d N t J 9 W A g U N 0 B m G a e u t d x v 5 x M a z e l H h 1 w z / 1 G c L 2 7 e L r V S K 5 V 2 z u J 5 f C 6 k 2 J 5 5 / 5 i 0 6 A g 2 2 b K 4 x 9 5 F p Y v Y Y a U 1 h M G Y T t H 8 / + l T K 3 W V 1 Q P y n / F W U Q t p Y T x y l z W 8 T T 4 5 S N j 0 R 3 j x p b d A 3 9 M y B s / m d R F / a P q w 9 r 1 1 B v 7 X h D J 8 B F e k a m s Z 9 c C 2 u n f E s e n k 8 Z c D B r z j z K 3 G Z t Q W X 3 y 6 E M O L j u B / j G i s / a g r p l Z h l l w E H + o C E q 1 t l J L X d 5 m 2 v 2 W 3 f 5 R i K R U I m 0 w T r z J 6 7 A R c W a p 9 T U 0 l u p 5 S Y r N y X a 2 l q p A Z y s W / X s Z / r K t b B y y n f 3 7 a W U A S e n T v p v d G 6 z s q B i M c z V O e r p 6 a H M X b q g D O M W 8 5 g w a b o + A z f f / M 7 3 9 N H c Z 6 6 E 9 3 p t v X W b E l 3 R Q c r z / H 8 A c F K 3 e 4 c q K v o a t d x k 3 a b E + Y 5 2 F B N T w 0 d / Q / U k 9 L T v U 3 3 m U l i 3 h i q b 4 f a 2 L G e 5 e f m q + V A j t d x k X U G 1 v n + C M u D o z S 2 b K X O T d Z s S B S P d n q N z 9 9 L z q / X R 3 H c u R M R f j t g U j y 9 f r 1 8 4 c B W P x 4 z 9 5 k p Y N e X z r 7 n J H T C Q W s B R S m o a Z W 6 y q q C W P 7 F E H / X b A L A 1 u W Q m Z W 6 y q q B e W f s C Z c B V 6 a w 5 l L n J q k 2 J a E q q P g N n l w 4 Z p q f m / l e Q z H 0 o P a z a l F i 4 9 O / 6 R Q N n 0 Z Q U 1 f D 2 P m P / u R D W T P n 8 L 1 5 + 6 7 v j q Q W c r V / 9 N 8 r c Y 0 1 B 7 d q + V b 8 D W L X k c 9 a e q k r K 3 G P N G m r p Y 4 / o M 9 g g 3 h X X R 3 M / S g 9 r 3 v L / e / Y s Z c E q y M c v n g b t s o K R l L n H m k 2 J O 2 b P p Z c c n I l j r l I j B v 5 R Z a T h V 0 + D N G H S N G M f O h F b 6 w 5 a c T 1 U e z z n K / k U / q M P / 6 2 y c 3 K p B U G I d X S o v u k f U c s t V k z 5 / N / N / q q + 0 o J i C l 5 a e r q z P 1 N g x a b E 4 v m 4 K Y B t d m 7 Z o o / m / p Q c V o x Q h x o O U A a 2 W P 3 M n y l z i x W X w I / X i 1 y w y 7 G j z c a + l B 5 W 3 G N 3 7 s K n 9 P H i 8 3 c B / f j E p 9 v w + V L 1 m t f U l 9 K D / R q q s 7 N T p f V J 1 / n F t 7 F y e z K g 9 6 6 9 Y a o + m v t U c r B f Q 6 3 4 U z i j k 8 / f A b x w F 3 B H w 9 u q t v m l 5 C h 1 Z c G 9 9 C y Y T C m 9 k z K 3 s F 9 D r V v 1 n E 7 4 a O 8 c l T z X N j 2 a P I P Z V V e P N / a n 9 G A / Q g 0 b 9 X X K + P B H q o z M v t S C z 3 O + v Z 0 y d 7 D f l H h y 5 S Z 9 B B u t X b n C 2 K e S g / 2 m R P L e r W C l D e v W 6 K O 5 X 6 U G 6 y l f X W 0 1 Z W C j f 5 0 5 T Z k 7 W G 9 K P P h z t 3 / w w 3 a p q a n G f p U c z D c l 2 O + Z w B e 4 e c b d l L n D 2 7 H / M N v L N 1 r a Y i p 3 w C B q g W 3 O n G p V Q w e H 8 6 F 8 W F g P A b l 5 + J V Y m / X P v 5 Q y d 7 A t q P P n z u n x 0 5 + Y g q 3 8 + 3 g 1 H a i n l h v Y b k r M u + d n O g H b v b r h Z W P / S g 2 2 I 1 T T A V w D J c G b r 7 9 G m R s i n i 4 r j o 8 H F j 1 N L x F s d u b 0 B x f 0 q v w H 2 x H q 2 u / / k D K w 2 R V j C i l z A 8 s 1 V C w e U 5 F o V D f A d m X 3 L z L 2 s d R g O U I t W 7 K Y M r B d w S i 3 b u G q C 8 p Q Z i H H p p d f 1 G e Q o G 9 2 j o r H 3 P l p Z p a X b 5 T c g e / w S f L G p o 3 G f p Y Y L K d 8 M 2 b f R x l I 4 B e U K 9 h t S n R 1 d 6 n 0 j C z d A C n 2 V V c Z + 1 p i s B u h N q 5 f S x n I 4 f + 1 u Y H d p g R 2 + O S Z N P 3 H + m j u b 2 n B b o Q a U 1 h M G U g x a e r t l M n n v d V w h N X 1 U M d b z q v + u A Z K l K 5 4 T F 2 S 1 U E t 2 V h t S i T 0 A 8 U k j 3 8 r o u T v S x j 6 X F q w m v I 1 N z V S B t L U V O 6 k T D Z W m x L l s 2 7 T Z 5 D o x d U r 9 d H c 7 5 K C 1 Q i V l Z 1 D G U j T 1 O D G l b u s b l p 9 / 8 J l 9 L J A m k F D C o x 9 L i 1 Y j V C F x R M p A 8 6 u v v w W N W J g 7 9 7 8 J p f M p E w 2 b 1 f j u y y 2 z e P x u O r o x g 2 k b f D J T e f 8 m y Z 8 W b H O D p W X 0 0 U t u d i M U O U z f 0 Q Z c L e 9 b p V q 7 x z c q 7 s 5 + j f N 6 + n p o Z Z c b A q q s X 4 / Z c C d l z Z W Z f Z p T e a 9 K a p T J z / + f y R j s y l x 1 z 0 P 0 k s C G 2 y r 3 6 f q j / 6 y V 9 O + 5 H V R h r 4 X F Z V N P N Z Q H 7 Z n 6 R e k X x F Y p T f r q Z J r C t T W u o P U k o n N B 7 s o J h f 4 K 4 z P 9 r 2 k Y L G G W v 6 H J Z S B b V 6 r r V Q V u 7 / c 1 4 q G D r + c M r l Y F N S a l S s o A 9 u k Z 2 a p r O x + 1 P p i Z f M W U S Y X i 0 2 J s U U T 6 O W A Z F c W F h v 7 X 1 R U H T o W + q b E s f f a 1 S X 9 B 1 A L J M v J l H 1 n e B Z T P h S T O 9 r 9 2 x Q J F n p B H W 6 U v Y 0 K / + + h e 8 s p k y n 0 g n q g / K e U g Q t q d s m + 0 D D 0 T Y l o a h 9 6 K e A K 0 9 + B l N A j l D 6 G G L 9 Y 8 I Q + g 2 R 5 2 d u S 3 6 j w Y 0 r p n f o Z 8 9 + C h P B 2 H z 4 e 6 i 7 f f 8 5 l U A Z S 3 T j 2 M h W J x F U i 4 a 8 w P F X T f P T j / y B Q q G u o t t Y W y k A q f 1 T q S a Q n i y m R S E k + N 2 7 0 i O R Z o l B / R u z 3 j y z Q C U h W U b 1 T R S P n V M L / U / O 6 9 T M J 1 d U 9 0 v j 3 I C G 8 6 n f C m / I V X z F M l c 1 7 l F o g V W 5 e v l p w 3 8 O q T 0 q b b n l q c 0 2 N f k 7 m Z 4 + 6 o E 6 w u H w D 5 M v v 9 0 r y / M H Z 6 c m z R C g o g A C F / s E u g C R e d T N G K I C g e D X N 7 6 G g A A K C K R 9 A g F B Q A A F C Q Q E E y K s 5 g j U U Q F B 0 Q b 2 P g g I I i F e L g g I I D N Z Q A A H y a o 9 i h A I I i i 6 o F h Q U Q E A w 5 Q M I k L c H I x R A Y D B C A Q T I 2 / M u R i i A Y C j 1 P 4 A G F M W 8 7 0 3 s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b 5 a d 4 e 4 2 - 5 e 6 9 - 4 1 2 c - 9 7 7 b - 7 c 9 6 1 5 4 5 b b 4 7 "   C u s t o m M a p I d = " b 5 a d 4 e 4 2 - 5 e 6 9 - 4 1 2 c - 9 7 7 b - 7 c 9 6 1 5 4 5 b b 4 7 "   S c e n e I d = " 7 8 6 e 9 8 b 0 - 7 6 9 5 - 4 d c 2 - b f 3 2 - e 7 e 0 b f 0 e b a 1 4 " > < T r a n s i t i o n > M o v e T o < / T r a n s i t i o n > < E f f e c t > S t a t i o n < / E f f e c t > < T h e m e > B i n g R o a d H i g h C o n t r a s t 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 - 2 . 2 5 5 5 1 1 9 1 1 6 3 0 5 2 8 7 < / L a t i t u d e > < L o n g i t u d e > 1 . 4 8 4 6 6 5 7 6 1 0 0 7 0 3 6 8 < / L o n g i t u d e > < R o t a t i o n > 0 < / R o t a t i o n > < P i v o t A n g l e > - 0 . 5 1 < / P i v o t A n g l e > < D i s t a n c e > 0 . 4 9 1 5 2 0 0 0 0 0 0 0 0 0 0 0 7 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A j a S U R B V H h e 7 d 0 P b F X V H Q f w c 9 9 r S / 9 Q a i k F Q V L + i V u G w 3 W r o 1 M Q M 3 F I B l i b q U N w M d m Q N m Z x D j G b Q h w T 0 Z B t i m O G L R M d M C d / 1 E V I U U T + i L S 0 B R o p p Q U L B t C W I m w T R 2 n f a / t 2 7 v N n w v R o b H L l / s 7 v f D 8 v v 3 t / 5 x m T R 0 5 / 7 / x 5 7 7 7 r V V T u T S g A C E S E z g A Q A D 1 C 7 c M I B R A Q r 6 I K B Q U Q F O u n f D e N m 6 a m F F + v C k c / T s 8 A h E f E C N X f m 6 w e + u 0 4 9 c 7 B B n o G L p a h w 0 e o + Y / 9 j l r g b b K 8 o P Z W V 6 m i i b d R C 8 L w 6 z n T 1 O K l T 1 P L b X r K 5 + m T v f H c 8 m X 6 D G H a v 7 d W H 8 3 9 4 1 p E D M 9 Z F U c O N e k E w t T d 3 W 3 s G x f D + k 2 J 6 2 4 s o Q z C E o 1 G K Q P r C 2 r 2 3 N 9 Q B m E Z N / E m y i B i G L W s i d N t J 9 W A g U N 0 B m G a e u t d x v 5 x M a z e l H h 1 w z / 1 G c L 2 7 e L r V S K 5 V 2 z u J 5 f C 6 k 2 J 5 5 / 5 i 0 6 A g 2 2 b K 4 x 9 5 F p Y v Y Y a U 1 h M G Y T t H 8 / + l T K 3 W V 1 Q P y n / F W U Q t p Y T x y l z W 8 T T 4 5 S N j 0 R 3 j x p b d A 3 9 M y B s / m d R F / a P q w 9 r 1 1 B v 7 X h D J 8 B F e k a m s Z 9 c C 2 u n f E s e n k 8 Z c D B r z j z K 3 G Z t Q W X 3 y 6 E M O L j u B / j G i s / a g r p l Z h l l w E H + o C E q 1 t l J L X d 5 m 2 v 2 W 3 f 5 R i K R U I m 0 w T r z J 6 7 A R c W a p 9 T U 0 l u p 5 S Y r N y X a 2 l q p A Z y s W / X s Z / r K t b B y y n f 3 7 a W U A S e n T v p v d G 6 z s q B i M c z V O e r p 6 a H M X b q g D O M W 8 5 g w a b o + A z f f / M 7 3 9 N H c Z 6 6 E 9 3 p t v X W b E l 3 R Q c r z / H 8 A c F K 3 e 4 c q K v o a t d x k 3 a b E + Y 5 2 F B N T w 0 d / Q / U k 9 L T v U 3 3 m U l i 3 h i q b 4 f a 2 L G e 5 e f m q + V A j t d x k X U G 1 v n + C M u D o z S 2 b K X O T d Z s S B S P d n q N z 9 9 L z q / X R 3 H c u R M R f j t g U j y 9 f r 1 8 4 c B W P x 4 z 9 5 k p Y N e X z r 7 n J H T C Q W s B R S m o a Z W 6 y q q C W P 7 F E H / X b A L A 1 u W Q m Z W 6 y q q B e W f s C Z c B V 6 a w 5 l L n J q k 2 J a E q q P g N n l w 4 Z p q f m / l e Q z H 0 o P a z a l F i 4 9 O / 6 R Q N n 0 Z Q U 1 f D 2 P m P / u R D W T P n 8 L 1 5 + 6 7 v j q Q W c r V / 9 N 8 r c Y 0 1 B 7 d q + V b 8 D W L X k c 9 a e q k r K 3 G P N G m r p Y 4 / o M 9 g g 3 h X X R 3 M / S g 9 r 3 v L / e / Y s Z c E q y M c v n g b t s o K R l L n H m k 2 J O 2 b P p Z c c n I l j r l I j B v 5 R Z a T h V 0 + D N G H S N G M f O h F b 6 w 5 a c T 1 U e z z n K / k U / q M P / 6 2 y c 3 K p B U G I d X S o v u k f U c s t V k z 5 / N / N / q q + 0 o J i C l 5 a e r q z P 1 N g x a b E 4 v m 4 K Y B t d m 7 Z o o / m / p Q c V o x Q h x o O U A a 2 W P 3 M n y l z i x W X w I / X i 1 y w y 7 G j z c a + l B 5 W 3 G N 3 7 s K n 9 P H i 8 3 c B / f j E p 9 v w + V L 1 m t f U l 9 K D / R q q s 7 N T p f V J 1 / n F t 7 F y e z K g 9 6 6 9 Y a o + m v t U c r B f Q 6 3 4 U z i j k 8 / f A b x w F 3 B H w 9 u q t v m l 5 C h 1 Z c G 9 9 C y Y T C m 9 k z K 3 s F 9 D r V v 1 n E 7 4 a O 8 c l T z X N j 2 a P I P Z V V e P N / a n 9 G A / Q g 0 b 9 X X K + P B H q o z M v t S C z 3 O + v Z 0 y d 7 D f l H h y 5 S Z 9 B B u t X b n C 2 K e S g / 2 m R P L e r W C l D e v W 6 K O 5 X 6 U G 6 y l f X W 0 1 Z W C j f 5 0 5 T Z k 7 W G 9 K P P h z t 3 / w w 3 a p q a n G f p U c z D c l 2 O + Z w B e 4 e c b d l L n D 2 7 H / M N v L N 1 r a Y i p 3 w C B q g W 3 O n G p V Q w e H 8 6 F 8 W F g P A b l 5 + J V Y m / X P v 5 Q y d 7 A t q P P n z u n x 0 5 + Y g q 3 8 + 3 g 1 H a i n l h v Y b k r M u + d n O g H b v b r h Z W P / S g 2 2 I 1 T T A V w D J c G b r 7 9 G m R s i n i 4 r j o 8 H F j 1 N L x F s d u b 0 B x f 0 q v w H 2 x H q 2 u / / k D K w 2 R V j C i l z A 8 s 1 V C w e U 5 F o V D f A d m X 3 L z L 2 s d R g O U I t W 7 K Y M r B d w S i 3 b u G q C 8 p Q Z i H H p p d f 1 G e Q o G 9 2 j o r H 3 P l p Z p a X b 5 T c g e / w S f L G p o 3 G f p Y Y L K d 8 M 2 b f R x l I 4 B e U K 9 h t S n R 1 d 6 n 0 j C z d A C n 2 V V c Z + 1 p i s B u h N q 5 f S x n I 4 f + 1 u Y H d p g R 2 + O S Z N P 3 H + m j u b 2 n B b o Q a U 1 h M G U g x a e r t l M n n v d V w h N X 1 U M d b z q v + u A Z K l K 5 4 T F 2 S 1 U E t 2 V h t S i T 0 A 8 U k j 3 8 r o u T v S x j 6 X F q w m v I 1 N z V S B t L U V O 6 k T D Z W m x L l s 2 7 T Z 5 D o x d U r 9 d H c 7 5 K C 1 Q i V l Z 1 D G U j T 1 O D G l b u s b l p 9 / 8 J l 9 L J A m k F D C o x 9 L i 1 Y j V C F x R M p A 8 6 u v v w W N W J g 7 9 7 8 J p f M p E w 2 b 1 f j u y y 2 z e P x u O r o x g 2 k b f D J T e f 8 m y Z 8 W b H O D p W X 0 0 U t u d i M U O U z f 0 Q Z c L e 9 b p V q 7 x z c q 7 s 5 + j f N 6 + n p o Z Z c b A q q s X 4 / Z c C d l z Z W Z f Z p T e a 9 K a p T J z / + f y R j s y l x 1 z 0 P 0 k s C G 2 y r 3 6 f q j / 6 y V 9 O + 5 H V R h r 4 X F Z V N P N Z Q H 7 Z n 6 R e k X x F Y p T f r q Z J r C t T W u o P U k o n N B 7 s o J h f 4 K 4 z P 9 r 2 k Y L G G W v 6 H J Z S B b V 6 r r V Q V u 7 / c 1 4 q G D r + c M r l Y F N S a l S s o A 9 u k Z 2 a p r O x + 1 P p i Z f M W U S Y X i 0 2 J s U U T 6 O W A Z F c W F h v 7 X 1 R U H T o W + q b E s f f a 1 S X 9 B 1 A L J M v J l H 1 n e B Z T P h S T O 9 r 9 2 x Q J F n p B H W 6 U v Y 0 K / + + h e 8 s p k y n 0 g n q g / K e U g Q t q d s m + 0 D D 0 T Y l o a h 9 6 K e A K 0 9 + B l N A j l D 6 G G L 9 Y 8 I Q + g 2 R 5 2 d u S 3 6 j w Y 0 r p n f o Z 8 9 + C h P B 2 H z 4 e 6 i 7 f f 8 5 l U A Z S 3 T j 2 M h W J x F U i 4 a 8 w P F X T f P T j / y B Q q G u o t t Y W y k A q f 1 T q S a Q n i y m R S E k + N 2 7 0 i O R Z o l B / R u z 3 j y z Q C U h W U b 1 T R S P n V M L / U / O 6 9 T M J 1 d U 9 0 v j 3 I C G 8 6 n f C m / I V X z F M l c 1 7 l F o g V W 5 e v l p w 3 8 O q T 0 q b b n l q c 0 2 N f k 7 m Z 4 + 6 o E 6 w u H w D 5 M v v 9 0 r y / M H Z 6 c m z R C g o g A C F / s E u g C R e d T N G K I C g e D X N 7 6 G g A A K C K R 9 A g F B Q A A F C Q Q E E y K s 5 g j U U Q F B 0 Q b 2 P g g I I i F e L g g I I D N Z Q A A H y a o 9 i h A I I i i 6 o F h Q U Q E A w 5 Q M I k L c H I x R A Y D B C A Q T I 2 / M u R i i A Y C j 1 P 4 A G F M W 8 7 0 3 s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 G u i d = " 9 6 b 5 8 8 2 3 - 9 e d d - 4 0 e f - 9 5 4 2 - 1 9 c c b 8 5 0 7 a 7 7 "   R e v = " 5 "   R e v G u i d = " f 8 e 4 9 6 e 2 - f 3 d d - 4 d 0 4 - b 9 e 9 - a 6 a 3 b 2 b 5 9 b e 6 " 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 C h o o s i n g G e o F i e l d s = " f a l s e " & g t ; & l t ; X Y   N a m e = " G e o X Y "   V i s i b l e = " f a l s e " & g t ; & l t ; G e o C o l u m n s & g t ; & l t ; G e o C o l u m n 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 / & g t ; & l t ; / G e o C o l u m n & g t ; & l t ; / G e o C o l u m n s & g t ; & l t ; X C o o r d 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 / & g t ; & l t ; / X C o o r d & g t ; & l t ; Y C o o r d 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 / & g t ; & l t ; / Y C o o r d & g t ; & l t ; / X Y & g t ; & l t ; M e a s u r e s 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Y C o o r d & l t ; / G e o M a p p i n g T y p e & g t ; & l t ; G e o M a p p i n g T y p e & g t ; X C o o r d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9 0 7 1 0 3 8 2 5 1 3 6 6 1 4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6 2 8 4 1 5 3 0 0 5 4 6 4 0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b 0 6 9 8 2 5 - c 0 9 9 - 4 6 d 9 - b e 9 2 - f b a 9 f 1 7 5 2 3 6 0 "   C u s t o m M a p I d = " 0 b 0 6 9 8 2 5 - c 0 9 9 - 4 6 d 9 - b e 9 2 - f b a 9 f 1 7 5 2 3 6 0 "   S c e n e I d = " 7 e 3 6 b 4 7 2 - f 8 4 c - 4 7 9 1 - b 3 d 5 - 3 2 e 8 0 7 5 7 a f 5 9 " > < T r a n s i t i o n > M o v e T o < / T r a n s i t i o n > < E f f e c t > S t a t i o n < / E f f e c t > < T h e m e > B i n g R o a d H i g h C o n t r a s t 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 - 0 . 4 7 4 5 0 4 5 2 4 7 1 6 4 5 5 2 7 < / L a t i t u d e > < L o n g i t u d e > - 0 . 5 4 4 6 9 9 7 7 3 3 9 8 5 7 5 5 6 < / L o n g i t u d e > < R o t a t i o n > 0 < / R o t a t i o n > < P i v o t A n g l e > - 0 . 6 1 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A P k S U R B V H h e 7 d x b c x N H E A Z Q j T A J x o S Q q l Q u / / 8 / c E u e A d u Q + 0 P u J J U L q T w F A t j Y k j Y r v K Z i 0 5 J 2 l 3 6 b c 6 q + Z c q P X W p m p u 1 V u X 7 n Q T M B U r Q N 9 Z m G g i T l + l 0 N B V m m 3 b 9 A A g 0 F i c o N R z 5 I 0 z b U 5 x o K k p Q b 9 z Q U Z H G H g k Q a C h K V m 4 5 8 k K Z t q C 8 0 F C Q p N 3 c 1 F G R x h 4 J E G g o S l V u 7 X z r y Q Z J y a 0 9 D Q R Z H P k i k o S C R h o J E 5 f b e V + 5 Q k K T c 3 t d Q k M W R D x J p K E j k y D f S Y u v j b l W X 6 e x R t y J S P t n / W k O N M N / 6 q F v V 5 c L s r 2 5 F Z D o p 7 V O G p 1 Z R L e R V 3 K F G W E y v d C s 4 S 0 O N 0 B Q N R a x t q G D f k g 2 p W V Q P O U 3 5 9 M E 3 h h I D z a Y f d q v 6 b C 3 + b p 8 + M q s 4 8 j H I b P p B t y K i o S C R h o J E h h K j U r u o J r K M X + w O z v J R u d d q I q e Z B j + T N Z l M L r 5 8 1 i y q i 5 z E H W q g W b n W r e B 1 7 l C D Q 1 w X W c Y O x W C z 8 l 6 3 4 j x D i a F h 0 k y 2 4 t q I o c T Q c C K q j R h K Q C p D i c H h R F Q b s U N B I k O J o e F E V B s x l B i S o + b 9 9 s n S v N k J a 1 R 7 3 K E G h V P z y X b 7 j G p U d 9 y h I J E 7 1 J B w V l S j y m O H g k S G E g P C W V G N a o + h x K B w V l S j u u P I x 2 i L x s u W 5 x l K 9 M x R c 7 V d 8 H 9 H z T t h r W q O H Q o S G U r 0 z K L Z a p + c F 9 W q 5 h h K 9 A 6 x q F b 1 x p E P E h l K 9 A 2 x q F Y V x w 7 F G 2 l e f p I 4 5 Q 7 V O 0 Q O Z 8 v v K Y z q V W d M + X q G 1 a J 6 1 R p H v h 6 O F 5 e 6 F a x n K N E j G m q D o G a 1 x g 4 F i Q w l e o X 1 o p r V G U O J H m G 9 q G a 1 x h 2 q T 1 h r 4 a D z K u 5 Q v L E X s 8 v d C v + 1 9 A r r L J o L 7 T O q W 3 2 x Q 2 0 w X 3 h t g / 4 M J X q E z a K 6 1 R h D i Q 0 5 c D / o J 6 h d j X H k g 0 S G E h t D P 1 H t 6 o s d i h Q v Z m 9 3 q 7 o Z S m w I / R z P 3 w r r V 1 s M J T a F / q L 6 V R Z 3 q I 2 h v 6 h + d c U d C h J p q D X + P b z S r a C f c u f b h 0 2 3 5 p w n B x p q i K v b T 7 t V v e x Q p D m e + 7 t H Q 4 m 1 Y Y i D o + V 3 b 0 R 1 r C d 2 K E i k o S B R u f v d L 4 Y S K z x + v t O t 6 O v d y 8 + 6 V Z 3 s U J D I U G J t G C 6 q Y z 2 x Q 6 3 w 9 N C 3 x Y 7 R N M s P V r 0 0 1 A r z h d K M 8 e R g u 1 v V q d z 7 / l d D i c A / z 7 z 6 P t a 1 n e f d q j 7 u U C v D e F E 9 6 4 h z D S T S U J B I Q 0 E i r 8 C v C u N F 9 a w k Z f e H 3 0 z 5 A o f H X k U Y 6 9 L F W b e q j 4 a C R O 5 Q k K j s / m i H g i x t Q / 2 u o S B J 2 d N Q k M Y d C h J p K E h U 9 n 5 y 5 I M s b U P 9 o a E g S d n X U J D G H Q o S a S h I V P Z / d u S D L G 1 D / a m h I E m 5 r 6 E g j T s U J C r 3 H 9 q h I E v b U I 8 0 F K S Y T P 4 D t d z N k E A v p k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 G u i d = " 9 6 d 1 5 0 f b - e f d 6 - 4 8 7 2 - 9 2 2 5 - 3 4 6 a c 9 a 6 6 2 5 8 "   R e v = " 1 "   R e v G u i d = " c 4 e 9 2 b 7 a - e 8 3 c - 4 6 6 7 - b 5 3 f - a 8 3 f e 6 e e 7 8 7 9 " 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2 3 6 5 d 3 a 0 - 3 a 3 d - 4 c 2 a - b d b f - f 9 e f 8 f f 7 b 8 9 a " > < T r a n s i t i o n > M o v e T o < / T r a n s i t i o n > < E f f e c t > S t a t i o n < / E f f e c t > < T h e m e > O r g a n i c 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 1 5 . 0 4 3 4 4 1 3 4 2 1 5 2 2 2 4 < / L a t i t u d e > < L o n g i t u d e > - 8 8 . 1 2 1 3 2 7 9 3 7 0 2 6 6 6 3 < / L o n g i t u d e > < R o t a t i o n > 0 < / R o t a t i o n > < P i v o t A n g l e > 0 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E Y E S U R B V H h e 7 b 1 X c F x p l i b 2 p f c + g Y Q H C d C A 3 h f J M l 2 m q 6 r t T E / 3 7 O y s N L t a a W P n U Q 9 6 U O y j 5 l E R 0 s t s h B S h D Z k 1 4 3 p m 2 1 V 1 d T k W W Y a + 6 E m Q 8 D 6 B T C C 9 N 9 f o n P 9 m E g k Q I E E W W U W T H w E i 8 + a 9 N z P v P d 9 / z H / + c 3 R f f v m Z i k e A o g B / + M O H + N G P 3 o X B Y K h t v T + U r A q 9 S 1 d 7 9 m h Y y O t r j 5 r 4 r l H 9 d / 8 G n f / L f 4 C h h e 6 J B F R y K l R F x a J O h 0 J 0 E h a r G T P R L F r c J i w m c t i 6 7 w B 0 9 N r z j E c m 1 J V L V z A w s A d 2 p 6 m 2 Z Q O g i w 6 j 9 v B + m A q n 0 O N 2 Y z E X Q 1 t 7 K 2 J L c Z g t Z n o v F 5 a K T U J 9 F z D p V P g s K q R F B Q a / H v q y A r 1 b u x d S W I K x k 2 4 s S x I N t E q K X g v o I c d p X / r L 2 / l x U Q a y z g 0 I w D O M e 6 R T I d U j V V n y V 6 J U L E F V N e 7 l c 3 l s G 9 i O e D q H Y q G E b C Z L f 4 v i t T o S 8 Y T 4 K 8 t 0 F W u o T G n n T S a S i P P r q 6 i c z e Y Q j 8 W h l 3 L 4 / a m P 6 L O o u H V r C D J 9 p k q 5 i p l Y A Q v T c 7 W 9 m 3 i S U C T t 5 o R U G e 0 W B U G 7 i p K U g F w s w G g h w a m R i S H I x L e W l Q 8 Z K 0 w m A X q s k N b i 7 Y a g H s 6 Q H u 1 W B e 0 O 7 T d k I / Y 9 Z 7 i H U H / 4 8 B O 8 9 / 4 H t W c a W E N 8 8 O H H Q l 0 z Q T 7 + 9 D O c P n 0 W d w a v o F A u o V w u i 2 1 1 / O Y 3 7 8 F J 2 o S x R M f K k n b h E s 4 E I p F F M h G N s F m t S G c y Y n s u V x D b T U Y j H e f E Z N K K V 1 9 9 G R 2 d I e z s 2 o 5 Q q A X B F j 9 s D i f a e 7 v E M U 0 8 Q R C Z O s y y I J P B q c d 8 b k h s t s M H e 5 9 T m N 3 h r F 7 8 5 d 9 E n g Z L I k 2 u T G M k E U s p i d 3 J J i Q B c + q g F I h U J A J y k v 4 j k q U L Q I b G X z 1 J H x O L 3 Q d l e d x 9 p q E v 0 s j f C C b H K s W B L 7 4 6 X X t E F 4 2 0 i M / r w Q 9 / + A 7 e f f f 7 M J n t J O x B Q T S 2 n y 9 c u I S + v j 4 y 0 U y Q J A k m k w l X r l z F e + 9 9 i G q l g i u X r 2 F 2 N g y 7 w w 6 P x 6 2 d M 5 d D W 1 s r r D Y r 2 d 0 W H N s V R I X 2 Z e i 9 d K f o A 7 F y / P T X v 8 T o 9 a u 4 d v Y r T N y 8 i p F r l 8 Q + T T w + t B G R 2 j 0 q d D Y 9 1 L J K V k M e h Y i V 7 u s V j E x O 4 F e / + Y T u o w 5 X z 5 z C 0 L W r 4 p g y j c v x k h 5 Z S Y 9 I m X 5 L Q 5 h P D U N n F S 9 D y R B j i D w G n z Z + e + y A 2 y Y e Y m F + E R P X z y E e n k I u m c a t r y 9 i 9 M r X u H H x g r a D N h Y / M 9 D 9 4 + 9 / q 7 a 5 N W 3 C + D V p F 4 v F g p / 8 + A f i + e 3 B I S H s n 3 9 5 G r / 4 + R / j 9 u 0 7 c D g c 6 O 3 t E a + r J b r 4 V h 3 O n D l P 2 s W B y a l p / M n P f i p e S 6 f S R D g z 9 G k D b i / c w a F D + x G e W y D N 0 y Z e Z 0 S j S / D Q + z O Z G s E a i 9 8 3 n N J B Z 9 B B z S w Q u d p r r z b x J O B J S 7 B 3 L B s t u n g E a m D 5 X q 0 X E F I U G p S l c V i N b r I + 6 D y 2 d p S r W S S L 8 0 T O b S I Y p b P x f a R 9 S V v p H T p U J i X o o h 8 i 1 v V T t J A Z a A w a a L A m a 6 i q g 4 / I l i V t Z z A t B z D U K p 2 j 4 f n j B p 9 5 t S J Z a 9 u D o A + S i V V H l X y n g N + H n q 5 O z M 5 o v s r w y A i s Z J 5 Z i W S M 2 b k w L l 2 + i l / 9 + n d k G v 5 B j G K M Y 0 e P Y G x 8 A n / 8 0 x + L 5 4 z c V E G Y f C c u n 8 T I 8 A i u X r 1 J m m z l k M N + U 5 1 M k 7 N x 6 H R 6 U v / L + 3 R 6 V b I S 1 H v M 0 C Y e P x r J J C c U Q S Y 2 x x j 3 i 6 7 q 9 S b o z Q P I V s 0 o V F L 4 4 o v P c f b 0 V Y R H C v j k k 1 O 4 P n Y b d + j + X / y a N J q s y U u 5 z Q j D z p + i L U g + m J e Y R n C Y V W z y q 0 R I F V 1 0 3 5 k / H q P 2 A Z h M 0 k p j 6 r F i L e I 8 L J k Y u h M n P 1 O l W A X 2 N j O i p B U q 1 T K C g S B 9 + U v Q k 6 / z 0 u G D m A v P I x 6 L 4 S U i D R P p T 3 / x s 9 r h N O L U Q u G 8 f T N p L Q 4 g H D l y S L w W C U c R 6 m h F d U F B X I q h v S c k t t f B J u K Z s + d h t 9 u x t L h E m q s T Z p O R T A o Z c 9 F 5 v P r a 2 3 C Y F D G y z c T J B 4 u G Y b B 6 4 H Q Z k e c g i G p B o G V 5 Q G j i 0 W H V q 6 Q Z N B H i / y P 3 I d B G w L 4 R Y 4 m 0 T s u y A U T k M 6 I y W 4 K u 3 Q i Q d W O w a 1 q H o 4 A s R z q z 9 l y h g V p v 0 R 4 z C m R m p k l 7 V e g Y M 1 l E T y t E 2 P z m Q g R 7 2 t u Q S K S g t / n g p Q u 7 Q N v 0 p C 1 C Z H Y t L c b Q 0 k p D C Y F 9 p K N H D 4 v H D H l 0 F m N y i f w h F 1 p b W 4 X 2 O r L v I H R G H S J L i w g F W + n x s g n H U N J 0 s T z a R Y l G F 8 n f s s L r I n + K I 0 V 0 Y 2 O p O M x m I 9 x O r y A T + 0 8 8 f c G j J E c a I 3 N z a O / u F h F J P X u 2 T X w j q H I E O i U h i O S z d 8 C g d y N O v t D 6 4 D 0 f X a h t V Q V e L 8 s B 3 T / P 8 v t w R F D h w A U R y d i 6 8 v 3 V P J l 8 Z C r e T 1 M + D T C 8 t G / v X y U W F t B F Z t 7 n X 5 x H b 5 u H T D A b c r k 8 A o E A j G Q U J 1 M Z u M g 0 Z H P N D B P i q S Q q 5 Q p S 5 C O p e h c s b r M g n k 5 P F 8 J o g p H I w L 8 z 4 S H I Z j r W E k S p z O H 1 n A h 6 F O W i e M w + F / 9 m 6 D z F U h G S W k U 6 q 0 X + + L 3 F H C D 9 1 u c C c z R C c a T R 5 f G I 5 8 / 7 J O G 3 B Z 2 e 7 q 1 q g N 7 U g 5 J i p f u z / n U N W h S 4 y f p P Z h U Y j K u E n g a 7 j d w T i X x i v p e G v A I y S K D w L S e O R h U D q r o k o p m I i A L n U 1 m Y J C s q 9 M 9 k N 6 K Q K s J n N C C + N I t U y Y S 5 y S k E W g P i n F 9 f m U B n u 0 8 8 f p K w Q O E g q C a H N P h X V P L v a 9 N J v E 1 o K I m I Y j T w 6 L 8 s v D I d N T E 5 i Y 6 O D k G m x a U l W E i T F H I 5 e P 1 e L J K J x s E L l 8 c N m 2 X j k 7 v r X X R Z k o X G M Z l X n m s h q 0 e 7 S z M f e H T S k X O q P k H n t I n 7 o 8 1 O J j h d / q v X b p A F U i B S G e D 1 B d H R t w n j N 6 / B 4 + f A k Y y J k T s 4 / v a 7 2 k F r I D I d J k t j n A b r J I 4 e f w 0 T Q 9 f E e Z P J J N r b 2 s U A f O T l N + G x k 7 U 0 H 0 G b P 4 S F C l l M D k n M Y w b o P e f m Z 9 H d 0 y 3 k o l C o 4 P Z w G I c P b K 6 9 w + P F f / 3 7 f 0 J s c Q G 9 m / s Q 6 t m N + G I Y x X w W Z M D i 1 e + / C Q v J 7 W c n z k H 3 y w 9 P q W z v X o 9 G s C + 0 H N F Z C / W I X i P G o 3 F s d g f I V K x t e E J Q y W X K k w b M S i 8 G m X h w M 5 E C M N G I 6 L X X N h J i R T 3 I Y h I w 0 E A o 0 0 A Y I i G P F p 6 8 K a T y 0 K y O w m p s I 0 G n Q f Y J Z K 3 w Z L 4 Y 6 W u 3 2 W l Q s D Q / i b 4 + j S j F Y h G f f n q K C F Q k X z + A G J H L 6 / U I i 6 p r 2 0 H 0 9 n W L / R 4 n + K N o O u j B 0 J 3 6 / D O V 7 g l 9 w D K + + u o M W o J B H D y 0 t / b y / T E 7 E 8 b V q 9 f J X F D R 0 9 2 F Q 4 f 2 1 V 5 Z C b V C b 2 S u P W n A 5 d N n 4 K G L U i 6 V s O v A / t r W + 4 M n F G 9 f u o B Q 1 2 Z U a R S T q i U E O 7 s x O 3 w T 2 / Y f J v P l y Q v W k 0 a r j c y p j X w N v s s 1 w e P r 8 r y 4 k x c v j + O l Q / 2 1 Z y S b k T H 0 9 / e J x / l 0 E T a H l c w u F W Y a c d h S 4 n n M z R 2 b o J p 1 O H d z D n 1 b t C m d 7 w K 6 U + 9 / q h p q j m G l L M N s 0 U K Y G 4 H I 6 2 o h M 6 x G Y Z 3 e Q C O r N u U d i 0 b h c n s w N z W F H t d W m L r u P e / 8 9 A y C b S E y G 4 z 3 J N i q B R q p a h E g R i V K n y 1 k Q I F s 7 z R P y x O q J Q l G + r x r m Z B P O 2 x k f 5 P C h c f K l 6 7 O j I 2 O g / e i V K U B L p o l c y i G X C q B 9 p 6 t i M 2 N Y P P O l 2 D Q Z j y e K Q y N z A t t t X O g E + 2 k g a e n p 4 V / r n d 1 o J 1 c 6 G h k C X r S k C 2 b A y J d L R B k X 0 q H Z D w J X 8 A r z l E P Y j X K B y c X 8 N z o R s C R z 5 L y c L J 1 T 3 I s z z t c J f v w U F t n b c s 6 4 I j c q j z H y 3 N 0 X N f 6 x x X y R X x 1 + h z m 5 u Z o x O l H O p 0 W 6 p p V d 1 W S s H / / b r G f n F J h 4 A y J B l S m J Z h 7 t T f 8 5 M R X I i B i s z v g 8 / k Q W Z h H R 1 c 3 2 v u 2 Y m F i E i 6 X H b F Y D A M H j 4 j 9 n y b U f Z A 6 7 t w Z J e G I o l K t 4 O j R o z T q m v D J p y f w s 5 8 t z + c 9 E H Q v d O T L z O c f n Z B P M 9 j 8 7 X D W 7 N x V q I Z l G H l Q J + 2 k q j p c P H 8 J e q M e X V 1 d + O z k K W E 5 8 T x q u V y B v a U b o f Y O G u R n k U s v Y d e h 9 e W j H v Z n P E x k 8 S 6 h b t 8 e F m F y D k S w P c q p R O 3 t b S L w c P z 4 E b z / 3 o f o J L J w S h B H 4 L K Z D J m G d R N v e X R V 8 2 T / O t a 4 s a S 4 O O N B P C T b n 0 e O 3 / z 2 f f z Z P / s 5 o o l p 2 E x + I o L j b k i d U 1 5 u 3 h z E / P w 8 3 n j j d X g 9 H h h J x a e y F R T 1 K 7 M q n h U 0 3 i S G O n E d 6 N 0 n p g Y e B Z w 9 w O Y 0 Z x 5 w y D n 6 q C d 6 R r D 6 + q 2 G E i d t R L L D 0 z Q M X T o B 1 e M X j + f J J C b x f u J Y d / l G J p 2 F 2 + 1 C Y a E K u z F D h n 3 g 7 l x A H a x K m R g f f P C x m J z 1 B / z Y t 2 u X S I B c j Z n w A i 6 e u 0 h k 9 K N E P p M k y R j Y v k 1 E D w 3 k M B w 7 V h s t + N O s V E 5 3 o W R I B R t K N B o 5 k N J S / Q Q 5 + X g B H s r o M y k c 9 t X J 4 r N t d K 3 W k 4 a b n G s y / e 9 C J R N N 1 x j Q p I / O y a M G L 3 2 X d W 6 8 w h q I f j j h d D U W k r S t N i n 6 P O N + p L q 7 X K Q B w 7 f H s b m / l 8 w 8 I 2 K J P K o W 5 x N 1 E d Y l 1 F 3 Q q 9 W Y g q y 9 B L + j I d x 0 H 9 w g 8 n j s N v S S O c Y n K J M 5 Z y Y p k V W F t I w 2 f N A 4 w v 8 J o W + E W q b N D T b / Z + + 9 j 2 N v v o G b l y 7 j w P F X c X t o B M V C F s W q H j s O H c X Y 9 a v I 5 b P Y d + w V j N 2 8 j m 1 7 9 i O x E M b Y 6 G 0 4 n R 7 S d G n 0 b N l H P s X 9 I 5 h P G u s J A k 8 V i G t A P x y C 5 u k D / s v b q u k q z N 4 H 2 / u J O Q V l 3 y r 7 + w W D C O Q w T 2 p c E W u y a H B i P y x f l H D t 6 h W 8 T I M 2 D 7 5 q U Y V C v z x 4 z e d I c z 3 G S 3 d f Q s 3 G d e j 2 q Y i Q 8 9 d G A s E 7 X p i b x T H y V 1 Y j l c q S P 6 T l m H B c Q l g f f E D D Y C A v a U G M O j j 1 i C e D G S x Y A g X d m i N w n d i R U h S j o 6 P Y f v A t F I p J 2 G x u I t A s A m Q z Z x O k V Q N u X D z 1 K f a 8 9 B b s T 9 F i t k Z C 8 c 3 U 2 7 T v e P P S J W T J l 3 R 5 v c i T G X 3 0 j T d w 5 e w 5 D O z d i 4 m R Y e w 5 p K V x r Y f c m I x s u 0 n M G x p Y o t a 4 d M 8 L r n x 5 E n 3 b d 6 O Y T c B s c 2 F 2 e h x 2 m x W h j l 7 4 Q i G E 6 B p X y K c y d 6 6 0 S p Q s p z V p c s d B M 9 0 q 0 z h C p C L 3 6 7 F A E K p S L u P L j z 9 G / / Y B w Y H Y Y h Q v v f a a t g e h 0 S n T E Q k y C 2 N i w p f Z r y d C 2 G 0 W 6 B v i v B K Z Z k a 3 9 g k V W S X n 8 A v h d N u s d r y 2 8 2 W Y 2 v S Y m Z h A P p u D w + l A I Z 8 n J z E j k m R 3 H 1 5 O a 1 o P 7 O v R W 5 M Z K c H o M a C U q 8 J g s s J s l N l V I + a V 6 f 3 I W b W 6 k I 7 N I 9 j x 3 W o n x o P s / 0 d B Y U 5 G 2 m c S y c N B G / l Q L / B q 5 p O / + y f 8 x X / z p 2 J A 0 Z P M V S I K d D 6 9 y B W c S w B d m i t 1 F x c v X k Y w 2 I J I J C o m k 3 s 3 b 8 F i d A F O t w / F s o x t + 9 a e A n o Q H m z y 1 b B E b h Q n h Z v p n l m M O h S L J Y B M E 6 u J H Y G V p 1 h r 3 o m z y F U y + R i x f A n B R o e i B j 1 p K a l E G q o h X P 6 g t P 2 H i c B 8 l 6 g T S i I 7 3 7 j K z n 9 U P C v f / U m j n V f + r r o U H 3 1 0 A q F Q G 1 k z I 3 j j j T c x P x n G 3 p 2 7 R A J u l f x X I b a r U K H R m N d 1 f R P c Q 6 j x 8 W l c u H A B O 3 f t R C q Z J i 0 k 4 / j x o z h 1 6 g s R 3 W M n P + D 3 4 8 7 Q M H 7 8 4 3 f E M Q v x D N r J 1 G I U i U w p 8 m / q A p Q u 6 k Q 6 P t 9 8 s Y 1 8 g / H h Y X i V F k x 5 S t j T 0 g a z W V P B g o i c p h 8 l 7 R K i L 7 a K R + x 3 a X M 2 y 5 D I D F y y P f 3 + w + P U U L x k J l K h 6 1 M z l 1 9 k t B I 7 D L X l H / d D 6 e P / G 9 Y f / N v a M w 1 K U U F U W V 9 2 l q I x O B w e U T d l c n g E P l 8 A R r M Z d r d j 3 a T s D W u o O m a W S u h p u V e 7 s D 8 U y W V I g 5 n w q 7 / 7 J V p a g t i y c w B 3 b t 1 B f / 9 W G N q 8 2 N X S i q n x C W R T K R h I W w 2 Q f 2 A x a l 9 o e j o J T 9 A K W 9 6 I z 6 9 + i d 2 7 d m O c z E K e q 3 K 5 X c J Z P 7 B / H 0 b H x s S 8 w r 5 9 u 4 Q 5 y f M L 4 9 N L d G y I z D 4 b S o W M M P V M l o f 6 W k 8 c j 4 t Q c l r B A o Z p W N k E o 9 F R 2 / p i Q q 2 M w k i C 7 d T 5 E U 0 p 2 B T 0 I i o Z o O h p 2 K W B e / D y Z e w 6 e J D c k W X C 8 R g k Y k A s H g 8 Y j x Q y / S R y H T r I d D T S Q C + m K M w 6 5 M c U Z D q W i Z j N 5 b C p R C Z Z Z / V e Q v G E K U + 2 P i q U + V H o O 7 a K x 6 x R h J / F k R U i 0 M z 0 v E i s v X 1 r k L T e S 5 g j + 1 W 1 W t D h 9 o i 0 G W m R N F P r g 0 e b Z Y h Y I f 3 R Y X g 2 B 6 f H j l L Z Q I K m r q n S v y s Y y G x t 9 W 6 c 4 L G 8 j k z i t f d f y N 7 U H u g f z c Z / 3 h C Z n o G 3 t Q W p p Q T M J g N M Z v K l 7 V 7 y p 4 k 0 J B y S r I f Z 8 u i D G U / E M + q R 9 m p Y g a m T h J V u D 8 / 9 5 Q v A u e u n c O S V 7 W S N e V Y S i l m 7 G F 0 i x u W J W C n 4 v F 5 y 7 q t i c p f r Q 9 h s N r J J x 8 T k b k 9 v L 3 b u 2 C K O k + k 9 O S b B 8 y Q 8 y X g / 1 C g g T D e e i 7 o e i a D T 6 U c r a R 2 9 V Y e r 8 2 E c 6 L h / l o Z Y U m 3 R 4 f b o E L 2 v U X z W R C Z P o 4 8 O F j r P w K F j t T 2 / e z i h w P W 4 F A n Z + A s F I t Q z R i b W F v U 5 y 8 a / 2 m t A I p m H 1 2 N b n k 9 8 C p A h y 8 j t 8 S C d I M v J 5 x W f m a V 3 7 s 4 l H N l 1 C J J J Q i w e R z K Z g o 7 M x q 7 N Q U x N z B O h T h C h 1 p n q 4 A o 2 a 8 b o 6 d z p Q h R f n L i M P 3 r n R 8 i R H n U 9 I H k h k h 5 B V R 1 A t 5 d M l q S C d l K j C n 3 I 5 N / 8 R 5 h f / w u 4 e s y I p s c Q 8 m z B B P l Y Z i L G 6 O B t e O h L H X z l Z S F M 5 R J g q Q m n I b m I U j Y A U 4 + m 0 X i Z x 3 o T o t 8 l Q v T B H z T I b A S c N 1 n 1 Z Z E o R K A 3 7 q h t f f r B g + + v f v k b b N m + G 2 3 t Q X R 3 h z A / H 8 G 5 0 x f J L Q h g c T F G P o o H X p c B L 3 9 v O b L 8 X e P s x 7 8 n I g W R z Z e g k w v I k y p y k 1 v h J 0 H X q z J 2 k D s T i 8 X h 9 / v F 4 t m u z h D K + g R 0 / + v / / t e q i 5 z 6 9 v Z W B I N + Z N M Z M S / S 0 d G N 9 z / 8 C A M D 2 / D 1 1 5 f x O n 3 Z J L 3 m I w H v 7 F p e y s 5 q b 8 1 5 o w Z w W t P O n d v J 5 1 F Q l v M o p w C z z 4 r B a A R 7 j C H y e f Q Y q 8 4 i n K n i Y L A T N r s F V p M R y f w 8 f I 4 O I U z 6 o I H M w r v K 9 C 6 0 Q A Y Q L Z B 5 W d N + T x M e m + + U V R D X j U B W q 5 B l I 3 S G H e s 6 x k 0 8 P r D L c n t k A U G f A 5 F o B j u 7 T Z A S e f T v 1 Z a T c N a P 2 W z G i U 9 P I d B h h u E v / 6 d / 9 1 d 2 X w u k P K k 4 t 1 O U 8 R I r Y u l e b d + + B Y G A D 3 v 2 7 B K v h c P z 2 L a 9 D 5 c v X y f C t Y n 1 M W y m 3 Q 8 c L j c Y y Z S 7 N o R o N I o v P z + N 2 f k 5 b N n c j 9 G r N 7 G l u w 9 G n 4 F 8 B h 9 s + i W 0 e D u Q m s r D 7 r c g V Q i T w x k A Z 8 P X b d j V E H N 0 9 J q T t G y + S I + f o s g X z 9 k 5 H z L T + / Q n n 6 K 7 r w 8 T Q 0 P w 0 O j 3 d / / P / 4 t y I U 8 3 c w 7 O k O Y Y 6 o 1 7 7 p p M T T x Z 8 H V u D b r w 5 Y e / w e Z t O 2 B z u I h A F T I H t S Q G N v k 4 g 5 0 r H B t V G u h 4 g a F 4 p Y Z g Q Y I p S G x 6 z P e L f S e u q j Q 2 O Y y B b T v F l k Q + D K U i E f u 1 9 S s L q S G 0 e w f E Y 2 X w K 1 w p u k S J s f m F B T E K 8 P L 5 H Q c 7 E H L 3 Y 2 p q F j 0 9 X W J i O R w m P 6 y z D W f P X s L m f S + J 4 x 8 n J E m B c d V y 7 w f B R B o l + A j z y d f P X 0 B L R z u s d r v w C f O 8 Q r q 1 C 6 n c C K L z s 2 j b 3 I a q Z C d H e 1 v t i C a + D f A c 6 f X L V + A P t m J r q x + e V v v d j C B e L W C k f + V 8 + V 5 C M Y I l I t V j m n x c h h 6 j o + O i V p / T 5 Y L T Y S e t d Q 1 v v H 0 E 9 r J f S w o l n D j x B d 7 + / u v k f N f n r U i o R v K w b b W S P S 7 B a j V D V i Q M D 4 2 T P d 4 t g i S 8 H o a L 0 / 7 o h 2 + K u h g w e x E M t S I Q C i I 8 M Y 1 M K k Y 2 U w V b 9 x 2 F k W e m H w L s i 1 a K Z c T m J h B d j J K z m s J L 3 3 s H X 3 / 1 G Y I B P 3 Y d f b W 2 5 z I C Z g W r V v I / N O Z n Z s T a n u h 8 G P t e O o J A S 0 v t F W 3 t U 5 L n o Z r 4 V v D R r / 4 e O / Y c g a 6 S g i f Q i d m 5 e X z v w G 5 Y P H S T J Z I R g 4 o 7 g 0 P Y u X v H 2 o R i b M T 2 X 4 p p J l / g U S t 5 8 T u v o Q m / / v q K W M f S 1 h Y S 0 U D G x f N X 0 L 3 D h X R B w U D r d p H R X i S N N 5 1 K w m 4 w o s d f K 9 B B u 8 8 R f 7 h q q f A x 6 L m i 8 h o k H c r F E o 3 8 j 7 5 W n 9 O l e s g c u x 8 e 5 w R u H d G M D j 6 7 K k L B j G a G x L c L X l G u w k 6 D u S K W N X H C D x e o a a s W U S H 5 / / i T j x A I B n H s 2 N H 1 C e V M S n B 1 a T e O B X F u e k q s r N 2 0 R Q u V M 8 o p F V U 6 o Y 2 I u t Y q C R 7 d 7 2 f q S x E y p d p Y 6 F f t S E / L p I 1 4 k S C j u 6 s D E 5 M z a G 1 3 w 2 7 R M j J W 4 y q Z S g a T E T n S g J u O v I 0 O t 4 I c + V R O 4 s 8 S C S R X 2 v m m S M U S y G T S Y m W y R B e 5 u 2 8 A R p M M X Z 5 o 7 9 S u V Z A u u o m u x b l T p 8 A 5 k r I s Y e c + b X l / W 9 f D 1 W W n S 4 D 5 i A o L + Z h y V U Z X b d H l i 0 S o c l k S Z j 1 H h H m e q V i s w G 6 3 I D y f R E e 7 D 9 d v z m L / X i 1 Z u 5 5 b y u J 0 / e Y M b X + 4 p f B V u s Y 9 D Q t b M 0 W y j n g p E N f S W J X + x g O n q v J q c R l T w 9 O A 2 w q D v W V 9 Q j H q o y 2 v 2 V f J h l w i X y b Y 2 g q 3 W J b B X 4 C 1 g H h 4 X 6 T I f P P W J s g a o R D b B 6 9 e Q 0 d P D 2 a n J r H / J c 3 / O X P 6 A o 0 G F r j d b h S K R X R 1 d y L g 9 9 J 7 G U Q q 1 H r 4 O j y H w x 1 d K 7 l Z K y y z k O Y S Z 6 y h V 1 6 Y j U I Q R U e X i m 5 Y L E f + 4 D o j h Z / M P Q t d k 7 m Z K X Q E e x F b i s L u s 8 P J d d x 5 7 K j Q 5 9 n o u i W + M 7 T r h y f O w k h a e H F h G o c O H S a f M k o C p o e D v t e m v U e 1 f Z 9 T 5 M k v G R w K k 8 9 o w f 7 d n Q h H 0 n R d d E g t J b G 7 w 4 x K 1 Q G 7 1 w l Z r 0 K p l W + 4 f G 2 S Z M W I A z W i N e K D 9 0 / i z b e O i f n K v / 2 P f 4 N q K Y / X f v B z G P V V S M U U R q 5 f w F / + 5 b + p 7 b 1 x h K 8 t I F w N Q / d / / n 9 / p / p D b Z A l i U Z b E 4 2 o f L M l k b P H s F Q U + D l x Y g 3 i P J R w P A R W K 6 z o Q g S h 9 j Z U 8 h J K U p F 8 K B U + n 6 a p Z s J x 9 H R q t d k Y s 7 E U u o N a T Y E 6 u J 5 2 l E Y T H i D C p K 3 0 9 9 F W 3 I y A U / w X 5 m m E O 3 g U Q 4 M 3 c G j n X q S K S e z Z w 8 E U D f X B h N f T G O g D c y W i L s + 6 Y 9 P 9 Q c f K P P 1 g o e / O k U q 6 9 J I q 4 e L 1 r 3 F 8 a w c W X Z q Z y Z / / R d J O P J n K A a F E q o B Q r f x s i 0 5 B m u 4 F T 7 x y w g H n l 8 Y T S U x O T o m C L Q c P 7 o X O 4 I T J F y Q r R 4 a l l i f 6 s K g r k w U a P F k Y y U 1 C C 2 1 j u c y V d M i u q l 0 4 e + s i u r c 7 o f s v v / 5 E Z c c 3 F V s Q p Z k c T i c d X M X 0 1 A R 2 7 T 0 s C v n p q g W k U y m Y j D Q K k D D / 4 A d v i Z M 0 r j N 5 F K w 3 h 3 X 6 9 D m R o + d 2 u U U 1 2 t 5 N W u Y E T z R P k O n J N S h O n v o C + / f t x c 3 b I w i F W n H 0 y H K l J r 4 R x W o V 9 n W K c a w n l K J o f e 3 6 / + 3 f / i P + 4 i / + u X j M + X P 1 Q j a r U c 8 S q U P J 0 T W p m X / f B P P h B V i q F l R a t I q 9 T W g Q S 7 4 W J b R s 0 u P 2 4 B 3 s 3 L W D l L i W f T E y O o F t 2 2 j w I e E X v j c J / f w 8 y V j g 0 U j F 0 N E N F m X B H o C p 2 R Q 2 t c 3 f 3 + R b D + c + / h 2 O / + B n 8 C a r s K 1 R z Y h x 5 e x Z Y a L x x J e B h n I e U Q 6 + f B w l M u H S y R Q G 9 u w W y 8 A v X b 2 M w 4 c P E V F J a G u h a X b 8 1 l q 6 v h Y B w y n S E O T D 8 Q L I O j h p N j y / I M q i v f L y y 8 h n C 4 g l Y 8 K M 9 H q 9 m J m Z F a W m / 9 W / + v P a E f f H j e u D s L n 8 2 N Q V w v j E N H p 6 O k U V n h s 3 b q C z s 5 N M S S O 2 9 W 2 F v / X R c y A b w Q 3 s F i J R E g 7 N X + W l M 9 J T l J b z t G D w 3 C m R w X B o 7 w G 6 9 j 5 x H z g K n D 1 9 C q a j h x H P z Z A / a 0 N V / 2 S K X 6 6 G I u c e j V C N a C V H b n W F o o 2 g v n p 3 l E Y V u 8 0 m 1 H U i m U Q b a Z t S q S K E y e X e W B I c m 1 0 t N i 0 Y s B r J f B F W s x G 2 h m z Z z H g R 4 8 4 U D o S W 2 + N w P Q J 2 P A 3 c A 7 j h 6 8 h 3 z i L d 8 w r y F T 1 6 e J E a j Y S F C u h 8 n I 8 m n k I u K 8 i W e M X y 2 g G T j Y C z S D g n 0 e V y Y X x 8 A n 3 9 m 8 X c W x 2 s V V W 5 Q O b M x s o Q v C i o m 2 Y M T j R I l X W i P A J n z 7 T q F Z T y C j L f 4 v K e b 0 w o R u O X 2 g h 4 T T / 3 C 2 J 8 8 I d P s X P H d i F E L j L x t m 7 t g 9 + / 0 g d 6 H F B J a 1 X J W T l / 5 g I 6 O t o R j y f J B j e T f 2 s i 9 1 A S A Z B M J o P u 7 k 5 c v X o D 3 / / + 9 2 p H a s f G C 9 r 0 g P j U D Y R b X b i G w U t Z q l J 1 e b c G h 5 A f c f Z I 4 z k Y 3 H 2 E s 1 S + v n A Z L 9 H o 6 v X R N e A 7 Q / s 9 z i X a z z P 4 P t U r a 1 U r V S J T B d V S D u P D N 9 H W 1 Q e z l c v O e W B e Y 3 H r 4 8 J j I R S j N S / B s K p j w n o w F M u Q b R b 8 p / / 0 d / j X / / q / r W 3 9 9 r C c 7 c y / K j 7 + 5 C T e f f s t E U H k y r M c e l 2 N j z 8 + e d d 3 Z E R J Y 7 S a a f 8 1 V h P z R H M d r M E 0 Z t w L / h z C 1 q c f T r T c s U P L E u E 6 G 5 E U + X R G 0 u L k j z X n n b 4 Z 0 r E M P M F H t x 4 e B o + N U I x W A 5 l / 1 n s F b D W k R R I j r y x K O w m H s i 5 w / G e d w 7 n 4 J e 9 Q z 6 h 4 3 O B o P J u d b W 0 t 6 3 6 G F W C l 3 P B R b l 2 5 g g X y z Q x m E / Y e e U k s i u Q o 1 E Y x H 5 5 H e 3 v 7 3 a I 1 E n 0 e Y y 1 M 3 y T U s 4 P H S i h G o C L D 7 L u / R M q L C p K G D K Y m J l E s l U i Q F 0 X B D B u Z P N y w r Y U e j 4 y O i o A G t 7 s x m 8 g 0 o 9 E 8 l U 6 T y v a S 8 2 n A q 6 8 e p + P i G B s b F z l + k 3 S u o 0 d f Q n s H 5 / R d w E 9 / q r U 0 3 S h Y k 2 T J 3 5 q e n B T V a N k k d L s c J N h k g 6 c z O H R 4 4 2 u Q 2 H z z e M m 0 W C f K u B b C c / P o 6 C R C 1 c z D J f p u L b V W L U 1 C P T t 4 7 I S 6 i y p p L J X M w F q j 4 k c B J x + q H N m r N W e r o x 7 t Y 0 e e a 9 j x Q k W O J L I w 3 t V 2 T x g K a U z R U L s G 9 p v q 7 8 0 h b 0 6 b q t c g 3 A j m Z s P o 7 O q 4 S 6 j f / u Z 9 b N 6 8 C U Z n C N e v X B A T u y q p U V n V 4 8 2 f a D 2 M m 3 j 6 8 O Q I V Q M v Y Q i Z y W c h 6 2 c x G k d m K Y O 8 V B A h 7 N b W F s z M z m J m e h Y / + 9 l P 8 P W l q z h 0 c B / C J J D d P Z 2 Q E y r S y M D n d d 9 D F D m p I q N L Q a o o Y l U x l 4 8 e G N h K m u b h A i R 1 z I Z j K M O J 7 T 0 u n D z 5 O V 5 / / R W c P n E C / k A Q m 7 d t w 4 1 L l 1 D I Z b H r 0 C G M D d 7 G 8 e + 9 u c J / S s Q T G B q / C q u D Z 2 d V 7 B k 4 A p P x / s 5 v Y 3 Z 9 n V D y k o r K 1 E X Y j x w T p i f P c z 2 J t j F N P B k 8 c U L V c f K 3 / 4 B / / v o / g 6 m L N Y m m T U j y x M h e L J V F w U K h Y U g Y K 5 U q o m Q 2 J U l I b w 8 N Y d u 2 r d i / f 4 9 2 o k f F K p 9 n N b I l H V w W P Z Z y e j g N W d j s a x S i Y b u Q w K t Q 1 / K P u B F Y O D 6 M Q A t H K X V E l u 3 a C + u g W K H 3 M b v E 4 7 n Z O V E 7 v q 6 h 6 u C 3 j H w L v Z + a e D z 4 1 g h V R 4 h 8 L J 4 v 0 L l 0 9 1 2 c y F 3 I D f 4 n L 0 g X L 1 4 l 0 1 E W B M m S B u K J Q p l M q 3 f e e Z 0 E v g i v 8 + H a T D K p 5 p M j g p A 2 m w V B V 5 + o c G s 0 W u C w L r d Z 4 e K U A V 5 z Q g M K B 1 r G R s f R v 7 V P E C p Z m B e 9 b u t o + l D P D r 5 1 Q q 0 A y V O 9 3 a e w 6 P i 3 J j v 3 F N P / p u B z r 8 / f F U h l y / C Q j R p X Z 4 g Q W s Y y Z y J f u 3 Y d e / p 2 i 5 Y z t 6 Z u o 6 W l p Z b R o U N r S w A J I l M g 6 B M T t M N D I 9 j c 1 w 2 D T U Y l a x I r O h n c l F l f 8 y s T 8 S S Z l D 6 R J X L + 3 E U c O L J T l E 4 L t J F 2 L H p E 1 I 8 r 4 M Y r J t w Y n M X e X Y + / O 1 8 T j x f f 7 d B H 7 8 6 j r x i B S d i 5 w D t D j p E G e x C Z 1 k 8 6 v w c y n V e K 3 / 8 A L q 7 J i 8 U Y X p c F O i f u k k k i g T f p D W R 6 b k P F V B H V R 3 t 6 e u F 0 2 O B 0 O k U p 6 e n p G Z E Z f / P m H Q w P j 6 O z s w s j Q 5 M w y C 6 k M 1 k R e f z t r 3 4 P u T Y J L s d k s S S B 5 6 x 4 6 i B f y K O Q r Q g b r 9 X d L w a A W f I v J V V L / 6 h W F d K g n D n b x N O M 7 1 Z D r Q J n X H A W B S + 5 q I / i q 3 H u 5 E m E S F j 9 n i D M T j M y y R R a O 9 p F 6 N x m X 0 7 L S R U g U p E 4 R r A a 2 U Q B T p t N Z G t w 2 x 6 L 0 Q q L Y 5 n B K + b G G l A Z l U S V J S 5 h t h F k s z n k 6 J f b r H J X f G l J E c 3 B 6 k g s J V A l I r f u C u J X v / 4 1 D h z a g V Q m h c 2 d A + L 7 t N P 3 O n l l U U w T s J 9 p M t u x Y + u q I t 1 N P F V 4 q g g l Q P 4 V r 0 6 1 k n z L M f K j u L 7 F O l i r H 9 A 9 o G / H X 5 A d e y P 5 K z L 5 K N H x m 0 J g d 2 w Z w M j k K M L h M A 4 e O I C v L 1 8 W o X i e z 0 o k E q J B M k c P t 2 7 p F 2 0 k L 1 + 5 i r Z Q C I f X m Z O K l 3 Q I W F d e T i 4 c e o H M u a P H j m j p R K t Q L 9 X 2 y S c n 8 O 6 7 b 9 e 2 s m s l Q 5 K M Z O 5 t 0 E 5 t 4 q n A 0 0 e o G u x 6 B R 5 e r c 4 W 0 g M 4 c z / w u q V o V k f C C R i t p H t k F W 1 u r d a 6 1 6 z C X N B M v f W I G c 1 r 5 c k a 8 x U v X r i C l 4 4 e r D 1 7 M M 6 e P o + D h w 7 A Q n 4 Z L 8 2 v S E U Y 9 S a x C K 6 O 8 x f O 4 d j R 4 7 V n 3 I S a f K 2 G 1 5 t 4 N v A N R P X J o q C Q b 5 U j w c q T J i r X N q 7 G A 4 a C F B 0 v W r w Y d Y J M D N W w n M q T o d E / a j C i 5 N B D K S w T p h E t p C 1 5 b z 6 m W N X O I c h U c 8 n G Z m 4 g R W b n v b 9 p U Z C G f 7 n q r s V q B u f E M s x G 2 z 1 k 8 b q X F 0 l y M i y / f u W L T 1 C h z z g 3 O Y U L J z / F Y n i h t s f D Y 2 5 4 U K x l W 5 q e x N j g L R E I a e L x 4 6 n V U O u h z U r 6 Y o 1 l G n V w E + O Y 9 + H D g 3 K Z N J e s N U B u B M s d r 8 y l l 0 T d D C Y W a 6 v y u A Q p V E E u n x O B C Q 4 m a M m u h N p j 7 a H 2 l 1 O R q n P y m t 3 w q 3 O S W D 6 9 a X M P F l L 0 Z m s k 3 D a C z 8 n h 9 f M n T + D Y W 2 + L s H 9 j Q f z V K O R V M l l p 0 J B 0 q J Y z c H g c 9 8 x 3 N f F 4 8 M w R q o 4 g p x u Z S d g t Z J K R w I i G z d 9 Q R v h w T p f a y I p b T n + 6 d P s K + V M H i H B r 7 6 8 o V S x l p 4 h k K p x q E D b 4 1 l w 7 J l c V X L 8 x S N q o D I u v F 2 3 d W m V e X s j p 9 n h h M J r E s n + n 3 Y 6 + H f t x 8 c w p 9 G w / i F h 4 D C a T D Z l 0 D A a T B f u O r q z p b i B / 1 G X X w 6 Z n R 0 2 H + b Q O t B t c R t K 6 e h 1 p S j J 9 s z d R V X b C R O / R x D f H M 0 u o J w W u D 9 H q I A p w v Y z 7 R P M W b y 1 B b V H F 8 n s B v o p r 7 C 4 r F e h K 5 C 8 1 N J F b F 3 S O M P l 7 7 S 4 V y q U P Y T z y I 6 Q z a d y c 0 + N g m x 0 W l 4 6 I o 0 e p Q p 9 T + H 6 k e Y K a 6 Z g r E F H y Y f p M n Z B T v O h T 0 1 j 8 P S R 6 b n Q Z 7 q 5 B q + N u J w 8 B f t / d 4 l G V T h 1 r a D x 2 8 / x Z 7 D j 8 M p R q B V y S z b p G F k k T G h 4 8 F L 9 g E F H A g l 6 Q S a E R X f z j V K k a W 5 a W 4 s L / G E 2 N w 5 d f D m F L s j a J N T 0 9 i 2 K x j B M n P s c / / v L X + P S T L z E d H h F 5 e + P j k 2 I f 7 n W 1 M B 8 R j 7 m 8 N b c 4 n Z y Y I j L p 0 U l k W o x E Y d j / Q + T I g T z / 1 U V 0 B S a h 2 j N 3 S w S Y q 0 Q k I o z J b 4 S U l q G U V J T k K c y b s o h l J w W Z u N 4 H + 3 k 8 D W F q N T 6 A T D z B r p G J U S S / j R O T 6 9 h z 7 G X k U l l O 6 m B 7 U 9 v Y x J o w / N m / / O / / q v a 4 i R p Y Z H J V H b h 8 9 e T Y L B a i C 6 L F T z a T w + 3 b t 7 E Y j Y l W J u 4 u N 8 6 c u S B q V P T 2 d o u s C c 6 i m J 9 f E K Y g r 8 D l Z F 8 k l 2 B 3 9 4 i 0 J l 4 V X K C / i 0 s x l I s V + F s 6 8 N f / / q / p f G k Y 9 A Z 8 c e o z b N m 6 h b R Q C d e H b 2 H v / r 2 4 8 N V 1 7 A 2 Q 3 + M O i F q G N 6 Y G 0 d H e h k K B T E S X C T q j D u m i R t C Q p 9 a b i 7 U r 8 Y 9 L q K 2 G T K Z o v q r V P O T B o p F M D C 5 f U V C W j 1 u a X 0 R 0 Z h j p e B S J x Q i U S g U O t / 9 u k O V F A E / C 1 3 N N b 4 + k 0 R q 0 o l C U R C Y L 1 w u s o 2 n y P Q A i X M 4 B s Z r w S J U q p q Z n 7 i 7 N 2 L S p F 2 N X J 0 l r z M I X O g x X l x 2 V Z B U G 8 u k m k 1 P Y s q U P M 6 N h 2 D w W Z L J Z b O r t E c S L k a Y r l o r o 7 u n C 6 P g s j D o Z P r M f K S k O u 9 0 p M v A P H z 4 o 5 u J U P f k 8 H h 3 0 p K E 4 m f j 3 H 3 y E 3 X u 2 w e t u w Y W L F 0 U Z r b e / / y b O n D 0 H h 9 2 G 7 7 / 1 B m Z n 5 9 D b 3 Q M 9 m Y g 8 5 2 Y x k / N E H O G M j l 7 6 D F e H T 6 G t I 0 j m o A 9 d n Z 1 3 F z Y 2 g g M w b Y l h R P z b h c a 6 X z D o e c b Z i x G 6 f n p I d O 0 P 7 m l B v l C l a 0 q W A T 3 3 + 6 y w 1 O o B M p q E W g O x y A K C b c s F X E Q G R 5 n T o b Q M i o s X L u G l Y 4 f F i M V Q y 3 Q h 1 8 j I a A Q v K x G 1 J N Y A t + T h w m / 5 f B 4 3 b g 7 i w I E 9 M C a s I j O / D k V S M H 1 7 V p Q z Y x I u k W n X 6 u 7 D 3 N w 8 k U w R Z i g n 9 X L + n 8 1 m F T U V m N R M K J 6 g t l l t m A u H x c S 0 V J W Q l E f F e Q P m 7 a T p C m t O O t f B p h 5 H O 4 0 k N / U p h y b W R t P k W w P J p T S m b l / B w u w 0 E t G o 8 H d G J 8 Y w M T W N / v 5 N Y i U x R / Z Y c B l r N q V b B U E + E s x o Z g x O K 5 l L 9 E + V a B t n 3 p t 1 G B o a 1 q r l t q l w x l t g 6 b X Q 7 q w a 6 T D a h + F 1 e O A O u l G S y K e r 6 E W G v N P h F G Z k 7 6 Y e J B M p s c K Z y 2 l N k x n q D / o E e b j 5 s t v r F o V o I g s R p L M Z + L 1 + L M 0 V 6 X i X M F 9 5 l f J 6 4 I 8 + M z 2 F 0 6 f P o E S m b x F u u L h / U B P 3 o K m h N g i / R Y G F i P P r X 7 + H g N e H 1 9 9 4 D f / 0 q 9 / i z / 7 0 F 2 Q u q Z g Z m 0 d 3 P 2 m 1 m u W k c o F Q r g n R A G 5 l K k V k q C Y V O V c B J z 7 9 D P 6 A l z R T E X 6 / T 3 T D W y Q C 9 / b 0 I p X h S e E U X n n 1 Z U S j S 0 T q B S T p + Y 9 + + M 5 d o t W h k L / D i y L N Z h P i R I 6 f / / y P a q + Q p V q z 0 z i W o K 6 T U V w h X 8 5 s W 5 s g 2 V w O C + E I 7 A 4 z 8 g Y r k f I R e v S 8 Q G g S 6 i H A D Y x V W c b o 2 D i 2 D 2 z D 7 3 / / E d r J N O T Q d l u o T S T C 7 t 6 7 C 5 + d O I V Q W y s S J N w / / N E 7 4 t j K t C x q / q 1 e 4 8 X m n q y T R B O 7 o 8 c O a R s z C Y C c / j q k B J G Q y G n y E q N r h N 0 o P v / 8 N J H A Q 2 Z f Q d T G 4 P o d 3 T 3 d e O u t 7 w l / j E 1 M b q r n d D j E 5 D N n e d y 5 M 0 z m I f s N R g z s 2 I n O j l Y 4 X U 6 E 0 + z H P e Q H e M H Q J N Q G U M + W Y L j V n D C R O K p X h 5 x R Y H D r y Y c B l m I c a S N d k C S f h j R S 8 f Z 7 8 H 7 / T 4 D a Z P G K h Z O 0 P 0 e N 2 P e 5 c u U 6 X n r p k N B i e j e Z g 1 k J F V I a b F Z y e T N O Z X L R P 0 O t A M 6 V S 9 f F g k T 2 n 7 h C r 9 1 h F + F 4 N k e 5 J E B L i x + V z / 4 z z N / / 7 1 A o p 2 G 3 a F V t h a n J / + h 9 m T y R 9 C i 6 2 7 Z i Y j y C O J G N 2 7 J w 5 S e / z 3 9 v T Q y S F O 7 b 1 c T 6 a B J q A 7 j 6 J Z l m w V Y U 8 h m U y 1 W 8 T J r k y y + / w p 4 9 u 7 H Z S Q L q 7 9 S W Z o T 0 U D I a I e r g O S J + 1 h i + r n c E 4 c z 2 y l I V w w v D 6 O z u R D B Y q 3 K U G o L D E o B c t I j U p v G x C V F / I 5 f P 4 2 D H P p i 6 T c h m C 3 Q i X m l s F d 1 R l m I J h G g f J l a 5 R L 7 R A 1 r P 8 x q u 0 Z n r C L b 5 R K f E O t z W V j j I x 1 s P 3 G I n X m 6 S a j 0 0 C f W I q J Y V r T R z I + h K s m a 6 q 4 E q K i L F U b R i C / Q e 7 n r P P g 0 d m 6 p C X z V g c P 4 W K j k J R q t R 1 H P f 3 N 9 L P p U f k l I V 2 e i N a K z r r i s S i W 3 f 7 L Z x p V 7 F w k G M 5 T V k 9 Y I x 6 y G R m 0 V F 1 8 t f s 4 l 1 0 B x q H h E m y x o V X U n e 6 2 R i A r B u a v N s E 2 T i x F g 1 J m s J s h 4 T J G 5 v S g 7 + p u 7 N 2 H 9 o L w 4 c 3 o + p y W l R k 8 K o v z d A s K J J g o 3 O T 2 a m U t K e L q S G t Q c b x O j Y K K Z n x 0 S o f a O Y X N L B 7 + z G 2 U 8 / x O i 1 y / j y g 9 9 h V c y l C U J T Q z 0 G N L b B G R w c R i 6 b R U 9 P j w h e V M o V e H 0 e H C b C M L g 1 T k Z O 4 / r 1 W 3 j 1 5 e M Y n 5 r G z Z u 3 0 N H Z h X Q 6 j e 3 b B z A 9 P Q G b 1 Y p j x w 7 j i y / O k F 9 U R r V a E b X 5 2 M z s 7 F q O t M 3 + z / 8 j e v 6 3 / w N J 8 r F K 5 b I o s t n S G q S / M Z F 3 V + Z j J Q n V C k + W 6 b B 9 W z 9 m F 8 f Q v W m 5 Z y + D t V N j W b O 1 o F + c R d j R W 3 v W x F p o E u o x w q l X 4 L q b M 8 e X l U y z W s q K n J R F Y U y u v 2 e V r D S 6 6 + E z L 8 L Q r Q k w E 2 3 R a C S / i r S c n E d k a g w t L Q F 4 P G 6 c 5 Q Y H R K J t W 7 e J j H S O u N U h L 6 o w B L m J n E F M 8 v 7 u / Q / w R z / 5 o S A P t 8 V h k k n V q q i 4 m 0 p n 4 G 6 V 7 + l q w h P O r E l j 2 W k E X W s T Z j 4 5 D J 1 5 R + 1 Z E + u h S a h v C R x y j 8 d i y B S j 2 N y y k 2 x G M q O S 8 + h V 2 4 g Q B l S T 3 H l / O a r G R H z / v Q + F l v J 6 P C I g w d H A k e E x H D i w T w Q f V k M q S y K I I Z p 0 k 7 M W T y x i S / 9 2 k T V x 7 v x F 7 N i x E 4 G g G 5 n S E o r l V O 2 o 5 f q B S 5 k J t L j X b s r N k c Z o s b n E 4 0 F o + l D f E r i m x b V p B W a 7 T 2 R + V + d l 9 L V 0 w t B q g F x R k P z 7 f 4 9 s E q h M S C S 9 r D V 0 O P L 2 T 9 E a a o X Z a o H f H x B l y 7 q 6 u s X a J Z H c r i W 4 k 1 m p T d i O T 0 7 C Q G a h s W h E P D u D z b 1 a o q z J Z M H 2 3 Y f p e I 7 o G e C 1 t d H 5 N R u V y Z Q v a V p 1 P T K l 8 5 E m m T a I p o b 6 j h C U q z C 5 D a Q f D F C K M t J l b t j m E k R i 7 Z R Z V O A g h S W 6 j d D P y V N n Y N C p s N p s y K a y 9 A K 3 u 5 w X N d R b W 1 q x / 8 B u R C O L w r Q z E 4 H Y v L t 9 + w 5 p q U S t 9 1 U W L 7 8 x g M A a J l 2 + B K x u m S Q r k l h W U s 8 / b I b L N 4 Y m o Z 4 Q L l 2 d w s 6 B D p R K V f h 9 y z 7 L 3 E I a n W 0 e 3 D h z E s W K i k O v v Y 4 z H 7 + H 3 T t 3 Y H p q U i S + c m Z D B z c b M B t E Z v r C 2 Q 9 R b t u B 7 s 4 e / O H E p 3 C 2 7 c G u / l Z k w r N w + G y i 4 w g j N p I Q S z k C m 3 1 C y 3 H z 6 4 0 i m t a J C W n G U l 4 H v 4 2 j l I K 3 5 F u R M m y 2 J N 0 Q m l f p C Y F 9 j p G x B U S W V h a n X F x M 0 a h P G s D V D 2 f 7 T j L H j D j 2 9 h 8 h 2 L c D s m c 7 H G 1 b Y W 3 t x e W h e U y N D o n Y R v v x H 8 E S 6 k O J V M n h N 3 6 E g Y E u 3 B i a g d G h h + H L / y L O G 4 8 n c G P m B g r W t O g D f P 7 8 J V H C b J H 8 o j o 4 i r c e 6 m R i t D h U s S a K e 1 T x Z 2 3 5 d n q V P R d o Z p s / I S z G c j i w t x f Z X B k + L 9 d D 0 9 D e 5 k U s W Y T V Y s T m n o C o 7 T A 1 N I T 5 q S l R 4 0 G V F f K l U o g t z E D 1 D 8 B g s 4 I L x h b j F S h u O 5 L p A h 1 r Q j p b g d t S R e j o u y K c f u 3 a D b z 2 2 i v w u H 2 i 2 U J X s A s l Z J F P y i g Z A x g d v I H L 5 + / A 7 X L h 7 L m L C M 8 t I E G m 4 1 d n L s B g d s L j s g l t y E 3 n u G D o t c E Z d L d 7 R d 8 q t 5 t N U f p O c e 6 a Y h b z V + W y h J u D c + L 7 N L G M p s n 3 l I D 9 p k a I J f f 0 w 6 i H 3 u u I h c O Q S n l 4 / K 2 4 e u F z E n I r j E a T 2 O f d d 9 8 Q + x Q L R A x r C 6 a m p 0 g L W u F 0 2 u B w O k W + I W u f i 1 9 / j V d e P i 4 S Z I f H p t C / q Q t h 8 s m s g U 0 o x a d E r Q w + b y Z X E Y m 1 N q s R t 2 a r 2 N w b E I S 6 f G 1 K E P D g v o e f l + L v w 5 F H s + X 5 W w L S J N R T j k R 0 U S y 1 b m l r g Y X L 6 T L y S z C Q l i r J R U i S E 3 Z d E m 2 k k e o E b M Q k k 2 V z L y Z m Z 8 T q Y h b m 8 f E x 0 o 5 9 q E g V l A x 2 2 N W y K P f M z e t m w 0 s w m i z I q w p y 6 R y C T g u m l q o 4 u N W P 8 Z i C 6 F I a u w Y 6 i V R a 5 S T W w C 7 a Z z 3 c u n C O 9 p W w + + g r I r v C 5 X G T h r X A Y n N g y 9 4 D t b 2 e D 1 i r x S a h n n Z c + O I U e j Z t g V T O Y 2 5 m G j v 3 H s G t a x d E V r j V q O D V V 1 5 G l b Q I 1 5 B Y a 4 k 6 J 9 + a W x p D 3 v q a x l N F / X f v v d N Z A g v J V f 6 W e W f t w c Y R r J L p a n p x T E K / L t c k 1 L M M D / H E Y a b b J 6 n I S n H y d 6 L w O F q Q T m c g y T J 2 7 d p W 2 1 N D t h T H n e t k A p r N o k l 2 X 1 8 f t m / f B r 3 h X h F o J F R F c Z E G 6 2 q u h X o A A r p 8 k 1 D P A 7 h G u 1 M n o a I n M 6 2 U h N 3 s R b p s g 8 u s w E z + k q 5 G m M q X / w D z 9 / 4 F k Y 3 z A p f 9 l 8 U M 0 O p m 3 2 b l K m N J r t J v C c m q B 1 6 T g l S 1 G R R e A b p U c 2 M j G B + 6 I a K 1 B w 7 s b x L q e U G r V Y V a k G A w 6 B G p 9 Z R i m M j X C b p W 3 m J O T b p 6 5 S b s d j u S i Q T y h Q I 6 2 t u x E I n g 7 b f f Q D I P N E y d o S J z Z 5 G V Z M q m M q J F T 2 M L o R c R A T 1 d r I a A U p N Q z x H Y I G u r d Q l R u O P I 0 i Q K 1 S 5 4 t 6 9 c e c s Z E B W p J L Q U Z 7 3 v 2 8 d 1 + f h o T R S 4 M i 0 / t 5 L m W y x o K 5 H P f P w + 2 t q 7 Y G E C y R K W Y k s I B A L o 2 f E N e x 8 / w 2 j T K a j G J D I R q o B R R T K d b h L q e U O 9 7 Q 6 T h p m h c G U Z Q n 3 t V s i m w m T U o 1 w t E K H u X / s s k h 4 R Y X W 3 f R c y 3 A / 4 B U B 9 i q I e x V w P r R W y B h q a A l Y K R Y y M T T Q J 9 a y C O 2 m w v x O e n R H 5 f U a z X Z Q M k y t F D P R 4 Y a N t S p k r L J F v d e I / 4 z N s h 8 v t R 6 m Q Q V 9 P S C w D S S Z T e O W V o 7 U z r k Q k N S y E S + A R I n z P C o a v X Y f N r M P U 9 D R e / c F P M D l 4 E 0 U a i H i O r 7 d / E 1 2 n L P m g Z j K l z Z A U C T a D A b 6 i v K K f W D q S w Z 3 J I e z a t a N J q G c V s q R i Z n w I y a U Y W j q 6 R I Y F l 4 F 2 e 7 3 E N h n d I S f M Z g O q s x J M 3 U b M 5 5 i A N O I y S W q T x I 1 N 5 F a j M c r H K 4 9 f x L V Q H J 9 p c y o i i F O o J M U a t k I l R T 6 o j H b f 8 k L M r 7 4 4 g 9 d e f 0 V c 3 y a h n l M w b z p I G B j c f y r m M 2 P o 6 z M o K U Y y B 3 X o 3 N S H Q E s Q 7 b V 9 V q N J K O D k b / 9 B t I e d n B y l 6 6 m H 3 W 7 G 9 P Q c 3 v r x A Y 1 Q d I 2 5 D i J X h / J 4 P P i b v / 3 H J q G e d 9 S 1 U I m X X t B P U g Q c V m I t T b V i Y v c 5 M f m 4 H E F j u h O X Y M t n K 4 j O z 6 I l 4 M H t a + f w 4 z f e Q c V m Q U 4 2 Q F d V E P K w + a t d C 6 P R C k k q o 8 X V J 1 K 9 G O f O X s D x l 5 f N 5 m V D s I n n E h y M I P 8 a d j 3 5 T G u Q i T G f v Y 8 Y P E f + 0 + U v P 8 O 5 E x 9 B q e j w 1 Y e / R S a V x p k T v 4 P d a c f A p l b 8 4 h d / D G P V R F p c m 3 b g v N 8 7 Y 1 O w q H 7 M D G c w N r g A O z p w 7 t w l 8 T o X N t 2 x U 1 v t X E d T Q 7 0 g C N l o N M 5 l c W 4 w j t 1 7 + u p u 1 F 2 s 1 l J 1 D V V U u m C z P t / r N / y L V V g 2 a y S S F x W o A Z U G I d J m R l 4 l o E O l y D U Q N Z q Y r D Y o t z 6 H Y e + b u H z p K g 4 d X s 5 H V L h J X 5 N Q L w 7 m h 2 9 g a 3 8 P Y r E E 7 o y H 0 b J p J 7 o 7 A y g U q 5 g c u g C L o w c v 7 2 l H v h x D v p q s H U U w P b t a K p s s w O W z o 1 K q I J V I k Y m X w E S t g b e / t R s / O n I Y B g + R R i Z l b C S T O A f 4 l m v g Q J Z V G H i V Z S N o 7 D l 9 9 r x o E 1 S t V r F 1 y x Z c u 3 Y d h 4 8 c a h L q x Y E K E w l C V b 4 D r 7 0 L V p 0 D 8 f E E q u 6 K q J j k 9 J i g U y w Y u j O C N A l K 3 x Y b z G b N 3 1 i Y i 8 M R P A q 3 6 9 l b b v H J b / 8 r u j r a 0 L / 3 N Z z / 4 g / o a m t B 7 6 7 9 5 A N p 8 3 M d c h m q 2 4 T Z B N C 9 f s H c Z b A i r 1 n I V 2 5 9 h b 7 N / f A 6 O r Q N h C a h X i B I 5 V G E E r 0 w 9 R u Q L S Z x 7 s u r Y m 1 T a 6 g F O 3 Y M w F 7 r n c v F N i 9 d G 0 S p m E L 3 t k 2 Y G 4 t g y / 7 v w e N + v n r r c q G b L s + y q V u K 0 O O A H v V V M n U k C h X 4 O Z j R k M 3 P m m l i / g a 2 9 x 6 i E 9 G G 2 m t N Q r 1 g 0 F U U d J O z X S U r h j v U c / J r y L w N e v v K w A R n S F S r Z c z G h 2 p E I 4 k x r X T A n w e w 7 1 j l P s R W H T g Z Z K m k v 8 e f X K t 7 4 1 J 0 C c n S L L b 1 H r y r t T h F q x n l e 4 F g 0 y s I E Z n K 5 D x X p y Q E D L 1 w W r a j U G s t o p D v X Q f X 9 T N b r O j v 2 C + q y d p N z 2 9 g Q l 9 Q 6 b u r 4 O q / I X s D m V j z E J h M a f I z G 1 E s 5 L G l e 5 9 4 r N b K u f F K 6 C a h X h S Q H S J K W 5 B m K h N Z 9 D 0 K a S W d q H R r N V d E A R e d S o K V U S H F F E g J R R T l r M P j C M G C m d q z 5 w M O n d Z 2 i N O I 5 I R m q C 3 M N R h s D V r J Y y M 7 s O G l 0 e l h 0 U a I o a u 5 l n w N m 4 R 6 Q c D 1 1 x k c r 2 L Z m O Y s a Y K S p 5 F Z b 4 b T G o T O Q Y N y S k H C P I F U d Q 7 5 c l I Q j B s f M P y O L r Q 3 j O C p W B Z D 1 6 4 g O j O H c 5 9 9 U t v 6 7 M B o U O 8 m u B r 8 W i T P 6 N F x X o h 4 v B q 5 i q a l 5 u Z m s W N V L Q 1 B J p 2 x 6 U O 9 C L h + 5 k u 4 / a 1 I R i d F i k x f X y + + / v o a Q u 3 d k C p 5 H N 9 1 5 K 5 g y T F Z l I Y u J 0 r I V R O 4 M z q F V C q F n / z 4 x x i 8 f Q f h + Q X s P f w q H O R X Z S t k 4 q z y L Z 4 1 h M i u u z p 0 Q 3 T J N x r 1 W I q n 0 B o M Y G D H V n C j 8 R U g p v B a s h v D 5 1 H I l 3 H s 4 O v Q c Z K y W U f + U 5 X M Q n O T U C 8 S r C Q R P o d 2 u z m T P J I h E h l 1 8 J / + D z C 9 9 m / J B K T t Z T a D V P K h y t A 7 y R S y 6 I Q G k y I K l m w j 5 H 9 L 6 P T u R q 4 E Z O V n 0 M C h 7 2 0 i W 6 5 M x O D g g 4 7 8 x l K s A t s m z W 7 j + a g q B x f o M s n 0 2 F m r A B f J 6 W E x F J G K L G B 8 8 g 5 6 + k O Y H Y t j / 7 b D C H Q v N / x u E u o F R T 2 S J S J 9 e q 2 m u a 4 0 g r b A F v F Y k s v E N S K S W k V F K t D I X E W h k i Z h K 5 I 4 m t H m 3 U 5 C p o O 6 O u X i M U B o B h Z q 8 v I f l 3 B e O / M 5 H C 4 v t v R v R m e r B 1 X V S N + P V C y 3 O G 0 w Y 0 t l S d R M Z H C h T 2 6 h V S G W D Y / P 4 N D e z U J L s X n n c 3 b D a n J g 4 v Y k + n b S 9 h q a h H q B w a S q L z x U a F i W M / O 4 d f M W d u / d j X w u h 4 G B L S i M l Z B p q Q U j e D 2 D S i Q i a f d Y O z A / v Y S i L o l Y f g t 2 b A u K X X K Z L J x u l 3 j M W p C z t B W 5 K p b m Z x M p J O I R 5 L J F 7 D 5 c a 9 C 9 B g z y q D C h G K 2 u L Y h m x l E o u + G 2 l 0 h r l I n c B u g t j x b C b w y J F 4 l P F k k V w Z l G / P 4 P p + D i Y u 9 E 7 J 6 t e x C Z G c b x 4 0 f E a 0 z 2 S G q E N H 0 P r G Y 7 z p + 7 i G P H X x K v M Z q E a k J A I l / A Q o Q J k E l X K B b h C j l J i F P k F y z A W H L B 7 D Y g X 0 m J D G 2 f o x 2 p d B q X L l 7 H K 8 d e x f z C A n y 9 W 4 g 0 d l w 4 + a k o c a Y 3 2 Y h / M u z e E J m M M g J t o d o 7 r Q + f E k d S H x B C H 0 6 O w m j Q I e T u J 0 1 B h C S z M 1 n U w W F S Y W m Y e I 3 Q g L B R A b b R Q O B d 1 X q Y o 3 s c k F g i b e u w q L D X z p 0 v 6 5 C h a 1 I n I G u r e l O 9 R t w e v I M t L V t h b t W 0 W r M U 8 w u E m b k U E U e G z W o S l V 9 t N o t Y 5 n 3 1 + j T a u O w R + V O X R y P w d A Q x Q f u 6 S I h a g l 2 w 6 V 1 I l x I o p G W 4 r H 7 k p S U y A / P w B Z 0 w 2 i Q 4 P C a 0 u Q K w R U f g 2 X o E w Y 4 O + F q C 9 N s K p 8 t O / g i Z V 2 R G J R Z T s N X a f J Q K 5 L + Q B i v m C 7 h + 7 g t I u R Q s o X 7 t t d I E a a M W + O z t Q u D D J S P K V R 2 Z p j o U Z R 1 y 9 N j F 5 d M I T v q r p / O U l f u b n p W S i j a t E b 4 W x Z N I 2 5 A S 1 L u 0 4 x y 1 0 D f P J T E 4 Q 7 9 E 7 1 V / H 5 6 q k 5 c U 6 B 3 c P I / e s 9 Z Y z 2 8 P 4 O L g B b T r 2 m H w 6 J s a 6 k V C N k e a p + Z l k w y K j P O L l 8 c x s L 0 H + X w R 7 S E 3 r l y f w s F 9 m z A 2 G R O t S L e R h u n d o s f i d E x E 9 B w + u + h X N b N 0 A 9 W q z F Y R s t k 8 z G Y L N n U d Q 5 5 M v E Y U 8 z K i 0 3 e Q z 6 b h c D i Q L a v Y f X A / V M k E l 6 U C D w k m 9 / m I 5 X W o 1 g L W D v L Z p N / / E q U / + R + 0 k x A a T T X 2 r z j c X y c D 4 5 5 + x w 3 g v e r F a x j c I 0 u h z 8 4 D C F 0 J s W 1 m s U y E 0 8 P c q P 5 q 4 G s V T W v L O S b G p 9 C / p Q 8 n T p y i w U m i a 1 T C u 2 + / S Y S t 0 m D j b h L q R c L X V 8 a J L H 0 i e 3 p 0 P I p N P U E h z N W q i p G x C A 7 s 7 c b 4 5 C L 6 N r W u W N 6 h y i r c + h y K Z A r q 8 g q C 9 P q l W 1 9 g 5 G Y Y O / b 1 o L 2 z V f g W b l s b m U n L G a Y G G u b l d Q q d r C B I A 8 p V C Y m y G d W K C p N l 5 b G c D t X R U B K N M x R 0 m q U l w K S 6 d S e K 3 T u W z U s D 5 y p q L t 0 K X L l 8 A 8 V S A f v 3 7 U M 0 G k V f f z 8 R T x H X o z 7 Y 1 H H q 5 F f C x O 3 o 7 E S o N S i m H q w 0 q N h t H D f V P o / W 2 7 i l S a g m N g a J B L x l q Y q C L w J / S 5 f Y F k 8 s 4 d L l r 3 H k 2 D 6 U 5 a z Y 1 u b Z T s K 4 L I 1 z K R 0 M p u X n A Y s i l k k I q L S d A x 0 1 / O a 3 f 8 C e 3 b s w P h 1 B p V J E K p n E w S O v w t + x T B B S C u i u J b S m 0 y o J 9 / K 5 u a k c + 3 g F k x b G l m m g 6 P K u L 9 4 K m 2 4 + 7 f h U s Z Z J Q u B w u W E N f y l f k X D x 9 D l s 3 b p F N L L j J u P c 9 O 6 d d 9 4 S N u L w 8 F i T U E 1 s D D Y y y C R l T m g r m 8 0 F q 9 6 D W 7 c G s f / A P h F 6 b 3 F t w m J 6 F r K a J 7 + i F 0 t L W X S R 5 m J c v z 6 I X C 5 L G q G E e C y O 4 6 8 c E c m l 8 X g a 7 7 5 L w l h D K p V F L B a D r b W P t I Q M Q 2 2 J x W q w d i t U g C S Z i Q 7 D P L z u d r E 9 E p v F 0 O A E X v / e 6 6 I F K 2 M 9 T X g X L P 3 L n F w z + M C a z 2 N U Y C U / K 7 Y U h 5 N M V x t p p 1 p z R + R m w r B Z 2 p F 2 L D R T j 5 p 4 M G S p i m J 1 l C i 1 G Z K p j 1 y P A J D Q w + a 0 0 G u y I B P D p H o w e C W G + X A c I 8 P D Y h t j 3 7 5 d e O W V Y z h 4 f C v + / M / / F A 7 y R Q 4 d O i T I J N 0 4 W d u L z L 2 4 A 4 7 2 f v L V u K v 9 S j L p e b a 1 B h b w d F V P w j u E o p x G c l Z b D K k a 8 r B 7 m J h J e k 3 T E 0 y Q + 4 L I p J Z U z Q e j Q 9 a a V i u S m c s T 2 W y 9 B o N + 2 B 3 L Z G J c n 5 6 G I a S H 3 9 n Z J F Q T D 4 a h V p A E 8 m 0 R m U t W 9 F B 8 V W S S B S h F V W R R l E / 9 L c p G D 9 5 + 6 1 V s 3 t y F t 9 5 6 T T u m B v Z L / P Z O 8 T j g 7 B F / q 3 M y j H v f Q k X S 5 s P k k K Y a J I m L T Y q H d 6 G Y 1 h J V F a 2 e L S g 5 / a Q d A Y f V j 6 7 e V j I V M 2 i 1 k 3 d D Z C q R 2 V d H h s y 6 F c V n a u A 2 q k K T 0 X u u 5 f L 1 k a J 1 c x Z J l b Q R + X i N k F N k N h r 1 Y r K 3 I h W b h G p i g + B l 8 P T L m R F c A / D M 6 f O i s G P B Z E L Z Z 0 D y 8 L + E o t B r Z S J Y g g g y t Y A 8 + T S M q a k p F M r A x I T W n n R p K S b + L l T D g k j n b 0 w j F Y 3 h 3 I m P c e n z E 7 h 1 e w Z T s 9 o + a y G d j k O t 3 B G P F 9 N j a P e p c F m z y B V T S J P Z e H t o k I S b I 4 Y q n F a N I W K S W V n O n i 9 V t c / G m F 9 Y J t 2 q V R o C p Y p O L D p c z O j g t p j o 3 M t q j 3 2 2 n q 4 e j N y e w 8 z c Z H M e q o m H B 6 + V K u p a M L 1 Y g t v n 0 O a A i G h s B u U U P Q o 0 Y q t 2 N + b m I v C 5 r L C Y X a z m y A c x I P L e / w W 9 c x e K U g 4 + T x A l v Q k Z 8 o V g s q J v + z b 0 b N m C W K K E Y l F C 2 1 r h O Y L F Y o N O W a o 9 o / c s x Q R B K o o V 4 f E l v P v 2 O 6 L h Q a i 2 h I v 9 v k h 6 G F W Z 7 D a C g d + z u E h k 8 4 v A h D u 0 r J Z M a w Q j M n S Y j f w n h 4 E 0 J 2 m z e E H C Z x 9 9 B J f L A 8 U o 4 8 u v z s D v 9 9 N n M j S D E k 0 8 O u 4 M T m P H r r V b g l Z 4 n k e R o a b n 0 N H S S U J Y J J P M A K f T L v p X c T q S 1 x J A b C Y G m c y 0 i e k 0 + j e R c 7 V B 5 H N h O M x k 5 x H S 6 S w S S 1 m 4 P D Y M 9 B 6 B q Z a L 1 4 j V p l 6 r u x 8 G w 7 1 z T q v B y o g n e y e J v 3 2 c X U W P e R 6 L f c c V q 3 h J s 8 2 P L D Q J 1 c T j R S G b x Y 3 z X 8 J L J O K e S U a 1 j M 6 O N v R 0 d 2 I i r s f m g O a D y H F t Y R 9 D X y o h L D 9 8 W x y n P k 7 a K Y p U K g O 7 r g 1 2 h x 0 t L V p O 4 W p U p D L i 2 c n a M 4 j K r 5 W K B P 2 S D s Z O o z h H q V g i s 5 T 2 I Y W 1 e d M m T E 5 O i j Q q n u D e 3 b s D B m 9 N k 6 0 K 9 z M q e W 2 5 c 5 N Q T T w R p K M R j N 6 5 B a 8 / g N Z Q C O H p M X L e 7 X j j t Y P C n x F z V Q q Q J U F 0 u e x I R f L I 2 t w w G j c u j l z i S y / f g b F C 7 9 H a I o h Q x + r J W U a 6 E B H 5 i X o y + U K e f p w 6 d R r B Y A C 7 y R f k e u X c h H s 1 + D w M w Z + G i E M 6 V 4 a n 1 l u Y a 5 / n i k k y Y 5 N N Q j X x Z F C t F k h w j S S k Z h J K h Y S b / K q a k H N E b T E a x + z c L K w W J 8 L z E b R 0 d s N i 9 8 H X u n G z j 7 E Q H k F / i L M X l o 9 L 5 A B / Q 2 2 9 + 4 K l f x X x G h H N 6 h B y 8 g e v b V g D 6 U I U 2 X I G B h 2 Z g U 1 C N f E k I F f z k G G C 2 V T L O m 0 A E 4 r D z F z 8 J Z L W Q R U 5 d d 8 M b V b 2 a X S Q y h U Y G + q X K 1 U y 6 4 x G 8 n k k G M g E f R j k S s t R w k a U Z 6 u w d K / 0 v 8 L J E f K t l G b Y v I k n A 4 P J s S a Z G K O R r A j B c 8 j 8 c Z C J o S h a K F v h Y n s N 0 D O J 6 C 1 W b x e 4 n y q h 1 5 y r c g n r W E 2 m e H Y G F q M Z H l t b k 1 B N f P t w u m r r K B 4 j F i v L 5 K 0 U i 7 V H y y g q a U R T Y 7 V n G v I V 4 g 3 x k H + Z Q P y 3 X p A m H q f / 1 u B T K l + u P V p G w N U D h y U A s 8 7 e J F Q T z w 9 E + h D B Z F 5 u d S p X Z U x P z 8 B h D S C 5 o G B w c B j j 4 9 N Y W k y Q f 0 c M I t I k C / Q f / x h I o z l 1 4 j y B t Y O F 8 D p W t l G t k K / I s J l d y B f K T U I 1 8 X z B Y D J B q i x r k Q 8 + / A S / + 9 0 H m J 6 a R z q T x c D 2 b d j S v w k t r Q E 4 z G a h h L h O Y S P W S q i t r t F j + O y Z C / j 8 1 D l 8 8 c V p M T f l N j v x / w N H a 3 l n A w B u z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 G u i d = " 6 e a a 1 d a 9 - 9 6 4 9 - 4 1 3 2 - a 0 6 6 - 0 e 7 2 5 6 7 a b a 2 f "   R e v = " 3 "   R e v G u i d = " 4 1 f 1 e a d 9 - 6 8 7 6 - 4 8 7 c - 9 b 5 5 - 2 f d c 9 e 0 5 d 7 e 2 " 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 C h o o s i n g G e o F i e l d s = " f a l s e " & g t ; & l t ; X Y   N a m e = " G e o X Y "   V i s i b l e = " f a l s e " & g t ; & l t ; G e o C o l u m n s & g t ; & l t ; G e o C o l u m n 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 / & g t ; & l t ; / G e o C o l u m n & g t ; & l t ; / G e o C o l u m n s & g t ; & l t ; X C o o r d 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 / & g t ; & l t ; / X C o o r d & g t ; & l t ; Y C o o r d 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 / & g t ; & l t ; / Y C o o r d & g t ; & l t ; / X Y & g t ; & l t ; M e a s u r e s 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Y C o o r d & l t ; / G e o M a p p i n g T y p e & g t ; & l t ; G e o M a p p i n g T y p e & g t ; X C o o r d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 G u i d = " 8 8 6 2 7 a b 0 - c 0 8 7 - 4 9 2 8 - a 7 c d - 9 1 e 9 1 c 5 f e d 5 b "   R e v = " 1 "   R e v G u i d = " 7 e 0 d c 7 e 6 - d 6 8 e - 4 6 0 5 - 9 3 8 5 - 0 4 5 9 c d 9 1 c 2 6 8 " 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e b 9 4 3 4 f - 8 1 7 d - 4 a 2 5 - 8 0 8 4 - 9 5 0 3 2 0 8 8 0 d 9 1 " > < T r a n s i t i o n > M o v e T o < / T r a n s i t i o n > < E f f e c t > S t a t i o n < / E f f e c t > < T h e m e > O r g a n i c 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 1 5 . 0 4 3 4 4 1 3 4 2 1 5 2 2 2 4 < / L a t i t u d e > < L o n g i t u d e > - 8 8 . 1 2 1 3 2 7 9 3 7 0 2 6 6 6 3 < / L o n g i t u d e > < R o t a t i o n > 0 < / R o t a t i o n > < P i v o t A n g l e > 0 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E c 4 S U R B V H h e 7 b 1 n k F t Z d i b 4 w X s P J J C e T H o m X d K z f F V X V V t N d 8 u O R j P S S C t p Y z d i N 3 Z 2 Y m N + r n 5 N K E I b s S t F 7 G x I q 1 l J M 9 O t 7 p a 6 u 7 q q u s u x y C K L L H r P J N N 7 A y S A h E v 4 Z / a c C 4 C J T G a S S R Z Z x S L x J Z P 5 8 P A e z H v n u 8 f c c 8 7 V n D z x s Y q H Q K F Q w A / / 8 S f 4 w 3 / 7 + 9 B o q j u X Y 9 l + e U 6 B r k l b f b Q 6 V I l O 1 V c f 1 E G h T x r J 3 f / 8 B r 4 Y l P / D H 6 H 1 f / 8 b 6 A J 0 T + i e l R Z U q H S T 5 k g g c p F R m M x G T E Q y C D g N m J t f w K b d P S Q r q w n L 0 4 G H I p R C F + 2 t X 7 y N b 3 7 z 6 7 C Y z d W 9 K 2 D Z t V M y K r S O N V x Q + k R y R I Y u p K v u q K B I N 2 2 + 2 C D U l w G D R o X H p E L i Q d G r h b a o Q O u s 3 A t p W o K + l U Z A l i S F / i X p O Z 8 W c p y O p b / i f t J 2 X g Y y 9 h V G y q c I d 0 n n 7 G w Y 8 f h 8 9 d E i x s Y m x N 9 i s Y T R 0 V H s 2 r k T U 1 P T 4 v H w 8 C g S i a R 4 n p F K p T E 0 P C K 2 o 3 M x 8 Z c h h x U U 8 k X 0 9 Q 1 g e G g E C 5 l s 9 R m 6 5 k T S I d p 3 5 f I 1 O j 8 l y C R N 0 B 2 o Q 4 N M X x w U q T L O B l U Z z S Y F f q u K g j Q P O Z + D 3 k S C U y U T Q 5 C J B j s x g N I Y y G Q S o G 2 F t B b v 1 / m 1 s A e 1 a D Y r a L Z V f o M W Y t 9 T h i U S K s s y / t P / 8 z c 4 d v y T 6 p 4 K P j n x K f 7 f v / 3 P Y v v m z V 7 8 4 A c / w i / e f h c f f 3 w c B o M e 5 8 9 f w I c f f S y e L 5 f L + O u / / l v S Y g p U V c X Z s + f F f s a H 1 z / C B x 9 8 R M / J S M w n 0 N / f L / a P j o z j 5 z 9 / G 5 l U R r z e T 9 4 + i d M n T k H f o R M k Z E z N P 9 2 m w h M F I l O L U R Z k 0 t m 1 m F n o E 7 u t 8 M D a Z c d s V o v p j F b 8 5 d 9 5 G h d L d H s W i h V z X S m I w 0 k Y S M D s G i g 5 I h X d R j l B / x H J U j k g n a f n S P q Y W C Q q I J F 4 K r C E U J n M A p q a A h g Z G a 3 u A X K 5 n C A M c U N g L h r F a 1 9 7 F f / r v / u f 8 d / / 6 R / T R d H i y H O H i R w D p K 2 K + M k / / Q w 9 e / d g 8 6 a N 9 H o Z u F x O c d 6 H 7 x 6 D O + j C d 7 / 3 H W z f v g 3 7 D + 7 D v v 1 7 U S 6 V c O X K V f z 6 b 3 w X P f t 2 Y 8 f O b v z + 7 / 4 a I r G 4 O E 8 X o D t F N 6 n J U f 0 A D T x W h I h I z S 4 V G o s W a l G l e 5 h F L m z G u X O X M T A 6 g p / + / E O 6 Z x p c O X 0 c f V e v i H O K J E b x g h Y Z S Y s w W R H h Q h 9 m k v 3 Q V L 0 B J U 2 M I U n T e S r i 5 r I C T o v Y x O z M H E a u n U F 8 e g w L i R R u X j i P w c s X c P 3 8 u c o B l f H 0 K 4 M l h I q R E H d 2 d A g z j r U L g w n y v e / 9 C 7 j d L v E 4 H I 6 g K R A Q G o h / G e s 6 O 2 A y m X D x 4 h W M j 4 / j d S I c Y 6 B / C F 0 b 1 q M 8 X K b R K 4 P n X z g i 9 t f j w w 8 / x p 4 9 u 6 q P K j A Z K n 8 X F r K Y L e g w S z d J T j Q I 9 b j h S k n Q G B Y t A T 3 m Y H d Y s X H r O h w 6 t B f O 9 k 1 4 7 s 1 v w G B U s e / F V 7 F 1 T 4 8 4 T l H K U E p 9 M C o z s G h m i J D b 4 L W 2 I q I M i e e 1 N i I n m 4 S s q L K V + 1 g a l V A + + w 7 t C O D I 1 v 3 Y t a 2 D z n N g 0 6 4 D 2 L 1 / P 7 p 7 D o r j a h K q l h / v / V / J / n k Y m 2 g J o d g n W t + 1 D i 6 n E 4 l k C g X S O O w P 5 f M F 7 N 5 V E f p o N I Y f / + S f 8 X / + X 3 8 l y F b D G 2 + 8 h l + 9 9 z 7 + / b / / X + 5 E c i Y n p 9 D c H E L c m R K E W w l M 3 v a O 9 u q j p T C b b f A Y K 6 R N 2 s i e a O C x w t q y K A 7 y P J n s v p A w x x h s 2 q 0 G r d Y A r X E r M m U j c q U k T p z 4 B J + d u o L p g R w N m M d x b e g W b p M F c / 4 C a T S 5 Q o x i S A / d 9 u 8 g 5 C f i u i v B J x s R d Z 1 X h c u i o s 2 t g r n t 0 l c + A B N d I h P y c W E l u j 4 M h b W l O t t 1 g g j Q 3 t 4 G n 8 + L C G m i H / 7 w x / g + a a c b N 2 5 i 5 8 4 d k C Q J p V I R / + P / 8 K f 4 o z / 8 A 3 z v u 9 8 R 5 7 G p + K t f v o 9 g s A m 9 v b f F P q Y 3 a z m V y K W S X 8 X + 2 W r Q a l c e C + J k m 5 t J W 7 G d z R Z 8 A 4 8 P Z u 2 i + P D W n E k v S B T J V / y k t c B k 8 p P g b 8 e W A 6 / i t d d e x P 4 D e 9 B z 5 F X 0 9 H R j e / d m H D z Y Q + Q x i q i g l c Z X V U 9 i Y q Z 7 T 3 8 5 C l i v E h Q y N / 1 W R R z H 9 9 9 l U K E n W S g V H k b M v z j o / v i / + 4 M / G 0 0 k 4 L F a 0 N b W B q 3 F g / 0 9 2 w U B 2 A 9 q b W t B K B h E q D k I r U 4 r o n Q 7 y c + x W C w i g K D G p j E w F c G G j V 3 Y s W M 7 S q T V Q t 6 g 0 F K Z h Q W 0 N b X A Y D E g m 8 2 J 1 2 I o a b L R T Z W r J 8 t k O h L x H A 6 7 e M x g H 6 6 t s x m t f v e d i 2 z X K l i Q 1 3 Z j G 3 g w q H I Y s j S J T C E G v d Z I A 6 E J e X n l Q a 4 C F u p 7 P U / m e l k j f h W S g 9 o 2 / 2 Z K N M j q N C B x I w e d 5 I A J R d B a a e D N k z x E S B 7 I G N G 5 l t 5 r P R H J Y Q P y 6 p M t A 7 q D u 3 f 9 W X h y k s j U i k 9 O n k N n y A W L 1 S r 8 F 7 / P B 7 1 O h y S Z f Q 6 7 X Q i / w + x A P J U g 4 p S Q J L N Q K d l h 9 V i w k Q j l 9 X p J 2 + i g p 9 F N b 9 Q j l Z 2 F b E r D Y w v B Z D Y h k 1 4 Q g Y u 8 n B f b d r s N T c E A c k S 2 f C 5 P K r 2 M V D I N k 9 G E l p Y K + W r 3 T U N a j G 9 I A 4 8 e G i 3 d W 1 U H r a E D B c V 8 T z L 5 T Q q c p D U S G Q U 6 / V L h Z o t E s 4 a J W 4 k I x f d S l 1 V A Y z I N s L S T O B p R d C h r E o i k w 2 J + M 5 v M w C C Z U a I f g 1 W P X D I P j 1 6 H e H Q S y Y I B U 6 N j 8 D X 5 x G t e u D y C 1 m a P 2 H 6 U 4 F A C f y W O F 0 g S f W e S Q 5 6 H F X L J V l f d 9 + X v r j l 5 8 m N V I q L o S f v U T m b I k o q R 0 V E h 2 E w m j u 6 Z T G b k S O u 4 v W 7 M z f F j E x w u J y y 1 K M I a s N p F l y V Z f G i D c e l r z W a 0 a H Z U 7 G g 2 P T T k n K p 1 j n M D X y x C Z I b x 7 b t y 9 T r C 0 R y R S g e 3 x 4 8 W 8 r 2 H b 1 y F y 9 t M R 8 k Y G b i N I 6 + / W T l p B Y T H p x G e G i Z f P Y F D R 1 7 E S N 9 V 8 b o J s p a a Q 8 3 k v x d w 4 L l X 4 b K q m J 0 J C 6 t n t q R F 0 C a J K R c f v e f U z K T w v 1 k u c r k S b v V P k 3 W 1 v v o O j w Y D Q z N o b 2 u i L R W x u T g K J Q W n j r 2 P r 7 3 5 B v x N A V y 7 2 o 8 j z + 3 G x c s D 6 L t 6 F p o f v 3 d c Z R v 1 W i S M 3 c F Q 5 V V W g U p q t 6 a i a x i O x L H e 6 S N T s b r j M Y H N g S y N D h n p 2 S A T D 2 4 G U g A G K H D X u Y 8 x 8 m n K 1 U C B j g Z C m Q b C I A n 5 F 5 G S p f J k r z o I s z 5 E g k 6 D L H 2 W R w 0 e / c V I X 7 3 N d p 2 C 6 M w o u r o q R M n n 8 / j o o + N E o L y w o G J E L o 5 A s 0 X V t n k v O r t W D n A 9 L H p v D O D 6 l Y v 4 3 d / / V + K z / f 3 f / B 2 a W j v I 5 b E J B T M 1 M Y R / + X u / h d G J B D r b 3 N A c / + R j l e 4 J f c A i P v 3 0 N A J + P / b u W x r G X g 2 T E 9 O 4 c u U a m Q s q O t r b s G / f 7 u o z S 6 G W S P M Z q w / q c O n U a b j o o h Q L B X T 3 7 K n u v T d 4 Q v H W x X M I t q 1 H m U Y x q V y A v 7 U d k / 0 3 s H n P f j J f H r 9 g P W 4 0 W d i 0 q D 6 4 F 0 i + a y Y x X 5 e n 4 K s L n L 8 0 j I P 7 N l Q f k W y G h 7 B h Q 5 f Y z q b y s N j M k E j m j D T i s K W 0 Q F b T + p Z 1 U I 0 a n L k x h a 6 N H e L Y L w O a 4 + 9 8 p N Y c w F J R h t G 0 N H / u X h B 5 X Q E y w / i m s r l I / p O q V q J 5 s U g E D q c L U 2 N j 6 H B s g q H t 7 t e d G Z + A P x Q k s 0 E P H f l q 9 V D Z Y S V H t Y Z S h D 5 b U I c c 2 d 4 p n p Y n l A s S + W s 6 M a J 9 1 W D R q u D g p s v M l 6 7 G D P 7 7 c C i U a Y C L Z M g c i m E h O Y / m j k 2 I T Q 1 g / f a D 0 K 0 8 Y / F E o 2 9 g R m i E 7 V t b 0 U w a m O c 3 9 X o D t I 4 W N L v I 3 w p H o S U N G V j v Q z w W h 8 / P v p Q G i X g C H p 9 b v A a b g s t d D E 4 k M B h X G N 1 X A E c + C 8 q D y Z b w o a r b A j z v c G V u G v t C r d U 9 q 4 A n 6 p b l O V 6 a o v P a V j 8 v l 8 3 j 0 1 N n M D U 1 R S P O B p G z x + q a V X d Z k r B n z w 5 x n J x U o X M v / S K l c Q n G z s o b f n j 0 U x E Q s V h t 8 H g 8 C M / O o K W t H c 1 d m z A 7 M g q H w 4 p Y L I a t e w + I 4 5 8 k 1 H y Q G m 7 f H h R T F K V y C Y c O H a J R 1 4 A P P z q K 7 3 7 3 W 9 U j 1 g C 6 F x r y Z W a q k 6 Z P G 9 j 8 b b F X 7 d x l K E / L 0 P O g T t p J V T U 4 f / Y i t H q t i F h / f O y 4 s J z M Z r O Y 7 7 Q G 2 h F s b q F B f h I L q S i 6 9 6 0 u H 5 W p m g r W O m 3 A u E O o W 7 f 6 a c T U i k A E 2 6 M c N u d J W Q 4 8 H D l y A O + 8 / R 5 a i S w l Y r i P C J B J p 8 k 0 r J l 4 i 6 O r m i X 7 1 7 b C j e W A i K 4 i S R w t 5 J H j 5 2 + 9 g 9 / 6 z e 8 j M j 8 O i 8 F L R L B B S d H I 7 S J f K Z P F j R u 9 m J m Z w S u v v A y 3 y w U 9 q f h k p o S 8 9 h 4 Z 7 k 8 w 6 m 8 S Q x 2 5 B n T u p u t S 3 f G A 4 O w B N q e 1 N o 1 I Q o 0 8 7 A t 9 R b D 8 + i 2 H E i d t R L J T K / 3 R p O a h u r x i e 4 Z M Y h L v x 4 6 7 N F Q N 6 V Q G T q c D u d k y r P o 0 G f Y + I g t 9 Y L p 5 N b A q Z W L 8 8 p c f w G q 1 w u v z Y n d 3 N 3 n L 1 Q P q M D E 9 i / N n z o t J Y 6 6 l k i Q Z W 7 d s F t F D H T k M h w 9 X R w v + N E u V 0 x 3 w / F V B V 6 D R y I Y k C R K D y c n n C / B Q R p 9 J 4 b C v R h a f b b k p + W X B S c 4 1 m f 5 3 o J K J p q k P a N J H 5 + R R n Z u + y y o 3 X q T t 0 D 9 O O F 2 O 2 Q T t o 1 H 6 a c e 9 S H W n X K Q O / b e G s X 5 D J 5 l 5 e s T m s y i b 7 I / V R V i V U H d A z 5 Z j C j L W A r y 2 t W U r X C f y u K w W d J I 5 x i 9 Q J H P O S F I i q w p p m c r w Q e M I / y e E v h 5 q k X b X 2 f w f v / 0 O D r / 6 C m 5 c v I S e I y / g V t 8 A 8 r k M 8 m U t t u 0 7 h K F r V 7 C Q z W D 3 4 e c x d O M a N u / c g / n Z a Q w N 3 o L d 7 i J N l 0 L H x t 3 k U 9 w 7 g v m 4 s Z o g 1 L L y + T p z C J q n D / g v 7 y u n y j C 6 7 2 / v z 0 8 p K H q W 2 d / P G E Q g h 3 l S 5 Y q o y a L B i f 2 w b F 7 C 1 S u X 8 R w N 2 j z 4 q n k V C v 3 y 4 D W z Q J r r E V 6 6 e x J q M q 5 B u 0 d F m J y / E A k E H 3 h u a h K H y V 9 Z j m Q y Q / 6 Q Q 2 x z X E J Y H 3 x C 3 W A g R y t B j B q 4 B o o n b B m 1 R F v k N C u O w D V i h w s R D A 4 O Y s v e 1 5 D L J 2 C x O I l A k / C R z Z y Z J 6 3 q c + L 8 8 Y + w 8 + B r s D 5 B x W z 1 h O K b q b V U v u O N i x e R I V / S 4 X Y j S 2 b 0 o V d e w e X P z m D r r l 0 Y G e j H z n 3 7 x H G r Y W F I R q b Z I O Y N d S x R K 1 y 6 p w W X T x 5 D 1 5 Y d y G f m Y b Q 4 M D k + D K v F j G B L J z z B I I J 0 j U v k U x l b l 1 o l S o b I 5 a j I H Q f N N M t M 4 z C R i t y v R w J B K E 4 X O v n B B 9 i w Z a v g Q G w u g o M v v l g 5 g l D v l G m I B O n Z I T H h y + z n P D y r x S T S k m q Q y D T T O y u f U J F V c g 5 P C K f b Y r b i x e 3 P w R D S Y m J k B N n M A m x 2 G 3 L Z L D m J a Z j p 4 u z Y v 1 + c d y + w r 0 d v T W a k B L 1 L h 8 J C G T q D G U a 9 z K 4 a M a 9 I 7 0 f O q t m B V G w G / p Y v V z s x 7 m f / P w x y U z J S H g N Z 2 C r 8 F v K h H s O 8 0 F c F x 3 7 x T / i 9 3 / 0 N M a B o S e Z K Y Q U a j x Y 6 q w Z T 8 0 B b x Z W 6 g / P n L 8 H v D 4 j q C Z 5 M 7 l y / E X O R W d i d H u S L M j b v X n k K 6 H 6 4 v 8 l X R Z T c K J J 3 G O m e m f Q a k Y E O M k 3 M B n Y E l r 7 E S v N O G i K B S i Y f I 5 Y t w F / v U F S h 5 f S O A m m o u n A 5 O 9 7 1 J Q X L 8 S A R m C 8 T N U J J Z O f r l 9 n 5 D 4 u v y n d / 3 G j m y t 9 l l + L 9 9 4 8 i G A y R N T O A V 1 5 5 F T O j 0 9 i 1 v V u 0 Y C i T / y r E d h k 4 U Z z r u j 4 P 7 i L U 8 P A 4 z p 0 7 h + 3 d 2 5 F M p E g L y T h y 5 B C O H z 8 h o n v s 5 P u 8 X t z u 6 8 e 3 v v W G O G c 2 n k Y z m V q M P J E p S f 5 N T Y B S e Y 1 I x + e b L / a R b z D c 3 w + 3 E s C Y q 4 C d g R C M x o o K F k T k N P 0 I a Z c g f b F l P G K / q z J n s w i J z M C o 5 c n 3 H x 6 l h u L C v 3 C J r k / V X H 6 W 0 U T s 0 F X L P + 6 F w g d / C / P X / 7 j 6 q A I l r y C i r C 4 7 0 U g M N p u L X I c K + 5 R 5 M h 2 9 9 y b c m j V U D R P R A j o C d 2 s X 9 o f C C 2 n S Y A b 8 9 I c / R i D g x 8 b t W 3 H 7 5 m 1 s 2 L A J u p A b 3 Y E m j A 2 P I J N M Q k f a a i v 5 B y Z 9 5 Q u N j y f g 8 p t h y e r x y Z W T 2 N G 9 A 8 N k F v J c l c P p E M 5 6 z 5 7 d G B w a E v M K u 3 d 3 C 3 N S 9 L Q Y j 9 K 5 Q T L 7 L C j k 0 s L U M 5 g e 6 G s 9 d j w q Q s k p B b P o p 2 F l H f R 6 W 3 X v s w m 1 N A i 9 V g u 7 x o t I U s E 6 v x s R S Q d F S 8 M u D d y 9 l y 6 h e + 9 e c k c W C c d j k I g B s X j c Z z x S y P S T y H V o I d P R Q K a Z a D J k 0 y A 9 K i M b W l R x p W I Z L W T B Z Z v S d x O K J 0 x r 1 b k P A 2 V m E N q W T W K b N Y r w s z i y Q g S a G J 8 R i b W 3 b v a S 1 j u I K b J f V b M J L U 6 X S J u R 5 k g z N d 1 / t F m E i B X S H w 3 6 J x d g d 1 l R K O p I 0 N Q V V f q X B R 2 Z r U 3 u t R M 8 l t W Q S b z y 8 b O Z G 5 U N 7 c P Z + E 8 b w u M T c D c F k I z O w 2 j Q k e C T L 2 1 1 k z 9 N p C H h k G Q t j K a H H 8 x 4 I p 5 R i 7 S X R i Q Y u / R i 2 k M t K 4 h N A V d H j + P g i 9 u J r I a l h G L W z k W i y C x k i V h J e N x u c u 7 L Y n K X i w u 5 B m p w c E h M 7 n Z 0 d m L 7 t o 3 i P J n e k 2 M S P E / C D L 4 X q h Q Q p h v P R V 0 L h 9 F q 9 6 K J t I 7 W r M G V m W n 0 t N w 7 S 4 N H C q 6 n u j X Y R + + r F 5 9 1 P p 2 l L 6 S B i V 5 n 6 7 7 D 1 S O / f N i h i D q e R w K y 8 W d z R K i v G J l Y W 9 T m L O v / V p 4 D 5 h N Z u F 2 W x f n E J w B p s o y c L h d S 8 2 Q 5 e b g u r / J 5 O Q 2 q K s I i Q d d q t S A 6 F U P B k E R r Y B 0 R 6 i g R a p W p j t U a T r I b k 8 p F c O L o J f z a G 9 / E A u l R x 3 2 S F 8 K p A Z T V r W h 3 k 8 m S U N B M a p Q L C x P / 7 e 9 h f P n 3 4 O g w I p I a Q t C 1 E S P k Y x m J G I O 9 t + C i L 7 X 3 + e e E M B U L g K k q n L r E H A o Z H w w d F Y 3 G Z R 6 r T Y h + m Q j S B 7 / f I L M W c N 5 k 2 Z P B f C 4 M r X 5 b d e + T D x 5 8 f / r j n 2 P j l h 0 I N f v R 3 h 7 E z E w Y Z 0 6 d J 7 f A h 7 m 5 G P k o L r g d O j z 3 0 m J k + c v G Z x + 8 S 0 T y I 5 M t Q C P n c O C 1 b + C D 9 0 / h m 9 9 6 C a Z U A h d v X C A r 6 z C 5 I 3 Y M D o z A 7 t H D a C F 1 8 e f / x 1 + q D n L q m 5 u b 4 P d 7 k U m l x b x I S 0 s 7 3 n n v f W z d u h k X L l z C y / R l E / S c h w S 8 t S 1 Y f V v S F g u k l V a a N 6 o D p z V t 3 7 6 F f B 4 F R T m L Y h I w e s z o j Y S x U x 8 k n 0 e L o f I k p t N l 7 P W 3 w m I 1 w W z Q I 5 G d g c f W I o R J 6 9 e R W X i 3 G V Q J Z H B H W T I v a 0 P H E 4 R H 5 j t l F M Q 1 A 5 D J 1 p B l P T S 6 b X Q 9 n s A R 5 C k D u y y 3 B m b h 9 1 i x k C 1 h U 4 c P 6 u g c Z p V Z 9 P T s F p p 2 n r T Y s W M n 4 A 4 Y o P u T f / c f / s z q C U D K k o o j t n F l r Y N I w 6 P 9 l i 0 b 4 f N 5 R M k 7 P z c 9 P Y P N W 7 p w 6 d I 1 I l x I 1 M e w m X Y v c L h c p y d T 7 m o f I p E I T n 5 y C p M z U 9 i 4 f g M G r 9 z A x v Y u 6 D 0 6 8 h k 8 s G i j C L h b k B z L w u o 1 I Z m b J o f T J 8 q h q x r 3 L o g 5 O n r O T l o 2 m 6 f t J y j y x X N 2 9 g f M 9 D 7 1 4 U d o 7 + r C S F 8 f X F 4 v f v i f / z 8 U c 1 m E I 1 O w B y u O o V a / 8 4 7 J 1 M D j B V / n J r 8 D Z 4 / 9 C l t 2 7 M D 5 z 8 6 S b K r w e j w i 1 s B V 5 t w u j 9 P 0 / J 5 Q p c C w e q 6 A P y f B 4 C c 2 P e L 7 x b 5 T u S x h a L Q f W z d v F 3 v m s 9 N Q S h J 9 k E r 9 y m y y D 8 3 u r W J b 6 f 0 U l / M O u O i D z s z O w m g 0 i v L 5 b X t b E H R u w N j Y J D o 6 2 s T E 8 v Q 0 + W G t I X z 2 2 U W s 3 1 1 t P / U I w a X P + m X l 3 v e D g T S K / y H m k 6 + d P Y d A S z P M V q v w C b N c I d 3 U h u T C A C I z k w i t D 6 E s W c n R 3 l w 9 o 4 E v A j x H q l Q t A l d B g b V S e S 8 w O 1 O R z 8 H B 4 b s J x f A X i F S P a P J x E V r x h q l k C n a H A 3 a b l b T W V b z y + g F Y i 9 5 K U i j h 6 N E T e P 1 r L 5 P z X Z u 3 I q E a y M K y y U z 2 u A S z 2 Q h Z k d D f N 0 z 2 e L s I k n A 9 D M k 8 v v m N V / H J i b N k T 7 r h D z b B F / R j e m Q c 6 W S M b C Z S 1 7 s P Q c 8 z 0 w 8 A d p p L + S J i U y O I z E X I W U 3 i 4 E t v 4 M K n H 8 P v 8 6 L 7 0 A v V I x f h M y p Y V s n / w J i Z m B C 1 P Z G Z a e w + e A C + Q K D 6 T K X 2 K c H z U A 1 8 I X j / p / + I H T 1 H s L e 7 A 3 M Z 0 j R k c Q V K M l l W H G B R k E q n M T U 5 I 5 o U r U g o x l p s / 2 i s Y v L 5 F h s W P R j 4 n V f Q h B c u X B Z 1 L K F Q U E Q D G e f P X k b 7 N g d S O Q V b m 7 a I j P Y 8 a b z x Z A J W n R 4 d 3 m q D D j p 8 i v j D X U u F j 0 G P F f r S r L q L + Q K N / A 9 f q 8 / p U h 1 k j t 0 L j 3 I C t 4 Z I W g O P V R W h Y E Y j Q + K L B V e U q 7 D S Y L 5 4 b 8 3 v / A N s O 3 q Q b 2 7 D 8 d M n 0 L N 5 J 1 o 2 t k D 3 W / / 6 3 / 5 Z 9 Z i l m J N h q u b j s S C O D w / R S J + E m + z 6 G v Q i x U g j s n x X 8 o 9 5 d L + X q S 9 F l E p A Y 9 m B r W T y G I w m 8 h v m R M 8 / t 8 u J k i T B 5 / G R S d j K y k 7 A o N O S 7 2 W D y 2 L B F T K V o u S j D d / u g 6 d j A 1 q d K j S y C p + N J 3 9 p J C H T U P 8 5 J 6 d U e r 2 5 c F i U t s y H u S I 5 Q N + b y M p l F d X S C b N O F V M I Z 4 4 f F 9 H K k f 6 + S h c p G s X s z k o 2 y V p B C p n 8 T X o 9 q x Y L Z G Y 4 q / 7 q s 9 T 9 q V i U S D x U c C M h 7 j i U z 5 d E + 7 r p m Q Q c d g u u 3 S A z O F i Z N + U A A g + c L E 7 X b k z c 2 b 9 W l M s y 2 u g W O Y y q + O U k 7 7 J C c k O j N y + Q U E M x r y D Y E o C G 5 M 4 S D C A Z S 0 P n s E C x r u B D 1 a M 2 2 n L N v k o 2 Z J R 8 G X 9 T E 5 y i L I O / w M p E W o 4 k m W / u 6 g R Z P R R Z R u + V q 2 j p 6 M D k 2 C j 2 H K z 4 P 6 d P n a P R w E S O n h O 5 f B 5 t 7 a 3 w e d 3 0 X j q R C r U a L k x P Y X 9 L 2 x I S 1 x r L z K b o w t A I L z 2 k c + i n 0 Y m X d O G g R 2 y B / M F V R g o v m X s m u i Z T E 2 N o 8 X c i F o 3 A 6 r H C z j 3 e a b 9 a o s + z 1 r o l v j N 0 6 H t H P 4 O e t P D c 7 D j 2 7 d t P P m W E t K 4 W N v p e 6 3 Y d q h z 7 l C K b L a K 3 b 5 p 8 R h P 2 7 G j F d D h F 1 0 W D Z D S B H S 1 G l M o 2 W N 1 2 y F o V S r V 9 w 6 W r o y Q r e v T s u r s q 4 p f v H M O r r x 0 W 8 5 U / + P v / h n I h i x e / / n 3 o t W V I + S Q G r p 3 D n / z J H 1 W P X h t K p T K u X r u G p n Y b N P / p 7 3 6 o e o M h y K Q B e A S X R U 8 2 6 U 5 h n q m k w M t E X 4 E 4 D y Q c D 4 D l m i 0 y G 0 a w O Y R S V k J B y p M P p c L j q Y z 2 E 9 N x d L Q u e o i T s S T a u U F m H X j 1 h 4 i q E w P E N J l P 2 m r l 8 E o Y v H a F 3 l 8 m R 3 M C e / Y e Q l / v d e z b v g v J f A I 7 d 3 I w p Y L a Y M L 1 N D r 6 w N y J q M 2 1 6 t h 0 b 9 C 5 M k 8 / 0 C j I 3 Z 3 Y n J V U C e e v X c C R T S 2 Y c 1 T M T P 7 8 z 5 K 5 J z Q T O c f z y R y C g U p p U E B D P g v d C 5 5 4 5 Y Q D z i + N z y c w O j o m G r b s 3 b s L G p 0 d B o 8 f R f J z T N U 8 0 Q d F T Z n M 0 u D J w k i G B 9 7 / 2 Q + J 4 F n 8 / h / 9 M d K S R v R g M R B n 3 v n R 3 + H Q g T 1 o 6 X R B 8 1 9 / 9 q H K j m 8 y N i t m f m 1 2 O 5 1 c x v j Y C L p 3 7 U e J R g N N O Y c U m X s G P Y 0 C J M x f / / p r 4 s 3 q 6 0 w e B q v N Y Z 0 6 d U b k 6 D k d T j S R R u x c V 8 m c 4 I n m k f E x 0 Y P i 2 P E T 2 L N 7 F 2 7 c G h A t o A 8 d W O z U x D c i X y 7 D u k o z j t W E M k B a S F + 9 / j / 4 w U / w e 7 / 3 2 2 K b 8 + e W d z K t o Z Y l U o O y w G b s 5 x f 6 m e l Z m M o m l A L + 6 p 4 G G K L k a 0 5 C Y J 0 W t 3 p v Y 3 v 3 N l L i l e y L g c E R b N 5 M g w 8 J v / C 9 S T n M k M m s 9 T 0 c q R g a u s G i L R j h 8 q m T m J 6 a x I Z N W + F x W k T j G F 4 P g A f 4 I l l S V o v + 3 i b f a j j z w S 9 w 5 O v f h T t R h m W F b k a M y 5 9 9 J k w 0 L n f X 0 V D O I 8 r e 5 4 6 g Q G + c S i S x d e c O k Q 9 1 8 c o l 7 N + / j 4 h K Q l s N T X M / i 5 V K 1 1 c i 4 H S S N A S 5 R l w A W Q M n z U 7 P z I q 2 a M 8 / 9 x y y m R x i i Z g w I 9 1 u N y Y m J s X C c v / m 3 / x O 9 Y x 7 4 / q 1 X l g c X q x r C 2 J 4 Z B w d H a 3 i Y l 6 / f h 2 t r a 1 k S u q x u W s T v E 0 P n w N Z j 0 w 6 g 1 n y 0 T Z v r q R 2 c e m M 9 A S l 5 T w p 6 D 1 z X L T 4 3 r e r h 6 6 9 R 9 w H j g J n T h 2 H 4 d B + x B c m y M + 2 o K x 9 N M 0 v 5 0 k D e p s C + K e / / 1 v s 3 H c E 0 + P D 2 L H 3 M A I h P + S y g d z o h Y c j V D 2 a y J F b 3 q F o L a h V 7 w 7 S q G I l 5 4 7 V 9 X w i Q Y 5 k E 5 G w J I T J 4 V x b E h y b X Q E L + T g r c D u R z c N s 1 M N S F 5 B I D + c x b E + i J 8 h d T i s Q z e o N p N p 5 y d K 6 r y P f / g y p j u e R L W n R w f E Y G g l z J d D r s Q M s H k I u K s g U u G L 5 w Y I O 9 e A s E s 5 J d D g c G B 4 e E c s A 8 d x G D a x V V T l H 5 k x j 0 Y R 6 1 E d V O d E g W d S I 9 g i c P d O k V V D I K k g / 5 v I e z i 7 i D s q M z 0 0 o R v 2 X W g u 4 p l 9 T L Q H / 5 a 8 + w v Z t W 4 Q Q O c j E 2 7 S J e 6 Q v 9 Y E e B T h C V y Z n 5 e z p c 2 h p a U Y 8 n i A b 3 E j + r Y H c Q 0 k E Q N L p N N r b W 3 H l y n V 8 7 W s v V c + s n B v P V a Y H x K e u I 9 z y x j U M L m U p S + X F w + o c Q t 7 i 7 J H 6 1 2 B E u b U 1 a d A L 5 y 7 h I I 2 u b k 7 I 5 D t D x z 3 K E u 2 n G X y f a p 2 1 y q U y k a m E c m E B w / 0 3 E G r r g p G X R / K 4 Y F y h u H V N o N F z I Z E h v 0 y P 8 Y l p s q o k 3 L 5 + E a H W T i y k 4 n j + 5 T c e D a E Y T V l p T S u 8 M 3 T 5 I m S L C f / w D z / E H / z B v 6 r u / e K w m O 3 M v y o + + P A Y 3 n z 9 N R F B 5 M 6 z K y 2 v 8 8 E H x + 7 4 j o w I a Y w m I x 2 / Q j U x T z T X w B q M 3 2 M l 8 O c Q t j 7 9 4 8 X u t m 2 r Z I l w n 4 1 w k n w 6 P W l x 8 s c a 8 0 6 f D 6 l Y G i 7 / w 1 s P N f D 9 S s / F 4 P G F 8 N 6 7 / 0 R m h Y L n X n 4 d v d c u i C w e m 8 X 8 6 A j F a N K R + X e f 3 D 6 G N E d i 5 J Z F a y f h U N Y E j v + s c j o 3 v + Q D a h k V j x o c j W e z M x Q K r P o Z l o C V c t 1 H u X n 5 M m b J N 9 M Z D d h 1 4 K A o i u Q o 1 F o x M z 2 D 5 u b m O 0 1 r J P o 8 + m q Y v k G o J x e l k o Z M c x W / / O e f 4 N u / + d u P l l A M X 0 m G 0 X N v i Z T n F C R 0 a Y y N j C J f K J A g z 4 m G G R Y y e W R i f Y C 2 B w Y H R U C D l 7 w x G n j N I r K P U y l S 2 W 5 y P n V 4 4 Y U j d F 4 c Q 0 P D Y n Q Y p d c 6 d O g g m l s 4 p + 8 c v v O d r 1 f f b W 1 g T Z I h f 2 t 8 d F R 0 o 2 W T 0 O m w i Q n F N N n I + / a v v Q a J z T e X m 0 y L N b b 8 Z U x P z a C l l Q h V N Q + j 9 N 0 C 1 a V a G o T 6 6 u C R E + o O y q S x V D I D q w s V P w x 4 p l r l y J 5 r K U F r 0 T 5 2 5 L m H H R c q c i R R z J L X t N 1 j h k I a U 1 s X j G G / q f b e H P L m t K l a D 8 K 1 Y G p y W i x I V y P U W z 9 / B + v X r 4 P e H s S 1 y + f E x K 5 K a l R W t X j 1 2 5 W V I x t 4 8 v D 4 C F U F l z A E S S V y 8 8 q 5 S B z p a B p Z K S d C 2 L z i / M T k J C b G J / H d 7 3 4 b F y 5 e w b 6 9 u z F N A t n e 0 Q p 5 X k U K a X j c z r u I w o t Y p z V J S C V F V B V z + + i t W z e R p n m w A E k N k 9 M x F G H H l g 4 H j h 3 7 B C + / / D x O H T 0 K r 8 + P 9 Z s 3 4 / r F i 8 g t Z N C 9 b x + G e m / h y E u v L v G f 5 u P z 6 B u + A r O N Z 2 d V 7 N x 6 A A b 9 v Z 3 f + u z 6 G q H k q I r S 2 H l Y D x w W p i f P c z 2 O Z W M a e D x 4 7 I S q 4 d h b P 8 J v v / y b M L S x J q l o E 5 I 8 M b L n C 0 X R s F B o G B J G T u W I k N m U I C G 9 1 d e H z Z s 3 Y c + e n Z U X e l g s 8 3 m W I 1 P Q w G H S I r q g h V 2 X g c W 6 Q i M a t g s J X I W 6 k n / E C 4 F N x / v h C 3 C U U k N k 2 V J 5 Y h X k S / Q + x k o G w N T k l O g d X 9 N Q N f B b h r + A t Z 8 a e D T 4 w g h V Q 5 B 8 L J 4 v 0 D g 0 9 y x O 5 F X I d f d p 2 f Q o c P 7 8 F T I d Z U G Q D G k g n i i U y b R 6 4 4 2 X S e D z c N s f b J l J J t V M Y k A Q 0 m I x w e / o E h 1 u 9 X o T b O b K d A D 7 R N y c 0 s c 1 J z S g c K B l a H A Y G z Z 1 C U I l c j P w W K t L o h I a P t R X B 1 8 4 o Z a A 5 K m 2 3 K e w 6 P i 3 K j t 3 N d P / v O D X X p 2 / S 5 D M F O E i G z W u T h A h K s W P n I l 8 9 e o 1 7 O z a I Z a c u T l 2 C 4 F A o J r R o U F T w C d K o X 1 + j 5 i g 7 e 8 b w P q u d u g s M k o Z A 0 L N v K w k f e W E A m 3 V r 5 y P J 8 i k 9 I g s k b N n z q P n w H b R O s 0 X I u 2 Y d 4 m o H 3 f A j Z c M u N 4 7 i V 3 d j 3 Z 1 v g Y e P b 7 c o Y / e n U d f M Q K T s H O D d 4 Y c I w 1 2 P z K t n n R + F 2 R 6 X S l + 7 x O 4 u a Z Y 8 4 r g d p i g s e M O m S Q S e I N W R 6 b n Z p Q M J d F 9 t K O j E 3 a b B X a 7 X b S S H h + f E J n x N 2 7 c R n / / M F p b 2 z D Q N w q d 7 E A q n R G R x 7 d + + i 7 k 6 i S 4 H J N F k x q e s + K p g 2 w u i 1 y m J G y 8 J u c G M Q B M k n 8 p q Z X 0 j 3 J Z I Q 3 K m b M N P M n 4 c j X U M n D G B W d R c M l F b R R f j j P H j i F I w u p 1 + W G 0 G 5 F O J N H U 0 i x C 5 1 x 3 V E M y x / V S A M c I l i M z n 4 P d Y h H Z G l z b Z N K b Y b I t M n j J 3 F g d S o O S 6 L L E L c z W A q 7 l W q B f X m a V V 8 W X o o p Y H K y G + e g 8 y k T k p m 4 / f v q z n 6 F n 3 z Y k 0 0 m s b 9 0 q v k 8 z f a 9 j l + f E N A H 7 m Q a j F d s 2 L W v S 3 c A T h S e K U A L k X 3 F 1 q p n k W 4 6 R H 8 X 9 L V b B S u s B 3 Q X 6 d v w F 2 b H X k 7 8 i k 4 8 S G b 4 h B H b b x q 0 Y G B 3 E 9 P Q 0 9 v b 0 4 M K l S y I U z / N Z 8 / P z Y o F k j h 5 u 2 r i B h N m I S 5 e v I B Q M Y v 8 q c 1 L x g g Y + 8 9 L L y Y 1 D z 5 E 5 d + j w g U o 6 0 T L U W r V 9 + O F R v P n m 6 9 W 9 7 F r J k C Q 9 m X t r t F M b e C L w 5 B G q C q t W g Y u r 1 d l C u g 9 n 7 g W y 1 h D J a E g 4 A b 2 Z d I + s I u S s 9 F p 3 G 1 U Y c x V T b z V i R r K V 9 m T 1 + Y r n z 1 3 G w U N 7 q 4 / u j 8 9 O n c X e f T 0 w k V / G p f k l K Q + 9 1 i C K 4 G o 4 e + 4 M D h 8 6 U n 3 E i 1 C T r 1 X 3 f A N f D X w O U X 2 8 y C n k W y 2 Q Y G V J E x W r O 5 f j P k N B k s 4 X S 7 z o N Y J M D F W 3 m M q T p t E / o t O j Y N N C y S 0 S p h 4 B 0 p Z 8 N J + T r 5 a e C z J V X b K h i e t I k t l 5 9 2 9 K N K T h X + 6 6 a z I b 7 y x J a d R b 7 i K L 2 7 l Y J M n J s P z 8 5 R M f i t S W q d E x n D v 2 E e a m Z 6 t H P D i m + n t p c F E R H R / F U O 9 N E Q h p 4 N H j i d V Q q y F k J n 2 x Q p l G D b y I c c z 9 4 O F B u U i a S 6 4 s g F w P l j u u z K W n w A E 9 J h Z r q + K w B C l Y w k J 2 Q Q Q m O J h Q S X Y l V L c r m 5 W / n I p U n p J X X A 2 / P C V h u j y N d e s 7 M J u k N 7 v H 8 j 0 M f k 0 O r 5 8 9 d h S H X 3 t d h P 3 r G + I v R y 6 r k s l K g 4 a k Q b m Y h s 1 l u 2 u + q 4 F H g 6 8 c o W r w c 7 q R k Y T d R C Y Z C Y x Y s P l z y g i f z u l S a 6 m 4 5 f S n i 7 c u k z / V Q 4 R b + X h F K S O a G S O S q b C r f l j g W b F 2 T C 4 r u H a 9 l 7 R R E S Z P J 0 L t l c 6 8 X M j p d L m h 0 x t E V a j d a k X X t j 0 4 f / o 4 O r b s R W x 6 C A a D B e l U D D q D C b s P L e 3 p r i N / 1 G H V w q J l R 0 2 D m Z Q G d B g c e t K 6 W g 1 p S j J 9 M z d Q V r b D Q O / R w O f H V 5 Z Q j w v c H 6 L J R h T g f h n 3 i O b N 3 Y x C D a i i / F 6 A r + I K h 8 t K C Z o C + U t 1 i 8 i t C n q N a f L 3 m h 0 q l I v v Q X / g m 0 i l U 7 g x p c X e k B U m h 4 a I o 0 W h R J 9 T + H 6 k e f w V 0 3 E h R 0 T J T t N n a o W c 5 K L P i s b i 7 y H R Y 7 1 D d 6 c G r Y Y 7 K 3 k I 8 P v u E F t l e u l Y 3 c J j N 8 5 + h m 3 7 n 4 N S L o m W b O Y V s k g a q O D + Q / E z B h E F z G k F m R Q a 0 c U P p 0 p V 2 R K N x o X / M Z g c h i e 7 G M K W 5 M o k 1 v j 4 J P L 5 I o 4 e / Q Q / + f H P 8 N G H J z E + P S D y 9 o a H R 8 U x v N b V 7 E x Y b H N 7 a 1 7 i d H R k j M i k R S u R a S 4 c g W 7 P N 7 B A D u T Z T 8 + j z T c K 1 Z q + 0 y L A W C Y i E W E M X j 2 k l A y l o K I g j 2 H G k E E s M y r I x P 0 + 2 M / j a Q h D k / 4 + Z O I J 9 g q Z G H n y 2 z g x u Y a d h 5 / D Q j L D S R 1 s b 1 Z 2 N r A i V u / L 9 w y D R Y Z 7 3 7 k c w O j Q J G Y j s 2 K J n 0 x 6 A b d u 3 c J c J I Z Y P A 5 n m x O n T 5 8 T P S o 6 O 9 t F 1 g R n U c z M z A p T k C t w O d k X i S i s z g 6 R 1 s R V w T n 6 O x e N o Z g v w R t o w V / + 1 V / S 6 6 W g 0 + p w 4 v j H 2 L h p I 2 m h A q 7 1 3 8 S u P b t w 7 t N r 2 O U j v 8 f p g x R W c H 2 s F y 3 N I e R y Z C I 6 D N D o N U j l K w Q N u q p r c 7 F 2 J f 5 x C 7 X l k M k U z Z Z j Y p s H i 3 o y M b h 9 R U 5 Z P C 8 6 M 4 f I R D 9 S 8 Q j m 5 8 J Q S i X Y n N 4 7 Q Z Z n A T w J X 8 s 1 v T W Q Q p P f j F x e E p k s v C 5 V D Q 2 T 7 z 4 Q 4 X I O i F W F R y q V M T Y + c a c 0 Y 9 2 6 T g x d G S W t M Q l P c D 8 c b V a U E m X o y K c b T Y x h 4 8 Y u T A x O w + I y I Z 3 J Y F 1 n h y B e j D R d v p B H e 0 c b B o c n o d f I 8 B i 9 S E p x W K 1 2 k Y G / f / 9 e M R e n a s n n c W m g J Q 3 F y c T v / v J 9 7 N i 5 G W 5 n A O f O n x d t t F 7 / 2 q s 4 / d k Z 2 K w W f O 2 1 V z A 5 O Y X O 9 g 5 o y U T k O T e T k Z w n 4 g h n d H T S Z 7 j S f x y h F j + Z g x 6 0 t b b e K W y s B w d g Q v P 9 C H u 3 C I 1 1 r 2 D Q 0 4 z P z o f p + m k h 0 b X f u z O A b K 5 M 1 5 Q s A 3 r s 9 Z h h q v Y D Z D Q I t Q J i 4 V n 4 Q 4 s N X E Q G R 5 H T o S o Z F O f P X c T B w / v F i M V Q i 3 Q h V 8 j I q A e X l Y h e E i u A l + T h x m / c 8 + 3 6 j V 7 0 9 O y E f t 4 s M v N r U C Q F 4 7 c m R T s z J m G U T L s m Z x e m p m a I Z I o w Q z m p l / P / L B a z 6 K n A p G Z C 8 Q S 1 x W z B 1 P S 0 m J i W y h I S 8 q B 4 X Z 9 x C 2 m 6 3 I q T z j W w q c f R T j 3 J T W 3 K o Y G V 0 T D 5 V k A i m s L Y r c u Y n R z H f C Q i / J 3 B k S G M j I 1 j w 4 Z 1 o p K Y I 3 s s u I w V F 6 V b B k E + E s x I e g h 2 M 5 l L 9 K N K t I 8 z 7 4 0 a 9 P X 1 V 7 r l h l T Y 4 w G Y O k 1 0 O K t G O o 2 O Y b h t L j j 9 T h Q k 8 u l K W p E h b 7 f Z h R n Z u a 4 D i f m k q H D m d l r j Z I Z 6 / R 5 B H l 5 8 2 e l 2 i k Y 0 4 d k w U p k 0 v G 4 v o l N 5 O t 8 h z F e u U l 4 N / N E n x s d w 6 t R p F M j 0 z c M J B 6 8 f 1 M B d a G i o N c J r U m A i 4 v z s Z 2 / D 5 / b g 5 V d e x D / 9 9 C 3 8 1 m / 8 O p l L K i a G Z t C + g b R a 1 X J S u U E o 9 4 S o A y 9 l K o V l q A Y V C 4 4 c j n 7 0 M b w + N 2 m m P L x e D / 1 6 y T + L o L O j E 8 k 0 T w o n 8 f w L z y E S i Y o l U x L 0 + J v f e O M O 0 W p Q y N / h o k i j 0 Y A 4 k e P 7 3 / + 1 6 j N k q V b t N I 4 l q K t k F J f I l z N a V i Z I Z m E B s 9 N h W G 1 G Z H V m I u V D r N H z D K F B q A c A L 2 C s y j I G h 4 a x Z e t m v P v u + 2 g m 0 5 B D 2 6 F g S C T C 7 t j V j Y + P H k c w 1 I R 5 E u 5 v f P M N c W 5 p X B Y 9 / 5 b X e L G 5 J 2 s k s Y j d o c P 7 K j v T 8 w A 5 / T V I 8 0 R C I q f B T Y y u E n a t + O S T U 0 Q C F 5 l 9 O d E b g / t 3 t H e 0 4 7 X X X h L + G J u Y v K i e n R d d c L t E l s f t 2 / 1 k H r L f o M f W b d v R 2 t I E u 8 O O 6 R T 7 c Q / 4 A Z 4 x N A i 1 B t S y J R h O d U G Y S B z V q 0 F O K 9 A 5 t e T D A N E Y R 9 p I F y T I p y G N l L / 1 N t x f + x 5 Q n S x e U j h J x 3 P U i H 2 f y 5 e v 4 e D B f Z W l + 5 1 k D m Y k l E h p s F n J 7 c 0 4 l c l B P 7 p q A 5 z L F 6 + J g k T 2 n 7 h D r 9 V m F e F 4 N k e 5 J U A g 4 E X p 4 / 8 C 4 9 d + H 7 l i C l Z T p a u t M D X 5 h 9 6 X y R N O D a I 9 t A k j w 2 H E i W w + v 1 9 0 f v J 6 v H f 3 x C B J 4 X W 7 G l g d D U K t A V d O k m n m b 0 I u m 0 a x W M Z z p E l O n v w U O 3 f u w H o 7 C a i 3 t V K a E d R C S V c I U Q P P E f G j + v B 1 b U U Q z m w v R c v o n + 1 H a 3 s r / P 5 q l 6 N k H 2 w m H + S 8 S a Q 2 D Q + N i P 4 b C 9 k s 9 r b s h q H d g E w m R y / E l c Z m s T p K N D a P I B 3 D x C o W y D e 6 z 9 L z X M M 1 O H E N / p B H r J R Y g 9 P c B B v 5 e K u B l 9 i J F x u k W g 0 N Q j 0 k y k W l 0 p q 5 H n Q l W T P d 0 U A l F e H 8 I J q w E V o X r 3 r P P g 2 d m y x D W 9 a h d + Y m S g s S 9 G a 9 6 O e + f k M n + V R e S E p Z Z K P X o 7 6 v u y Z P J L Z 8 v t v G n X o V E w c x F m v I a g 1 j V s P 8 w i R K m k 7 + m g 2 s g s Z Q 8 5 A w m F b o 6 E r y X i M T E 4 B 1 U 8 i 1 W Z C J E 2 P V m F x J k H U Z I P H y p u T g r 2 t f j z 3 7 d q F n / x 6 M j Y 6 L n h R 6 7 d 0 B g i W L J F j o 9 c n M V A q V h 7 P J / s r G G j E 4 N I j x y S E R a l 8 r R q M a e O 3 t + O y j 9 z B 4 9 R J O / v I X W B Z z a Y D Q 0 F C P A P X L 4 P T 2 9 m M h k 0 F H R 4 c I X p S K J b g 9 L u w n w j B 4 a Z y 0 n M K 1 a z f x w n N H M D w 2 j h s 3 b q K l t Q 2 p V A p b t m z F + P g I L G Y z D h / e j x M n T p N f V E S 5 X B K 9 + d j M b G 1 b j L R N / m / / E z r + 4 v 9 G g n y s Q r E o m m w G m v z 0 N y b y 7 o p 8 r i S h X O L J M g 2 2 b N 6 A y b k h t K 9 b X L O X w d q p v q 3 Z S t D O T W L a 1 l l 9 1 M B K a B D q E c K u V e C 4 k z P H l 5 V M s 2 r K i p y Q R W N M 7 r 9 n l s w 0 u m v h M c 5 B 1 1 4 R Y C b a n F 5 P f h V p O T m L 8 N g Q A g E f X C 4 n P u M F D o h E m z d t F h n p H H G r Q Z 5 T o f P z I n I 6 M c n 7 i 3 d + i V / 7 9 j c E e X h Z H C Y Z L / 3 P H X e T q T S c T f J d q 5 r w h D N r 0 l h m H H 7 H y o S Z S f R D Y 9 x W f d T A a m g Q 6 g s C h 9 z j s R j S + Q j W B 7 a T z U h m V G I G n W q I C K F D O c E r 7 y 9 G 1 Z i I 7 7 z 9 n t B S b p d L B C Q 4 G j j Q P 4 S e n t 0 i + L A c U l E S Q Q y x S D c 5 a / H 5 O W z c s E V k T Z w 5 e x 7 b t m 2 H z + 9 E u h B F v p i s n r X Y P z C a H k H A u f K i 3 B x p j O Q b J R 7 3 Q 8 O H + o L A P S 2 u j i s w W j 0 i 8 7 s 8 I 6 M r 0 A p d k w 5 y S U H i H / 8 K m Q R Q G p F I e l l r a H D g 9 e + g K d g E o 9 k E r 9 c n 2 p a 1 t b W L 2 i W R 3 F 5 J c B d L U z K G R 0 e h I 7 N Q n 9 c j n p n A + s 5 K o q z B Y M K W H f v p f I 7 o 6 e C 2 h O j 1 K z Y q k y l b q G j V 1 c i U y o Y b Z F o j G h r q S 4 J f L s P g 1 J F + 0 E H J y 0 g V e c E 2 h y A S a 6 f 0 n A I b K S y x 2 g j 9 O 3 b 8 N H Q a F W a L B Z l k h p 7 g 5 S 5 n R A / 1 p k A T 9 v T s Q C Q 8 J 0 w 7 I x G I z b t b t 2 6 T l p q v r n 2 V w X O v b I V v B Z M u W w C W L 5 k k K 5 I o K 6 n l H z b C 5 W t D g 1 C P C R e v j G H 7 1 h Y U C m V 4 P Y s + y 9 R s C q 0 h F 6 6 f P o Z 8 S c W + F 1 / G 6 Q / e x o 7 t 2 z A + N i o S X z m z o Y U X G z D q R G b 6 7 G f v o R j a h v b W D v z q 6 E e w h 3 a i e 0 M T 0 t O T s H k s Y s U R R m x g X p R y + N Z 7 h J b j x a / X i k h K I y a k G d G s B l 4 L R y k F b 8 m 3 I m X Y W J J 0 T W h c p c c E 9 j k G h m Y R j i 5 t T j k 3 l 6 R R n z S A Y w P s z d v J H N P j 8 O u / B n / X N s i u L b C F N s H c 1 I l L f T M Y G + w T s Y 3 m I 9 + E K d i F A q m S / a 9 8 E 1 u 3 t u F 6 3 w T 0 N i 1 0 J / + r e N 1 4 f B 7 X J 6 4 j Z 0 6 J d Y D P n r 0 o W p j N k V 9 U A 0 f x V k O N T I y A T R U 1 U b x G F X / W w O d f q + y Z Q S P b / D F h L r a A n l 2 d y C w U 4 X F z P 7 Q K m k N u x B J 5 m E 1 6 r O / w i d 4 O Y 3 1 9 m B k b E z 0 e V F k h X y q J 2 O w E V O 9 W 6 C x m c M P Y f L w E x W l F I p W j c w 1 I Z U p w m s o I H n p T h N O v X r 2 O F 1 9 8 H i 6 n R y y 2 0 O Z v Q w E Z Z B M y C n o f B n u v 4 9 L Z 2 3 A 6 H P j s z H l M T 8 1 i n k z H T 0 + f g 8 5 o h 8 t h E d q Q F 5 3 j h q F X e y f Q 3 u w W 6 1 Y 5 n W y K 0 n e K 8 6 o p R j F / V S x K u N E 7 J b 5 P A 4 t o m H x P C N h v q o c o u a d / j F r o v Y b Y 9 D S k Q h Y u b x O u n P u E h N w M v d 4 g j n n z z V f E M f k c E c M c w N j 4 G G l B M + x 2 C 2 x 2 u 8 g 3 Z O 1 z / s I F P P / c E Z E g 2 z 8 0 h g 3 r 2 j B N P p n Z t w 6 F + J j o l c G v m 1 4 o i c R a i 1 m P m 5 N l r O / 0 C U J d u j o m C L h 3 9 4 P P S / H 3 4 c i j 0 f T 0 l Y A 0 C P W E Y z 4 y J 0 q t A 6 E A T N x O l 5 G N Q k d a q i D n I U l 2 W D U J h E g j 1 Q h Y j 1 E m y / p O j E x O i O p i F u b h 4 S H S j l 0 o S S U U d F Z Y 1 a J o 9 8 y L 1 0 1 O R 6 E 3 m J B V F S y k F u C 3 m z A W L W P v J i + G Y w o i 0 R S 6 t 7 Y S q S q d k 1 g D O + i Y 1 X D z 3 B k 6 V s K O Q 8 + L 7 A p e L d 1 s M s F k s W H j r p 7 q U U 8 H z O V 8 g 1 B P O s 6 d O I 6 O d R s h F b O Y m h j H 9 l 0 H c P P q O Z E V b t Y r e O H 5 5 1 A m L c I 9 J F Y q U e f k W 2 O g P u S t r W o 8 V f R / d 9 8 9 n S U w m 1 j m b x m 3 V z f W D n + Z T F f D s 2 M S e j U L D U J 9 l e E i n t i M d P s k F R k p T v 5 O B C 5 b A K l U G p I s o 7 t 7 c / X I C j K F O G 5 f I x P Q a B S L Z H d 1 d W H L l s 3 Q 6 u 4 W g X p C l R Q H a b C 2 R i 3 U f e D T Z B u E e h r A P d r t G g k l L Z l p h Q S s R j d S R Q s c R g V G 8 p c 0 V c K U T v 4 I x p f + J Z G N 8 w I X / Z e 5 N N D k Z N 9 m a Z W x J J f p t 4 B E 2 Q W 3 Q U G y 3 A g K L w F d q q m h A Q z 3 X R f R 2 p 6 e P Q 1 C P S 1 o M q t Q c x J 0 O i 3 C 1 T W l G A b y d f y O p b e Y U 5 O u X L 4 B q 9 W K x P w 8 s r k c W p q b M R s O 4 / X X X 0 E i C 9 R N n a E k 8 8 o i S 8 m U S a b F E j 3 1 S w g 9 i / B p 6 W L V B Z Q a h H q K w A Z Z q L p K i M I r j k R H k S u 3 w b 1 l a e U t Z 0 C U p I L Q U p z 1 v n s 3 9 + X j s y u i w J 1 p + b G Z N N 9 c r l K J f P q D d x B q b o O J C S R L i M a i 8 P l 8 6 N j 2 O d c + / g o j p F F Q j k l k I p Q B v Y p E K t U g 1 N O G 2 r I 7 T B p m h s K d Z Q i 1 2 q 2 g R Y V B r 0 W x n C N C 3 b v 3 W T g 1 I M L q T m s 3 0 r w e 8 D O A 2 h R F L Y q 5 G p p K Z A 3 U L Q p Y y u U x M D T S I N R X F b y S B v s 7 0 5 M T I r 9 P b 7 S K l m F y K Y + t H W 5 Y a J 9 S 5 A 5 L 5 F s d / S / 4 G F v g c H p R y K X R 1 R E U Z S C J R B L P P 3 + o + o p L E U 7 2 C + E S e I g I 3 1 c F / V e v w W L U Y G x 8 H C 9 8 / d s Y 7 b 2 B P A 1 E P M f X u W E d X a c M + a B G M q W N k B Q J F p 0 O n r y 8 Z D 2 x V C y N C 5 c v Y h d p + g a h v q K Q J R U T w 3 1 I R G M I t L S J D A t u A + 1 0 u 4 l t M t q D d h i N O p Q n J R j a 9 Z h Z Y A L S i M s k q U 4 S 1 y 8 i t x z 1 U T 6 u P H 4 W a 6 E 4 P h O y K y K I k y s l R A 1 b r p Q k H 1 R G s 6 d S x 8 a d h N 9 7 / y O 8 / s a r M J s t D U I 9 r W D e t J A w M H j 9 q Z j H i L 4 L p 1 F Q 9 G Q O a t C 6 r g u + g B / N 1 W O W o 0 E o 4 N h b P x L L w 4 6 O D t L 1 1 M J q N W J 8 f A q v f a v n D q H 6 + w b R 1 O S H x 1 t p F N o g 1 F O O m h Y q c O k F / U u I g M N S r K S p l k z s P i U m H 7 c j q E 9 3 4 h Z s 2 U w J k Z l J B H w u 3 L p 6 B t 9 6 5 Q 2 U L C Y s y D p o y g q C L j Z / K 9 d C r z d D k o o I O L p E q h e n Y L 3 / 3 k d 4 8 4 3 X y O S u T J 4 v G o I N P J X g Y A T 5 1 7 B q y W d a g U y M m c w 9 x O A p 8 p 8 u n f w Y Z 4 6 + D 6 W k w a f v v Y V 0 M o X T R 3 8 B q 9 2 K r e u a 8 O u / / i + g L x t I i 1 e m H T j v 9 / b Q G E y q F x P 9 a Q z 1 z s K K F p w 5 c 1 E 8 P x 9 P i F V W a m R i N D T U M 4 K g h U b j h Q z O 9 M a x Y 2 d X z Y 2 6 g + V a q q a h 8 k o b L O a n u 3 7 D O 1 e G a X 2 F R P K c A t W n 0 i B E 2 k z P V Q I a l P L c A 7 F C E w P 5 S c r N T 6 D d + Q o + O X 4 S z z 1 / G C Y T H a f S e V m 1 U b 7 x r C A r a T A 2 O I D d W 0 J I R 2 d w 4 9 p N S D o 7 X E 4 r c v k y L l 8 + i + m 4 B m 0 B G x b y U Z S 5 R x m R z q B N A 7 q l H Z K + S s g k c j B Z D C g V S o j P x T F H 5 t 3 l z 0 5 g + P Y t J O c z 2 B N q h i G k F Z P X n I W f U j W w m b W 0 X d E 6 s q z C Q B p I Z 6 j 8 c m B H G 1 g P W S o j T h q K F 2 b 4 8 z / / C x i 1 J u T V Q k N D P T s g w S A l V J Z v w 2 1 t g 1 l j Q 3 x 4 H m V n S X R M s r t I W B Q T + m 4 P I F U s o m u j B U Z j x d + Y n Y r D 5 j 8 E p + O r V 2 7 x 4 V v / j L a W E D b s e h F n T / w K b a E A O r v 3 C C I w W u Q i V K c B k / N A + + o N c x f B i p y I x 0 s E D Q 4 M 4 8 r V 6 9 i 3 b y 8 + + e Q E u r u 7 G 4 R 6 l i A V B x G c 7 4 R h g w 6 Z f A J n T l 4 R j n V T M I B t 2 7 b C W l 0 7 l 5 t t X r z a i 0 I + i f b N 6 z A 1 F M b G P S + R N n u 6 1 t b l R j d t r k V T t x C m b Z 8 W t S q Z G u Z z J X g 5 m F G X z T 9 P 1 y g 2 P 4 e u z k 0 w 8 H p G I n F Y a R D q W Y O m p K C d n O 0 y 3 X 9 e o Z 6 T X 4 P G z d B a l w Y m O E O i X C 5 i M t 5 X J R p J k 6 H S b u x p A v u O Z V 6 H 2 K w B J 4 N E C 9 q 7 / M m V V m + c n p p G M j + L 7 k 3 7 I S + Q 7 2 T X I F 0 k c 7 D 6 f A P P A C x a B U E i U 7 F E Z B m T 4 N N 1 w m 7 a g l x 1 a R G F f O 8 a u K + f 0 W T G h p Y 9 o p u s 1 f D 0 B i a 0 O Z W + u w r u / h u 0 1 p G p 0 p 1 N k C l F f m Y 9 u M N U S 6 B S r V x L 0 H c Y 1 Q a h n h n Q T R e t L U g z F Y k s 2 g 6 F t J J G d L o 1 G 0 u i g Y t G J c F K q 5 B i C q R 5 R T T l r M F l C 8 K E i e q j p w M 2 Y o J Y 3 I H M P H m + w o r Z q T q D r U 4 r u S x k B 9 Y 9 F Z m f h d v l F 9 t a W y V k G s k M N g j 1 r I D 7 r z P 4 1 r N s j H O W N E H J 0 s i s N c J u 9 k N j o 0 E 5 q W D e O I J k e Q r Z Y k I Q j B c + Y H h t b W i u G 8 G T s Q z 6 r l 5 G Z G I K Z z 7 + s L r 3 q w O 9 j k y 1 a o K r z l s h h d 6 l 4 b w Q s b 0 c C 6 W K l p q a m s T m H W 2 L u Y 5 0 e D g 9 C J P e 2 v C h n g V c O 3 0 S T m 8 T E p F R u F w u d H V 1 4 s K F q w g 2 t 0 M q Z X G k + 8 A d w Z J j s m g N X Z w v Y K E 8 j 9 u D Y 0 g m k / j 2 t 7 6 F 3 l u 3 M T 0 z i 1 3 7 X 4 C N / K p M i U b n Z b 7 F V w 1 B s u u u 9 F 0 X q + T r 9 V p E 4 0 k 0 + X 3 Y u m 0 T E W a p L 8 U a i m v J r v e f R X Q 2 g 5 5 d e + G x + a C z a J E v p 2 m g c j Y I 9 S z B T B L h s V V u N 4 + u 4 T S R S K + B 9 9 T f w P D i H 5 M J S P u L b A a p 5 E M V o b W T K W T S C A 0 m h R V E L Q M g Y x C t 7 h 1 Y K A A Z + S t o 4 N D 3 N p A t V y R i c P B B Q 3 5 j I V a C Z V 1 l S o D n o 8 r E I y 1 d J p m 2 7 d U O c O E F L U y 6 P J L h W Q y P 3 k b 7 h h A G r 8 9 g 7 7 Z 9 a N m 4 u B p K w + R 7 h l A g 2 4 R T k f i X J y i b X W T u K S O Y f + F P E V G 1 C M e H R L M X f U g L l f w K j b k i Z J x h X f D E o d P y 3 A 0 R M d l P J i I 7 4 4 9 n L G b N w N n z K x t e D 4 e r p z 8 h A l y F m k s j Y F c Q t O v F M q 8 a X s 2 / S i a G I k m w k U n M a 3 j z 1 2 c r b y E r Y 3 p k G B 6 L C e v X r U N 3 z 3 r c O D + G V 1 5 5 G V M z 4 e q Z F T Q y J Z 5 R L J Q 1 I i q V l i q z m Q o N y x K p n d O n z s B k s S A 8 G 4 U / 4 E V h u I S 0 c R o l K U 9 U k k n I d f R X o Z H Y g P j k J F K Z I U y E z Q j 4 K q X w C + k M j K Z K 4 S J r Q c 7 S l k l I O d U p E 0 9 g d n I U U 2 M T a G p p E c e s B L 0 y B F W Z o w 8 V R Z P N h Y X c A H I 5 0 i L 6 K F Q p T E L P L a c r A Y G 1 I t S x D r 5 g C C 0 e J o 8 K r U Z G n k x W n U L E N S x S l 8 2 + d 3 9 1 H L N E l M n x C W j N b o w M 3 M T B / d 3 i e f 7 u C 4 U 4 3 n 3 r O I o l C V 6 f 8 0 4 r b E b D 5 G t A Q J I 0 M G l U + M i k y + X z c A T t y B W T S O V n o S 8 4 Y H T q k C V N x R n a H l s z k q k U L p 6 / h u c P v 4 C Z 2 V l 4 O j d C p 7 P i 3 L G P R I s z r c F C G k y G 1 R 0 k k 1 G G L x S s v t P q 8 C h x J L Q + Y Y p N J w a h 1 2 k Q d G 4 Q z W J 0 Z H Y m 8 h r S H i p M d R O v Y d K 2 a x V g C 5 H B v W z p Y Y 7 u c U A i u k C v b V J h r b 5 2 t q i h w Y a 0 e H V O i t t S 1 x b V Y / z H / / g X a K F B Y f e u H e i 0 d 8 C 7 y S O C E w 1 C P U O Y m E r C R h L j 9 V h F 5 9 c N 6 4 O i x u f 6 z U n s 2 d k J v U G L v v 4 Z b N v S g r l I A p 2 k d N w h l 5 i j m S t M I J s u w O N y o 6 i Z R 7 F Y R K k o w e G 0 C 6 3 V 5 F w P e W o Y E c c W 6 L j V U h 0 K m Q L M D j P m 5 5 L w N l X 6 9 B V y C g x k Q R Y K e d y 6 / B m a / F 5 0 7 t g n n t P L w 7 C Z f b A a n W L V / C n S c m b y 9 Z S 6 N m b 1 k 6 / Z I k j 4 7 + 2 9 l A o q O n 0 V U e c o n i p x 2 2 v a r u s C U K b H h i p p C m T q J U p L J 3 n l q A J d g D Q u + Z i 1 1 f j T q T Q + O 3 M R + 9 p 3 I 7 D d 1 y D U s 4 T M A m m e q p f N 7 g + b Y e c v D W P r l g 5 k s 3 k 0 B 5 2 4 f G 0 M e 3 e v w 9 B o T C x F u p k 0 T O d G L e b G Y y K i Z y M y 8 n p V E 9 H r K J M E c i A s k 8 n C a D R h X d t h Z E n 4 6 5 E n / y M y f h v Z T A o 2 m w 2 Z o o o d e / e Q Q B v g M J X g s p B w 0 0 8 s q 0 F Z i D q 9 h 5 S D 9 O 6 P U f j e H 1 Z e h F A v 2 K R o R L h f 6 1 g k W K 1 n x k r g o 2 r N a x i 8 R p b C 7 B E E r Y j / x F w R I Z e W z N U 6 9 V c F X 6 t I q l L O M T J M A 9 H G L l y 5 c g 0 7 u r t F + 7 D 5 + T j K J Q V e j b t B q G c J F y 4 P E 1 m 6 y D T T Y H A 4 g n U d f i H M 5 b K K g a E w e n a 1 Y 3 h 0 D l 3 r m g T Z a l B l F U 7 t g k g I 1 W Q V + O n 5 i z d P Y O D G N L b t 7 k B z a 5 M I J D g t o T s + G U O n k N e 1 S q O T J Q S p Q 7 E s Y b 5 o J A F V Y T A t P Z f T o V r q W q K p E p G l k u M q w K S 6 e T u C H d s W z U v 2 k Z o c 1 Q d 1 u H z p O v K F H P b s 3 o 1 I J I K u D R u I e I q 4 H r X B p o b j x z 4 V J m 5 L a y u C T X 4 x 9 X D p 0 m U x n f C b v / l 9 8 u 9 y p N H n s G 5 9 Z 4 N Q D a w N E g l 4 I F p G z h O G N 9 A m 9 s X n o 7 h 4 6 Q I O H N 6 N o p w R + 0 K u L S S M i 9 I 4 l S S D s M 7 p 9 5 k U G G s k U G l / L W + H 8 P O 3 f o W d O 7 o x P B 5 G q Z R H M p H A 3 g M v w N u y S B C J S N R e T W h N p V Q S 7 s X X 5 k X l 2 M f L G S r l 6 D I N F G 3 u 1 c V b I d N N W z X d k v l q J g m B w + W 6 F e b X s i U J 5 0 + d w a Z N G / G z n / + c / K e d e P m V l 4 C Z Q Y R V O 0 K t o Q a h G l g b L G S Q S c q U 0 F Y W i w N m r Q s 3 b / Z i T 8 9 u k W Q b c K z D X G o S s p q F 1 9 q J a D S D N t J c j G v X e r G w k C G N U E A 8 F s e R 5 w 8 g G o k i H k / h z T d f E 8 c w k s k M Y r E Y L E 1 d p C V k 6 K o l F s v B 2 i 1 X I h + H z E S b b g Z u Z 7 P Y H 4 5 N o q 9 3 B C + / 9 L J Y g p W x m i a 8 A 5 b + R U 7 e F X x g s O Z z 6 R U R R o 9 F 4 7 C T 6 W q t L v n I R q r U d x Z l f Q + y o U h j H q q B + 4 O L 6 f L l Q a L U e k i G L n I 9 f M C 8 F h a 7 i Z 6 T B Z k Y B t W F 3 s s x z E z H M d D f L / Y x d u / u x v P P H 8 b e I 5 v w O 7 / z G 7 C R L 7 J v 3 z 5 B J u n 6 s e p R Z O 7 F b b A 1 b y B f j V e 1 X 0 o m L c + 2 V s E C n i p r S X j 7 k J d T S E w m x H 5 V l 4 X V x c R M 0 H M V P c E E u S e I T G p B r f h g d E q 9 q V d D n s x c n s h m 6 9 X v 9 9 4 h E 0 O i N z g + S T 7 k e j 0 8 h t Y G o R q 4 P 3 T 6 q q M u 3 x K T u R z 9 U j x l p B M 5 K H l V Z F E U j / 8 A R b 0 L r 7 / 2 A t a v b 8 N r r 7 1 Y O a c K 9 k u 8 1 l a x 7 b N 3 i L / l K R n 6 X a + h J C l C o O V g R T V I E j e b F J t 3 o B h W E l U V T a 6 N K N i 9 p B 1 5 n W A v 2 j q b y F R M o 8 l a i e I V y O y r I U 1 m 3 Z L m M 1 X w M q p C k 9 F 7 r u T y d Z G i d X I W C U / y k o 9 X D 0 2 O 1 0 R W M B 7 r R b o U a x C q g T X C s F 3 8 q i T p n M V w + t R Z d H d v I 3 / F g K J H h 8 T + f w 1 F o e e K R L B 5 I s j Y L L L k 0 z D G x s a Q K w I j I 5 X l S a P R m P g 7 W 5 4 W R D p 7 f R z J S A x n j n 6 A i 5 8 c x c 1 b E x i b r B y z E l K p O N T S b b E 9 l x p C s 0 e F w 5 z B Q j 6 J F J m N t / p 6 i a Q i O A 6 7 u c I Q M c m s L G b P F 8 q V z 8 a Y m V 0 k 3 b I q D Y F C S S O K D u f S G j h N B n r t R b U n k / a y 2 i w Y v j W D 6 5 c H G p k S D T w 4 u F Y q r w l g f K 4 A p 8 e G I h G J V Q p 3 f 1 5 Q t M j p y e C y O j E 1 F Y b H Y Y b J 6 G A 1 R z 6 I D u G 3 / x p a e z f y 0 g I 8 L j 8 K W g P S 5 A v B Y E b X l s 3 o 2 L g R s f k C 8 n k J o Z X C c w R u i q J R o t V H 9 J 6 F m C B I S T F j e j i K N 1 9 / Q y x 4 E K y W c L H f F 0 7 1 o y y T 3 U b g f h H p / B y R z S s C E 8 7 g o l q q z U P V I 0 2 n c S q S T U e a k 7 R Z P C f B R t 9 F y a j Q + 7 R o a W 6 B 3 k J + X b G x n E 0 D n w O 3 e 8 e x r X v l J U F L P M + j y F B T U 2 g J t J I Q 5 s k k 0 8 F u t 4 r 1 q x S 5 D L f J h 9 h E D D K Z a S P j K W x Y V 5 n 0 X Q u y C 9 M k 1 G T n E V K p D O a j G T h c F m z t P A B D t Z 9 7 P Z a b e k 3 O D d D p 7 p 5 z W g 5 W R t y 8 Z Z T 4 2 8 X Z T r Q t 5 r G Y m 0 Z 6 s s p F h Q 6 8 d f t 2 g 1 A N P F r k M h l c P 3 s S b i I R T 3 r q 1 S J a W 0 L o a G / F S F y L 9 b 6 K D y L H K 4 V 9 D G 2 h g G m 5 k g v 4 I L B r 4 6 S d I k g m 0 7 B q Q m R 6 W R E I r J z j V 5 K K i G d G q 4 8 g O r + W S h K 0 U Q 3 0 r X r x G o V 8 g c x S O o Z I w k m w o 6 O j I o 2 K J 7 h 3 d G 6 D z l 1 l D 4 f 7 R Q S j 8 p B R y u V Q k q U G o R p 4 P E h F w h i 8 f R N u r w 9 N w S C m x 4 e g 1 V v x y o t 7 h T 8 j 5 q o U I J P N w e G w I h n O I m N x Q q 9 f u z h y i y + t f B v 6 E r 1 H U 2 C J g C + f n G W k c m G R n 6 g l k y / o 2 o D j x 0 / B 7 / d h B / m C 3 K + c F + F e D n 4 d h p g u q 4 s 4 l F I y j K 7 K 8 S W J P n s + j j I N H g 1 C N f B Y U C 7 n S H D 1 J K R G E Q X T k I N V E 3 K O q M 1 F 4 p i c m o T Z Z M f 0 T B i B 1 n a Y r B 5 4 q r l + a 8 X s 9 A A 2 B D l 7 Y f G 8 + Q X A a 6 8 + u B 9 Y + p c R r x 6 R j A Z B O 3 / w 6 o 4 V E F s Y h 6 R U 2 v I 2 C N X A Y 4 F c z k K G A U Y D l 0 s s B R O K e 1 h w 8 5 d w S g O 1 L u n 1 Y R E y y 9 D o N J C K J e j r + p c r Z T L r 9 H p R Q q L j b N w H w E J h M U p Y j + J k G a b 2 p f 4 X l 8 A z 6 p R Y A w 0 8 O u g M t h X J x B g M Z 0 Q I n k P m j 4 J M D E W p h L I V b r Z X B y 2 T i N 5 i + X 6 B e 6 k S e s 6 + L J e w h u V k i m U m h A n r M D U 1 C N X A F w + 7 w 1 X d e n S Y K y 2 S t 5 T P V 7 c W k V d S i C S H q o 8 q y J K V x p O / / M s E 4 r + 1 h j T x O P 2 3 A p + S X C u y D H 5 H B 5 y m I E w a S 4 N Q D T w 9 E O l D B I N x s c h J L s s Y H 5 8 Q 9 V W J W Q W 9 v f 0 Y H h 5 H d G 6 e / L t K 2 D u R o / / 4 n 4 4 0 m r 3 S J s C 3 S k G w 2 2 a i Q y s / j F Q + D I n e Q 6 f y K p L G h g / V w N O F J m N R 9 I U w W C q p 4 2 + / / Z 7 I 1 P j O d 7 6 N a D S K / f v 2 i j J 3 F n q d l s v z Z c z m 7 + 4 W u x x l i Q s i K 4 T 9 9 O Q Z e L 0 e y I q C k e F h b N i 4 E Y n E P F 5 6 6 X n 8 / 3 l 6 5 a T e o W Y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 G u i d = " 6 e a a 1 d a 9 - 9 6 4 9 - 4 1 3 2 - a 0 6 6 - 0 e 7 2 5 6 7 a b a 2 f "   R e v = " 3 "   R e v G u i d = " 4 1 f 1 e a d 9 - 6 8 7 6 - 4 8 7 c - 9 b 5 5 - 2 f d c 9 e 0 5 d 7 e 2 " 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 C h o o s i n g G e o F i e l d s = " f a l s e " & g t ; & l t ; X Y   N a m e = " G e o X Y "   V i s i b l e = " f a l s e " & g t ; & l t ; G e o C o l u m n s & g t ; & l t ; G e o C o l u m n 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 / & g t ; & l t ; / G e o C o l u m n & g t ; & l t ; / G e o C o l u m n s & g t ; & l t ; X C o o r d 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 / & g t ; & l t ; / X C o o r d & g t ; & l t ; Y C o o r d 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 / & g t ; & l t ; / Y C o o r d & g t ; & l t ; / X Y & g t ; & l t ; M e a s u r e s 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Y C o o r d & l t ; / G e o M a p p i n g T y p e & g t ; & l t ; G e o M a p p i n g T y p e & g t ; X C o o r d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 G u i d = " 8 8 6 2 7 a b 0 - c 0 8 7 - 4 9 2 8 - a 7 c d - 9 1 e 9 1 c 5 f e d 5 b "   R e v = " 1 "   R e v G u i d = " 7 e 0 d c 7 e 6 - d 6 8 e - 4 6 0 5 - 9 3 8 5 - 0 4 5 9 c d 9 1 c 2 6 8 " 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1 b d 1 e 0 8 1 - d 4 0 b - 4 a 2 f - 8 a a 9 - 3 f f 5 a f 6 c 4 f 2 5 " > < T r a n s i t i o n > M o v e T o < / T r a n s i t i o n > < E f f e c t > S t a t i o n < / E f f e c t > < T h e m e > O r g a n i c 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 1 5 . 4 1 4 1 5 0 5 2 4 9 4 9 4 1 1 < / L a t i t u d e > < L o n g i t u d e > - 9 1 . 2 7 6 0 4 9 6 8 7 1 7 7 9 < / L o n g i t u d e > < R o t a t i o n > 0 < / R o t a t i o n > < P i v o t A n g l e > 0 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+ l S U R B V H h e 7 b 1 X c B v Z m i b 4 w X t D A C R A T 5 G i K F s y J V d S W d X 1 / v b t 7 p n Z 6 I e O n d n Y h 3 3 Z x 3 m c m M d 5 n d i I e e h Z O 7 H T f a P 7 u q p 7 y 6 p U R l V S y V O G E k X R O 3 j v g U z M / 5 9 M k C B F U p T E K l E q f C o W k A k g g c w 8 3 / n N + Y 3 m n 9 4 7 V 8 M m M R 4 a x 6 v 9 O 9 S t Z U Q L Z f g s R n X r 0 R i 5 f h 2 7 D h z A 9 Q s X U U o W 0 b 2 7 F 7 2 D g + q r D y O X y c L m s K t b j w e N r E V N K 6 t b K y H T 7 l B B q 2 4 1 0 c R K F P I 1 W K w a d W s Z U q U G n e H h / Y z H G k 2 9 v j 4 a h C v 5 l y x V H o t M A h o t 7 t 6 4 g V I h j 2 K 1 i E B 3 t / r C 2 r D a b e q z x 4 d U W p t M D G n V u T T R R C P W I h N j P T I x H k t C M U a D D / D m Q L 9 4 X p F q M O j W P / h 2 R 6 a s Q b b y / P 7 + 5 w 2 y J K O Y z y E V i y G T z q J S T K N S l W G 2 W O F r 7 4 U v 4 F X f u X 0 h S U Q o n b q x B h 6 b U I y 2 X B X w a K D T P / 1 g X I i n M f v g P k 4 c P 6 r u 2 R x q h R o 0 l q f 7 f i Y T k 6 q J b w e V M q A 3 K M O t U q l A p z W g R p t 6 m v G r d C + 8 I 5 8 j u f N V a G l n z b 6 s P N 3 + + g L 4 U / x e p 8 u F U q m E l t Y A 2 j r b l T d 8 i 6 C f D Y N B 3 V g D T 0 Q o g U o e b o s e F p N e 3 f F k O H / u A o 6 + c g R m s 0 n d s z l U Z i Q Y e j a Y K h p Q K x H 5 T A 8 T J 5 z T Q E K T U M 8 a x W I N Z t L M 2 + 0 1 V D M y 9 G 3 L Z C p / / l s Y X / t b 1 K p 0 D x t U r V i G X t N u P / v 3 i Q n l t 0 i Y j i W w o 9 W j 7 n k y 1 M i O K Y d r M A U e 7 + J I E T I M W x 9 N h l g s i Z G R u / A 6 v L h 2 + x q + 9 / b b u H 7 z J o w 6 P a o w I B E L 4 4 2 f / Z X 6 7 i a + D b Q Y Z e j i E q L G c f j d A 5 A X S U p 1 N E y O p F Y J N O y S c z K 0 Z n W M 0 H 7 S F E n C E a l I W T L S d j C / P c j 1 5 B K K 0 G 6 T E U 8 X 4 H F a 1 D 0 K 3 n n n L 6 R r S v j V r 3 6 u 7 l H w + z + 8 A z 0 p o D / / + U 8 w O T m F a 9 e H 1 V e A V 1 4 5 i V w 2 g z s j 9 / C r X / 5 M 7 C u X y n j n z + / h N 3 / 1 S w S D Y X i 9 H h K 3 i k T M 5 4 t I p 9 P i e R 2 B Q J t 4 D I X C Q j 3 4 / e / / h F / / + h d 0 4 b V o b f P R X a E X 1 e t e o Z s W L W 6 P m / B d A E 9 9 P h Z D U Z J A f v W 6 8 8 j j v 3 V u Q 4 1 I p L H S i w 3 z Z q 1 M k s r Y u A N Y J D L x W G Q s 5 p 7 t P d X 9 z d / 9 / X 9 Q n z 8 2 8 k U Z Y 4 l F d L t d 6 h 4 F t + + M 0 I C u Y e + e 3 e o e m k G C I Z S K J W i 1 G v T 3 7 x B S Y + + e I Z w 8 e V y 8 r 1 I z o q u 9 l Q h 1 F 4 M D A 2 T 4 6 f C H P 7 2 L X / 3 i Z / Q Z L b L Z H D K Z L O 7 e H c X F i 5 d g M p g Q i y f o W m v R 2 9 s F u + o J Z D L p 9 Q a 0 E Y G O H T s C G + 3 n z / H v M Z m N q M x J 0 D m 1 C B e 0 q N L 0 x l 5 L j U a L G k 0 A F W K Z T r 8 5 N b K J z a O N r r P T S W M / I e P T G 5 / j 3 r 1 R h I I x d P d 2 Y / j G T V Q M f n z 4 / v u Y n o / D 7 u 8 W t q 3 4 o 3 u r l T O I Z i d h C r d A 5 9 B C 0 2 C 3 5 0 o 0 g N M 1 s q u U 7 f m 5 I C w 6 C e m C h N D s I s r 5 H G o a D Y y m x z M n n g Z P J a H 0 N O W 3 0 j i e i i b R 5 3 O r e 4 F / + d 0 f Y a a T + N 7 b b 9 E g V k 6 G 9 3 V 1 t M P u c G D f v j 3 4 4 x / f x Z k z b 8 K h r i 9 J d L F 1 L V r c u H 4 T 8 X g c M h G g v T 0 g 3 s t g C c X b U k Z C J B e B 3 + 8 X R C C d k S Y p 5 R R Y f Q y F I 0 u S q o 4 q E S U a i 6 H m C K B W k d F u q i E i 6 R B P p G D Q a 6 E z 2 S B X S y Q h 0 / D R c Z v Y O n i z F R j 9 6 i Q V m k Z V 0 7 1 k I y U L G h T k j d X 2 N o u M Y i W B V C E E v 2 M A t a g O e q 8 W U k q R S D L Z x 4 Z 2 O n 5 4 B m V H L 2 m D E k o o I 1 W z i k l U Q 4 T 6 N v F U 8 r E k K R + f p 4 F Y R 7 V S h d F o w N D Q I G 4 M 3 x T 7 7 t 2 7 j / 1 7 9 y B C g 7 q 3 R 1 l z q p J E + P L L C / j w o 7 P 4 7 P P z Q m o w D h 1 6 C Y l U C s V S c Y l M N Z q J N E S W / + v / / H 8 x G 5 3 D x Q u X 8 C 6 p l Z / T 5 + p k Y s Q T C Z J O D 0 u Y u t R h t c B m 1 m C W V D 1 J k u H y u G B 1 O m A y a W G x W Z p k 2 m L o 6 d 4 s k Y n h 7 U X F r d z n h d T G Z K r J K Z r 8 R h B O P U B 0 M Y t r 5 2 f w p z 9 9 g G A l j H P n v 8 S F k a + h M d B 3 e O h 4 f J i 2 H u j J s N L q N L B a z e J e B 6 q S e O Q / l 1 4 h I I M X Z r 8 p P B W h 2 B / P O m u n u 0 P d A 2 H X t P p 8 G O j v x 8 J C U O x j N W 5 o 9 y 6 U y x V Y b V a x j / H K K 8 d x 8 s Q x H D 7 4 E h 1 M 2 R c j 0 r H N w + + t Q 0 N C r r b 4 A D / / 2 1 / D 4 3 X j l V M n 8 L O f / x i v v f a K + g 4 F T J K J q R l 8 / P G n + O S T z 6 H V 6 B G P J X H t 6 k 1 S M e + h X K C v C V f R 6 a A b n a 9 b v k 1 8 U 2 i 1 0 X S X q 6 E y L y G c 1 S J S 0 S J J f z x m G l W 3 t a D R u o g w e w H j L h h b e / G z n / 2 A 7 O G f o a s r g F d P n 8 C r d O / 1 b g M r K M i X + Q M 0 m J 0 a 4 c 1 l t Z 6 E F L Q q e a U 4 a T / 0 l I l l J K n F C 7 M c J f N N 4 K k I x V K D f 2 S f W 4 / J U E L s S y S S 6 C T V T k O 2 k k x n e + v W C E 6 q a 0 w s g t k e q s P l c p F u 7 S Q d m B R s A q t s n 5 L U q T s z C n l i Q B 2 d g z B H S J J Y L M L u q c 5 I 4 k I 1 w m a 1 o K e r E 9 / 7 3 p s k 6 Q 7 S 9 1 f h N r r Q 1 R 3 A 0 a O H Y b Q A 9 h 4 d S S z A Q z P n 3 P g 0 Z u 6 N 4 O 6 V i 7 j 0 y Y f 4 6 u M P 1 S M 1 s R U I p 8 c R r N 6 H o Z M U M R r w 7 J l 7 U j A J 6 3 / R s l E 8 z m d q S B K T r K s C d Q x d N D s 3 C E Y d S T G T u n b k t S t j V q 5 + M 1 L q q W w o h l 0 n w y D n c T s V x 5 G 2 D t x 4 E M e e L g v Z T m b E 4 k n I p N r 5 6 9 4 3 s o P W e s 7 Q J G I I l i S 0 + V u F 3 l s h a R M P R + F v b 0 M 1 J W F i 9 g G 8 P V Z 4 n d 3 i s 3 q T E d 4 W 1 W 6 r 0 i y U l a E x a h G c D M K 9 w y 3 E P i O d y a K Q y 4 v v W u 0 h 4 p v S x N Y i l 5 0 l z c U E s 4 X u L a l s Y C m z A X Q k K j o N e c y U S H M h e / Z J 0 W 4 l t q o j W S a p G N L q E K B 9 8 3 P z K F f K q C Y k t O 7 w o s X T I t 4 3 f m c C A / v 7 8 Q 6 p k h o a Q C 8 f 3 i k + e + n q O I 6 / P C C e P w m e m l D M 9 r E 7 d 5 A r s t v a T X Z S E r 3 d n X C q g / 0 f / u H / I R v F i P 3 7 D y A Y D O I H 3 3 8 L 7 3 3 w M d K p D H b v G c L M 9 D Q K h S K + d / Q M t H S u X t / y u h Y T p 7 X V J y R d M L g A P 5 F N r 7 N w K K B 4 r R F L 5 K S z Y U 9 f H T q 9 H j 7 1 m D L p 7 B w u x b N V Z a 6 K a I t R u N e / Z b u 1 i Q Y w o T z E p d m Z G U x M L y I R j 6 K r d w c 6 + w 5 g e v Q y X C 2 t C C 7 O k k S R 8 N L p N 9 R P P Y x M K o 1 U i M h T z K H F Z U c 0 E k E m m x O T M 4 + b g 4 c O o S Z V o C 3 o R F T G 3 e A E D u 0 f Q C 6 e Q 8 1 q h 9 1 c E x N s K J w m c 0 N C d x c N x i f A p g m 1 U Q w T e 2 J Y R 9 X k 0 q j Z F P V t Q / A 3 r h r E X 8 5 N 4 3 R X r 7 q 1 N j T 0 u d o W D X 7 S B p E m P S R f / e 6 y S U e z C c 0 v p P g / 2 2 u Q z 8 l o s 4 e R K P u W 1 h m f F I 2 e P Q 1 p O T K Z G P U J k y d / H n u V a Q l z t V n 0 9 e 3 A 1 W s 3 i Y x J s s O q K J I m U y V z w t M x i P 2 H F I f Y 4 + K p J R S j T q h 7 9 8 a w e / e g k D g W i 6 J y r Q U 5 R b a U 6 9 n e x B q Z f B q a h B Y y O p J 4 T 3 0 J n h u I Q b U O s m S y Z m R F 7 e L 3 f V s q c U 2 W 6 B 6 s M 1 s / J Y Z v z + L g / u V s B k M + K r S g u X v z 8 C c v 4 7 r t M E 6 8 1 I v x 8 Q m 0 + d p g s h h R J A k 2 H i 4 j 0 O Z Q P 7 V 5 b A m h h J H H w a q k S o V S K b i s V l L z 9 C s c E I / C + f M X s b C w i I C / D a + / c V r d q 6 B I B J 0 a G x P u + C 7 d A I y D D 0 c n l o p F n D / 7 C b p 7 e j C 4 f 9 / S L L U e a i R x N X Q P 4 z k d T Q R 3 a d o q o I U u 6 P T k f b j c r c h k M s g m Q 3 j l h 7 9 S P / F 8 Q S 7 L 8 N F 4 M N K E / 6 R T F 0 3 W C O W 1 p C L V k E n E S Z L k k M 3 m M b B 7 A P q N I k S 3 E d i B d e X 6 h B g P x 4 7 0 w 1 y K I 0 7 n Y r V Y 4 W k L Y G 5 q A n K m h p 0 H + z E 5 N S W C D h i T k z P Y s a M H F d J k o i V l H N e l X 5 E m H v P K 4 K A l b B m h G p E O F u E M r C + h H g L / A v W u S 6 R T / + H 3 7 + A 3 v / m l s o P A a 1 s c Y R G P R u G h Q c 9 r D b x Y q z c o s x q n B W h Z R G 4 A O U 1 S 0 b k 8 t K q L 9 H l e E C T 8 7 o 8 f Y f / R 4 5 i + P 4 q u g Z 2 k t 3 v U C A r g q 7 M f 4 v T 3 f k S / T y O 2 t z P q m g I j k 8 6 L y B A d z f w 8 s Y 1 P T G D n z o e T Q x + F U E Z L a p O 6 8 Q K A n W i O h q E Z z 2 v I h i P V N 0 5 j y M n u f C a h j L M f f 4 6 W F h e N M T 3 K N N Y y 6 R T e e O N V j M 2 k k U w n a b K N I Z 3 O 4 N T b b 6 t H U v B E h P r q o / f R 4 v G g U i 7 j h 2 + d I m V c 2 R + P J e D x K s Z c L J r E R D q B o 3 1 9 w o W + B O a e e o P 4 h 6 8 n x d g j p z X q i G s P q y j V C J H u s z / B 5 X L D 5 / P C Y b f j 4 t d f o 6 2 t D a d O n c T 1 6 z c g V W W 8 + d a r y q K w i f m q I W O z D A N J O U Y 9 A j 2 Z y C A N N w w a k r K 0 n 3 4 S y o U s a v S 7 W B W R p K o w i C 0 2 G 0 w 2 i 5 i h t h M 0 N G s G 7 C t v I U e Q R M J R m k X N q N J 1 M N L E k 8 8 X 4 H A 4 i G S b k y y c H s P 3 K V j 9 Z l S x Z w m v i a 4 J E S e W 0 8 B r W 2 P 4 p + k e O 5 X 9 f L 8 5 0 r 0 + x h + l B j 8 2 o e 5 e v Y J E I o q O 3 h 3 o 8 j r R 3 b 0 c X Z B K 5 U h 9 u o f Z 2 V n 0 k O q V z W b h a 2 3 F K O 3 T 0 k z 5 6 x / 8 H D c n R r C T x O r d k V E k U g m a N X e S m O 1 R j 0 C k j K f g Y d c m D e / 1 c p 6 q y R o m Q u P Y N a S 4 O h k s x Z T Z p E D S S g + 9 V h 0 4 v H 5 L F + P s 2 c / F O l e K Z h e / P 4 D d Q 4 N o s b i h s 2 t R k X S I F h / r M m w b r G k T l U m D j c k w c I j P J v n A T h o p Q r a M R Q u d W 7 3 m d E k 4 8 P R F A E + U j X O 3 W V N D C 0 m m t d C o v Q j U N M i R u s s 5 X B w z G s n S 5 4 x r x w c + l c r H O u X E j Y t 4 9 d U T 6 p 6 H E S I b x W 9 T o h J E b s v r f y t + s O T T L S 2 2 X b 0 y j J e P H h T P W b J U q l W Y T U Y l v o 9 D S 1 Y h Q T Z V L h J H l a 4 S L / 4 m U 0 k k 4 n H h J u U T / u l P f k h n p r 5 5 F W p 8 Z Y X 6 p o G c J Q l J h L p w 4 T I s 3 l 7 h x b x 7 / R K O v / F 9 p J N J s t l M w u s 0 N z 2 F Q H s n f V e a J G 8 M H X 2 D c H t X B g Q / K 2 z k Z F g C 3 W E 5 X x M T l M 6 n X M 9 q h F V a 2 u Z o g n U c a 9 / F d b r V 1 7 N G 1 0 1 j 1 a C U r 0 C m A c K S r S L l Y J L s q F W I p G R G N F 6 n J y c U f c p K + q h r H e N s N R o 9 e 8 M L i z j Y s b l s S 1 7 R L t H 0 + W B 0 H O 1 9 3 Y g W 8 t h n M e J + r o o B / 6 N T p n n m Z b 2 4 j h u k G r L N Z b F a s e c Q k 5 g v h o z F L D 9 y Z C D / R j o 5 c V V o m y Y N + k 8 R / f Q v l 8 l B p z H A t t k T / 4 a x Y g C o 0 p i R J f 1 + Z H g Y x 1 4 9 j f M f f Y Q W r x f R M K e 1 1 P D W T 3 6 i v G k D h F J k O 6 1 D t B c B 9 2 9 c Q 7 m Y Q U f P I O 7 d G U Y v a V T x e B I H X j k t r q l M U k h r X 2 d W J l R D J M U a 4 h T D M 2 S H e X V P T q h N z Y w q I m T 4 t Z J 4 L Z I q Q n b y E n K l M m w k i V Z C G d j q i B a r 3 l q b c m K V c p V s o O W 7 X J 6 T Y O z i h b o K v V Y R T o t 0 I g E d r 2 X Q w M m T y n n o 5 E n 1 3 S t R D c r Q B 3 i N Q o s M S b z I b B D 3 J y d F q H + + U I L L 7 c b A g c P 4 4 v 1 3 c P L M z 6 G t F X H 3 x l U h 9 j l w 9 5 W 3 f 6 Q e 6 d n B Y 5 S X p P z q i e N p s B B X Y u L 4 H s 8 m N N A 3 5 h + 9 4 I j P z W D f U J d 4 r q / p U I q V U d V p Y S Q 1 u B I n 2 8 u r S C P W n r S 0 7 / 7 9 S U x P T 4 t c v T R N t k 9 M K L 5 3 P h 3 p 3 O b l i / 3 1 p 5 + h v a u L V L Y K 3 G 6 y g 2 h W 9 / r b l v T X 1 S r E 9 c 8 + I J X K Q O 9 1 i 6 D Y 3 b u H 0 N e n n E w d / J k 6 e a 9 d v w W 3 y y n y a d w u F 0 6 d P k G k r B A p V U c D f Z G G v o i d H e I 5 q 3 Y y z R q b s 8 O J L F U R J / a 8 o J F Q U p L U Y z U Y 9 G n A q m G I B h K D P W J Z N a P g u w B H V o L d v 3 L y E E H W Z P + z K S F L N R w d O k i a l h Z l U p 8 N k X v Q 9 K 5 c A H 5 i Q n F g b I C k T l 7 W w K o W 3 l g G / 6 i 1 D 8 u Z s u z t V t Q o Z R + r I U X 2 p J F k i e U A b 0 P V M F 4 j 0 D q W T 5 L X R h q d h j x T l O 0 1 + q w O 4 Y w G b Y 7 l 7 6 1 c / D 0 M J 3 4 t f g 6 L c A Y 7 O X j 9 a T 2 w i h k q b f C G b Q Q j 2 U D e d Q z r J w H b C 0 G V T N 8 1 O P U 1 m p g 3 v p Y c L W S k M S r J p A 6 o q N L 4 i z R o T U + e s U t s s J P t Y V x j Q v / y / E W R V e t 0 u o n h n 2 L s / o Q I U m V 1 7 t r V a 8 L Y P 3 v 2 n P D o G f Q G Y c + Y i B B M s s V E D B 5 O 8 S A S z K U 0 y J O 4 5 V I C j c t M T M S q p M H Y y B 0 S t 2 O A u x O J + X l 0 B l z i N U 5 O Z O m k 6 9 q D z z 7 / C j 3 O b l y 6 e w 0 9 / Z 1 E J n a g a 3 D t 2 r B I W M x l 8 y J V h B e N x b G J r V q a 7 U v G 7 T 8 z G 2 j S 4 p K I w h u 6 Q a 2 4 z W K x M E r n 3 6 p u f b c w d v u S y P K e H g v D a X N g h s c e C Y u 5 h Q T u P 5 h D o a L F 2 N g U d K 7 W 5 Y x i + u P x 2 Y i n 8 v J Z N T J c y + l N j w X + 0 o 2 G Q H 1 V + r f / 9 D u 4 W 9 w w k W 3 D m b y c 8 6 T X 6 3 H 4 j V M I 5 b L Y 5 f L C Z T M L V a / R J u P q O e e j U 3 i t r Q 9 l b U V I t U y 2 I G p a t L Q 4 M T U 1 g 9 6 + b s z N L S A R T 5 C a W M P B Q / t x j k S 8 0 W y B T K L U 6 Q s g k S m g m o u h L G t x + N S r 4 t j b B V r 6 z X 5 e g 9 o k l 8 I p o G 0 N 5 y R H u Y S q t 5 U N r e J t / a 4 h n 8 2 h k i / C 4 r I j F s n C 6 7 P R O D C L g b o 0 V j d x n Z + K U I z W Y l W k J D d i Z O Q + 2 U O 7 1 C 2 W L o q H j H 8 R F 2 9 h s q y V W V t H s Q L w + q N 0 + 3 P o 9 r + u 7 l 0 J J t v U 1 B x m p m d E S H 6 L 2 0 U z y D i M F g u O H z 1 C x 9 c I h 0 Z S W 4 J n g 7 j C 1 a g H A c / P L 5 L R 2 a n u 3 X 6 w 0 P V 0 k Y 3 T a M M + C q w B s A R f j U I 5 h W R p 5 o U g 0 7 V r d 3 H k y J M F t m 4 F n p p Q j I c 9 f s p d C 4 e j a G v 1 o V A s i v W c h f k g e n o 7 M T 4 + h X Q q J S q G s r E X D k f w 8 s v K z S y S K m e q y s I 4 5 h o T j w R / d c P b L k + S 5 G l p R Z t b c W t n S i X Y D F x Q k Y 5 H x i W n g q y O z q i E 6 S B F e t 2 l w 6 d X P 4 f L q R R T d L e 2 Y 3 J y Q t S 9 G D x 4 T H 3 3 9 o C / J m 3 o 1 t 0 s 2 A a t 2 N N I l J + u H N y 3 i T + / c w 4 n T p + A D m X k y d 4 1 m 2 T c I C K l E u z l D e K 1 M 9 / H w M 6 N M x e + K W w J o f y g m 6 u 6 t t e E I p z W R C j 1 A H 7 X T h R J L J l N B s X p 8 A g e 8 W d s R g 9 y Z S 9 9 t o b p q A a 9 v h r p u V X E / + O / h / 9 / / U / Q d 2 m x m L y H d v d u 3 I 1 G o A u F k e L i L 6 Q y n n h T y a u R K z V o G 2 w P P T G z F K 8 u L S Z v 5 4 X N x 1 m 2 2 A j s b g 8 W b t G E Q 5 Y l 5 8 d 8 R 1 W + r c I T E + r 2 p a + R T c X R 3 t W D 8 b F 7 o n p Q q 7 c F b 5 1 5 X b i t k 1 x l i K S C t 7 U N f 3 n / I / i 8 X p F g O D Q 0 h E V 6 7 O r s J J s o g e P H D 6 t H p J u 7 T o X X R l y 9 O g w r q X B 7 9 g 7 h 7 M d n c e b t t 5 C Z K 8 J K d t R Y O U o i q Y Y 9 A 3 5 c X p g h e 8 o M s 0 a P g l z B v j Y / E r l 5 I q I X u o w J N b d m 3 Q R R j k S X 0 z J m a S Y w q c 6 K 7 Y a n J R T n Q d X L 0 i 9 m b q F Y t s N s f v J M 1 S Y U b I m E a s R n f / o t / v W / + W t 1 a x 3 w N 6 o 3 M x i M I h D w o R q U o A 8 8 2 m X 7 3 / / 7 v 4 i K S v l 8 X t g D 7 K g 4 c + Y M q Z B p 5 G h f X 0 s v 2 X T K w Y u V L N l i y 2 1 w g v H 7 s K T 9 c P W 5 1 r U n G i F V Z O Q i Q M 6 1 R S u m W w S R 7 v 2 I 3 9 6 I C q m v I z e G R W R I I Z f D V + f O 4 Q e / + h X O f / g h y p o 0 q U l p n P z p a V Q l N 4 z G l e u A T T w e t p x Q d b S V l l W n b w L v v P O + U A 1 7 e 3 v x 0 o F 9 Y l + h n E Y x W I S r 2 y e 2 W S K 1 2 B T H g n z n S / z j 8 K K I H n c 6 H S i W y v C 0 t A j X + c 6 h T l g M T v z l v Y 9 w + K X 9 8 L a 1 Y n 5 + A X 2 9 3 U Q q D c L 0 t 9 X I J I t I R h f Q v b M f k Y U Q W j u U I O N 4 K I T g w i L 2 H j 4 k t h t R j U r o 7 n 2 6 3 x J Z X I T N 6 S S J b k M 0 k o D D b U S 2 E h J O n k q V V G 7 t c q B y E 4 + P b 4 x Q j N Z s Z U W 8 0 1 b i 5 v B t E U R r N B p h I t U u l U p h c W E B P / r p G e i L 5 g a D n R 7 p D B d 4 0 d d e g 4 E 5 T t v 5 i T w s A x a h l v J g G g 1 P Y d D b J 6 R W N p c X q S m R Z B 5 D A x 3 C d e 9 p 6 4 T O a M P g / r 3 4 8 q P 3 i G w 7 E I 6 S d O 3 o R H v f A H S P W W C k W C g h F Y 2 R V K j A Y T V h Y n o W B 4 8 e R S I U Q a F U R G f v y o E t F t I b F q 2 f F L e v X B G p K L 0 7 B 3 H 3 x n 0 c O L Z c R O W 7 G A y 7 G q W y R G q + D g 8 m o 9 i 5 w 4 e p 2 R T 6 u j c f C P 2 N E o q x W V 0 / n q h B a 9 T A / e S 9 1 V Z 4 / K Q U e + 2 W Z / N C v o j Z W Z I 6 f d 3 C x u O K t r U c q Y G V U b h 0 f l g d v C i s k O 9 O K I w 8 q U n H S E L V M R f T Q P c Y L u r N Y v T W T Z g t D o T n J 4 n c M u S a h m w Z G w 6 9 o s Y g l m t w W m o g E 3 H L M J / S w E f X I G d Q u o + 0 q v l U L z q h r g 9 P 4 / D B X l y / O U O a S A + m Z q L o J W 2 G F / Z D 0 T x c D i O i s T Q y 2 R I O H V A m t F y + A p t 1 p R 3 N J b s j k T g S K Z 4 U F 9 D b 3 w e D 0 Y R w M P L N E 0 p D g z z g W C Y V D + Y w q T S c Q q 2 l A e w h 9 Y p R z N Z Q 1 m p A k z X W W q L i O t a 2 t V N Q l s C J h / p W r Z A 6 D E G Q p U c l w Z B d 5 5 l s V l R i S o R S a O v 2 0 L 6 1 b a T f / f Z f Y D f q x e 8 8 9 a N f 0 m + r k d p F 3 6 G m Q G z 1 A N T T 7 6 Y J k q Q d D f R M F B a X F y V Z O Y e l i Y n e c / 7 s W Z S J 8 C d e f x 1 5 k q a t X P H 2 C b j + w c c X Y D D o 0 O H 3 o F z V i J r g F q s D 0 e A M X j q 5 s o j o i 4 C R 0 S B 2 D v g Q C u X R 3 e l E i c y S 0 G Q I F r r m N m 8 R u W Q B P d 1 d i E b T G B l / g K N v v Y W F Y A p 2 G n i u h o Y Y v J b 6 5 z 9 9 h F 2 7 e u h + G a D X V m i C t i D Q 3 v 7 N E 4 r R K K W i Z C O w 6 5 p F Q b F A J z C g e p b 4 V 2 y B A L j 4 6 a d w t 3 j E 2 t f h E 8 f F v u B i B F e u X h P l x F i d M + j 0 Y j G 4 v 6 8 P d u f G o R 4 p O o 6 L V 8 z X A S 9 C J 8 o b E 0 u W N N D q l M v M S Y 4 c 3 s T p F X a y 5 f y c 3 q 8 G t c a 5 X 5 V 6 H a o N F 4 P d + 5 3 u 2 s o 0 f h o E w r G i z g X s / u Z u F c L 9 T R P q R s s Y i z c i 8 L c m E X T t h k 6 W 4 K d j z m e 0 Z J O q v 1 F V g 1 8 0 X L 4 2 I R 6 5 t k Q k l s G + D s 5 o r i K V T g s v 9 O x 8 U E R M G G m y d d o d a G 3 z I D h X Q 8 2 z e b N l y w i V j i b g 9 L X Q Q M m v O U h X S 6 p v F X S G v J h b r n A I E g 0 c n U a o g B a r G Z c v X c X x 4 8 e E 5 O R 6 f 4 z b Y 0 H s H w w o G y o S R P 4 W y 8 o c q I W s F h 1 2 5 Z z W k 1 Z S V U J w Z h L Z e A g 6 n R F G Q w 3 + 7 l 2 Y H r u N b n 8 n A j 2 k b q p F O R v B x 2 u c i O Q i k W k L V E 4 O s 2 I U T c u 5 Z G a 6 O c X a 1 k r b 5 w l 8 n a e n 5 z E z M w u b z U r 2 e J q k k g 3 H j h 9 G M H W f x g y X Y q A J T b c c / b M e t o x Q l z 7 9 B G a T n v 7 M I n 2 j U N a Q f j k L t 6 c V N m J 7 o H c A h X Q S M r 2 W i i 3 S Y L a I u L r j x 4 + I z 3 M N b M 0 G s + p m C r G s J + U e j E + S f u z C I q m a J o t Z F M J 8 / X V F p Z E z Q C i r 9 J 6 6 d u 2 6 S N 2 / f H 0 U g a 4 + n D i 4 0 j F w Y X Y a r 3 Q v r 8 B z D J x W T d H n B W m u E N Q I L l C f q q 4 k x q e f n s e b b 6 o x g f S Z b E k j i i y y G s E t f N b E O u f 1 u G C V 9 + u L l / H a a 6 f F 8 e a S Z B d u Q V D t i w C / R a b x m Y e t H p x K l + U f / / H 3 e D s 6 C e / / 9 r + j U E k h N U 1 2 d s f G S y j f i s q 3 E T 7 8 5 / + G H / z 1 3 8 F L M 7 l x g 1 p 9 1 7 7 6 C j 5 / A A Y S x 9 N j D 8 g I N G L n n j 2 i M i x n 4 b 7 6 / e + h G p a R M W T F T M O D c / 9 + j u l S T i + Z S I o g 2 8 0 g R p K H 1 R 5 f g 1 c t m y m I N a 9 P v / g S A 7 0 9 S J L K x n X Z y + U i S j R Q j x w 6 R L / F Q L a Z g f Z v z r P y 4 Q e f o K 9 / A D Y i + c j d E d L d o + j o 6 B D V c q e m 5 z A x P o Y f / / j H 6 C e j V 0 Q x P C X q 0 k m U I 1 b x o j s i H g c O 0 h 5 I A 4 T b q l S R r a 9 + z z x 4 g I 7 e P m F L c 2 0 J r k r r s D n g a 1 8 u J V 7 H M y d U I x 4 Z w r Q B K r M y D N 1 a I k 6 K p J l E e n F G 2 B i s H / M 6 F X d L P H Z s O S r j U Y i S P V M k 6 d L l I m N l D d x c D G F 3 m w 9 G L U k V + s n j k R h a H T b R a l S i L 7 b V q y t V F d t H d J v g K 8 2 n R x + p X v 0 t U o f + l f C y B d Q K O 9 8 E k k n u P j K M v f u G M D 4 2 i d O v k m R W L 3 G i Q O e o O j 2 a W A l u x V O 3 Y 6 d G 7 4 s m f g v T Y 0 S i P v A l 6 + j q h t X + c B m E b U U o x u N G A a z G x Q u X R W 0 / L p n F x S q 5 W 8 e R I y + p r 3 4 D o K v 3 u z + 8 i z 1 D g 0 g Q m R P J h O i Y G A j 4 0 d 3 d j W y + T H Z l H A c O 7 I f F b C b J 2 q D W 0 a n W 6 F w X M 1 q 0 0 n l z 5 n 4 d q + s I M r J 0 P r l c Q d 3 i W h f 1 W 8 f v U 5 6 L / 9 P / l N d q w h 7 o H 9 i B H B n b X G 4 t W z X C R S T n + h 5 N 6 b T 1 2 H a E Y g R 4 3 n 4 M S a W r c b s U C b d v 3 c P + A 8 t t S L 9 p 1 O t S r I d k o Q w 3 Z w B u g H O f f I G 3 z r y m b n H g L 9 C q p w G / x v m z 2 s q q b L 3 H 1 v I 7 l G c r P H P q 0 3 A o I s q y 1 e s R 0 l y D f C k K u 8 X X J N Q 3 g G 1 J q D o a j f n N g D 1 5 N U n e d E M B 9 p x x 2 v d D I V J 8 R V Y d g 7 N 8 l Z y u B r A n g j M X N 8 B V 0 e z t L s 6 c e Q O l Y g H F U k X 0 x b K Y T U K S t q 7 u o s / Z 1 Q 2 S a v j S J Y z d v Y d d e / e g Z + e g q D 1 o J 0 m z W U S j M T h J W r M r m J E v Q a z 1 S U k Z 4 U a R 2 M S W Y F s T i h E w y Y + u 5 k O 8 4 z W E S r k k j M b p m V n s 3 N k v u i j e v n 1 H 1 E Y v 0 W s d n V 2 i w E t X V w e C Z A N x e W d O l 7 f T j M 9 h T G + / / Y a Y w S 9 c u M Q 6 E 7 J 0 r N O n T 4 q S u + w h 5 A b I R 9 W 8 L Q Z H p H P 5 3 k c h k S v D a T F D r + V C m 1 m 4 X Q 6 x n 7 O E R U u R T Y I l F G c r 2 9 W + x J s B 1 x F k A t Z 7 H b / 7 7 v t C H W S i t b R x I C z 9 p k S M C G f B m z 9 Z 2 b W / i c f H t i d U H V 6 u Z U 7 E W i u p r l a m E 1 E 1 q 7 U k C b e N r K 8 x M e o N s h v R W A y G V a d Q K A a f r 0 V 4 d l Z L q z r W s n P W A h O H y b s Z S D H 6 b Q 0 Z 0 F y g v 9 4 e l Y n A V a I e R S h e O / H Y u m H U W w S h u B O + m e y 3 3 M W L s L 5 8 U i z 8 p v M V 5 G o m R E k l 9 P m / m 3 U k v g k 8 e Z G W b x k F n R Y 5 Y o U m L s F Y J x X x J j q b Q L a S w / z c A q a m p m n m j Y s a 6 x w w O z M z J 2 Z 0 s 0 W Z n Y t k 0 3 B d P U l P x 1 j V P Y L z s L j Y S T y / i G g 4 K z y F r J L N L 4 T I B l n b 3 V 4 r 0 O c e s d j 6 x c X b M D o C p L b d o c E d F 8 2 / z n 9 8 F r F Q S D Q l + O y 9 9 z E 9 / k B E k P B S g K N t Z X + t M q m I H 3 5 4 F l Z v F W U 5 D Y O Z b C j j x j 2 4 M s U I L P Q e v d Y o p D M y W p g c R h i 7 u 5 Y q P n F R H C 4 y Y i W y N b F 1 e G 4 k 1 G p o s h F 4 y 2 R s d 2 t F + W b u J P / a q 6 f E L M 7 9 q W x 2 K y 5 d u i p m 9 F 2 7 B n D + i 6 / E e t G P f v R 9 X L 8 2 j B 3 9 f e j o W B k N 8 c 1 B g y z Z a / Y n D H D l w j Q f f f g x d r 7 U C p v N Q m R x w 2 1 V f n s 8 O w u P f T m I d z X C o 1 F U W l L w e 7 u g 1 6 0 M h m w 6 J b Y e z y 2 h 6 m g r S d D y c o B e i W H b C K s j 0 N d C T a q J U m N P i / H x a Z S K J b S Q d L t 0 6 T K s V q t w 4 / / V r 3 + B i f A 8 + v 2 P V w C G 1 c Y v P v s C P f 0 d M L v Y c w G R 3 i / L d P 6 8 F k Y o h + i 5 r I E u o M H U 5 D R 6 + 3 p w c / i W k N I d H e 0 o 6 c L w W n e I M m 6 T E 1 M Y W d S i u 7 s V C 4 s J H N z f T C z c C j z 3 h G o E e w U b w 4 H q T d W W w G f 6 9 F x 5 M p A d V 0 x W Y K g a U H H k Y D L b y F b j R n M c 8 W 1 C e C G M H T t 7 a I B z t H N c N F p e W A g i n + c G C H a 8 8 s o J U Y m p x e 3 A h Y t X 8 P K R l 9 D e 3 o E r V 6 + L A E 8 O + D 1 y 9 K A o I w C j R u z j d J C 7 I / f g a t X B Z e l E U R u E 3 7 F L X A Y d q d A s o S a m E / D 7 r C T 5 H h H K 3 8 S m 8 E I R q g 6 a t B G w L z c f E 2 C 7 / h E S b D P g e D 0 / L z 4 T h C P D S q x o J O 0 q s M T j c m a 6 j b y B j 0 l 0 z s e 5 P 3 o P + / Y r m c q r w S k m O o 9 G d O R L J V P o G w i Q 5 L L A 5 j T T N V G 8 N 0 w m d r 6 E o z m 0 + Z p 2 1 F b h h V S i W Q M K F 5 Z P j Q N v q 0 m F B G v h 3 s 2 b I h 7 w 4 r l P M f 1 g H O / 9 8 z + T K i X j 7 D v v q O 9 Y B n u 6 G d x L S X g F G 8 h 0 4 9 J t E W z L A 3 V 2 c h 6 x a I I k p H a J T K y 2 l c u K u t Y I b o t S W V g 7 x G k t c A 5 T L J b A 7 M w s y q W y u n c Z n K / F w b b c 3 t J J E q 1 c y 8 P l d g k y 8 W + r / 5 G 5 K c j E j 0 8 C X f 1 i N L G E F 1 J C N Y L H e 6 t l O T X j k Q 2 z + W p s U l r w I i l H k / v M M m I F D e I z o 8 K L 6 H e 3 I Z q O i k T G X b s G M T E x K d b H T p 4 8 J s p P 6 4 l k v O 4 V j c Q Q j o R F d 0 G 2 c X Z 3 7 I K j c 5 P S g n 4 n B + u y Z / P I y 0 q M I r v L + Q W v r Q c G v R J n N j M 7 g 5 6 u n q V z C q U W k a 9 Y Y b Y s B 8 g 2 s X V 4 4 Q n V i A C p a j Q x P x L 1 J l v r g d e 9 5 r O A 3 a x B i t 5 r 5 K 5 / V R k u 4 k K 8 p B W B D i 2 F i k j 6 M 6 x T y Y l V L p O 2 B p e R 1 M H 6 W + h O c L Q H F + P c D K K R q G i / w 0 V n G L l S E j b T S h f / 2 P 0 H G B z c u U S o r f b s X f 3 y K 7 x 8 + h Q i M 1 P w t O + A 7 q H G E d 8 t f K c I x T D I C W R K Z n S X D d B 3 r D 2 4 u G q t s I 3 W w W Y H J Z P M U 5 K g b 1 u b V H E i Z U k V n Z w 7 x S F B l X k J h k 4 d 4 r E 4 H k z d g 7 6 2 M l m z v m j N y w O s l n L J a 6 d r 7 X U p i d T c W 1 N 3 c O j g A b r T n J K g / I 5 C q o D J + 8 O k L u b x 0 v E 3 E Z 6 f Q m B H v 3 h N g L + C T p + l L S 8 7 r A d W F Q v 5 K k a u f Q W 3 t x U + f 4 f o 7 M j 7 N z N x v Y j 4 z h F q L f h p M G s b n F y r W + i w j c P r o 6 l H l b R d A 1 o a n S 0 J b g y 3 8 r P p A t B Q p g A R s r 2 k m k Y 0 o G Y P 3 e T k F A Y b e g i v B p d I c 5 h b R T Z p 3 W 2 + F i 6 e u 4 T A g A e 5 C p E 7 o A Q O Z 5 M F E e + o I V H L p L H Z 7 S R l z R i 7 c Q 2 L C 7 P Y e + g k R m 9 e p B + v h 1 w t 4 7 W f / F p 8 r h E 6 Y o y / l k D N 5 h Q T D P d O 0 t N I c l g 0 s B g l z M T H S c 3 u J k I + n O L w I q N J q D r o K r S C p I l d A y l C a l i L 0 m w g t E F T g 8 f B 4 6 S l T E 5 M o 7 O z f S m g d S 1 w m W m / c 1 A 8 3 4 h Q 3 K 6 H P S l c x 8 J i s y K Y 1 6 L N J C G W S C N Z N c K o 1 8 N v k G F x m 8 D + k n R R i x Y i t G T T I l X W i J w g z 6 X / h u q + f w 2 z W 4 O c p B V V m B j V u C R K W W s d K y c L r k R b h 8 f S D 5 N e s Q s X 0 p q l N b 5 Y K C a a 4 h X y W Y z e u o x d + 4 + i Z 2 e D l H x O 8 f h T 7 o s K u s 8 R m u 1 5 t g 1 b 6 Z F s o a 0 i E 6 P e T b 0 a 3 t i b l 4 y n E E / E R V Q 5 l 6 p m c A 0 / x p f n L 4 h H D r M q J i x I J t O i H Q + D o y k Y s 7 P z 4 j E U i o h H D r v i d A + 9 y Y p w O I S A j S Y L v Q Y G n Y z c w m 2 Y d J M w F J T o Y + 4 b 5 u P l B r d W P P e S p O G 1 v f j h I y h a 5 6 E z a u A g a c 6 O H S k r Q + 8 h 6 b g B m Y h q S 2 R i t J h q s K q F Y L x + L z y t P n T t 2 I G 3 f / k 3 L w S Z G M 9 N L N + L A I 6 d k 4 x a v P / n d + H 1 e B E j w k Q j c a F 2 5 X J F Z E m a c K R 8 T 0 8 3 d D q F U G 6 3 S x S X Y c J w z Y v 5 + R D m O f K d p E 4 w N I 8 + b x d M D o t w o f N 7 z 5 + / i I G B f m Q y X J p a w u 2 x B R j c r Y j N T 0 O T I 6 m r k Y i I K b K f q q Q C 2 t G m t U P n t Y s J h Q N z 9 T b O V a V B z y o h S R O W h A y z w Q m T w S b 2 c d y j d o 0 a 9 K V K B o V q U j z X 6 y z w 2 1 f m p p V I d c 7 J C g H L x R K u f f k J F m c n U S V 9 e n p s F P N T k y L V / H l G U + V 7 B u B Z X 0 v / K i V J B L s q R r x G p F T k C 3 l 4 v T 6 S P P N w G u z w 9 7 W i W C y K K A n u q d X b 2 y O c E V y 9 i Z s u d H Z 2 0 b a y t h U J R v C X 9 z 8 Q t S 3 O n H l T 1 H o 3 O b t I x E V Q K B R E L Q Q u m J M k C c h q I l f 4 O d x / E L J F w u / f e U d I s q G h X Z i Y n C a p S J 8 1 m T G 0 a x C J V A o 2 q 5 X + T E T + q v g N r E I W i R R m s 0 m 0 / m F p y Y G / V 0 f O o r O n n a T b o K j 3 s T r K P p S k b V I T u X R A k V R L X n z n M g A v C p q E e k a o J 0 9 K H N W g F s 7 8 9 N w X e O P N 1 0 R Z a Z Y 2 7 M n L L o T g 6 A x A L r L L n w a x V B R p / T w G u f N 9 V Z J E a j 1 v V 6 s S D V C l w E x j h a h q T E J B X 8 D 1 G z d x 6 N B + 2 G o 2 U u u W 1 d n s f A 5 m v x n x 3 D S R J 4 G h n p e F U 4 R T P j g e k Y n W p h Y k Z f D x x W 9 R C R U J R 0 T h l z x J 2 K Q 8 D u 4 F Z i x 1 w N 3 S I k K c 1 k O q o I H T L J N d t 3 W q 9 b P G + m f b x J b j x p f n 1 W e K 6 3 1 8 Y k 6 Q i e M P G Q c P 7 k e C p A e T i c G D 1 t G u R J V r z V q h a n H 5 t f q E z m n t F o s Z k f S k W N R l C S Z 6 B K u D m P O 1 W D U M F U K Y m h / D 6 2 + c g i l p W S K T X F B I X T O Q i k a f 9 d h 6 4 F K 7 b z B p j L K E v h 2 9 I p W l D s 6 v 4 t / F U p K r 1 j J a i W y p R A o p U j P t Z g 8 0 h R Y R D B w O h c T r 6 0 E q J H D u 7 O e 4 / u k 7 u H 6 N F 6 W f f z Q l 1 L e I s Z G 7 C M 6 M w + c L C D K 4 f H 6 k Q x P C p v n 5 z 3 5 E K l 8 U V V K p / O 1 + 4 X V k 4 s h J U u / U y r L r g W 2 f p H E W X k c v i S 0 N 0 p E c 0 n K K b L I c O g J t u D 5 8 C 3 v 2 7 k I m l k V J L o t j s 2 R r c b o R D A e F S s l p + Q d e 2 k d k I V u n U I Z J r Y X B / b j 8 b W 1 k t y 3 g x I m X x b 4 6 y J q i / / P C w B q O F i I k H 9 e 8 q j g o h 0 R x 8 c + Z + T A K 2 R R a O r l m / H 7 1 1 e c f T U J t A w i b i m y i y 1 9 c x Y G j + z C 3 E C T S e T E x O o H F S A j 9 O / q E 2 n X l 8 l X I 9 O / U q V N o a / W S j b J M t P K s B G M 3 S S g 6 D m f 4 S i G S P i 0 y x q 9 N o n + o D 0 a P C b W 8 D L 2 D p B O z h l B N V D E W H E e f t R + W X l 7 A f X g o s D T i 3 a u z o L k 0 W Y W I w Z E d 7 D 3 M Z r J i g f n H P / 6 + c L K c / f g c f G 1 + D O 7 c I a o t J R J J X L t 2 E 1 q D G U 6 7 Q d h m / H 7 i n X D l v y h o E m q b g E k 1 M T G F D n c 7 z D T 4 e a F U D H x 6 k O Q q o m W j W M v K 5 Q t k M 5 H a x t 4 2 k g 7 F i R K M / f q H J B m 7 5 z l C g 4 t b s o f Q x w S E k W T J w 8 G 0 5 b E q j I O K 6 1 y r F v C Q O W 5 q H U i X / w z d s Z + S z T V H a u L K P C o O A E 4 m E k i U p t H m 2 o F s O o s 7 t 8 f w 8 s u H R N T F W u n 7 6 X w E u Z r S H + t 5 R 5 N Q z x C Z e A Y O j x K H N z M 2 j l J q A X 1 9 P e j p 7 R a d R L g 4 J i 8 w P w S 6 Y 6 X x K r L n / 2 9 4 / / 7 f q T u J R F l e m N a R 5 K H H F p 1 I H f n j H 9 / F m 2 + + B p f F h b K + Q C S Y Q a d t H y 5 e v w S j w S g 6 R g w P 3 4 T d a M P p t 0 5 g f n a R J O Q 8 7 H a H s I O 4 B P b o 6 C g c T g e 6 O r u w o 3 / 9 7 G B G O p 3 G X P Q e W j z L 4 V B M / I B 7 4 7 r g W x 1 j + K z Q J N Q z x C g N 5 E x i E W 5 P m 6 j 5 z m t P p L B h 1 6 5 d o o 8 w 9 w 0 W 4 D u 0 i l f c Q p V 3 r x V 8 y 3 Y Y R 6 L f J 5 L u 2 7 s b l U w V b b 2 t i G a m S P J I a H M O Q C r L 0 B l X D e L o A u D r U D e e D L d u 3 Y H V V x G / v w 7 O L F 6 N C p l d 7 O s w k 6 m 2 m O O E S A 2 4 C A / / d l 7 U f l 7 R J N Q 2 B B e u X y t s U A T O d u h Q P v 9 P q B z 7 P m x m D 6 q L J I 3 a F V L V K m T p 5 G v I 1 r K Y C u W w u 9 2 H v J R D L p c X a 0 6 r a 7 v L F f o e t s N U s s p j V y D Z D w m 7 x t i h R y o f h E u t X b E Z P H j w A O H 4 H P x d L p J u i j O C 1 7 v q I V J r g c w w 0 Q / s 9 3 / 8 A E 5 3 C 2 x 2 J 3 p 3 L 3 d V f N 7 Q J N Q 2 h V 6 W 0 a p o g y p 4 1 C u 3 S s z i J M 2 4 6 I w u q 1 c S C s m G 4 p A h X o s 6 / 8 l X G N w 5 A H e r B 5 + f P w + u b 8 5 l o d m L y C n 2 9 0 m F + z f / 0 7 8 S x z G Z T F i Y X 0 S U J N q + f U P i + I z y 3 D w s v X 3 4 z / / 5 / 8 D / 8 m / / Z + E 0 M Z A 4 i U S i c D m d I h o + T s e d m Z 5 G p V T G 0 e N H S N U b R 0 f X y s K d L J 1 C q Q f w u 9 Y O 9 I 1 l Z X g M N Q S r W 5 B O v Q 3 Q J N Q 2 h 8 c o w 0 R j 7 e O P P x N 9 f w 8 e f I l U u Q d k / E u i f n t f e x 9 a u 1 q E Z I q E o 7 g 7 N Y q j B 4 6 Q z W O C b C B 7 i i R A p K g V U u / e V A L J x V H s 2 T O E l p Y W I o f S 4 z f Q 7 o d G h J + r X 0 r Q a w 1 k P w G f f f E 5 x i f G R Z H N 7 q 4 e k j w m D O 3 e I y I g O I H S 4 / E g G o v B 7 M 7 D 6 V z p c L A a X S T h 2 t e V d M V y R p S r r u l f n L q A T U I 9 R y i p C 8 A m t Q h N q 1 k W 6 h J 3 + J i Z n S M S 2 d B C a p M U l 0 E 8 g Y n U w z o W 4 j W 0 u c l O I Q 2 P O 9 z f H x 0 T H f D b O 9 q F i 5 s X Z w / s 3 7 u k F k p h k n h t y 3 p n P p 1 H L l K A 1 W / G x U t f 4 u 2 3 f i A W f 7 / + + h J 6 d g y K t q L 5 S l K Q h 2 H S O + C x d 5 K d x M U 8 Q P b h 2 h I o m N W I i r w v C p q E e k E w d v U c X n / 9 D f E 8 k V m A 0 9 A G O a q B s Z X s K r L 2 R b g Q t 9 Q h T M c 1 6 H S w 8 b 9 M u H K x j L n 5 e d G p Y z U y 6 S y p k h V o J C 0 W 0 q N E z B 7 4 v C R x S K p V 6 U + v V S I u G F w n s F T N k a o 3 R B J I I 5 w O a 4 H f k y s Z U c K L V W 2 p S a g X B O x I 4 J r T A X r S W B 5 a W 6 4 i V d D D w d F M V f o v K C F n 0 M L l V 9 4 T i y R I p Z s g F R K w W W y Y m p 0 S w a 8 + n w 9 j Y 2 N 4 4 4 3 T y G f y K F X K o s Y g Y / j G C K l + Z u T z e Y z c u 4 + 3 f 3 J Q e A 5 X o + 5 w q C O Y U q L m O z 0 m E X n O K S J P u q h b 7 1 W 8 3 d A k 1 H O I e n D q a v D + 6 1 9 9 g U o + C 4 v F K j r t F 3 I p 9 P c M Y j Y 4 J V q h H j p 0 h A g T E K F G 6 U g a F f r n b f U i M h f B 2 P Q k 9 u 0 f Q q V i R i E f g d f n F d 6 6 S r a G m 9 e H c e T V l 1 C J y T D 6 N u / W z p U 0 s J m U I R Y j 9 c 5 r J 4 l J m 2 L N m h 5 f p C g J R p N Q z z E W Q 0 m 0 + x W p c e n q B I 6 / r C T p 3 b q 7 i P 2 7 A 0 i l C n C 7 r U I q m K H B x N Q E D u 7 d A U 2 q D F 3 k K u Z 0 3 e j p 6 c T U 3 R k 8 y O W w / 9 B + M c j Z J u u y a j E 5 O o n 2 n X 5 8 d e F r U v n K I B r j 2 N F j 9 E j i z F C C x 6 F E N w S T o w i Q i r c W O H I i l y / D Y V d U O + 6 a n y m S i p l e E C X Q j K 0 7 h I N j f C q G g T 4 v r l y f w t H D z 2 9 O V J N Q z y F S 6 R J c T h M W g g l 0 B J b L g d 2 4 N Y 1 D B 3 o x f H t O N K g + / J L S m 5 e b t N 2 6 e g 1 7 D x 2 i d 5 G 0 u T U D u 8 O G b m c e f R 3 d Z H 9 N I G h z Y H A g g F K p i g 6 n k r G b X c i h b C o J W 8 t J O u P N W y M Y 6 N + B S i 0 P m 9 G N B 7 E K + n 3 A l 1 9 c Q j a X F e T h u D 0 t f V + O t o 8 d P S p q z N v p j + P 7 7 k 1 E 4 D C W 0 U M q p e j l R e z l T v o K o R J E K O V c q l U Z + o Y 4 x e c J T U I 9 h x i + P Y O e 7 j Z M T Y f Q 4 r K h r 9 c n 9 j E M e g P 2 7 m 5 X A l d J r / r 6 3 M c i C Z H X o F o D 7 Y g s z q K t q x c 6 q 4 / s G 4 4 U 1 8 D f q r i 7 w w t c 6 t m N k e u X k M 9 y t 0 R i F R H y r T f e E H U F 2 z v a E M / O w 6 3 r g K y T h H f O a N C L s m e s g p Y r R U z N z G L X w C A y 6 Q w m Z y P o 7 W m H t l Z F 1 e B C K j g h v q e 3 t 1 f Y P 5 F M F l W N k 7 6 D J 4 M 5 9 P V 4 4 H Z Z c e X a B I 4 e W T 8 l v p w t i H j B 1 q 5 2 3 L 1 6 l X 4 n p 5 8 Y k E 4 l c P j V N 9 V 3 P R s 0 C f U d h s j 8 X R W S Y d O E k K n 6 i B A J W A y L a H X 0 w V y x P l Q c t D B b h K 3 H i o n J S f T 1 9 Y p 9 0 9 P T s J i t I j I + p 3 X A o y c 1 k c j G x W a S y b x Q P x c T 9 1 C R L E T 2 P G R t L w x G + 5 J N t V l U S W 0 k / m x L N A n 1 H U Y u k 8 f k n S v o 7 B 3 E 6 O 0 r M J n t K B W y G B w c w I M H 4 / j F L 3 + I X D o N h 2 t V 2 1 K C n C I y u p b J m E y k R R + t X L G G i s y V k S T 1 l Z V g Q t U h 1 0 j d M z 1 e T 2 R 3 M Y G k e f t W v W 0 S q o k 1 w e k k x f f + C 0 p v / B r l a g 6 B l i E 8 G J v A / b E x / P C H Z 9 R 3 K e A a g c W 0 E Z O T 4 2 R D u d D V 1 S n I J Z w X h J q s I R V P G W Z 1 Q k k 1 H X S m I X B V M c 5 U e V H Q J F Q T G 4 K J p S F C x P K z s J n d M O o c C O U 1 C H B N D B o 5 2 R L g 0 J M 9 1 b D g x J l a n J B Y q m h h M i i k 4 n U n D q F q x I u S s t G I J q G a 2 B B 6 4 o P P S O q b U f P Q m h G T r R H l S g E T 4 / N Y W F j A 7 q E h n P v s M 7 x 8 5 A h t L + L M m d f U d y 1 j + O 4 C K u U i W t t 3 4 P 7 t r 0 k F 1 C C X T e L Q y d d g s W / c R 3 i 7 o k m o J j a F O n n k b A 2 F y 5 8 g u + 9 t + N v E r i X o J A m R w o L S o p T s I x J t w v v H 7 v E 6 Y h m O 6 y u T x A o i X w 5 A Z 7 B A J g l o M q 0 k 5 / O G + E I Q o d B C k 1 B N b B I k p N q d y q D X 0 v O q V h Y p H X W 1 j Z 1 0 Q g 3 k 5 6 t I 1 I h Y Z o Z s s j w s B i c K m h e n D a k s c b W p W p N Q T T y M f / q v / w V m q x 0 / / c 3 f I Z 0 I i y Z x s 9 N T 2 N n t w e T E J H 5 4 6 H v Q d 2 l R v X E O Y + 7 D k P I p B B d n i U l a 5 D J J E d b 0 5 p u v q k d b i b p T o i T Z Y b L 0 i O c v E p q E a u I h R B a j u H H l K 9 h t N r R 4 A y K e b 2 F y B M d e + x H 8 L g 0 M B p J A V V 4 S J o K U G q J f V X C D u / U C H R r d 5 j V d B z S 6 l V n E z z O K B V 2 T U E 0 8 P r j h A P v x G G F S + T 7 7 4 C / o 7 A j A b N b D a P P D 2 + F / y G F R R y O h Y H w + U 9 0 5 M n 9 h / D 5 S q S w K u T j 2 H T 2 J q + c / Q 0 f f n i a h m n g y G I l Q X i I W k j I W 1 y m q Y u D y Z a t 6 w S 0 R 6 j k l 0 0 Y w p q R m K e Y m n g x l k l F z a R o + b i 1 M 6 b W j I i o b 1 D V / H l F T T z O T y o i K T Y l Y F J c + P 4 e / / M s / o 6 1 Y J c m s a U q o J p 4 e L c j h y v V h y K 5 9 6 O 9 1 g o t w 1 t G i z c N g 1 I t A 2 3 h 2 D q V q V u w v y v 0 w m 5 Z L j T 0 P Y M / l r U s X U S 2 V y L Z s h a 3 F j 7 Y O n 3 i t k + Y O m Z u j N w n V x N N i a j a N g 0 4 N i q U K q t Y K b o 1 c h 7 e z S 2 T s d r d 4 M T 0 z B 9 i c 8 H l z S q c Q F b f H P N i / d / N l y r Y z 2 G b M l J o S q o m n R D o d g t 3 k g L E a h N a q h d f e I x I a c 7 M Z Z A x 5 e N s c M B v s o g s j N 5 O r m V I 0 0 0 v Q a D m B M Y R D p 3 + u H u n 5 B h O q l u P W C U 0 0 8 R R w O v 3 Q m q x o 9 f U J M t 2 5 O 4 L h m 8 N Y L E Y w P 7 d I Z F K K C 3 J r U s 4 O 5 s X g S s m P f E 6 H n Q c f D k d 6 n p H T N y V U E 1 s E m 1 a G 5 c p v Y X j t b 0 X Q b L I Y h N s S E K 1 2 d N 6 H 5 + 0 Y 2 V M e W w f m E x P Q m T a u e 7 7 d Y Z J r c O t k k t B c x b 2 J J p 4 S 3 B W E 7 S V B J k J l Q R J k m k 1 q E N G P g x t 5 y H l l 3 q 6 G Z V H z z 2 v v A r f e a a h k 9 t x C o n N g M j G a h G r i q S B X i C g 0 l j x 2 o F C W s J g c g 6 F T Y U m 7 o y T s p V q x J j q B p A p B x E w P I L u X W + p w i e b G R e B 0 M g W p J C M 8 t 4 D o 7 D z K 5 W W P 4 X Y F 1 y a U 0 j X M T Y S a K l 8 T T 4 5 6 b T w m R D 0 H i n t Z a T Q G S P k K D L b l B d 9 a m Q t u S g i l x 5 E i C R a J J 6 H T 0 v t I t G X z O V H j 7 9 Q P f y n a 5 5 T L B r K 5 1 l 7 b 2 i 4 I z y 4 i n Y p j c P 8 + E R S s T c Q g O b x N Q j X x 5 L h w 9 i N R 8 P L w g S H R e c P v 9 6 F Y r C C R B 9 w e L w 5 3 W l G W b J B j E v Q 9 e k g h I l y m D N 2 A F t H s D P z O A U S y k 6 h U c 2 h z 7 I T R Y M N 8 Z n s P R y Y 8 t 3 Y d 2 L M P 3 S 4 Z 0 z M L 6 O 3 p E O W v d R 5 t k 1 B N b A 3 q a l u p k o f J Y E W + n E C q 4 o V F l m H L l 2 H w K z W Z q + E Q d L k w a v 7 9 Z H d w X F w N i + k 7 Z H s Y Y D E 6 S E X s Q p F 1 y C 0 E 1 8 m w G h e F 9 L S Z d i M n k 4 o m V V E k F Z S 7 Q W r 1 X v W d m 4 e f J C i X P 6 u j 3 l a o a U M 1 s S X g v C j + i x a V T N t 0 U S F Q P F 9 A t a W o q I f 0 z + B v B z r 2 I 1 y 6 T / b W K K m A S v d 3 n t U L 5 Q y 0 1 S Q W x r / E 5 H S E y C V e Q i a V E o + V i g b l Q g W z E / N 4 c H N Y 7 L t z 5 T L C 0 5 N E z L V V x J r E 1 W p z q B K B + F s q 0 g y 0 0 n 1 0 O b X o 8 n S i 0 9 V C 5 C g r E 0 J 1 8 7 K l k U w M v V e x G 5 s S q o k t B 7 f g i Z e V u X r 0 5 h 1 I 2 Q j 8 A R 8 s V h t 8 r T 7 k 5 V n x W o u + B 4 n q D F t e R D W 9 a D B w 7 t y n O H T w I E L B M H Y M 7 q D j m B F e W E A + k 4 O 3 r Q M 6 f Q 0 W u 4 P s t I 2 H b T S S Q l d r h q R d F 9 z 0 e 4 K J O e x o U x I a c 0 U i v K S F n J R g b N G h x a R 0 M W F w j Y x M d W M 5 U 5 f G 3 I 9 4 d S 9 i 3 d / 8 3 d / / B / V 5 E 0 0 8 M V h 1 Y 3 c f 1 9 e 7 O D y P Q J t T 2 F O z o T w k Y w t S Z R N 6 d v Y h P T m H n p 5 B G P V W m D Q W I l e a p I 4 k u s R P z 4 + j Q B L N 0 2 F A N B m E 2 9 a G m s 4 M i 8 M B t 8 8 L k 8 U I g 4 k l H 9 k u o / d h M N g x N T a C S 5 + f J Z X O g A d 3 b 6 H F 1 4 6 p W 5 c h F e I o 1 j y w 2 u 3 I Z 8 N w G e j z Z i 3 K J O U s J s B h r M H p 1 M C m r Z G 0 E T 9 d g C v m i h C i d b T O R o 8 k V 3 W 6 c f E 2 z D Y z b t L E M T 0 9 0 5 R Q T T w 9 h m / P 4 u B + p Z l 1 O J p F m 8 + O y 1 f H a c B p l u q t x x J 5 e F u s R L I y Z u Z S e L X X A 9 h r m L o 2 g 4 H j f Y h G Y w g n Z z A 7 t Y i X j v Y j u B g V H R b 3 D 7 2 O Z F X x F k r l G n R G D a r F K m S N B J 1 W B 1 1 D 6 k j A y j U s 1 A 1 C M g c i J R D M F W A 5 + x 7 y b / + 1 + g r x R 5 L h I G L Z 1 G 4 6 N Z J M m o b O O s G s F i P 3 g 9 g z p M Q a G s g W 9 C l B H y u Q T m V h q 9 q g 8 y p f 3 L S h m n h q l M t K U z W G i a d 4 g k 6 v F 2 Q a v r 0 g t o 1 6 r Y j x M 5 k M K J a r C B t 0 K O c q g k w L i 7 M k J X T o 7 O h E q V x E a C G G Q L s P X T 0 B s n n i 4 v M M J p P H Q O o Z J z K a T B u S i W H R V Y T 3 r Q Y b c m d + g 2 w q i X g w J l 6 r 6 b R I k 2 p H J p m A t H w o A Z u c w t G d y 4 G 8 l b W a H h O c L j t 0 7 u U v b k q o J r Y E 1 4 a n s G t n J 6 w W P R I k G r w e L r F M M m o 9 3 U m F J i P B k S n A s I N J Z y W V L 0 8 k v I G + I a 5 W q x R 7 s Z l a Y D f 7 y G Z R D J 0 8 S Z M i F 0 W h M e 4 2 K 8 O X 3 5 d I R u F 0 t E D P 7 e Q J / / U f / j 9 S E U 0 4 c v o H u H X l c + w 9 c h I 1 q Q J / l y J N 6 2 A 1 L l Y g V V C X g E X j h s b A T e u i G B l + g F d O n U S o o J C p U d 1 b D S l K E t P X T I F v 4 h k j Y K 0 i m V + E P R V A 0 j m N + b E M 9 u / f R x J O S 2 T U k i 1 V R A V T a L U P 4 o v z F / H W m 6 f F 5 y Y n Z x E M h R C P R 3 H 8 5 E u o y i U E P P 1 L 9 p C o u l Q G F i u b U 8 K y 6 U U i Y h U W b R 4 B 7 6 D I L F 5 c i G J 3 3 x E k K 1 Y i m X a l / U S H X z 1 X Z C I 0 g T Q J 1 c S z Q q 1 8 n + w g M 2 R 9 D 3 L Z L H a 2 W h G 9 H 4 f G V x P N 3 h h / e f 8 T u B x 2 H D x 4 A G a z m Q b 9 y l F c r G Z h 1 i 8 X x Z R z N f q T I d F f v K 3 B K H o U y i P Q 6 4 z I l / t J q m n R Y k w g n l u A o e J D m 7 9 V L A k 0 E o q T J V 1 W v 4 j 2 q C M f l p s 2 V B P P D h r j L s i 1 L D S V U d j s p C I y V 7 w 0 y 6 s q V v n C 7 3 H 4 1 P d w + t R x 2 O 2 W h 8 j E x V I a y c S d 6 g s 6 D S 6 H w o j 5 j J g a n 0 V i M Y g 7 d x e Q S h f V d 6 0 B I h O j K p X R 6 + N q u W O Y J 7 V 1 + k E Q 6 V x C v F Y n k y x X E U y O o V T J C j L F M s o S A M P a p m 0 S q o l n D M N e 1 A x K 9 8 P L t z 6 D T q e F v t U j J E L s p d 8 A Z D Z V a S x L a R n Z + S w m b k 2 i E q 9 i c n g a p X k Z s z f m h W 3 F w b c y / c 3 E y w h O j W D 0 1 h 3 Y b A Y 4 f A E U S 2 X c H 1 O c I 2 t B k u s e C Y 1 Q 9 S S 5 A p M + C 6 1 s w 8 7 + l a k l o d Q D U v e U R e R I a n L J R q x E F M I 1 V b 4 m t h W u f P Y Z j r 6 h d L N f j d m 5 B J x 2 I 4 y l R R g M V j j M f r j d G q T z G d g N d p Q 1 J Y Q / / v 8 x 2 / 8 L d L a 3 C I / i W r b O m l C l V C 5 X w O R o D G a r B q + 9 8 r b Y 1 w i O y A i l x t Q t k l w t S j u e S k i G w d + M 5 W t i m + H e y D R 2 7 1 U a u N U R D c a I H D o E F 4 J w u Z w o p Y P w e l q Q K 1 S E u 3 3 f n l 7 I S W J N l Q R a q w b V a x 8 g M v R j 9 d O b g w U 1 F M p 3 k U i k 4 H f u J M I a 4 K T v W g u h 5 A M R I c F O k 4 B 7 F / 7 w x 3 d h t z k g V W l f k 1 B N b H e U y z X o O S O W e 3 8 S q u U S O l 1 6 L E Q X M T e X w 4 n D O 1 G s p G H R u 5 Z W V i s L M q L 0 n s e B V L q P S k q H H T t 2 q H t o H 2 l 3 6 t e u Q o 1 U 0 T L 0 2 p W O j 6 Y N 1 c S 2 h 9 H I h f h 1 + P h P v 8 P 4 7 T u k k k 3 g 8 w v D 0 F m 7 0 D s 0 J O y Y a C i P D z / + R L z / q 6 8 u Y S o 7 i + H z n y j u 8 0 0 i X + m D v 2 1 l S 5 G H y L R 0 O M 1 D Z G I 0 J V Q T z w 1 q l b v Q G P a o W 8 t o M 8 t i 4 K c L E Z g N N s R K T 9 d b q l V X g N 5 s Q j m f h 9 F q V f e S p K R t J r b e t J J I n N 6 v s S j x f 0 0 J 1 c R z A y Z T M T + t b i 0 j k a s g V y o i U 2 l 7 a j I x m E x L a B A 3 T C 4 m E + d V N U J j V c j E a 2 B N Q j X x X M F s X e m w Y F R 0 J q S r V p I e m 3 H n P R r s s k + W 1 G P V H 1 R i s d 0 U T y 0 i k 8 4 h u B g W e V 4 V N Y 9 K a 2 t W P W q i i T V R q B I 5 1 J h A h i x V c f v 2 P X z w 3 j l 8 d v Y q I t E Y y p U q d H o d j H q O O e R 3 A f 8 D V N a E I M G O / 4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 G u i d = " 6 e a a 1 d a 9 - 9 6 4 9 - 4 1 3 2 - a 0 6 6 - 0 e 7 2 5 6 7 a b a 2 f "   R e v = " 3 "   R e v G u i d = " 4 1 f 1 e a d 9 - 6 8 7 6 - 4 8 7 c - 9 b 5 5 - 2 f d c 9 e 0 5 d 7 e 2 " 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 C h o o s i n g G e o F i e l d s = " f a l s e " & g t ; & l t ; X Y   N a m e = " G e o X Y "   V i s i b l e = " f a l s e " & g t ; & l t ; G e o C o l u m n s & g t ; & l t ; G e o C o l u m n 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 / & g t ; & l t ; / G e o C o l u m n & g t ; & l t ; / G e o C o l u m n s & g t ; & l t ; X C o o r d   N a m e = " 1 6 0 4 9 2 3 "   V i s i b l e = " t r u e "   D a t a T y p e = " D o u b l e "   M o d e l Q u e r y N a m e = " ' R a n g o ' [ 1 6 0 4 9 2 3 ] " & g t ; & l t ; T a b l e   M o d e l N a m e = " R a n g o "   N a m e I n S o u r c e = " R a n g o "   V i s i b l e = " t r u e "   L a s t R e f r e s h = " 0 0 0 1 - 0 1 - 0 1 T 0 0 : 0 0 : 0 0 "   / & g t ; & l t ; / X C o o r d & g t ; & l t ; Y C o o r d   N a m e = " 3 2 2 3 2 6 "   V i s i b l e = " t r u e "   D a t a T y p e = " D o u b l e "   M o d e l Q u e r y N a m e = " ' R a n g o ' [ 3 2 2 3 2 6 ] " & g t ; & l t ; T a b l e   M o d e l N a m e = " R a n g o "   N a m e I n S o u r c e = " R a n g o "   V i s i b l e = " t r u e "   L a s t R e f r e s h = " 0 0 0 1 - 0 1 - 0 1 T 0 0 : 0 0 : 0 0 "   / & g t ; & l t ; / Y C o o r d & g t ; & l t ; / X Y & g t ; & l t ; M e a s u r e s 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Y C o o r d & l t ; / G e o M a p p i n g T y p e & g t ; & l t ; G e o M a p p i n g T y p e & g t ; X C o o r d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 G u i d = " 8 8 6 2 7 a b 0 - c 0 8 7 - 4 9 2 8 - a 7 c d - 9 1 e 9 1 c 5 f e d 5 b "   R e v = " 1 "   R e v G u i d = " 7 e 0 d c 7 e 6 - d 6 8 e - 4 6 0 5 - 9 3 8 5 - 0 4 5 9 c d 9 1 c 2 6 8 " 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B368FF5-F474-4A7D-9146-51BD1AB59C62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87F619ED-51DE-4949-9970-97F3E326AB7B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FB821016-C3FB-4416-8B0B-D25A6AEB1B7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INICIO</vt:lpstr>
      <vt:lpstr>2011</vt:lpstr>
      <vt:lpstr>2012</vt:lpstr>
      <vt:lpstr>2014</vt:lpstr>
      <vt:lpstr>2015</vt:lpstr>
      <vt:lpstr>ARBOLES</vt:lpstr>
      <vt:lpstr>A_DESCRIPCION</vt:lpstr>
      <vt:lpstr>HISTOGRAMA_DAP</vt:lpstr>
      <vt:lpstr>SP_DISTRIBUCION_NORMAL_Zi</vt:lpstr>
      <vt:lpstr>PIVOT</vt:lpstr>
      <vt:lpstr>PARCELAS_UBICACION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SIG2-CONAP</cp:lastModifiedBy>
  <dcterms:created xsi:type="dcterms:W3CDTF">2015-04-24T04:37:06Z</dcterms:created>
  <dcterms:modified xsi:type="dcterms:W3CDTF">2017-03-27T22:14:08Z</dcterms:modified>
</cp:coreProperties>
</file>