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vn6\OneDrive\Desktop\Port Bills\SYN BILLS\"/>
    </mc:Choice>
  </mc:AlternateContent>
  <xr:revisionPtr revIDLastSave="0" documentId="13_ncr:1_{CEFC20FE-26D4-47BC-B99A-B80D780CECAD}" xr6:coauthVersionLast="47" xr6:coauthVersionMax="47" xr10:uidLastSave="{00000000-0000-0000-0000-000000000000}"/>
  <bookViews>
    <workbookView xWindow="-108" yWindow="-108" windowWidth="23256" windowHeight="12456" activeTab="1" xr2:uid="{533FDB55-E7DB-4CED-B74D-9187498AF1FE}"/>
  </bookViews>
  <sheets>
    <sheet name="bhatya" sheetId="19" r:id="rId1"/>
    <sheet name="BHATIYA INVOICE" sheetId="17" r:id="rId2"/>
    <sheet name="OPG" sheetId="20" r:id="rId3"/>
    <sheet name="OPG INVOICE " sheetId="18" r:id="rId4"/>
    <sheet name="VEH NUMBERS" sheetId="2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0" l="1"/>
  <c r="H13" i="20"/>
  <c r="G13" i="20"/>
  <c r="L27" i="19" l="1"/>
  <c r="G27" i="19"/>
  <c r="H27" i="19"/>
  <c r="I5" i="20"/>
  <c r="J5" i="20"/>
  <c r="I6" i="20"/>
  <c r="J6" i="20"/>
  <c r="I7" i="20"/>
  <c r="J7" i="20"/>
  <c r="I8" i="20"/>
  <c r="J8" i="20"/>
  <c r="I9" i="20"/>
  <c r="J9" i="20"/>
  <c r="I10" i="20"/>
  <c r="J10" i="20"/>
  <c r="K10" i="20" l="1"/>
  <c r="K6" i="20"/>
  <c r="K7" i="20"/>
  <c r="K5" i="20"/>
  <c r="K9" i="20"/>
  <c r="K8" i="20"/>
  <c r="I18" i="19"/>
  <c r="I17" i="19"/>
  <c r="I16" i="19"/>
  <c r="J18" i="19"/>
  <c r="J17" i="19"/>
  <c r="J16" i="19"/>
  <c r="K16" i="19" l="1"/>
  <c r="K18" i="19"/>
  <c r="K17" i="19"/>
  <c r="G34" i="18" l="1"/>
  <c r="G27" i="17"/>
  <c r="I15" i="19"/>
  <c r="I14" i="19"/>
  <c r="J15" i="19"/>
  <c r="J14" i="19"/>
  <c r="I4" i="20"/>
  <c r="I12" i="19"/>
  <c r="J12" i="19"/>
  <c r="I13" i="19"/>
  <c r="J13" i="19"/>
  <c r="J4" i="20"/>
  <c r="J11" i="19"/>
  <c r="I11" i="19"/>
  <c r="J10" i="19"/>
  <c r="I10" i="19"/>
  <c r="K12" i="19" l="1"/>
  <c r="K15" i="19"/>
  <c r="K14" i="19"/>
  <c r="K13" i="19"/>
  <c r="K10" i="19"/>
  <c r="K4" i="20"/>
  <c r="K11" i="19"/>
  <c r="G28" i="18"/>
  <c r="G22" i="17"/>
  <c r="G25" i="17" l="1"/>
  <c r="G32" i="17"/>
  <c r="G31" i="18"/>
  <c r="G37" i="18" s="1"/>
</calcChain>
</file>

<file path=xl/sharedStrings.xml><?xml version="1.0" encoding="utf-8"?>
<sst xmlns="http://schemas.openxmlformats.org/spreadsheetml/2006/main" count="119" uniqueCount="61">
  <si>
    <t>CH RAVI CHANDRA</t>
  </si>
  <si>
    <t>S.NO</t>
  </si>
  <si>
    <t>DATE</t>
  </si>
  <si>
    <t>VEHICLENO</t>
  </si>
  <si>
    <t>TRANSPORTER</t>
  </si>
  <si>
    <t>CLIENT</t>
  </si>
  <si>
    <t>GC NO</t>
  </si>
  <si>
    <t>LOADING QTY</t>
  </si>
  <si>
    <t>RECEIVED QTY</t>
  </si>
  <si>
    <t>DIF</t>
  </si>
  <si>
    <t>SHORT</t>
  </si>
  <si>
    <t>GC</t>
  </si>
  <si>
    <t>SRLT</t>
  </si>
  <si>
    <t>VEHICLE NO</t>
  </si>
  <si>
    <t xml:space="preserve"> </t>
  </si>
  <si>
    <t>To</t>
  </si>
  <si>
    <t>The Executive Director ,</t>
  </si>
  <si>
    <t>East Coast Logistics ,</t>
  </si>
  <si>
    <t>Krishnapatnam ,</t>
  </si>
  <si>
    <t>SPSR Nellore Dist.</t>
  </si>
  <si>
    <t>SLNO</t>
  </si>
  <si>
    <t>DESCRIPTION</t>
  </si>
  <si>
    <t>QTY</t>
  </si>
  <si>
    <t>RATE</t>
  </si>
  <si>
    <t>AMOUNT</t>
  </si>
  <si>
    <t>MTS</t>
  </si>
  <si>
    <t>TDS  1%</t>
  </si>
  <si>
    <t>Trips</t>
  </si>
  <si>
    <t>GC Amount</t>
  </si>
  <si>
    <t>TOTAL BALANCE</t>
  </si>
  <si>
    <t>• Benificiary  Account name: CHANUMOLU  RAVI CHANDRA ,A/C NO 3186201000087 ,CANARA BANK</t>
  </si>
  <si>
    <t>KRISHNAPATNAM PORT ,IFSC CODE:CNRB0003186</t>
  </si>
  <si>
    <t>PAN NUMBER: AYSPC6487H</t>
  </si>
  <si>
    <t>BATIYA</t>
  </si>
  <si>
    <t xml:space="preserve">Trip </t>
  </si>
  <si>
    <t>VEH NUM</t>
  </si>
  <si>
    <t>TS04UB</t>
  </si>
  <si>
    <t>TS02UB</t>
  </si>
  <si>
    <t>TS 02 UB 1641</t>
  </si>
  <si>
    <t>TS 04 UB 4255</t>
  </si>
  <si>
    <t>TS 04 UB 4147</t>
  </si>
  <si>
    <t>TS 04 UB 3868</t>
  </si>
  <si>
    <t>TS 04 UB 1618</t>
  </si>
  <si>
    <t>DATE:</t>
  </si>
  <si>
    <t>BILL NO.72</t>
  </si>
  <si>
    <t>O P G</t>
  </si>
  <si>
    <t>O.P.G</t>
  </si>
  <si>
    <t>INVOICE NO. 72/23-24</t>
  </si>
  <si>
    <t>TS04UB4147</t>
  </si>
  <si>
    <t>TS04UB1641</t>
  </si>
  <si>
    <t>DIESEL AMOUNT</t>
  </si>
  <si>
    <t>TS07UE9216</t>
  </si>
  <si>
    <t>TS12UE1332</t>
  </si>
  <si>
    <t>BILL NO.1</t>
  </si>
  <si>
    <t>S. YANADI NAIDU</t>
  </si>
  <si>
    <t>SYN</t>
  </si>
  <si>
    <t>INVOICE NO. 01/24-25</t>
  </si>
  <si>
    <t>• Benificiary  Account name: SUDALAGUNTA YANADI NAIDU  ,A/C NO 33496376769  ,STATE BANK OF INDIA</t>
  </si>
  <si>
    <t>VEDAYAPALEM NELLORE  ,IFSC CODE:SBIN0007457</t>
  </si>
  <si>
    <t>PAN NUMBER: CPQPS9745P</t>
  </si>
  <si>
    <t>Sea port cargo logistics pvt ltd,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</si>
</sst>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&quot;₹&quot;\ #,##0"/>
    <numFmt numFmtId="165" formatCode="&quot;₹&quot;\ #,##0.00"/>
    <numFmt numFmtId="166" formatCode="&quot;₹&quot;\ #,##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29" xfId="0" applyBorder="1"/>
    <xf numFmtId="0" fontId="9" fillId="0" borderId="2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9" fontId="9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4" fontId="1" fillId="0" borderId="11" xfId="0" applyNumberFormat="1" applyFont="1" applyBorder="1" applyAlignment="1">
      <alignment horizontal="center" vertical="center"/>
    </xf>
    <xf numFmtId="44" fontId="1" fillId="0" borderId="12" xfId="0" applyNumberFormat="1" applyFont="1" applyBorder="1" applyAlignment="1">
      <alignment horizontal="center" vertical="center"/>
    </xf>
    <xf numFmtId="44" fontId="1" fillId="0" borderId="1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5" fontId="1" fillId="0" borderId="26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27" xfId="0" applyNumberFormat="1" applyFont="1" applyBorder="1" applyAlignment="1">
      <alignment horizontal="center" vertical="center"/>
    </xf>
    <xf numFmtId="166" fontId="1" fillId="0" borderId="26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250F-CE36-43B5-85BE-9B1335E61BDA}">
  <dimension ref="A6:R104"/>
  <sheetViews>
    <sheetView topLeftCell="A5" zoomScale="115" zoomScaleNormal="115" workbookViewId="0">
      <selection activeCell="A19" sqref="A19:A21"/>
    </sheetView>
  </sheetViews>
  <sheetFormatPr defaultColWidth="9.109375" defaultRowHeight="14.4" x14ac:dyDescent="0.3"/>
  <cols>
    <col min="1" max="1" width="3.5546875" style="2" customWidth="1"/>
    <col min="2" max="2" width="10.6640625" style="2" customWidth="1"/>
    <col min="3" max="3" width="12.33203125" style="2" customWidth="1"/>
    <col min="4" max="4" width="4.33203125" style="2" customWidth="1"/>
    <col min="5" max="5" width="7.88671875" style="2" customWidth="1"/>
    <col min="6" max="6" width="6.6640625" style="2" customWidth="1"/>
    <col min="7" max="7" width="7.33203125" style="2" customWidth="1"/>
    <col min="8" max="8" width="8.6640625" style="2" customWidth="1"/>
    <col min="9" max="9" width="6.109375" style="2" customWidth="1"/>
    <col min="10" max="10" width="6.6640625" style="2" customWidth="1"/>
    <col min="11" max="11" width="7" style="2" customWidth="1"/>
    <col min="12" max="12" width="6.109375" style="2" customWidth="1"/>
    <col min="13" max="14" width="9.109375" style="2"/>
    <col min="15" max="15" width="21" style="2" customWidth="1"/>
    <col min="16" max="16" width="9.109375" style="2"/>
    <col min="17" max="17" width="22" style="2" customWidth="1"/>
    <col min="18" max="18" width="21.88671875" style="2" customWidth="1"/>
    <col min="19" max="16384" width="9.109375" style="2"/>
  </cols>
  <sheetData>
    <row r="6" spans="1: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5" ht="18" x14ac:dyDescent="0.3">
      <c r="A8" s="44" t="s">
        <v>53</v>
      </c>
      <c r="B8" s="44"/>
      <c r="C8" s="45" t="s">
        <v>54</v>
      </c>
      <c r="D8" s="45"/>
      <c r="E8" s="45"/>
      <c r="F8" s="45"/>
      <c r="G8" s="45"/>
      <c r="H8" s="45"/>
      <c r="I8" s="1"/>
      <c r="J8" s="46">
        <v>45390</v>
      </c>
      <c r="K8" s="44"/>
      <c r="L8" s="44"/>
    </row>
    <row r="9" spans="1:15" x14ac:dyDescent="0.3">
      <c r="A9" s="3" t="s">
        <v>1</v>
      </c>
      <c r="B9" s="3" t="s">
        <v>2</v>
      </c>
      <c r="C9" s="3" t="s">
        <v>13</v>
      </c>
      <c r="D9" s="3" t="s">
        <v>4</v>
      </c>
      <c r="E9" s="3" t="s">
        <v>5</v>
      </c>
      <c r="F9" s="3" t="s">
        <v>11</v>
      </c>
      <c r="G9" s="3" t="s">
        <v>7</v>
      </c>
      <c r="H9" s="3" t="s">
        <v>8</v>
      </c>
      <c r="I9" s="3" t="s">
        <v>9</v>
      </c>
      <c r="J9" s="4">
        <v>0.05</v>
      </c>
      <c r="K9" s="3" t="s">
        <v>10</v>
      </c>
      <c r="L9" s="3" t="s">
        <v>11</v>
      </c>
    </row>
    <row r="10" spans="1:15" x14ac:dyDescent="0.3">
      <c r="A10" s="5">
        <v>1</v>
      </c>
      <c r="B10" s="6">
        <v>45383</v>
      </c>
      <c r="C10" s="5">
        <v>9216</v>
      </c>
      <c r="D10" s="5" t="s">
        <v>55</v>
      </c>
      <c r="E10" s="5" t="s">
        <v>33</v>
      </c>
      <c r="F10" s="5">
        <v>24314</v>
      </c>
      <c r="G10" s="5">
        <v>24.59</v>
      </c>
      <c r="H10" s="5">
        <v>24.59</v>
      </c>
      <c r="I10" s="5">
        <f t="shared" ref="I10:I11" si="0">G10-H10</f>
        <v>0</v>
      </c>
      <c r="J10" s="5">
        <f t="shared" ref="J10:J11" si="1">G10*(5/100)</f>
        <v>1.2295</v>
      </c>
      <c r="K10" s="5">
        <f t="shared" ref="K10:K11" si="2">J10-I10</f>
        <v>1.2295</v>
      </c>
      <c r="L10" s="5">
        <v>275</v>
      </c>
    </row>
    <row r="11" spans="1:15" x14ac:dyDescent="0.3">
      <c r="A11" s="5">
        <v>2</v>
      </c>
      <c r="B11" s="6">
        <v>45384</v>
      </c>
      <c r="C11" s="5">
        <v>4147</v>
      </c>
      <c r="D11" s="5" t="s">
        <v>55</v>
      </c>
      <c r="E11" s="5" t="s">
        <v>33</v>
      </c>
      <c r="F11" s="5">
        <v>24327</v>
      </c>
      <c r="G11" s="5">
        <v>24.97</v>
      </c>
      <c r="H11" s="5">
        <v>24.97</v>
      </c>
      <c r="I11" s="5">
        <f t="shared" si="0"/>
        <v>0</v>
      </c>
      <c r="J11" s="5">
        <f t="shared" si="1"/>
        <v>1.2484999999999999</v>
      </c>
      <c r="K11" s="5">
        <f t="shared" si="2"/>
        <v>1.2484999999999999</v>
      </c>
      <c r="L11" s="5">
        <v>275</v>
      </c>
    </row>
    <row r="12" spans="1:15" x14ac:dyDescent="0.3">
      <c r="A12" s="5">
        <v>3</v>
      </c>
      <c r="B12" s="6">
        <v>45384</v>
      </c>
      <c r="C12" s="5">
        <v>1332</v>
      </c>
      <c r="D12" s="5" t="s">
        <v>55</v>
      </c>
      <c r="E12" s="5" t="s">
        <v>33</v>
      </c>
      <c r="F12" s="5">
        <v>24333</v>
      </c>
      <c r="G12" s="5">
        <v>23.5</v>
      </c>
      <c r="H12" s="5">
        <v>23.4</v>
      </c>
      <c r="I12" s="5">
        <f t="shared" ref="I12:I18" si="3">G12-H12</f>
        <v>0.10000000000000142</v>
      </c>
      <c r="J12" s="5">
        <f t="shared" ref="J12:J18" si="4">G12*(5/100)</f>
        <v>1.175</v>
      </c>
      <c r="K12" s="5">
        <f t="shared" ref="K12:K18" si="5">J12-I12</f>
        <v>1.0749999999999986</v>
      </c>
      <c r="L12" s="5">
        <v>275</v>
      </c>
    </row>
    <row r="13" spans="1:15" x14ac:dyDescent="0.3">
      <c r="A13" s="5">
        <v>4</v>
      </c>
      <c r="B13" s="6">
        <v>45384</v>
      </c>
      <c r="C13" s="5">
        <v>9216</v>
      </c>
      <c r="D13" s="5" t="s">
        <v>55</v>
      </c>
      <c r="E13" s="5" t="s">
        <v>33</v>
      </c>
      <c r="F13" s="5">
        <v>24336</v>
      </c>
      <c r="G13" s="5">
        <v>24.54</v>
      </c>
      <c r="H13" s="5">
        <v>24.48</v>
      </c>
      <c r="I13" s="5">
        <f t="shared" si="3"/>
        <v>5.9999999999998721E-2</v>
      </c>
      <c r="J13" s="5">
        <f t="shared" si="4"/>
        <v>1.2270000000000001</v>
      </c>
      <c r="K13" s="5">
        <f t="shared" si="5"/>
        <v>1.1670000000000014</v>
      </c>
      <c r="L13" s="5">
        <v>275</v>
      </c>
      <c r="O13" s="2" t="s">
        <v>14</v>
      </c>
    </row>
    <row r="14" spans="1:15" x14ac:dyDescent="0.3">
      <c r="A14" s="5">
        <v>5</v>
      </c>
      <c r="B14" s="6">
        <v>45386</v>
      </c>
      <c r="C14" s="5">
        <v>9216</v>
      </c>
      <c r="D14" s="5" t="s">
        <v>55</v>
      </c>
      <c r="E14" s="5" t="s">
        <v>33</v>
      </c>
      <c r="F14" s="5">
        <v>24344</v>
      </c>
      <c r="G14" s="5">
        <v>24.7</v>
      </c>
      <c r="H14" s="5">
        <v>24.7</v>
      </c>
      <c r="I14" s="5">
        <f t="shared" si="3"/>
        <v>0</v>
      </c>
      <c r="J14" s="5">
        <f t="shared" si="4"/>
        <v>1.2350000000000001</v>
      </c>
      <c r="K14" s="5">
        <f t="shared" si="5"/>
        <v>1.2350000000000001</v>
      </c>
      <c r="L14" s="5">
        <v>275</v>
      </c>
    </row>
    <row r="15" spans="1:15" x14ac:dyDescent="0.3">
      <c r="A15" s="5">
        <v>6</v>
      </c>
      <c r="B15" s="6">
        <v>45386</v>
      </c>
      <c r="C15" s="5">
        <v>1332</v>
      </c>
      <c r="D15" s="5" t="s">
        <v>55</v>
      </c>
      <c r="E15" s="5" t="s">
        <v>33</v>
      </c>
      <c r="F15" s="5">
        <v>24346</v>
      </c>
      <c r="G15" s="5">
        <v>23.34</v>
      </c>
      <c r="H15" s="5">
        <v>23.24</v>
      </c>
      <c r="I15" s="5">
        <f t="shared" si="3"/>
        <v>0.10000000000000142</v>
      </c>
      <c r="J15" s="5">
        <f t="shared" si="4"/>
        <v>1.167</v>
      </c>
      <c r="K15" s="5">
        <f t="shared" si="5"/>
        <v>1.0669999999999986</v>
      </c>
      <c r="L15" s="5">
        <v>275</v>
      </c>
    </row>
    <row r="16" spans="1:15" x14ac:dyDescent="0.3">
      <c r="A16" s="5">
        <v>7</v>
      </c>
      <c r="B16" s="6">
        <v>45387</v>
      </c>
      <c r="C16" s="5">
        <v>9216</v>
      </c>
      <c r="D16" s="5" t="s">
        <v>55</v>
      </c>
      <c r="E16" s="5" t="s">
        <v>33</v>
      </c>
      <c r="F16" s="5">
        <v>24477</v>
      </c>
      <c r="G16" s="5">
        <v>25.12</v>
      </c>
      <c r="H16" s="5">
        <v>25.06</v>
      </c>
      <c r="I16" s="5">
        <f t="shared" si="3"/>
        <v>6.0000000000002274E-2</v>
      </c>
      <c r="J16" s="5">
        <f t="shared" si="4"/>
        <v>1.2560000000000002</v>
      </c>
      <c r="K16" s="5">
        <f t="shared" si="5"/>
        <v>1.195999999999998</v>
      </c>
      <c r="L16" s="5">
        <v>275</v>
      </c>
    </row>
    <row r="17" spans="1:12" x14ac:dyDescent="0.3">
      <c r="A17" s="5">
        <v>8</v>
      </c>
      <c r="B17" s="6">
        <v>45387</v>
      </c>
      <c r="C17" s="5">
        <v>4147</v>
      </c>
      <c r="D17" s="5" t="s">
        <v>55</v>
      </c>
      <c r="E17" s="5" t="s">
        <v>33</v>
      </c>
      <c r="F17" s="5">
        <v>24476</v>
      </c>
      <c r="G17" s="5">
        <v>24.46</v>
      </c>
      <c r="H17" s="5">
        <v>24.38</v>
      </c>
      <c r="I17" s="5">
        <f t="shared" si="3"/>
        <v>8.0000000000001847E-2</v>
      </c>
      <c r="J17" s="5">
        <f t="shared" si="4"/>
        <v>1.2230000000000001</v>
      </c>
      <c r="K17" s="5">
        <f t="shared" si="5"/>
        <v>1.1429999999999982</v>
      </c>
      <c r="L17" s="5">
        <v>275</v>
      </c>
    </row>
    <row r="18" spans="1:12" x14ac:dyDescent="0.3">
      <c r="A18" s="5">
        <v>9</v>
      </c>
      <c r="B18" s="6">
        <v>45388</v>
      </c>
      <c r="C18" s="5">
        <v>1332</v>
      </c>
      <c r="D18" s="5" t="s">
        <v>55</v>
      </c>
      <c r="E18" s="5" t="s">
        <v>33</v>
      </c>
      <c r="F18" s="5">
        <v>24454</v>
      </c>
      <c r="G18" s="5">
        <v>23.13</v>
      </c>
      <c r="H18" s="5">
        <v>23.04</v>
      </c>
      <c r="I18" s="5">
        <f t="shared" si="3"/>
        <v>8.9999999999999858E-2</v>
      </c>
      <c r="J18" s="5">
        <f t="shared" si="4"/>
        <v>1.1565000000000001</v>
      </c>
      <c r="K18" s="5">
        <f t="shared" si="5"/>
        <v>1.0665000000000002</v>
      </c>
      <c r="L18" s="5">
        <v>275</v>
      </c>
    </row>
    <row r="19" spans="1:12" x14ac:dyDescent="0.3">
      <c r="A19" s="5"/>
      <c r="B19" s="6"/>
      <c r="C19" s="1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">
      <c r="A23" s="5"/>
      <c r="B23" s="6"/>
      <c r="C23" s="5"/>
      <c r="D23" s="5"/>
      <c r="E23" s="3"/>
      <c r="F23" s="5"/>
      <c r="G23" s="5"/>
      <c r="H23" s="5"/>
      <c r="I23" s="5"/>
      <c r="J23" s="5"/>
      <c r="K23" s="5"/>
      <c r="L23" s="5"/>
    </row>
    <row r="24" spans="1:12" x14ac:dyDescent="0.3">
      <c r="A24" s="5"/>
      <c r="B24" s="6"/>
      <c r="C24" s="5"/>
      <c r="D24" s="5"/>
      <c r="E24" s="3"/>
      <c r="F24" s="5"/>
      <c r="G24" s="5"/>
      <c r="H24" s="5"/>
      <c r="I24" s="5"/>
      <c r="J24" s="5"/>
      <c r="K24" s="5"/>
      <c r="L24" s="5"/>
    </row>
    <row r="25" spans="1:12" x14ac:dyDescent="0.3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5"/>
      <c r="B26" s="6"/>
      <c r="C26" s="5"/>
      <c r="D26" s="5"/>
      <c r="E26" s="3"/>
      <c r="F26" s="5"/>
      <c r="G26" s="5"/>
      <c r="H26" s="5"/>
      <c r="I26" s="5"/>
      <c r="J26" s="5"/>
      <c r="K26" s="5"/>
      <c r="L26" s="5"/>
    </row>
    <row r="27" spans="1:12" x14ac:dyDescent="0.3">
      <c r="A27" s="5"/>
      <c r="B27" s="6"/>
      <c r="C27" s="5"/>
      <c r="D27" s="5"/>
      <c r="E27" s="3"/>
      <c r="F27" s="5"/>
      <c r="G27" s="5">
        <f>SUM(G10:G26)</f>
        <v>218.35</v>
      </c>
      <c r="H27" s="5">
        <f>SUM(H10:H26)</f>
        <v>217.86</v>
      </c>
      <c r="I27" s="5"/>
      <c r="J27" s="5"/>
      <c r="K27" s="5"/>
      <c r="L27" s="5">
        <f>SUM(L10:L26)</f>
        <v>2475</v>
      </c>
    </row>
    <row r="28" spans="1:12" x14ac:dyDescent="0.3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</row>
    <row r="30" spans="1:12" x14ac:dyDescent="0.3">
      <c r="A30" s="1"/>
      <c r="B30" s="23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23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23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">
      <c r="A33" s="1"/>
      <c r="B33" s="23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1"/>
      <c r="B34" s="23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">
      <c r="A35" s="1"/>
      <c r="B35" s="23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">
      <c r="A36" s="1"/>
      <c r="B36" s="23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">
      <c r="A37" s="1"/>
      <c r="B37" s="23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">
      <c r="A38" s="1"/>
      <c r="B38" s="23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1"/>
      <c r="B39" s="23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A40" s="1"/>
      <c r="B40" s="23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1"/>
      <c r="B41" s="23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1"/>
      <c r="B42" s="23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">
      <c r="A43" s="1"/>
      <c r="B43" s="23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">
      <c r="A44" s="1"/>
      <c r="B44" s="23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">
      <c r="A45" s="1"/>
      <c r="B45" s="23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">
      <c r="A46" s="1"/>
      <c r="B46" s="23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">
      <c r="A47" s="1"/>
      <c r="B47" s="23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1"/>
      <c r="B48" s="23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">
      <c r="A49" s="1"/>
      <c r="B49" s="23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1"/>
      <c r="B50" s="23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3">
      <c r="A51" s="1"/>
      <c r="B51" s="23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">
      <c r="A52" s="1"/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">
      <c r="A53" s="1"/>
      <c r="B53" s="23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3.95" customHeight="1" x14ac:dyDescent="0.3">
      <c r="A54" s="1"/>
      <c r="B54" s="23"/>
      <c r="D54" s="1"/>
      <c r="E54" s="1"/>
      <c r="I54" s="1"/>
      <c r="J54" s="1"/>
      <c r="K54" s="1"/>
      <c r="L54" s="1"/>
    </row>
    <row r="55" spans="1:12" x14ac:dyDescent="0.3">
      <c r="A55" s="1"/>
      <c r="B55" s="23"/>
      <c r="D55" s="1"/>
      <c r="E55" s="1"/>
      <c r="I55" s="1"/>
      <c r="J55" s="1"/>
      <c r="K55" s="1"/>
      <c r="L55" s="1"/>
    </row>
    <row r="56" spans="1:12" x14ac:dyDescent="0.3">
      <c r="A56" s="1"/>
      <c r="B56" s="23"/>
      <c r="D56" s="1"/>
      <c r="E56" s="1"/>
      <c r="I56" s="1"/>
      <c r="J56" s="1"/>
      <c r="K56" s="1"/>
      <c r="L56" s="1"/>
    </row>
    <row r="57" spans="1:12" x14ac:dyDescent="0.3">
      <c r="A57" s="1"/>
      <c r="B57" s="23"/>
      <c r="D57" s="1"/>
      <c r="E57" s="1"/>
      <c r="I57" s="1"/>
      <c r="J57" s="1"/>
      <c r="K57" s="1"/>
      <c r="L57" s="1"/>
    </row>
    <row r="65" spans="7:18" x14ac:dyDescent="0.3">
      <c r="G65" s="1"/>
      <c r="H65" s="1"/>
      <c r="L65" s="1"/>
    </row>
    <row r="79" spans="7:18" x14ac:dyDescent="0.3">
      <c r="R79" s="1"/>
    </row>
    <row r="80" spans="7:18" x14ac:dyDescent="0.3">
      <c r="R80" s="1"/>
    </row>
    <row r="81" spans="15:18" x14ac:dyDescent="0.3">
      <c r="R81" s="1"/>
    </row>
    <row r="82" spans="15:18" x14ac:dyDescent="0.3">
      <c r="R82" s="1"/>
    </row>
    <row r="83" spans="15:18" x14ac:dyDescent="0.3">
      <c r="R83" s="1"/>
    </row>
    <row r="84" spans="15:18" x14ac:dyDescent="0.3">
      <c r="R84" s="1"/>
    </row>
    <row r="85" spans="15:18" x14ac:dyDescent="0.3">
      <c r="Q85" s="1"/>
      <c r="R85" s="1"/>
    </row>
    <row r="88" spans="15:18" x14ac:dyDescent="0.3">
      <c r="Q88" s="7"/>
    </row>
    <row r="89" spans="15:18" x14ac:dyDescent="0.3">
      <c r="Q89" s="7"/>
    </row>
    <row r="90" spans="15:18" x14ac:dyDescent="0.3">
      <c r="O90" s="1"/>
      <c r="Q90" s="7"/>
    </row>
    <row r="91" spans="15:18" x14ac:dyDescent="0.3">
      <c r="O91" s="1"/>
      <c r="Q91" s="7"/>
    </row>
    <row r="92" spans="15:18" x14ac:dyDescent="0.3">
      <c r="O92" s="1"/>
    </row>
    <row r="93" spans="15:18" x14ac:dyDescent="0.3">
      <c r="O93" s="1"/>
    </row>
    <row r="95" spans="15:18" x14ac:dyDescent="0.3">
      <c r="Q95" s="8"/>
    </row>
    <row r="98" spans="15:18" x14ac:dyDescent="0.3">
      <c r="O98" s="1"/>
    </row>
    <row r="101" spans="15:18" x14ac:dyDescent="0.3">
      <c r="O101" s="9"/>
      <c r="R101" s="9"/>
    </row>
    <row r="102" spans="15:18" x14ac:dyDescent="0.3">
      <c r="O102" s="10"/>
    </row>
    <row r="103" spans="15:18" x14ac:dyDescent="0.3">
      <c r="O103" s="9"/>
    </row>
    <row r="104" spans="15:18" x14ac:dyDescent="0.3">
      <c r="O104" s="9"/>
    </row>
  </sheetData>
  <mergeCells count="3">
    <mergeCell ref="A8:B8"/>
    <mergeCell ref="C8:H8"/>
    <mergeCell ref="J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09D6-6EE2-4067-8EC8-4C416A7FA0E8}">
  <dimension ref="A9:L38"/>
  <sheetViews>
    <sheetView tabSelected="1" workbookViewId="0">
      <selection activeCell="A14" sqref="A14:C14"/>
    </sheetView>
  </sheetViews>
  <sheetFormatPr defaultRowHeight="14.4" x14ac:dyDescent="0.3"/>
  <cols>
    <col min="2" max="2" width="6.109375" customWidth="1"/>
    <col min="3" max="3" width="12.44140625" customWidth="1"/>
    <col min="4" max="4" width="12" customWidth="1"/>
    <col min="5" max="5" width="10.33203125" customWidth="1"/>
    <col min="6" max="6" width="10.5546875" customWidth="1"/>
    <col min="7" max="7" width="10.33203125" bestFit="1" customWidth="1"/>
  </cols>
  <sheetData>
    <row r="9" spans="1:8" ht="15.6" customHeight="1" x14ac:dyDescent="0.3">
      <c r="G9" s="70" t="s">
        <v>2</v>
      </c>
      <c r="H9" s="70"/>
    </row>
    <row r="10" spans="1:8" x14ac:dyDescent="0.3">
      <c r="G10" s="71">
        <v>45390</v>
      </c>
      <c r="H10" s="71"/>
    </row>
    <row r="12" spans="1:8" x14ac:dyDescent="0.3">
      <c r="A12" s="11" t="s">
        <v>15</v>
      </c>
    </row>
    <row r="13" spans="1:8" x14ac:dyDescent="0.3">
      <c r="A13" s="69" t="s">
        <v>16</v>
      </c>
      <c r="B13" s="69"/>
      <c r="C13" s="69"/>
    </row>
    <row r="14" spans="1:8" x14ac:dyDescent="0.3">
      <c r="A14" s="69" t="s">
        <v>60</v>
      </c>
      <c r="B14" s="69"/>
      <c r="C14" s="69"/>
    </row>
    <row r="15" spans="1:8" ht="42" customHeight="1" x14ac:dyDescent="0.3">
      <c r="A15" s="72" t="s">
        <v>18</v>
      </c>
      <c r="B15" s="72"/>
      <c r="C15" s="72"/>
    </row>
    <row r="16" spans="1:8" x14ac:dyDescent="0.3">
      <c r="A16" s="69" t="s">
        <v>19</v>
      </c>
      <c r="B16" s="69"/>
      <c r="C16" s="12"/>
    </row>
    <row r="17" spans="1:12" ht="15" thickBot="1" x14ac:dyDescent="0.35"/>
    <row r="18" spans="1:12" ht="34.200000000000003" customHeight="1" x14ac:dyDescent="0.3">
      <c r="B18" s="47" t="s">
        <v>56</v>
      </c>
      <c r="C18" s="48"/>
      <c r="D18" s="48"/>
      <c r="E18" s="48"/>
      <c r="F18" s="48"/>
      <c r="G18" s="48"/>
      <c r="H18" s="49"/>
    </row>
    <row r="19" spans="1:12" s="24" customFormat="1" x14ac:dyDescent="0.3">
      <c r="A19"/>
      <c r="B19" s="50"/>
      <c r="C19" s="51"/>
      <c r="D19" s="51"/>
      <c r="E19" s="51"/>
      <c r="F19" s="51"/>
      <c r="G19" s="51"/>
      <c r="H19" s="52"/>
      <c r="I19"/>
      <c r="J19"/>
      <c r="K19"/>
      <c r="L19"/>
    </row>
    <row r="20" spans="1:12" s="24" customFormat="1" ht="15" thickBot="1" x14ac:dyDescent="0.35">
      <c r="A20"/>
      <c r="B20" s="50"/>
      <c r="C20" s="51"/>
      <c r="D20" s="51"/>
      <c r="E20" s="51"/>
      <c r="F20" s="51"/>
      <c r="G20" s="51"/>
      <c r="H20" s="52"/>
      <c r="I20"/>
      <c r="J20"/>
      <c r="K20"/>
      <c r="L20"/>
    </row>
    <row r="21" spans="1:12" s="24" customFormat="1" ht="15" thickBot="1" x14ac:dyDescent="0.35">
      <c r="A21"/>
      <c r="B21" s="13" t="s">
        <v>20</v>
      </c>
      <c r="C21" s="53" t="s">
        <v>21</v>
      </c>
      <c r="D21" s="54"/>
      <c r="E21" s="13" t="s">
        <v>22</v>
      </c>
      <c r="F21" s="13" t="s">
        <v>23</v>
      </c>
      <c r="G21" s="53" t="s">
        <v>24</v>
      </c>
      <c r="H21" s="54"/>
      <c r="I21"/>
      <c r="J21"/>
      <c r="K21"/>
      <c r="L21"/>
    </row>
    <row r="22" spans="1:12" s="24" customFormat="1" x14ac:dyDescent="0.3">
      <c r="A22"/>
      <c r="B22" s="55">
        <v>1</v>
      </c>
      <c r="C22" s="73"/>
      <c r="D22" s="74"/>
      <c r="E22" s="55">
        <v>217.86</v>
      </c>
      <c r="F22" s="58">
        <v>530</v>
      </c>
      <c r="G22" s="61">
        <f>E22*F22</f>
        <v>115465.8</v>
      </c>
      <c r="H22" s="62"/>
      <c r="I22"/>
      <c r="J22"/>
      <c r="K22"/>
      <c r="L22"/>
    </row>
    <row r="23" spans="1:12" ht="15" thickBot="1" x14ac:dyDescent="0.35">
      <c r="B23" s="56"/>
      <c r="C23" s="67" t="s">
        <v>33</v>
      </c>
      <c r="D23" s="68"/>
      <c r="E23" s="57"/>
      <c r="F23" s="59"/>
      <c r="G23" s="63"/>
      <c r="H23" s="64"/>
      <c r="J23" s="24"/>
      <c r="K23" s="24"/>
      <c r="L23" s="24"/>
    </row>
    <row r="24" spans="1:12" ht="15" thickBot="1" x14ac:dyDescent="0.35">
      <c r="B24" s="57"/>
      <c r="C24" s="75"/>
      <c r="D24" s="76"/>
      <c r="E24" s="13" t="s">
        <v>25</v>
      </c>
      <c r="F24" s="60"/>
      <c r="G24" s="65"/>
      <c r="H24" s="66"/>
      <c r="J24" s="24"/>
      <c r="K24" s="24"/>
      <c r="L24" s="24"/>
    </row>
    <row r="25" spans="1:12" x14ac:dyDescent="0.3">
      <c r="A25" s="24"/>
      <c r="B25" s="55">
        <v>2</v>
      </c>
      <c r="C25" s="77" t="s">
        <v>26</v>
      </c>
      <c r="D25" s="78"/>
      <c r="E25" s="25"/>
      <c r="F25" s="26"/>
      <c r="G25" s="81">
        <f>G22/100</f>
        <v>1154.6580000000001</v>
      </c>
      <c r="H25" s="82"/>
      <c r="I25" s="24"/>
      <c r="J25" s="24"/>
      <c r="K25" s="24"/>
      <c r="L25" s="24"/>
    </row>
    <row r="26" spans="1:12" ht="15" thickBot="1" x14ac:dyDescent="0.35">
      <c r="A26" s="24"/>
      <c r="B26" s="57"/>
      <c r="C26" s="79"/>
      <c r="D26" s="80"/>
      <c r="E26" s="27"/>
      <c r="F26" s="28"/>
      <c r="G26" s="83"/>
      <c r="H26" s="84"/>
      <c r="I26" s="24"/>
      <c r="J26" s="24"/>
      <c r="K26" s="24"/>
      <c r="L26" s="24"/>
    </row>
    <row r="27" spans="1:12" x14ac:dyDescent="0.3">
      <c r="A27" s="24"/>
      <c r="B27" s="55">
        <v>3</v>
      </c>
      <c r="C27" s="77" t="s">
        <v>11</v>
      </c>
      <c r="D27" s="78"/>
      <c r="E27" s="35" t="s">
        <v>34</v>
      </c>
      <c r="F27" s="36" t="s">
        <v>28</v>
      </c>
      <c r="G27" s="61">
        <f>E28*F28</f>
        <v>2475</v>
      </c>
      <c r="H27" s="62"/>
      <c r="I27" s="24"/>
    </row>
    <row r="28" spans="1:12" ht="15" thickBot="1" x14ac:dyDescent="0.35">
      <c r="A28" s="24"/>
      <c r="B28" s="57"/>
      <c r="C28" s="79"/>
      <c r="D28" s="80"/>
      <c r="E28" s="32">
        <v>9</v>
      </c>
      <c r="F28" s="33">
        <v>275</v>
      </c>
      <c r="G28" s="65"/>
      <c r="H28" s="66"/>
      <c r="I28" s="24"/>
    </row>
    <row r="30" spans="1:12" x14ac:dyDescent="0.3">
      <c r="E30" s="88" t="s">
        <v>50</v>
      </c>
      <c r="F30" s="89"/>
      <c r="G30" s="90">
        <v>62425</v>
      </c>
      <c r="H30" s="90"/>
    </row>
    <row r="31" spans="1:12" ht="15" thickBot="1" x14ac:dyDescent="0.35"/>
    <row r="32" spans="1:12" ht="15" thickBot="1" x14ac:dyDescent="0.35">
      <c r="A32" s="16"/>
      <c r="B32" s="16"/>
      <c r="C32" s="16"/>
      <c r="D32" s="16"/>
      <c r="E32" s="85" t="s">
        <v>29</v>
      </c>
      <c r="F32" s="86"/>
      <c r="G32" s="87">
        <f>(G22-G25-G27-G30)</f>
        <v>49411.142000000007</v>
      </c>
      <c r="H32" s="86"/>
      <c r="I32" s="16"/>
    </row>
    <row r="33" spans="1:10" x14ac:dyDescent="0.3">
      <c r="A33" s="70"/>
      <c r="B33" s="70"/>
      <c r="C33" s="70"/>
      <c r="D33" s="70"/>
      <c r="E33" s="70"/>
      <c r="F33" s="70"/>
      <c r="G33" s="70"/>
      <c r="H33" s="70"/>
      <c r="I33" s="70"/>
    </row>
    <row r="34" spans="1:10" x14ac:dyDescent="0.3">
      <c r="A34" s="16"/>
      <c r="B34" s="16"/>
      <c r="C34" s="16"/>
      <c r="D34" s="70"/>
      <c r="E34" s="70"/>
      <c r="F34" s="16"/>
      <c r="G34" s="16"/>
      <c r="H34" s="16"/>
      <c r="I34" s="16"/>
      <c r="J34" s="30"/>
    </row>
    <row r="35" spans="1:10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"/>
    </row>
    <row r="36" spans="1:10" x14ac:dyDescent="0.3">
      <c r="A36" s="30" t="s">
        <v>57</v>
      </c>
      <c r="B36" s="30"/>
      <c r="C36" s="30"/>
      <c r="D36" s="30"/>
      <c r="E36" s="30"/>
      <c r="F36" s="30"/>
      <c r="G36" s="30"/>
      <c r="H36" s="30"/>
      <c r="I36" s="30"/>
    </row>
    <row r="37" spans="1:10" x14ac:dyDescent="0.3">
      <c r="A37" s="1" t="s">
        <v>58</v>
      </c>
      <c r="B37" s="1"/>
      <c r="C37" s="1"/>
      <c r="D37" s="1"/>
      <c r="E37" s="1"/>
      <c r="F37" s="1"/>
      <c r="G37" s="1"/>
      <c r="H37" s="1"/>
      <c r="I37" s="1"/>
    </row>
    <row r="38" spans="1:10" x14ac:dyDescent="0.3">
      <c r="A38" s="16"/>
      <c r="B38" s="70" t="s">
        <v>59</v>
      </c>
      <c r="C38" s="70"/>
      <c r="D38" s="70"/>
      <c r="E38" s="70"/>
      <c r="F38" s="70"/>
      <c r="G38" s="70"/>
      <c r="H38" s="70"/>
    </row>
  </sheetData>
  <mergeCells count="29">
    <mergeCell ref="E30:F30"/>
    <mergeCell ref="G30:H30"/>
    <mergeCell ref="B38:H38"/>
    <mergeCell ref="E32:F32"/>
    <mergeCell ref="G32:H32"/>
    <mergeCell ref="A33:I33"/>
    <mergeCell ref="D34:E34"/>
    <mergeCell ref="B25:B26"/>
    <mergeCell ref="C25:D26"/>
    <mergeCell ref="G25:H26"/>
    <mergeCell ref="B27:B28"/>
    <mergeCell ref="C27:D28"/>
    <mergeCell ref="G27:H28"/>
    <mergeCell ref="A16:B16"/>
    <mergeCell ref="G9:H9"/>
    <mergeCell ref="G10:H10"/>
    <mergeCell ref="A13:C13"/>
    <mergeCell ref="A14:C14"/>
    <mergeCell ref="A15:C15"/>
    <mergeCell ref="B18:H20"/>
    <mergeCell ref="C21:D21"/>
    <mergeCell ref="G21:H21"/>
    <mergeCell ref="B22:B24"/>
    <mergeCell ref="E22:E23"/>
    <mergeCell ref="F22:F24"/>
    <mergeCell ref="G22:H24"/>
    <mergeCell ref="C23:D23"/>
    <mergeCell ref="C22:D22"/>
    <mergeCell ref="C24:D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3FB9-AC2B-4E77-BB57-B46E5AB6189F}">
  <dimension ref="A1:P14"/>
  <sheetViews>
    <sheetView zoomScale="130" zoomScaleNormal="130" workbookViewId="0">
      <selection activeCell="J2" sqref="J2:K2"/>
    </sheetView>
  </sheetViews>
  <sheetFormatPr defaultRowHeight="14.4" x14ac:dyDescent="0.3"/>
  <cols>
    <col min="1" max="1" width="3.109375" customWidth="1"/>
    <col min="2" max="2" width="10.21875" customWidth="1"/>
    <col min="3" max="3" width="12.77734375" customWidth="1"/>
    <col min="4" max="4" width="4.33203125" customWidth="1"/>
    <col min="5" max="5" width="6.77734375" customWidth="1"/>
    <col min="6" max="6" width="6.109375" customWidth="1"/>
    <col min="7" max="8" width="7.109375" customWidth="1"/>
    <col min="9" max="9" width="5.6640625" customWidth="1"/>
    <col min="10" max="10" width="6" customWidth="1"/>
    <col min="11" max="11" width="6.33203125" customWidth="1"/>
    <col min="12" max="12" width="5.109375" customWidth="1"/>
    <col min="13" max="13" width="18.5546875" customWidth="1"/>
  </cols>
  <sheetData>
    <row r="1" spans="1:16" ht="105.7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6" ht="33" customHeight="1" x14ac:dyDescent="0.3">
      <c r="A2" s="91" t="s">
        <v>44</v>
      </c>
      <c r="B2" s="91"/>
      <c r="C2" s="45" t="s">
        <v>0</v>
      </c>
      <c r="D2" s="45"/>
      <c r="E2" s="45"/>
      <c r="F2" s="45"/>
      <c r="G2" s="45"/>
      <c r="H2" s="45"/>
      <c r="I2" s="1"/>
      <c r="J2" s="92">
        <v>45156</v>
      </c>
      <c r="K2" s="91"/>
      <c r="L2" s="2"/>
      <c r="M2" s="2"/>
      <c r="N2" s="2"/>
    </row>
    <row r="3" spans="1:16" x14ac:dyDescent="0.3">
      <c r="A3" s="18" t="s">
        <v>1</v>
      </c>
      <c r="B3" s="19" t="s">
        <v>2</v>
      </c>
      <c r="C3" s="19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20">
        <v>0.05</v>
      </c>
      <c r="K3" s="18" t="s">
        <v>10</v>
      </c>
      <c r="L3" s="21" t="s">
        <v>11</v>
      </c>
      <c r="M3" s="1"/>
      <c r="N3" s="1"/>
      <c r="O3" s="1"/>
      <c r="P3" s="1"/>
    </row>
    <row r="4" spans="1:16" x14ac:dyDescent="0.3">
      <c r="A4" s="5">
        <v>1</v>
      </c>
      <c r="B4" s="6">
        <v>45137</v>
      </c>
      <c r="C4" s="5" t="s">
        <v>42</v>
      </c>
      <c r="D4" s="5" t="s">
        <v>12</v>
      </c>
      <c r="E4" s="37" t="s">
        <v>45</v>
      </c>
      <c r="F4" s="5">
        <v>15016</v>
      </c>
      <c r="G4" s="5">
        <v>25.42</v>
      </c>
      <c r="H4" s="31">
        <v>25.41</v>
      </c>
      <c r="I4" s="22">
        <f t="shared" ref="I4" si="0">G4-H4</f>
        <v>1.0000000000001563E-2</v>
      </c>
      <c r="J4" s="22">
        <f t="shared" ref="J4" si="1">G4*(5/100)</f>
        <v>1.2710000000000001</v>
      </c>
      <c r="K4" s="22">
        <f t="shared" ref="K4" si="2">J4-I4</f>
        <v>1.2609999999999986</v>
      </c>
      <c r="L4" s="5">
        <v>275</v>
      </c>
      <c r="M4" s="1"/>
      <c r="N4" s="1"/>
      <c r="O4" s="1"/>
      <c r="P4" s="1"/>
    </row>
    <row r="5" spans="1:16" x14ac:dyDescent="0.3">
      <c r="A5" s="5">
        <v>2</v>
      </c>
      <c r="B5" s="6">
        <v>45137</v>
      </c>
      <c r="C5" s="5" t="s">
        <v>39</v>
      </c>
      <c r="D5" s="5" t="s">
        <v>12</v>
      </c>
      <c r="E5" s="38" t="s">
        <v>45</v>
      </c>
      <c r="F5" s="5">
        <v>15019</v>
      </c>
      <c r="G5" s="5">
        <v>26.64</v>
      </c>
      <c r="H5" s="5">
        <v>26.62</v>
      </c>
      <c r="I5" s="22">
        <f t="shared" ref="I5:I10" si="3">G5-H5</f>
        <v>1.9999999999999574E-2</v>
      </c>
      <c r="J5" s="22">
        <f t="shared" ref="J5:J10" si="4">G5*(5/100)</f>
        <v>1.3320000000000001</v>
      </c>
      <c r="K5" s="22">
        <f t="shared" ref="K5:K10" si="5">J5-I5</f>
        <v>1.3120000000000005</v>
      </c>
      <c r="L5" s="5">
        <v>275</v>
      </c>
      <c r="M5" s="1"/>
      <c r="N5" s="1"/>
      <c r="O5" s="1"/>
      <c r="P5" s="1"/>
    </row>
    <row r="6" spans="1:16" x14ac:dyDescent="0.3">
      <c r="A6" s="5">
        <v>3</v>
      </c>
      <c r="B6" s="6">
        <v>45137</v>
      </c>
      <c r="C6" s="5" t="s">
        <v>38</v>
      </c>
      <c r="D6" s="5" t="s">
        <v>12</v>
      </c>
      <c r="E6" s="38" t="s">
        <v>45</v>
      </c>
      <c r="F6" s="5">
        <v>15022</v>
      </c>
      <c r="G6" s="5">
        <v>25.52</v>
      </c>
      <c r="H6" s="5">
        <v>25.49</v>
      </c>
      <c r="I6" s="22">
        <f t="shared" si="3"/>
        <v>3.0000000000001137E-2</v>
      </c>
      <c r="J6" s="22">
        <f t="shared" si="4"/>
        <v>1.276</v>
      </c>
      <c r="K6" s="22">
        <f t="shared" si="5"/>
        <v>1.2459999999999989</v>
      </c>
      <c r="L6" s="5">
        <v>275</v>
      </c>
      <c r="N6" s="1"/>
    </row>
    <row r="7" spans="1:16" x14ac:dyDescent="0.3">
      <c r="A7" s="5">
        <v>4</v>
      </c>
      <c r="B7" s="6">
        <v>45137</v>
      </c>
      <c r="C7" s="5" t="s">
        <v>41</v>
      </c>
      <c r="D7" s="5" t="s">
        <v>12</v>
      </c>
      <c r="E7" s="38" t="s">
        <v>45</v>
      </c>
      <c r="F7" s="5">
        <v>15031</v>
      </c>
      <c r="G7" s="5">
        <v>23.92</v>
      </c>
      <c r="H7" s="29">
        <v>23.87</v>
      </c>
      <c r="I7" s="22">
        <f t="shared" si="3"/>
        <v>5.0000000000000711E-2</v>
      </c>
      <c r="J7" s="22">
        <f t="shared" si="4"/>
        <v>1.1960000000000002</v>
      </c>
      <c r="K7" s="22">
        <f t="shared" si="5"/>
        <v>1.1459999999999995</v>
      </c>
      <c r="L7" s="5">
        <v>275</v>
      </c>
    </row>
    <row r="8" spans="1:16" x14ac:dyDescent="0.3">
      <c r="A8" s="5">
        <v>5</v>
      </c>
      <c r="B8" s="6">
        <v>45138</v>
      </c>
      <c r="C8" s="5" t="s">
        <v>38</v>
      </c>
      <c r="D8" s="5" t="s">
        <v>12</v>
      </c>
      <c r="E8" s="38" t="s">
        <v>45</v>
      </c>
      <c r="F8" s="5">
        <v>15047</v>
      </c>
      <c r="G8" s="5">
        <v>25.19</v>
      </c>
      <c r="H8" s="5">
        <v>25.18</v>
      </c>
      <c r="I8" s="22">
        <f t="shared" si="3"/>
        <v>1.0000000000001563E-2</v>
      </c>
      <c r="J8" s="22">
        <f t="shared" si="4"/>
        <v>1.2595000000000001</v>
      </c>
      <c r="K8" s="22">
        <f t="shared" si="5"/>
        <v>1.2494999999999985</v>
      </c>
      <c r="L8" s="5">
        <v>275</v>
      </c>
    </row>
    <row r="9" spans="1:16" x14ac:dyDescent="0.3">
      <c r="A9" s="5">
        <v>6</v>
      </c>
      <c r="B9" s="6">
        <v>45138</v>
      </c>
      <c r="C9" s="5" t="s">
        <v>41</v>
      </c>
      <c r="D9" s="5" t="s">
        <v>12</v>
      </c>
      <c r="E9" s="38" t="s">
        <v>45</v>
      </c>
      <c r="F9" s="5">
        <v>15048</v>
      </c>
      <c r="G9" s="5">
        <v>25.22</v>
      </c>
      <c r="H9" s="5">
        <v>25.18</v>
      </c>
      <c r="I9" s="22">
        <f t="shared" si="3"/>
        <v>3.9999999999999147E-2</v>
      </c>
      <c r="J9" s="22">
        <f t="shared" si="4"/>
        <v>1.2610000000000001</v>
      </c>
      <c r="K9" s="22">
        <f t="shared" si="5"/>
        <v>1.221000000000001</v>
      </c>
      <c r="L9" s="5">
        <v>275</v>
      </c>
    </row>
    <row r="10" spans="1:16" x14ac:dyDescent="0.3">
      <c r="A10" s="29">
        <v>7</v>
      </c>
      <c r="B10" s="6">
        <v>45139</v>
      </c>
      <c r="C10" s="5" t="s">
        <v>40</v>
      </c>
      <c r="D10" s="5" t="s">
        <v>12</v>
      </c>
      <c r="E10" s="38" t="s">
        <v>45</v>
      </c>
      <c r="F10" s="5">
        <v>18097</v>
      </c>
      <c r="G10" s="5">
        <v>24.73</v>
      </c>
      <c r="H10" s="5">
        <v>24.66</v>
      </c>
      <c r="I10" s="22">
        <f t="shared" si="3"/>
        <v>7.0000000000000284E-2</v>
      </c>
      <c r="J10" s="22">
        <f t="shared" si="4"/>
        <v>1.2365000000000002</v>
      </c>
      <c r="K10" s="22">
        <f t="shared" si="5"/>
        <v>1.1664999999999999</v>
      </c>
      <c r="L10" s="5">
        <v>275</v>
      </c>
    </row>
    <row r="11" spans="1:16" x14ac:dyDescent="0.3">
      <c r="A11" s="5"/>
      <c r="B11" s="6"/>
      <c r="C11" s="5"/>
      <c r="D11" s="5"/>
      <c r="E11" s="38"/>
      <c r="F11" s="5"/>
      <c r="G11" s="5"/>
      <c r="H11" s="5"/>
      <c r="I11" s="22"/>
      <c r="J11" s="22"/>
      <c r="K11" s="22"/>
      <c r="L11" s="5"/>
    </row>
    <row r="12" spans="1:16" x14ac:dyDescent="0.3">
      <c r="A12" s="5"/>
      <c r="B12" s="6"/>
      <c r="C12" s="5"/>
      <c r="D12" s="5"/>
      <c r="E12" s="5"/>
      <c r="F12" s="5"/>
      <c r="G12" s="5"/>
      <c r="H12" s="5"/>
      <c r="I12" s="22"/>
      <c r="J12" s="22"/>
      <c r="K12" s="22"/>
      <c r="L12" s="5"/>
    </row>
    <row r="13" spans="1:16" x14ac:dyDescent="0.3">
      <c r="A13" s="5"/>
      <c r="B13" s="6"/>
      <c r="C13" s="5"/>
      <c r="D13" s="5"/>
      <c r="E13" s="5"/>
      <c r="F13" s="5"/>
      <c r="G13" s="5">
        <f>SUM(G4:G12)</f>
        <v>176.64</v>
      </c>
      <c r="H13" s="5">
        <f>SUM(H4:H12)</f>
        <v>176.41</v>
      </c>
      <c r="I13" s="22"/>
      <c r="J13" s="22"/>
      <c r="K13" s="22"/>
      <c r="L13" s="5">
        <f>SUM(L4:L12)</f>
        <v>1925</v>
      </c>
    </row>
    <row r="14" spans="1:16" x14ac:dyDescent="0.3">
      <c r="A14" s="5"/>
      <c r="B14" s="6"/>
      <c r="C14" s="5"/>
      <c r="D14" s="5"/>
      <c r="E14" s="5"/>
      <c r="F14" s="5"/>
      <c r="G14" s="5"/>
      <c r="H14" s="5"/>
      <c r="I14" s="22"/>
      <c r="J14" s="22"/>
      <c r="K14" s="22"/>
      <c r="L14" s="5"/>
    </row>
  </sheetData>
  <mergeCells count="3">
    <mergeCell ref="A2:B2"/>
    <mergeCell ref="C2:H2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3D79-4654-4E55-BFA0-3CCC5544BC53}">
  <dimension ref="A4:J46"/>
  <sheetViews>
    <sheetView topLeftCell="A19" zoomScale="97" zoomScaleNormal="145" workbookViewId="0">
      <selection activeCell="G17" sqref="G17:H17"/>
    </sheetView>
  </sheetViews>
  <sheetFormatPr defaultRowHeight="14.4" x14ac:dyDescent="0.3"/>
  <cols>
    <col min="4" max="4" width="7.5546875" customWidth="1"/>
    <col min="5" max="5" width="10.33203125" customWidth="1"/>
    <col min="6" max="6" width="10.5546875" customWidth="1"/>
    <col min="7" max="7" width="10.33203125" bestFit="1" customWidth="1"/>
  </cols>
  <sheetData>
    <row r="4" spans="1:9" x14ac:dyDescent="0.3">
      <c r="A4" s="94"/>
      <c r="B4" s="94"/>
      <c r="C4" s="94"/>
      <c r="D4" s="94"/>
      <c r="E4" s="94"/>
      <c r="F4" s="94"/>
      <c r="G4" s="94"/>
      <c r="H4" s="94"/>
      <c r="I4" s="94"/>
    </row>
    <row r="5" spans="1:9" x14ac:dyDescent="0.3">
      <c r="A5" s="94"/>
      <c r="B5" s="94"/>
      <c r="C5" s="94"/>
      <c r="D5" s="94"/>
      <c r="E5" s="94"/>
      <c r="F5" s="94"/>
      <c r="G5" s="94"/>
      <c r="H5" s="94"/>
      <c r="I5" s="94"/>
    </row>
    <row r="7" spans="1:9" ht="18" x14ac:dyDescent="0.35">
      <c r="A7" s="93"/>
      <c r="B7" s="93"/>
      <c r="C7" s="93"/>
      <c r="D7" s="93"/>
      <c r="E7" s="93"/>
      <c r="F7" s="93"/>
      <c r="G7" s="93"/>
      <c r="H7" s="93"/>
      <c r="I7" s="93"/>
    </row>
    <row r="8" spans="1:9" ht="14.4" customHeight="1" x14ac:dyDescent="0.35">
      <c r="C8" s="93"/>
      <c r="D8" s="93"/>
      <c r="E8" s="93"/>
      <c r="F8" s="93"/>
    </row>
    <row r="9" spans="1:9" ht="15.6" customHeight="1" thickBot="1" x14ac:dyDescent="0.35">
      <c r="B9" s="41"/>
      <c r="C9" s="41"/>
      <c r="E9" s="41"/>
      <c r="F9" s="41"/>
      <c r="G9" s="41"/>
      <c r="H9" s="41"/>
      <c r="I9" s="41"/>
    </row>
    <row r="10" spans="1:9" ht="1.8" customHeight="1" thickBot="1" x14ac:dyDescent="0.35">
      <c r="A10" s="42"/>
      <c r="C10" s="40"/>
      <c r="D10" s="42"/>
      <c r="E10" s="40"/>
      <c r="F10" s="40"/>
      <c r="G10" s="40"/>
      <c r="H10" s="40"/>
      <c r="I10" s="40"/>
    </row>
    <row r="11" spans="1:9" ht="15" thickTop="1" x14ac:dyDescent="0.3">
      <c r="B11" s="43"/>
    </row>
    <row r="12" spans="1:9" x14ac:dyDescent="0.3">
      <c r="F12" s="70"/>
      <c r="G12" s="70"/>
      <c r="H12" s="70"/>
      <c r="I12" s="70"/>
    </row>
    <row r="15" spans="1:9" ht="15.6" customHeight="1" x14ac:dyDescent="0.3"/>
    <row r="16" spans="1:9" x14ac:dyDescent="0.3">
      <c r="G16" s="70" t="s">
        <v>43</v>
      </c>
      <c r="H16" s="94"/>
    </row>
    <row r="17" spans="1:8" ht="15" customHeight="1" x14ac:dyDescent="0.3">
      <c r="G17" s="71">
        <v>45156</v>
      </c>
      <c r="H17" s="71"/>
    </row>
    <row r="18" spans="1:8" ht="13.2" customHeight="1" x14ac:dyDescent="0.3">
      <c r="A18" s="11" t="s">
        <v>15</v>
      </c>
    </row>
    <row r="19" spans="1:8" x14ac:dyDescent="0.3">
      <c r="A19" s="69" t="s">
        <v>16</v>
      </c>
      <c r="B19" s="69"/>
      <c r="C19" s="69"/>
    </row>
    <row r="20" spans="1:8" x14ac:dyDescent="0.3">
      <c r="A20" s="69" t="s">
        <v>17</v>
      </c>
      <c r="B20" s="69"/>
      <c r="C20" s="69"/>
    </row>
    <row r="21" spans="1:8" ht="15.6" x14ac:dyDescent="0.3">
      <c r="A21" s="72" t="s">
        <v>18</v>
      </c>
      <c r="B21" s="72"/>
      <c r="C21" s="72"/>
    </row>
    <row r="22" spans="1:8" x14ac:dyDescent="0.3">
      <c r="A22" s="69" t="s">
        <v>19</v>
      </c>
      <c r="B22" s="69"/>
      <c r="C22" s="12"/>
    </row>
    <row r="23" spans="1:8" ht="15" thickBot="1" x14ac:dyDescent="0.35"/>
    <row r="24" spans="1:8" x14ac:dyDescent="0.3">
      <c r="B24" s="47" t="s">
        <v>47</v>
      </c>
      <c r="C24" s="48"/>
      <c r="D24" s="48"/>
      <c r="E24" s="48"/>
      <c r="F24" s="48"/>
      <c r="G24" s="48"/>
      <c r="H24" s="49"/>
    </row>
    <row r="25" spans="1:8" x14ac:dyDescent="0.3">
      <c r="B25" s="50"/>
      <c r="C25" s="51"/>
      <c r="D25" s="51"/>
      <c r="E25" s="51"/>
      <c r="F25" s="51"/>
      <c r="G25" s="51"/>
      <c r="H25" s="52"/>
    </row>
    <row r="26" spans="1:8" ht="15" thickBot="1" x14ac:dyDescent="0.35">
      <c r="B26" s="50"/>
      <c r="C26" s="51"/>
      <c r="D26" s="51"/>
      <c r="E26" s="51"/>
      <c r="F26" s="51"/>
      <c r="G26" s="51"/>
      <c r="H26" s="52"/>
    </row>
    <row r="27" spans="1:8" ht="15" thickBot="1" x14ac:dyDescent="0.35">
      <c r="B27" s="13" t="s">
        <v>20</v>
      </c>
      <c r="C27" s="53" t="s">
        <v>21</v>
      </c>
      <c r="D27" s="54"/>
      <c r="E27" s="13" t="s">
        <v>22</v>
      </c>
      <c r="F27" s="13" t="s">
        <v>23</v>
      </c>
      <c r="G27" s="53" t="s">
        <v>24</v>
      </c>
      <c r="H27" s="54"/>
    </row>
    <row r="28" spans="1:8" x14ac:dyDescent="0.3">
      <c r="B28" s="55">
        <v>1</v>
      </c>
      <c r="C28" s="95" t="s">
        <v>46</v>
      </c>
      <c r="D28" s="96"/>
      <c r="E28" s="55">
        <v>176.41</v>
      </c>
      <c r="F28" s="58">
        <v>530</v>
      </c>
      <c r="G28" s="99">
        <f>E28*F28</f>
        <v>93497.3</v>
      </c>
      <c r="H28" s="100"/>
    </row>
    <row r="29" spans="1:8" ht="15" thickBot="1" x14ac:dyDescent="0.35">
      <c r="B29" s="56"/>
      <c r="C29" s="97"/>
      <c r="D29" s="98"/>
      <c r="E29" s="57"/>
      <c r="F29" s="59"/>
      <c r="G29" s="101"/>
      <c r="H29" s="102"/>
    </row>
    <row r="30" spans="1:8" ht="15" thickBot="1" x14ac:dyDescent="0.35">
      <c r="B30" s="56"/>
      <c r="C30" s="97"/>
      <c r="D30" s="98"/>
      <c r="E30" s="14" t="s">
        <v>25</v>
      </c>
      <c r="F30" s="59"/>
      <c r="G30" s="101"/>
      <c r="H30" s="102"/>
    </row>
    <row r="31" spans="1:8" x14ac:dyDescent="0.3">
      <c r="B31" s="103">
        <v>2</v>
      </c>
      <c r="C31" s="106" t="s">
        <v>26</v>
      </c>
      <c r="D31" s="107"/>
      <c r="E31" s="112"/>
      <c r="F31" s="112"/>
      <c r="G31" s="115">
        <f>G28/100</f>
        <v>934.97300000000007</v>
      </c>
      <c r="H31" s="62"/>
    </row>
    <row r="32" spans="1:8" x14ac:dyDescent="0.3">
      <c r="B32" s="104"/>
      <c r="C32" s="108"/>
      <c r="D32" s="109"/>
      <c r="E32" s="113"/>
      <c r="F32" s="113"/>
      <c r="G32" s="116"/>
      <c r="H32" s="64"/>
    </row>
    <row r="33" spans="1:10" ht="15" thickBot="1" x14ac:dyDescent="0.35">
      <c r="B33" s="105"/>
      <c r="C33" s="110"/>
      <c r="D33" s="111"/>
      <c r="E33" s="114"/>
      <c r="F33" s="114"/>
      <c r="G33" s="117"/>
      <c r="H33" s="66"/>
    </row>
    <row r="34" spans="1:10" ht="15" thickBot="1" x14ac:dyDescent="0.35">
      <c r="B34" s="119">
        <v>3</v>
      </c>
      <c r="C34" s="121" t="s">
        <v>11</v>
      </c>
      <c r="D34" s="122"/>
      <c r="E34" s="13" t="s">
        <v>27</v>
      </c>
      <c r="F34" s="34" t="s">
        <v>28</v>
      </c>
      <c r="G34" s="125">
        <f>E35*F35</f>
        <v>1925</v>
      </c>
      <c r="H34" s="126"/>
      <c r="J34" s="39"/>
    </row>
    <row r="35" spans="1:10" ht="15" thickBot="1" x14ac:dyDescent="0.35">
      <c r="B35" s="120"/>
      <c r="C35" s="123"/>
      <c r="D35" s="124"/>
      <c r="E35" s="13">
        <v>7</v>
      </c>
      <c r="F35" s="13">
        <v>275</v>
      </c>
      <c r="G35" s="127"/>
      <c r="H35" s="128"/>
      <c r="J35" s="1"/>
    </row>
    <row r="36" spans="1:10" ht="15" thickBot="1" x14ac:dyDescent="0.35">
      <c r="B36" s="1"/>
      <c r="C36" s="1"/>
      <c r="D36" s="1"/>
      <c r="E36" s="1"/>
      <c r="F36" s="1"/>
      <c r="G36" s="15"/>
      <c r="H36" s="15"/>
    </row>
    <row r="37" spans="1:10" ht="15" thickBot="1" x14ac:dyDescent="0.35">
      <c r="B37" s="1"/>
      <c r="C37" s="1"/>
      <c r="D37" s="1"/>
      <c r="E37" s="85" t="s">
        <v>29</v>
      </c>
      <c r="F37" s="86"/>
      <c r="G37" s="87">
        <f>(G28-G31-G34)</f>
        <v>90637.327000000005</v>
      </c>
      <c r="H37" s="118"/>
    </row>
    <row r="38" spans="1:10" x14ac:dyDescent="0.3">
      <c r="I38" t="s">
        <v>14</v>
      </c>
    </row>
    <row r="39" spans="1:10" x14ac:dyDescent="0.3">
      <c r="A39" s="17"/>
      <c r="B39" s="17"/>
      <c r="C39" s="17"/>
      <c r="D39" s="17"/>
      <c r="E39" s="17"/>
      <c r="F39" s="17"/>
      <c r="G39" s="17"/>
      <c r="H39" s="17"/>
      <c r="I39" s="17"/>
    </row>
    <row r="40" spans="1:10" x14ac:dyDescent="0.3">
      <c r="A40" s="39" t="s">
        <v>30</v>
      </c>
      <c r="B40" s="39"/>
      <c r="C40" s="39"/>
      <c r="D40" s="39"/>
      <c r="E40" s="39"/>
      <c r="F40" s="39"/>
      <c r="G40" s="39"/>
      <c r="H40" s="39"/>
      <c r="I40" s="39"/>
    </row>
    <row r="41" spans="1:10" x14ac:dyDescent="0.3">
      <c r="B41" s="1"/>
      <c r="C41" s="1"/>
      <c r="E41" s="1" t="s">
        <v>31</v>
      </c>
      <c r="F41" s="1"/>
      <c r="G41" s="1"/>
      <c r="H41" s="1"/>
      <c r="I41" s="1"/>
    </row>
    <row r="42" spans="1:10" x14ac:dyDescent="0.3">
      <c r="A42" s="16"/>
      <c r="B42" s="70" t="s">
        <v>32</v>
      </c>
      <c r="C42" s="70"/>
      <c r="D42" s="70"/>
      <c r="E42" s="70"/>
      <c r="F42" s="70"/>
      <c r="G42" s="70"/>
      <c r="H42" s="70"/>
      <c r="I42" s="16"/>
    </row>
    <row r="46" spans="1:10" x14ac:dyDescent="0.3">
      <c r="A46" s="16"/>
    </row>
  </sheetData>
  <mergeCells count="29">
    <mergeCell ref="B42:H42"/>
    <mergeCell ref="E37:F37"/>
    <mergeCell ref="G37:H37"/>
    <mergeCell ref="B34:B35"/>
    <mergeCell ref="C34:D35"/>
    <mergeCell ref="G34:H35"/>
    <mergeCell ref="B31:B33"/>
    <mergeCell ref="C31:D33"/>
    <mergeCell ref="E31:E33"/>
    <mergeCell ref="F31:F33"/>
    <mergeCell ref="G31:H33"/>
    <mergeCell ref="B24:H26"/>
    <mergeCell ref="C27:D27"/>
    <mergeCell ref="G27:H27"/>
    <mergeCell ref="B28:B30"/>
    <mergeCell ref="C28:D30"/>
    <mergeCell ref="E28:E29"/>
    <mergeCell ref="F28:F30"/>
    <mergeCell ref="G28:H30"/>
    <mergeCell ref="A7:I7"/>
    <mergeCell ref="C8:F8"/>
    <mergeCell ref="F12:I12"/>
    <mergeCell ref="A4:I5"/>
    <mergeCell ref="A22:B22"/>
    <mergeCell ref="G17:H17"/>
    <mergeCell ref="A19:C19"/>
    <mergeCell ref="A20:C20"/>
    <mergeCell ref="A21:C21"/>
    <mergeCell ref="G16:H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ED03-A1A1-4C0E-A516-B09117E45C8C}">
  <dimension ref="D4:K23"/>
  <sheetViews>
    <sheetView workbookViewId="0">
      <selection activeCell="H23" sqref="H23:I23"/>
    </sheetView>
  </sheetViews>
  <sheetFormatPr defaultColWidth="8.88671875" defaultRowHeight="14.4" x14ac:dyDescent="0.3"/>
  <cols>
    <col min="1" max="16384" width="8.88671875" style="16"/>
  </cols>
  <sheetData>
    <row r="4" spans="4:11" x14ac:dyDescent="0.3">
      <c r="D4" s="70" t="s">
        <v>35</v>
      </c>
      <c r="E4" s="70"/>
      <c r="F4" s="70"/>
      <c r="G4" s="70"/>
      <c r="H4" s="70"/>
      <c r="I4" s="70"/>
      <c r="J4" s="70"/>
    </row>
    <row r="6" spans="4:11" ht="15" thickBot="1" x14ac:dyDescent="0.35"/>
    <row r="7" spans="4:11" x14ac:dyDescent="0.3">
      <c r="E7" s="77" t="s">
        <v>36</v>
      </c>
      <c r="F7" s="78"/>
      <c r="H7" s="121">
        <v>4255</v>
      </c>
      <c r="I7" s="136"/>
      <c r="J7" s="136"/>
      <c r="K7" s="122"/>
    </row>
    <row r="8" spans="4:11" x14ac:dyDescent="0.3">
      <c r="E8" s="134"/>
      <c r="F8" s="135"/>
      <c r="H8" s="137">
        <v>3868</v>
      </c>
      <c r="I8" s="70"/>
      <c r="J8" s="70"/>
      <c r="K8" s="138"/>
    </row>
    <row r="9" spans="4:11" x14ac:dyDescent="0.3">
      <c r="E9" s="134"/>
      <c r="F9" s="135"/>
      <c r="H9" s="137">
        <v>4147</v>
      </c>
      <c r="I9" s="70"/>
      <c r="J9" s="70"/>
      <c r="K9" s="138"/>
    </row>
    <row r="10" spans="4:11" x14ac:dyDescent="0.3">
      <c r="E10" s="134"/>
      <c r="F10" s="135"/>
      <c r="H10" s="137">
        <v>1456</v>
      </c>
      <c r="I10" s="70"/>
      <c r="J10" s="70"/>
      <c r="K10" s="138"/>
    </row>
    <row r="11" spans="4:11" x14ac:dyDescent="0.3">
      <c r="E11" s="134"/>
      <c r="F11" s="135"/>
      <c r="H11" s="137">
        <v>1699</v>
      </c>
      <c r="I11" s="70"/>
      <c r="J11" s="70"/>
      <c r="K11" s="138"/>
    </row>
    <row r="12" spans="4:11" ht="15" thickBot="1" x14ac:dyDescent="0.35">
      <c r="E12" s="79"/>
      <c r="F12" s="80"/>
      <c r="H12" s="123">
        <v>1618</v>
      </c>
      <c r="I12" s="139"/>
      <c r="J12" s="139"/>
      <c r="K12" s="124"/>
    </row>
    <row r="15" spans="4:11" ht="15" thickBot="1" x14ac:dyDescent="0.35"/>
    <row r="16" spans="4:11" ht="15" thickBot="1" x14ac:dyDescent="0.35">
      <c r="E16" s="85" t="s">
        <v>37</v>
      </c>
      <c r="F16" s="86"/>
      <c r="H16" s="85">
        <v>1641</v>
      </c>
      <c r="I16" s="86"/>
    </row>
    <row r="20" spans="8:9" x14ac:dyDescent="0.3">
      <c r="H20" s="129" t="s">
        <v>51</v>
      </c>
      <c r="I20" s="130"/>
    </row>
    <row r="21" spans="8:9" x14ac:dyDescent="0.3">
      <c r="H21" s="131" t="s">
        <v>49</v>
      </c>
      <c r="I21" s="132"/>
    </row>
    <row r="22" spans="8:9" x14ac:dyDescent="0.3">
      <c r="H22" s="133" t="s">
        <v>48</v>
      </c>
      <c r="I22" s="70"/>
    </row>
    <row r="23" spans="8:9" x14ac:dyDescent="0.3">
      <c r="H23" s="133" t="s">
        <v>52</v>
      </c>
      <c r="I23" s="70"/>
    </row>
  </sheetData>
  <mergeCells count="15">
    <mergeCell ref="E16:F16"/>
    <mergeCell ref="H4:J4"/>
    <mergeCell ref="D4:G4"/>
    <mergeCell ref="E7:F12"/>
    <mergeCell ref="H7:K7"/>
    <mergeCell ref="H8:K8"/>
    <mergeCell ref="H9:K9"/>
    <mergeCell ref="H10:K10"/>
    <mergeCell ref="H11:K11"/>
    <mergeCell ref="H12:K12"/>
    <mergeCell ref="H20:I20"/>
    <mergeCell ref="H21:I21"/>
    <mergeCell ref="H22:I22"/>
    <mergeCell ref="H23:I23"/>
    <mergeCell ref="H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bhatya</vt:lpstr>
      <vt:lpstr>BHATIYA INVOICE</vt:lpstr>
      <vt:lpstr>OPG</vt:lpstr>
      <vt:lpstr>OPG INVOICE </vt:lpstr>
      <vt:lpstr>VEH NUMBERS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SHEVITHA S</dc:creator>
  <cp:keywords/>
  <dc:description/>
  <cp:lastModifiedBy>Harsha Vardhan</cp:lastModifiedBy>
  <cp:revision/>
  <cp:lastPrinted>2024-04-08T10:06:13Z</cp:lastPrinted>
  <dcterms:created xsi:type="dcterms:W3CDTF">2022-07-05T06:32:35Z</dcterms:created>
  <dcterms:modified xsi:type="dcterms:W3CDTF">2024-04-08T10:19:11Z</dcterms:modified>
  <cp:category/>
  <cp:contentStatus/>
</cp:coreProperties>
</file>