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MAPEO" sheetId="1" r:id="rId1"/>
    <sheet name="CIAS" sheetId="2" r:id="rId2"/>
    <sheet name="MAPEO TIPO SERVIC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<sst xmlns="http://schemas.openxmlformats.org/spreadsheetml/2006/main" count="613" uniqueCount="585">
  <si>
    <t>TXT DATA DEFINITION</t>
  </si>
  <si>
    <r>
      <t>DET00155508294FLGXBSP ISSUES</t>
    </r>
    <r>
      <rPr>
        <sz val="9"/>
        <color rgb="FF000000"/>
        <rFont val="Calibri"/>
        <charset val="0"/>
      </rPr>
      <t xml:space="preserve">              </t>
    </r>
    <r>
      <rPr>
        <sz val="9"/>
        <color rgb="FF000000"/>
        <rFont val="Calibri"/>
        <charset val="0"/>
      </rPr>
      <t>TKTT60310563906240902FFVVUSD200000003504600000000000000000000000000000000000000000000000000000004069400000000000000000056480000000000000000000000</t>
    </r>
    <r>
      <rPr>
        <sz val="9"/>
        <color rgb="FF000000"/>
        <rFont val="Calibri"/>
        <charset val="0"/>
      </rPr>
      <t xml:space="preserve">     </t>
    </r>
    <r>
      <rPr>
        <sz val="9"/>
        <color rgb="FF000000"/>
        <rFont val="Calibri"/>
        <charset val="0"/>
      </rPr>
      <t>I</t>
    </r>
    <r>
      <rPr>
        <sz val="9"/>
        <color rgb="FF000000"/>
        <rFont val="Calibri"/>
        <charset val="0"/>
      </rPr>
      <t xml:space="preserve">                               </t>
    </r>
    <r>
      <rPr>
        <sz val="9"/>
        <color rgb="FF000000"/>
        <rFont val="Calibri"/>
        <charset val="0"/>
      </rPr>
      <t>00000040694000000000000</t>
    </r>
    <r>
      <rPr>
        <sz val="9"/>
        <color rgb="FF000000"/>
        <rFont val="Calibri"/>
        <charset val="0"/>
      </rPr>
      <t xml:space="preserve">                                                                 </t>
    </r>
    <r>
      <rPr>
        <sz val="9"/>
        <color rgb="FF000000"/>
        <rFont val="Calibri"/>
        <charset val="0"/>
      </rPr>
      <t>Q</t>
    </r>
    <r>
      <rPr>
        <sz val="9"/>
        <color rgb="FF000000"/>
        <rFont val="Calibri"/>
        <charset val="0"/>
      </rPr>
      <t xml:space="preserve">                                     </t>
    </r>
  </si>
  <si>
    <r>
      <t>DET00155508294SABRBSP ISSUES</t>
    </r>
    <r>
      <rPr>
        <sz val="9"/>
        <color rgb="FF000000"/>
        <rFont val="Calibri"/>
        <charset val="0"/>
      </rPr>
      <t xml:space="preserve">              </t>
    </r>
    <r>
      <rPr>
        <sz val="9"/>
        <color rgb="FF000000"/>
        <rFont val="Calibri"/>
        <charset val="0"/>
      </rPr>
      <t>TKTT63580445464240901FFFFARS200010001880000100000010001880000000000000000001000000100018800018778262200000000000000887640100000000000000000000000</t>
    </r>
    <r>
      <rPr>
        <sz val="9"/>
        <color rgb="FF000000"/>
        <rFont val="Calibri"/>
        <charset val="0"/>
      </rPr>
      <t xml:space="preserve">     </t>
    </r>
    <r>
      <rPr>
        <sz val="9"/>
        <color rgb="FF000000"/>
        <rFont val="Calibri"/>
        <charset val="0"/>
      </rPr>
      <t>I</t>
    </r>
    <r>
      <rPr>
        <sz val="9"/>
        <color rgb="FF000000"/>
        <rFont val="Calibri"/>
        <charset val="0"/>
      </rPr>
      <t xml:space="preserve">                               </t>
    </r>
    <r>
      <rPr>
        <sz val="9"/>
        <color rgb="FF000000"/>
        <rFont val="Calibri"/>
        <charset val="0"/>
      </rPr>
      <t>00188782810000000000000</t>
    </r>
    <r>
      <rPr>
        <sz val="9"/>
        <color rgb="FF000000"/>
        <rFont val="Calibri"/>
        <charset val="0"/>
      </rPr>
      <t xml:space="preserve">                                                                 </t>
    </r>
    <r>
      <rPr>
        <sz val="9"/>
        <color rgb="FF000000"/>
        <rFont val="Calibri"/>
        <charset val="0"/>
      </rPr>
      <t>Q</t>
    </r>
    <r>
      <rPr>
        <sz val="9"/>
        <color rgb="FF000000"/>
        <rFont val="Calibri"/>
        <charset val="0"/>
      </rPr>
      <t xml:space="preserve">                                     </t>
    </r>
  </si>
  <si>
    <r>
      <t>DET00155508294EARSBSP REFUNDS</t>
    </r>
    <r>
      <rPr>
        <sz val="9"/>
        <color rgb="FF000000"/>
        <rFont val="Calibri"/>
        <charset val="0"/>
      </rPr>
      <t xml:space="preserve">             </t>
    </r>
    <r>
      <rPr>
        <sz val="9"/>
        <color rgb="FF000000"/>
        <rFont val="Calibri"/>
        <charset val="0"/>
      </rPr>
      <t>RFND70003493609240904</t>
    </r>
    <r>
      <rPr>
        <sz val="9"/>
        <color rgb="FF000000"/>
        <rFont val="Calibri"/>
        <charset val="0"/>
      </rPr>
      <t xml:space="preserve">    </t>
    </r>
    <r>
      <rPr>
        <sz val="9"/>
        <color rgb="FF000000"/>
        <rFont val="Calibri"/>
        <charset val="0"/>
      </rPr>
      <t>ARS2000000000000000000000000000000000000000000000000000000000000-0000970207000000000000-00097020700000000000000000000000</t>
    </r>
    <r>
      <rPr>
        <sz val="9"/>
        <color rgb="FF000000"/>
        <rFont val="Calibri"/>
        <charset val="0"/>
      </rPr>
      <t xml:space="preserve">     </t>
    </r>
    <r>
      <rPr>
        <sz val="9"/>
        <color rgb="FF000000"/>
        <rFont val="Calibri"/>
        <charset val="0"/>
      </rPr>
      <t>I</t>
    </r>
    <r>
      <rPr>
        <sz val="9"/>
        <color rgb="FF000000"/>
        <rFont val="Calibri"/>
        <charset val="0"/>
      </rPr>
      <t xml:space="preserve">                               </t>
    </r>
    <r>
      <rPr>
        <sz val="9"/>
        <color rgb="FF000000"/>
        <rFont val="Calibri"/>
        <charset val="0"/>
      </rPr>
      <t>-0009702070000000000000RF00154146861581234</t>
    </r>
    <r>
      <rPr>
        <sz val="9"/>
        <color rgb="FF000000"/>
        <rFont val="Calibri"/>
        <charset val="0"/>
      </rPr>
      <t xml:space="preserve">                                </t>
    </r>
    <r>
      <rPr>
        <sz val="9"/>
        <color rgb="FF000000"/>
        <rFont val="Calibri"/>
        <charset val="0"/>
      </rPr>
      <t>C0011OP6GXH37XQ</t>
    </r>
    <r>
      <rPr>
        <sz val="9"/>
        <color rgb="FF000000"/>
        <rFont val="Calibri"/>
        <charset val="0"/>
      </rPr>
      <t xml:space="preserve">                                     </t>
    </r>
  </si>
  <si>
    <r>
      <t>DET00655508294AGTDBSP ISSUES</t>
    </r>
    <r>
      <rPr>
        <sz val="9"/>
        <color rgb="FF000000"/>
        <rFont val="Calibri"/>
        <charset val="0"/>
      </rPr>
      <t xml:space="preserve">              </t>
    </r>
    <r>
      <rPr>
        <sz val="9"/>
        <color rgb="FF000000"/>
        <rFont val="Calibri"/>
        <charset val="0"/>
      </rPr>
      <t>TKTT58172016062240902FFSFUSD200000000000000100000000000000000000000000000001000000000000000000000000000000000000000000000000000000000000000000000</t>
    </r>
    <r>
      <rPr>
        <sz val="9"/>
        <color rgb="FF000000"/>
        <rFont val="Calibri"/>
        <charset val="0"/>
      </rPr>
      <t xml:space="preserve">     </t>
    </r>
    <r>
      <rPr>
        <sz val="9"/>
        <color rgb="FF000000"/>
        <rFont val="Calibri"/>
        <charset val="0"/>
      </rPr>
      <t>I</t>
    </r>
    <r>
      <rPr>
        <sz val="9"/>
        <color rgb="FF000000"/>
        <rFont val="Calibri"/>
        <charset val="0"/>
      </rPr>
      <t xml:space="preserve">                               </t>
    </r>
    <r>
      <rPr>
        <sz val="9"/>
        <color rgb="FF000000"/>
        <rFont val="Calibri"/>
        <charset val="0"/>
      </rPr>
      <t>00000000000000000000000EX00666953339661</t>
    </r>
    <r>
      <rPr>
        <sz val="9"/>
        <color rgb="FF000000"/>
        <rFont val="Calibri"/>
        <charset val="0"/>
      </rPr>
      <t xml:space="preserve">   </t>
    </r>
    <r>
      <rPr>
        <sz val="9"/>
        <color rgb="FF000000"/>
        <rFont val="Calibri"/>
        <charset val="0"/>
      </rPr>
      <t>EX006669533396512 4</t>
    </r>
    <r>
      <rPr>
        <sz val="9"/>
        <color rgb="FF000000"/>
        <rFont val="Calibri"/>
        <charset val="0"/>
      </rPr>
      <t xml:space="preserve">                           </t>
    </r>
    <r>
      <rPr>
        <sz val="9"/>
        <color rgb="FF000000"/>
        <rFont val="Calibri"/>
        <charset val="0"/>
      </rPr>
      <t>Q</t>
    </r>
    <r>
      <rPr>
        <sz val="9"/>
        <color rgb="FF000000"/>
        <rFont val="Calibri"/>
        <charset val="0"/>
      </rPr>
      <t xml:space="preserve">                                     </t>
    </r>
  </si>
  <si>
    <r>
      <t>DET04455508294EARSBSP CREDIT MEMOS</t>
    </r>
    <r>
      <rPr>
        <sz val="9"/>
        <color rgb="FF000000"/>
        <rFont val="Calibri"/>
        <charset val="0"/>
      </rPr>
      <t xml:space="preserve">        </t>
    </r>
    <r>
      <rPr>
        <sz val="9"/>
        <color rgb="FF000000"/>
        <rFont val="Calibri"/>
        <charset val="0"/>
      </rPr>
      <t>ACMA87010116009240906</t>
    </r>
    <r>
      <rPr>
        <sz val="9"/>
        <color rgb="FF000000"/>
        <rFont val="Calibri"/>
        <charset val="0"/>
      </rPr>
      <t xml:space="preserve">    </t>
    </r>
    <r>
      <rPr>
        <sz val="9"/>
        <color rgb="FF000000"/>
        <rFont val="Calibri"/>
        <charset val="0"/>
      </rPr>
      <t>ARS2-00223690000000000000000000000000000000000000000000000000000-0022369000000000000000000000000000000000000000000000000</t>
    </r>
    <r>
      <rPr>
        <sz val="9"/>
        <color rgb="FF000000"/>
        <rFont val="Calibri"/>
        <charset val="0"/>
      </rPr>
      <t xml:space="preserve">     </t>
    </r>
    <r>
      <rPr>
        <sz val="9"/>
        <color rgb="FF000000"/>
        <rFont val="Calibri"/>
        <charset val="0"/>
      </rPr>
      <t>D</t>
    </r>
    <r>
      <rPr>
        <sz val="9"/>
        <color rgb="FF000000"/>
        <rFont val="Calibri"/>
        <charset val="0"/>
      </rPr>
      <t xml:space="preserve">                               </t>
    </r>
    <r>
      <rPr>
        <sz val="9"/>
        <color rgb="FF000000"/>
        <rFont val="Calibri"/>
        <charset val="0"/>
      </rPr>
      <t>-0223690000000000000000AC04467010194580000</t>
    </r>
    <r>
      <rPr>
        <sz val="9"/>
        <color rgb="FF000000"/>
        <rFont val="Calibri"/>
        <charset val="0"/>
      </rPr>
      <t xml:space="preserve">                                              </t>
    </r>
    <r>
      <rPr>
        <sz val="9"/>
        <color rgb="FF000000"/>
        <rFont val="Calibri"/>
        <charset val="0"/>
      </rPr>
      <t>A</t>
    </r>
    <r>
      <rPr>
        <sz val="9"/>
        <color rgb="FF000000"/>
        <rFont val="Calibri"/>
        <charset val="0"/>
      </rPr>
      <t xml:space="preserve">                                     </t>
    </r>
  </si>
  <si>
    <r>
      <t>DET04455508294EARSBSP DEBIT MEMOS</t>
    </r>
    <r>
      <rPr>
        <sz val="9"/>
        <color rgb="FF000000"/>
        <rFont val="Calibri"/>
        <charset val="0"/>
      </rPr>
      <t xml:space="preserve">         </t>
    </r>
    <r>
      <rPr>
        <sz val="9"/>
        <color rgb="FF000000"/>
        <rFont val="Calibri"/>
        <charset val="0"/>
      </rPr>
      <t>ADMA60991696319240817</t>
    </r>
    <r>
      <rPr>
        <sz val="9"/>
        <color rgb="FF000000"/>
        <rFont val="Calibri"/>
        <charset val="0"/>
      </rPr>
      <t xml:space="preserve">    </t>
    </r>
    <r>
      <rPr>
        <sz val="9"/>
        <color rgb="FF000000"/>
        <rFont val="Calibri"/>
        <charset val="0"/>
      </rPr>
      <t>ARS200001854767000000000000000000000000000000000000000000000000000001854767000000000000000000000000000000000000000000000</t>
    </r>
    <r>
      <rPr>
        <sz val="9"/>
        <color rgb="FF000000"/>
        <rFont val="Calibri"/>
        <charset val="0"/>
      </rPr>
      <t xml:space="preserve">     </t>
    </r>
    <r>
      <rPr>
        <sz val="9"/>
        <color rgb="FF000000"/>
        <rFont val="Calibri"/>
        <charset val="0"/>
      </rPr>
      <t>D</t>
    </r>
    <r>
      <rPr>
        <sz val="9"/>
        <color rgb="FF000000"/>
        <rFont val="Calibri"/>
        <charset val="0"/>
      </rPr>
      <t xml:space="preserve">                               </t>
    </r>
    <r>
      <rPr>
        <sz val="9"/>
        <color rgb="FF000000"/>
        <rFont val="Calibri"/>
        <charset val="0"/>
      </rPr>
      <t>00018547670000000000000AD04463579463100000</t>
    </r>
    <r>
      <rPr>
        <sz val="9"/>
        <color rgb="FF000000"/>
        <rFont val="Calibri"/>
        <charset val="0"/>
      </rPr>
      <t xml:space="preserve">                                              </t>
    </r>
    <r>
      <rPr>
        <sz val="9"/>
        <color rgb="FF000000"/>
        <rFont val="Calibri"/>
        <charset val="0"/>
      </rPr>
      <t>A</t>
    </r>
    <r>
      <rPr>
        <sz val="9"/>
        <color rgb="FF000000"/>
        <rFont val="Calibri"/>
        <charset val="0"/>
      </rPr>
      <t xml:space="preserve">                                     </t>
    </r>
  </si>
  <si>
    <r>
      <t>DET04455508294SABRBSP ISSUES</t>
    </r>
    <r>
      <rPr>
        <sz val="9"/>
        <color rgb="FF000000"/>
        <rFont val="Calibri"/>
        <charset val="0"/>
      </rPr>
      <t xml:space="preserve">              </t>
    </r>
    <r>
      <rPr>
        <sz val="9"/>
        <color rgb="FF000000"/>
        <rFont val="Calibri"/>
        <charset val="0"/>
      </rPr>
      <t>TKTT63580801470240905FSFVARS200006000330000000000000000000030000001800099003000000180009900006815790100000000000000099547000000000000000000000000NR1C D</t>
    </r>
    <r>
      <rPr>
        <sz val="9"/>
        <color rgb="FF000000"/>
        <rFont val="Calibri"/>
        <charset val="0"/>
      </rPr>
      <t xml:space="preserve">  </t>
    </r>
    <r>
      <rPr>
        <sz val="9"/>
        <color rgb="FF000000"/>
        <rFont val="Calibri"/>
        <charset val="0"/>
      </rPr>
      <t>ZA/BUE504</t>
    </r>
    <r>
      <rPr>
        <sz val="9"/>
        <color rgb="FF000000"/>
        <rFont val="Calibri"/>
        <charset val="0"/>
      </rPr>
      <t xml:space="preserve">                    </t>
    </r>
    <r>
      <rPr>
        <sz val="9"/>
        <color rgb="FF000000"/>
        <rFont val="Calibri"/>
        <charset val="0"/>
      </rPr>
      <t>00069958000000000000000</t>
    </r>
    <r>
      <rPr>
        <sz val="9"/>
        <color rgb="FF000000"/>
        <rFont val="Calibri"/>
        <charset val="0"/>
      </rPr>
      <t xml:space="preserve">                                                                 </t>
    </r>
    <r>
      <rPr>
        <sz val="9"/>
        <color rgb="FF000000"/>
        <rFont val="Calibri"/>
        <charset val="0"/>
      </rPr>
      <t>Q</t>
    </r>
    <r>
      <rPr>
        <sz val="9"/>
        <color rgb="FF000000"/>
        <rFont val="Calibri"/>
        <charset val="0"/>
      </rPr>
      <t xml:space="preserve">                                     </t>
    </r>
  </si>
  <si>
    <r>
      <t>DET04455508294AGTDBSP REFUNDS</t>
    </r>
    <r>
      <rPr>
        <sz val="9"/>
        <color rgb="FF000000"/>
        <rFont val="Calibri"/>
        <charset val="0"/>
      </rPr>
      <t xml:space="preserve">             </t>
    </r>
    <r>
      <rPr>
        <sz val="9"/>
        <color rgb="FF000000"/>
        <rFont val="Calibri"/>
        <charset val="0"/>
      </rPr>
      <t>RFND66954962546240902</t>
    </r>
    <r>
      <rPr>
        <sz val="9"/>
        <color rgb="FF000000"/>
        <rFont val="Calibri"/>
        <charset val="0"/>
      </rPr>
      <t xml:space="preserve">    </t>
    </r>
    <r>
      <rPr>
        <sz val="9"/>
        <color rgb="FF000000"/>
        <rFont val="Calibri"/>
        <charset val="0"/>
      </rPr>
      <t>ARS2-00005255400000000000000000000300-000015766200300-0000157662-0000493236800000000000-00011484800000000000000001313850NR1C D</t>
    </r>
    <r>
      <rPr>
        <sz val="9"/>
        <color rgb="FF000000"/>
        <rFont val="Calibri"/>
        <charset val="0"/>
      </rPr>
      <t xml:space="preserve">  </t>
    </r>
    <r>
      <rPr>
        <sz val="9"/>
        <color rgb="FF000000"/>
        <rFont val="Calibri"/>
        <charset val="0"/>
      </rPr>
      <t>ZA/BUE504</t>
    </r>
    <r>
      <rPr>
        <sz val="9"/>
        <color rgb="FF000000"/>
        <rFont val="Calibri"/>
        <charset val="0"/>
      </rPr>
      <t xml:space="preserve">                    </t>
    </r>
    <r>
      <rPr>
        <sz val="9"/>
        <color rgb="FF000000"/>
        <rFont val="Calibri"/>
        <charset val="0"/>
      </rPr>
      <t>-0005090030000000000000RF04466954962541000</t>
    </r>
    <r>
      <rPr>
        <sz val="9"/>
        <color rgb="FF000000"/>
        <rFont val="Calibri"/>
        <charset val="0"/>
      </rPr>
      <t xml:space="preserve">                                </t>
    </r>
    <r>
      <rPr>
        <sz val="9"/>
        <color rgb="FF000000"/>
        <rFont val="Calibri"/>
        <charset val="0"/>
      </rPr>
      <t>C0448AY0J8H37XQ</t>
    </r>
    <r>
      <rPr>
        <sz val="9"/>
        <color rgb="FF000000"/>
        <rFont val="Calibri"/>
        <charset val="0"/>
      </rPr>
      <t xml:space="preserve">                                     </t>
    </r>
  </si>
  <si>
    <r>
      <t>DET05755508294SABRBSP REFUNDS</t>
    </r>
    <r>
      <rPr>
        <sz val="9"/>
        <color rgb="FF000000"/>
        <rFont val="Calibri"/>
        <charset val="0"/>
      </rPr>
      <t xml:space="preserve">             </t>
    </r>
    <r>
      <rPr>
        <sz val="9"/>
        <color rgb="FF000000"/>
        <rFont val="Calibri"/>
        <charset val="0"/>
      </rPr>
      <t>RFND93177184605240903</t>
    </r>
    <r>
      <rPr>
        <sz val="9"/>
        <color rgb="FF000000"/>
        <rFont val="Calibri"/>
        <charset val="0"/>
      </rPr>
      <t xml:space="preserve">    </t>
    </r>
    <r>
      <rPr>
        <sz val="9"/>
        <color rgb="FF000000"/>
        <rFont val="Calibri"/>
        <charset val="0"/>
      </rPr>
      <t>ARS2000000000000000000000000000000000000000000000000000000000000-0000405335000000000000-00040533500000000000000000000000</t>
    </r>
    <r>
      <rPr>
        <sz val="9"/>
        <color rgb="FF000000"/>
        <rFont val="Calibri"/>
        <charset val="0"/>
      </rPr>
      <t xml:space="preserve">     </t>
    </r>
    <r>
      <rPr>
        <sz val="9"/>
        <color rgb="FF000000"/>
        <rFont val="Calibri"/>
        <charset val="0"/>
      </rPr>
      <t>I</t>
    </r>
    <r>
      <rPr>
        <sz val="9"/>
        <color rgb="FF000000"/>
        <rFont val="Calibri"/>
        <charset val="0"/>
      </rPr>
      <t xml:space="preserve">                               </t>
    </r>
    <r>
      <rPr>
        <sz val="9"/>
        <color rgb="FF000000"/>
        <rFont val="Calibri"/>
        <charset val="0"/>
      </rPr>
      <t>-0004053350000000000000RF05793177184601234</t>
    </r>
    <r>
      <rPr>
        <sz val="9"/>
        <color rgb="FF000000"/>
        <rFont val="Calibri"/>
        <charset val="0"/>
      </rPr>
      <t xml:space="preserve">                                 </t>
    </r>
    <r>
      <rPr>
        <sz val="9"/>
        <color rgb="FF000000"/>
        <rFont val="Calibri"/>
        <charset val="0"/>
      </rPr>
      <t>057QS6MLDNSN0Q</t>
    </r>
    <r>
      <rPr>
        <sz val="9"/>
        <color rgb="FF000000"/>
        <rFont val="Calibri"/>
        <charset val="0"/>
      </rPr>
      <t xml:space="preserve">                                     </t>
    </r>
  </si>
  <si>
    <r>
      <t>DET13455508294EDISWEBSISSUES</t>
    </r>
    <r>
      <rPr>
        <sz val="9"/>
        <color rgb="FF000000"/>
        <rFont val="Calibri"/>
        <charset val="0"/>
      </rPr>
      <t xml:space="preserve">              </t>
    </r>
    <r>
      <rPr>
        <sz val="9"/>
        <color rgb="FF000000"/>
        <rFont val="Calibri"/>
        <charset val="0"/>
      </rPr>
      <t>TKTT21337784982240904FFVVUSD200000004820000000000000000000000000000000000000000000000000000000006510200000000000000000169020000000000000000000000</t>
    </r>
    <r>
      <rPr>
        <sz val="9"/>
        <color rgb="FF000000"/>
        <rFont val="Calibri"/>
        <charset val="0"/>
      </rPr>
      <t xml:space="preserve">     </t>
    </r>
    <r>
      <rPr>
        <sz val="9"/>
        <color rgb="FF000000"/>
        <rFont val="Calibri"/>
        <charset val="0"/>
      </rPr>
      <t>I</t>
    </r>
    <r>
      <rPr>
        <sz val="9"/>
        <color rgb="FF000000"/>
        <rFont val="Calibri"/>
        <charset val="0"/>
      </rPr>
      <t xml:space="preserve">                               </t>
    </r>
    <r>
      <rPr>
        <sz val="9"/>
        <color rgb="FF000000"/>
        <rFont val="Calibri"/>
        <charset val="0"/>
      </rPr>
      <t>00000065102000000000000</t>
    </r>
    <r>
      <rPr>
        <sz val="9"/>
        <color rgb="FF000000"/>
        <rFont val="Calibri"/>
        <charset val="0"/>
      </rPr>
      <t xml:space="preserve">                                                                 </t>
    </r>
    <r>
      <rPr>
        <sz val="9"/>
        <color rgb="FF000000"/>
        <rFont val="Calibri"/>
        <charset val="0"/>
      </rPr>
      <t>Q</t>
    </r>
    <r>
      <rPr>
        <sz val="9"/>
        <color rgb="FF000000"/>
        <rFont val="Calibri"/>
        <charset val="0"/>
      </rPr>
      <t xml:space="preserve">                                     </t>
    </r>
  </si>
  <si>
    <r>
      <t>DET13955508294AGTDBSP ISSUES</t>
    </r>
    <r>
      <rPr>
        <sz val="9"/>
        <color rgb="FF000000"/>
        <rFont val="Calibri"/>
        <charset val="0"/>
      </rPr>
      <t xml:space="preserve">              </t>
    </r>
    <r>
      <rPr>
        <sz val="9"/>
        <color rgb="FF000000"/>
        <rFont val="Calibri"/>
        <charset val="0"/>
      </rPr>
      <t>CANX58172157112240905VVVVARS200000000000000000000000000000000000000000000000000000000000000000000000000000000000000000000000000000000000000000000</t>
    </r>
    <r>
      <rPr>
        <sz val="9"/>
        <color rgb="FF000000"/>
        <rFont val="Calibri"/>
        <charset val="0"/>
      </rPr>
      <t xml:space="preserve">     </t>
    </r>
    <r>
      <rPr>
        <sz val="9"/>
        <color rgb="FF000000"/>
        <rFont val="Calibri"/>
        <charset val="0"/>
      </rPr>
      <t>I</t>
    </r>
    <r>
      <rPr>
        <sz val="9"/>
        <color rgb="FF000000"/>
        <rFont val="Calibri"/>
        <charset val="0"/>
      </rPr>
      <t xml:space="preserve">                               </t>
    </r>
    <r>
      <rPr>
        <sz val="9"/>
        <color rgb="FF000000"/>
        <rFont val="Calibri"/>
        <charset val="0"/>
      </rPr>
      <t>00000000000000000000000</t>
    </r>
    <r>
      <rPr>
        <sz val="9"/>
        <color rgb="FF000000"/>
        <rFont val="Calibri"/>
        <charset val="0"/>
      </rPr>
      <t xml:space="preserve">                                                   </t>
    </r>
    <r>
      <rPr>
        <sz val="9"/>
        <color rgb="FF000000"/>
        <rFont val="Calibri"/>
        <charset val="0"/>
      </rPr>
      <t>C1397N5VJBH37XA</t>
    </r>
    <r>
      <rPr>
        <sz val="9"/>
        <color rgb="FF000000"/>
        <rFont val="Calibri"/>
        <charset val="0"/>
      </rPr>
      <t xml:space="preserve">                                     </t>
    </r>
  </si>
  <si>
    <r>
      <t>DET17655508294AGTDBSP REFUNDS</t>
    </r>
    <r>
      <rPr>
        <sz val="9"/>
        <color rgb="FF000000"/>
        <rFont val="Calibri"/>
        <charset val="0"/>
      </rPr>
      <t xml:space="preserve">             </t>
    </r>
    <r>
      <rPr>
        <sz val="9"/>
        <color rgb="FF000000"/>
        <rFont val="Calibri"/>
        <charset val="0"/>
      </rPr>
      <t>RFND18077022781240902</t>
    </r>
    <r>
      <rPr>
        <sz val="9"/>
        <color rgb="FF000000"/>
        <rFont val="Calibri"/>
        <charset val="0"/>
      </rPr>
      <t xml:space="preserve">    </t>
    </r>
    <r>
      <rPr>
        <sz val="9"/>
        <color rgb="FF000000"/>
        <rFont val="Calibri"/>
        <charset val="0"/>
      </rPr>
      <t>USD2-00000520000000000000000000000000000000000000000000000000000-0000052000000000000000000000000000000000000000000000000</t>
    </r>
    <r>
      <rPr>
        <sz val="9"/>
        <color rgb="FF000000"/>
        <rFont val="Calibri"/>
        <charset val="0"/>
      </rPr>
      <t xml:space="preserve">     </t>
    </r>
    <r>
      <rPr>
        <sz val="9"/>
        <color rgb="FF000000"/>
        <rFont val="Calibri"/>
        <charset val="0"/>
      </rPr>
      <t>I</t>
    </r>
    <r>
      <rPr>
        <sz val="9"/>
        <color rgb="FF000000"/>
        <rFont val="Calibri"/>
        <charset val="0"/>
      </rPr>
      <t xml:space="preserve">                               </t>
    </r>
    <r>
      <rPr>
        <sz val="9"/>
        <color rgb="FF000000"/>
        <rFont val="Calibri"/>
        <charset val="0"/>
      </rPr>
      <t>-0000520000000000000000RF17618077022781000</t>
    </r>
    <r>
      <rPr>
        <sz val="9"/>
        <color rgb="FF000000"/>
        <rFont val="Calibri"/>
        <charset val="0"/>
      </rPr>
      <t xml:space="preserve">                                </t>
    </r>
    <r>
      <rPr>
        <sz val="9"/>
        <color rgb="FF000000"/>
        <rFont val="Calibri"/>
        <charset val="0"/>
      </rPr>
      <t>01769800368005Q</t>
    </r>
    <r>
      <rPr>
        <sz val="9"/>
        <color rgb="FF000000"/>
        <rFont val="Calibri"/>
        <charset val="0"/>
      </rPr>
      <t xml:space="preserve">                                     </t>
    </r>
  </si>
  <si>
    <t>definicion</t>
  </si>
  <si>
    <t>substring A2</t>
  </si>
  <si>
    <t>substring A4</t>
  </si>
  <si>
    <t>substring A6</t>
  </si>
  <si>
    <t>substring A7</t>
  </si>
  <si>
    <t>substring A11</t>
  </si>
  <si>
    <t>substring(texto,1,3) tipo  - VALOR FIJO</t>
  </si>
  <si>
    <t>VALOR FIJO</t>
  </si>
  <si>
    <t>substring(texto,4,3) cia ,</t>
  </si>
  <si>
    <t>VALOR MACHEO CIAS</t>
  </si>
  <si>
    <t>substring(texto,6,8) iata , VALOR FIJO</t>
  </si>
  <si>
    <t>substring(texto,15,7) origen , VALOR FIJO</t>
  </si>
  <si>
    <t>AGTDSTI</t>
  </si>
  <si>
    <t>substring(texto, 23,20) tipo_doc ,</t>
  </si>
  <si>
    <t>substring(texto,43,4)  clase ,</t>
  </si>
  <si>
    <t>convert(numeric(10),substring(texto,47,10)) boleto,</t>
  </si>
  <si>
    <t>convert(numeric(1),substring(texto,57,1))  dv ,</t>
  </si>
  <si>
    <t>substring(texto,58,6)  emision ,</t>
  </si>
  <si>
    <t>substring(texto,64,4)  cpns  ,</t>
  </si>
  <si>
    <t xml:space="preserve">SUBSTRING(texto,68,4)  currency, </t>
  </si>
  <si>
    <t>Nota: todo USD2</t>
  </si>
  <si>
    <t>convert(decimal(13,2),substring(texto,72,12))/100 tarifa ,</t>
  </si>
  <si>
    <t>convert(decimal(13,2),substring(texto,84,4))/100  porc_comision  ,</t>
  </si>
  <si>
    <t>convert(decimal(13,2),substring(texto,89,11))/100 importe_comision  ,</t>
  </si>
  <si>
    <t>convert(decimal(13,2),substring(texto,100,4))/100   porc_over  ,</t>
  </si>
  <si>
    <t>convert(decimal(13,2),substring(texto,105,11))/100  importe_over  ,</t>
  </si>
  <si>
    <t>convert(decimal(13,2),substring(texto,132,12))/100  apagar   ,</t>
  </si>
  <si>
    <t>convert(decimal(13,2),substring(texto,155,11))/100  tax  ,</t>
  </si>
  <si>
    <t>convert(decimal(13,2),substring(texto,166,11))/100  fees   ,</t>
  </si>
  <si>
    <t xml:space="preserve">convert(decimal(13,2),substring(texto,177,11))/100  penalidad  , </t>
  </si>
  <si>
    <t>substring(texto,193,1)  tipo_de_ruta  ,</t>
  </si>
  <si>
    <t>Nota: todo es INTERNACIONAL (I)</t>
  </si>
  <si>
    <t>convert(decimal(13,2),substring(texto,225,11))/100  cash,</t>
  </si>
  <si>
    <t>convert(decimal(13,2),substring(texto,236,12))/100 uatp   ,</t>
  </si>
  <si>
    <t>case when substring(texto, 23,7) = 'REFUNDS' then substring(texto,253,10) else '' end as refunded</t>
  </si>
  <si>
    <t>nombre</t>
  </si>
  <si>
    <t>codigo</t>
  </si>
  <si>
    <t>codigoNumero</t>
  </si>
  <si>
    <t>AMERICAN AIRLINES</t>
  </si>
  <si>
    <t>AA</t>
  </si>
  <si>
    <t>AIR CANADA</t>
  </si>
  <si>
    <t>AC</t>
  </si>
  <si>
    <t>AZUL BRAZILIAN AIRLINES</t>
  </si>
  <si>
    <t>AD</t>
  </si>
  <si>
    <t>AIR FRANCE</t>
  </si>
  <si>
    <t>AF</t>
  </si>
  <si>
    <t>ARUBA AIRLINES</t>
  </si>
  <si>
    <t>AG</t>
  </si>
  <si>
    <t>AIR ALGÉRIE</t>
  </si>
  <si>
    <t>AH</t>
  </si>
  <si>
    <t>AIR INDIA</t>
  </si>
  <si>
    <t>AI</t>
  </si>
  <si>
    <t>AEROMÉXICO</t>
  </si>
  <si>
    <t>AM</t>
  </si>
  <si>
    <t>AVIANCA HONDURAS</t>
  </si>
  <si>
    <t>AN</t>
  </si>
  <si>
    <t>AEROLÍNEAS ARGENTINAS</t>
  </si>
  <si>
    <t>AR</t>
  </si>
  <si>
    <t>ALASKA AIRLINES</t>
  </si>
  <si>
    <t>AS</t>
  </si>
  <si>
    <t>ROYAL AIR MAROC</t>
  </si>
  <si>
    <t>AT</t>
  </si>
  <si>
    <t>AUSTRAL LÍNEAS AÉREAS</t>
  </si>
  <si>
    <t>AU</t>
  </si>
  <si>
    <t>AVIANCA</t>
  </si>
  <si>
    <t>AV</t>
  </si>
  <si>
    <t>SYLT AIR</t>
  </si>
  <si>
    <t>AW</t>
  </si>
  <si>
    <t>FINNAIR</t>
  </si>
  <si>
    <t>AY</t>
  </si>
  <si>
    <t>ITA AIRWAYS</t>
  </si>
  <si>
    <t>AZ</t>
  </si>
  <si>
    <t>AEGEAN AIRLINES</t>
  </si>
  <si>
    <t>A3</t>
  </si>
  <si>
    <t>GEORGIAN AIRWAYS</t>
  </si>
  <si>
    <t>A9</t>
  </si>
  <si>
    <t>BRITISH AIRWAYS</t>
  </si>
  <si>
    <t>BA</t>
  </si>
  <si>
    <t>SEABORNE AIRLINES</t>
  </si>
  <si>
    <t>BB</t>
  </si>
  <si>
    <t>FRENCH BLUE</t>
  </si>
  <si>
    <t>BF</t>
  </si>
  <si>
    <t>BIMAN BANGLADESH AIRLINES</t>
  </si>
  <si>
    <t>BG</t>
  </si>
  <si>
    <t>ROYAL BRUNEI AIRLINES</t>
  </si>
  <si>
    <t>BI</t>
  </si>
  <si>
    <t>AIR BOTSWANA</t>
  </si>
  <si>
    <t>BP</t>
  </si>
  <si>
    <t>EVA AIR</t>
  </si>
  <si>
    <t>BR</t>
  </si>
  <si>
    <t>AIR BALTIC</t>
  </si>
  <si>
    <t>BT</t>
  </si>
  <si>
    <t>CARIBBEAN AIRLINES</t>
  </si>
  <si>
    <t>BW</t>
  </si>
  <si>
    <t>LA COMPAGNIE</t>
  </si>
  <si>
    <t>B0</t>
  </si>
  <si>
    <t>JETBLUE AIRWAYS</t>
  </si>
  <si>
    <t>B6</t>
  </si>
  <si>
    <t>AIR CHINA</t>
  </si>
  <si>
    <t>CA</t>
  </si>
  <si>
    <t>CM AIRLINES</t>
  </si>
  <si>
    <t>CC</t>
  </si>
  <si>
    <t>AIRLINES PNG</t>
  </si>
  <si>
    <t>CG</t>
  </si>
  <si>
    <t>CHINA AIRLINES</t>
  </si>
  <si>
    <t>CI</t>
  </si>
  <si>
    <t>COPA AIRLINES</t>
  </si>
  <si>
    <t>CM</t>
  </si>
  <si>
    <t>CUBANA DE AVIACIÓN</t>
  </si>
  <si>
    <t>CU</t>
  </si>
  <si>
    <t>CATHAY PACIFIC</t>
  </si>
  <si>
    <t>CX</t>
  </si>
  <si>
    <t>CYPRUS AIRWAYS</t>
  </si>
  <si>
    <t>CY</t>
  </si>
  <si>
    <t>CHINA SOUTHERN AIRLINES</t>
  </si>
  <si>
    <t>CZ</t>
  </si>
  <si>
    <t>CONDOR</t>
  </si>
  <si>
    <t>DE</t>
  </si>
  <si>
    <t>DELTA AIR LINES</t>
  </si>
  <si>
    <t>DL</t>
  </si>
  <si>
    <t>AIR VALLÉE</t>
  </si>
  <si>
    <t>DO</t>
  </si>
  <si>
    <t>TAAG ANGOLA AIRLINES</t>
  </si>
  <si>
    <t>DT</t>
  </si>
  <si>
    <t>NORWEGIAN AIR SHUTTLE</t>
  </si>
  <si>
    <t>DY</t>
  </si>
  <si>
    <t>WAMOS AIR</t>
  </si>
  <si>
    <t>EB</t>
  </si>
  <si>
    <t>AER LINGUS</t>
  </si>
  <si>
    <t>EI</t>
  </si>
  <si>
    <t>EMIRATES</t>
  </si>
  <si>
    <t>EK</t>
  </si>
  <si>
    <t>ELLINAIR</t>
  </si>
  <si>
    <t>EL</t>
  </si>
  <si>
    <t>AIR DOLOMITI</t>
  </si>
  <si>
    <t>EN</t>
  </si>
  <si>
    <t>ETHIOPIAN AIRLINES</t>
  </si>
  <si>
    <t>ET</t>
  </si>
  <si>
    <t>ETIHAD AIRWAYS</t>
  </si>
  <si>
    <t>EY</t>
  </si>
  <si>
    <t>BULGARIA AIR</t>
  </si>
  <si>
    <t>FB</t>
  </si>
  <si>
    <t>ICELANDAIR</t>
  </si>
  <si>
    <t>FI</t>
  </si>
  <si>
    <t>FIJI AIRWAYS</t>
  </si>
  <si>
    <t>FJ</t>
  </si>
  <si>
    <t>AIRTRAN AIRWAYS</t>
  </si>
  <si>
    <t>FL</t>
  </si>
  <si>
    <t>FASTJET</t>
  </si>
  <si>
    <t>FN</t>
  </si>
  <si>
    <t>FLYDUBAI</t>
  </si>
  <si>
    <t>FZ</t>
  </si>
  <si>
    <t>FLAIR AIRLINES</t>
  </si>
  <si>
    <t>F8</t>
  </si>
  <si>
    <t>FRONTIER AIRLINES</t>
  </si>
  <si>
    <t>F9</t>
  </si>
  <si>
    <t>GARUDA INDONESIA</t>
  </si>
  <si>
    <t>GA</t>
  </si>
  <si>
    <t>GULF AIR</t>
  </si>
  <si>
    <t>GF</t>
  </si>
  <si>
    <t>EUROFLY</t>
  </si>
  <si>
    <t>GJ</t>
  </si>
  <si>
    <t>AIR GREENLAND</t>
  </si>
  <si>
    <t>GL</t>
  </si>
  <si>
    <t>GAMBIA BIRD</t>
  </si>
  <si>
    <t>GP</t>
  </si>
  <si>
    <t>SKY EXPRESS</t>
  </si>
  <si>
    <t>GQ</t>
  </si>
  <si>
    <t>AIR RAROTONGA</t>
  </si>
  <si>
    <t>GZ</t>
  </si>
  <si>
    <t>GOL TRANSPORTES AÉREOS</t>
  </si>
  <si>
    <t>G3</t>
  </si>
  <si>
    <t>HAWAIIAN AIRLINES</t>
  </si>
  <si>
    <t>HA</t>
  </si>
  <si>
    <t>AERO</t>
  </si>
  <si>
    <t>HC</t>
  </si>
  <si>
    <t>HAPAG</t>
  </si>
  <si>
    <t>HF</t>
  </si>
  <si>
    <t>AIR SEYCHELLES</t>
  </si>
  <si>
    <t>HM</t>
  </si>
  <si>
    <t>HAHN AIR</t>
  </si>
  <si>
    <t>HR</t>
  </si>
  <si>
    <t>HELLENIC IMPERIAL AIRWAYS</t>
  </si>
  <si>
    <t>HT</t>
  </si>
  <si>
    <t>HAINAN AIRLINES</t>
  </si>
  <si>
    <t>HU</t>
  </si>
  <si>
    <t>HONG KONG AIRLINES</t>
  </si>
  <si>
    <t>HX</t>
  </si>
  <si>
    <t>UZBEKISTAN AIRWAYS</t>
  </si>
  <si>
    <t>HY</t>
  </si>
  <si>
    <t>SKY AIRLINE</t>
  </si>
  <si>
    <t>H2</t>
  </si>
  <si>
    <t>INTER ISLANDS AIRLINES</t>
  </si>
  <si>
    <t>H4</t>
  </si>
  <si>
    <t>HUMBERTO DELGADO AIRPORT</t>
  </si>
  <si>
    <t>H5</t>
  </si>
  <si>
    <t>IBERIA</t>
  </si>
  <si>
    <t>IB</t>
  </si>
  <si>
    <t>SOLOMON AIRLINES</t>
  </si>
  <si>
    <t>IE</t>
  </si>
  <si>
    <t>ARKIA</t>
  </si>
  <si>
    <t>IZ</t>
  </si>
  <si>
    <t>I FLY</t>
  </si>
  <si>
    <t>I4</t>
  </si>
  <si>
    <t>JAPAN AIRLINES</t>
  </si>
  <si>
    <t>JL</t>
  </si>
  <si>
    <t>AIR SERBIA</t>
  </si>
  <si>
    <t>JU</t>
  </si>
  <si>
    <t>STARLUX AIRLINES</t>
  </si>
  <si>
    <t>JX</t>
  </si>
  <si>
    <t>INTERCARIBBEAN AIRWAYS</t>
  </si>
  <si>
    <t>JY</t>
  </si>
  <si>
    <t>AZERBAIJAN AIRLINES</t>
  </si>
  <si>
    <t>J2</t>
  </si>
  <si>
    <t>AIR ASTANA</t>
  </si>
  <si>
    <t>KC</t>
  </si>
  <si>
    <t>KOREAN AIR</t>
  </si>
  <si>
    <t>KE</t>
  </si>
  <si>
    <t>BLUE1</t>
  </si>
  <si>
    <t>KF</t>
  </si>
  <si>
    <t>KOSMOS AIRLINES</t>
  </si>
  <si>
    <t>KG</t>
  </si>
  <si>
    <t>KLM ROYAL DUTCH AIRLINES</t>
  </si>
  <si>
    <t>KL</t>
  </si>
  <si>
    <t>AIR MALTA</t>
  </si>
  <si>
    <t>KM</t>
  </si>
  <si>
    <t>KIWI INTERNATIONAL AIR LINES</t>
  </si>
  <si>
    <t>KP</t>
  </si>
  <si>
    <t>KENYA AIRWAYS</t>
  </si>
  <si>
    <t>KQ</t>
  </si>
  <si>
    <t>KUWAIT AIRWAYS</t>
  </si>
  <si>
    <t>KU</t>
  </si>
  <si>
    <t>CAYMAN AIRWAYS</t>
  </si>
  <si>
    <t>KX</t>
  </si>
  <si>
    <t>WINGS OF ALASKA</t>
  </si>
  <si>
    <t>K5</t>
  </si>
  <si>
    <t>CAMBODIA ANGKOR AIR</t>
  </si>
  <si>
    <t>K6</t>
  </si>
  <si>
    <t>LATAM AIRLINES</t>
  </si>
  <si>
    <t>LA</t>
  </si>
  <si>
    <t>FLYEGYPT</t>
  </si>
  <si>
    <t>LF</t>
  </si>
  <si>
    <t>LUXAIR</t>
  </si>
  <si>
    <t>LG</t>
  </si>
  <si>
    <t>LUFTHANSA</t>
  </si>
  <si>
    <t>LH</t>
  </si>
  <si>
    <t>LOGANAIR</t>
  </si>
  <si>
    <t>LM</t>
  </si>
  <si>
    <t>LOT POLISH AIRLINES</t>
  </si>
  <si>
    <t>LO</t>
  </si>
  <si>
    <t>LANMEI AIRLINES</t>
  </si>
  <si>
    <t>LQ</t>
  </si>
  <si>
    <t>SWISS INTERNATIONAL AIR LINES</t>
  </si>
  <si>
    <t>LX</t>
  </si>
  <si>
    <t>EL AL</t>
  </si>
  <si>
    <t>LY</t>
  </si>
  <si>
    <t>AIR MADAGASCAR</t>
  </si>
  <si>
    <t>MD</t>
  </si>
  <si>
    <t>MIDDLE EAST AIRLINES</t>
  </si>
  <si>
    <t>ME</t>
  </si>
  <si>
    <t>MALAYSIA AIRLINES</t>
  </si>
  <si>
    <t>MH</t>
  </si>
  <si>
    <t>AIR MAURITIUS</t>
  </si>
  <si>
    <t>MK</t>
  </si>
  <si>
    <t>MAURITANIA AIRLINES</t>
  </si>
  <si>
    <t>MR</t>
  </si>
  <si>
    <t>EGYPTAIR</t>
  </si>
  <si>
    <t>MS</t>
  </si>
  <si>
    <t>CHINA EASTERN AIRLINES</t>
  </si>
  <si>
    <t>MU</t>
  </si>
  <si>
    <t>KENMORE AIR</t>
  </si>
  <si>
    <t>M5</t>
  </si>
  <si>
    <t>AIR VANUATU</t>
  </si>
  <si>
    <t>NF</t>
  </si>
  <si>
    <t>ALL NIPPON AIRWAYS (ANA)</t>
  </si>
  <si>
    <t>NH</t>
  </si>
  <si>
    <t>SPIRIT AIRLINES</t>
  </si>
  <si>
    <t>NK</t>
  </si>
  <si>
    <t>MOUNT COOK AIRLINE</t>
  </si>
  <si>
    <t>NM</t>
  </si>
  <si>
    <t>NEOS</t>
  </si>
  <si>
    <t>NO</t>
  </si>
  <si>
    <t>NILE AIR</t>
  </si>
  <si>
    <t>NP</t>
  </si>
  <si>
    <t>AIR MACAU</t>
  </si>
  <si>
    <t>NX</t>
  </si>
  <si>
    <t>AIR NEW ZEALAND</t>
  </si>
  <si>
    <t>NZ</t>
  </si>
  <si>
    <t>OLYMPIC AIR</t>
  </si>
  <si>
    <t>OA</t>
  </si>
  <si>
    <t>BOLIVIANA DE AVIACIÓN</t>
  </si>
  <si>
    <t>OB</t>
  </si>
  <si>
    <t>MALINDO AIR</t>
  </si>
  <si>
    <t>OD</t>
  </si>
  <si>
    <t>CZECH AIRLINES</t>
  </si>
  <si>
    <t>OK</t>
  </si>
  <si>
    <t>OLT EXPRESS GERMANY</t>
  </si>
  <si>
    <t>OL</t>
  </si>
  <si>
    <t>MIAT MONGOLIAN AIRLINES</t>
  </si>
  <si>
    <t>OM</t>
  </si>
  <si>
    <t>AUSTRIAN AIRLINES</t>
  </si>
  <si>
    <t>OS</t>
  </si>
  <si>
    <t>CROATIA AIRLINES</t>
  </si>
  <si>
    <t>OU</t>
  </si>
  <si>
    <t>ASIANA AIRLINES</t>
  </si>
  <si>
    <t>OZ</t>
  </si>
  <si>
    <t>OCEANIC AIRLINES</t>
  </si>
  <si>
    <t>O2</t>
  </si>
  <si>
    <t>PEGASUS AIRLINES</t>
  </si>
  <si>
    <t>PC</t>
  </si>
  <si>
    <t>PORTER AIRLINES</t>
  </si>
  <si>
    <t>PD</t>
  </si>
  <si>
    <t>BANGKOK AIRWAYS</t>
  </si>
  <si>
    <t>PG</t>
  </si>
  <si>
    <t>PAKISTAN INTERNATIONAL AIRLINES</t>
  </si>
  <si>
    <t>PK</t>
  </si>
  <si>
    <t>PHILIPPINE AIRLINES</t>
  </si>
  <si>
    <t>PR</t>
  </si>
  <si>
    <t>UKRAINE INTERNATIONAL AIRLINES</t>
  </si>
  <si>
    <t>PS</t>
  </si>
  <si>
    <t>PLUNA</t>
  </si>
  <si>
    <t>PU</t>
  </si>
  <si>
    <t>PRECISION AIR</t>
  </si>
  <si>
    <t>PW</t>
  </si>
  <si>
    <t>AIR NIUGINI</t>
  </si>
  <si>
    <t>PX</t>
  </si>
  <si>
    <t>SURINAM AIRWAYS</t>
  </si>
  <si>
    <t>PY</t>
  </si>
  <si>
    <t>PROFLIGHT ZAMBIA</t>
  </si>
  <si>
    <t>P0</t>
  </si>
  <si>
    <t>PUBLICCHARTERS.COM</t>
  </si>
  <si>
    <t>P1</t>
  </si>
  <si>
    <t>QANTAS</t>
  </si>
  <si>
    <t>QF</t>
  </si>
  <si>
    <t>BAMBOO AIRWAYS</t>
  </si>
  <si>
    <t>QH</t>
  </si>
  <si>
    <t>QATAR AIRWAYS</t>
  </si>
  <si>
    <t>QR</t>
  </si>
  <si>
    <t>LAO AIRLINES</t>
  </si>
  <si>
    <t>QV</t>
  </si>
  <si>
    <t>NEPAL AIRLINES</t>
  </si>
  <si>
    <t>RA</t>
  </si>
  <si>
    <t>ATLANTIC AIRWAYS</t>
  </si>
  <si>
    <t>RC</t>
  </si>
  <si>
    <t>ROYAL JORDANIAN</t>
  </si>
  <si>
    <t>RJ</t>
  </si>
  <si>
    <t>TAROM</t>
  </si>
  <si>
    <t>RO</t>
  </si>
  <si>
    <t>KAM AIR</t>
  </si>
  <si>
    <t>RQ</t>
  </si>
  <si>
    <t>REPUBLIC AIRWAYS</t>
  </si>
  <si>
    <t>RW</t>
  </si>
  <si>
    <t>YAKUTIA AIRLINES</t>
  </si>
  <si>
    <t>R3</t>
  </si>
  <si>
    <t>SOUTH AFRICAN AIRWAYS</t>
  </si>
  <si>
    <t>SA</t>
  </si>
  <si>
    <t>AIRCALIN</t>
  </si>
  <si>
    <t>SB</t>
  </si>
  <si>
    <t>SHANDONG AIRLINES</t>
  </si>
  <si>
    <t>SC</t>
  </si>
  <si>
    <t>SAS SCANDINAVIAN AIRLINES</t>
  </si>
  <si>
    <t>SK</t>
  </si>
  <si>
    <t>BRUSSELS AIRLINES</t>
  </si>
  <si>
    <t>SN</t>
  </si>
  <si>
    <t>SINGAPORE AIRLINES</t>
  </si>
  <si>
    <t>SQ</t>
  </si>
  <si>
    <t>CORSAIR INTERNATIONAL</t>
  </si>
  <si>
    <t>SS</t>
  </si>
  <si>
    <t>AEROFLOT</t>
  </si>
  <si>
    <t>SU</t>
  </si>
  <si>
    <t>SAUDI ARABIAN AIRLINES</t>
  </si>
  <si>
    <t>SV</t>
  </si>
  <si>
    <t>SUN COUNTRY AIRLINES</t>
  </si>
  <si>
    <t>SY</t>
  </si>
  <si>
    <t>AIR SOUTHWEST</t>
  </si>
  <si>
    <t>SZ</t>
  </si>
  <si>
    <t>SATA INTERNATIONAL</t>
  </si>
  <si>
    <t>S4</t>
  </si>
  <si>
    <t>S7 AIRLINES</t>
  </si>
  <si>
    <t>S7</t>
  </si>
  <si>
    <t>AVIANCA EL SALVADOR</t>
  </si>
  <si>
    <t>TA</t>
  </si>
  <si>
    <t>TUI FLY BELGIUM</t>
  </si>
  <si>
    <t>TB</t>
  </si>
  <si>
    <t>AIR TANZANIA</t>
  </si>
  <si>
    <t>TC</t>
  </si>
  <si>
    <t>THAI AIRWAYS</t>
  </si>
  <si>
    <t>TG</t>
  </si>
  <si>
    <t>TRADEWIND AVIATION</t>
  </si>
  <si>
    <t>TJ</t>
  </si>
  <si>
    <t>TURKISH AIRLINES</t>
  </si>
  <si>
    <t>TK</t>
  </si>
  <si>
    <t>LAM MOZAMBIQUE AIRLINES</t>
  </si>
  <si>
    <t>TM</t>
  </si>
  <si>
    <t>AIR TAHITI NUI</t>
  </si>
  <si>
    <t>TN</t>
  </si>
  <si>
    <t>TAP AIR PORTUGAL</t>
  </si>
  <si>
    <t>TP</t>
  </si>
  <si>
    <t>SCOOT</t>
  </si>
  <si>
    <t>TR</t>
  </si>
  <si>
    <t>AIR TRANSAT</t>
  </si>
  <si>
    <t>TS</t>
  </si>
  <si>
    <t>TUNISAIR</t>
  </si>
  <si>
    <t>TU</t>
  </si>
  <si>
    <t>T WAY AIR</t>
  </si>
  <si>
    <t>TW</t>
  </si>
  <si>
    <t>EASTERN AIRWAYS</t>
  </si>
  <si>
    <t>T3</t>
  </si>
  <si>
    <t>UNITED AIRLINES</t>
  </si>
  <si>
    <t>UA</t>
  </si>
  <si>
    <t>MYANMAR NATIONAL AIRLINES</t>
  </si>
  <si>
    <t>UB</t>
  </si>
  <si>
    <t>VISTARA</t>
  </si>
  <si>
    <t>UK</t>
  </si>
  <si>
    <t>SRILANKAN AIRLINES</t>
  </si>
  <si>
    <t>UL</t>
  </si>
  <si>
    <t>BAHAMASAIR</t>
  </si>
  <si>
    <t>UP</t>
  </si>
  <si>
    <t>UTAIR EXPRESS</t>
  </si>
  <si>
    <t>UR</t>
  </si>
  <si>
    <t>UTAIR AVIATION</t>
  </si>
  <si>
    <t>UT</t>
  </si>
  <si>
    <t>AIR AUSTRAL</t>
  </si>
  <si>
    <t>UU</t>
  </si>
  <si>
    <t>AIR EUROPA</t>
  </si>
  <si>
    <t>UX</t>
  </si>
  <si>
    <t>URAL AIRLINES</t>
  </si>
  <si>
    <t>U6</t>
  </si>
  <si>
    <t>VIVAAEROBUS</t>
  </si>
  <si>
    <t>VB</t>
  </si>
  <si>
    <t>VOYAGEUR AIRWAYS</t>
  </si>
  <si>
    <t>VC</t>
  </si>
  <si>
    <t>VIETJET AIR</t>
  </si>
  <si>
    <t>VJ</t>
  </si>
  <si>
    <t>VIETNAM AIRLINES</t>
  </si>
  <si>
    <t>VN</t>
  </si>
  <si>
    <t>CABO VERDE AIRLINES</t>
  </si>
  <si>
    <t>VR</t>
  </si>
  <si>
    <t>VIRGIN ATLANTIC</t>
  </si>
  <si>
    <t>VS</t>
  </si>
  <si>
    <t>AIR TAHITI</t>
  </si>
  <si>
    <t>VT</t>
  </si>
  <si>
    <t>AEROMAR</t>
  </si>
  <si>
    <t>VW</t>
  </si>
  <si>
    <t>VOLOTEA</t>
  </si>
  <si>
    <t>V7</t>
  </si>
  <si>
    <t>RWANDAIR</t>
  </si>
  <si>
    <t>WB</t>
  </si>
  <si>
    <t>WIDEROE</t>
  </si>
  <si>
    <t>WF</t>
  </si>
  <si>
    <t>WINDWARD ISLANDS AIRWAYS</t>
  </si>
  <si>
    <t>WM</t>
  </si>
  <si>
    <t>SOUTHWEST AIRLINES</t>
  </si>
  <si>
    <t>WN</t>
  </si>
  <si>
    <t>WESTJET</t>
  </si>
  <si>
    <t>WS</t>
  </si>
  <si>
    <t>OMAN AIR</t>
  </si>
  <si>
    <t>WY</t>
  </si>
  <si>
    <t>FLEXFLIGHT</t>
  </si>
  <si>
    <t>W2</t>
  </si>
  <si>
    <t>SOUTH EAST ASIAN AIRLINES</t>
  </si>
  <si>
    <t>XB</t>
  </si>
  <si>
    <t>AIREXPLORE</t>
  </si>
  <si>
    <t>XD</t>
  </si>
  <si>
    <t>LATAM ECUADOR</t>
  </si>
  <si>
    <t>XL</t>
  </si>
  <si>
    <t>XTRA AIRWAYS</t>
  </si>
  <si>
    <t>XP</t>
  </si>
  <si>
    <t>ALBASTAR</t>
  </si>
  <si>
    <t>X4</t>
  </si>
  <si>
    <t>EXECUTIVE AIRLINES</t>
  </si>
  <si>
    <t>X6</t>
  </si>
  <si>
    <t>PERIMETER AVIATION</t>
  </si>
  <si>
    <t>YP</t>
  </si>
  <si>
    <t>AZUR AIR</t>
  </si>
  <si>
    <t>ZF</t>
  </si>
  <si>
    <t>PARANAIR</t>
  </si>
  <si>
    <t>ZP</t>
  </si>
  <si>
    <t>AMASZONAS</t>
  </si>
  <si>
    <t>Z8</t>
  </si>
  <si>
    <t>BLUE AIR</t>
  </si>
  <si>
    <t>0B</t>
  </si>
  <si>
    <t>DARWIN AIRLINE</t>
  </si>
  <si>
    <t>0D</t>
  </si>
  <si>
    <t>DYNAMIC AIRWAYS</t>
  </si>
  <si>
    <t>2D</t>
  </si>
  <si>
    <t>STAR PERU</t>
  </si>
  <si>
    <t>2I</t>
  </si>
  <si>
    <t>AIR BURKINA</t>
  </si>
  <si>
    <t>2J</t>
  </si>
  <si>
    <t>MOLDAVIAN AIRLINES</t>
  </si>
  <si>
    <t>2M</t>
  </si>
  <si>
    <t>AMTRAK</t>
  </si>
  <si>
    <t>2V</t>
  </si>
  <si>
    <t>ZIPAIR TOKYO</t>
  </si>
  <si>
    <t>3J</t>
  </si>
  <si>
    <t>SILVER AIRWAYS</t>
  </si>
  <si>
    <t>3M</t>
  </si>
  <si>
    <t>AIR ARABIA MAROC</t>
  </si>
  <si>
    <t>3O</t>
  </si>
  <si>
    <t>SICHUAN AIRLINES</t>
  </si>
  <si>
    <t>3U</t>
  </si>
  <si>
    <t>AIR KIRIBATI</t>
  </si>
  <si>
    <t>4A</t>
  </si>
  <si>
    <t>BOUTIQUE AIR</t>
  </si>
  <si>
    <t>4B</t>
  </si>
  <si>
    <t>LATAM ARGENTINA</t>
  </si>
  <si>
    <t>4M</t>
  </si>
  <si>
    <t>AIR NORTH</t>
  </si>
  <si>
    <t>4N</t>
  </si>
  <si>
    <t>INTERJET</t>
  </si>
  <si>
    <t>4O</t>
  </si>
  <si>
    <t>TRAVEL AIR</t>
  </si>
  <si>
    <t>4P</t>
  </si>
  <si>
    <t>AIRLINK</t>
  </si>
  <si>
    <t>4Z</t>
  </si>
  <si>
    <t>TRANSPORTES AÉREOS GUATEMALTECOS</t>
  </si>
  <si>
    <t>5U</t>
  </si>
  <si>
    <t>CEMAIR</t>
  </si>
  <si>
    <t>5Z</t>
  </si>
  <si>
    <t>JEJU AIR</t>
  </si>
  <si>
    <t>7C</t>
  </si>
  <si>
    <t>ERA AVIATION</t>
  </si>
  <si>
    <t>7H</t>
  </si>
  <si>
    <t>ELITE AIRWAYS</t>
  </si>
  <si>
    <t>7Q</t>
  </si>
  <si>
    <t>WIND ROSE AVIATION</t>
  </si>
  <si>
    <t>7W</t>
  </si>
  <si>
    <t>HIGHLAND AIRWAYS</t>
  </si>
  <si>
    <t>8H</t>
  </si>
  <si>
    <t>MYANMAR AIRWAYS INTERNATIONAL</t>
  </si>
  <si>
    <t>8M</t>
  </si>
  <si>
    <t>PACIFIC COASTAL AIRLINES</t>
  </si>
  <si>
    <t>8P</t>
  </si>
  <si>
    <t>ONUR AIR</t>
  </si>
  <si>
    <t>8Q</t>
  </si>
  <si>
    <t>ACCESRAIL</t>
  </si>
  <si>
    <t>9B</t>
  </si>
  <si>
    <t>EUROSTAR</t>
  </si>
  <si>
    <t>9F</t>
  </si>
  <si>
    <t>TROPIC AIR</t>
  </si>
  <si>
    <t>9N</t>
  </si>
  <si>
    <t>AIR MOLDOVA</t>
  </si>
  <si>
    <t>9U</t>
  </si>
  <si>
    <t>AVIOR AIRLINES</t>
  </si>
  <si>
    <t>9V</t>
  </si>
  <si>
    <t>SOUTHERN AIRWAYS EXPRESS</t>
  </si>
  <si>
    <t>9X</t>
  </si>
  <si>
    <t>tipo_servicio_STI</t>
  </si>
  <si>
    <t>incluir</t>
  </si>
  <si>
    <t>tipo_doc</t>
  </si>
  <si>
    <t>clase</t>
  </si>
  <si>
    <t>Air Extra</t>
  </si>
  <si>
    <t>SI</t>
  </si>
  <si>
    <t>ISSUE</t>
  </si>
  <si>
    <t>EMD</t>
  </si>
  <si>
    <t>Air Ticket</t>
  </si>
  <si>
    <t>TKTT</t>
  </si>
  <si>
    <t>Debit Memo</t>
  </si>
  <si>
    <t>DEBIT MEMOS</t>
  </si>
  <si>
    <t>ADMA</t>
  </si>
  <si>
    <t>Credit Memo</t>
  </si>
  <si>
    <t>CREDIT MEMOS</t>
  </si>
  <si>
    <t>ACMA</t>
  </si>
  <si>
    <t>Exchange</t>
  </si>
  <si>
    <t>Refund</t>
  </si>
  <si>
    <t>REFUNDS</t>
  </si>
  <si>
    <t>RFND</t>
  </si>
  <si>
    <t>Wire Transfer Received</t>
  </si>
  <si>
    <t>GRP Deposit</t>
  </si>
  <si>
    <t>GRUPO</t>
  </si>
  <si>
    <t>GRUPOS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</si>
</sst>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rgb="FF000000"/>
      <name val="Calibri"/>
      <charset val="0"/>
      <scheme val="minor"/>
    </font>
    <font>
      <i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Calibri"/>
      <charset val="0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4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0" xfId="0" applyFont="1"/>
    <xf numFmtId="0" fontId="1" fillId="3" borderId="1" xfId="0" applyFont="1" applyFill="1" applyBorder="1" applyAlignment="1">
      <alignment horizontal="left"/>
    </xf>
    <xf numFmtId="0" fontId="1" fillId="0" borderId="1" xfId="0" applyFont="1" applyFill="1" applyBorder="1"/>
    <xf numFmtId="0" fontId="4" fillId="0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tabSelected="1" topLeftCell="A7" workbookViewId="0">
      <selection activeCell="G21" sqref="G21"/>
    </sheetView>
  </sheetViews>
  <sheetFormatPr defaultColWidth="9" defaultRowHeight="15"/>
  <cols>
    <col min="1" max="1" width="79" customWidth="1"/>
    <col min="2" max="6" width="15.8571428571429" customWidth="1"/>
    <col min="7" max="7" width="30.7142857142857" customWidth="1"/>
  </cols>
  <sheetData>
    <row r="1" spans="1:1">
      <c r="A1" s="13" t="s">
        <v>0</v>
      </c>
    </row>
    <row r="2" spans="1:20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14" t="s">
        <v>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14" t="s">
        <v>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14" t="s">
        <v>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 t="s">
        <v>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 t="s">
        <v>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14" t="s">
        <v>10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14" t="s">
        <v>11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14" t="s">
        <v>12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6" spans="1:7">
      <c r="A16" s="2" t="s">
        <v>13</v>
      </c>
      <c r="B16" s="2" t="s">
        <v>14</v>
      </c>
      <c r="C16" s="2" t="s">
        <v>15</v>
      </c>
      <c r="D16" s="2" t="s">
        <v>16</v>
      </c>
      <c r="E16" s="2" t="s">
        <v>17</v>
      </c>
      <c r="F16" s="2" t="s">
        <v>18</v>
      </c>
      <c r="G16" s="15"/>
    </row>
    <row r="17" spans="1:7">
      <c r="A17" s="16" t="s">
        <v>19</v>
      </c>
      <c r="B17" s="17" t="str">
        <f>MID($A$2,1,3)</f>
        <v>DET</v>
      </c>
      <c r="C17" s="17" t="str">
        <f>MID($A$2,1,3)</f>
        <v>DET</v>
      </c>
      <c r="D17" s="17" t="str">
        <f>MID($A$2,1,3)</f>
        <v>DET</v>
      </c>
      <c r="E17" s="17" t="str">
        <f>MID($A$2,1,3)</f>
        <v>DET</v>
      </c>
      <c r="F17" s="17" t="str">
        <f>MID($A$2,1,3)</f>
        <v>DET</v>
      </c>
      <c r="G17" s="15" t="s">
        <v>20</v>
      </c>
    </row>
    <row r="18" spans="1:7">
      <c r="A18" s="18" t="s">
        <v>21</v>
      </c>
      <c r="B18" s="19" t="str">
        <f>MID($A$2,4,3)</f>
        <v>001</v>
      </c>
      <c r="C18" s="19" t="str">
        <f>MID($A$4,4,3)</f>
        <v>001</v>
      </c>
      <c r="D18" s="19" t="str">
        <f>MID($A$6,4,3)</f>
        <v>044</v>
      </c>
      <c r="E18" s="19" t="str">
        <f>MID($A$7,4,3)</f>
        <v>044</v>
      </c>
      <c r="F18" s="19" t="str">
        <f>MID($A$11,4,3)</f>
        <v>134</v>
      </c>
      <c r="G18" s="15" t="s">
        <v>22</v>
      </c>
    </row>
    <row r="19" spans="1:7">
      <c r="A19" s="16" t="s">
        <v>23</v>
      </c>
      <c r="B19" s="20">
        <v>10638390</v>
      </c>
      <c r="C19" s="20">
        <v>10638390</v>
      </c>
      <c r="D19" s="20">
        <v>10638390</v>
      </c>
      <c r="E19" s="20">
        <v>10638390</v>
      </c>
      <c r="F19" s="20">
        <v>10638390</v>
      </c>
      <c r="G19" s="15" t="s">
        <v>20</v>
      </c>
    </row>
    <row r="20" spans="1:7">
      <c r="A20" s="16" t="s">
        <v>24</v>
      </c>
      <c r="B20" s="17" t="s">
        <v>25</v>
      </c>
      <c r="C20" s="17" t="s">
        <v>25</v>
      </c>
      <c r="D20" s="17" t="s">
        <v>25</v>
      </c>
      <c r="E20" s="17" t="s">
        <v>25</v>
      </c>
      <c r="F20" s="17" t="s">
        <v>25</v>
      </c>
      <c r="G20" s="15" t="s">
        <v>20</v>
      </c>
    </row>
    <row r="21" spans="1:7">
      <c r="A21" s="18" t="s">
        <v>26</v>
      </c>
      <c r="B21" s="21" t="str">
        <f>MID($A$2,23,20)</f>
        <v>ISSUES              </v>
      </c>
      <c r="C21" s="21" t="str">
        <f>MID($A$4,23,20)</f>
        <v>REFUNDS             </v>
      </c>
      <c r="D21" s="21" t="str">
        <f>MID($A$6,23,20)</f>
        <v>CREDIT MEMOS        </v>
      </c>
      <c r="E21" s="21" t="str">
        <f>MID($A$7,23,20)</f>
        <v>DEBIT MEMOS         </v>
      </c>
      <c r="F21" s="21" t="str">
        <f>MID($A$11,23,20)</f>
        <v>ISSUES              </v>
      </c>
      <c r="G21" s="15"/>
    </row>
    <row r="22" spans="1:7">
      <c r="A22" s="18" t="s">
        <v>27</v>
      </c>
      <c r="B22" s="19" t="str">
        <f>MID($A$2,43,4)</f>
        <v>TKTT</v>
      </c>
      <c r="C22" s="19" t="str">
        <f>MID($A$4,43,4)</f>
        <v>RFND</v>
      </c>
      <c r="D22" s="19" t="str">
        <f>MID($A$6,43,4)</f>
        <v>ACMA</v>
      </c>
      <c r="E22" s="19" t="str">
        <f>MID($A$7,43,4)</f>
        <v>ADMA</v>
      </c>
      <c r="F22" s="19" t="str">
        <f>MID($A$11,43,4)</f>
        <v>TKTT</v>
      </c>
      <c r="G22" s="15"/>
    </row>
    <row r="23" spans="1:7">
      <c r="A23" s="18" t="s">
        <v>28</v>
      </c>
      <c r="B23" s="19" t="str">
        <f>MID($A$2,47,10)</f>
        <v>6031056390</v>
      </c>
      <c r="C23" s="19" t="str">
        <f>MID($A$4,47,10)</f>
        <v>7000349360</v>
      </c>
      <c r="D23" s="19" t="str">
        <f>MID($A$6,47,10)</f>
        <v>8701011600</v>
      </c>
      <c r="E23" s="19" t="str">
        <f>MID($A$7,47,10)</f>
        <v>6099169631</v>
      </c>
      <c r="F23" s="19" t="str">
        <f>MID($A$11,47,10)</f>
        <v>2133778498</v>
      </c>
      <c r="G23" s="15"/>
    </row>
    <row r="24" spans="1:7">
      <c r="A24" s="18" t="s">
        <v>29</v>
      </c>
      <c r="B24" s="19" t="str">
        <f>MID($A$2,57,1)</f>
        <v>6</v>
      </c>
      <c r="C24" s="19" t="str">
        <f>MID($A$4,57,1)</f>
        <v>9</v>
      </c>
      <c r="D24" s="19" t="str">
        <f>MID($A$6,57,1)</f>
        <v>9</v>
      </c>
      <c r="E24" s="19" t="str">
        <f>MID($A$7,57,1)</f>
        <v>9</v>
      </c>
      <c r="F24" s="19" t="str">
        <f>MID($A$11,57,1)</f>
        <v>2</v>
      </c>
      <c r="G24" s="15"/>
    </row>
    <row r="25" spans="1:7">
      <c r="A25" s="18" t="s">
        <v>30</v>
      </c>
      <c r="B25" s="19" t="str">
        <f>MID($A$2,58,6)</f>
        <v>240902</v>
      </c>
      <c r="C25" s="19" t="str">
        <f>MID($A$4,58,6)</f>
        <v>240904</v>
      </c>
      <c r="D25" s="19" t="str">
        <f>MID($A$6,58,6)</f>
        <v>240906</v>
      </c>
      <c r="E25" s="19" t="str">
        <f>MID($A$7,58,6)</f>
        <v>240817</v>
      </c>
      <c r="F25" s="19" t="str">
        <f>MID($A$11,58,6)</f>
        <v>240904</v>
      </c>
      <c r="G25" s="15"/>
    </row>
    <row r="26" spans="1:7">
      <c r="A26" s="18" t="s">
        <v>31</v>
      </c>
      <c r="B26" s="19" t="str">
        <f>MID($A$2,64,4)</f>
        <v>FFVV</v>
      </c>
      <c r="C26" s="19" t="str">
        <f>MID($A$2,64,4)</f>
        <v>FFVV</v>
      </c>
      <c r="D26" s="19" t="str">
        <f>MID($A$2,64,4)</f>
        <v>FFVV</v>
      </c>
      <c r="E26" s="19" t="str">
        <f>MID($A$2,64,4)</f>
        <v>FFVV</v>
      </c>
      <c r="F26" s="19" t="str">
        <f>MID($A$2,64,4)</f>
        <v>FFVV</v>
      </c>
      <c r="G26" s="15" t="s">
        <v>20</v>
      </c>
    </row>
    <row r="27" spans="1:7">
      <c r="A27" s="18" t="s">
        <v>32</v>
      </c>
      <c r="B27" s="19" t="str">
        <f>MID($A$2,68,4)</f>
        <v>USD2</v>
      </c>
      <c r="C27" s="19" t="str">
        <f>MID($A$4,68,4)</f>
        <v>ARS2</v>
      </c>
      <c r="D27" s="19" t="str">
        <f>MID($A$6,68,4)</f>
        <v>ARS2</v>
      </c>
      <c r="E27" s="19" t="str">
        <f>MID($A$7,68,4)</f>
        <v>ARS2</v>
      </c>
      <c r="F27" s="19" t="str">
        <f>MID($A$11,68,4)</f>
        <v>USD2</v>
      </c>
      <c r="G27" s="22" t="s">
        <v>33</v>
      </c>
    </row>
    <row r="28" spans="1:7">
      <c r="A28" s="18" t="s">
        <v>34</v>
      </c>
      <c r="B28" s="23" t="str">
        <f>MID($A$2,75,12)</f>
        <v>000035046000</v>
      </c>
      <c r="C28" s="23" t="str">
        <f>MID($A$4,75,12)</f>
        <v>000000000000</v>
      </c>
      <c r="D28" s="23" t="str">
        <f>MID($A$6,75,12)</f>
        <v>223690000000</v>
      </c>
      <c r="E28" s="23" t="str">
        <f>MID($A$7,75,12)</f>
        <v>018547670000</v>
      </c>
      <c r="F28" s="23" t="str">
        <f>MID($A$11,75,12)</f>
        <v>000048200000</v>
      </c>
      <c r="G28" s="15"/>
    </row>
    <row r="29" spans="1:7">
      <c r="A29" s="18" t="s">
        <v>35</v>
      </c>
      <c r="B29" s="19" t="str">
        <f>MID($A$2,84,4)</f>
        <v>0000</v>
      </c>
      <c r="C29" s="19" t="str">
        <f>MID($A$4,84,4)</f>
        <v>0000</v>
      </c>
      <c r="D29" s="19" t="str">
        <f>MID($A$6,84,4)</f>
        <v>0000</v>
      </c>
      <c r="E29" s="19" t="str">
        <f>MID($A$7,84,4)</f>
        <v>0000</v>
      </c>
      <c r="F29" s="19" t="str">
        <f>MID($A$11,84,4)</f>
        <v>0000</v>
      </c>
      <c r="G29" s="15"/>
    </row>
    <row r="30" spans="1:7">
      <c r="A30" s="18" t="s">
        <v>36</v>
      </c>
      <c r="B30" s="19" t="str">
        <f>MID($A$2,89,11)</f>
        <v>00000000000</v>
      </c>
      <c r="C30" s="19" t="str">
        <f>MID($A$2,89,11)</f>
        <v>00000000000</v>
      </c>
      <c r="D30" s="19" t="str">
        <f>MID($A$2,89,11)</f>
        <v>00000000000</v>
      </c>
      <c r="E30" s="19" t="str">
        <f>MID($A$2,89,11)</f>
        <v>00000000000</v>
      </c>
      <c r="F30" s="19" t="str">
        <f>MID($A$2,89,11)</f>
        <v>00000000000</v>
      </c>
      <c r="G30" s="15"/>
    </row>
    <row r="31" spans="1:7">
      <c r="A31" s="18" t="s">
        <v>37</v>
      </c>
      <c r="B31" s="19" t="str">
        <f>MID($A$2,100,4)</f>
        <v>0000</v>
      </c>
      <c r="C31" s="19" t="str">
        <f>MID($A$4,100,4)</f>
        <v>0000</v>
      </c>
      <c r="D31" s="19" t="str">
        <f>MID($A$6,100,4)</f>
        <v>0000</v>
      </c>
      <c r="E31" s="19" t="str">
        <f>MID($A$7,100,4)</f>
        <v>0000</v>
      </c>
      <c r="F31" s="19" t="str">
        <f>MID($A$11,100,4)</f>
        <v>0000</v>
      </c>
      <c r="G31" s="15"/>
    </row>
    <row r="32" spans="1:7">
      <c r="A32" s="18" t="s">
        <v>38</v>
      </c>
      <c r="B32" s="19" t="str">
        <f>MID($A$2,105,11)</f>
        <v>00000000000</v>
      </c>
      <c r="C32" s="19" t="str">
        <f>MID($A$2,105,11)</f>
        <v>00000000000</v>
      </c>
      <c r="D32" s="19" t="str">
        <f>MID($A$2,105,11)</f>
        <v>00000000000</v>
      </c>
      <c r="E32" s="19" t="str">
        <f>MID($A$2,105,11)</f>
        <v>00000000000</v>
      </c>
      <c r="F32" s="19" t="str">
        <f>MID($A$2,105,11)</f>
        <v>00000000000</v>
      </c>
      <c r="G32" s="15"/>
    </row>
    <row r="33" spans="1:7">
      <c r="A33" s="18" t="s">
        <v>39</v>
      </c>
      <c r="B33" s="19" t="str">
        <f>MID($A$2,132,12)</f>
        <v>000000040694</v>
      </c>
      <c r="C33" s="19" t="str">
        <f>MID($A$4,132,12)</f>
        <v>-00009702070</v>
      </c>
      <c r="D33" s="19" t="str">
        <f>MID($A$6,132,12)</f>
        <v>-00223690000</v>
      </c>
      <c r="E33" s="19" t="str">
        <f>MID($A$7,132,12)</f>
        <v>000018547670</v>
      </c>
      <c r="F33" s="19" t="str">
        <f>MID($A$11,132,12)</f>
        <v>000000065102</v>
      </c>
      <c r="G33" s="15"/>
    </row>
    <row r="34" spans="1:7">
      <c r="A34" s="18" t="s">
        <v>40</v>
      </c>
      <c r="B34" s="23" t="str">
        <f>MID($A$2,155,11)</f>
        <v>00000005648</v>
      </c>
      <c r="C34" s="23" t="str">
        <f>MID($A$2,155,11)</f>
        <v>00000005648</v>
      </c>
      <c r="D34" s="23" t="str">
        <f>MID($A$2,155,11)</f>
        <v>00000005648</v>
      </c>
      <c r="E34" s="23" t="str">
        <f>MID($A$2,155,11)</f>
        <v>00000005648</v>
      </c>
      <c r="F34" s="23" t="str">
        <f>MID($A$2,155,11)</f>
        <v>00000005648</v>
      </c>
      <c r="G34" s="15"/>
    </row>
    <row r="35" spans="1:7">
      <c r="A35" s="18" t="s">
        <v>41</v>
      </c>
      <c r="B35" s="19" t="str">
        <f>MID($A$2,166,11)</f>
        <v>00000000000</v>
      </c>
      <c r="C35" s="19" t="str">
        <f>MID($A$4,166,11)</f>
        <v>00000000000</v>
      </c>
      <c r="D35" s="19" t="str">
        <f>MID($A$6,166,11)</f>
        <v>00000000000</v>
      </c>
      <c r="E35" s="19" t="str">
        <f>MID($A$7,166,11)</f>
        <v>00000000000</v>
      </c>
      <c r="F35" s="19" t="str">
        <f>MID($A$11,166,11)</f>
        <v>00000000000</v>
      </c>
      <c r="G35" s="15"/>
    </row>
    <row r="36" spans="1:7">
      <c r="A36" s="18" t="s">
        <v>42</v>
      </c>
      <c r="B36" s="19" t="str">
        <f>MID($A$2,177,11)</f>
        <v>00000000000</v>
      </c>
      <c r="C36" s="19" t="str">
        <f>MID($A$4,177,11)</f>
        <v>00000000000</v>
      </c>
      <c r="D36" s="19" t="str">
        <f>MID($A$6,177,11)</f>
        <v>00000000000</v>
      </c>
      <c r="E36" s="19" t="str">
        <f>MID($A$7,177,11)</f>
        <v>00000000000</v>
      </c>
      <c r="F36" s="19" t="str">
        <f>MID($A$11,177,11)</f>
        <v>00000000000</v>
      </c>
      <c r="G36" s="15"/>
    </row>
    <row r="37" spans="1:7">
      <c r="A37" s="24" t="s">
        <v>43</v>
      </c>
      <c r="B37" s="19" t="str">
        <f>MID($A$2,193,1)</f>
        <v>I</v>
      </c>
      <c r="C37" s="19" t="str">
        <f>MID($A$4,193,1)</f>
        <v>I</v>
      </c>
      <c r="D37" s="19" t="str">
        <f>MID($A$6,193,1)</f>
        <v>D</v>
      </c>
      <c r="E37" s="19" t="str">
        <f>MID($A$7,193,1)</f>
        <v>D</v>
      </c>
      <c r="F37" s="19" t="str">
        <f>MID($A$11,193,1)</f>
        <v>I</v>
      </c>
      <c r="G37" s="25" t="s">
        <v>44</v>
      </c>
    </row>
    <row r="38" spans="1:7">
      <c r="A38" s="18" t="s">
        <v>45</v>
      </c>
      <c r="B38" s="23" t="str">
        <f>MID($A$2,225,11)</f>
        <v>00000040694</v>
      </c>
      <c r="C38" s="23" t="str">
        <f>MID($A$4,225,11)</f>
        <v>-0009702070</v>
      </c>
      <c r="D38" s="23" t="str">
        <f>MID($A$6,225,11)</f>
        <v>-0223690000</v>
      </c>
      <c r="E38" s="23" t="str">
        <f>MID($A$7,225,11)</f>
        <v>00018547670</v>
      </c>
      <c r="F38" s="23" t="str">
        <f>MID($A$11,225,11)</f>
        <v>00000065102</v>
      </c>
      <c r="G38" s="15"/>
    </row>
    <row r="39" spans="1:7">
      <c r="A39" s="18" t="s">
        <v>46</v>
      </c>
      <c r="B39" s="19" t="str">
        <f>MID($A$2,236,12)</f>
        <v>000000000000</v>
      </c>
      <c r="C39" s="19" t="str">
        <f>MID($A$4,236,12)</f>
        <v>000000000000</v>
      </c>
      <c r="D39" s="19" t="str">
        <f>MID($A$6,236,12)</f>
        <v>000000000000</v>
      </c>
      <c r="E39" s="19" t="str">
        <f>MID($A$7,236,12)</f>
        <v>000000000000</v>
      </c>
      <c r="F39" s="19" t="str">
        <f>MID($A$11,236,12)</f>
        <v>000000000000</v>
      </c>
      <c r="G39" s="15"/>
    </row>
    <row r="40" spans="1:7">
      <c r="A40" s="18" t="s">
        <v>47</v>
      </c>
      <c r="B40" s="19" t="str">
        <f>MID($A$2,253,10)</f>
        <v>          </v>
      </c>
      <c r="C40" s="19" t="str">
        <f>MID($A$4,253,10)</f>
        <v>5414686158</v>
      </c>
      <c r="D40" s="19" t="str">
        <f>MID($A$6,253,10)</f>
        <v>6701019458</v>
      </c>
      <c r="E40" s="19" t="str">
        <f>MID($A$7,253,10)</f>
        <v>6357946310</v>
      </c>
      <c r="F40" s="19" t="str">
        <f>MID($A$11,253,10)</f>
        <v>          </v>
      </c>
      <c r="G40" s="1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6"/>
  <sheetViews>
    <sheetView workbookViewId="0">
      <selection activeCell="C2" sqref="C2"/>
    </sheetView>
  </sheetViews>
  <sheetFormatPr defaultColWidth="9.14285714285714" defaultRowHeight="15" outlineLevelCol="2"/>
  <cols>
    <col min="1" max="1" width="34" style="8" customWidth="1"/>
    <col min="2" max="2" width="11.5714285714286" customWidth="1"/>
    <col min="3" max="3" width="13.2857142857143" customWidth="1"/>
  </cols>
  <sheetData>
    <row r="1" spans="1:3">
      <c r="A1" s="9" t="s">
        <v>48</v>
      </c>
      <c r="B1" s="9" t="s">
        <v>49</v>
      </c>
      <c r="C1" s="9" t="s">
        <v>50</v>
      </c>
    </row>
    <row r="2" spans="1:3">
      <c r="A2" s="10" t="s">
        <v>51</v>
      </c>
      <c r="B2" s="11" t="s">
        <v>52</v>
      </c>
      <c r="C2" s="12">
        <v>1</v>
      </c>
    </row>
    <row r="3" spans="1:3">
      <c r="A3" s="10" t="s">
        <v>53</v>
      </c>
      <c r="B3" s="11" t="s">
        <v>54</v>
      </c>
      <c r="C3" s="12">
        <v>14</v>
      </c>
    </row>
    <row r="4" spans="1:3">
      <c r="A4" s="10" t="s">
        <v>55</v>
      </c>
      <c r="B4" s="11" t="s">
        <v>56</v>
      </c>
      <c r="C4" s="12">
        <v>577</v>
      </c>
    </row>
    <row r="5" spans="1:3">
      <c r="A5" s="10" t="s">
        <v>57</v>
      </c>
      <c r="B5" s="11" t="s">
        <v>58</v>
      </c>
      <c r="C5" s="12">
        <v>57</v>
      </c>
    </row>
    <row r="6" spans="1:3">
      <c r="A6" s="10" t="s">
        <v>59</v>
      </c>
      <c r="B6" s="11" t="s">
        <v>60</v>
      </c>
      <c r="C6" s="12">
        <v>775</v>
      </c>
    </row>
    <row r="7" spans="1:3">
      <c r="A7" s="10" t="s">
        <v>61</v>
      </c>
      <c r="B7" s="11" t="s">
        <v>62</v>
      </c>
      <c r="C7" s="12">
        <v>124</v>
      </c>
    </row>
    <row r="8" spans="1:3">
      <c r="A8" s="10" t="s">
        <v>63</v>
      </c>
      <c r="B8" s="11" t="s">
        <v>64</v>
      </c>
      <c r="C8" s="12">
        <v>98</v>
      </c>
    </row>
    <row r="9" spans="1:3">
      <c r="A9" s="10" t="s">
        <v>65</v>
      </c>
      <c r="B9" s="11" t="s">
        <v>66</v>
      </c>
      <c r="C9" s="12">
        <v>139</v>
      </c>
    </row>
    <row r="10" spans="1:3">
      <c r="A10" s="10" t="s">
        <v>67</v>
      </c>
      <c r="B10" s="11" t="s">
        <v>68</v>
      </c>
      <c r="C10" s="12">
        <v>902</v>
      </c>
    </row>
    <row r="11" spans="1:3">
      <c r="A11" s="10" t="s">
        <v>69</v>
      </c>
      <c r="B11" s="11" t="s">
        <v>70</v>
      </c>
      <c r="C11" s="12">
        <v>44</v>
      </c>
    </row>
    <row r="12" spans="1:3">
      <c r="A12" s="10" t="s">
        <v>71</v>
      </c>
      <c r="B12" s="11" t="s">
        <v>72</v>
      </c>
      <c r="C12" s="12">
        <v>27</v>
      </c>
    </row>
    <row r="13" spans="1:3">
      <c r="A13" s="10" t="s">
        <v>73</v>
      </c>
      <c r="B13" s="11" t="s">
        <v>74</v>
      </c>
      <c r="C13" s="12">
        <v>147</v>
      </c>
    </row>
    <row r="14" spans="1:3">
      <c r="A14" s="10" t="s">
        <v>75</v>
      </c>
      <c r="B14" s="11" t="s">
        <v>76</v>
      </c>
      <c r="C14" s="12">
        <v>749</v>
      </c>
    </row>
    <row r="15" spans="1:3">
      <c r="A15" s="10" t="s">
        <v>77</v>
      </c>
      <c r="B15" s="11" t="s">
        <v>78</v>
      </c>
      <c r="C15" s="12">
        <v>134</v>
      </c>
    </row>
    <row r="16" spans="1:3">
      <c r="A16" s="10" t="s">
        <v>79</v>
      </c>
      <c r="B16" s="11" t="s">
        <v>80</v>
      </c>
      <c r="C16" s="12">
        <v>851</v>
      </c>
    </row>
    <row r="17" spans="1:3">
      <c r="A17" s="10" t="s">
        <v>81</v>
      </c>
      <c r="B17" s="11" t="s">
        <v>82</v>
      </c>
      <c r="C17" s="12">
        <v>105</v>
      </c>
    </row>
    <row r="18" spans="1:3">
      <c r="A18" s="10" t="s">
        <v>83</v>
      </c>
      <c r="B18" s="11" t="s">
        <v>84</v>
      </c>
      <c r="C18" s="12">
        <v>55</v>
      </c>
    </row>
    <row r="19" spans="1:3">
      <c r="A19" s="10" t="s">
        <v>85</v>
      </c>
      <c r="B19" s="11" t="s">
        <v>86</v>
      </c>
      <c r="C19" s="12">
        <v>390</v>
      </c>
    </row>
    <row r="20" spans="1:3">
      <c r="A20" s="10" t="s">
        <v>87</v>
      </c>
      <c r="B20" s="11" t="s">
        <v>88</v>
      </c>
      <c r="C20" s="12">
        <v>395</v>
      </c>
    </row>
    <row r="21" spans="1:3">
      <c r="A21" s="10" t="s">
        <v>89</v>
      </c>
      <c r="B21" s="11" t="s">
        <v>90</v>
      </c>
      <c r="C21" s="12">
        <v>125</v>
      </c>
    </row>
    <row r="22" spans="1:3">
      <c r="A22" s="10" t="s">
        <v>91</v>
      </c>
      <c r="B22" s="11" t="s">
        <v>92</v>
      </c>
      <c r="C22" s="12">
        <v>544</v>
      </c>
    </row>
    <row r="23" spans="1:3">
      <c r="A23" s="10" t="s">
        <v>93</v>
      </c>
      <c r="B23" s="11" t="s">
        <v>94</v>
      </c>
      <c r="C23" s="12">
        <v>422</v>
      </c>
    </row>
    <row r="24" spans="1:3">
      <c r="A24" s="10" t="s">
        <v>95</v>
      </c>
      <c r="B24" s="11" t="s">
        <v>96</v>
      </c>
      <c r="C24" s="12">
        <v>997</v>
      </c>
    </row>
    <row r="25" spans="1:3">
      <c r="A25" s="10" t="s">
        <v>97</v>
      </c>
      <c r="B25" s="11" t="s">
        <v>98</v>
      </c>
      <c r="C25" s="12">
        <v>672</v>
      </c>
    </row>
    <row r="26" spans="1:3">
      <c r="A26" s="10" t="s">
        <v>99</v>
      </c>
      <c r="B26" s="11" t="s">
        <v>100</v>
      </c>
      <c r="C26" s="12">
        <v>636</v>
      </c>
    </row>
    <row r="27" spans="1:3">
      <c r="A27" s="10" t="s">
        <v>101</v>
      </c>
      <c r="B27" s="11" t="s">
        <v>102</v>
      </c>
      <c r="C27" s="12">
        <v>695</v>
      </c>
    </row>
    <row r="28" spans="1:3">
      <c r="A28" s="10" t="s">
        <v>103</v>
      </c>
      <c r="B28" s="11" t="s">
        <v>104</v>
      </c>
      <c r="C28" s="12">
        <v>657</v>
      </c>
    </row>
    <row r="29" spans="1:3">
      <c r="A29" s="10" t="s">
        <v>105</v>
      </c>
      <c r="B29" s="11" t="s">
        <v>106</v>
      </c>
      <c r="C29" s="12">
        <v>106</v>
      </c>
    </row>
    <row r="30" spans="1:3">
      <c r="A30" s="10" t="s">
        <v>107</v>
      </c>
      <c r="B30" s="11" t="s">
        <v>108</v>
      </c>
      <c r="C30" s="12">
        <v>2</v>
      </c>
    </row>
    <row r="31" spans="1:3">
      <c r="A31" s="10" t="s">
        <v>109</v>
      </c>
      <c r="B31" s="11" t="s">
        <v>110</v>
      </c>
      <c r="C31" s="12">
        <v>279</v>
      </c>
    </row>
    <row r="32" spans="1:3">
      <c r="A32" s="10" t="s">
        <v>111</v>
      </c>
      <c r="B32" s="11" t="s">
        <v>112</v>
      </c>
      <c r="C32" s="12">
        <v>999</v>
      </c>
    </row>
    <row r="33" spans="1:3">
      <c r="A33" s="10" t="s">
        <v>113</v>
      </c>
      <c r="B33" s="11" t="s">
        <v>114</v>
      </c>
      <c r="C33" s="12">
        <v>320</v>
      </c>
    </row>
    <row r="34" spans="1:3">
      <c r="A34" s="10" t="s">
        <v>115</v>
      </c>
      <c r="B34" s="11" t="s">
        <v>116</v>
      </c>
      <c r="C34" s="12">
        <v>654</v>
      </c>
    </row>
    <row r="35" spans="1:3">
      <c r="A35" s="10" t="s">
        <v>117</v>
      </c>
      <c r="B35" s="11" t="s">
        <v>118</v>
      </c>
      <c r="C35" s="12">
        <v>297</v>
      </c>
    </row>
    <row r="36" spans="1:3">
      <c r="A36" s="10" t="s">
        <v>119</v>
      </c>
      <c r="B36" s="11" t="s">
        <v>120</v>
      </c>
      <c r="C36" s="12">
        <v>230</v>
      </c>
    </row>
    <row r="37" spans="1:3">
      <c r="A37" s="10" t="s">
        <v>121</v>
      </c>
      <c r="B37" s="11" t="s">
        <v>122</v>
      </c>
      <c r="C37" s="12">
        <v>136</v>
      </c>
    </row>
    <row r="38" spans="1:3">
      <c r="A38" s="10" t="s">
        <v>123</v>
      </c>
      <c r="B38" s="11" t="s">
        <v>124</v>
      </c>
      <c r="C38" s="12">
        <v>160</v>
      </c>
    </row>
    <row r="39" spans="1:3">
      <c r="A39" s="10" t="s">
        <v>125</v>
      </c>
      <c r="B39" s="11" t="s">
        <v>126</v>
      </c>
      <c r="C39" s="12">
        <v>48</v>
      </c>
    </row>
    <row r="40" spans="1:3">
      <c r="A40" s="10" t="s">
        <v>127</v>
      </c>
      <c r="B40" s="11" t="s">
        <v>128</v>
      </c>
      <c r="C40" s="12">
        <v>784</v>
      </c>
    </row>
    <row r="41" spans="1:3">
      <c r="A41" s="10" t="s">
        <v>129</v>
      </c>
      <c r="B41" s="11" t="s">
        <v>130</v>
      </c>
      <c r="C41" s="12">
        <v>881</v>
      </c>
    </row>
    <row r="42" spans="1:3">
      <c r="A42" s="10" t="s">
        <v>131</v>
      </c>
      <c r="B42" s="11" t="s">
        <v>132</v>
      </c>
      <c r="C42" s="12">
        <v>6</v>
      </c>
    </row>
    <row r="43" spans="1:3">
      <c r="A43" s="10" t="s">
        <v>133</v>
      </c>
      <c r="B43" s="11" t="s">
        <v>134</v>
      </c>
      <c r="C43" s="12">
        <v>760</v>
      </c>
    </row>
    <row r="44" spans="1:3">
      <c r="A44" s="10" t="s">
        <v>135</v>
      </c>
      <c r="B44" s="11" t="s">
        <v>136</v>
      </c>
      <c r="C44" s="12">
        <v>118</v>
      </c>
    </row>
    <row r="45" spans="1:3">
      <c r="A45" s="10" t="s">
        <v>137</v>
      </c>
      <c r="B45" s="11" t="s">
        <v>138</v>
      </c>
      <c r="C45" s="12">
        <v>328</v>
      </c>
    </row>
    <row r="46" spans="1:3">
      <c r="A46" s="10" t="s">
        <v>139</v>
      </c>
      <c r="B46" s="11" t="s">
        <v>140</v>
      </c>
      <c r="C46" s="12">
        <v>460</v>
      </c>
    </row>
    <row r="47" spans="1:3">
      <c r="A47" s="10" t="s">
        <v>141</v>
      </c>
      <c r="B47" s="11" t="s">
        <v>142</v>
      </c>
      <c r="C47" s="12">
        <v>53</v>
      </c>
    </row>
    <row r="48" spans="1:3">
      <c r="A48" s="10" t="s">
        <v>143</v>
      </c>
      <c r="B48" s="11" t="s">
        <v>144</v>
      </c>
      <c r="C48" s="12">
        <v>176</v>
      </c>
    </row>
    <row r="49" spans="1:3">
      <c r="A49" s="10" t="s">
        <v>145</v>
      </c>
      <c r="B49" s="11" t="s">
        <v>146</v>
      </c>
      <c r="C49" s="12">
        <v>414</v>
      </c>
    </row>
    <row r="50" spans="1:3">
      <c r="A50" s="10" t="s">
        <v>147</v>
      </c>
      <c r="B50" s="11" t="s">
        <v>148</v>
      </c>
      <c r="C50" s="12">
        <v>101</v>
      </c>
    </row>
    <row r="51" spans="1:3">
      <c r="A51" s="10" t="s">
        <v>149</v>
      </c>
      <c r="B51" s="11" t="s">
        <v>150</v>
      </c>
      <c r="C51" s="12">
        <v>71</v>
      </c>
    </row>
    <row r="52" spans="1:3">
      <c r="A52" s="10" t="s">
        <v>151</v>
      </c>
      <c r="B52" s="11" t="s">
        <v>152</v>
      </c>
      <c r="C52" s="12">
        <v>607</v>
      </c>
    </row>
    <row r="53" spans="1:3">
      <c r="A53" s="10" t="s">
        <v>153</v>
      </c>
      <c r="B53" s="11" t="s">
        <v>154</v>
      </c>
      <c r="C53" s="12">
        <v>623</v>
      </c>
    </row>
    <row r="54" spans="1:3">
      <c r="A54" s="10" t="s">
        <v>155</v>
      </c>
      <c r="B54" s="11" t="s">
        <v>156</v>
      </c>
      <c r="C54" s="12">
        <v>108</v>
      </c>
    </row>
    <row r="55" spans="1:3">
      <c r="A55" s="10" t="s">
        <v>157</v>
      </c>
      <c r="B55" s="11" t="s">
        <v>158</v>
      </c>
      <c r="C55" s="12">
        <v>260</v>
      </c>
    </row>
    <row r="56" spans="1:3">
      <c r="A56" s="10" t="s">
        <v>159</v>
      </c>
      <c r="B56" s="11" t="s">
        <v>160</v>
      </c>
      <c r="C56" s="12">
        <v>984</v>
      </c>
    </row>
    <row r="57" spans="1:3">
      <c r="A57" s="10" t="s">
        <v>161</v>
      </c>
      <c r="B57" s="11" t="s">
        <v>162</v>
      </c>
      <c r="C57" s="12">
        <v>276</v>
      </c>
    </row>
    <row r="58" spans="1:3">
      <c r="A58" s="10" t="s">
        <v>163</v>
      </c>
      <c r="B58" s="11" t="s">
        <v>164</v>
      </c>
      <c r="C58" s="12">
        <v>141</v>
      </c>
    </row>
    <row r="59" spans="1:3">
      <c r="A59" s="10" t="s">
        <v>165</v>
      </c>
      <c r="B59" s="11" t="s">
        <v>166</v>
      </c>
      <c r="C59" s="12">
        <v>650</v>
      </c>
    </row>
    <row r="60" spans="1:3">
      <c r="A60" s="10" t="s">
        <v>167</v>
      </c>
      <c r="B60" s="11" t="s">
        <v>168</v>
      </c>
      <c r="C60" s="12">
        <v>422</v>
      </c>
    </row>
    <row r="61" spans="1:3">
      <c r="A61" s="10" t="s">
        <v>169</v>
      </c>
      <c r="B61" s="11" t="s">
        <v>170</v>
      </c>
      <c r="C61" s="12">
        <v>126</v>
      </c>
    </row>
    <row r="62" spans="1:3">
      <c r="A62" s="10" t="s">
        <v>171</v>
      </c>
      <c r="B62" s="11" t="s">
        <v>172</v>
      </c>
      <c r="C62" s="12">
        <v>72</v>
      </c>
    </row>
    <row r="63" spans="1:3">
      <c r="A63" s="10" t="s">
        <v>173</v>
      </c>
      <c r="B63" s="11" t="s">
        <v>174</v>
      </c>
      <c r="C63" s="12">
        <v>647</v>
      </c>
    </row>
    <row r="64" spans="1:3">
      <c r="A64" s="10" t="s">
        <v>175</v>
      </c>
      <c r="B64" s="11" t="s">
        <v>176</v>
      </c>
      <c r="C64" s="12">
        <v>431</v>
      </c>
    </row>
    <row r="65" spans="1:3">
      <c r="A65" s="10" t="s">
        <v>177</v>
      </c>
      <c r="B65" s="11" t="s">
        <v>178</v>
      </c>
      <c r="C65" s="12">
        <v>652</v>
      </c>
    </row>
    <row r="66" spans="1:3">
      <c r="A66" s="10" t="s">
        <v>179</v>
      </c>
      <c r="B66" s="11" t="s">
        <v>180</v>
      </c>
      <c r="C66" s="12">
        <v>404</v>
      </c>
    </row>
    <row r="67" spans="1:3">
      <c r="A67" s="10" t="s">
        <v>181</v>
      </c>
      <c r="B67" s="11" t="s">
        <v>182</v>
      </c>
      <c r="C67" s="12">
        <v>732</v>
      </c>
    </row>
    <row r="68" spans="1:3">
      <c r="A68" s="10" t="s">
        <v>183</v>
      </c>
      <c r="B68" s="11" t="s">
        <v>184</v>
      </c>
      <c r="C68" s="12">
        <v>127</v>
      </c>
    </row>
    <row r="69" spans="1:3">
      <c r="A69" s="10" t="s">
        <v>185</v>
      </c>
      <c r="B69" s="11" t="s">
        <v>186</v>
      </c>
      <c r="C69" s="12">
        <v>173</v>
      </c>
    </row>
    <row r="70" spans="1:3">
      <c r="A70" s="10" t="s">
        <v>187</v>
      </c>
      <c r="B70" s="11" t="s">
        <v>188</v>
      </c>
      <c r="C70" s="12">
        <v>639</v>
      </c>
    </row>
    <row r="71" spans="1:3">
      <c r="A71" s="10" t="s">
        <v>189</v>
      </c>
      <c r="B71" s="11" t="s">
        <v>190</v>
      </c>
      <c r="C71" s="12">
        <v>512</v>
      </c>
    </row>
    <row r="72" spans="1:3">
      <c r="A72" s="10" t="s">
        <v>191</v>
      </c>
      <c r="B72" s="11" t="s">
        <v>192</v>
      </c>
      <c r="C72" s="12">
        <v>61</v>
      </c>
    </row>
    <row r="73" spans="1:3">
      <c r="A73" s="10" t="s">
        <v>193</v>
      </c>
      <c r="B73" s="11" t="s">
        <v>194</v>
      </c>
      <c r="C73" s="12">
        <v>169</v>
      </c>
    </row>
    <row r="74" spans="1:3">
      <c r="A74" s="10" t="s">
        <v>195</v>
      </c>
      <c r="B74" s="11" t="s">
        <v>196</v>
      </c>
      <c r="C74" s="12">
        <v>742</v>
      </c>
    </row>
    <row r="75" spans="1:3">
      <c r="A75" s="10" t="s">
        <v>197</v>
      </c>
      <c r="B75" s="11" t="s">
        <v>198</v>
      </c>
      <c r="C75" s="12">
        <v>880</v>
      </c>
    </row>
    <row r="76" spans="1:3">
      <c r="A76" s="10" t="s">
        <v>199</v>
      </c>
      <c r="B76" s="11" t="s">
        <v>200</v>
      </c>
      <c r="C76" s="12">
        <v>851</v>
      </c>
    </row>
    <row r="77" spans="1:3">
      <c r="A77" s="10" t="s">
        <v>201</v>
      </c>
      <c r="B77" s="11" t="s">
        <v>202</v>
      </c>
      <c r="C77" s="12">
        <v>250</v>
      </c>
    </row>
    <row r="78" spans="1:3">
      <c r="A78" s="10" t="s">
        <v>203</v>
      </c>
      <c r="B78" s="11" t="s">
        <v>204</v>
      </c>
      <c r="C78" s="12">
        <v>675</v>
      </c>
    </row>
    <row r="79" spans="1:3">
      <c r="A79" s="10" t="s">
        <v>205</v>
      </c>
      <c r="B79" s="11" t="s">
        <v>206</v>
      </c>
      <c r="C79" s="12">
        <v>710</v>
      </c>
    </row>
    <row r="80" spans="1:3">
      <c r="A80" s="10" t="s">
        <v>207</v>
      </c>
      <c r="B80" s="11" t="s">
        <v>208</v>
      </c>
      <c r="C80" s="12">
        <v>429</v>
      </c>
    </row>
    <row r="81" spans="1:3">
      <c r="A81" s="10" t="s">
        <v>209</v>
      </c>
      <c r="B81" s="11" t="s">
        <v>210</v>
      </c>
      <c r="C81" s="12">
        <v>75</v>
      </c>
    </row>
    <row r="82" spans="1:3">
      <c r="A82" s="10" t="s">
        <v>211</v>
      </c>
      <c r="B82" s="11" t="s">
        <v>212</v>
      </c>
      <c r="C82" s="12">
        <v>193</v>
      </c>
    </row>
    <row r="83" spans="1:3">
      <c r="A83" s="10" t="s">
        <v>213</v>
      </c>
      <c r="B83" s="11" t="s">
        <v>214</v>
      </c>
      <c r="C83" s="12">
        <v>238</v>
      </c>
    </row>
    <row r="84" spans="1:3">
      <c r="A84" s="10" t="s">
        <v>215</v>
      </c>
      <c r="B84" s="11" t="s">
        <v>216</v>
      </c>
      <c r="C84" s="12">
        <v>834</v>
      </c>
    </row>
    <row r="85" spans="1:3">
      <c r="A85" s="10" t="s">
        <v>217</v>
      </c>
      <c r="B85" s="11" t="s">
        <v>218</v>
      </c>
      <c r="C85" s="12">
        <v>131</v>
      </c>
    </row>
    <row r="86" spans="1:3">
      <c r="A86" s="10" t="s">
        <v>219</v>
      </c>
      <c r="B86" s="11" t="s">
        <v>220</v>
      </c>
      <c r="C86" s="12">
        <v>115</v>
      </c>
    </row>
    <row r="87" spans="1:3">
      <c r="A87" s="10" t="s">
        <v>221</v>
      </c>
      <c r="B87" s="11" t="s">
        <v>222</v>
      </c>
      <c r="C87" s="12">
        <v>205</v>
      </c>
    </row>
    <row r="88" spans="1:3">
      <c r="A88" s="10" t="s">
        <v>223</v>
      </c>
      <c r="B88" s="11" t="s">
        <v>224</v>
      </c>
      <c r="C88" s="12">
        <v>485</v>
      </c>
    </row>
    <row r="89" spans="1:3">
      <c r="A89" s="10" t="s">
        <v>225</v>
      </c>
      <c r="B89" s="11" t="s">
        <v>226</v>
      </c>
      <c r="C89" s="12">
        <v>702</v>
      </c>
    </row>
    <row r="90" spans="1:3">
      <c r="A90" s="10" t="s">
        <v>227</v>
      </c>
      <c r="B90" s="11" t="s">
        <v>228</v>
      </c>
      <c r="C90" s="12">
        <v>465</v>
      </c>
    </row>
    <row r="91" spans="1:3">
      <c r="A91" s="10" t="s">
        <v>229</v>
      </c>
      <c r="B91" s="11" t="s">
        <v>230</v>
      </c>
      <c r="C91" s="12">
        <v>180</v>
      </c>
    </row>
    <row r="92" spans="1:3">
      <c r="A92" s="10" t="s">
        <v>231</v>
      </c>
      <c r="B92" s="11" t="s">
        <v>232</v>
      </c>
      <c r="C92" s="12">
        <v>227</v>
      </c>
    </row>
    <row r="93" spans="1:3">
      <c r="A93" s="10" t="s">
        <v>233</v>
      </c>
      <c r="B93" s="11" t="s">
        <v>234</v>
      </c>
      <c r="C93" s="12">
        <v>305</v>
      </c>
    </row>
    <row r="94" spans="1:3">
      <c r="A94" s="10" t="s">
        <v>235</v>
      </c>
      <c r="B94" s="11" t="s">
        <v>236</v>
      </c>
      <c r="C94" s="12">
        <v>74</v>
      </c>
    </row>
    <row r="95" spans="1:3">
      <c r="A95" s="10" t="s">
        <v>237</v>
      </c>
      <c r="B95" s="11" t="s">
        <v>238</v>
      </c>
      <c r="C95" s="12">
        <v>181</v>
      </c>
    </row>
    <row r="96" spans="1:3">
      <c r="A96" s="10" t="s">
        <v>239</v>
      </c>
      <c r="B96" s="11" t="s">
        <v>240</v>
      </c>
      <c r="C96" s="12">
        <v>504</v>
      </c>
    </row>
    <row r="97" spans="1:3">
      <c r="A97" s="10" t="s">
        <v>241</v>
      </c>
      <c r="B97" s="11" t="s">
        <v>242</v>
      </c>
      <c r="C97" s="12">
        <v>706</v>
      </c>
    </row>
    <row r="98" spans="1:3">
      <c r="A98" s="10" t="s">
        <v>243</v>
      </c>
      <c r="B98" s="11" t="s">
        <v>244</v>
      </c>
      <c r="C98" s="12">
        <v>229</v>
      </c>
    </row>
    <row r="99" spans="1:3">
      <c r="A99" s="10" t="s">
        <v>245</v>
      </c>
      <c r="B99" s="11" t="s">
        <v>246</v>
      </c>
      <c r="C99" s="12">
        <v>378</v>
      </c>
    </row>
    <row r="100" spans="1:3">
      <c r="A100" s="10" t="s">
        <v>247</v>
      </c>
      <c r="B100" s="11" t="s">
        <v>248</v>
      </c>
      <c r="C100" s="12">
        <v>484</v>
      </c>
    </row>
    <row r="101" spans="1:3">
      <c r="A101" s="10" t="s">
        <v>249</v>
      </c>
      <c r="B101" s="11" t="s">
        <v>250</v>
      </c>
      <c r="C101" s="12">
        <v>446</v>
      </c>
    </row>
    <row r="102" spans="1:3">
      <c r="A102" s="10" t="s">
        <v>251</v>
      </c>
      <c r="B102" s="11" t="s">
        <v>252</v>
      </c>
      <c r="C102" s="12">
        <v>45</v>
      </c>
    </row>
    <row r="103" spans="1:3">
      <c r="A103" s="10" t="s">
        <v>253</v>
      </c>
      <c r="B103" s="11" t="s">
        <v>254</v>
      </c>
      <c r="C103" s="12">
        <v>902</v>
      </c>
    </row>
    <row r="104" spans="1:3">
      <c r="A104" s="10" t="s">
        <v>255</v>
      </c>
      <c r="B104" s="11" t="s">
        <v>256</v>
      </c>
      <c r="C104" s="12">
        <v>149</v>
      </c>
    </row>
    <row r="105" spans="1:3">
      <c r="A105" s="10" t="s">
        <v>257</v>
      </c>
      <c r="B105" s="11" t="s">
        <v>258</v>
      </c>
      <c r="C105" s="12">
        <v>220</v>
      </c>
    </row>
    <row r="106" spans="1:3">
      <c r="A106" s="10" t="s">
        <v>259</v>
      </c>
      <c r="B106" s="11" t="s">
        <v>260</v>
      </c>
      <c r="C106" s="12">
        <v>68</v>
      </c>
    </row>
    <row r="107" spans="1:3">
      <c r="A107" s="10" t="s">
        <v>261</v>
      </c>
      <c r="B107" s="11" t="s">
        <v>262</v>
      </c>
      <c r="C107" s="12">
        <v>80</v>
      </c>
    </row>
    <row r="108" spans="1:3">
      <c r="A108" s="10" t="s">
        <v>263</v>
      </c>
      <c r="B108" s="11" t="s">
        <v>264</v>
      </c>
      <c r="C108" s="12">
        <v>571</v>
      </c>
    </row>
    <row r="109" spans="1:3">
      <c r="A109" s="10" t="s">
        <v>265</v>
      </c>
      <c r="B109" s="11" t="s">
        <v>266</v>
      </c>
      <c r="C109" s="12">
        <v>724</v>
      </c>
    </row>
    <row r="110" spans="1:3">
      <c r="A110" s="10" t="s">
        <v>267</v>
      </c>
      <c r="B110" s="11" t="s">
        <v>268</v>
      </c>
      <c r="C110" s="12">
        <v>114</v>
      </c>
    </row>
    <row r="111" spans="1:3">
      <c r="A111" s="10" t="s">
        <v>269</v>
      </c>
      <c r="B111" s="11" t="s">
        <v>270</v>
      </c>
      <c r="C111" s="12">
        <v>258</v>
      </c>
    </row>
    <row r="112" spans="1:3">
      <c r="A112" s="10" t="s">
        <v>271</v>
      </c>
      <c r="B112" s="11" t="s">
        <v>272</v>
      </c>
      <c r="C112" s="12">
        <v>76</v>
      </c>
    </row>
    <row r="113" spans="1:3">
      <c r="A113" s="10" t="s">
        <v>273</v>
      </c>
      <c r="B113" s="11" t="s">
        <v>274</v>
      </c>
      <c r="C113" s="12">
        <v>232</v>
      </c>
    </row>
    <row r="114" spans="1:3">
      <c r="A114" s="10" t="s">
        <v>275</v>
      </c>
      <c r="B114" s="11" t="s">
        <v>276</v>
      </c>
      <c r="C114" s="12">
        <v>239</v>
      </c>
    </row>
    <row r="115" spans="1:3">
      <c r="A115" s="10" t="s">
        <v>277</v>
      </c>
      <c r="B115" s="11" t="s">
        <v>278</v>
      </c>
      <c r="C115" s="12">
        <v>441</v>
      </c>
    </row>
    <row r="116" spans="1:3">
      <c r="A116" s="10" t="s">
        <v>279</v>
      </c>
      <c r="B116" s="11" t="s">
        <v>280</v>
      </c>
      <c r="C116" s="12">
        <v>77</v>
      </c>
    </row>
    <row r="117" spans="1:3">
      <c r="A117" s="10" t="s">
        <v>281</v>
      </c>
      <c r="B117" s="11" t="s">
        <v>282</v>
      </c>
      <c r="C117" s="12">
        <v>781</v>
      </c>
    </row>
    <row r="118" spans="1:3">
      <c r="A118" s="10" t="s">
        <v>283</v>
      </c>
      <c r="B118" s="11" t="s">
        <v>284</v>
      </c>
      <c r="C118" s="12">
        <v>839</v>
      </c>
    </row>
    <row r="119" spans="1:3">
      <c r="A119" s="10" t="s">
        <v>285</v>
      </c>
      <c r="B119" s="11" t="s">
        <v>286</v>
      </c>
      <c r="C119" s="12">
        <v>218</v>
      </c>
    </row>
    <row r="120" spans="1:3">
      <c r="A120" s="10" t="s">
        <v>287</v>
      </c>
      <c r="B120" s="11" t="s">
        <v>288</v>
      </c>
      <c r="C120" s="12">
        <v>205</v>
      </c>
    </row>
    <row r="121" spans="1:3">
      <c r="A121" s="10" t="s">
        <v>289</v>
      </c>
      <c r="B121" s="11" t="s">
        <v>290</v>
      </c>
      <c r="C121" s="12">
        <v>487</v>
      </c>
    </row>
    <row r="122" spans="1:3">
      <c r="A122" s="10" t="s">
        <v>291</v>
      </c>
      <c r="B122" s="11" t="s">
        <v>292</v>
      </c>
      <c r="C122" s="12">
        <v>275</v>
      </c>
    </row>
    <row r="123" spans="1:3">
      <c r="A123" s="10" t="s">
        <v>293</v>
      </c>
      <c r="B123" s="11" t="s">
        <v>294</v>
      </c>
      <c r="C123" s="12">
        <v>731</v>
      </c>
    </row>
    <row r="124" spans="1:3">
      <c r="A124" s="10" t="s">
        <v>295</v>
      </c>
      <c r="B124" s="11" t="s">
        <v>296</v>
      </c>
      <c r="C124" s="12">
        <v>737</v>
      </c>
    </row>
    <row r="125" spans="1:3">
      <c r="A125" s="10" t="s">
        <v>297</v>
      </c>
      <c r="B125" s="11" t="s">
        <v>298</v>
      </c>
      <c r="C125" s="12">
        <v>675</v>
      </c>
    </row>
    <row r="126" spans="1:3">
      <c r="A126" s="10" t="s">
        <v>299</v>
      </c>
      <c r="B126" s="11" t="s">
        <v>300</v>
      </c>
      <c r="C126" s="12">
        <v>86</v>
      </c>
    </row>
    <row r="127" spans="1:3">
      <c r="A127" s="10" t="s">
        <v>301</v>
      </c>
      <c r="B127" s="11" t="s">
        <v>302</v>
      </c>
      <c r="C127" s="12">
        <v>50</v>
      </c>
    </row>
    <row r="128" spans="1:3">
      <c r="A128" s="10" t="s">
        <v>303</v>
      </c>
      <c r="B128" s="11" t="s">
        <v>304</v>
      </c>
      <c r="C128" s="12">
        <v>930</v>
      </c>
    </row>
    <row r="129" spans="1:3">
      <c r="A129" s="10" t="s">
        <v>305</v>
      </c>
      <c r="B129" s="11" t="s">
        <v>306</v>
      </c>
      <c r="C129" s="12">
        <v>816</v>
      </c>
    </row>
    <row r="130" spans="1:3">
      <c r="A130" s="10" t="s">
        <v>307</v>
      </c>
      <c r="B130" s="11" t="s">
        <v>308</v>
      </c>
      <c r="C130" s="12">
        <v>64</v>
      </c>
    </row>
    <row r="131" spans="1:3">
      <c r="A131" s="10" t="s">
        <v>309</v>
      </c>
      <c r="B131" s="11" t="s">
        <v>310</v>
      </c>
      <c r="C131" s="12">
        <v>104</v>
      </c>
    </row>
    <row r="132" spans="1:3">
      <c r="A132" s="10" t="s">
        <v>311</v>
      </c>
      <c r="B132" s="11" t="s">
        <v>312</v>
      </c>
      <c r="C132" s="12">
        <v>289</v>
      </c>
    </row>
    <row r="133" spans="1:3">
      <c r="A133" s="10" t="s">
        <v>313</v>
      </c>
      <c r="B133" s="11" t="s">
        <v>314</v>
      </c>
      <c r="C133" s="12">
        <v>257</v>
      </c>
    </row>
    <row r="134" spans="1:3">
      <c r="A134" s="10" t="s">
        <v>315</v>
      </c>
      <c r="B134" s="11" t="s">
        <v>316</v>
      </c>
      <c r="C134" s="12">
        <v>831</v>
      </c>
    </row>
    <row r="135" spans="1:3">
      <c r="A135" s="10" t="s">
        <v>317</v>
      </c>
      <c r="B135" s="11" t="s">
        <v>318</v>
      </c>
      <c r="C135" s="12">
        <v>988</v>
      </c>
    </row>
    <row r="136" spans="1:3">
      <c r="A136" s="10" t="s">
        <v>319</v>
      </c>
      <c r="B136" s="11" t="s">
        <v>320</v>
      </c>
      <c r="C136" s="12">
        <v>23</v>
      </c>
    </row>
    <row r="137" spans="1:3">
      <c r="A137" s="10" t="s">
        <v>321</v>
      </c>
      <c r="B137" s="11" t="s">
        <v>322</v>
      </c>
      <c r="C137" s="12">
        <v>624</v>
      </c>
    </row>
    <row r="138" spans="1:3">
      <c r="A138" s="10" t="s">
        <v>323</v>
      </c>
      <c r="B138" s="11" t="s">
        <v>324</v>
      </c>
      <c r="C138" s="12">
        <v>451</v>
      </c>
    </row>
    <row r="139" spans="1:3">
      <c r="A139" s="10" t="s">
        <v>325</v>
      </c>
      <c r="B139" s="11" t="s">
        <v>326</v>
      </c>
      <c r="C139" s="12">
        <v>829</v>
      </c>
    </row>
    <row r="140" spans="1:3">
      <c r="A140" s="10" t="s">
        <v>327</v>
      </c>
      <c r="B140" s="11" t="s">
        <v>328</v>
      </c>
      <c r="C140" s="12">
        <v>214</v>
      </c>
    </row>
    <row r="141" spans="1:3">
      <c r="A141" s="10" t="s">
        <v>329</v>
      </c>
      <c r="B141" s="11" t="s">
        <v>330</v>
      </c>
      <c r="C141" s="12">
        <v>79</v>
      </c>
    </row>
    <row r="142" spans="1:3">
      <c r="A142" s="10" t="s">
        <v>331</v>
      </c>
      <c r="B142" s="11" t="s">
        <v>332</v>
      </c>
      <c r="C142" s="12">
        <v>566</v>
      </c>
    </row>
    <row r="143" spans="1:3">
      <c r="A143" s="10" t="s">
        <v>333</v>
      </c>
      <c r="B143" s="11" t="s">
        <v>334</v>
      </c>
      <c r="C143" s="12">
        <v>306</v>
      </c>
    </row>
    <row r="144" spans="1:3">
      <c r="A144" s="10" t="s">
        <v>335</v>
      </c>
      <c r="B144" s="11" t="s">
        <v>336</v>
      </c>
      <c r="C144" s="12">
        <v>434</v>
      </c>
    </row>
    <row r="145" spans="1:3">
      <c r="A145" s="10" t="s">
        <v>337</v>
      </c>
      <c r="B145" s="11" t="s">
        <v>338</v>
      </c>
      <c r="C145" s="12">
        <v>656</v>
      </c>
    </row>
    <row r="146" spans="1:3">
      <c r="A146" s="10" t="s">
        <v>339</v>
      </c>
      <c r="B146" s="11" t="s">
        <v>340</v>
      </c>
      <c r="C146" s="12">
        <v>192</v>
      </c>
    </row>
    <row r="147" spans="1:3">
      <c r="A147" s="10" t="s">
        <v>341</v>
      </c>
      <c r="B147" s="11" t="s">
        <v>342</v>
      </c>
      <c r="C147" s="12">
        <v>659</v>
      </c>
    </row>
    <row r="148" spans="1:3">
      <c r="A148" s="10" t="s">
        <v>343</v>
      </c>
      <c r="B148" s="11" t="s">
        <v>344</v>
      </c>
      <c r="C148" s="12">
        <v>399</v>
      </c>
    </row>
    <row r="149" spans="1:3">
      <c r="A149" s="10" t="s">
        <v>345</v>
      </c>
      <c r="B149" s="11" t="s">
        <v>346</v>
      </c>
      <c r="C149" s="12">
        <v>81</v>
      </c>
    </row>
    <row r="150" spans="1:3">
      <c r="A150" s="10" t="s">
        <v>347</v>
      </c>
      <c r="B150" s="11" t="s">
        <v>348</v>
      </c>
      <c r="C150" s="12">
        <v>188</v>
      </c>
    </row>
    <row r="151" spans="1:3">
      <c r="A151" s="10" t="s">
        <v>349</v>
      </c>
      <c r="B151" s="11" t="s">
        <v>350</v>
      </c>
      <c r="C151" s="12">
        <v>157</v>
      </c>
    </row>
    <row r="152" spans="1:3">
      <c r="A152" s="10" t="s">
        <v>351</v>
      </c>
      <c r="B152" s="11" t="s">
        <v>352</v>
      </c>
      <c r="C152" s="12">
        <v>627</v>
      </c>
    </row>
    <row r="153" spans="1:3">
      <c r="A153" s="10" t="s">
        <v>353</v>
      </c>
      <c r="B153" s="11" t="s">
        <v>354</v>
      </c>
      <c r="C153" s="12">
        <v>285</v>
      </c>
    </row>
    <row r="154" spans="1:3">
      <c r="A154" s="10" t="s">
        <v>355</v>
      </c>
      <c r="B154" s="11" t="s">
        <v>356</v>
      </c>
      <c r="C154" s="12">
        <v>146</v>
      </c>
    </row>
    <row r="155" spans="1:3">
      <c r="A155" s="10" t="s">
        <v>357</v>
      </c>
      <c r="B155" s="11" t="s">
        <v>358</v>
      </c>
      <c r="C155" s="12">
        <v>512</v>
      </c>
    </row>
    <row r="156" spans="1:3">
      <c r="A156" s="10" t="s">
        <v>359</v>
      </c>
      <c r="B156" s="11" t="s">
        <v>360</v>
      </c>
      <c r="C156" s="12">
        <v>281</v>
      </c>
    </row>
    <row r="157" spans="1:3">
      <c r="A157" s="10" t="s">
        <v>361</v>
      </c>
      <c r="B157" s="11" t="s">
        <v>362</v>
      </c>
      <c r="C157" s="12">
        <v>384</v>
      </c>
    </row>
    <row r="158" spans="1:3">
      <c r="A158" s="10" t="s">
        <v>363</v>
      </c>
      <c r="B158" s="11" t="s">
        <v>364</v>
      </c>
      <c r="C158" s="12">
        <v>490</v>
      </c>
    </row>
    <row r="159" spans="1:3">
      <c r="A159" s="10" t="s">
        <v>365</v>
      </c>
      <c r="B159" s="11" t="s">
        <v>366</v>
      </c>
      <c r="C159" s="12">
        <v>801</v>
      </c>
    </row>
    <row r="160" spans="1:3">
      <c r="A160" s="10" t="s">
        <v>367</v>
      </c>
      <c r="B160" s="11" t="s">
        <v>368</v>
      </c>
      <c r="C160" s="12">
        <v>83</v>
      </c>
    </row>
    <row r="161" spans="1:3">
      <c r="A161" s="10" t="s">
        <v>369</v>
      </c>
      <c r="B161" s="11" t="s">
        <v>370</v>
      </c>
      <c r="C161" s="12">
        <v>63</v>
      </c>
    </row>
    <row r="162" spans="1:3">
      <c r="A162" s="10" t="s">
        <v>371</v>
      </c>
      <c r="B162" s="11" t="s">
        <v>372</v>
      </c>
      <c r="C162" s="12">
        <v>324</v>
      </c>
    </row>
    <row r="163" spans="1:3">
      <c r="A163" s="10" t="s">
        <v>373</v>
      </c>
      <c r="B163" s="11" t="s">
        <v>374</v>
      </c>
      <c r="C163" s="12">
        <v>117</v>
      </c>
    </row>
    <row r="164" spans="1:3">
      <c r="A164" s="10" t="s">
        <v>375</v>
      </c>
      <c r="B164" s="11" t="s">
        <v>376</v>
      </c>
      <c r="C164" s="12">
        <v>82</v>
      </c>
    </row>
    <row r="165" spans="1:3">
      <c r="A165" s="10" t="s">
        <v>377</v>
      </c>
      <c r="B165" s="11" t="s">
        <v>378</v>
      </c>
      <c r="C165" s="12">
        <v>618</v>
      </c>
    </row>
    <row r="166" spans="1:3">
      <c r="A166" s="10" t="s">
        <v>379</v>
      </c>
      <c r="B166" s="11" t="s">
        <v>380</v>
      </c>
      <c r="C166" s="12">
        <v>923</v>
      </c>
    </row>
    <row r="167" spans="1:3">
      <c r="A167" s="10" t="s">
        <v>381</v>
      </c>
      <c r="B167" s="11" t="s">
        <v>382</v>
      </c>
      <c r="C167" s="12">
        <v>555</v>
      </c>
    </row>
    <row r="168" spans="1:3">
      <c r="A168" s="10" t="s">
        <v>383</v>
      </c>
      <c r="B168" s="11" t="s">
        <v>384</v>
      </c>
      <c r="C168" s="12">
        <v>65</v>
      </c>
    </row>
    <row r="169" spans="1:3">
      <c r="A169" s="10" t="s">
        <v>385</v>
      </c>
      <c r="B169" s="11" t="s">
        <v>386</v>
      </c>
      <c r="C169" s="12">
        <v>332</v>
      </c>
    </row>
    <row r="170" spans="1:3">
      <c r="A170" s="10" t="s">
        <v>387</v>
      </c>
      <c r="B170" s="11" t="s">
        <v>388</v>
      </c>
      <c r="C170" s="12">
        <v>546</v>
      </c>
    </row>
    <row r="171" spans="1:3">
      <c r="A171" s="10" t="s">
        <v>389</v>
      </c>
      <c r="B171" s="11" t="s">
        <v>390</v>
      </c>
      <c r="C171" s="12">
        <v>607</v>
      </c>
    </row>
    <row r="172" spans="1:3">
      <c r="A172" s="10" t="s">
        <v>391</v>
      </c>
      <c r="B172" s="11" t="s">
        <v>392</v>
      </c>
      <c r="C172" s="12">
        <v>421</v>
      </c>
    </row>
    <row r="173" spans="1:3">
      <c r="A173" s="10" t="s">
        <v>393</v>
      </c>
      <c r="B173" s="11" t="s">
        <v>394</v>
      </c>
      <c r="C173" s="12">
        <v>202</v>
      </c>
    </row>
    <row r="174" spans="1:3">
      <c r="A174" s="10" t="s">
        <v>395</v>
      </c>
      <c r="B174" s="11" t="s">
        <v>396</v>
      </c>
      <c r="C174" s="12">
        <v>826</v>
      </c>
    </row>
    <row r="175" spans="1:3">
      <c r="A175" s="10" t="s">
        <v>397</v>
      </c>
      <c r="B175" s="11" t="s">
        <v>398</v>
      </c>
      <c r="C175" s="12">
        <v>197</v>
      </c>
    </row>
    <row r="176" spans="1:3">
      <c r="A176" s="10" t="s">
        <v>399</v>
      </c>
      <c r="B176" s="11" t="s">
        <v>400</v>
      </c>
      <c r="C176" s="12">
        <v>217</v>
      </c>
    </row>
    <row r="177" spans="1:3">
      <c r="A177" s="10" t="s">
        <v>401</v>
      </c>
      <c r="B177" s="11" t="s">
        <v>402</v>
      </c>
      <c r="C177" s="12">
        <v>531</v>
      </c>
    </row>
    <row r="178" spans="1:3">
      <c r="A178" s="10" t="s">
        <v>403</v>
      </c>
      <c r="B178" s="11" t="s">
        <v>404</v>
      </c>
      <c r="C178" s="12">
        <v>235</v>
      </c>
    </row>
    <row r="179" spans="1:3">
      <c r="A179" s="10" t="s">
        <v>405</v>
      </c>
      <c r="B179" s="11" t="s">
        <v>406</v>
      </c>
      <c r="C179" s="12">
        <v>468</v>
      </c>
    </row>
    <row r="180" spans="1:3">
      <c r="A180" s="10" t="s">
        <v>407</v>
      </c>
      <c r="B180" s="11" t="s">
        <v>408</v>
      </c>
      <c r="C180" s="12">
        <v>244</v>
      </c>
    </row>
    <row r="181" spans="1:3">
      <c r="A181" s="10" t="s">
        <v>409</v>
      </c>
      <c r="B181" s="11" t="s">
        <v>410</v>
      </c>
      <c r="C181" s="12">
        <v>47</v>
      </c>
    </row>
    <row r="182" spans="1:3">
      <c r="A182" s="10" t="s">
        <v>411</v>
      </c>
      <c r="B182" s="11" t="s">
        <v>412</v>
      </c>
      <c r="C182" s="12">
        <v>668</v>
      </c>
    </row>
    <row r="183" spans="1:3">
      <c r="A183" s="10" t="s">
        <v>413</v>
      </c>
      <c r="B183" s="11" t="s">
        <v>414</v>
      </c>
      <c r="C183" s="12">
        <v>649</v>
      </c>
    </row>
    <row r="184" spans="1:3">
      <c r="A184" s="10" t="s">
        <v>415</v>
      </c>
      <c r="B184" s="11" t="s">
        <v>416</v>
      </c>
      <c r="C184" s="12">
        <v>199</v>
      </c>
    </row>
    <row r="185" spans="1:3">
      <c r="A185" s="10" t="s">
        <v>417</v>
      </c>
      <c r="B185" s="11" t="s">
        <v>418</v>
      </c>
      <c r="C185" s="12">
        <v>556</v>
      </c>
    </row>
    <row r="186" spans="1:3">
      <c r="A186" s="10" t="s">
        <v>419</v>
      </c>
      <c r="B186" s="11" t="s">
        <v>420</v>
      </c>
      <c r="C186" s="12">
        <v>473</v>
      </c>
    </row>
    <row r="187" spans="1:3">
      <c r="A187" s="10" t="s">
        <v>421</v>
      </c>
      <c r="B187" s="11" t="s">
        <v>422</v>
      </c>
      <c r="C187" s="12">
        <v>16</v>
      </c>
    </row>
    <row r="188" spans="1:3">
      <c r="A188" s="10" t="s">
        <v>423</v>
      </c>
      <c r="B188" s="11" t="s">
        <v>424</v>
      </c>
      <c r="C188" s="12">
        <v>757</v>
      </c>
    </row>
    <row r="189" spans="1:3">
      <c r="A189" s="10" t="s">
        <v>425</v>
      </c>
      <c r="B189" s="11" t="s">
        <v>426</v>
      </c>
      <c r="C189" s="12">
        <v>228</v>
      </c>
    </row>
    <row r="190" spans="1:3">
      <c r="A190" s="10" t="s">
        <v>427</v>
      </c>
      <c r="B190" s="11" t="s">
        <v>428</v>
      </c>
      <c r="C190" s="12">
        <v>603</v>
      </c>
    </row>
    <row r="191" spans="1:3">
      <c r="A191" s="10" t="s">
        <v>429</v>
      </c>
      <c r="B191" s="11" t="s">
        <v>430</v>
      </c>
      <c r="C191" s="12">
        <v>111</v>
      </c>
    </row>
    <row r="192" spans="1:3">
      <c r="A192" s="10" t="s">
        <v>431</v>
      </c>
      <c r="B192" s="11" t="s">
        <v>432</v>
      </c>
      <c r="C192" s="12">
        <v>298</v>
      </c>
    </row>
    <row r="193" spans="1:3">
      <c r="A193" s="10" t="s">
        <v>433</v>
      </c>
      <c r="B193" s="11" t="s">
        <v>434</v>
      </c>
      <c r="C193" s="12">
        <v>298</v>
      </c>
    </row>
    <row r="194" spans="1:3">
      <c r="A194" s="10" t="s">
        <v>435</v>
      </c>
      <c r="B194" s="11" t="s">
        <v>436</v>
      </c>
      <c r="C194" s="12">
        <v>760</v>
      </c>
    </row>
    <row r="195" spans="1:3">
      <c r="A195" s="10" t="s">
        <v>437</v>
      </c>
      <c r="B195" s="11" t="s">
        <v>438</v>
      </c>
      <c r="C195" s="12">
        <v>996</v>
      </c>
    </row>
    <row r="196" spans="1:3">
      <c r="A196" s="10" t="s">
        <v>439</v>
      </c>
      <c r="B196" s="11" t="s">
        <v>440</v>
      </c>
      <c r="C196" s="12">
        <v>262</v>
      </c>
    </row>
    <row r="197" spans="1:3">
      <c r="A197" s="10" t="s">
        <v>441</v>
      </c>
      <c r="B197" s="11" t="s">
        <v>442</v>
      </c>
      <c r="C197" s="12">
        <v>940</v>
      </c>
    </row>
    <row r="198" spans="1:3">
      <c r="A198" s="10" t="s">
        <v>443</v>
      </c>
      <c r="B198" s="11" t="s">
        <v>444</v>
      </c>
      <c r="C198" s="12">
        <v>517</v>
      </c>
    </row>
    <row r="199" spans="1:3">
      <c r="A199" s="10" t="s">
        <v>445</v>
      </c>
      <c r="B199" s="11" t="s">
        <v>446</v>
      </c>
      <c r="C199" s="12">
        <v>978</v>
      </c>
    </row>
    <row r="200" spans="1:3">
      <c r="A200" s="10" t="s">
        <v>447</v>
      </c>
      <c r="B200" s="11" t="s">
        <v>448</v>
      </c>
      <c r="C200" s="12">
        <v>738</v>
      </c>
    </row>
    <row r="201" spans="1:3">
      <c r="A201" s="10" t="s">
        <v>449</v>
      </c>
      <c r="B201" s="11" t="s">
        <v>450</v>
      </c>
      <c r="C201" s="12">
        <v>696</v>
      </c>
    </row>
    <row r="202" spans="1:3">
      <c r="A202" s="10" t="s">
        <v>451</v>
      </c>
      <c r="B202" s="11" t="s">
        <v>452</v>
      </c>
      <c r="C202" s="12">
        <v>932</v>
      </c>
    </row>
    <row r="203" spans="1:3">
      <c r="A203" s="10" t="s">
        <v>453</v>
      </c>
      <c r="B203" s="11" t="s">
        <v>454</v>
      </c>
      <c r="C203" s="12">
        <v>769</v>
      </c>
    </row>
    <row r="204" spans="1:3">
      <c r="A204" s="10" t="s">
        <v>455</v>
      </c>
      <c r="B204" s="11" t="s">
        <v>456</v>
      </c>
      <c r="C204" s="12">
        <v>942</v>
      </c>
    </row>
    <row r="205" spans="1:3">
      <c r="A205" s="10" t="s">
        <v>457</v>
      </c>
      <c r="B205" s="11" t="s">
        <v>458</v>
      </c>
      <c r="C205" s="12">
        <v>462</v>
      </c>
    </row>
    <row r="206" spans="1:3">
      <c r="A206" s="10" t="s">
        <v>459</v>
      </c>
      <c r="B206" s="11" t="s">
        <v>460</v>
      </c>
      <c r="C206" s="12">
        <v>459</v>
      </c>
    </row>
    <row r="207" spans="1:3">
      <c r="A207" s="10" t="s">
        <v>461</v>
      </c>
      <c r="B207" s="11" t="s">
        <v>462</v>
      </c>
      <c r="C207" s="12">
        <v>701</v>
      </c>
    </row>
    <row r="208" spans="1:3">
      <c r="A208" s="10" t="s">
        <v>463</v>
      </c>
      <c r="B208" s="11" t="s">
        <v>464</v>
      </c>
      <c r="C208" s="12">
        <v>295</v>
      </c>
    </row>
    <row r="209" spans="1:3">
      <c r="A209" s="10" t="s">
        <v>465</v>
      </c>
      <c r="B209" s="11" t="s">
        <v>466</v>
      </c>
      <c r="C209" s="12">
        <v>526</v>
      </c>
    </row>
    <row r="210" spans="1:3">
      <c r="A210" s="10" t="s">
        <v>467</v>
      </c>
      <c r="B210" s="11" t="s">
        <v>468</v>
      </c>
      <c r="C210" s="12">
        <v>838</v>
      </c>
    </row>
    <row r="211" spans="1:3">
      <c r="A211" s="10" t="s">
        <v>469</v>
      </c>
      <c r="B211" s="11" t="s">
        <v>470</v>
      </c>
      <c r="C211" s="12">
        <v>910</v>
      </c>
    </row>
    <row r="212" spans="1:3">
      <c r="A212" s="10" t="s">
        <v>471</v>
      </c>
      <c r="B212" s="11" t="s">
        <v>472</v>
      </c>
      <c r="C212" s="12">
        <v>460</v>
      </c>
    </row>
    <row r="213" spans="1:3">
      <c r="A213" s="10" t="s">
        <v>473</v>
      </c>
      <c r="B213" s="11" t="s">
        <v>474</v>
      </c>
      <c r="C213" s="12">
        <v>840</v>
      </c>
    </row>
    <row r="214" spans="1:3">
      <c r="A214" s="10" t="s">
        <v>475</v>
      </c>
      <c r="B214" s="11" t="s">
        <v>476</v>
      </c>
      <c r="C214" s="12">
        <v>630</v>
      </c>
    </row>
    <row r="215" spans="1:3">
      <c r="A215" s="10" t="s">
        <v>477</v>
      </c>
      <c r="B215" s="11" t="s">
        <v>478</v>
      </c>
      <c r="C215" s="12">
        <v>525</v>
      </c>
    </row>
    <row r="216" spans="1:3">
      <c r="A216" s="10" t="s">
        <v>479</v>
      </c>
      <c r="B216" s="11" t="s">
        <v>480</v>
      </c>
      <c r="C216" s="12">
        <v>866</v>
      </c>
    </row>
    <row r="217" spans="1:3">
      <c r="A217" s="10" t="s">
        <v>481</v>
      </c>
      <c r="B217" s="11" t="s">
        <v>482</v>
      </c>
      <c r="C217" s="12">
        <v>740</v>
      </c>
    </row>
    <row r="218" spans="1:3">
      <c r="A218" s="10" t="s">
        <v>483</v>
      </c>
      <c r="B218" s="11" t="s">
        <v>484</v>
      </c>
      <c r="C218" s="12">
        <v>733</v>
      </c>
    </row>
    <row r="219" spans="1:3">
      <c r="A219" s="10" t="s">
        <v>485</v>
      </c>
      <c r="B219" s="11" t="s">
        <v>486</v>
      </c>
      <c r="C219" s="12">
        <v>344</v>
      </c>
    </row>
    <row r="220" spans="1:3">
      <c r="A220" s="10" t="s">
        <v>487</v>
      </c>
      <c r="B220" s="11" t="s">
        <v>488</v>
      </c>
      <c r="C220" s="12">
        <v>951</v>
      </c>
    </row>
    <row r="221" spans="1:3">
      <c r="A221" s="10" t="s">
        <v>489</v>
      </c>
      <c r="B221" s="11" t="s">
        <v>490</v>
      </c>
      <c r="C221" s="12">
        <v>604</v>
      </c>
    </row>
    <row r="222" spans="1:3">
      <c r="A222" s="10" t="s">
        <v>491</v>
      </c>
      <c r="B222" s="11" t="s">
        <v>492</v>
      </c>
      <c r="C222" s="12">
        <v>945</v>
      </c>
    </row>
    <row r="223" spans="1:3">
      <c r="A223" s="10" t="s">
        <v>493</v>
      </c>
      <c r="B223" s="11" t="s">
        <v>494</v>
      </c>
      <c r="C223" s="12">
        <v>475</v>
      </c>
    </row>
    <row r="224" spans="1:3">
      <c r="A224" s="10" t="s">
        <v>495</v>
      </c>
      <c r="B224" s="11" t="s">
        <v>496</v>
      </c>
      <c r="C224" s="12">
        <v>612</v>
      </c>
    </row>
    <row r="225" spans="1:3">
      <c r="A225" s="10" t="s">
        <v>497</v>
      </c>
      <c r="B225" s="11" t="s">
        <v>498</v>
      </c>
      <c r="C225" s="12">
        <v>595</v>
      </c>
    </row>
    <row r="226" spans="1:3">
      <c r="A226" s="10" t="s">
        <v>499</v>
      </c>
      <c r="B226" s="11" t="s">
        <v>500</v>
      </c>
      <c r="C226" s="12">
        <v>512</v>
      </c>
    </row>
    <row r="227" spans="1:3">
      <c r="A227" s="10" t="s">
        <v>501</v>
      </c>
      <c r="B227" s="11" t="s">
        <v>502</v>
      </c>
      <c r="C227" s="12">
        <v>476</v>
      </c>
    </row>
    <row r="228" spans="1:3">
      <c r="A228" s="10" t="s">
        <v>503</v>
      </c>
      <c r="B228" s="11" t="s">
        <v>504</v>
      </c>
      <c r="C228" s="12">
        <v>642</v>
      </c>
    </row>
    <row r="229" spans="1:3">
      <c r="A229" s="10" t="s">
        <v>505</v>
      </c>
      <c r="B229" s="11" t="s">
        <v>506</v>
      </c>
      <c r="C229" s="12">
        <v>249</v>
      </c>
    </row>
    <row r="230" spans="1:3">
      <c r="A230" s="10" t="s">
        <v>507</v>
      </c>
      <c r="B230" s="11" t="s">
        <v>508</v>
      </c>
      <c r="C230" s="12">
        <v>796</v>
      </c>
    </row>
    <row r="231" spans="1:3">
      <c r="A231" s="10" t="s">
        <v>509</v>
      </c>
      <c r="B231" s="11" t="s">
        <v>510</v>
      </c>
      <c r="C231" s="12">
        <v>428</v>
      </c>
    </row>
    <row r="232" spans="1:3">
      <c r="A232" s="10" t="s">
        <v>511</v>
      </c>
      <c r="B232" s="11" t="s">
        <v>512</v>
      </c>
      <c r="C232" s="12">
        <v>930</v>
      </c>
    </row>
    <row r="233" spans="1:3">
      <c r="A233" s="10" t="s">
        <v>513</v>
      </c>
      <c r="B233" s="11" t="s">
        <v>514</v>
      </c>
      <c r="C233" s="12">
        <v>876</v>
      </c>
    </row>
    <row r="234" spans="1:3">
      <c r="A234" s="10" t="s">
        <v>515</v>
      </c>
      <c r="B234" s="11" t="s">
        <v>516</v>
      </c>
      <c r="C234" s="12">
        <v>471</v>
      </c>
    </row>
    <row r="235" spans="1:3">
      <c r="A235" s="10" t="s">
        <v>517</v>
      </c>
      <c r="B235" s="11" t="s">
        <v>518</v>
      </c>
      <c r="C235" s="12">
        <v>510</v>
      </c>
    </row>
    <row r="236" spans="1:3">
      <c r="A236" s="10" t="s">
        <v>519</v>
      </c>
      <c r="B236" s="11" t="s">
        <v>520</v>
      </c>
      <c r="C236" s="12">
        <v>405</v>
      </c>
    </row>
    <row r="237" spans="1:3">
      <c r="A237" s="10" t="s">
        <v>521</v>
      </c>
      <c r="B237" s="11" t="s">
        <v>522</v>
      </c>
      <c r="C237" s="12">
        <v>517</v>
      </c>
    </row>
    <row r="238" spans="1:3">
      <c r="A238" s="10" t="s">
        <v>523</v>
      </c>
      <c r="B238" s="11" t="s">
        <v>524</v>
      </c>
      <c r="C238" s="12">
        <v>837</v>
      </c>
    </row>
    <row r="239" spans="1:3">
      <c r="A239" s="10" t="s">
        <v>525</v>
      </c>
      <c r="B239" s="11" t="s">
        <v>526</v>
      </c>
      <c r="C239" s="12">
        <v>670</v>
      </c>
    </row>
    <row r="240" spans="1:3">
      <c r="A240" s="10" t="s">
        <v>527</v>
      </c>
      <c r="B240" s="11" t="s">
        <v>528</v>
      </c>
      <c r="C240" s="12">
        <v>749</v>
      </c>
    </row>
    <row r="241" spans="1:3">
      <c r="A241" s="10" t="s">
        <v>529</v>
      </c>
      <c r="B241" s="11" t="s">
        <v>530</v>
      </c>
      <c r="C241" s="12">
        <v>737</v>
      </c>
    </row>
    <row r="242" spans="1:3">
      <c r="A242" s="10" t="s">
        <v>531</v>
      </c>
      <c r="B242" s="11" t="s">
        <v>532</v>
      </c>
      <c r="C242" s="12">
        <v>556</v>
      </c>
    </row>
    <row r="243" spans="1:3">
      <c r="A243" s="10" t="s">
        <v>533</v>
      </c>
      <c r="B243" s="11" t="s">
        <v>534</v>
      </c>
      <c r="C243" s="12">
        <v>718</v>
      </c>
    </row>
    <row r="244" spans="1:3">
      <c r="A244" s="10" t="s">
        <v>535</v>
      </c>
      <c r="B244" s="11" t="s">
        <v>536</v>
      </c>
      <c r="C244" s="12">
        <v>750</v>
      </c>
    </row>
    <row r="245" spans="1:3">
      <c r="A245" s="10" t="s">
        <v>537</v>
      </c>
      <c r="B245" s="11" t="s">
        <v>538</v>
      </c>
      <c r="C245" s="12">
        <v>926</v>
      </c>
    </row>
    <row r="246" spans="1:3">
      <c r="A246" s="10" t="s">
        <v>539</v>
      </c>
      <c r="B246" s="11" t="s">
        <v>540</v>
      </c>
      <c r="C246" s="12">
        <v>408</v>
      </c>
    </row>
    <row r="247" spans="1:3">
      <c r="A247" s="10" t="s">
        <v>541</v>
      </c>
      <c r="B247" s="11" t="s">
        <v>542</v>
      </c>
      <c r="C247" s="12">
        <v>413</v>
      </c>
    </row>
    <row r="248" spans="1:3">
      <c r="A248" s="10" t="s">
        <v>543</v>
      </c>
      <c r="B248" s="11" t="s">
        <v>544</v>
      </c>
      <c r="C248" s="12">
        <v>829</v>
      </c>
    </row>
    <row r="249" spans="1:3">
      <c r="A249" s="10" t="s">
        <v>545</v>
      </c>
      <c r="B249" s="11" t="s">
        <v>546</v>
      </c>
      <c r="C249" s="12">
        <v>565</v>
      </c>
    </row>
    <row r="250" spans="1:3">
      <c r="A250" s="10" t="s">
        <v>547</v>
      </c>
      <c r="B250" s="11" t="s">
        <v>548</v>
      </c>
      <c r="C250" s="12">
        <v>514</v>
      </c>
    </row>
    <row r="251" spans="1:3">
      <c r="A251" s="10" t="s">
        <v>549</v>
      </c>
      <c r="B251" s="11" t="s">
        <v>550</v>
      </c>
      <c r="C251" s="12">
        <v>450</v>
      </c>
    </row>
    <row r="252" spans="1:3">
      <c r="A252" s="10" t="s">
        <v>551</v>
      </c>
      <c r="B252" s="11" t="s">
        <v>552</v>
      </c>
      <c r="C252" s="12">
        <v>746</v>
      </c>
    </row>
    <row r="253" spans="1:3">
      <c r="A253" s="10" t="s">
        <v>553</v>
      </c>
      <c r="B253" s="11" t="s">
        <v>554</v>
      </c>
      <c r="C253" s="12">
        <v>941</v>
      </c>
    </row>
    <row r="254" spans="1:3">
      <c r="A254" s="10" t="s">
        <v>555</v>
      </c>
      <c r="B254" s="11" t="s">
        <v>556</v>
      </c>
      <c r="C254" s="12">
        <v>572</v>
      </c>
    </row>
    <row r="255" spans="1:3">
      <c r="A255" s="10" t="s">
        <v>557</v>
      </c>
      <c r="B255" s="11" t="s">
        <v>558</v>
      </c>
      <c r="C255" s="12">
        <v>204</v>
      </c>
    </row>
    <row r="256" spans="1:3">
      <c r="A256" s="10" t="s">
        <v>559</v>
      </c>
      <c r="B256" s="11" t="s">
        <v>560</v>
      </c>
      <c r="C256" s="12">
        <v>706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4" sqref="D14"/>
    </sheetView>
  </sheetViews>
  <sheetFormatPr defaultColWidth="9.14285714285714" defaultRowHeight="12.75" outlineLevelCol="3"/>
  <cols>
    <col min="1" max="1" width="25.5714285714286" style="1" customWidth="1"/>
    <col min="2" max="2" width="9.14285714285714" style="1"/>
    <col min="3" max="3" width="15.5714285714286" style="1" customWidth="1"/>
    <col min="4" max="16384" width="9.14285714285714" style="1"/>
  </cols>
  <sheetData>
    <row r="1" spans="1:4">
      <c r="A1" s="2" t="s">
        <v>561</v>
      </c>
      <c r="B1" s="3" t="s">
        <v>562</v>
      </c>
      <c r="C1" s="3" t="s">
        <v>563</v>
      </c>
      <c r="D1" s="3" t="s">
        <v>564</v>
      </c>
    </row>
    <row r="2" spans="1:4">
      <c r="A2" s="4" t="s">
        <v>565</v>
      </c>
      <c r="B2" s="5" t="s">
        <v>566</v>
      </c>
      <c r="C2" s="5" t="s">
        <v>567</v>
      </c>
      <c r="D2" s="5" t="s">
        <v>568</v>
      </c>
    </row>
    <row r="3" spans="1:4">
      <c r="A3" s="4" t="s">
        <v>569</v>
      </c>
      <c r="B3" s="5" t="s">
        <v>566</v>
      </c>
      <c r="C3" s="5" t="s">
        <v>567</v>
      </c>
      <c r="D3" s="5" t="s">
        <v>570</v>
      </c>
    </row>
    <row r="4" spans="1:4">
      <c r="A4" s="4" t="s">
        <v>571</v>
      </c>
      <c r="B4" s="5" t="s">
        <v>566</v>
      </c>
      <c r="C4" s="6" t="s">
        <v>572</v>
      </c>
      <c r="D4" s="5" t="s">
        <v>573</v>
      </c>
    </row>
    <row r="5" spans="1:4">
      <c r="A5" s="4" t="s">
        <v>574</v>
      </c>
      <c r="B5" s="5" t="s">
        <v>566</v>
      </c>
      <c r="C5" s="5" t="s">
        <v>575</v>
      </c>
      <c r="D5" s="5" t="s">
        <v>576</v>
      </c>
    </row>
    <row r="6" spans="1:4">
      <c r="A6" s="4" t="s">
        <v>577</v>
      </c>
      <c r="B6" s="5" t="s">
        <v>566</v>
      </c>
      <c r="C6" s="5" t="s">
        <v>567</v>
      </c>
      <c r="D6" s="5" t="s">
        <v>570</v>
      </c>
    </row>
    <row r="7" spans="1:4">
      <c r="A7" s="4" t="s">
        <v>578</v>
      </c>
      <c r="B7" s="6" t="s">
        <v>566</v>
      </c>
      <c r="C7" s="6" t="s">
        <v>579</v>
      </c>
      <c r="D7" s="6" t="s">
        <v>580</v>
      </c>
    </row>
    <row r="8" spans="1:4">
      <c r="A8" s="4" t="s">
        <v>581</v>
      </c>
      <c r="B8" s="5" t="s">
        <v>294</v>
      </c>
      <c r="C8" s="6"/>
      <c r="D8" s="6"/>
    </row>
    <row r="9" spans="1:4">
      <c r="A9" s="4" t="s">
        <v>582</v>
      </c>
      <c r="B9" s="6" t="s">
        <v>566</v>
      </c>
      <c r="C9" s="6" t="s">
        <v>567</v>
      </c>
      <c r="D9" s="6" t="s">
        <v>568</v>
      </c>
    </row>
    <row r="10" spans="1:4">
      <c r="A10" s="7"/>
      <c r="B10" s="6" t="s">
        <v>566</v>
      </c>
      <c r="C10" s="6" t="s">
        <v>567</v>
      </c>
      <c r="D10" s="6" t="s">
        <v>570</v>
      </c>
    </row>
    <row r="11" spans="1:4">
      <c r="A11" s="4" t="s">
        <v>583</v>
      </c>
      <c r="B11" s="6" t="s">
        <v>566</v>
      </c>
      <c r="C11" s="6" t="s">
        <v>567</v>
      </c>
      <c r="D11" s="6" t="s">
        <v>570</v>
      </c>
    </row>
    <row r="12" spans="1:4">
      <c r="A12" s="4" t="s">
        <v>584</v>
      </c>
      <c r="B12" s="6" t="s">
        <v>566</v>
      </c>
      <c r="C12" s="6" t="s">
        <v>567</v>
      </c>
      <c r="D12" s="6" t="s">
        <v>570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MAPEO</vt:lpstr>
      <vt:lpstr>CIAS</vt:lpstr>
      <vt:lpstr>MAPEO TIPO SERVICIO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Paz</dc:creator>
  <cp:lastModifiedBy>dpaz</cp:lastModifiedBy>
  <dcterms:created xsi:type="dcterms:W3CDTF">2024-09-19T12:37:00Z</dcterms:created>
  <dcterms:modified xsi:type="dcterms:W3CDTF">2024-09-19T19:34:45Z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3C49A92067934A6598FEEFFE16695285_12</vt:lpwstr>
  </property>
  <property fmtid="{D5CDD505-2E9C-101B-9397-08002B2CF9AE}" pid="3" name="KSOProductBuildVer">
    <vt:lpwstr>1033-12.2.0.18283</vt:lpwstr>
  </property>
</Properties>
</file>