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fe52af58a88665/Desktop/DataMites Project/"/>
    </mc:Choice>
  </mc:AlternateContent>
  <xr:revisionPtr revIDLastSave="1171" documentId="8_{120535FC-4F8F-4907-8D84-4A4C8D58FBBE}" xr6:coauthVersionLast="47" xr6:coauthVersionMax="47" xr10:uidLastSave="{77DC0908-CAFB-4B3E-8064-D66CACE0DBBB}"/>
  <bookViews>
    <workbookView xWindow="-108" yWindow="-108" windowWidth="23256" windowHeight="12456" xr2:uid="{1317547A-1CEF-45A6-A32B-B19BAECB59D3}"/>
  </bookViews>
  <sheets>
    <sheet name="Dataset" sheetId="1" r:id="rId1"/>
    <sheet name="DummyVariable" sheetId="3" r:id="rId2"/>
    <sheet name="Reg Analysis" sheetId="5" r:id="rId3"/>
    <sheet name="NewdataPrediction" sheetId="7" r:id="rId4"/>
    <sheet name="Correlation" sheetId="10" r:id="rId5"/>
    <sheet name="Stats" sheetId="6" r:id="rId6"/>
    <sheet name="Sheet3" sheetId="12" r:id="rId7"/>
  </sheets>
  <definedNames>
    <definedName name="_xlnm._FilterDatabase" localSheetId="0" hidden="1">Dataset!$A$1:$D$51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" l="1"/>
  <c r="D3" i="7"/>
  <c r="D4" i="7"/>
  <c r="B4" i="7"/>
  <c r="C4" i="7"/>
  <c r="A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DCB506-6C83-439A-AA11-F11CC1F101F6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0067E5BD-F7B8-4F90-83B4-1D197FA70FA1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<sst xmlns="http://schemas.openxmlformats.org/spreadsheetml/2006/main" count="299" uniqueCount="57">
  <si>
    <t>RD_Spend</t>
  </si>
  <si>
    <t>Administration</t>
  </si>
  <si>
    <t>Marketing_Spend</t>
  </si>
  <si>
    <t>Profit</t>
  </si>
  <si>
    <t>State</t>
  </si>
  <si>
    <t>New York</t>
  </si>
  <si>
    <t>California</t>
  </si>
  <si>
    <t>Florida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</si>
  <si>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</si>
  <si>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</si>
  <si>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</si>
  <si>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</si>
  <si>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</si>
  <si>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</si>
  <si>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</si>
  <si>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</si>
  <si>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</si>
  <si>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</si>
  <si>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</si>
  <si>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</si>
  <si>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</si>
  <si>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</si>
  <si>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</si>
  <si>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</si>
  <si>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</si>
  <si>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</si>
  <si>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</si>
  <si>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</si>
  <si>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</si>
  <si>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</si>
  <si>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</si>
  <si>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</si>
  <si>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R&amp;D_Spend</t>
  </si>
  <si>
    <t>RESIDUAL OUTPUT</t>
  </si>
  <si>
    <t>Observation</t>
  </si>
  <si>
    <t>Predicted Profit</t>
  </si>
  <si>
    <t>Residuals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</si>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</sst>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0" fillId="2" borderId="0" xfId="0" applyFill="1"/>
    <xf numFmtId="49" fontId="0" fillId="0" borderId="0" xfId="0" applyNumberFormat="1"/>
    <xf numFmtId="49" fontId="0" fillId="2" borderId="0" xfId="0" applyNumberFormat="1" applyFill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0" fillId="3" borderId="0" xfId="0" applyFill="1"/>
    <xf numFmtId="0" fontId="2" fillId="3" borderId="2" xfId="0" applyFont="1" applyFill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5" borderId="10" xfId="0" applyFill="1" applyBorder="1"/>
    <xf numFmtId="0" fontId="0" fillId="0" borderId="10" xfId="0" applyBorder="1"/>
    <xf numFmtId="2" fontId="3" fillId="4" borderId="9" xfId="0" applyNumberFormat="1" applyFont="1" applyFill="1" applyBorder="1"/>
    <xf numFmtId="2" fontId="3" fillId="4" borderId="10" xfId="0" applyNumberFormat="1" applyFont="1" applyFill="1" applyBorder="1"/>
    <xf numFmtId="2" fontId="3" fillId="4" borderId="11" xfId="0" applyNumberFormat="1" applyFont="1" applyFill="1" applyBorder="1"/>
    <xf numFmtId="2" fontId="0" fillId="5" borderId="9" xfId="0" applyNumberFormat="1" applyFill="1" applyBorder="1"/>
    <xf numFmtId="2" fontId="0" fillId="5" borderId="10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3" fillId="4" borderId="13" xfId="0" applyNumberFormat="1" applyFont="1" applyFill="1" applyBorder="1"/>
    <xf numFmtId="2" fontId="0" fillId="5" borderId="13" xfId="0" applyNumberFormat="1" applyFill="1" applyBorder="1"/>
    <xf numFmtId="2" fontId="0" fillId="0" borderId="13" xfId="0" applyNumberFormat="1" applyBorder="1"/>
    <xf numFmtId="2" fontId="0" fillId="0" borderId="12" xfId="0" applyNumberFormat="1" applyBorder="1"/>
    <xf numFmtId="0" fontId="0" fillId="0" borderId="4" xfId="0" applyBorder="1"/>
    <xf numFmtId="0" fontId="0" fillId="5" borderId="13" xfId="0" applyFill="1" applyBorder="1"/>
    <xf numFmtId="0" fontId="0" fillId="0" borderId="13" xfId="0" applyBorder="1"/>
    <xf numFmtId="0" fontId="0" fillId="0" borderId="12" xfId="0" applyBorder="1"/>
    <xf numFmtId="0" fontId="3" fillId="4" borderId="0" xfId="0" applyFont="1" applyFill="1"/>
    <xf numFmtId="0" fontId="3" fillId="4" borderId="14" xfId="0" applyFont="1" applyFill="1" applyBorder="1"/>
    <xf numFmtId="0" fontId="0" fillId="0" borderId="15" xfId="0" applyBorder="1"/>
    <xf numFmtId="0" fontId="0" fillId="6" borderId="15" xfId="0" applyFill="1" applyBorder="1"/>
    <xf numFmtId="0" fontId="2" fillId="6" borderId="15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Continuous"/>
    </xf>
    <xf numFmtId="0" fontId="0" fillId="7" borderId="15" xfId="0" applyFill="1" applyBorder="1"/>
    <xf numFmtId="0" fontId="2" fillId="8" borderId="15" xfId="0" applyFont="1" applyFill="1" applyBorder="1" applyAlignment="1">
      <alignment horizontal="center"/>
    </xf>
    <xf numFmtId="0" fontId="0" fillId="8" borderId="15" xfId="0" applyFill="1" applyBorder="1"/>
    <xf numFmtId="0" fontId="4" fillId="10" borderId="15" xfId="0" applyFont="1" applyFill="1" applyBorder="1"/>
    <xf numFmtId="0" fontId="4" fillId="9" borderId="15" xfId="0" applyFont="1" applyFill="1" applyBorder="1"/>
    <xf numFmtId="0" fontId="1" fillId="6" borderId="15" xfId="0" applyFont="1" applyFill="1" applyBorder="1"/>
    <xf numFmtId="0" fontId="5" fillId="8" borderId="15" xfId="0" applyFont="1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0" fillId="3" borderId="15" xfId="0" applyFill="1" applyBorder="1"/>
    <xf numFmtId="2" fontId="0" fillId="0" borderId="0" xfId="0" applyNumberFormat="1"/>
    <xf numFmtId="2" fontId="2" fillId="0" borderId="2" xfId="0" applyNumberFormat="1" applyFont="1" applyBorder="1" applyAlignment="1">
      <alignment horizontal="center"/>
    </xf>
    <xf numFmtId="2" fontId="0" fillId="0" borderId="1" xfId="0" applyNumberFormat="1" applyBorder="1"/>
    <xf numFmtId="0" fontId="1" fillId="11" borderId="16" xfId="0" applyFont="1" applyFill="1" applyBorder="1" applyAlignment="1">
      <alignment horizontal="center"/>
    </xf>
    <xf numFmtId="0" fontId="1" fillId="11" borderId="17" xfId="0" applyFont="1" applyFill="1" applyBorder="1" applyAlignment="1">
      <alignment horizontal="center"/>
    </xf>
    <xf numFmtId="0" fontId="1" fillId="11" borderId="18" xfId="0" applyFont="1" applyFill="1" applyBorder="1" applyAlignment="1">
      <alignment horizontal="center"/>
    </xf>
    <xf numFmtId="0" fontId="0" fillId="7" borderId="0" xfId="0" applyFill="1"/>
    <xf numFmtId="2" fontId="0" fillId="7" borderId="0" xfId="0" applyNumberFormat="1" applyFill="1"/>
    <xf numFmtId="0" fontId="0" fillId="10" borderId="0" xfId="0" applyFill="1"/>
    <xf numFmtId="2" fontId="0" fillId="10" borderId="0" xfId="0" applyNumberFormat="1" applyFill="1"/>
    <xf numFmtId="0" fontId="0" fillId="0" borderId="0" xfId="0" applyFill="1"/>
    <xf numFmtId="0" fontId="0" fillId="12" borderId="0" xfId="0" applyFill="1"/>
  </cellXfs>
  <cellStyles count="1">
    <cellStyle name="Normal" xfId="0" builtinId="0"/>
  </cellStyles>
  <dxfs count="36">
    <dxf>
      <fill>
        <patternFill patternType="solid">
          <fgColor indexed="64"/>
          <bgColor theme="4" tint="-0.249977111117893"/>
        </patternFill>
      </fill>
    </dxf>
    <dxf>
      <fill>
        <patternFill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>
          <fgColor indexed="64"/>
          <bgColor theme="4" tint="0.39997558519241921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823590-38FF-4739-BB99-C8DCE3162FD4}" name="Table1" displayName="Table1" ref="A1:H51" totalsRowShown="0" headerRowDxfId="35" dataDxfId="34" tableBorderDxfId="33">
  <autoFilter ref="A1:H51" xr:uid="{BF823590-38FF-4739-BB99-C8DCE3162FD4}"/>
  <tableColumns count="8">
    <tableColumn id="1" xr3:uid="{07F17785-4C77-4AA8-A88C-9F349389823A}" name="RD_Spend" dataDxfId="32"/>
    <tableColumn id="2" xr3:uid="{7657B1E7-B39A-4E50-BE91-5FE0418E3995}" name="Administration" dataDxfId="31"/>
    <tableColumn id="3" xr3:uid="{512C8177-1815-43D5-B1A4-62F8E2B27AAE}" name="Marketing_Spend" dataDxfId="30"/>
    <tableColumn id="4" xr3:uid="{C64CCB52-881A-439E-A46F-BC8C257E04B8}" name="New York" dataDxfId="29"/>
    <tableColumn id="5" xr3:uid="{10537F3E-A23D-4F14-BD31-38B7038F74E4}" name="California" dataDxfId="28"/>
    <tableColumn id="6" xr3:uid="{8BD86ECE-73F9-4713-9534-E9C657259AF1}" name="Profit" dataDxfId="27"/>
    <tableColumn id="7" xr3:uid="{605538E7-B1E7-483C-A6B4-F365561890F8}" name="State" dataDxfId="26"/>
    <tableColumn id="8" xr3:uid="{EAB36E02-DB71-48BD-B12E-21DCDCFF74F9}" name="Florida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48D75CD-C358-4697-A4A1-6C3047E64D34}" name="Table4" displayName="Table4" ref="A1:D4" totalsRowCount="1" headerRowDxfId="0" dataDxfId="1" totalsRowDxfId="2">
  <autoFilter ref="A1:D3" xr:uid="{A48D75CD-C358-4697-A4A1-6C3047E64D34}"/>
  <tableColumns count="4">
    <tableColumn id="1" xr3:uid="{37DFF7B6-848E-46F4-8510-C525691D4193}" name="R&amp;D_Spend" totalsRowFunction="sum" dataDxfId="10" totalsRowDxfId="9"/>
    <tableColumn id="2" xr3:uid="{C4CB42CA-ABB0-4038-B028-327C18F679E3}" name="Administration" totalsRowFunction="sum" dataDxfId="8" totalsRowDxfId="7"/>
    <tableColumn id="3" xr3:uid="{42D3ED5B-4A90-47F2-A8BC-0F67BAFDA3E6}" name="Marketing_Spend" totalsRowFunction="sum" dataDxfId="6" totalsRowDxfId="5"/>
    <tableColumn id="4" xr3:uid="{A2563723-4FDA-4F04-836C-2C325DC4DCD0}" name="Profit" totalsRowFunction="sum" dataDxfId="4" totalsRowDxfId="3">
      <calculatedColumnFormula>$B$7+($B$8*Table4[[#This Row],[R&amp;D_Spend]])+($B$9*Table4[[#This Row],[Administration]])+($B$10*Table4[[#This Row],[Marketing_Spend]])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D8719F-F6BD-43EB-B3B9-4A9D321ED1EE}" name="Table3" displayName="Table3" ref="A1:H16" totalsRowShown="0" headerRowDxfId="24" dataDxfId="22" headerRowBorderDxfId="23" tableBorderDxfId="21">
  <autoFilter ref="A1:H16" xr:uid="{05D8719F-F6BD-43EB-B3B9-4A9D321ED1EE}"/>
  <tableColumns count="8">
    <tableColumn id="1" xr3:uid="{110A26C5-E225-46DF-BFAE-CDE00794A6A2}" name="Column1" dataDxfId="20"/>
    <tableColumn id="2" xr3:uid="{C761CF0B-0918-4F46-901C-CDC0B549FCAF}" name="Column2" dataDxfId="19"/>
    <tableColumn id="3" xr3:uid="{B8DE7447-22DA-4E56-A7A0-E595488FCEEA}" name="Column3" dataDxfId="18"/>
    <tableColumn id="4" xr3:uid="{69C680C1-253D-4CDF-BFE7-9E0C8B38394A}" name="Column4" dataDxfId="17"/>
    <tableColumn id="5" xr3:uid="{EF019F57-8373-4D2E-9DB3-BD9257762406}" name="Column5" dataDxfId="16"/>
    <tableColumn id="6" xr3:uid="{0B62E276-178D-4B7B-A457-656B329627DD}" name="Column6" dataDxfId="15"/>
    <tableColumn id="7" xr3:uid="{E9292DC7-D5AA-42FC-9B7E-079A193220A6}" name="Column7" dataDxfId="14"/>
    <tableColumn id="8" xr3:uid="{4762A953-109A-4B29-B78D-6C77472E1659}" name="Column8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2621-F8FA-4B2C-84E2-35E88846E947}">
  <sheetPr codeName="Sheet1"/>
  <dimension ref="A1:I52"/>
  <sheetViews>
    <sheetView tabSelected="1" zoomScale="85" zoomScaleNormal="85" workbookViewId="0">
      <selection activeCell="I16" sqref="I16"/>
    </sheetView>
  </sheetViews>
  <sheetFormatPr defaultRowHeight="14.4" x14ac:dyDescent="0.3"/>
  <cols>
    <col min="1" max="1" width="11.5546875" customWidth="1"/>
    <col min="2" max="2" width="15.33203125" customWidth="1"/>
    <col min="3" max="3" width="17.88671875" customWidth="1"/>
    <col min="4" max="4" width="10" bestFit="1" customWidth="1"/>
    <col min="5" max="5" width="8.88671875" style="3"/>
  </cols>
  <sheetData>
    <row r="1" spans="1:9" x14ac:dyDescent="0.3">
      <c r="A1" s="15" t="s">
        <v>0</v>
      </c>
      <c r="B1" s="16" t="s">
        <v>1</v>
      </c>
      <c r="C1" s="16" t="s">
        <v>2</v>
      </c>
      <c r="D1" s="17" t="s">
        <v>3</v>
      </c>
      <c r="E1" s="27" t="s">
        <v>4</v>
      </c>
      <c r="F1" s="1"/>
      <c r="G1" s="1"/>
      <c r="H1" s="1"/>
      <c r="I1" s="1"/>
    </row>
    <row r="2" spans="1:9" x14ac:dyDescent="0.3">
      <c r="A2" s="18">
        <v>165349.20000000001</v>
      </c>
      <c r="B2" s="19">
        <v>136897.79999999999</v>
      </c>
      <c r="C2" s="19">
        <v>471784.1</v>
      </c>
      <c r="D2" s="20">
        <v>192261.83</v>
      </c>
      <c r="E2" s="28" t="s">
        <v>5</v>
      </c>
    </row>
    <row r="3" spans="1:9" x14ac:dyDescent="0.3">
      <c r="A3" s="21">
        <v>162597.70000000001</v>
      </c>
      <c r="B3" s="22">
        <v>151377.59</v>
      </c>
      <c r="C3" s="22">
        <v>443898.53</v>
      </c>
      <c r="D3" s="23">
        <v>191792.06</v>
      </c>
      <c r="E3" s="29" t="s">
        <v>6</v>
      </c>
    </row>
    <row r="4" spans="1:9" x14ac:dyDescent="0.3">
      <c r="A4" s="18">
        <v>153441.51</v>
      </c>
      <c r="B4" s="19">
        <v>101145.55</v>
      </c>
      <c r="C4" s="19">
        <v>407934.54</v>
      </c>
      <c r="D4" s="20">
        <v>191050.39</v>
      </c>
      <c r="E4" s="28" t="s">
        <v>7</v>
      </c>
    </row>
    <row r="5" spans="1:9" x14ac:dyDescent="0.3">
      <c r="A5" s="21">
        <v>144372.41</v>
      </c>
      <c r="B5" s="22">
        <v>118671.85</v>
      </c>
      <c r="C5" s="22">
        <v>383199.62</v>
      </c>
      <c r="D5" s="23">
        <v>182901.99</v>
      </c>
      <c r="E5" s="29" t="s">
        <v>5</v>
      </c>
    </row>
    <row r="6" spans="1:9" x14ac:dyDescent="0.3">
      <c r="A6" s="18">
        <v>142107.34</v>
      </c>
      <c r="B6" s="19">
        <v>91391.77</v>
      </c>
      <c r="C6" s="19">
        <v>366168.42</v>
      </c>
      <c r="D6" s="20">
        <v>166187.94</v>
      </c>
      <c r="E6" s="28" t="s">
        <v>7</v>
      </c>
    </row>
    <row r="7" spans="1:9" x14ac:dyDescent="0.3">
      <c r="A7" s="21">
        <v>131876.9</v>
      </c>
      <c r="B7" s="22">
        <v>99814.71</v>
      </c>
      <c r="C7" s="22">
        <v>362861.36</v>
      </c>
      <c r="D7" s="23">
        <v>156991.12</v>
      </c>
      <c r="E7" s="29" t="s">
        <v>5</v>
      </c>
    </row>
    <row r="8" spans="1:9" x14ac:dyDescent="0.3">
      <c r="A8" s="18">
        <v>134615.46</v>
      </c>
      <c r="B8" s="19">
        <v>147198.87</v>
      </c>
      <c r="C8" s="19">
        <v>127716.82</v>
      </c>
      <c r="D8" s="20">
        <v>156122.51</v>
      </c>
      <c r="E8" s="28" t="s">
        <v>6</v>
      </c>
    </row>
    <row r="9" spans="1:9" x14ac:dyDescent="0.3">
      <c r="A9" s="21">
        <v>130298.13</v>
      </c>
      <c r="B9" s="22">
        <v>145530.06</v>
      </c>
      <c r="C9" s="22">
        <v>323876.68</v>
      </c>
      <c r="D9" s="23">
        <v>155752.6</v>
      </c>
      <c r="E9" s="29" t="s">
        <v>7</v>
      </c>
    </row>
    <row r="10" spans="1:9" x14ac:dyDescent="0.3">
      <c r="A10" s="18">
        <v>120542.52</v>
      </c>
      <c r="B10" s="19">
        <v>148718.95000000001</v>
      </c>
      <c r="C10" s="19">
        <v>311613.28999999998</v>
      </c>
      <c r="D10" s="20">
        <v>152211.76999999999</v>
      </c>
      <c r="E10" s="28" t="s">
        <v>5</v>
      </c>
    </row>
    <row r="11" spans="1:9" x14ac:dyDescent="0.3">
      <c r="A11" s="21">
        <v>123334.88</v>
      </c>
      <c r="B11" s="22">
        <v>108679.17</v>
      </c>
      <c r="C11" s="22">
        <v>304981.62</v>
      </c>
      <c r="D11" s="23">
        <v>149759.96</v>
      </c>
      <c r="E11" s="29" t="s">
        <v>6</v>
      </c>
    </row>
    <row r="12" spans="1:9" x14ac:dyDescent="0.3">
      <c r="A12" s="18">
        <v>101913.08</v>
      </c>
      <c r="B12" s="19">
        <v>110594.11</v>
      </c>
      <c r="C12" s="19">
        <v>229160.95</v>
      </c>
      <c r="D12" s="20">
        <v>146121.95000000001</v>
      </c>
      <c r="E12" s="28" t="s">
        <v>7</v>
      </c>
    </row>
    <row r="13" spans="1:9" x14ac:dyDescent="0.3">
      <c r="A13" s="21">
        <v>100671.96</v>
      </c>
      <c r="B13" s="22">
        <v>91790.61</v>
      </c>
      <c r="C13" s="22">
        <v>249744.55</v>
      </c>
      <c r="D13" s="23">
        <v>144259.4</v>
      </c>
      <c r="E13" s="29" t="s">
        <v>6</v>
      </c>
    </row>
    <row r="14" spans="1:9" x14ac:dyDescent="0.3">
      <c r="A14" s="18">
        <v>93863.75</v>
      </c>
      <c r="B14" s="19">
        <v>127320.38</v>
      </c>
      <c r="C14" s="19">
        <v>249839.44</v>
      </c>
      <c r="D14" s="20">
        <v>141585.51999999999</v>
      </c>
      <c r="E14" s="28" t="s">
        <v>7</v>
      </c>
    </row>
    <row r="15" spans="1:9" x14ac:dyDescent="0.3">
      <c r="A15" s="21">
        <v>91992.39</v>
      </c>
      <c r="B15" s="22">
        <v>135495.07</v>
      </c>
      <c r="C15" s="22">
        <v>252664.93</v>
      </c>
      <c r="D15" s="23">
        <v>134307.35</v>
      </c>
      <c r="E15" s="29" t="s">
        <v>6</v>
      </c>
    </row>
    <row r="16" spans="1:9" x14ac:dyDescent="0.3">
      <c r="A16" s="18">
        <v>119943.24</v>
      </c>
      <c r="B16" s="19">
        <v>156547.42000000001</v>
      </c>
      <c r="C16" s="19">
        <v>256512.92</v>
      </c>
      <c r="D16" s="20">
        <v>132602.65</v>
      </c>
      <c r="E16" s="28" t="s">
        <v>7</v>
      </c>
    </row>
    <row r="17" spans="1:5" x14ac:dyDescent="0.3">
      <c r="A17" s="21">
        <v>114523.61</v>
      </c>
      <c r="B17" s="22">
        <v>122616.84</v>
      </c>
      <c r="C17" s="22">
        <v>261776.23</v>
      </c>
      <c r="D17" s="23">
        <v>129917.04</v>
      </c>
      <c r="E17" s="29" t="s">
        <v>5</v>
      </c>
    </row>
    <row r="18" spans="1:5" x14ac:dyDescent="0.3">
      <c r="A18" s="18">
        <v>78013.11</v>
      </c>
      <c r="B18" s="19">
        <v>121597.55</v>
      </c>
      <c r="C18" s="19">
        <v>264346.06</v>
      </c>
      <c r="D18" s="20">
        <v>126992.93</v>
      </c>
      <c r="E18" s="28" t="s">
        <v>6</v>
      </c>
    </row>
    <row r="19" spans="1:5" x14ac:dyDescent="0.3">
      <c r="A19" s="21">
        <v>94657.16</v>
      </c>
      <c r="B19" s="22">
        <v>145077.57999999999</v>
      </c>
      <c r="C19" s="22">
        <v>282574.31</v>
      </c>
      <c r="D19" s="23">
        <v>125370.37</v>
      </c>
      <c r="E19" s="29" t="s">
        <v>5</v>
      </c>
    </row>
    <row r="20" spans="1:5" x14ac:dyDescent="0.3">
      <c r="A20" s="18">
        <v>91749.16</v>
      </c>
      <c r="B20" s="19">
        <v>114175.79</v>
      </c>
      <c r="C20" s="19">
        <v>294919.57</v>
      </c>
      <c r="D20" s="20">
        <v>124266.9</v>
      </c>
      <c r="E20" s="28" t="s">
        <v>7</v>
      </c>
    </row>
    <row r="21" spans="1:5" x14ac:dyDescent="0.3">
      <c r="A21" s="21">
        <v>86419.7</v>
      </c>
      <c r="B21" s="22">
        <v>153514.10999999999</v>
      </c>
      <c r="C21" s="22">
        <v>0</v>
      </c>
      <c r="D21" s="23">
        <v>122776.86</v>
      </c>
      <c r="E21" s="29" t="s">
        <v>5</v>
      </c>
    </row>
    <row r="22" spans="1:5" x14ac:dyDescent="0.3">
      <c r="A22" s="18">
        <v>76253.86</v>
      </c>
      <c r="B22" s="19">
        <v>113867.3</v>
      </c>
      <c r="C22" s="19">
        <v>298664.46999999997</v>
      </c>
      <c r="D22" s="20">
        <v>118474.03</v>
      </c>
      <c r="E22" s="28" t="s">
        <v>6</v>
      </c>
    </row>
    <row r="23" spans="1:5" x14ac:dyDescent="0.3">
      <c r="A23" s="21">
        <v>78389.47</v>
      </c>
      <c r="B23" s="22">
        <v>153773.43</v>
      </c>
      <c r="C23" s="22">
        <v>299737.28999999998</v>
      </c>
      <c r="D23" s="23">
        <v>111313.02</v>
      </c>
      <c r="E23" s="29" t="s">
        <v>5</v>
      </c>
    </row>
    <row r="24" spans="1:5" x14ac:dyDescent="0.3">
      <c r="A24" s="18">
        <v>73994.559999999998</v>
      </c>
      <c r="B24" s="19">
        <v>122782.75</v>
      </c>
      <c r="C24" s="19">
        <v>303319.26</v>
      </c>
      <c r="D24" s="20">
        <v>110352.25</v>
      </c>
      <c r="E24" s="28" t="s">
        <v>7</v>
      </c>
    </row>
    <row r="25" spans="1:5" x14ac:dyDescent="0.3">
      <c r="A25" s="21">
        <v>67532.53</v>
      </c>
      <c r="B25" s="22">
        <v>105751.03</v>
      </c>
      <c r="C25" s="22">
        <v>304768.73</v>
      </c>
      <c r="D25" s="23">
        <v>108733.99</v>
      </c>
      <c r="E25" s="29" t="s">
        <v>7</v>
      </c>
    </row>
    <row r="26" spans="1:5" x14ac:dyDescent="0.3">
      <c r="A26" s="18">
        <v>77044.009999999995</v>
      </c>
      <c r="B26" s="19">
        <v>99281.34</v>
      </c>
      <c r="C26" s="19">
        <v>140574.81</v>
      </c>
      <c r="D26" s="20">
        <v>108552.04</v>
      </c>
      <c r="E26" s="28" t="s">
        <v>5</v>
      </c>
    </row>
    <row r="27" spans="1:5" x14ac:dyDescent="0.3">
      <c r="A27" s="21">
        <v>64664.71</v>
      </c>
      <c r="B27" s="22">
        <v>139553.16</v>
      </c>
      <c r="C27" s="22">
        <v>137962.62</v>
      </c>
      <c r="D27" s="23">
        <v>107404.34</v>
      </c>
      <c r="E27" s="29" t="s">
        <v>6</v>
      </c>
    </row>
    <row r="28" spans="1:5" x14ac:dyDescent="0.3">
      <c r="A28" s="18">
        <v>75328.87</v>
      </c>
      <c r="B28" s="19">
        <v>144135.98000000001</v>
      </c>
      <c r="C28" s="19">
        <v>134050.07</v>
      </c>
      <c r="D28" s="20">
        <v>105733.54</v>
      </c>
      <c r="E28" s="28" t="s">
        <v>7</v>
      </c>
    </row>
    <row r="29" spans="1:5" x14ac:dyDescent="0.3">
      <c r="A29" s="21">
        <v>72107.600000000006</v>
      </c>
      <c r="B29" s="22">
        <v>127864.55</v>
      </c>
      <c r="C29" s="22">
        <v>353183.81</v>
      </c>
      <c r="D29" s="23">
        <v>105008.31</v>
      </c>
      <c r="E29" s="29" t="s">
        <v>5</v>
      </c>
    </row>
    <row r="30" spans="1:5" x14ac:dyDescent="0.3">
      <c r="A30" s="18">
        <v>66051.520000000004</v>
      </c>
      <c r="B30" s="19">
        <v>182645.56</v>
      </c>
      <c r="C30" s="19">
        <v>118148.2</v>
      </c>
      <c r="D30" s="20">
        <v>103282.38</v>
      </c>
      <c r="E30" s="28" t="s">
        <v>7</v>
      </c>
    </row>
    <row r="31" spans="1:5" x14ac:dyDescent="0.3">
      <c r="A31" s="21">
        <v>65605.48</v>
      </c>
      <c r="B31" s="22">
        <v>153032.06</v>
      </c>
      <c r="C31" s="22">
        <v>107138.38</v>
      </c>
      <c r="D31" s="23">
        <v>101004.64</v>
      </c>
      <c r="E31" s="29" t="s">
        <v>5</v>
      </c>
    </row>
    <row r="32" spans="1:5" x14ac:dyDescent="0.3">
      <c r="A32" s="18">
        <v>61994.48</v>
      </c>
      <c r="B32" s="19">
        <v>115641.28</v>
      </c>
      <c r="C32" s="19">
        <v>91131.24</v>
      </c>
      <c r="D32" s="20">
        <v>99937.59</v>
      </c>
      <c r="E32" s="28" t="s">
        <v>7</v>
      </c>
    </row>
    <row r="33" spans="1:5" x14ac:dyDescent="0.3">
      <c r="A33" s="21">
        <v>61136.38</v>
      </c>
      <c r="B33" s="22">
        <v>152701.92000000001</v>
      </c>
      <c r="C33" s="22">
        <v>88218.23</v>
      </c>
      <c r="D33" s="23">
        <v>97483.56</v>
      </c>
      <c r="E33" s="29" t="s">
        <v>5</v>
      </c>
    </row>
    <row r="34" spans="1:5" x14ac:dyDescent="0.3">
      <c r="A34" s="18">
        <v>63408.86</v>
      </c>
      <c r="B34" s="19">
        <v>129219.61</v>
      </c>
      <c r="C34" s="19">
        <v>46085.25</v>
      </c>
      <c r="D34" s="20">
        <v>97427.839999999997</v>
      </c>
      <c r="E34" s="28" t="s">
        <v>6</v>
      </c>
    </row>
    <row r="35" spans="1:5" x14ac:dyDescent="0.3">
      <c r="A35" s="21">
        <v>55493.95</v>
      </c>
      <c r="B35" s="22">
        <v>103057.49</v>
      </c>
      <c r="C35" s="22">
        <v>214634.81</v>
      </c>
      <c r="D35" s="23">
        <v>96778.92</v>
      </c>
      <c r="E35" s="29" t="s">
        <v>7</v>
      </c>
    </row>
    <row r="36" spans="1:5" x14ac:dyDescent="0.3">
      <c r="A36" s="18">
        <v>46426.07</v>
      </c>
      <c r="B36" s="19">
        <v>157693.92000000001</v>
      </c>
      <c r="C36" s="19">
        <v>210797.67</v>
      </c>
      <c r="D36" s="20">
        <v>96712.8</v>
      </c>
      <c r="E36" s="28" t="s">
        <v>6</v>
      </c>
    </row>
    <row r="37" spans="1:5" x14ac:dyDescent="0.3">
      <c r="A37" s="21">
        <v>46014.02</v>
      </c>
      <c r="B37" s="22">
        <v>85047.44</v>
      </c>
      <c r="C37" s="22">
        <v>205517.64</v>
      </c>
      <c r="D37" s="23">
        <v>96479.51</v>
      </c>
      <c r="E37" s="29" t="s">
        <v>5</v>
      </c>
    </row>
    <row r="38" spans="1:5" x14ac:dyDescent="0.3">
      <c r="A38" s="18">
        <v>28663.759999999998</v>
      </c>
      <c r="B38" s="19">
        <v>127056.21</v>
      </c>
      <c r="C38" s="19">
        <v>201126.82</v>
      </c>
      <c r="D38" s="20">
        <v>90708.19</v>
      </c>
      <c r="E38" s="28" t="s">
        <v>7</v>
      </c>
    </row>
    <row r="39" spans="1:5" x14ac:dyDescent="0.3">
      <c r="A39" s="21">
        <v>44069.95</v>
      </c>
      <c r="B39" s="22">
        <v>51283.14</v>
      </c>
      <c r="C39" s="22">
        <v>197029.42</v>
      </c>
      <c r="D39" s="23">
        <v>89949.14</v>
      </c>
      <c r="E39" s="29" t="s">
        <v>6</v>
      </c>
    </row>
    <row r="40" spans="1:5" x14ac:dyDescent="0.3">
      <c r="A40" s="18">
        <v>20229.59</v>
      </c>
      <c r="B40" s="19">
        <v>65947.929999999993</v>
      </c>
      <c r="C40" s="19">
        <v>185265.1</v>
      </c>
      <c r="D40" s="20">
        <v>81229.06</v>
      </c>
      <c r="E40" s="28" t="s">
        <v>5</v>
      </c>
    </row>
    <row r="41" spans="1:5" x14ac:dyDescent="0.3">
      <c r="A41" s="21">
        <v>38558.51</v>
      </c>
      <c r="B41" s="22">
        <v>82982.09</v>
      </c>
      <c r="C41" s="22">
        <v>174999.3</v>
      </c>
      <c r="D41" s="23">
        <v>81005.759999999995</v>
      </c>
      <c r="E41" s="29" t="s">
        <v>6</v>
      </c>
    </row>
    <row r="42" spans="1:5" x14ac:dyDescent="0.3">
      <c r="A42" s="18">
        <v>28754.33</v>
      </c>
      <c r="B42" s="19">
        <v>118546.05</v>
      </c>
      <c r="C42" s="19">
        <v>172795.67</v>
      </c>
      <c r="D42" s="20">
        <v>78239.91</v>
      </c>
      <c r="E42" s="28" t="s">
        <v>6</v>
      </c>
    </row>
    <row r="43" spans="1:5" x14ac:dyDescent="0.3">
      <c r="A43" s="21">
        <v>27892.92</v>
      </c>
      <c r="B43" s="22">
        <v>84710.77</v>
      </c>
      <c r="C43" s="22">
        <v>164470.71</v>
      </c>
      <c r="D43" s="23">
        <v>77798.83</v>
      </c>
      <c r="E43" s="29" t="s">
        <v>7</v>
      </c>
    </row>
    <row r="44" spans="1:5" x14ac:dyDescent="0.3">
      <c r="A44" s="18">
        <v>23640.93</v>
      </c>
      <c r="B44" s="19">
        <v>96189.63</v>
      </c>
      <c r="C44" s="19">
        <v>148001.10999999999</v>
      </c>
      <c r="D44" s="20">
        <v>71498.490000000005</v>
      </c>
      <c r="E44" s="28" t="s">
        <v>6</v>
      </c>
    </row>
    <row r="45" spans="1:5" x14ac:dyDescent="0.3">
      <c r="A45" s="21">
        <v>15505.73</v>
      </c>
      <c r="B45" s="22">
        <v>127382.3</v>
      </c>
      <c r="C45" s="22">
        <v>35534.17</v>
      </c>
      <c r="D45" s="23">
        <v>69758.98</v>
      </c>
      <c r="E45" s="29" t="s">
        <v>5</v>
      </c>
    </row>
    <row r="46" spans="1:5" x14ac:dyDescent="0.3">
      <c r="A46" s="18">
        <v>22177.74</v>
      </c>
      <c r="B46" s="19">
        <v>154806.14000000001</v>
      </c>
      <c r="C46" s="19">
        <v>28334.720000000001</v>
      </c>
      <c r="D46" s="20">
        <v>65200.33</v>
      </c>
      <c r="E46" s="28" t="s">
        <v>6</v>
      </c>
    </row>
    <row r="47" spans="1:5" x14ac:dyDescent="0.3">
      <c r="A47" s="21">
        <v>1000.23</v>
      </c>
      <c r="B47" s="22">
        <v>124153.04</v>
      </c>
      <c r="C47" s="22">
        <v>1903.93</v>
      </c>
      <c r="D47" s="23">
        <v>64926.080000000002</v>
      </c>
      <c r="E47" s="29" t="s">
        <v>5</v>
      </c>
    </row>
    <row r="48" spans="1:5" x14ac:dyDescent="0.3">
      <c r="A48" s="18">
        <v>1315.46</v>
      </c>
      <c r="B48" s="19">
        <v>115816.21</v>
      </c>
      <c r="C48" s="19">
        <v>297114.46000000002</v>
      </c>
      <c r="D48" s="20">
        <v>49490.75</v>
      </c>
      <c r="E48" s="28" t="s">
        <v>7</v>
      </c>
    </row>
    <row r="49" spans="1:5" x14ac:dyDescent="0.3">
      <c r="A49" s="21">
        <v>0</v>
      </c>
      <c r="B49" s="22">
        <v>135426.92000000001</v>
      </c>
      <c r="C49" s="22">
        <v>0</v>
      </c>
      <c r="D49" s="23">
        <v>42559.73</v>
      </c>
      <c r="E49" s="29" t="s">
        <v>6</v>
      </c>
    </row>
    <row r="50" spans="1:5" x14ac:dyDescent="0.3">
      <c r="A50" s="18">
        <v>542.04999999999995</v>
      </c>
      <c r="B50" s="19">
        <v>51743.15</v>
      </c>
      <c r="C50" s="19">
        <v>0</v>
      </c>
      <c r="D50" s="20">
        <v>35673.410000000003</v>
      </c>
      <c r="E50" s="28" t="s">
        <v>5</v>
      </c>
    </row>
    <row r="51" spans="1:5" x14ac:dyDescent="0.3">
      <c r="A51" s="24">
        <v>0</v>
      </c>
      <c r="B51" s="25">
        <v>116983.8</v>
      </c>
      <c r="C51" s="25">
        <v>45173.06</v>
      </c>
      <c r="D51" s="26">
        <v>14681.4</v>
      </c>
      <c r="E51" s="30" t="s">
        <v>6</v>
      </c>
    </row>
    <row r="52" spans="1:5" x14ac:dyDescent="0.3">
      <c r="A52" s="2"/>
      <c r="B52" s="2"/>
      <c r="C52" s="2"/>
      <c r="D52" s="2"/>
      <c r="E52" s="4"/>
    </row>
  </sheetData>
  <conditionalFormatting sqref="A1:E51">
    <cfRule type="duplicateValues" dxfId="12" priority="1"/>
    <cfRule type="cellIs" dxfId="11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39FDC-4399-4685-A565-0807A17C5293}">
  <dimension ref="A1:H52"/>
  <sheetViews>
    <sheetView workbookViewId="0">
      <selection activeCell="J7" sqref="J7"/>
    </sheetView>
  </sheetViews>
  <sheetFormatPr defaultRowHeight="14.4" x14ac:dyDescent="0.3"/>
  <cols>
    <col min="1" max="1" width="11.88671875" bestFit="1" customWidth="1"/>
    <col min="2" max="2" width="15.6640625" bestFit="1" customWidth="1"/>
    <col min="3" max="3" width="18.33203125" bestFit="1" customWidth="1"/>
    <col min="4" max="5" width="10.88671875" customWidth="1"/>
    <col min="6" max="6" width="11.33203125" bestFit="1" customWidth="1"/>
    <col min="8" max="8" width="10" bestFit="1" customWidth="1"/>
  </cols>
  <sheetData>
    <row r="1" spans="1:8" x14ac:dyDescent="0.3">
      <c r="A1" s="35" t="s">
        <v>0</v>
      </c>
      <c r="B1" s="35" t="s">
        <v>1</v>
      </c>
      <c r="C1" s="35" t="s">
        <v>2</v>
      </c>
      <c r="D1" s="35" t="s">
        <v>5</v>
      </c>
      <c r="E1" s="36" t="s">
        <v>6</v>
      </c>
      <c r="F1" s="35" t="s">
        <v>3</v>
      </c>
      <c r="G1" s="35" t="s">
        <v>4</v>
      </c>
      <c r="H1" s="35" t="s">
        <v>7</v>
      </c>
    </row>
    <row r="2" spans="1:8" x14ac:dyDescent="0.3">
      <c r="A2" s="13">
        <v>165349.20000000001</v>
      </c>
      <c r="B2" s="13">
        <v>136897.79999999999</v>
      </c>
      <c r="C2" s="13">
        <v>471784.1</v>
      </c>
      <c r="D2" s="13">
        <v>1</v>
      </c>
      <c r="E2" s="32">
        <v>0</v>
      </c>
      <c r="F2" s="13">
        <v>192261.83</v>
      </c>
      <c r="G2" s="13" t="s">
        <v>5</v>
      </c>
      <c r="H2" s="13">
        <v>0</v>
      </c>
    </row>
    <row r="3" spans="1:8" x14ac:dyDescent="0.3">
      <c r="A3" s="14">
        <v>162597.70000000001</v>
      </c>
      <c r="B3" s="14">
        <v>151377.59</v>
      </c>
      <c r="C3" s="14">
        <v>443898.53</v>
      </c>
      <c r="D3" s="14">
        <v>0</v>
      </c>
      <c r="E3" s="33">
        <v>1</v>
      </c>
      <c r="F3" s="14">
        <v>191792.06</v>
      </c>
      <c r="G3" s="14" t="s">
        <v>6</v>
      </c>
      <c r="H3" s="14">
        <v>0</v>
      </c>
    </row>
    <row r="4" spans="1:8" x14ac:dyDescent="0.3">
      <c r="A4" s="13">
        <v>153441.51</v>
      </c>
      <c r="B4" s="13">
        <v>101145.55</v>
      </c>
      <c r="C4" s="13">
        <v>407934.54</v>
      </c>
      <c r="D4" s="13">
        <v>0</v>
      </c>
      <c r="E4" s="32">
        <v>0</v>
      </c>
      <c r="F4" s="13">
        <v>191050.39</v>
      </c>
      <c r="G4" s="13" t="s">
        <v>7</v>
      </c>
      <c r="H4" s="13">
        <v>1</v>
      </c>
    </row>
    <row r="5" spans="1:8" x14ac:dyDescent="0.3">
      <c r="A5" s="14">
        <v>144372.41</v>
      </c>
      <c r="B5" s="14">
        <v>118671.85</v>
      </c>
      <c r="C5" s="14">
        <v>383199.62</v>
      </c>
      <c r="D5" s="14">
        <v>1</v>
      </c>
      <c r="E5" s="33">
        <v>0</v>
      </c>
      <c r="F5" s="14">
        <v>182901.99</v>
      </c>
      <c r="G5" s="14" t="s">
        <v>5</v>
      </c>
      <c r="H5" s="14">
        <v>0</v>
      </c>
    </row>
    <row r="6" spans="1:8" x14ac:dyDescent="0.3">
      <c r="A6" s="13">
        <v>142107.34</v>
      </c>
      <c r="B6" s="13">
        <v>91391.77</v>
      </c>
      <c r="C6" s="13">
        <v>366168.42</v>
      </c>
      <c r="D6" s="13">
        <v>0</v>
      </c>
      <c r="E6" s="32">
        <v>0</v>
      </c>
      <c r="F6" s="13">
        <v>166187.94</v>
      </c>
      <c r="G6" s="13" t="s">
        <v>7</v>
      </c>
      <c r="H6" s="13">
        <v>1</v>
      </c>
    </row>
    <row r="7" spans="1:8" x14ac:dyDescent="0.3">
      <c r="A7" s="14">
        <v>131876.9</v>
      </c>
      <c r="B7" s="14">
        <v>99814.71</v>
      </c>
      <c r="C7" s="14">
        <v>362861.36</v>
      </c>
      <c r="D7" s="14">
        <v>1</v>
      </c>
      <c r="E7" s="33">
        <v>0</v>
      </c>
      <c r="F7" s="14">
        <v>156991.12</v>
      </c>
      <c r="G7" s="14" t="s">
        <v>5</v>
      </c>
      <c r="H7" s="14">
        <v>0</v>
      </c>
    </row>
    <row r="8" spans="1:8" x14ac:dyDescent="0.3">
      <c r="A8" s="13">
        <v>134615.46</v>
      </c>
      <c r="B8" s="13">
        <v>147198.87</v>
      </c>
      <c r="C8" s="13">
        <v>127716.82</v>
      </c>
      <c r="D8" s="13">
        <v>0</v>
      </c>
      <c r="E8" s="32">
        <v>1</v>
      </c>
      <c r="F8" s="13">
        <v>156122.51</v>
      </c>
      <c r="G8" s="13" t="s">
        <v>6</v>
      </c>
      <c r="H8" s="13">
        <v>0</v>
      </c>
    </row>
    <row r="9" spans="1:8" x14ac:dyDescent="0.3">
      <c r="A9" s="14">
        <v>130298.13</v>
      </c>
      <c r="B9" s="14">
        <v>145530.06</v>
      </c>
      <c r="C9" s="14">
        <v>323876.68</v>
      </c>
      <c r="D9" s="14">
        <v>0</v>
      </c>
      <c r="E9" s="33">
        <v>0</v>
      </c>
      <c r="F9" s="14">
        <v>155752.6</v>
      </c>
      <c r="G9" s="14" t="s">
        <v>7</v>
      </c>
      <c r="H9" s="14">
        <v>1</v>
      </c>
    </row>
    <row r="10" spans="1:8" x14ac:dyDescent="0.3">
      <c r="A10" s="13">
        <v>120542.52</v>
      </c>
      <c r="B10" s="13">
        <v>148718.95000000001</v>
      </c>
      <c r="C10" s="13">
        <v>311613.28999999998</v>
      </c>
      <c r="D10" s="13">
        <v>1</v>
      </c>
      <c r="E10" s="32">
        <v>0</v>
      </c>
      <c r="F10" s="13">
        <v>152211.76999999999</v>
      </c>
      <c r="G10" s="13" t="s">
        <v>5</v>
      </c>
      <c r="H10" s="13">
        <v>0</v>
      </c>
    </row>
    <row r="11" spans="1:8" x14ac:dyDescent="0.3">
      <c r="A11" s="14">
        <v>123334.88</v>
      </c>
      <c r="B11" s="14">
        <v>108679.17</v>
      </c>
      <c r="C11" s="14">
        <v>304981.62</v>
      </c>
      <c r="D11" s="14">
        <v>0</v>
      </c>
      <c r="E11" s="33">
        <v>1</v>
      </c>
      <c r="F11" s="14">
        <v>149759.96</v>
      </c>
      <c r="G11" s="14" t="s">
        <v>6</v>
      </c>
      <c r="H11" s="14">
        <v>0</v>
      </c>
    </row>
    <row r="12" spans="1:8" x14ac:dyDescent="0.3">
      <c r="A12" s="13">
        <v>101913.08</v>
      </c>
      <c r="B12" s="13">
        <v>110594.11</v>
      </c>
      <c r="C12" s="13">
        <v>229160.95</v>
      </c>
      <c r="D12" s="13">
        <v>0</v>
      </c>
      <c r="E12" s="32">
        <v>0</v>
      </c>
      <c r="F12" s="13">
        <v>146121.95000000001</v>
      </c>
      <c r="G12" s="13" t="s">
        <v>7</v>
      </c>
      <c r="H12" s="13">
        <v>1</v>
      </c>
    </row>
    <row r="13" spans="1:8" x14ac:dyDescent="0.3">
      <c r="A13" s="14">
        <v>100671.96</v>
      </c>
      <c r="B13" s="14">
        <v>91790.61</v>
      </c>
      <c r="C13" s="14">
        <v>249744.55</v>
      </c>
      <c r="D13" s="14">
        <v>0</v>
      </c>
      <c r="E13" s="33">
        <v>1</v>
      </c>
      <c r="F13" s="14">
        <v>144259.4</v>
      </c>
      <c r="G13" s="14" t="s">
        <v>6</v>
      </c>
      <c r="H13" s="14">
        <v>0</v>
      </c>
    </row>
    <row r="14" spans="1:8" x14ac:dyDescent="0.3">
      <c r="A14" s="13">
        <v>93863.75</v>
      </c>
      <c r="B14" s="13">
        <v>127320.38</v>
      </c>
      <c r="C14" s="13">
        <v>249839.44</v>
      </c>
      <c r="D14" s="13">
        <v>0</v>
      </c>
      <c r="E14" s="32">
        <v>0</v>
      </c>
      <c r="F14" s="13">
        <v>141585.51999999999</v>
      </c>
      <c r="G14" s="13" t="s">
        <v>7</v>
      </c>
      <c r="H14" s="13">
        <v>1</v>
      </c>
    </row>
    <row r="15" spans="1:8" x14ac:dyDescent="0.3">
      <c r="A15" s="14">
        <v>91992.39</v>
      </c>
      <c r="B15" s="14">
        <v>135495.07</v>
      </c>
      <c r="C15" s="14">
        <v>252664.93</v>
      </c>
      <c r="D15" s="14">
        <v>0</v>
      </c>
      <c r="E15" s="33">
        <v>1</v>
      </c>
      <c r="F15" s="14">
        <v>134307.35</v>
      </c>
      <c r="G15" s="14" t="s">
        <v>6</v>
      </c>
      <c r="H15" s="14">
        <v>0</v>
      </c>
    </row>
    <row r="16" spans="1:8" x14ac:dyDescent="0.3">
      <c r="A16" s="13">
        <v>119943.24</v>
      </c>
      <c r="B16" s="13">
        <v>156547.42000000001</v>
      </c>
      <c r="C16" s="13">
        <v>256512.92</v>
      </c>
      <c r="D16" s="13">
        <v>0</v>
      </c>
      <c r="E16" s="32">
        <v>0</v>
      </c>
      <c r="F16" s="13">
        <v>132602.65</v>
      </c>
      <c r="G16" s="13" t="s">
        <v>7</v>
      </c>
      <c r="H16" s="13">
        <v>1</v>
      </c>
    </row>
    <row r="17" spans="1:8" x14ac:dyDescent="0.3">
      <c r="A17" s="14">
        <v>114523.61</v>
      </c>
      <c r="B17" s="14">
        <v>122616.84</v>
      </c>
      <c r="C17" s="14">
        <v>261776.23</v>
      </c>
      <c r="D17" s="14">
        <v>1</v>
      </c>
      <c r="E17" s="33">
        <v>0</v>
      </c>
      <c r="F17" s="14">
        <v>129917.04</v>
      </c>
      <c r="G17" s="14" t="s">
        <v>5</v>
      </c>
      <c r="H17" s="14">
        <v>0</v>
      </c>
    </row>
    <row r="18" spans="1:8" x14ac:dyDescent="0.3">
      <c r="A18" s="13">
        <v>78013.11</v>
      </c>
      <c r="B18" s="13">
        <v>121597.55</v>
      </c>
      <c r="C18" s="13">
        <v>264346.06</v>
      </c>
      <c r="D18" s="13">
        <v>0</v>
      </c>
      <c r="E18" s="32">
        <v>1</v>
      </c>
      <c r="F18" s="13">
        <v>126992.93</v>
      </c>
      <c r="G18" s="13" t="s">
        <v>6</v>
      </c>
      <c r="H18" s="13">
        <v>0</v>
      </c>
    </row>
    <row r="19" spans="1:8" x14ac:dyDescent="0.3">
      <c r="A19" s="14">
        <v>94657.16</v>
      </c>
      <c r="B19" s="14">
        <v>145077.57999999999</v>
      </c>
      <c r="C19" s="14">
        <v>282574.31</v>
      </c>
      <c r="D19" s="14">
        <v>1</v>
      </c>
      <c r="E19" s="33">
        <v>0</v>
      </c>
      <c r="F19" s="14">
        <v>125370.37</v>
      </c>
      <c r="G19" s="14" t="s">
        <v>5</v>
      </c>
      <c r="H19" s="14">
        <v>0</v>
      </c>
    </row>
    <row r="20" spans="1:8" x14ac:dyDescent="0.3">
      <c r="A20" s="13">
        <v>91749.16</v>
      </c>
      <c r="B20" s="13">
        <v>114175.79</v>
      </c>
      <c r="C20" s="13">
        <v>294919.57</v>
      </c>
      <c r="D20" s="13">
        <v>0</v>
      </c>
      <c r="E20" s="32">
        <v>0</v>
      </c>
      <c r="F20" s="13">
        <v>124266.9</v>
      </c>
      <c r="G20" s="13" t="s">
        <v>7</v>
      </c>
      <c r="H20" s="13">
        <v>1</v>
      </c>
    </row>
    <row r="21" spans="1:8" x14ac:dyDescent="0.3">
      <c r="A21" s="14">
        <v>86419.7</v>
      </c>
      <c r="B21" s="14">
        <v>153514.10999999999</v>
      </c>
      <c r="C21" s="14">
        <v>0</v>
      </c>
      <c r="D21" s="14">
        <v>1</v>
      </c>
      <c r="E21" s="33">
        <v>0</v>
      </c>
      <c r="F21" s="14">
        <v>122776.86</v>
      </c>
      <c r="G21" s="14" t="s">
        <v>5</v>
      </c>
      <c r="H21" s="14">
        <v>0</v>
      </c>
    </row>
    <row r="22" spans="1:8" x14ac:dyDescent="0.3">
      <c r="A22" s="13">
        <v>76253.86</v>
      </c>
      <c r="B22" s="13">
        <v>113867.3</v>
      </c>
      <c r="C22" s="13">
        <v>298664.46999999997</v>
      </c>
      <c r="D22" s="13">
        <v>0</v>
      </c>
      <c r="E22" s="32">
        <v>1</v>
      </c>
      <c r="F22" s="13">
        <v>118474.03</v>
      </c>
      <c r="G22" s="13" t="s">
        <v>6</v>
      </c>
      <c r="H22" s="13">
        <v>0</v>
      </c>
    </row>
    <row r="23" spans="1:8" x14ac:dyDescent="0.3">
      <c r="A23" s="14">
        <v>78389.47</v>
      </c>
      <c r="B23" s="14">
        <v>153773.43</v>
      </c>
      <c r="C23" s="14">
        <v>299737.28999999998</v>
      </c>
      <c r="D23" s="14">
        <v>1</v>
      </c>
      <c r="E23" s="33">
        <v>0</v>
      </c>
      <c r="F23" s="14">
        <v>111313.02</v>
      </c>
      <c r="G23" s="14" t="s">
        <v>5</v>
      </c>
      <c r="H23" s="14">
        <v>0</v>
      </c>
    </row>
    <row r="24" spans="1:8" x14ac:dyDescent="0.3">
      <c r="A24" s="13">
        <v>73994.559999999998</v>
      </c>
      <c r="B24" s="13">
        <v>122782.75</v>
      </c>
      <c r="C24" s="13">
        <v>303319.26</v>
      </c>
      <c r="D24" s="13">
        <v>0</v>
      </c>
      <c r="E24" s="32">
        <v>0</v>
      </c>
      <c r="F24" s="13">
        <v>110352.25</v>
      </c>
      <c r="G24" s="13" t="s">
        <v>7</v>
      </c>
      <c r="H24" s="13">
        <v>1</v>
      </c>
    </row>
    <row r="25" spans="1:8" x14ac:dyDescent="0.3">
      <c r="A25" s="14">
        <v>67532.53</v>
      </c>
      <c r="B25" s="14">
        <v>105751.03</v>
      </c>
      <c r="C25" s="14">
        <v>304768.73</v>
      </c>
      <c r="D25" s="14">
        <v>0</v>
      </c>
      <c r="E25" s="33">
        <v>0</v>
      </c>
      <c r="F25" s="14">
        <v>108733.99</v>
      </c>
      <c r="G25" s="14" t="s">
        <v>7</v>
      </c>
      <c r="H25" s="14">
        <v>1</v>
      </c>
    </row>
    <row r="26" spans="1:8" x14ac:dyDescent="0.3">
      <c r="A26" s="13">
        <v>77044.009999999995</v>
      </c>
      <c r="B26" s="13">
        <v>99281.34</v>
      </c>
      <c r="C26" s="13">
        <v>140574.81</v>
      </c>
      <c r="D26" s="13">
        <v>1</v>
      </c>
      <c r="E26" s="32">
        <v>0</v>
      </c>
      <c r="F26" s="13">
        <v>108552.04</v>
      </c>
      <c r="G26" s="13" t="s">
        <v>5</v>
      </c>
      <c r="H26" s="13">
        <v>0</v>
      </c>
    </row>
    <row r="27" spans="1:8" x14ac:dyDescent="0.3">
      <c r="A27" s="14">
        <v>64664.71</v>
      </c>
      <c r="B27" s="14">
        <v>139553.16</v>
      </c>
      <c r="C27" s="14">
        <v>137962.62</v>
      </c>
      <c r="D27" s="14">
        <v>0</v>
      </c>
      <c r="E27" s="33">
        <v>1</v>
      </c>
      <c r="F27" s="14">
        <v>107404.34</v>
      </c>
      <c r="G27" s="14" t="s">
        <v>6</v>
      </c>
      <c r="H27" s="14">
        <v>0</v>
      </c>
    </row>
    <row r="28" spans="1:8" x14ac:dyDescent="0.3">
      <c r="A28" s="13">
        <v>75328.87</v>
      </c>
      <c r="B28" s="13">
        <v>144135.98000000001</v>
      </c>
      <c r="C28" s="13">
        <v>134050.07</v>
      </c>
      <c r="D28" s="13">
        <v>0</v>
      </c>
      <c r="E28" s="32">
        <v>0</v>
      </c>
      <c r="F28" s="13">
        <v>105733.54</v>
      </c>
      <c r="G28" s="13" t="s">
        <v>7</v>
      </c>
      <c r="H28" s="13">
        <v>1</v>
      </c>
    </row>
    <row r="29" spans="1:8" x14ac:dyDescent="0.3">
      <c r="A29" s="14">
        <v>72107.600000000006</v>
      </c>
      <c r="B29" s="14">
        <v>127864.55</v>
      </c>
      <c r="C29" s="14">
        <v>353183.81</v>
      </c>
      <c r="D29" s="14">
        <v>1</v>
      </c>
      <c r="E29" s="33">
        <v>0</v>
      </c>
      <c r="F29" s="14">
        <v>105008.31</v>
      </c>
      <c r="G29" s="14" t="s">
        <v>5</v>
      </c>
      <c r="H29" s="14">
        <v>0</v>
      </c>
    </row>
    <row r="30" spans="1:8" x14ac:dyDescent="0.3">
      <c r="A30" s="13">
        <v>66051.520000000004</v>
      </c>
      <c r="B30" s="13">
        <v>182645.56</v>
      </c>
      <c r="C30" s="13">
        <v>118148.2</v>
      </c>
      <c r="D30" s="13">
        <v>0</v>
      </c>
      <c r="E30" s="32">
        <v>0</v>
      </c>
      <c r="F30" s="13">
        <v>103282.38</v>
      </c>
      <c r="G30" s="13" t="s">
        <v>7</v>
      </c>
      <c r="H30" s="13">
        <v>1</v>
      </c>
    </row>
    <row r="31" spans="1:8" x14ac:dyDescent="0.3">
      <c r="A31" s="14">
        <v>65605.48</v>
      </c>
      <c r="B31" s="14">
        <v>153032.06</v>
      </c>
      <c r="C31" s="14">
        <v>107138.38</v>
      </c>
      <c r="D31" s="14">
        <v>1</v>
      </c>
      <c r="E31" s="33">
        <v>0</v>
      </c>
      <c r="F31" s="14">
        <v>101004.64</v>
      </c>
      <c r="G31" s="14" t="s">
        <v>5</v>
      </c>
      <c r="H31" s="14">
        <v>0</v>
      </c>
    </row>
    <row r="32" spans="1:8" x14ac:dyDescent="0.3">
      <c r="A32" s="13">
        <v>61994.48</v>
      </c>
      <c r="B32" s="13">
        <v>115641.28</v>
      </c>
      <c r="C32" s="13">
        <v>91131.24</v>
      </c>
      <c r="D32" s="13">
        <v>0</v>
      </c>
      <c r="E32" s="32">
        <v>0</v>
      </c>
      <c r="F32" s="13">
        <v>99937.59</v>
      </c>
      <c r="G32" s="13" t="s">
        <v>7</v>
      </c>
      <c r="H32" s="13">
        <v>1</v>
      </c>
    </row>
    <row r="33" spans="1:8" x14ac:dyDescent="0.3">
      <c r="A33" s="14">
        <v>61136.38</v>
      </c>
      <c r="B33" s="14">
        <v>152701.92000000001</v>
      </c>
      <c r="C33" s="14">
        <v>88218.23</v>
      </c>
      <c r="D33" s="14">
        <v>1</v>
      </c>
      <c r="E33" s="33">
        <v>0</v>
      </c>
      <c r="F33" s="14">
        <v>97483.56</v>
      </c>
      <c r="G33" s="14" t="s">
        <v>5</v>
      </c>
      <c r="H33" s="14">
        <v>0</v>
      </c>
    </row>
    <row r="34" spans="1:8" x14ac:dyDescent="0.3">
      <c r="A34" s="13">
        <v>63408.86</v>
      </c>
      <c r="B34" s="13">
        <v>129219.61</v>
      </c>
      <c r="C34" s="13">
        <v>46085.25</v>
      </c>
      <c r="D34" s="13">
        <v>0</v>
      </c>
      <c r="E34" s="32">
        <v>1</v>
      </c>
      <c r="F34" s="13">
        <v>97427.839999999997</v>
      </c>
      <c r="G34" s="13" t="s">
        <v>6</v>
      </c>
      <c r="H34" s="13">
        <v>0</v>
      </c>
    </row>
    <row r="35" spans="1:8" x14ac:dyDescent="0.3">
      <c r="A35" s="14">
        <v>55493.95</v>
      </c>
      <c r="B35" s="14">
        <v>103057.49</v>
      </c>
      <c r="C35" s="14">
        <v>214634.81</v>
      </c>
      <c r="D35" s="14">
        <v>0</v>
      </c>
      <c r="E35" s="33">
        <v>0</v>
      </c>
      <c r="F35" s="14">
        <v>96778.92</v>
      </c>
      <c r="G35" s="14" t="s">
        <v>7</v>
      </c>
      <c r="H35" s="14">
        <v>1</v>
      </c>
    </row>
    <row r="36" spans="1:8" x14ac:dyDescent="0.3">
      <c r="A36" s="13">
        <v>46426.07</v>
      </c>
      <c r="B36" s="13">
        <v>157693.92000000001</v>
      </c>
      <c r="C36" s="13">
        <v>210797.67</v>
      </c>
      <c r="D36" s="13">
        <v>0</v>
      </c>
      <c r="E36" s="32">
        <v>1</v>
      </c>
      <c r="F36" s="13">
        <v>96712.8</v>
      </c>
      <c r="G36" s="13" t="s">
        <v>6</v>
      </c>
      <c r="H36" s="13">
        <v>0</v>
      </c>
    </row>
    <row r="37" spans="1:8" x14ac:dyDescent="0.3">
      <c r="A37" s="14">
        <v>46014.02</v>
      </c>
      <c r="B37" s="14">
        <v>85047.44</v>
      </c>
      <c r="C37" s="14">
        <v>205517.64</v>
      </c>
      <c r="D37" s="14">
        <v>1</v>
      </c>
      <c r="E37" s="33">
        <v>0</v>
      </c>
      <c r="F37" s="14">
        <v>96479.51</v>
      </c>
      <c r="G37" s="14" t="s">
        <v>5</v>
      </c>
      <c r="H37" s="14">
        <v>0</v>
      </c>
    </row>
    <row r="38" spans="1:8" x14ac:dyDescent="0.3">
      <c r="A38" s="13">
        <v>28663.759999999998</v>
      </c>
      <c r="B38" s="13">
        <v>127056.21</v>
      </c>
      <c r="C38" s="13">
        <v>201126.82</v>
      </c>
      <c r="D38" s="13">
        <v>0</v>
      </c>
      <c r="E38" s="32">
        <v>0</v>
      </c>
      <c r="F38" s="13">
        <v>90708.19</v>
      </c>
      <c r="G38" s="13" t="s">
        <v>7</v>
      </c>
      <c r="H38" s="13">
        <v>1</v>
      </c>
    </row>
    <row r="39" spans="1:8" x14ac:dyDescent="0.3">
      <c r="A39" s="14">
        <v>44069.95</v>
      </c>
      <c r="B39" s="14">
        <v>51283.14</v>
      </c>
      <c r="C39" s="14">
        <v>197029.42</v>
      </c>
      <c r="D39" s="14">
        <v>0</v>
      </c>
      <c r="E39" s="33">
        <v>1</v>
      </c>
      <c r="F39" s="14">
        <v>89949.14</v>
      </c>
      <c r="G39" s="14" t="s">
        <v>6</v>
      </c>
      <c r="H39" s="14">
        <v>0</v>
      </c>
    </row>
    <row r="40" spans="1:8" x14ac:dyDescent="0.3">
      <c r="A40" s="13">
        <v>20229.59</v>
      </c>
      <c r="B40" s="13">
        <v>65947.929999999993</v>
      </c>
      <c r="C40" s="13">
        <v>185265.1</v>
      </c>
      <c r="D40" s="13">
        <v>1</v>
      </c>
      <c r="E40" s="32">
        <v>0</v>
      </c>
      <c r="F40" s="13">
        <v>81229.06</v>
      </c>
      <c r="G40" s="13" t="s">
        <v>5</v>
      </c>
      <c r="H40" s="13">
        <v>0</v>
      </c>
    </row>
    <row r="41" spans="1:8" x14ac:dyDescent="0.3">
      <c r="A41" s="14">
        <v>38558.51</v>
      </c>
      <c r="B41" s="14">
        <v>82982.09</v>
      </c>
      <c r="C41" s="14">
        <v>174999.3</v>
      </c>
      <c r="D41" s="14">
        <v>0</v>
      </c>
      <c r="E41" s="33">
        <v>1</v>
      </c>
      <c r="F41" s="14">
        <v>81005.759999999995</v>
      </c>
      <c r="G41" s="14" t="s">
        <v>6</v>
      </c>
      <c r="H41" s="14">
        <v>0</v>
      </c>
    </row>
    <row r="42" spans="1:8" x14ac:dyDescent="0.3">
      <c r="A42" s="13">
        <v>28754.33</v>
      </c>
      <c r="B42" s="13">
        <v>118546.05</v>
      </c>
      <c r="C42" s="13">
        <v>172795.67</v>
      </c>
      <c r="D42" s="13">
        <v>0</v>
      </c>
      <c r="E42" s="32">
        <v>1</v>
      </c>
      <c r="F42" s="13">
        <v>78239.91</v>
      </c>
      <c r="G42" s="13" t="s">
        <v>6</v>
      </c>
      <c r="H42" s="13">
        <v>0</v>
      </c>
    </row>
    <row r="43" spans="1:8" x14ac:dyDescent="0.3">
      <c r="A43" s="14">
        <v>27892.92</v>
      </c>
      <c r="B43" s="14">
        <v>84710.77</v>
      </c>
      <c r="C43" s="14">
        <v>164470.71</v>
      </c>
      <c r="D43" s="14">
        <v>0</v>
      </c>
      <c r="E43" s="33">
        <v>0</v>
      </c>
      <c r="F43" s="14">
        <v>77798.83</v>
      </c>
      <c r="G43" s="14" t="s">
        <v>7</v>
      </c>
      <c r="H43" s="14">
        <v>1</v>
      </c>
    </row>
    <row r="44" spans="1:8" x14ac:dyDescent="0.3">
      <c r="A44" s="13">
        <v>23640.93</v>
      </c>
      <c r="B44" s="13">
        <v>96189.63</v>
      </c>
      <c r="C44" s="13">
        <v>148001.10999999999</v>
      </c>
      <c r="D44" s="13">
        <v>0</v>
      </c>
      <c r="E44" s="32">
        <v>1</v>
      </c>
      <c r="F44" s="13">
        <v>71498.490000000005</v>
      </c>
      <c r="G44" s="13" t="s">
        <v>6</v>
      </c>
      <c r="H44" s="13">
        <v>0</v>
      </c>
    </row>
    <row r="45" spans="1:8" x14ac:dyDescent="0.3">
      <c r="A45" s="14">
        <v>15505.73</v>
      </c>
      <c r="B45" s="14">
        <v>127382.3</v>
      </c>
      <c r="C45" s="14">
        <v>35534.17</v>
      </c>
      <c r="D45" s="14">
        <v>1</v>
      </c>
      <c r="E45" s="33">
        <v>0</v>
      </c>
      <c r="F45" s="14">
        <v>69758.98</v>
      </c>
      <c r="G45" s="14" t="s">
        <v>5</v>
      </c>
      <c r="H45" s="14">
        <v>0</v>
      </c>
    </row>
    <row r="46" spans="1:8" x14ac:dyDescent="0.3">
      <c r="A46" s="13">
        <v>22177.74</v>
      </c>
      <c r="B46" s="13">
        <v>154806.14000000001</v>
      </c>
      <c r="C46" s="13">
        <v>28334.720000000001</v>
      </c>
      <c r="D46" s="13">
        <v>0</v>
      </c>
      <c r="E46" s="32">
        <v>1</v>
      </c>
      <c r="F46" s="13">
        <v>65200.33</v>
      </c>
      <c r="G46" s="13" t="s">
        <v>6</v>
      </c>
      <c r="H46" s="13">
        <v>0</v>
      </c>
    </row>
    <row r="47" spans="1:8" x14ac:dyDescent="0.3">
      <c r="A47" s="14">
        <v>1000.23</v>
      </c>
      <c r="B47" s="14">
        <v>124153.04</v>
      </c>
      <c r="C47" s="14">
        <v>1903.93</v>
      </c>
      <c r="D47" s="14">
        <v>1</v>
      </c>
      <c r="E47" s="33">
        <v>0</v>
      </c>
      <c r="F47" s="14">
        <v>64926.080000000002</v>
      </c>
      <c r="G47" s="14" t="s">
        <v>5</v>
      </c>
      <c r="H47" s="14">
        <v>0</v>
      </c>
    </row>
    <row r="48" spans="1:8" x14ac:dyDescent="0.3">
      <c r="A48" s="13">
        <v>1315.46</v>
      </c>
      <c r="B48" s="13">
        <v>115816.21</v>
      </c>
      <c r="C48" s="13">
        <v>297114.46000000002</v>
      </c>
      <c r="D48" s="13">
        <v>0</v>
      </c>
      <c r="E48" s="32">
        <v>0</v>
      </c>
      <c r="F48" s="13">
        <v>49490.75</v>
      </c>
      <c r="G48" s="13" t="s">
        <v>7</v>
      </c>
      <c r="H48" s="13">
        <v>1</v>
      </c>
    </row>
    <row r="49" spans="1:8" x14ac:dyDescent="0.3">
      <c r="A49" s="14">
        <v>0</v>
      </c>
      <c r="B49" s="14">
        <v>135426.92000000001</v>
      </c>
      <c r="C49" s="14">
        <v>0</v>
      </c>
      <c r="D49" s="14">
        <v>0</v>
      </c>
      <c r="E49" s="33">
        <v>1</v>
      </c>
      <c r="F49" s="14">
        <v>42559.73</v>
      </c>
      <c r="G49" s="14" t="s">
        <v>6</v>
      </c>
      <c r="H49" s="14">
        <v>0</v>
      </c>
    </row>
    <row r="50" spans="1:8" x14ac:dyDescent="0.3">
      <c r="A50" s="13">
        <v>542.04999999999995</v>
      </c>
      <c r="B50" s="13">
        <v>51743.15</v>
      </c>
      <c r="C50" s="13">
        <v>0</v>
      </c>
      <c r="D50" s="13">
        <v>1</v>
      </c>
      <c r="E50" s="32">
        <v>0</v>
      </c>
      <c r="F50" s="13">
        <v>35673.410000000003</v>
      </c>
      <c r="G50" s="13" t="s">
        <v>5</v>
      </c>
      <c r="H50" s="13">
        <v>0</v>
      </c>
    </row>
    <row r="51" spans="1:8" ht="15" thickBot="1" x14ac:dyDescent="0.35">
      <c r="A51" s="31">
        <v>0</v>
      </c>
      <c r="B51" s="31">
        <v>116983.8</v>
      </c>
      <c r="C51" s="31">
        <v>45173.06</v>
      </c>
      <c r="D51" s="31">
        <v>0</v>
      </c>
      <c r="E51" s="34">
        <v>1</v>
      </c>
      <c r="F51" s="31">
        <v>14681.4</v>
      </c>
      <c r="G51" s="31" t="s">
        <v>6</v>
      </c>
      <c r="H51" s="14">
        <v>0</v>
      </c>
    </row>
    <row r="52" spans="1:8" ht="15" thickTop="1" x14ac:dyDescent="0.3">
      <c r="A52" s="10"/>
      <c r="B52" s="11"/>
      <c r="C52" s="11"/>
      <c r="F52" s="11"/>
      <c r="G52" s="12"/>
      <c r="H52" s="1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30988-0CF4-47E4-A7D2-B4F71FBE86A9}">
  <dimension ref="B3:J25"/>
  <sheetViews>
    <sheetView zoomScale="85" zoomScaleNormal="85" workbookViewId="0">
      <selection activeCell="D9" sqref="D9"/>
    </sheetView>
  </sheetViews>
  <sheetFormatPr defaultRowHeight="14.4" x14ac:dyDescent="0.3"/>
  <cols>
    <col min="1" max="1" width="17.44140625" customWidth="1"/>
    <col min="2" max="2" width="16.44140625" bestFit="1" customWidth="1"/>
    <col min="3" max="3" width="12.44140625" bestFit="1" customWidth="1"/>
    <col min="4" max="4" width="14.44140625" bestFit="1" customWidth="1"/>
    <col min="5" max="5" width="13" bestFit="1" customWidth="1"/>
    <col min="6" max="6" width="12.44140625" bestFit="1" customWidth="1"/>
    <col min="7" max="7" width="13.33203125" bestFit="1" customWidth="1"/>
    <col min="8" max="8" width="12.44140625" bestFit="1" customWidth="1"/>
    <col min="9" max="9" width="13" bestFit="1" customWidth="1"/>
    <col min="10" max="10" width="12.6640625" bestFit="1" customWidth="1"/>
  </cols>
  <sheetData>
    <row r="3" spans="2:10" x14ac:dyDescent="0.3">
      <c r="B3" s="54" t="s">
        <v>8</v>
      </c>
      <c r="C3" s="55"/>
      <c r="D3" s="55"/>
      <c r="E3" s="55"/>
      <c r="F3" s="55"/>
      <c r="G3" s="55"/>
      <c r="H3" s="55"/>
      <c r="I3" s="55"/>
      <c r="J3" s="56"/>
    </row>
    <row r="4" spans="2:10" x14ac:dyDescent="0.3">
      <c r="B4" s="37"/>
      <c r="C4" s="37"/>
      <c r="D4" s="37"/>
      <c r="E4" s="37"/>
      <c r="F4" s="37"/>
      <c r="G4" s="37"/>
      <c r="H4" s="37"/>
      <c r="I4" s="37"/>
      <c r="J4" s="37"/>
    </row>
    <row r="5" spans="2:10" x14ac:dyDescent="0.3">
      <c r="B5" s="40" t="s">
        <v>9</v>
      </c>
      <c r="C5" s="40"/>
      <c r="D5" s="41"/>
      <c r="E5" s="41"/>
      <c r="F5" s="41"/>
      <c r="G5" s="41"/>
      <c r="H5" s="41"/>
      <c r="I5" s="41"/>
      <c r="J5" s="41"/>
    </row>
    <row r="6" spans="2:10" x14ac:dyDescent="0.3">
      <c r="B6" s="44" t="s">
        <v>10</v>
      </c>
      <c r="C6" s="44">
        <v>0.97506537439061736</v>
      </c>
      <c r="D6" s="41"/>
      <c r="E6" s="41"/>
      <c r="F6" s="41"/>
      <c r="G6" s="41"/>
      <c r="H6" s="41"/>
      <c r="I6" s="41"/>
      <c r="J6" s="41"/>
    </row>
    <row r="7" spans="2:10" x14ac:dyDescent="0.3">
      <c r="B7" s="44" t="s">
        <v>11</v>
      </c>
      <c r="C7" s="44">
        <v>0.95075248433551485</v>
      </c>
      <c r="D7" s="41"/>
      <c r="E7" s="41"/>
      <c r="F7" s="41"/>
      <c r="G7" s="41"/>
      <c r="H7" s="41"/>
      <c r="I7" s="41"/>
      <c r="J7" s="41"/>
    </row>
    <row r="8" spans="2:10" x14ac:dyDescent="0.3">
      <c r="B8" s="44" t="s">
        <v>12</v>
      </c>
      <c r="C8" s="44">
        <v>0.94515617573727795</v>
      </c>
      <c r="D8" s="41"/>
      <c r="E8" s="41"/>
      <c r="F8" s="41"/>
      <c r="G8" s="41"/>
      <c r="H8" s="41"/>
      <c r="I8" s="41"/>
      <c r="J8" s="41"/>
    </row>
    <row r="9" spans="2:10" x14ac:dyDescent="0.3">
      <c r="B9" s="41" t="s">
        <v>13</v>
      </c>
      <c r="C9" s="41">
        <v>9439.2069731445663</v>
      </c>
      <c r="D9" s="41"/>
      <c r="E9" s="41"/>
      <c r="F9" s="41"/>
      <c r="G9" s="41"/>
      <c r="H9" s="41"/>
      <c r="I9" s="41"/>
      <c r="J9" s="41"/>
    </row>
    <row r="10" spans="2:10" x14ac:dyDescent="0.3">
      <c r="B10" s="41" t="s">
        <v>14</v>
      </c>
      <c r="C10" s="41">
        <v>50</v>
      </c>
      <c r="D10" s="41"/>
      <c r="E10" s="41"/>
      <c r="F10" s="41"/>
      <c r="G10" s="41"/>
      <c r="H10" s="41"/>
      <c r="I10" s="41"/>
      <c r="J10" s="41"/>
    </row>
    <row r="11" spans="2:10" x14ac:dyDescent="0.3">
      <c r="B11" s="37"/>
      <c r="C11" s="37"/>
      <c r="D11" s="37"/>
      <c r="E11" s="37"/>
      <c r="F11" s="37"/>
      <c r="G11" s="37"/>
      <c r="H11" s="37"/>
      <c r="I11" s="37"/>
      <c r="J11" s="37"/>
    </row>
    <row r="12" spans="2:10" x14ac:dyDescent="0.3">
      <c r="B12" s="46" t="s">
        <v>15</v>
      </c>
      <c r="C12" s="38"/>
      <c r="D12" s="38"/>
      <c r="E12" s="38"/>
      <c r="F12" s="38"/>
      <c r="G12" s="38"/>
      <c r="H12" s="38"/>
      <c r="I12" s="38"/>
      <c r="J12" s="38"/>
    </row>
    <row r="13" spans="2:10" x14ac:dyDescent="0.3">
      <c r="B13" s="39"/>
      <c r="C13" s="39" t="s">
        <v>16</v>
      </c>
      <c r="D13" s="39" t="s">
        <v>17</v>
      </c>
      <c r="E13" s="39" t="s">
        <v>18</v>
      </c>
      <c r="F13" s="39" t="s">
        <v>19</v>
      </c>
      <c r="G13" s="39" t="s">
        <v>20</v>
      </c>
      <c r="H13" s="38"/>
      <c r="I13" s="38"/>
      <c r="J13" s="38"/>
    </row>
    <row r="14" spans="2:10" x14ac:dyDescent="0.3">
      <c r="B14" s="38" t="s">
        <v>21</v>
      </c>
      <c r="C14" s="38">
        <v>5</v>
      </c>
      <c r="D14" s="38">
        <v>75684480852.747299</v>
      </c>
      <c r="E14" s="38">
        <v>15136896170.549459</v>
      </c>
      <c r="F14" s="38">
        <v>169.8892167302993</v>
      </c>
      <c r="G14" s="38">
        <v>1.3395474068703204E-27</v>
      </c>
      <c r="H14" s="38"/>
      <c r="I14" s="38"/>
      <c r="J14" s="38"/>
    </row>
    <row r="15" spans="2:10" x14ac:dyDescent="0.3">
      <c r="B15" s="38" t="s">
        <v>22</v>
      </c>
      <c r="C15" s="38">
        <v>44</v>
      </c>
      <c r="D15" s="38">
        <v>3920339644.4018841</v>
      </c>
      <c r="E15" s="38">
        <v>89098628.281861007</v>
      </c>
      <c r="F15" s="38"/>
      <c r="G15" s="38"/>
      <c r="H15" s="38"/>
      <c r="I15" s="38"/>
      <c r="J15" s="38"/>
    </row>
    <row r="16" spans="2:10" x14ac:dyDescent="0.3">
      <c r="B16" s="38" t="s">
        <v>23</v>
      </c>
      <c r="C16" s="38">
        <v>49</v>
      </c>
      <c r="D16" s="38">
        <v>79604820497.149185</v>
      </c>
      <c r="E16" s="38"/>
      <c r="F16" s="38"/>
      <c r="G16" s="38"/>
      <c r="H16" s="38"/>
      <c r="I16" s="38"/>
      <c r="J16" s="38"/>
    </row>
    <row r="17" spans="2:10" x14ac:dyDescent="0.3">
      <c r="B17" s="37"/>
      <c r="C17" s="37"/>
      <c r="D17" s="37"/>
      <c r="E17" s="37"/>
      <c r="F17" s="37"/>
      <c r="G17" s="37"/>
      <c r="H17" s="37"/>
      <c r="I17" s="37"/>
      <c r="J17" s="37"/>
    </row>
    <row r="18" spans="2:10" x14ac:dyDescent="0.3">
      <c r="B18" s="42"/>
      <c r="C18" s="47" t="s">
        <v>24</v>
      </c>
      <c r="D18" s="47" t="s">
        <v>13</v>
      </c>
      <c r="E18" s="47" t="s">
        <v>25</v>
      </c>
      <c r="F18" s="49" t="s">
        <v>26</v>
      </c>
      <c r="G18" s="47" t="s">
        <v>27</v>
      </c>
      <c r="H18" s="47" t="s">
        <v>28</v>
      </c>
      <c r="I18" s="47" t="s">
        <v>29</v>
      </c>
      <c r="J18" s="47" t="s">
        <v>30</v>
      </c>
    </row>
    <row r="19" spans="2:10" x14ac:dyDescent="0.3">
      <c r="B19" s="43" t="s">
        <v>31</v>
      </c>
      <c r="C19" s="43">
        <v>50083.456812533055</v>
      </c>
      <c r="D19" s="43">
        <v>6952.5868600940366</v>
      </c>
      <c r="E19" s="43">
        <v>7.2035715368043105</v>
      </c>
      <c r="F19" s="50">
        <v>5.7571754060089414E-9</v>
      </c>
      <c r="G19" s="43">
        <v>36071.438696195743</v>
      </c>
      <c r="H19" s="43">
        <v>64095.474928870368</v>
      </c>
      <c r="I19" s="43">
        <v>36071.438696195743</v>
      </c>
      <c r="J19" s="43">
        <v>64095.474928870368</v>
      </c>
    </row>
    <row r="20" spans="2:10" x14ac:dyDescent="0.3">
      <c r="B20" s="45" t="s">
        <v>0</v>
      </c>
      <c r="C20" s="45">
        <v>0.80602311371817548</v>
      </c>
      <c r="D20" s="43">
        <v>4.640696547625095E-2</v>
      </c>
      <c r="E20" s="43">
        <v>17.368580458695639</v>
      </c>
      <c r="F20" s="50">
        <v>2.5787719234578564E-21</v>
      </c>
      <c r="G20" s="43">
        <v>0.71249602026900805</v>
      </c>
      <c r="H20" s="43">
        <v>0.89955020716734291</v>
      </c>
      <c r="I20" s="43">
        <v>0.71249602026900805</v>
      </c>
      <c r="J20" s="43">
        <v>0.89955020716734291</v>
      </c>
    </row>
    <row r="21" spans="2:10" x14ac:dyDescent="0.3">
      <c r="B21" s="45" t="s">
        <v>1</v>
      </c>
      <c r="C21" s="45">
        <v>-2.70043195756547E-2</v>
      </c>
      <c r="D21" s="43">
        <v>5.2231549669929496E-2</v>
      </c>
      <c r="E21" s="43">
        <v>-0.51701164806146849</v>
      </c>
      <c r="F21" s="50">
        <v>0.6077373268114461</v>
      </c>
      <c r="G21" s="43">
        <v>-0.13227009114337954</v>
      </c>
      <c r="H21" s="43">
        <v>7.826145199207013E-2</v>
      </c>
      <c r="I21" s="43">
        <v>-0.13227009114337954</v>
      </c>
      <c r="J21" s="43">
        <v>7.826145199207013E-2</v>
      </c>
    </row>
    <row r="22" spans="2:10" x14ac:dyDescent="0.3">
      <c r="B22" s="45" t="s">
        <v>2</v>
      </c>
      <c r="C22" s="45">
        <v>2.6979861034460064E-2</v>
      </c>
      <c r="D22" s="43">
        <v>1.7142157663525368E-2</v>
      </c>
      <c r="E22" s="43">
        <v>1.5738894463599002</v>
      </c>
      <c r="F22" s="50">
        <v>0.1226769270786382</v>
      </c>
      <c r="G22" s="43">
        <v>-7.5678876766116544E-3</v>
      </c>
      <c r="H22" s="43">
        <v>6.1527609745531786E-2</v>
      </c>
      <c r="I22" s="43">
        <v>-7.5678876766116544E-3</v>
      </c>
      <c r="J22" s="43">
        <v>6.1527609745531786E-2</v>
      </c>
    </row>
    <row r="23" spans="2:10" x14ac:dyDescent="0.3">
      <c r="B23" s="45" t="s">
        <v>6</v>
      </c>
      <c r="C23" s="45">
        <v>41.887019133568877</v>
      </c>
      <c r="D23" s="43">
        <v>3256.0391279966743</v>
      </c>
      <c r="E23" s="43">
        <v>1.2864409021810644E-2</v>
      </c>
      <c r="F23" s="50">
        <v>0.98979412416074841</v>
      </c>
      <c r="G23" s="43">
        <v>-6520.2286605510799</v>
      </c>
      <c r="H23" s="43">
        <v>6604.0026988182181</v>
      </c>
      <c r="I23" s="43">
        <v>-6520.2286605510799</v>
      </c>
      <c r="J23" s="43">
        <v>6604.0026988182181</v>
      </c>
    </row>
    <row r="24" spans="2:10" x14ac:dyDescent="0.3">
      <c r="B24" s="45" t="s">
        <v>7</v>
      </c>
      <c r="C24" s="45">
        <v>240.67581199635023</v>
      </c>
      <c r="D24" s="43">
        <v>3338.857364989864</v>
      </c>
      <c r="E24" s="43">
        <v>7.2083286491958568E-2</v>
      </c>
      <c r="F24" s="50">
        <v>0.94286229745382</v>
      </c>
      <c r="G24" s="43">
        <v>-6488.3490570969716</v>
      </c>
      <c r="H24" s="43">
        <v>6969.7006810896728</v>
      </c>
      <c r="I24" s="43">
        <v>-6488.3490570969716</v>
      </c>
      <c r="J24" s="43">
        <v>6969.7006810896728</v>
      </c>
    </row>
    <row r="25" spans="2:10" x14ac:dyDescent="0.3">
      <c r="B25" s="37"/>
      <c r="C25" s="37"/>
      <c r="D25" s="37"/>
      <c r="E25" s="37"/>
      <c r="F25" s="37"/>
      <c r="G25" s="37"/>
      <c r="H25" s="37"/>
      <c r="I25" s="37"/>
      <c r="J25" s="37"/>
    </row>
  </sheetData>
  <mergeCells count="1">
    <mergeCell ref="B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192B3-16B5-4D70-813A-143AC2ADFD93}">
  <dimension ref="A1:I40"/>
  <sheetViews>
    <sheetView workbookViewId="0">
      <selection activeCell="F5" sqref="F5"/>
    </sheetView>
  </sheetViews>
  <sheetFormatPr defaultRowHeight="14.4" x14ac:dyDescent="0.3"/>
  <cols>
    <col min="1" max="1" width="17.44140625" bestFit="1" customWidth="1"/>
    <col min="2" max="2" width="15.6640625" bestFit="1" customWidth="1"/>
    <col min="3" max="3" width="18.33203125" bestFit="1" customWidth="1"/>
    <col min="4" max="4" width="12" style="51" bestFit="1" customWidth="1"/>
    <col min="5" max="5" width="7.6640625" bestFit="1" customWidth="1"/>
    <col min="6" max="6" width="12.6640625" bestFit="1" customWidth="1"/>
    <col min="7" max="7" width="13.5546875" bestFit="1" customWidth="1"/>
    <col min="8" max="8" width="16.109375" bestFit="1" customWidth="1"/>
    <col min="9" max="9" width="12.6640625" bestFit="1" customWidth="1"/>
  </cols>
  <sheetData>
    <row r="1" spans="1:4" x14ac:dyDescent="0.3">
      <c r="A1" s="59" t="s">
        <v>32</v>
      </c>
      <c r="B1" s="59" t="s">
        <v>1</v>
      </c>
      <c r="C1" s="59" t="s">
        <v>2</v>
      </c>
      <c r="D1" s="60" t="s">
        <v>3</v>
      </c>
    </row>
    <row r="2" spans="1:4" x14ac:dyDescent="0.3">
      <c r="A2" s="57">
        <v>21892.92</v>
      </c>
      <c r="B2" s="57">
        <v>81910.77</v>
      </c>
      <c r="C2" s="57">
        <v>164270.70000000001</v>
      </c>
      <c r="D2" s="58">
        <f>$B$7+($B$8*Table4[[#This Row],[R&amp;D_Spend]])+($B$9*Table4[[#This Row],[Administration]])+($B$10*Table4[[#This Row],[Marketing_Spend]])</f>
        <v>69949.712407581494</v>
      </c>
    </row>
    <row r="3" spans="1:4" x14ac:dyDescent="0.3">
      <c r="A3" s="57">
        <v>23940.93</v>
      </c>
      <c r="B3" s="57">
        <v>96489.63</v>
      </c>
      <c r="C3" s="57">
        <v>137001.1</v>
      </c>
      <c r="D3" s="58">
        <f>$B$7+($B$8*Table4[[#This Row],[R&amp;D_Spend]])+($B$9*Table4[[#This Row],[Administration]])+($B$10*Table4[[#This Row],[Marketing_Spend]])</f>
        <v>70471.033591753425</v>
      </c>
    </row>
    <row r="4" spans="1:4" x14ac:dyDescent="0.3">
      <c r="A4" s="57">
        <f>SUBTOTAL(109,Table4[R&amp;D_Spend])</f>
        <v>45833.85</v>
      </c>
      <c r="B4" s="57">
        <f>SUBTOTAL(109,Table4[Administration])</f>
        <v>178400.40000000002</v>
      </c>
      <c r="C4" s="57">
        <f>SUBTOTAL(109,Table4[Marketing_Spend])</f>
        <v>301271.80000000005</v>
      </c>
      <c r="D4" s="57">
        <f>SUBTOTAL(109,Table4[Profit])</f>
        <v>140420.7459993349</v>
      </c>
    </row>
    <row r="5" spans="1:4" ht="15" thickBot="1" x14ac:dyDescent="0.35"/>
    <row r="6" spans="1:4" x14ac:dyDescent="0.3">
      <c r="A6" s="6"/>
      <c r="B6" s="9" t="s">
        <v>24</v>
      </c>
    </row>
    <row r="7" spans="1:4" x14ac:dyDescent="0.3">
      <c r="A7" t="s">
        <v>31</v>
      </c>
      <c r="B7">
        <v>50083.456812533055</v>
      </c>
    </row>
    <row r="8" spans="1:4" x14ac:dyDescent="0.3">
      <c r="A8" s="8" t="s">
        <v>0</v>
      </c>
      <c r="B8" s="8">
        <v>0.80602311371817548</v>
      </c>
    </row>
    <row r="9" spans="1:4" x14ac:dyDescent="0.3">
      <c r="A9" s="8" t="s">
        <v>1</v>
      </c>
      <c r="B9" s="8">
        <v>-2.70043195756547E-2</v>
      </c>
    </row>
    <row r="10" spans="1:4" x14ac:dyDescent="0.3">
      <c r="A10" s="8" t="s">
        <v>2</v>
      </c>
      <c r="B10" s="8">
        <v>2.6979861034460064E-2</v>
      </c>
    </row>
    <row r="13" spans="1:4" x14ac:dyDescent="0.3">
      <c r="A13" t="s">
        <v>8</v>
      </c>
    </row>
    <row r="14" spans="1:4" ht="15" thickBot="1" x14ac:dyDescent="0.35"/>
    <row r="15" spans="1:4" x14ac:dyDescent="0.3">
      <c r="A15" s="7" t="s">
        <v>9</v>
      </c>
      <c r="B15" s="7"/>
    </row>
    <row r="16" spans="1:4" x14ac:dyDescent="0.3">
      <c r="A16" t="s">
        <v>10</v>
      </c>
      <c r="B16">
        <v>1</v>
      </c>
    </row>
    <row r="17" spans="1:9" x14ac:dyDescent="0.3">
      <c r="A17" t="s">
        <v>11</v>
      </c>
      <c r="B17">
        <v>1</v>
      </c>
    </row>
    <row r="18" spans="1:9" x14ac:dyDescent="0.3">
      <c r="A18" t="s">
        <v>12</v>
      </c>
      <c r="B18">
        <v>65535</v>
      </c>
    </row>
    <row r="19" spans="1:9" x14ac:dyDescent="0.3">
      <c r="A19" t="s">
        <v>13</v>
      </c>
      <c r="B19">
        <v>0</v>
      </c>
    </row>
    <row r="20" spans="1:9" ht="15" thickBot="1" x14ac:dyDescent="0.35">
      <c r="A20" s="5" t="s">
        <v>14</v>
      </c>
      <c r="B20" s="5">
        <v>2</v>
      </c>
    </row>
    <row r="22" spans="1:9" ht="15" thickBot="1" x14ac:dyDescent="0.35">
      <c r="A22" t="s">
        <v>15</v>
      </c>
    </row>
    <row r="23" spans="1:9" x14ac:dyDescent="0.3">
      <c r="A23" s="6"/>
      <c r="B23" s="6" t="s">
        <v>16</v>
      </c>
      <c r="C23" s="6" t="s">
        <v>17</v>
      </c>
      <c r="D23" s="52" t="s">
        <v>18</v>
      </c>
      <c r="E23" s="6" t="s">
        <v>19</v>
      </c>
      <c r="F23" s="6" t="s">
        <v>20</v>
      </c>
    </row>
    <row r="24" spans="1:9" x14ac:dyDescent="0.3">
      <c r="A24" t="s">
        <v>21</v>
      </c>
      <c r="B24">
        <v>3</v>
      </c>
      <c r="C24">
        <v>135887.8885332123</v>
      </c>
      <c r="D24" s="51">
        <v>45295.962844404101</v>
      </c>
      <c r="E24" t="e">
        <v>#NUM!</v>
      </c>
      <c r="F24" t="e">
        <v>#NUM!</v>
      </c>
    </row>
    <row r="25" spans="1:9" x14ac:dyDescent="0.3">
      <c r="A25" t="s">
        <v>22</v>
      </c>
      <c r="B25">
        <v>0</v>
      </c>
      <c r="C25">
        <v>0</v>
      </c>
      <c r="D25" s="51">
        <v>65535</v>
      </c>
    </row>
    <row r="26" spans="1:9" ht="15" thickBot="1" x14ac:dyDescent="0.35">
      <c r="A26" s="5" t="s">
        <v>23</v>
      </c>
      <c r="B26" s="5">
        <v>3</v>
      </c>
      <c r="C26" s="5">
        <v>135887.8885332123</v>
      </c>
      <c r="D26" s="53"/>
      <c r="E26" s="5"/>
      <c r="F26" s="5"/>
    </row>
    <row r="27" spans="1:9" ht="15" thickBot="1" x14ac:dyDescent="0.35"/>
    <row r="28" spans="1:9" x14ac:dyDescent="0.3">
      <c r="A28" s="6"/>
      <c r="B28" s="6" t="s">
        <v>24</v>
      </c>
      <c r="C28" s="6" t="s">
        <v>13</v>
      </c>
      <c r="D28" s="52" t="s">
        <v>25</v>
      </c>
      <c r="E28" s="6" t="s">
        <v>26</v>
      </c>
      <c r="F28" s="6" t="s">
        <v>27</v>
      </c>
      <c r="G28" s="6" t="s">
        <v>28</v>
      </c>
      <c r="H28" s="6" t="s">
        <v>29</v>
      </c>
      <c r="I28" s="6" t="s">
        <v>30</v>
      </c>
    </row>
    <row r="29" spans="1:9" x14ac:dyDescent="0.3">
      <c r="A29" t="s">
        <v>31</v>
      </c>
      <c r="B29">
        <v>73090.125022682259</v>
      </c>
      <c r="C29">
        <v>0</v>
      </c>
      <c r="D29" s="51">
        <v>65535</v>
      </c>
      <c r="E29" t="e">
        <v>#NUM!</v>
      </c>
      <c r="F29" t="e">
        <v>#VALUE!</v>
      </c>
      <c r="G29" t="e">
        <v>#VALUE!</v>
      </c>
      <c r="H29">
        <v>73090.125022682259</v>
      </c>
      <c r="I29">
        <v>73090.125022682259</v>
      </c>
    </row>
    <row r="30" spans="1:9" x14ac:dyDescent="0.3">
      <c r="A30" t="s">
        <v>32</v>
      </c>
      <c r="B30">
        <v>0</v>
      </c>
      <c r="C30">
        <v>0</v>
      </c>
      <c r="D30" s="51">
        <v>65535</v>
      </c>
      <c r="E30" t="e">
        <v>#NUM!</v>
      </c>
      <c r="F30">
        <v>0</v>
      </c>
      <c r="G30">
        <v>0</v>
      </c>
      <c r="H30">
        <v>0</v>
      </c>
      <c r="I30">
        <v>0</v>
      </c>
    </row>
    <row r="31" spans="1:9" x14ac:dyDescent="0.3">
      <c r="A31" t="s">
        <v>1</v>
      </c>
      <c r="B31">
        <v>0</v>
      </c>
      <c r="C31">
        <v>0</v>
      </c>
      <c r="D31" s="51">
        <v>65535</v>
      </c>
      <c r="E31" t="e">
        <v>#NUM!</v>
      </c>
      <c r="F31">
        <v>0</v>
      </c>
      <c r="G31">
        <v>0</v>
      </c>
      <c r="H31">
        <v>0</v>
      </c>
      <c r="I31">
        <v>0</v>
      </c>
    </row>
    <row r="32" spans="1:9" ht="15" thickBot="1" x14ac:dyDescent="0.35">
      <c r="A32" s="5" t="s">
        <v>2</v>
      </c>
      <c r="B32" s="5">
        <v>-1.9117302203623485E-2</v>
      </c>
      <c r="C32" s="5">
        <v>0</v>
      </c>
      <c r="D32" s="53">
        <v>65535</v>
      </c>
      <c r="E32" s="5" t="e">
        <v>#NUM!</v>
      </c>
      <c r="F32" s="5">
        <v>-1.9117302203623485E-2</v>
      </c>
      <c r="G32" s="5">
        <v>-1.9117302203623485E-2</v>
      </c>
      <c r="H32" s="5">
        <v>-1.9117302203623485E-2</v>
      </c>
      <c r="I32" s="5">
        <v>-1.9117302203623485E-2</v>
      </c>
    </row>
    <row r="36" spans="1:3" x14ac:dyDescent="0.3">
      <c r="A36" t="s">
        <v>33</v>
      </c>
    </row>
    <row r="37" spans="1:3" ht="15" thickBot="1" x14ac:dyDescent="0.35"/>
    <row r="38" spans="1:3" x14ac:dyDescent="0.3">
      <c r="A38" s="6" t="s">
        <v>34</v>
      </c>
      <c r="B38" s="6" t="s">
        <v>35</v>
      </c>
      <c r="C38" s="6" t="s">
        <v>36</v>
      </c>
    </row>
    <row r="39" spans="1:3" x14ac:dyDescent="0.3">
      <c r="A39">
        <v>1</v>
      </c>
      <c r="B39">
        <v>69949.712407581494</v>
      </c>
      <c r="C39">
        <v>0</v>
      </c>
    </row>
    <row r="40" spans="1:3" ht="15" thickBot="1" x14ac:dyDescent="0.35">
      <c r="A40" s="5">
        <v>2</v>
      </c>
      <c r="B40" s="5">
        <v>70471.033591753425</v>
      </c>
      <c r="C40" s="5">
        <v>0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D321C-774C-44B0-B018-8825FEB3AA60}">
  <dimension ref="A1:G7"/>
  <sheetViews>
    <sheetView workbookViewId="0">
      <selection activeCell="F18" sqref="F18"/>
    </sheetView>
  </sheetViews>
  <sheetFormatPr defaultRowHeight="14.4" x14ac:dyDescent="0.3"/>
  <cols>
    <col min="1" max="1" width="15.33203125" bestFit="1" customWidth="1"/>
    <col min="2" max="2" width="12" bestFit="1" customWidth="1"/>
    <col min="3" max="3" width="13.5546875" bestFit="1" customWidth="1"/>
    <col min="4" max="4" width="16" bestFit="1" customWidth="1"/>
    <col min="5" max="5" width="12.6640625" bestFit="1" customWidth="1"/>
    <col min="6" max="6" width="12" bestFit="1" customWidth="1"/>
    <col min="7" max="7" width="6.109375" bestFit="1" customWidth="1"/>
  </cols>
  <sheetData>
    <row r="1" spans="1:7" x14ac:dyDescent="0.3">
      <c r="A1" s="6"/>
      <c r="B1" s="6" t="s">
        <v>0</v>
      </c>
      <c r="C1" s="6" t="s">
        <v>1</v>
      </c>
      <c r="D1" s="6" t="s">
        <v>2</v>
      </c>
      <c r="E1" s="6" t="s">
        <v>5</v>
      </c>
      <c r="F1" s="6" t="s">
        <v>7</v>
      </c>
      <c r="G1" s="6" t="s">
        <v>3</v>
      </c>
    </row>
    <row r="2" spans="1:7" x14ac:dyDescent="0.3">
      <c r="A2" t="s">
        <v>0</v>
      </c>
      <c r="B2">
        <v>1</v>
      </c>
    </row>
    <row r="3" spans="1:7" x14ac:dyDescent="0.3">
      <c r="A3" t="s">
        <v>1</v>
      </c>
      <c r="B3">
        <v>0.24195524508168914</v>
      </c>
      <c r="C3">
        <v>1</v>
      </c>
    </row>
    <row r="4" spans="1:7" x14ac:dyDescent="0.3">
      <c r="A4" t="s">
        <v>2</v>
      </c>
      <c r="B4">
        <v>0.72424813305387914</v>
      </c>
      <c r="C4">
        <v>-3.2153875125386561E-2</v>
      </c>
      <c r="D4">
        <v>1</v>
      </c>
    </row>
    <row r="5" spans="1:7" x14ac:dyDescent="0.3">
      <c r="A5" t="s">
        <v>5</v>
      </c>
      <c r="B5">
        <v>3.9068162292789532E-2</v>
      </c>
      <c r="C5">
        <v>5.1452259391451096E-3</v>
      </c>
      <c r="D5">
        <v>-3.3669800072280938E-2</v>
      </c>
      <c r="E5">
        <v>1</v>
      </c>
    </row>
    <row r="6" spans="1:7" x14ac:dyDescent="0.3">
      <c r="A6" t="s">
        <v>7</v>
      </c>
      <c r="B6">
        <v>0.10571105702503045</v>
      </c>
      <c r="C6">
        <v>1.0493089070248891E-2</v>
      </c>
      <c r="D6">
        <v>0.20568544855258075</v>
      </c>
      <c r="E6">
        <v>-0.49236596391733112</v>
      </c>
      <c r="F6">
        <v>1</v>
      </c>
    </row>
    <row r="7" spans="1:7" ht="15" thickBot="1" x14ac:dyDescent="0.35">
      <c r="A7" s="5" t="s">
        <v>3</v>
      </c>
      <c r="B7" s="5">
        <v>0.97290046565948296</v>
      </c>
      <c r="C7" s="5">
        <v>0.20071656826872131</v>
      </c>
      <c r="D7" s="5">
        <v>0.74776572174147637</v>
      </c>
      <c r="E7" s="5">
        <v>3.1367600151302778E-2</v>
      </c>
      <c r="F7" s="5">
        <v>0.11624426298842246</v>
      </c>
      <c r="G7" s="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9F78-595D-49E8-B5AA-7A61303CC107}">
  <dimension ref="A1:F15"/>
  <sheetViews>
    <sheetView workbookViewId="0">
      <selection activeCell="A15" sqref="A15"/>
    </sheetView>
  </sheetViews>
  <sheetFormatPr defaultRowHeight="14.4" x14ac:dyDescent="0.3"/>
  <cols>
    <col min="1" max="1" width="16.5546875" bestFit="1" customWidth="1"/>
    <col min="2" max="2" width="12.6640625" bestFit="1" customWidth="1"/>
    <col min="3" max="3" width="16.5546875" bestFit="1" customWidth="1"/>
    <col min="4" max="4" width="12.6640625" bestFit="1" customWidth="1"/>
    <col min="5" max="5" width="16.5546875" bestFit="1" customWidth="1"/>
    <col min="6" max="6" width="12.6640625" bestFit="1" customWidth="1"/>
  </cols>
  <sheetData>
    <row r="1" spans="1:6" x14ac:dyDescent="0.3">
      <c r="A1" s="6">
        <v>165349.20000000001</v>
      </c>
      <c r="B1" s="6"/>
      <c r="C1" s="6">
        <v>136897.79999999999</v>
      </c>
      <c r="D1" s="6"/>
      <c r="E1" s="6">
        <v>471784.1</v>
      </c>
      <c r="F1" s="6"/>
    </row>
    <row r="3" spans="1:6" x14ac:dyDescent="0.3">
      <c r="A3" t="s">
        <v>37</v>
      </c>
      <c r="B3">
        <v>71851.66489795917</v>
      </c>
      <c r="C3" t="s">
        <v>37</v>
      </c>
      <c r="D3">
        <v>121027.22816326526</v>
      </c>
      <c r="E3" t="s">
        <v>37</v>
      </c>
      <c r="F3">
        <v>205703.48551020413</v>
      </c>
    </row>
    <row r="4" spans="1:6" x14ac:dyDescent="0.3">
      <c r="A4" t="s">
        <v>13</v>
      </c>
      <c r="B4">
        <v>6344.586552008338</v>
      </c>
      <c r="C4" t="s">
        <v>13</v>
      </c>
      <c r="D4">
        <v>4031.0249168092664</v>
      </c>
      <c r="E4" t="s">
        <v>13</v>
      </c>
      <c r="F4">
        <v>16794.680599621443</v>
      </c>
    </row>
    <row r="5" spans="1:6" x14ac:dyDescent="0.3">
      <c r="A5" t="s">
        <v>38</v>
      </c>
      <c r="B5">
        <v>72107.600000000006</v>
      </c>
      <c r="C5" t="s">
        <v>38</v>
      </c>
      <c r="D5">
        <v>122616.84</v>
      </c>
      <c r="E5" t="s">
        <v>38</v>
      </c>
      <c r="F5">
        <v>210797.67</v>
      </c>
    </row>
    <row r="6" spans="1:6" x14ac:dyDescent="0.3">
      <c r="A6" t="s">
        <v>39</v>
      </c>
      <c r="B6">
        <v>0</v>
      </c>
      <c r="C6" t="s">
        <v>39</v>
      </c>
      <c r="D6" t="e">
        <v>#N/A</v>
      </c>
      <c r="E6" t="s">
        <v>39</v>
      </c>
      <c r="F6">
        <v>0</v>
      </c>
    </row>
    <row r="7" spans="1:6" x14ac:dyDescent="0.3">
      <c r="A7" t="s">
        <v>40</v>
      </c>
      <c r="B7">
        <v>44412.105864058365</v>
      </c>
      <c r="C7" t="s">
        <v>40</v>
      </c>
      <c r="D7">
        <v>28217.174417664864</v>
      </c>
      <c r="E7" t="s">
        <v>40</v>
      </c>
      <c r="F7">
        <v>117562.76419735009</v>
      </c>
    </row>
    <row r="8" spans="1:6" x14ac:dyDescent="0.3">
      <c r="A8" t="s">
        <v>41</v>
      </c>
      <c r="B8">
        <v>1972435147.2803276</v>
      </c>
      <c r="C8" t="s">
        <v>41</v>
      </c>
      <c r="D8">
        <v>796208932.11692047</v>
      </c>
      <c r="E8" t="s">
        <v>41</v>
      </c>
      <c r="F8">
        <v>13821003525.721741</v>
      </c>
    </row>
    <row r="9" spans="1:6" x14ac:dyDescent="0.3">
      <c r="A9" t="s">
        <v>42</v>
      </c>
      <c r="B9">
        <v>-0.77424588329739086</v>
      </c>
      <c r="C9" t="s">
        <v>42</v>
      </c>
      <c r="D9">
        <v>0.1777416326614909</v>
      </c>
      <c r="E9" t="s">
        <v>42</v>
      </c>
      <c r="F9">
        <v>-0.79069648658845315</v>
      </c>
    </row>
    <row r="10" spans="1:6" x14ac:dyDescent="0.3">
      <c r="A10" t="s">
        <v>43</v>
      </c>
      <c r="B10">
        <v>0.12603261303144622</v>
      </c>
      <c r="C10" t="s">
        <v>43</v>
      </c>
      <c r="D10">
        <v>-0.4575746819566488</v>
      </c>
      <c r="E10" t="s">
        <v>43</v>
      </c>
      <c r="F10">
        <v>-0.14877588162972494</v>
      </c>
    </row>
    <row r="11" spans="1:6" x14ac:dyDescent="0.3">
      <c r="A11" t="s">
        <v>44</v>
      </c>
      <c r="B11">
        <v>162597.70000000001</v>
      </c>
      <c r="C11" t="s">
        <v>44</v>
      </c>
      <c r="D11">
        <v>131362.41999999998</v>
      </c>
      <c r="E11" t="s">
        <v>44</v>
      </c>
      <c r="F11">
        <v>443898.53</v>
      </c>
    </row>
    <row r="12" spans="1:6" x14ac:dyDescent="0.3">
      <c r="A12" t="s">
        <v>45</v>
      </c>
      <c r="B12">
        <v>0</v>
      </c>
      <c r="C12" t="s">
        <v>45</v>
      </c>
      <c r="D12">
        <v>51283.14</v>
      </c>
      <c r="E12" t="s">
        <v>45</v>
      </c>
      <c r="F12">
        <v>0</v>
      </c>
    </row>
    <row r="13" spans="1:6" x14ac:dyDescent="0.3">
      <c r="A13" t="s">
        <v>46</v>
      </c>
      <c r="B13">
        <v>162597.70000000001</v>
      </c>
      <c r="C13" t="s">
        <v>46</v>
      </c>
      <c r="D13">
        <v>182645.56</v>
      </c>
      <c r="E13" t="s">
        <v>46</v>
      </c>
      <c r="F13">
        <v>443898.53</v>
      </c>
    </row>
    <row r="14" spans="1:6" x14ac:dyDescent="0.3">
      <c r="A14" t="s">
        <v>47</v>
      </c>
      <c r="B14">
        <v>3520731.5799999996</v>
      </c>
      <c r="C14" t="s">
        <v>47</v>
      </c>
      <c r="D14">
        <v>5930334.1799999978</v>
      </c>
      <c r="E14" t="s">
        <v>47</v>
      </c>
      <c r="F14">
        <v>10079470.790000003</v>
      </c>
    </row>
    <row r="15" spans="1:6" ht="15" thickBot="1" x14ac:dyDescent="0.35">
      <c r="A15" s="5" t="s">
        <v>48</v>
      </c>
      <c r="B15" s="5">
        <v>49</v>
      </c>
      <c r="C15" s="5" t="s">
        <v>48</v>
      </c>
      <c r="D15" s="5">
        <v>49</v>
      </c>
      <c r="E15" s="5" t="s">
        <v>48</v>
      </c>
      <c r="F15" s="5">
        <v>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3D94-CA49-469A-B298-405F2ABAD347}">
  <dimension ref="A1:H16"/>
  <sheetViews>
    <sheetView workbookViewId="0">
      <selection activeCell="B13" sqref="B13"/>
    </sheetView>
  </sheetViews>
  <sheetFormatPr defaultRowHeight="14.4" x14ac:dyDescent="0.3"/>
  <cols>
    <col min="1" max="1" width="16.5546875" bestFit="1" customWidth="1"/>
    <col min="2" max="2" width="13.44140625" bestFit="1" customWidth="1"/>
    <col min="3" max="3" width="16.5546875" bestFit="1" customWidth="1"/>
    <col min="4" max="4" width="13.44140625" bestFit="1" customWidth="1"/>
    <col min="5" max="5" width="16.5546875" bestFit="1" customWidth="1"/>
    <col min="6" max="6" width="13.44140625" bestFit="1" customWidth="1"/>
    <col min="7" max="7" width="16.5546875" bestFit="1" customWidth="1"/>
    <col min="8" max="8" width="13.44140625" bestFit="1" customWidth="1"/>
  </cols>
  <sheetData>
    <row r="1" spans="1:8" ht="15" thickBot="1" x14ac:dyDescent="0.35">
      <c r="A1" s="48" t="s">
        <v>49</v>
      </c>
      <c r="B1" s="48" t="s">
        <v>50</v>
      </c>
      <c r="C1" s="48" t="s">
        <v>51</v>
      </c>
      <c r="D1" s="48" t="s">
        <v>52</v>
      </c>
      <c r="E1" s="48" t="s">
        <v>53</v>
      </c>
      <c r="F1" s="48" t="s">
        <v>54</v>
      </c>
      <c r="G1" s="48" t="s">
        <v>55</v>
      </c>
      <c r="H1" s="48" t="s">
        <v>56</v>
      </c>
    </row>
    <row r="2" spans="1:8" x14ac:dyDescent="0.3">
      <c r="A2" s="6" t="s">
        <v>0</v>
      </c>
      <c r="B2" s="6"/>
      <c r="C2" s="6" t="s">
        <v>1</v>
      </c>
      <c r="D2" s="6"/>
      <c r="E2" s="6" t="s">
        <v>2</v>
      </c>
      <c r="F2" s="6"/>
      <c r="G2" s="6" t="s">
        <v>3</v>
      </c>
      <c r="H2" s="6"/>
    </row>
    <row r="4" spans="1:8" x14ac:dyDescent="0.3">
      <c r="A4" t="s">
        <v>37</v>
      </c>
      <c r="B4">
        <v>73721.61559999999</v>
      </c>
      <c r="C4" t="s">
        <v>37</v>
      </c>
      <c r="D4">
        <v>121344.63959999995</v>
      </c>
      <c r="E4" t="s">
        <v>37</v>
      </c>
      <c r="F4">
        <v>211025.09780000005</v>
      </c>
      <c r="G4" t="s">
        <v>37</v>
      </c>
      <c r="H4">
        <v>112012.63920000002</v>
      </c>
    </row>
    <row r="5" spans="1:8" x14ac:dyDescent="0.3">
      <c r="A5" t="s">
        <v>13</v>
      </c>
      <c r="B5">
        <v>6491.5593660807708</v>
      </c>
      <c r="C5" t="s">
        <v>13</v>
      </c>
      <c r="D5">
        <v>3962.3156644706723</v>
      </c>
      <c r="E5" t="s">
        <v>13</v>
      </c>
      <c r="F5">
        <v>17294.46159753103</v>
      </c>
      <c r="G5" t="s">
        <v>13</v>
      </c>
      <c r="H5">
        <v>5700.1546880961005</v>
      </c>
    </row>
    <row r="6" spans="1:8" x14ac:dyDescent="0.3">
      <c r="A6" t="s">
        <v>38</v>
      </c>
      <c r="B6">
        <v>73051.08</v>
      </c>
      <c r="C6" t="s">
        <v>38</v>
      </c>
      <c r="D6">
        <v>122699.795</v>
      </c>
      <c r="E6" t="s">
        <v>38</v>
      </c>
      <c r="F6">
        <v>212716.24</v>
      </c>
      <c r="G6" t="s">
        <v>38</v>
      </c>
      <c r="H6">
        <v>107978.19</v>
      </c>
    </row>
    <row r="7" spans="1:8" x14ac:dyDescent="0.3">
      <c r="A7" t="s">
        <v>39</v>
      </c>
      <c r="B7">
        <v>0</v>
      </c>
      <c r="C7" t="s">
        <v>39</v>
      </c>
      <c r="D7" t="e">
        <v>#N/A</v>
      </c>
      <c r="E7" t="s">
        <v>39</v>
      </c>
      <c r="F7">
        <v>0</v>
      </c>
      <c r="G7" t="s">
        <v>39</v>
      </c>
      <c r="H7" t="e">
        <v>#N/A</v>
      </c>
    </row>
    <row r="8" spans="1:8" x14ac:dyDescent="0.3">
      <c r="A8" t="s">
        <v>40</v>
      </c>
      <c r="B8">
        <v>45902.256482307588</v>
      </c>
      <c r="C8" t="s">
        <v>40</v>
      </c>
      <c r="D8">
        <v>28017.802755488934</v>
      </c>
      <c r="E8" t="s">
        <v>40</v>
      </c>
      <c r="F8">
        <v>122290.31072584524</v>
      </c>
      <c r="G8" t="s">
        <v>40</v>
      </c>
      <c r="H8">
        <v>40306.180337650425</v>
      </c>
    </row>
    <row r="9" spans="1:8" x14ac:dyDescent="0.3">
      <c r="A9" t="s">
        <v>41</v>
      </c>
      <c r="B9">
        <v>2107017150.1675489</v>
      </c>
      <c r="C9" t="s">
        <v>41</v>
      </c>
      <c r="D9">
        <v>784997271.2454834</v>
      </c>
      <c r="E9" t="s">
        <v>41</v>
      </c>
      <c r="F9">
        <v>14954920097.423779</v>
      </c>
      <c r="G9" t="s">
        <v>41</v>
      </c>
      <c r="H9">
        <v>1624588173.4111977</v>
      </c>
    </row>
    <row r="10" spans="1:8" x14ac:dyDescent="0.3">
      <c r="A10" t="s">
        <v>42</v>
      </c>
      <c r="B10">
        <v>-0.76146455684246694</v>
      </c>
      <c r="C10" t="s">
        <v>42</v>
      </c>
      <c r="D10">
        <v>0.22507113536864853</v>
      </c>
      <c r="E10" t="s">
        <v>42</v>
      </c>
      <c r="F10">
        <v>-0.67170112812975091</v>
      </c>
      <c r="G10" t="s">
        <v>42</v>
      </c>
      <c r="H10">
        <v>-6.3858885468531135E-2</v>
      </c>
    </row>
    <row r="11" spans="1:8" s="61" customFormat="1" x14ac:dyDescent="0.3">
      <c r="A11" s="62" t="s">
        <v>43</v>
      </c>
      <c r="B11" s="62">
        <v>0.1640021723211775</v>
      </c>
      <c r="C11" s="62" t="s">
        <v>43</v>
      </c>
      <c r="D11" s="62">
        <v>-0.48902480996717024</v>
      </c>
      <c r="E11" s="62" t="s">
        <v>43</v>
      </c>
      <c r="F11" s="62">
        <v>-4.647226758360494E-2</v>
      </c>
      <c r="G11" s="62" t="s">
        <v>43</v>
      </c>
      <c r="H11" s="62">
        <v>2.3291019769116728E-2</v>
      </c>
    </row>
    <row r="12" spans="1:8" x14ac:dyDescent="0.3">
      <c r="A12" t="s">
        <v>44</v>
      </c>
      <c r="B12">
        <v>165349.20000000001</v>
      </c>
      <c r="C12" t="s">
        <v>44</v>
      </c>
      <c r="D12">
        <v>131362.41999999998</v>
      </c>
      <c r="E12" t="s">
        <v>44</v>
      </c>
      <c r="F12">
        <v>471784.1</v>
      </c>
      <c r="G12" t="s">
        <v>44</v>
      </c>
      <c r="H12">
        <v>177580.43</v>
      </c>
    </row>
    <row r="13" spans="1:8" x14ac:dyDescent="0.3">
      <c r="A13" t="s">
        <v>45</v>
      </c>
      <c r="B13">
        <v>0</v>
      </c>
      <c r="C13" t="s">
        <v>45</v>
      </c>
      <c r="D13">
        <v>51283.14</v>
      </c>
      <c r="E13" t="s">
        <v>45</v>
      </c>
      <c r="F13">
        <v>0</v>
      </c>
      <c r="G13" t="s">
        <v>45</v>
      </c>
      <c r="H13">
        <v>14681.4</v>
      </c>
    </row>
    <row r="14" spans="1:8" x14ac:dyDescent="0.3">
      <c r="A14" t="s">
        <v>46</v>
      </c>
      <c r="B14">
        <v>165349.20000000001</v>
      </c>
      <c r="C14" t="s">
        <v>46</v>
      </c>
      <c r="D14">
        <v>182645.56</v>
      </c>
      <c r="E14" t="s">
        <v>46</v>
      </c>
      <c r="F14">
        <v>471784.1</v>
      </c>
      <c r="G14" t="s">
        <v>46</v>
      </c>
      <c r="H14">
        <v>192261.83</v>
      </c>
    </row>
    <row r="15" spans="1:8" x14ac:dyDescent="0.3">
      <c r="A15" t="s">
        <v>47</v>
      </c>
      <c r="B15">
        <v>3686080.78</v>
      </c>
      <c r="C15" t="s">
        <v>47</v>
      </c>
      <c r="D15">
        <v>6067231.9799999977</v>
      </c>
      <c r="E15" t="s">
        <v>47</v>
      </c>
      <c r="F15">
        <v>10551254.890000002</v>
      </c>
      <c r="G15" t="s">
        <v>47</v>
      </c>
      <c r="H15">
        <v>5600631.9600000009</v>
      </c>
    </row>
    <row r="16" spans="1:8" x14ac:dyDescent="0.3">
      <c r="A16" t="s">
        <v>48</v>
      </c>
      <c r="B16">
        <v>50</v>
      </c>
      <c r="C16" t="s">
        <v>48</v>
      </c>
      <c r="D16">
        <v>50</v>
      </c>
      <c r="E16" t="s">
        <v>48</v>
      </c>
      <c r="F16">
        <v>50</v>
      </c>
      <c r="G16" t="s">
        <v>48</v>
      </c>
      <c r="H16">
        <v>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g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U 8 E l q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0 D M x M N U z s N G H C d r 4 Z u Y h F B g B H Q y S R R K 0 c S 7 N K S k t S r V L z d P 1 9 L P R h 3 F t 9 K F + s A M A A A D / / w M A U E s D B B Q A A g A I A A A A I Q C 1 w S X p R w E A A M o F A A A T A A A A R m 9 y b X V s Y X M v U 2 V j d G l v b j E u b e y S Q W v C Q B C F 7 w H / w 7 B e I g R p v B Y P k r a 3 S m m E U k T K m h 3 N 4 m Z X N h N q C f 7 3 T k z V I k r x W s x l y b z Z t 9 + D V 2 J G 2 l l I 2 z O + D 4 I y l x 4 V T O T c Y A x D M E i d A P h L X e U z 5 M n j J k P T T y r v 0 d K b 8 6 u 5 c 6 u w V 0 / H s s C h a G + K 2 X a a O E u 8 M o t a g 6 5 I c m m X j f n X G g U 7 7 V b 7 E y 9 t u X C + S J y p C t u I Z d i + F t W 1 e H 3 4 S N d o l Y i A W A J b F X P 0 2 w h q M V K F t r o k L x v 6 M w v P 0 q + Q t F 1 e t E h J E u 7 n h B v a T V + 8 W 2 g 6 W d / 2 D k F G S n E M z q d 0 8 7 I 0 0 L I f Q / F G O w p P Y k c g E m k 0 5 7 V a 8 h / K L A e 9 g O m O Z M Y G v 3 W g H C 3 E g K Z E u P s b I D 5 P c J G X a Z 6 M 8 1 p d Q N m L 1 3 I M r u O I G 5 A x f s I 7 1 + k 8 y U E 9 Q e k E 2 v 5 N c y x 2 9 6 e g E A 5 6 4 t b v W 7 / / R 7 + / A Q A A / / 8 D A F B L A Q I t A B Q A B g A I A A A A I Q A q 3 a p A 0 g A A A D c B A A A T A A A A A A A A A A A A A A A A A A A A A A B b Q 2 9 u d G V u d F 9 U e X B l c 1 0 u e G 1 s U E s B A i 0 A F A A C A A g A A A A h A G 1 P B J a t A A A A 9 w A A A B I A A A A A A A A A A A A A A A A A C w M A A E N v b m Z p Z y 9 Q Y W N r Y W d l L n h t b F B L A Q I t A B Q A A g A I A A A A I Q C 1 w S X p R w E A A M o F A A A T A A A A A A A A A A A A A A A A A O g D A A B G b 3 J t d W x h c y 9 T Z W N 0 a W 9 u M S 5 t U E s F B g A A A A A D A A M A w g A A A G A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8 G g A A A A A A A J o a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T Z U M T M 6 N T c 6 M z M u N z M x M D c 0 M F o i L z 4 8 R W 5 0 c n k g V H l w Z T 0 i R m l s b E N v b H V t b l R 5 c G V z I i B W Y W x 1 Z T 0 i c 0 J R V U Z C Z 1 V B Q U F B P S I v P j x F b n R y e S B U e X B l P S J G a W x s Q 2 9 s d W 1 u T m F t Z X M i I F Z h b H V l P S J z W y Z x d W 9 0 O 1 J E X 1 N w Z W 5 k J n F 1 b 3 Q 7 L C Z x d W 9 0 O 0 F k b W l u a X N 0 c m F 0 a W 9 u J n F 1 b 3 Q 7 L C Z x d W 9 0 O 0 1 h c m t l d G l u Z 1 9 T c G V u Z C Z x d W 9 0 O y w m c X V v d D t T d G F 0 Z S Z x d W 9 0 O y w m c X V v d D t Q c m 9 m a X Q m c X V v d D s s J n F 1 b 3 Q 7 Q 2 F s a W Z v c m 5 p Y S Z x d W 9 0 O y w m c X V v d D t G b G 9 y a W R h J n F 1 b 3 Q 7 L C Z x d W 9 0 O 0 5 l d y B Z b 3 J r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Z j E y O W U 3 Z S 1 m M D M 2 L T Q 1 Y 2 U t Y W R k Z C 0 0 M z I y M j E 5 N m U w Y T E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J E X 1 N w Z W 5 k L D B 9 J n F 1 b 3 Q 7 L C Z x d W 9 0 O 1 N l Y 3 R p b 2 4 x L 1 R h Y m x l M S 9 B d X R v U m V t b 3 Z l Z E N v b H V t b n M x L n t B Z G 1 p b m l z d H J h d G l v b i w x f S Z x d W 9 0 O y w m c X V v d D t T Z W N 0 a W 9 u M S 9 U Y W J s Z T E v Q X V 0 b 1 J l b W 9 2 Z W R D b 2 x 1 b W 5 z M S 5 7 T W F y a 2 V 0 a W 5 n X 1 N w Z W 5 k L D J 9 J n F 1 b 3 Q 7 L C Z x d W 9 0 O 1 N l Y 3 R p b 2 4 x L 1 R h Y m x l M S 9 B d X R v U m V t b 3 Z l Z E N v b H V t b n M x L n t T d G F 0 Z S w z f S Z x d W 9 0 O y w m c X V v d D t T Z W N 0 a W 9 u M S 9 U Y W J s Z T E v Q X V 0 b 1 J l b W 9 2 Z W R D b 2 x 1 b W 5 z M S 5 7 U H J v Z m l 0 L D R 9 J n F 1 b 3 Q 7 L C Z x d W 9 0 O 1 N l Y 3 R p b 2 4 x L 1 R h Y m x l M S 9 B d X R v U m V t b 3 Z l Z E N v b H V t b n M x L n t D Y W x p Z m 9 y b m l h L D V 9 J n F 1 b 3 Q 7 L C Z x d W 9 0 O 1 N l Y 3 R p b 2 4 x L 1 R h Y m x l M S 9 B d X R v U m V t b 3 Z l Z E N v b H V t b n M x L n t G b G 9 y a W R h L D Z 9 J n F 1 b 3 Q 7 L C Z x d W 9 0 O 1 N l Y 3 R p b 2 4 x L 1 R h Y m x l M S 9 B d X R v U m V t b 3 Z l Z E N v b H V t b n M x L n t O Z X c g W W 9 y a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E v Q X V 0 b 1 J l b W 9 2 Z W R D b 2 x 1 b W 5 z M S 5 7 U k R f U 3 B l b m Q s M H 0 m c X V v d D s s J n F 1 b 3 Q 7 U 2 V j d G l v b j E v V G F i b G U x L 0 F 1 d G 9 S Z W 1 v d m V k Q 2 9 s d W 1 u c z E u e 0 F k b W l u a X N 0 c m F 0 a W 9 u L D F 9 J n F 1 b 3 Q 7 L C Z x d W 9 0 O 1 N l Y 3 R p b 2 4 x L 1 R h Y m x l M S 9 B d X R v U m V t b 3 Z l Z E N v b H V t b n M x L n t N Y X J r Z X R p b m d f U 3 B l b m Q s M n 0 m c X V v d D s s J n F 1 b 3 Q 7 U 2 V j d G l v b j E v V G F i b G U x L 0 F 1 d G 9 S Z W 1 v d m V k Q 2 9 s d W 1 u c z E u e 1 N 0 Y X R l L D N 9 J n F 1 b 3 Q 7 L C Z x d W 9 0 O 1 N l Y 3 R p b 2 4 x L 1 R h Y m x l M S 9 B d X R v U m V t b 3 Z l Z E N v b H V t b n M x L n t Q c m 9 m a X Q s N H 0 m c X V v d D s s J n F 1 b 3 Q 7 U 2 V j d G l v b j E v V G F i b G U x L 0 F 1 d G 9 S Z W 1 v d m V k Q 2 9 s d W 1 u c z E u e 0 N h b G l m b 3 J u a W E s N X 0 m c X V v d D s s J n F 1 b 3 Q 7 U 2 V j d G l v b j E v V G F i b G U x L 0 F 1 d G 9 S Z W 1 v d m V k Q 2 9 s d W 1 u c z E u e 0 Z s b 3 J p Z G E s N n 0 m c X V v d D s s J n F 1 b 3 Q 7 U 2 V j d G l v b j E v V G F i b G U x L 0 F 1 d G 9 S Z W 1 v d m V k Q 2 9 s d W 1 u c z E u e 0 5 l d y B Z b 3 J r L D d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x N l Q x M z o 1 N z o z M y 4 3 M z E w N z Q w W i I v P j x F b n R y e S B U e X B l P S J G a W x s Q 2 9 s d W 1 u V H l w Z X M i I F Z h b H V l P S J z Q l F V R k J n V U F B Q U E 9 I i 8 + P E V u d H J 5 I F R 5 c G U 9 I k Z p b G x D b 2 x 1 b W 5 O Y W 1 l c y I g V m F s d W U 9 I n N b J n F 1 b 3 Q 7 U k R f U 3 B l b m Q m c X V v d D s s J n F 1 b 3 Q 7 Q W R t a W 5 p c 3 R y Y X R p b 2 4 m c X V v d D s s J n F 1 b 3 Q 7 T W F y a 2 V 0 a W 5 n X 1 N w Z W 5 k J n F 1 b 3 Q 7 L C Z x d W 9 0 O 1 N 0 Y X R l J n F 1 b 3 Q 7 L C Z x d W 9 0 O 1 B y b 2 Z p d C Z x d W 9 0 O y w m c X V v d D t D Y W x p Z m 9 y b m l h J n F 1 b 3 Q 7 L C Z x d W 9 0 O 0 Z s b 3 J p Z G E m c X V v d D s s J n F 1 b 3 Q 7 T m V 3 I F l v c m s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Q 5 N G Y 4 M T V h L T c 5 N j I t N D Q z N i 1 h O W E 1 L W N i N 2 M 3 M D Y 4 Y z l h N S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U k R f U 3 B l b m Q s M H 0 m c X V v d D s s J n F 1 b 3 Q 7 U 2 V j d G l v b j E v V G F i b G U x L 0 F 1 d G 9 S Z W 1 v d m V k Q 2 9 s d W 1 u c z E u e 0 F k b W l u a X N 0 c m F 0 a W 9 u L D F 9 J n F 1 b 3 Q 7 L C Z x d W 9 0 O 1 N l Y 3 R p b 2 4 x L 1 R h Y m x l M S 9 B d X R v U m V t b 3 Z l Z E N v b H V t b n M x L n t N Y X J r Z X R p b m d f U 3 B l b m Q s M n 0 m c X V v d D s s J n F 1 b 3 Q 7 U 2 V j d G l v b j E v V G F i b G U x L 0 F 1 d G 9 S Z W 1 v d m V k Q 2 9 s d W 1 u c z E u e 1 N 0 Y X R l L D N 9 J n F 1 b 3 Q 7 L C Z x d W 9 0 O 1 N l Y 3 R p b 2 4 x L 1 R h Y m x l M S 9 B d X R v U m V t b 3 Z l Z E N v b H V t b n M x L n t Q c m 9 m a X Q s N H 0 m c X V v d D s s J n F 1 b 3 Q 7 U 2 V j d G l v b j E v V G F i b G U x L 0 F 1 d G 9 S Z W 1 v d m V k Q 2 9 s d W 1 u c z E u e 0 N h b G l m b 3 J u a W E s N X 0 m c X V v d D s s J n F 1 b 3 Q 7 U 2 V j d G l v b j E v V G F i b G U x L 0 F 1 d G 9 S Z W 1 v d m V k Q 2 9 s d W 1 u c z E u e 0 Z s b 3 J p Z G E s N n 0 m c X V v d D s s J n F 1 b 3 Q 7 U 2 V j d G l v b j E v V G F i b G U x L 0 F 1 d G 9 S Z W 1 v d m V k Q 2 9 s d W 1 u c z E u e 0 5 l d y B Z b 3 J r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S 9 B d X R v U m V t b 3 Z l Z E N v b H V t b n M x L n t S R F 9 T c G V u Z C w w f S Z x d W 9 0 O y w m c X V v d D t T Z W N 0 a W 9 u M S 9 U Y W J s Z T E v Q X V 0 b 1 J l b W 9 2 Z W R D b 2 x 1 b W 5 z M S 5 7 Q W R t a W 5 p c 3 R y Y X R p b 2 4 s M X 0 m c X V v d D s s J n F 1 b 3 Q 7 U 2 V j d G l v b j E v V G F i b G U x L 0 F 1 d G 9 S Z W 1 v d m V k Q 2 9 s d W 1 u c z E u e 0 1 h c m t l d G l u Z 1 9 T c G V u Z C w y f S Z x d W 9 0 O y w m c X V v d D t T Z W N 0 a W 9 u M S 9 U Y W J s Z T E v Q X V 0 b 1 J l b W 9 2 Z W R D b 2 x 1 b W 5 z M S 5 7 U 3 R h d G U s M 3 0 m c X V v d D s s J n F 1 b 3 Q 7 U 2 V j d G l v b j E v V G F i b G U x L 0 F 1 d G 9 S Z W 1 v d m V k Q 2 9 s d W 1 u c z E u e 1 B y b 2 Z p d C w 0 f S Z x d W 9 0 O y w m c X V v d D t T Z W N 0 a W 9 u M S 9 U Y W J s Z T E v Q X V 0 b 1 J l b W 9 2 Z W R D b 2 x 1 b W 5 z M S 5 7 Q 2 F s a W Z v c m 5 p Y S w 1 f S Z x d W 9 0 O y w m c X V v d D t T Z W N 0 a W 9 u M S 9 U Y W J s Z T E v Q X V 0 b 1 J l b W 9 2 Z W R D b 2 x 1 b W 5 z M S 5 7 R m x v c m l k Y S w 2 f S Z x d W 9 0 O y w m c X V v d D t T Z W N 0 a W 9 u M S 9 U Y W J s Z T E v Q X V 0 b 1 J l b W 9 2 Z W R D b 2 x 1 b W 5 z M S 5 7 T m V 3 I F l v c m s s N 3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Q W R k Z W Q l M j B D b 2 5 k a X R p b 2 5 h b C U y M E N v b H V t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F k Z G V k J T I w Q 2 9 u Z G l 0 a W 9 u Y W w l M j B D b 2 x 1 b W 4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Q W R k Z W Q l M j B D b 2 5 k a X R p b 2 5 h b C U y M E N v b H V t b j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J T I w K D I p L 0 F k Z G V k J T I w Q 2 9 u Z G l 0 a W 9 u Y W w l M j B D b 2 x 1 b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U y M C g y K S 9 B Z G R l Z C U y M E N v b m R p d G l v b m F s J T I w Q 2 9 s d W 1 u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J T I w K D I p L 0 F k Z G V k J T I w Q 2 9 u Z G l 0 a W 9 u Y W w l M j B D b 2 x 1 b W 4 y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7 X y J Z / Z E 3 R 6 A L E b 1 c l l m + A A A A A A I A A A A A A B B m A A A A A Q A A I A A A A L 0 Y D 4 + s O h u G u l 5 x S r 5 F h e Z Y e l l r F F x x z Y E J 2 M m H b 7 L J A A A A A A 6 A A A A A A g A A I A A A A H p x E v B f a A C r F g S c k 9 H F 3 D I k i a i q y J w z N 0 U 4 s p Q 5 T Q Y b U A A A A A M V 7 V K S h r u D z U + p O A V Y c Y K 0 F 3 r P E 0 + L n n x c g T W 4 Z l Y y Y 4 L / F q l 0 1 S R m h P Q u s L A / a C N e W a U D r 8 R g V N K Y Y d n 7 4 X c A 8 a Z X C t z j P k 1 A D z 2 o V 9 Z r Q A A A A N + p v z F j H U I s h C F a A h 2 9 w H Q 8 K Y x d T T M O C N m F g Y H O 3 R y F I + W M / f X x y Z w y C l p 5 r g I 4 N 6 E M a D x W n 2 Z t e / O B F m w 4 W q M = < / D a t a M a s h u p > 
</file>

<file path=customXml/itemProps1.xml><?xml version="1.0" encoding="utf-8"?>
<ds:datastoreItem xmlns:ds="http://schemas.openxmlformats.org/officeDocument/2006/customXml" ds:itemID="{62E4100E-33AE-4979-8EF1-2AD6A9D3A7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</vt:lpstr>
      <vt:lpstr>DummyVariable</vt:lpstr>
      <vt:lpstr>Reg Analysis</vt:lpstr>
      <vt:lpstr>NewdataPrediction</vt:lpstr>
      <vt:lpstr>Correlation</vt:lpstr>
      <vt:lpstr>Stats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Nanthakumar Subramani</dc:creator>
  <cp:keywords/>
  <dc:description/>
  <cp:lastModifiedBy>Nanthakumar Subramani</cp:lastModifiedBy>
  <cp:revision/>
  <dcterms:created xsi:type="dcterms:W3CDTF">2025-03-16T02:02:23Z</dcterms:created>
  <dcterms:modified xsi:type="dcterms:W3CDTF">2025-04-16T06:04:35Z</dcterms:modified>
  <cp:category/>
  <cp:contentStatus/>
</cp:coreProperties>
</file>