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darshsnan/Desktop/CLP-301/Exp - 07/"/>
    </mc:Choice>
  </mc:AlternateContent>
  <xr:revisionPtr revIDLastSave="0" documentId="13_ncr:1_{419F3C2E-184F-7045-9058-3A611991F0BB}" xr6:coauthVersionLast="47" xr6:coauthVersionMax="47" xr10:uidLastSave="{00000000-0000-0000-0000-000000000000}"/>
  <bookViews>
    <workbookView xWindow="0" yWindow="840" windowWidth="34200" windowHeight="21400" xr2:uid="{BFC00428-593E-024A-9205-45C332648971}"/>
  </bookViews>
  <sheets>
    <sheet name="7(a)" sheetId="1" r:id="rId1"/>
    <sheet name="7(b)" sheetId="2" r:id="rId2"/>
  </sheets>
  <definedNames>
    <definedName name="_xlchart.v1.0" hidden="1">'7(b)'!$K$2:$K$5</definedName>
    <definedName name="_xlchart.v1.1" hidden="1">'7(b)'!$P$2:$P$5</definedName>
    <definedName name="_xlchart.v1.10" hidden="1">'7(b)'!$P$2:$P$5</definedName>
    <definedName name="_xlchart.v1.11" hidden="1">'7(b)'!$Q$2:$Q$5</definedName>
    <definedName name="_xlchart.v1.2" hidden="1">'7(b)'!$Q$2:$Q$5</definedName>
    <definedName name="_xlchart.v1.3" hidden="1">'7(b)'!$K$2:$K$5</definedName>
    <definedName name="_xlchart.v1.4" hidden="1">'7(b)'!$P$2:$P$5</definedName>
    <definedName name="_xlchart.v1.5" hidden="1">'7(b)'!$Q$2:$Q$5</definedName>
    <definedName name="_xlchart.v1.6" hidden="1">'7(b)'!$K$2:$K$5</definedName>
    <definedName name="_xlchart.v1.7" hidden="1">'7(b)'!$P$2:$P$5</definedName>
    <definedName name="_xlchart.v1.8" hidden="1">'7(b)'!$Q$2:$Q$5</definedName>
    <definedName name="_xlchart.v1.9" hidden="1">'7(b)'!$K$2:$K$5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S3" i="2"/>
  <c r="S4" i="2"/>
  <c r="S5" i="2"/>
  <c r="S2" i="2"/>
  <c r="R3" i="2"/>
  <c r="R4" i="2"/>
  <c r="R5" i="2"/>
  <c r="R2" i="2"/>
  <c r="P3" i="2"/>
  <c r="P4" i="2"/>
  <c r="P5" i="2"/>
  <c r="O3" i="2"/>
  <c r="O4" i="2"/>
  <c r="O5" i="2"/>
  <c r="Q3" i="2"/>
  <c r="Q4" i="2"/>
  <c r="Q5" i="2"/>
  <c r="Q2" i="2"/>
  <c r="P2" i="2"/>
  <c r="O2" i="2"/>
  <c r="N3" i="2"/>
  <c r="N4" i="2"/>
  <c r="N5" i="2"/>
  <c r="N2" i="2"/>
  <c r="M3" i="2"/>
  <c r="M4" i="2"/>
  <c r="M5" i="2"/>
  <c r="M2" i="2"/>
  <c r="L3" i="2"/>
  <c r="L4" i="2"/>
  <c r="L5" i="2"/>
  <c r="L2" i="2"/>
  <c r="H22" i="2"/>
  <c r="K5" i="2"/>
  <c r="K3" i="2"/>
  <c r="K4" i="2"/>
  <c r="K2" i="2"/>
  <c r="H21" i="2"/>
  <c r="J3" i="2"/>
  <c r="J4" i="2"/>
  <c r="J5" i="2"/>
  <c r="J2" i="2"/>
  <c r="I3" i="2"/>
  <c r="I4" i="2"/>
  <c r="I5" i="2"/>
  <c r="I2" i="2"/>
  <c r="G4" i="1"/>
  <c r="G5" i="1"/>
  <c r="G8" i="1"/>
  <c r="G9" i="1"/>
  <c r="G12" i="1"/>
  <c r="G13" i="1"/>
  <c r="G14" i="1"/>
  <c r="G3" i="1"/>
  <c r="E4" i="1"/>
  <c r="E5" i="1"/>
  <c r="E8" i="1"/>
  <c r="E9" i="1"/>
  <c r="E12" i="1"/>
  <c r="E13" i="1"/>
  <c r="E14" i="1"/>
  <c r="F5" i="1"/>
  <c r="F4" i="1"/>
  <c r="F7" i="1"/>
  <c r="E7" i="1" s="1"/>
  <c r="G7" i="1" s="1"/>
  <c r="F8" i="1"/>
  <c r="F9" i="1"/>
  <c r="F12" i="1"/>
  <c r="F13" i="1"/>
  <c r="F14" i="1"/>
</calcChain>
</file>

<file path=xl/sharedStrings.xml><?xml version="1.0" encoding="utf-8"?>
<sst xmlns="http://schemas.openxmlformats.org/spreadsheetml/2006/main" count="42" uniqueCount="37">
  <si>
    <t>Laminar</t>
  </si>
  <si>
    <t>Volume(ml)</t>
  </si>
  <si>
    <t>Time(s)</t>
  </si>
  <si>
    <t>Transition</t>
  </si>
  <si>
    <t>Turbulent</t>
  </si>
  <si>
    <t>Reynold's Number(Re)</t>
  </si>
  <si>
    <t>d</t>
  </si>
  <si>
    <t>t(sec)</t>
  </si>
  <si>
    <t>R2(cm)</t>
  </si>
  <si>
    <t>R1(cm)</t>
  </si>
  <si>
    <t>h1(cm)</t>
  </si>
  <si>
    <t>h2(cm)</t>
  </si>
  <si>
    <t>h3(cm)</t>
  </si>
  <si>
    <t>h1'(cm)</t>
  </si>
  <si>
    <t xml:space="preserve">A </t>
  </si>
  <si>
    <t xml:space="preserve">rhom </t>
  </si>
  <si>
    <t>rhow</t>
  </si>
  <si>
    <t xml:space="preserve">g </t>
  </si>
  <si>
    <t>a</t>
  </si>
  <si>
    <t>R(m)</t>
  </si>
  <si>
    <t>Q(m^3/s)</t>
  </si>
  <si>
    <t>V(m/s)</t>
  </si>
  <si>
    <t>rhom/rhow</t>
  </si>
  <si>
    <t>Manipulation</t>
  </si>
  <si>
    <t>-------------</t>
  </si>
  <si>
    <t>Velocity(m/s)</t>
  </si>
  <si>
    <t>Discharge(Q) (m^3/s)</t>
  </si>
  <si>
    <t>H12(m)</t>
  </si>
  <si>
    <t>H13(m)</t>
  </si>
  <si>
    <t>Hf12(m)</t>
  </si>
  <si>
    <t>Hf13(m)</t>
  </si>
  <si>
    <t>I12(m)</t>
  </si>
  <si>
    <t>I13(m)</t>
  </si>
  <si>
    <t>K12(m/s)</t>
  </si>
  <si>
    <t>K13(m/s)</t>
  </si>
  <si>
    <t>L12</t>
  </si>
  <si>
    <t>L13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</si>
</sst>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pple Symbols"/>
    </font>
    <font>
      <sz val="14"/>
      <color rgb="FF000000"/>
      <name val="Apple Symbols"/>
    </font>
    <font>
      <b/>
      <sz val="14"/>
      <color rgb="FF000000"/>
      <name val="Apple Symbol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Border="1"/>
    <xf numFmtId="0" fontId="2" fillId="0" borderId="0" xfId="0" quotePrefix="1" applyFont="1"/>
    <xf numFmtId="0" fontId="2" fillId="0" borderId="0" xfId="0" applyFont="1"/>
    <xf numFmtId="0" fontId="2" fillId="2" borderId="1" xfId="0" applyFont="1" applyFill="1" applyBorder="1"/>
    <xf numFmtId="0" fontId="2" fillId="3" borderId="0" xfId="0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I12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'7(b)'!$K$2:$K$5</c:f>
              <c:numCache>
                <c:formatCode>General</c:formatCode>
                <c:ptCount val="4"/>
                <c:pt idx="0">
                  <c:v>8.2230050680237032E-2</c:v>
                </c:pt>
                <c:pt idx="1">
                  <c:v>6.8672407915753519E-2</c:v>
                </c:pt>
                <c:pt idx="2">
                  <c:v>8.4293170231354117E-2</c:v>
                </c:pt>
                <c:pt idx="3">
                  <c:v>5.0104331955699993E-2</c:v>
                </c:pt>
              </c:numCache>
            </c:numRef>
          </c:cat>
          <c:val>
            <c:numRef>
              <c:f>'7(b)'!$P$2:$P$5</c:f>
              <c:numCache>
                <c:formatCode>General</c:formatCode>
                <c:ptCount val="4"/>
                <c:pt idx="0">
                  <c:v>-0.94499999999999995</c:v>
                </c:pt>
                <c:pt idx="1">
                  <c:v>-0.94499999999999995</c:v>
                </c:pt>
                <c:pt idx="2">
                  <c:v>-1.1970000000000012</c:v>
                </c:pt>
                <c:pt idx="3">
                  <c:v>-0.44100000000000178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17B-8840-994A-4707F11703F7}"/>
            </c:ext>
          </c:extLst>
        </c:ser>
        <c:ser>
          <c:idx val="1"/>
          <c:order val="1"/>
          <c:tx>
            <c:v>I13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'7(b)'!$K$2:$K$5</c:f>
              <c:numCache>
                <c:formatCode>General</c:formatCode>
                <c:ptCount val="4"/>
                <c:pt idx="0">
                  <c:v>8.2230050680237032E-2</c:v>
                </c:pt>
                <c:pt idx="1">
                  <c:v>6.8672407915753519E-2</c:v>
                </c:pt>
                <c:pt idx="2">
                  <c:v>8.4293170231354117E-2</c:v>
                </c:pt>
                <c:pt idx="3">
                  <c:v>5.0104331955699993E-2</c:v>
                </c:pt>
              </c:numCache>
            </c:numRef>
          </c:cat>
          <c:val>
            <c:numRef>
              <c:f>'7(b)'!$Q$2:$Q$5</c:f>
              <c:numCache>
                <c:formatCode>General</c:formatCode>
                <c:ptCount val="4"/>
                <c:pt idx="0">
                  <c:v>-1.2285000000000006</c:v>
                </c:pt>
                <c:pt idx="1">
                  <c:v>-0.8504999999999997</c:v>
                </c:pt>
                <c:pt idx="2">
                  <c:v>-1.1654999999999998</c:v>
                </c:pt>
                <c:pt idx="3">
                  <c:v>-0.44099999999999956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17B-8840-994A-4707F117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009235744"/>
        <c:axId val="331248896"/>
      </c:lineChart>
      <c:catAx>
        <c:axId val="200923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48896"/>
        <c:crosses val="autoZero"/>
        <c:auto val="1"/>
        <c:lblAlgn val="ctr"/>
        <c:lblOffset val="100"/>
        <c:noMultiLvlLbl val="0"/>
      </c:catAx>
      <c:valAx>
        <c:axId val="3312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2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7</xdr:row>
      <xdr:rowOff>12700</xdr:rowOff>
    </xdr:from>
    <xdr:to>
      <xdr:col>19</xdr:col>
      <xdr:colOff>292100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0429C-D4F0-0938-C2F8-E4992FA8B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C659E-A853-5641-ABBD-4D9B0772EC24}">
  <dimension ref="A1:L14"/>
  <sheetViews>
    <sheetView tabSelected="1" workbookViewId="0">
      <selection activeCell="F25" sqref="F25"/>
    </sheetView>
  </sheetViews>
  <sheetFormatPr baseColWidth="10" defaultRowHeight="19" x14ac:dyDescent="0.25"/>
  <cols>
    <col min="1" max="2" width="11" style="3" bestFit="1" customWidth="1"/>
    <col min="3" max="4" width="10.83203125" style="3"/>
    <col min="5" max="5" width="12.33203125" style="3" bestFit="1" customWidth="1"/>
    <col min="6" max="6" width="28.33203125" style="3" bestFit="1" customWidth="1"/>
    <col min="7" max="7" width="20.6640625" style="3" bestFit="1" customWidth="1"/>
    <col min="8" max="16384" width="10.83203125" style="3"/>
  </cols>
  <sheetData>
    <row r="1" spans="1:12" x14ac:dyDescent="0.25">
      <c r="A1" s="1"/>
      <c r="B1" s="2" t="s">
        <v>24</v>
      </c>
      <c r="C1" s="1" t="s">
        <v>0</v>
      </c>
      <c r="D1" s="2" t="s">
        <v>24</v>
      </c>
      <c r="E1" s="1"/>
      <c r="F1" s="1"/>
      <c r="G1" s="1"/>
    </row>
    <row r="2" spans="1:12" x14ac:dyDescent="0.25">
      <c r="A2" s="3" t="s">
        <v>1</v>
      </c>
      <c r="B2" s="3" t="s">
        <v>2</v>
      </c>
      <c r="E2" s="4" t="s">
        <v>25</v>
      </c>
      <c r="F2" s="4" t="s">
        <v>26</v>
      </c>
      <c r="G2" s="4" t="s">
        <v>5</v>
      </c>
    </row>
    <row r="3" spans="1:12" x14ac:dyDescent="0.25">
      <c r="A3" s="3">
        <v>200</v>
      </c>
      <c r="B3" s="3">
        <v>20</v>
      </c>
      <c r="E3" s="4">
        <f>F3/0.00017</f>
        <v>5.8823529411764698E-2</v>
      </c>
      <c r="F3" s="4">
        <f>(A3/B3)*0.000001</f>
        <v>9.9999999999999991E-6</v>
      </c>
      <c r="G3" s="4">
        <f>(0.015*E3)/(1.006*0.000001)</f>
        <v>877.0903987837678</v>
      </c>
    </row>
    <row r="4" spans="1:12" x14ac:dyDescent="0.25">
      <c r="A4" s="3">
        <v>200</v>
      </c>
      <c r="B4" s="3">
        <v>19</v>
      </c>
      <c r="E4" s="4">
        <f t="shared" ref="E4:E14" si="0">F4/0.00017</f>
        <v>6.1919504643962849E-2</v>
      </c>
      <c r="F4" s="4">
        <f>(A4/B4)*0.000001</f>
        <v>1.0526315789473684E-5</v>
      </c>
      <c r="G4" s="4">
        <f t="shared" ref="G4:G14" si="1">(0.015*E4)/(1.006*0.000001)</f>
        <v>923.25305135133465</v>
      </c>
    </row>
    <row r="5" spans="1:12" x14ac:dyDescent="0.25">
      <c r="A5" s="3">
        <v>200</v>
      </c>
      <c r="B5" s="3">
        <v>19</v>
      </c>
      <c r="E5" s="4">
        <f t="shared" si="0"/>
        <v>6.1919504643962849E-2</v>
      </c>
      <c r="F5" s="4">
        <f>(A5/B5)*0.000001</f>
        <v>1.0526315789473684E-5</v>
      </c>
      <c r="G5" s="4">
        <f t="shared" si="1"/>
        <v>923.25305135133465</v>
      </c>
    </row>
    <row r="6" spans="1:12" x14ac:dyDescent="0.25">
      <c r="B6" s="2" t="s">
        <v>24</v>
      </c>
      <c r="C6" s="3" t="s">
        <v>3</v>
      </c>
      <c r="D6" s="2" t="s">
        <v>24</v>
      </c>
      <c r="E6" s="4"/>
      <c r="F6" s="4"/>
      <c r="G6" s="4"/>
      <c r="K6" s="5"/>
      <c r="L6" s="3" t="s">
        <v>23</v>
      </c>
    </row>
    <row r="7" spans="1:12" x14ac:dyDescent="0.25">
      <c r="A7" s="3">
        <v>200</v>
      </c>
      <c r="B7" s="5">
        <v>4.78</v>
      </c>
      <c r="E7" s="4">
        <f t="shared" si="0"/>
        <v>0.24612355402412003</v>
      </c>
      <c r="F7" s="4">
        <f t="shared" ref="F4:F14" si="2">(A7/B7)*0.000001</f>
        <v>4.1841004184100408E-5</v>
      </c>
      <c r="G7" s="4">
        <f t="shared" si="1"/>
        <v>3669.8343045345928</v>
      </c>
    </row>
    <row r="8" spans="1:12" x14ac:dyDescent="0.25">
      <c r="A8" s="3">
        <v>200</v>
      </c>
      <c r="B8" s="3">
        <v>4.9800000000000004</v>
      </c>
      <c r="E8" s="4">
        <f t="shared" si="0"/>
        <v>0.23623907394283009</v>
      </c>
      <c r="F8" s="4">
        <f t="shared" si="2"/>
        <v>4.0160642570281118E-5</v>
      </c>
      <c r="G8" s="4">
        <f t="shared" si="1"/>
        <v>3522.451400738023</v>
      </c>
    </row>
    <row r="9" spans="1:12" x14ac:dyDescent="0.25">
      <c r="A9" s="3">
        <v>200</v>
      </c>
      <c r="B9" s="3">
        <v>4.8499999999999996</v>
      </c>
      <c r="E9" s="4">
        <f t="shared" si="0"/>
        <v>0.24257125530624618</v>
      </c>
      <c r="F9" s="4">
        <f t="shared" si="2"/>
        <v>4.1237113402061855E-5</v>
      </c>
      <c r="G9" s="4">
        <f t="shared" si="1"/>
        <v>3616.8676238505891</v>
      </c>
    </row>
    <row r="10" spans="1:12" x14ac:dyDescent="0.25">
      <c r="E10" s="4"/>
      <c r="F10" s="4"/>
      <c r="G10" s="4"/>
    </row>
    <row r="11" spans="1:12" x14ac:dyDescent="0.25">
      <c r="B11" s="2" t="s">
        <v>24</v>
      </c>
      <c r="C11" s="3" t="s">
        <v>4</v>
      </c>
      <c r="D11" s="2" t="s">
        <v>24</v>
      </c>
      <c r="E11" s="4"/>
      <c r="F11" s="4"/>
      <c r="G11" s="4"/>
    </row>
    <row r="12" spans="1:12" x14ac:dyDescent="0.25">
      <c r="A12" s="3">
        <v>200</v>
      </c>
      <c r="B12" s="3">
        <v>2.52</v>
      </c>
      <c r="E12" s="4">
        <f t="shared" si="0"/>
        <v>0.46685340802987857</v>
      </c>
      <c r="F12" s="4">
        <f t="shared" si="2"/>
        <v>7.9365079365079365E-5</v>
      </c>
      <c r="G12" s="4">
        <f t="shared" si="1"/>
        <v>6961.0349109822855</v>
      </c>
    </row>
    <row r="13" spans="1:12" x14ac:dyDescent="0.25">
      <c r="A13" s="3">
        <v>200</v>
      </c>
      <c r="B13" s="3">
        <v>2.73</v>
      </c>
      <c r="E13" s="4">
        <f t="shared" si="0"/>
        <v>0.43094160741219556</v>
      </c>
      <c r="F13" s="4">
        <f t="shared" si="2"/>
        <v>7.3260073260073246E-5</v>
      </c>
      <c r="G13" s="4">
        <f t="shared" si="1"/>
        <v>6425.57068706057</v>
      </c>
    </row>
    <row r="14" spans="1:12" x14ac:dyDescent="0.25">
      <c r="A14" s="3">
        <v>200</v>
      </c>
      <c r="B14" s="3">
        <v>2.62</v>
      </c>
      <c r="E14" s="4">
        <f t="shared" si="0"/>
        <v>0.44903457566232591</v>
      </c>
      <c r="F14" s="4">
        <f t="shared" si="2"/>
        <v>7.6335877862595408E-5</v>
      </c>
      <c r="G14" s="4">
        <f t="shared" si="1"/>
        <v>6695.3465556012816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BFAD-E602-344F-BEE1-19A6472A17D6}">
  <dimension ref="A1:S22"/>
  <sheetViews>
    <sheetView workbookViewId="0">
      <selection activeCell="J31" sqref="J31"/>
    </sheetView>
  </sheetViews>
  <sheetFormatPr baseColWidth="10" defaultRowHeight="19" x14ac:dyDescent="0.25"/>
  <cols>
    <col min="1" max="16384" width="10.83203125" style="3"/>
  </cols>
  <sheetData>
    <row r="1" spans="1:19" x14ac:dyDescent="0.25">
      <c r="A1" s="6" t="s">
        <v>10</v>
      </c>
      <c r="B1" s="3" t="s">
        <v>11</v>
      </c>
      <c r="C1" s="3" t="s">
        <v>13</v>
      </c>
      <c r="D1" s="3" t="s">
        <v>12</v>
      </c>
      <c r="E1" s="3" t="s">
        <v>9</v>
      </c>
      <c r="F1" s="3" t="s">
        <v>8</v>
      </c>
      <c r="G1" s="3" t="s">
        <v>7</v>
      </c>
      <c r="I1" s="4" t="s">
        <v>19</v>
      </c>
      <c r="J1" s="4" t="s">
        <v>20</v>
      </c>
      <c r="K1" s="4" t="s">
        <v>21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31</v>
      </c>
      <c r="Q1" s="4" t="s">
        <v>32</v>
      </c>
      <c r="R1" s="4" t="s">
        <v>33</v>
      </c>
      <c r="S1" s="4" t="s">
        <v>34</v>
      </c>
    </row>
    <row r="2" spans="1:19" x14ac:dyDescent="0.25">
      <c r="A2" s="6">
        <v>26.8</v>
      </c>
      <c r="B2" s="3">
        <v>28.3</v>
      </c>
      <c r="C2" s="3">
        <v>25.2</v>
      </c>
      <c r="D2" s="3">
        <v>29.1</v>
      </c>
      <c r="E2" s="3">
        <v>27.9</v>
      </c>
      <c r="F2" s="3">
        <v>0</v>
      </c>
      <c r="G2" s="3">
        <v>30</v>
      </c>
      <c r="I2" s="4">
        <f>(E2-F2)/100</f>
        <v>0.27899999999999997</v>
      </c>
      <c r="J2" s="4">
        <f>(0.1*I2)/G2</f>
        <v>9.2999999999999995E-4</v>
      </c>
      <c r="K2" s="4">
        <f>(J2/0.011309734)</f>
        <v>8.2230050680237032E-2</v>
      </c>
      <c r="L2" s="4">
        <f>(A2-B2)/100</f>
        <v>-1.4999999999999999E-2</v>
      </c>
      <c r="M2" s="4">
        <f>(C2-D2)/100</f>
        <v>-3.9000000000000021E-2</v>
      </c>
      <c r="N2" s="4">
        <f>L2*(13.6-1)</f>
        <v>-0.189</v>
      </c>
      <c r="O2" s="4">
        <f>M2*(13.6-1)</f>
        <v>-0.49140000000000023</v>
      </c>
      <c r="P2" s="4">
        <f>N2/0.2</f>
        <v>-0.94499999999999995</v>
      </c>
      <c r="Q2" s="4">
        <f>O2/0.4</f>
        <v>-1.2285000000000006</v>
      </c>
      <c r="R2" s="4">
        <f>K2/P2</f>
        <v>-8.7015926645753472E-2</v>
      </c>
      <c r="S2" s="4">
        <f>K2/Q2</f>
        <v>-6.6935328189041104E-2</v>
      </c>
    </row>
    <row r="3" spans="1:19" x14ac:dyDescent="0.25">
      <c r="A3" s="7">
        <v>26.4</v>
      </c>
      <c r="B3" s="3">
        <v>27.9</v>
      </c>
      <c r="C3" s="3">
        <v>25.8</v>
      </c>
      <c r="D3" s="3">
        <v>28.5</v>
      </c>
      <c r="E3" s="3">
        <v>23.3</v>
      </c>
      <c r="F3" s="3">
        <v>0</v>
      </c>
      <c r="G3" s="3">
        <v>30</v>
      </c>
      <c r="I3" s="4">
        <f t="shared" ref="I3:I5" si="0">(E3-F3)/100</f>
        <v>0.23300000000000001</v>
      </c>
      <c r="J3" s="4">
        <f t="shared" ref="J3:J5" si="1">(0.1*I3)/G3</f>
        <v>7.7666666666666672E-4</v>
      </c>
      <c r="K3" s="4">
        <f t="shared" ref="K3:K5" si="2">(J3/0.011309734)</f>
        <v>6.8672407915753519E-2</v>
      </c>
      <c r="L3" s="4">
        <f t="shared" ref="L3:L5" si="3">(A3-B3)/100</f>
        <v>-1.4999999999999999E-2</v>
      </c>
      <c r="M3" s="4">
        <f t="shared" ref="M3:M5" si="4">(C3-D3)/100</f>
        <v>-2.6999999999999993E-2</v>
      </c>
      <c r="N3" s="4">
        <f t="shared" ref="N3:N5" si="5">L3*(13.6-1)</f>
        <v>-0.189</v>
      </c>
      <c r="O3" s="4">
        <f t="shared" ref="O3:O5" si="6">M3*(13.6-1)</f>
        <v>-0.34019999999999989</v>
      </c>
      <c r="P3" s="4">
        <f t="shared" ref="P3:P5" si="7">N3/0.2</f>
        <v>-0.94499999999999995</v>
      </c>
      <c r="Q3" s="4">
        <f t="shared" ref="Q3:Q5" si="8">O3/0.4</f>
        <v>-0.8504999999999997</v>
      </c>
      <c r="R3" s="4">
        <f t="shared" ref="R3:R5" si="9">K3/P3</f>
        <v>-7.2669214725665107E-2</v>
      </c>
      <c r="S3" s="4">
        <f t="shared" ref="S3:S5" si="10">K3/Q3</f>
        <v>-8.0743571917405693E-2</v>
      </c>
    </row>
    <row r="4" spans="1:19" x14ac:dyDescent="0.25">
      <c r="A4" s="6">
        <v>26.2</v>
      </c>
      <c r="B4" s="3">
        <v>28.1</v>
      </c>
      <c r="C4" s="3">
        <v>25.3</v>
      </c>
      <c r="D4" s="3">
        <v>29</v>
      </c>
      <c r="E4" s="3">
        <v>28.6</v>
      </c>
      <c r="F4" s="3">
        <v>0</v>
      </c>
      <c r="G4" s="3">
        <v>30</v>
      </c>
      <c r="I4" s="4">
        <f t="shared" si="0"/>
        <v>0.28600000000000003</v>
      </c>
      <c r="J4" s="4">
        <f t="shared" si="1"/>
        <v>9.5333333333333348E-4</v>
      </c>
      <c r="K4" s="4">
        <f t="shared" si="2"/>
        <v>8.4293170231354117E-2</v>
      </c>
      <c r="L4" s="4">
        <f t="shared" si="3"/>
        <v>-1.900000000000002E-2</v>
      </c>
      <c r="M4" s="4">
        <f t="shared" si="4"/>
        <v>-3.6999999999999991E-2</v>
      </c>
      <c r="N4" s="4">
        <f t="shared" si="5"/>
        <v>-0.23940000000000025</v>
      </c>
      <c r="O4" s="4">
        <f t="shared" si="6"/>
        <v>-0.46619999999999989</v>
      </c>
      <c r="P4" s="4">
        <f t="shared" si="7"/>
        <v>-1.1970000000000012</v>
      </c>
      <c r="Q4" s="4">
        <f t="shared" si="8"/>
        <v>-1.1654999999999998</v>
      </c>
      <c r="R4" s="4">
        <f t="shared" si="9"/>
        <v>-7.042035942469009E-2</v>
      </c>
      <c r="S4" s="4">
        <f t="shared" si="10"/>
        <v>-7.2323612382114225E-2</v>
      </c>
    </row>
    <row r="5" spans="1:19" x14ac:dyDescent="0.25">
      <c r="A5" s="7">
        <v>26.9</v>
      </c>
      <c r="B5" s="3">
        <v>27.6</v>
      </c>
      <c r="C5" s="3">
        <v>26.5</v>
      </c>
      <c r="D5" s="3">
        <v>27.9</v>
      </c>
      <c r="E5" s="3">
        <v>17</v>
      </c>
      <c r="F5" s="3">
        <v>0</v>
      </c>
      <c r="G5" s="3">
        <v>30</v>
      </c>
      <c r="I5" s="4">
        <f t="shared" si="0"/>
        <v>0.17</v>
      </c>
      <c r="J5" s="4">
        <f t="shared" si="1"/>
        <v>5.6666666666666671E-4</v>
      </c>
      <c r="K5" s="4">
        <f t="shared" si="2"/>
        <v>5.0104331955699993E-2</v>
      </c>
      <c r="L5" s="4">
        <f t="shared" si="3"/>
        <v>-7.0000000000000288E-3</v>
      </c>
      <c r="M5" s="4">
        <f t="shared" si="4"/>
        <v>-1.3999999999999986E-2</v>
      </c>
      <c r="N5" s="4">
        <f t="shared" si="5"/>
        <v>-8.8200000000000361E-2</v>
      </c>
      <c r="O5" s="4">
        <f t="shared" si="6"/>
        <v>-0.17639999999999983</v>
      </c>
      <c r="P5" s="4">
        <f t="shared" si="7"/>
        <v>-0.44100000000000178</v>
      </c>
      <c r="Q5" s="4">
        <f t="shared" si="8"/>
        <v>-0.44099999999999956</v>
      </c>
      <c r="R5" s="4">
        <f t="shared" si="9"/>
        <v>-0.11361526520566846</v>
      </c>
      <c r="S5" s="4">
        <f t="shared" si="10"/>
        <v>-0.11361526520566903</v>
      </c>
    </row>
    <row r="6" spans="1:19" x14ac:dyDescent="0.25">
      <c r="A6" s="7"/>
    </row>
    <row r="7" spans="1:19" x14ac:dyDescent="0.25">
      <c r="A7" s="7"/>
    </row>
    <row r="8" spans="1:19" x14ac:dyDescent="0.25">
      <c r="A8" s="7"/>
    </row>
    <row r="9" spans="1:19" x14ac:dyDescent="0.25">
      <c r="A9" s="7"/>
    </row>
    <row r="12" spans="1:19" x14ac:dyDescent="0.25">
      <c r="G12" s="3" t="s">
        <v>14</v>
      </c>
      <c r="H12" s="3">
        <v>0.1</v>
      </c>
    </row>
    <row r="13" spans="1:19" x14ac:dyDescent="0.25">
      <c r="G13" s="3" t="s">
        <v>15</v>
      </c>
      <c r="H13" s="3">
        <v>13600</v>
      </c>
    </row>
    <row r="14" spans="1:19" x14ac:dyDescent="0.25">
      <c r="G14" s="3" t="s">
        <v>16</v>
      </c>
      <c r="H14" s="3">
        <v>1000</v>
      </c>
    </row>
    <row r="15" spans="1:19" x14ac:dyDescent="0.25">
      <c r="G15" s="3" t="s">
        <v>35</v>
      </c>
      <c r="H15" s="3">
        <v>0.2</v>
      </c>
    </row>
    <row r="16" spans="1:19" x14ac:dyDescent="0.25">
      <c r="G16" s="3" t="s">
        <v>36</v>
      </c>
      <c r="H16" s="3">
        <v>0.4</v>
      </c>
    </row>
    <row r="17" spans="7:8" x14ac:dyDescent="0.25">
      <c r="G17" s="3" t="s">
        <v>6</v>
      </c>
      <c r="H17" s="3">
        <v>0.12</v>
      </c>
    </row>
    <row r="18" spans="7:8" x14ac:dyDescent="0.25">
      <c r="G18" s="3" t="s">
        <v>17</v>
      </c>
      <c r="H18" s="3">
        <v>9.81</v>
      </c>
    </row>
    <row r="21" spans="7:8" x14ac:dyDescent="0.25">
      <c r="G21" s="3" t="s">
        <v>18</v>
      </c>
      <c r="H21" s="3">
        <f>(PI()*POWER(H17,2))/4</f>
        <v>1.1309733552923255E-2</v>
      </c>
    </row>
    <row r="22" spans="7:8" x14ac:dyDescent="0.25">
      <c r="G22" s="3" t="s">
        <v>22</v>
      </c>
      <c r="H22" s="3">
        <f>H13/H14</f>
        <v>13.6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7(a)</vt:lpstr>
      <vt:lpstr>7(b)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 Kumar Oraon</dc:creator>
  <cp:lastModifiedBy>Sudarshan Kumar Oraon</cp:lastModifiedBy>
  <dcterms:created xsi:type="dcterms:W3CDTF">2024-08-31T10:44:27Z</dcterms:created>
  <dcterms:modified xsi:type="dcterms:W3CDTF">2024-08-31T12:22:40Z</dcterms:modified>
</cp:coreProperties>
</file>