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3\Desktop\420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D53" i="1"/>
  <c r="D54" i="1"/>
  <c r="D55" i="1"/>
  <c r="D56" i="1"/>
  <c r="D52" i="1"/>
  <c r="F56" i="1"/>
  <c r="F55" i="1"/>
  <c r="C53" i="1"/>
  <c r="C54" i="1"/>
  <c r="C55" i="1"/>
  <c r="C56" i="1"/>
  <c r="C52" i="1"/>
  <c r="B57" i="1"/>
  <c r="C57" i="1"/>
  <c r="C48" i="1"/>
  <c r="E43" i="1"/>
  <c r="D71" i="1"/>
  <c r="D69" i="1"/>
  <c r="D68" i="1"/>
  <c r="F57" i="1"/>
  <c r="G56" i="1"/>
  <c r="G55" i="1"/>
  <c r="D48" i="1"/>
  <c r="D57" i="1" l="1"/>
</calcChain>
</file>

<file path=xl/sharedStrings.xml><?xml version="1.0" encoding="utf-8"?>
<sst xmlns="http://schemas.openxmlformats.org/spreadsheetml/2006/main" count="76" uniqueCount="68">
  <si>
    <t>420/22</t>
  </si>
  <si>
    <t>Q.1) Here, we have</t>
  </si>
  <si>
    <t>Percent</t>
  </si>
  <si>
    <t>Items</t>
  </si>
  <si>
    <t>Food</t>
  </si>
  <si>
    <t>Education</t>
  </si>
  <si>
    <t>Health</t>
  </si>
  <si>
    <t>Misc.</t>
  </si>
  <si>
    <t xml:space="preserve">Rent </t>
  </si>
  <si>
    <t>Cloth</t>
  </si>
  <si>
    <t>Q.2)</t>
  </si>
  <si>
    <t>Let, Marks in Economics = X</t>
  </si>
  <si>
    <t>Marks in Statistics = Y</t>
  </si>
  <si>
    <t>Here, we have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</si>
  <si>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</si>
  <si>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</si>
  <si>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</si>
  <si>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</si>
  <si>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</si>
  <si>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</si>
  <si>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</si>
  <si>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</si>
  <si>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</si>
  <si>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</si>
  <si>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</si>
  <si>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</si>
  <si>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</si>
  <si>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</si>
  <si>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</si>
  <si>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</si>
  <si>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</si>
  <si>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</si>
  <si>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</si>
  <si>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</si>
  <si>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</si>
  <si>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</si>
  <si>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X Variable 1</t>
  </si>
  <si>
    <t xml:space="preserve">a) Here, Correlation Coefficient= </t>
  </si>
  <si>
    <t>b) Here, fitted regression equation</t>
  </si>
  <si>
    <t>Y = 44.534-0.054 X</t>
  </si>
  <si>
    <t xml:space="preserve">When X = </t>
  </si>
  <si>
    <t>Expected value of Y</t>
  </si>
  <si>
    <t>Y =</t>
  </si>
  <si>
    <t>Q.3) Table for Expected Frequencies</t>
  </si>
  <si>
    <t>f</t>
  </si>
  <si>
    <t>f*x</t>
  </si>
  <si>
    <t>Exp. Fre.</t>
  </si>
  <si>
    <t>N =</t>
  </si>
  <si>
    <t xml:space="preserve">n = </t>
  </si>
  <si>
    <t xml:space="preserve">Mean = </t>
  </si>
  <si>
    <t>p =</t>
  </si>
  <si>
    <t>Q.4) Here, we have</t>
  </si>
  <si>
    <t>Sample Size (n) =</t>
  </si>
  <si>
    <t>Sample Mean (x*)=</t>
  </si>
  <si>
    <t>Sample S.D. (s) =</t>
  </si>
  <si>
    <r>
      <t xml:space="preserve">Pop. Mean ( </t>
    </r>
    <r>
      <rPr>
        <b/>
        <sz val="14"/>
        <color theme="1"/>
        <rFont val="Calibri"/>
        <family val="2"/>
      </rPr>
      <t>µ</t>
    </r>
    <r>
      <rPr>
        <b/>
        <sz val="20.7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) =</t>
    </r>
  </si>
  <si>
    <t>Here, we set up Hypothesis</t>
  </si>
  <si>
    <r>
      <t xml:space="preserve"> 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 xml:space="preserve"> :µ = 52 i.e. </t>
    </r>
  </si>
  <si>
    <t>Pop. Mean is 52.</t>
  </si>
  <si>
    <r>
      <t xml:space="preserve">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:µ </t>
    </r>
    <r>
      <rPr>
        <b/>
        <sz val="14"/>
        <color theme="1"/>
        <rFont val="Calibri"/>
        <family val="2"/>
      </rPr>
      <t>≠</t>
    </r>
    <r>
      <rPr>
        <b/>
        <sz val="14"/>
        <color theme="1"/>
        <rFont val="Times New Roman"/>
        <family val="1"/>
      </rPr>
      <t xml:space="preserve"> 52 i.e. </t>
    </r>
  </si>
  <si>
    <t>Pop. Mean is other than 52.</t>
  </si>
  <si>
    <t xml:space="preserve">Here, </t>
  </si>
  <si>
    <t>S.E. =</t>
  </si>
  <si>
    <r>
      <t>Alpha (</t>
    </r>
    <r>
      <rPr>
        <b/>
        <sz val="14"/>
        <color theme="1"/>
        <rFont val="Calibri"/>
        <family val="2"/>
      </rPr>
      <t>α</t>
    </r>
    <r>
      <rPr>
        <b/>
        <sz val="14"/>
        <color theme="1"/>
        <rFont val="Times New Roman"/>
        <family val="1"/>
      </rPr>
      <t>) =</t>
    </r>
  </si>
  <si>
    <r>
      <t>Z</t>
    </r>
    <r>
      <rPr>
        <b/>
        <vertAlign val="subscript"/>
        <sz val="14"/>
        <color theme="1"/>
        <rFont val="Times New Roman"/>
        <family val="1"/>
      </rPr>
      <t>cal.</t>
    </r>
    <r>
      <rPr>
        <b/>
        <sz val="14"/>
        <color theme="1"/>
        <rFont val="Times New Roman"/>
        <family val="1"/>
      </rPr>
      <t xml:space="preserve"> =</t>
    </r>
  </si>
  <si>
    <r>
      <t>Z</t>
    </r>
    <r>
      <rPr>
        <b/>
        <vertAlign val="subscript"/>
        <sz val="14"/>
        <color theme="1"/>
        <rFont val="Times New Roman"/>
        <family val="1"/>
      </rPr>
      <t>tab.</t>
    </r>
    <r>
      <rPr>
        <b/>
        <sz val="14"/>
        <color theme="1"/>
        <rFont val="Times New Roman"/>
        <family val="1"/>
      </rPr>
      <t xml:space="preserve"> =</t>
    </r>
  </si>
  <si>
    <t>conclusion that Pop. Mean is other than 52.</t>
  </si>
  <si>
    <r>
      <t>Decision:- Since, Zcal. &gt; Ztab., we reject 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 xml:space="preserve"> and acept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with the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</si>
</sst>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9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Calibri"/>
      <family val="2"/>
    </font>
    <font>
      <b/>
      <sz val="20.7"/>
      <color theme="1"/>
      <name val="Times New Roman"/>
      <family val="1"/>
    </font>
    <font>
      <b/>
      <vertAlign val="subscript"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0" fillId="0" borderId="0" xfId="0" applyBorder="1"/>
    <xf numFmtId="0" fontId="6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4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3" xfId="0" applyFont="1" applyBorder="1" applyAlignment="1">
      <alignment horizontal="center"/>
    </xf>
    <xf numFmtId="0" fontId="10" fillId="0" borderId="0" xfId="0" applyFont="1"/>
    <xf numFmtId="1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Pie Chart Showing Given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Sheet1!$A$3:$A$8</c:f>
              <c:strCache>
                <c:ptCount val="6"/>
                <c:pt idx="0">
                  <c:v>Food</c:v>
                </c:pt>
                <c:pt idx="1">
                  <c:v>Rent </c:v>
                </c:pt>
                <c:pt idx="2">
                  <c:v>Cloth</c:v>
                </c:pt>
                <c:pt idx="3">
                  <c:v>Education</c:v>
                </c:pt>
                <c:pt idx="4">
                  <c:v>Health</c:v>
                </c:pt>
                <c:pt idx="5">
                  <c:v>Misc.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4-421A-8866-9FEED44F59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18536</xdr:rowOff>
    </xdr:from>
    <xdr:to>
      <xdr:col>7</xdr:col>
      <xdr:colOff>247135</xdr:colOff>
      <xdr:row>19</xdr:row>
      <xdr:rowOff>142361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abSelected="1" topLeftCell="A63" zoomScale="148" zoomScaleNormal="148" workbookViewId="0">
      <selection activeCell="G73" sqref="G73"/>
    </sheetView>
  </sheetViews>
  <sheetFormatPr defaultRowHeight="18.75" x14ac:dyDescent="0.3"/>
  <cols>
    <col min="1" max="1" width="9.85546875" style="2" customWidth="1"/>
    <col min="2" max="2" width="14" style="2" customWidth="1"/>
    <col min="3" max="3" width="11.7109375" style="2" customWidth="1"/>
    <col min="4" max="4" width="11" style="2" customWidth="1"/>
    <col min="5" max="5" width="11.42578125" style="2" customWidth="1"/>
    <col min="6" max="7" width="8.140625" style="2" customWidth="1"/>
    <col min="8" max="8" width="8.42578125" style="2" customWidth="1"/>
    <col min="9" max="16384" width="9.140625" style="2"/>
  </cols>
  <sheetData>
    <row r="1" spans="1:12" x14ac:dyDescent="0.3">
      <c r="A1" s="2" t="s">
        <v>1</v>
      </c>
      <c r="L1" s="2" t="s">
        <v>0</v>
      </c>
    </row>
    <row r="2" spans="1:12" x14ac:dyDescent="0.3">
      <c r="A2" s="3" t="s">
        <v>3</v>
      </c>
      <c r="B2" s="3" t="s">
        <v>2</v>
      </c>
    </row>
    <row r="3" spans="1:12" x14ac:dyDescent="0.3">
      <c r="A3" s="3" t="s">
        <v>4</v>
      </c>
      <c r="B3" s="3">
        <v>45</v>
      </c>
    </row>
    <row r="4" spans="1:12" x14ac:dyDescent="0.3">
      <c r="A4" s="3" t="s">
        <v>8</v>
      </c>
      <c r="B4" s="3">
        <v>20</v>
      </c>
    </row>
    <row r="5" spans="1:12" x14ac:dyDescent="0.3">
      <c r="A5" s="3" t="s">
        <v>9</v>
      </c>
      <c r="B5" s="3">
        <v>15</v>
      </c>
    </row>
    <row r="6" spans="1:12" x14ac:dyDescent="0.3">
      <c r="A6" s="1" t="s">
        <v>5</v>
      </c>
      <c r="B6" s="3">
        <v>10</v>
      </c>
    </row>
    <row r="7" spans="1:12" x14ac:dyDescent="0.3">
      <c r="A7" s="3" t="s">
        <v>6</v>
      </c>
      <c r="B7" s="3">
        <v>10</v>
      </c>
    </row>
    <row r="8" spans="1:12" x14ac:dyDescent="0.3">
      <c r="A8" s="3" t="s">
        <v>7</v>
      </c>
      <c r="B8" s="3">
        <v>5</v>
      </c>
    </row>
    <row r="21" spans="1:11" x14ac:dyDescent="0.3">
      <c r="A21" s="2" t="s">
        <v>10</v>
      </c>
      <c r="B21" s="2" t="s">
        <v>11</v>
      </c>
    </row>
    <row r="22" spans="1:11" x14ac:dyDescent="0.3">
      <c r="B22" s="2" t="s">
        <v>12</v>
      </c>
    </row>
    <row r="23" spans="1:11" x14ac:dyDescent="0.3">
      <c r="A23" s="2" t="s">
        <v>13</v>
      </c>
    </row>
    <row r="24" spans="1:11" x14ac:dyDescent="0.3">
      <c r="A24" s="4" t="s">
        <v>14</v>
      </c>
      <c r="B24" s="4" t="s">
        <v>15</v>
      </c>
    </row>
    <row r="25" spans="1:11" x14ac:dyDescent="0.3">
      <c r="A25" s="3">
        <v>47</v>
      </c>
      <c r="B25" s="3">
        <v>42</v>
      </c>
      <c r="C25" t="s">
        <v>16</v>
      </c>
      <c r="D25"/>
      <c r="E25"/>
      <c r="F25"/>
      <c r="G25"/>
      <c r="H25"/>
      <c r="I25"/>
      <c r="J25"/>
      <c r="K25"/>
    </row>
    <row r="26" spans="1:11" ht="19.5" thickBot="1" x14ac:dyDescent="0.35">
      <c r="A26" s="3">
        <v>67</v>
      </c>
      <c r="B26" s="3">
        <v>38</v>
      </c>
      <c r="C26"/>
      <c r="D26"/>
      <c r="E26"/>
      <c r="F26"/>
      <c r="G26"/>
      <c r="H26"/>
      <c r="I26"/>
      <c r="J26"/>
      <c r="K26"/>
    </row>
    <row r="27" spans="1:11" x14ac:dyDescent="0.3">
      <c r="A27" s="3">
        <v>40</v>
      </c>
      <c r="B27" s="3">
        <v>48</v>
      </c>
      <c r="C27" s="8" t="s">
        <v>17</v>
      </c>
      <c r="D27" s="8"/>
      <c r="E27"/>
      <c r="F27"/>
      <c r="G27"/>
      <c r="H27"/>
      <c r="I27"/>
      <c r="J27"/>
      <c r="K27"/>
    </row>
    <row r="28" spans="1:11" x14ac:dyDescent="0.3">
      <c r="A28" s="3">
        <v>35</v>
      </c>
      <c r="B28" s="3">
        <v>37</v>
      </c>
      <c r="C28" s="9" t="s">
        <v>18</v>
      </c>
      <c r="D28" s="9">
        <v>9.5087993178298552E-2</v>
      </c>
      <c r="E28"/>
      <c r="F28"/>
      <c r="G28"/>
      <c r="H28"/>
      <c r="I28"/>
      <c r="J28"/>
      <c r="K28"/>
    </row>
    <row r="29" spans="1:11" x14ac:dyDescent="0.3">
      <c r="A29" s="3">
        <v>42</v>
      </c>
      <c r="B29" s="3">
        <v>39</v>
      </c>
      <c r="C29" s="9" t="s">
        <v>19</v>
      </c>
      <c r="D29" s="9">
        <v>9.0417264466761526E-3</v>
      </c>
      <c r="E29"/>
      <c r="F29"/>
      <c r="G29"/>
      <c r="H29"/>
      <c r="I29"/>
      <c r="J29"/>
      <c r="K29"/>
    </row>
    <row r="30" spans="1:11" x14ac:dyDescent="0.3">
      <c r="A30" s="3">
        <v>55</v>
      </c>
      <c r="B30" s="3">
        <v>31</v>
      </c>
      <c r="C30" s="5" t="s">
        <v>20</v>
      </c>
      <c r="D30" s="5">
        <v>-0.11482805774748933</v>
      </c>
      <c r="E30"/>
      <c r="F30"/>
      <c r="G30"/>
      <c r="H30"/>
      <c r="I30"/>
      <c r="J30"/>
      <c r="K30"/>
    </row>
    <row r="31" spans="1:11" x14ac:dyDescent="0.3">
      <c r="A31" s="3">
        <v>50</v>
      </c>
      <c r="B31" s="3">
        <v>46</v>
      </c>
      <c r="C31" s="9" t="s">
        <v>21</v>
      </c>
      <c r="D31" s="9">
        <v>6.3741108568714333</v>
      </c>
      <c r="E31"/>
      <c r="F31"/>
      <c r="G31"/>
      <c r="H31"/>
      <c r="I31"/>
      <c r="J31"/>
      <c r="K31"/>
    </row>
    <row r="32" spans="1:11" ht="19.5" thickBot="1" x14ac:dyDescent="0.35">
      <c r="A32" s="3">
        <v>32</v>
      </c>
      <c r="B32" s="3">
        <v>44</v>
      </c>
      <c r="C32" s="6" t="s">
        <v>22</v>
      </c>
      <c r="D32" s="6">
        <v>10</v>
      </c>
      <c r="E32"/>
      <c r="F32"/>
      <c r="G32"/>
      <c r="H32"/>
      <c r="I32"/>
      <c r="J32"/>
      <c r="K32"/>
    </row>
    <row r="33" spans="1:12" x14ac:dyDescent="0.3">
      <c r="A33" s="3">
        <v>57</v>
      </c>
      <c r="B33" s="3">
        <v>52</v>
      </c>
      <c r="C33"/>
      <c r="D33"/>
      <c r="E33"/>
      <c r="F33"/>
      <c r="G33"/>
      <c r="H33"/>
      <c r="I33"/>
      <c r="J33"/>
      <c r="K33"/>
    </row>
    <row r="34" spans="1:12" ht="19.5" thickBot="1" x14ac:dyDescent="0.35">
      <c r="A34" s="3">
        <v>45</v>
      </c>
      <c r="B34" s="3">
        <v>43</v>
      </c>
      <c r="C34" t="s">
        <v>23</v>
      </c>
      <c r="D34"/>
      <c r="E34"/>
      <c r="F34"/>
      <c r="G34"/>
      <c r="H34"/>
      <c r="I34"/>
      <c r="J34"/>
      <c r="K34"/>
    </row>
    <row r="35" spans="1:12" x14ac:dyDescent="0.3">
      <c r="C35" s="12"/>
      <c r="D35" s="12" t="s">
        <v>28</v>
      </c>
      <c r="E35" s="12" t="s">
        <v>29</v>
      </c>
      <c r="F35" s="12" t="s">
        <v>30</v>
      </c>
      <c r="G35" s="12" t="s">
        <v>31</v>
      </c>
      <c r="H35" s="15" t="s">
        <v>32</v>
      </c>
      <c r="I35"/>
      <c r="J35"/>
      <c r="K35"/>
    </row>
    <row r="36" spans="1:12" x14ac:dyDescent="0.3">
      <c r="C36" s="13" t="s">
        <v>24</v>
      </c>
      <c r="D36" s="13">
        <v>1</v>
      </c>
      <c r="E36" s="13">
        <v>2.9656862745097783</v>
      </c>
      <c r="F36" s="13">
        <v>2.9656862745097783</v>
      </c>
      <c r="G36" s="13">
        <v>7.2993801559412402E-2</v>
      </c>
      <c r="H36" s="13">
        <v>0.79386555806591119</v>
      </c>
      <c r="I36"/>
      <c r="J36"/>
      <c r="K36"/>
    </row>
    <row r="37" spans="1:12" x14ac:dyDescent="0.3">
      <c r="C37" s="13" t="s">
        <v>25</v>
      </c>
      <c r="D37" s="13">
        <v>8</v>
      </c>
      <c r="E37" s="13">
        <v>325.03431372549022</v>
      </c>
      <c r="F37" s="13">
        <v>40.629289215686278</v>
      </c>
      <c r="G37" s="13"/>
      <c r="H37" s="13"/>
      <c r="I37"/>
      <c r="J37"/>
      <c r="K37"/>
    </row>
    <row r="38" spans="1:12" ht="19.5" thickBot="1" x14ac:dyDescent="0.35">
      <c r="C38" s="14" t="s">
        <v>26</v>
      </c>
      <c r="D38" s="14">
        <v>9</v>
      </c>
      <c r="E38" s="14">
        <v>328</v>
      </c>
      <c r="F38" s="14"/>
      <c r="G38" s="14"/>
      <c r="H38" s="13"/>
      <c r="I38"/>
      <c r="J38"/>
      <c r="K38"/>
    </row>
    <row r="39" spans="1:12" ht="19.5" thickBot="1" x14ac:dyDescent="0.35">
      <c r="C39"/>
      <c r="D39"/>
      <c r="E39"/>
      <c r="F39"/>
      <c r="G39"/>
      <c r="H39" s="10"/>
      <c r="I39" s="10"/>
      <c r="J39" s="10"/>
      <c r="K39" s="10"/>
      <c r="L39" s="16"/>
    </row>
    <row r="40" spans="1:12" x14ac:dyDescent="0.3">
      <c r="C40" s="7"/>
      <c r="D40" s="7" t="s">
        <v>33</v>
      </c>
      <c r="E40" s="7" t="s">
        <v>21</v>
      </c>
      <c r="F40" s="7" t="s">
        <v>34</v>
      </c>
      <c r="G40" s="7" t="s">
        <v>35</v>
      </c>
      <c r="H40" s="11"/>
      <c r="I40" s="11"/>
      <c r="J40" s="11"/>
      <c r="K40" s="11"/>
      <c r="L40" s="16"/>
    </row>
    <row r="41" spans="1:12" x14ac:dyDescent="0.3">
      <c r="C41" s="17" t="s">
        <v>27</v>
      </c>
      <c r="D41" s="17">
        <v>44.534313725490193</v>
      </c>
      <c r="E41" s="5">
        <v>9.5944370819277154</v>
      </c>
      <c r="F41" s="5">
        <v>4.641680730740938</v>
      </c>
      <c r="G41" s="5">
        <v>1.6625710705731756E-3</v>
      </c>
      <c r="H41" s="5"/>
      <c r="I41" s="5"/>
      <c r="J41" s="5"/>
      <c r="K41" s="5"/>
      <c r="L41" s="16"/>
    </row>
    <row r="42" spans="1:12" ht="19.5" thickBot="1" x14ac:dyDescent="0.35">
      <c r="C42" s="18" t="s">
        <v>36</v>
      </c>
      <c r="D42" s="18">
        <v>-5.392156862745099E-2</v>
      </c>
      <c r="E42" s="6">
        <v>0.19958115263212342</v>
      </c>
      <c r="F42" s="6">
        <v>-0.27017365074968552</v>
      </c>
      <c r="G42" s="6">
        <v>0.7938655580659103</v>
      </c>
      <c r="H42" s="5"/>
      <c r="I42" s="5"/>
      <c r="J42" s="5"/>
      <c r="K42" s="5"/>
      <c r="L42" s="16"/>
    </row>
    <row r="43" spans="1:12" x14ac:dyDescent="0.3">
      <c r="A43" s="2" t="s">
        <v>37</v>
      </c>
      <c r="C43"/>
      <c r="D43"/>
      <c r="E43">
        <f>D28</f>
        <v>9.5087993178298552E-2</v>
      </c>
      <c r="F43"/>
      <c r="G43"/>
      <c r="H43" s="10"/>
      <c r="I43" s="10"/>
      <c r="J43" s="10"/>
      <c r="K43" s="10"/>
      <c r="L43" s="16"/>
    </row>
    <row r="44" spans="1:12" x14ac:dyDescent="0.3">
      <c r="A44" s="2" t="s">
        <v>38</v>
      </c>
      <c r="C44"/>
      <c r="D44"/>
      <c r="E44"/>
      <c r="F44"/>
      <c r="G44"/>
      <c r="H44"/>
      <c r="I44"/>
      <c r="J44"/>
      <c r="K44"/>
    </row>
    <row r="45" spans="1:12" x14ac:dyDescent="0.3">
      <c r="B45" s="2" t="s">
        <v>39</v>
      </c>
      <c r="C45"/>
      <c r="D45"/>
      <c r="E45"/>
      <c r="F45"/>
      <c r="G45"/>
      <c r="H45"/>
      <c r="I45"/>
      <c r="J45"/>
      <c r="K45"/>
    </row>
    <row r="46" spans="1:12" x14ac:dyDescent="0.3">
      <c r="B46" s="2" t="s">
        <v>40</v>
      </c>
      <c r="C46" s="3">
        <v>55</v>
      </c>
    </row>
    <row r="47" spans="1:12" x14ac:dyDescent="0.3">
      <c r="B47" s="2" t="s">
        <v>41</v>
      </c>
    </row>
    <row r="48" spans="1:12" x14ac:dyDescent="0.3">
      <c r="B48" s="2" t="s">
        <v>42</v>
      </c>
      <c r="C48" s="19">
        <f>D41+D42*C46</f>
        <v>41.568627450980387</v>
      </c>
      <c r="D48" s="20" t="str">
        <f ca="1">_xlfn.FORMULATEXT(C48)</f>
        <v>=D41+D42*C46</v>
      </c>
    </row>
    <row r="50" spans="1:12" x14ac:dyDescent="0.3">
      <c r="A50" s="2" t="s">
        <v>43</v>
      </c>
    </row>
    <row r="51" spans="1:12" x14ac:dyDescent="0.3">
      <c r="A51" s="21" t="s">
        <v>14</v>
      </c>
      <c r="B51" s="21" t="s">
        <v>44</v>
      </c>
      <c r="C51" s="21" t="s">
        <v>45</v>
      </c>
      <c r="D51" s="21" t="s">
        <v>46</v>
      </c>
    </row>
    <row r="52" spans="1:12" x14ac:dyDescent="0.3">
      <c r="A52" s="21">
        <v>0</v>
      </c>
      <c r="B52" s="21">
        <v>10</v>
      </c>
      <c r="C52" s="21">
        <f>B52*A52</f>
        <v>0</v>
      </c>
      <c r="D52" s="23">
        <f>F$53*BINOMDIST(A52,F$54,F$56,0)</f>
        <v>5.183193513453233</v>
      </c>
      <c r="E52" s="2" t="s">
        <v>13</v>
      </c>
    </row>
    <row r="53" spans="1:12" x14ac:dyDescent="0.3">
      <c r="A53" s="21">
        <v>1</v>
      </c>
      <c r="B53" s="21">
        <v>20</v>
      </c>
      <c r="C53" s="21">
        <f t="shared" ref="C53:C56" si="0">B53*A53</f>
        <v>20</v>
      </c>
      <c r="D53" s="23">
        <f t="shared" ref="D53:D56" si="1">F$53*BINOMDIST(A53,F$54,F$56,0)</f>
        <v>23.76683854949286</v>
      </c>
      <c r="E53" s="3" t="s">
        <v>47</v>
      </c>
      <c r="F53" s="2">
        <v>110</v>
      </c>
    </row>
    <row r="54" spans="1:12" x14ac:dyDescent="0.3">
      <c r="A54" s="21">
        <v>2</v>
      </c>
      <c r="B54" s="21">
        <v>40</v>
      </c>
      <c r="C54" s="21">
        <f t="shared" si="0"/>
        <v>80</v>
      </c>
      <c r="D54" s="23">
        <f t="shared" si="1"/>
        <v>40.867368725347482</v>
      </c>
      <c r="E54" s="3" t="s">
        <v>48</v>
      </c>
      <c r="F54" s="2">
        <v>4</v>
      </c>
    </row>
    <row r="55" spans="1:12" x14ac:dyDescent="0.3">
      <c r="A55" s="21">
        <v>3</v>
      </c>
      <c r="B55" s="21">
        <v>25</v>
      </c>
      <c r="C55" s="21">
        <f t="shared" si="0"/>
        <v>75</v>
      </c>
      <c r="D55" s="23">
        <f t="shared" si="1"/>
        <v>31.23197284701352</v>
      </c>
      <c r="E55" s="3" t="s">
        <v>49</v>
      </c>
      <c r="F55" s="2">
        <f>C57/B57</f>
        <v>2.1363636363636362</v>
      </c>
      <c r="G55" s="20" t="str">
        <f ca="1">_xlfn.FORMULATEXT(F55)</f>
        <v>=C57/B57</v>
      </c>
    </row>
    <row r="56" spans="1:12" x14ac:dyDescent="0.3">
      <c r="A56" s="21">
        <v>4</v>
      </c>
      <c r="B56" s="21">
        <v>15</v>
      </c>
      <c r="C56" s="21">
        <f t="shared" si="0"/>
        <v>60</v>
      </c>
      <c r="D56" s="23">
        <f t="shared" si="1"/>
        <v>8.9506263646928961</v>
      </c>
      <c r="E56" s="3" t="s">
        <v>50</v>
      </c>
      <c r="F56" s="2">
        <f>F55/F54</f>
        <v>0.53409090909090906</v>
      </c>
      <c r="G56" s="20" t="str">
        <f ca="1">_xlfn.FORMULATEXT(F56)</f>
        <v>=F55/F54</v>
      </c>
    </row>
    <row r="57" spans="1:12" x14ac:dyDescent="0.3">
      <c r="A57" s="21"/>
      <c r="B57" s="21">
        <f t="shared" ref="B57:D57" si="2">SUM(B52:B56)</f>
        <v>110</v>
      </c>
      <c r="C57" s="21">
        <f t="shared" si="2"/>
        <v>235</v>
      </c>
      <c r="D57" s="21">
        <f t="shared" si="2"/>
        <v>110</v>
      </c>
      <c r="E57" s="2" t="s">
        <v>46</v>
      </c>
      <c r="F57" s="22" t="str">
        <f ca="1">_xlfn.FORMULATEXT(D52)</f>
        <v>=F$53*BINOMDIST(A52,F$54,F$56,0)</v>
      </c>
    </row>
    <row r="59" spans="1:12" x14ac:dyDescent="0.3">
      <c r="A59" s="2" t="s">
        <v>51</v>
      </c>
    </row>
    <row r="60" spans="1:12" x14ac:dyDescent="0.3">
      <c r="A60" s="2" t="s">
        <v>52</v>
      </c>
      <c r="C60" s="3">
        <v>100</v>
      </c>
    </row>
    <row r="61" spans="1:12" x14ac:dyDescent="0.3">
      <c r="A61" s="2" t="s">
        <v>53</v>
      </c>
      <c r="C61" s="3">
        <v>55</v>
      </c>
    </row>
    <row r="62" spans="1:12" x14ac:dyDescent="0.3">
      <c r="A62" s="2" t="s">
        <v>54</v>
      </c>
      <c r="C62" s="3">
        <v>5</v>
      </c>
      <c r="L62" s="2" t="s">
        <v>0</v>
      </c>
    </row>
    <row r="63" spans="1:12" ht="20.25" customHeight="1" x14ac:dyDescent="0.35">
      <c r="A63" s="2" t="s">
        <v>55</v>
      </c>
      <c r="C63" s="3">
        <v>52</v>
      </c>
    </row>
    <row r="64" spans="1:12" x14ac:dyDescent="0.3">
      <c r="A64" s="2" t="s">
        <v>56</v>
      </c>
    </row>
    <row r="65" spans="1:4" ht="17.25" customHeight="1" x14ac:dyDescent="0.35">
      <c r="A65" s="2" t="s">
        <v>57</v>
      </c>
      <c r="C65" s="2" t="s">
        <v>58</v>
      </c>
    </row>
    <row r="66" spans="1:4" ht="20.25" x14ac:dyDescent="0.35">
      <c r="A66" s="2" t="s">
        <v>59</v>
      </c>
      <c r="C66" s="2" t="s">
        <v>60</v>
      </c>
    </row>
    <row r="67" spans="1:4" x14ac:dyDescent="0.3">
      <c r="A67" s="2" t="s">
        <v>61</v>
      </c>
    </row>
    <row r="68" spans="1:4" x14ac:dyDescent="0.3">
      <c r="B68" s="2" t="s">
        <v>62</v>
      </c>
      <c r="C68" s="3">
        <f>C62/SQRT(C60)</f>
        <v>0.5</v>
      </c>
      <c r="D68" s="20" t="str">
        <f ca="1">_xlfn.FORMULATEXT(C68)</f>
        <v>=C62/SQRT(C60)</v>
      </c>
    </row>
    <row r="69" spans="1:4" ht="20.25" x14ac:dyDescent="0.35">
      <c r="B69" s="2" t="s">
        <v>64</v>
      </c>
      <c r="C69" s="3">
        <f>(C61-C63)/C68</f>
        <v>6</v>
      </c>
      <c r="D69" s="20" t="str">
        <f ca="1">_xlfn.FORMULATEXT(C69)</f>
        <v>=(C61-C63)/C68</v>
      </c>
    </row>
    <row r="70" spans="1:4" x14ac:dyDescent="0.3">
      <c r="B70" s="2" t="s">
        <v>63</v>
      </c>
      <c r="C70" s="3">
        <f>5%</f>
        <v>0.05</v>
      </c>
      <c r="D70" s="20"/>
    </row>
    <row r="71" spans="1:4" ht="20.25" x14ac:dyDescent="0.35">
      <c r="B71" s="2" t="s">
        <v>65</v>
      </c>
      <c r="C71" s="24">
        <f>NORMSINV(1-C70/2)</f>
        <v>1.9599639845400536</v>
      </c>
      <c r="D71" s="20" t="str">
        <f t="shared" ref="D70:D71" ca="1" si="3">_xlfn.FORMULATEXT(C71)</f>
        <v>=NORMSINV(1-C70/2)</v>
      </c>
    </row>
    <row r="72" spans="1:4" ht="20.25" x14ac:dyDescent="0.35">
      <c r="A72" s="2" t="s">
        <v>67</v>
      </c>
    </row>
    <row r="73" spans="1:4" x14ac:dyDescent="0.3">
      <c r="B73" s="2" t="s">
        <v>66</v>
      </c>
    </row>
    <row r="123" spans="12:12" x14ac:dyDescent="0.3">
      <c r="L123" s="2" t="s">
        <v>0</v>
      </c>
    </row>
    <row r="245" spans="12:12" x14ac:dyDescent="0.3">
      <c r="L245" s="2" t="s">
        <v>0</v>
      </c>
    </row>
    <row r="367" spans="12:12" x14ac:dyDescent="0.3">
      <c r="L367" s="2" t="s">
        <v>0</v>
      </c>
    </row>
  </sheetData>
  <printOptions headings="1" gridLines="1"/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2024-07-18T08:23:42Z</dcterms:created>
  <dcterms:modified xsi:type="dcterms:W3CDTF">2024-07-18T09:09:28Z</dcterms:modified>
</cp:coreProperties>
</file>