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3rd sem bim\Statistics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<sst xmlns="http://schemas.openxmlformats.org/spreadsheetml/2006/main" count="41" uniqueCount="38">
  <si>
    <t>Name: Bipasha Bajracharya</t>
  </si>
  <si>
    <t>ID no.: 6603</t>
  </si>
  <si>
    <t>Compute Max., Min., Mean, Mode, Median, Q1, Q3,Coeff. of Q.D, Range, P90, P10, S.D, C.V, Sk(P), Sk(B) and K from the given data.</t>
  </si>
  <si>
    <t xml:space="preserve">For </t>
  </si>
  <si>
    <t>Value</t>
  </si>
  <si>
    <t>Formula</t>
  </si>
  <si>
    <t>Max.</t>
  </si>
  <si>
    <t>Min.</t>
  </si>
  <si>
    <t>Mode</t>
  </si>
  <si>
    <t>Median</t>
  </si>
  <si>
    <t>Q1</t>
  </si>
  <si>
    <t>Q3</t>
  </si>
  <si>
    <t>P90</t>
  </si>
  <si>
    <t>P10</t>
  </si>
  <si>
    <t>Mean</t>
  </si>
  <si>
    <t>S.D</t>
  </si>
  <si>
    <t>Range</t>
  </si>
  <si>
    <t>Coeff of Q.D</t>
  </si>
  <si>
    <t>C.V</t>
  </si>
  <si>
    <t>Sk(P)</t>
  </si>
  <si>
    <t>Sk(B)</t>
  </si>
  <si>
    <t>K</t>
  </si>
  <si>
    <t>MAX(A4:J5)</t>
  </si>
  <si>
    <t>MIN(A4:J5)</t>
  </si>
  <si>
    <t>MODE(A4:J5)</t>
  </si>
  <si>
    <t>MEDIAN(A4:J5)</t>
  </si>
  <si>
    <t>QUARTILE(A4:J5,1)</t>
  </si>
  <si>
    <t>QUARTILE(A4:J5,3)</t>
  </si>
  <si>
    <t>PERCENTILE(A4:J5,0.9)</t>
  </si>
  <si>
    <t>PERCENTILE(A4:J5,0.1)</t>
  </si>
  <si>
    <t>AVERAGE(A4:J5)</t>
  </si>
  <si>
    <t>STDEV(A4:J5)</t>
  </si>
  <si>
    <t>B8-B9</t>
  </si>
  <si>
    <t>(B13+B12)/(B13-B12)</t>
  </si>
  <si>
    <t>G9/G8</t>
  </si>
  <si>
    <t>(G8-B10)/G9</t>
  </si>
  <si>
    <t>(B13+B12-2*B11)/(B13-B12)</t>
  </si>
  <si>
    <t>(B13-B12)/(2*(B14-B15))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</si>
</sst>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15" sqref="H15"/>
    </sheetView>
  </sheetViews>
  <sheetFormatPr defaultRowHeight="14.5" x14ac:dyDescent="0.35"/>
  <cols>
    <col min="3" max="3" width="19.453125" customWidth="1"/>
    <col min="6" max="6" width="17.1796875" customWidth="1"/>
    <col min="8" max="8" width="26.1796875" customWidth="1"/>
  </cols>
  <sheetData>
    <row r="1" spans="1:12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t="s">
        <v>1</v>
      </c>
    </row>
    <row r="3" spans="1:12" x14ac:dyDescent="0.35">
      <c r="A3" t="s">
        <v>2</v>
      </c>
    </row>
    <row r="4" spans="1:12" x14ac:dyDescent="0.35">
      <c r="A4">
        <v>10</v>
      </c>
      <c r="B4">
        <v>15</v>
      </c>
      <c r="C4">
        <v>25</v>
      </c>
      <c r="D4">
        <v>22</v>
      </c>
      <c r="E4">
        <v>30</v>
      </c>
      <c r="F4">
        <v>42</v>
      </c>
      <c r="G4">
        <v>22</v>
      </c>
      <c r="H4">
        <v>32</v>
      </c>
      <c r="I4">
        <v>22</v>
      </c>
      <c r="J4">
        <v>30</v>
      </c>
    </row>
    <row r="5" spans="1:12" x14ac:dyDescent="0.35">
      <c r="A5">
        <v>32</v>
      </c>
      <c r="B5">
        <v>25</v>
      </c>
      <c r="C5">
        <v>22</v>
      </c>
      <c r="D5">
        <v>11</v>
      </c>
      <c r="E5">
        <v>13</v>
      </c>
      <c r="F5">
        <v>16</v>
      </c>
      <c r="G5">
        <v>19</v>
      </c>
      <c r="H5">
        <v>10</v>
      </c>
      <c r="I5">
        <v>14</v>
      </c>
      <c r="J5">
        <v>22</v>
      </c>
    </row>
    <row r="7" spans="1:12" x14ac:dyDescent="0.35">
      <c r="A7" t="s">
        <v>3</v>
      </c>
      <c r="B7" t="s">
        <v>4</v>
      </c>
      <c r="C7" t="s">
        <v>5</v>
      </c>
      <c r="F7" t="s">
        <v>3</v>
      </c>
      <c r="G7" t="s">
        <v>4</v>
      </c>
      <c r="H7" t="s">
        <v>5</v>
      </c>
    </row>
    <row r="8" spans="1:12" x14ac:dyDescent="0.35">
      <c r="A8" t="s">
        <v>6</v>
      </c>
      <c r="B8">
        <f>MAX(A4:J5)</f>
        <v>42</v>
      </c>
      <c r="C8" t="s">
        <v>22</v>
      </c>
      <c r="F8" t="s">
        <v>14</v>
      </c>
      <c r="G8">
        <f>AVERAGE(A4:J5)</f>
        <v>21.7</v>
      </c>
      <c r="H8" t="s">
        <v>30</v>
      </c>
    </row>
    <row r="9" spans="1:12" x14ac:dyDescent="0.35">
      <c r="A9" t="s">
        <v>7</v>
      </c>
      <c r="B9">
        <f>MIN(A4:J5)</f>
        <v>10</v>
      </c>
      <c r="C9" t="s">
        <v>23</v>
      </c>
      <c r="F9" t="s">
        <v>15</v>
      </c>
      <c r="G9">
        <f>STDEV(A4:J5)</f>
        <v>8.5600049188377429</v>
      </c>
      <c r="H9" t="s">
        <v>31</v>
      </c>
    </row>
    <row r="10" spans="1:12" x14ac:dyDescent="0.35">
      <c r="A10" t="s">
        <v>8</v>
      </c>
      <c r="B10">
        <f>MODE(A4:J5)</f>
        <v>22</v>
      </c>
      <c r="C10" t="s">
        <v>24</v>
      </c>
      <c r="F10" t="s">
        <v>16</v>
      </c>
      <c r="G10">
        <f>B8-B9</f>
        <v>32</v>
      </c>
      <c r="H10" t="s">
        <v>32</v>
      </c>
    </row>
    <row r="11" spans="1:12" x14ac:dyDescent="0.35">
      <c r="A11" t="s">
        <v>9</v>
      </c>
      <c r="B11">
        <f>MEDIAN(A4:J5)</f>
        <v>22</v>
      </c>
      <c r="C11" t="s">
        <v>25</v>
      </c>
      <c r="F11" t="s">
        <v>17</v>
      </c>
      <c r="G11">
        <f>(B13+B12)/(B13-B12)</f>
        <v>3.5652173913043477</v>
      </c>
      <c r="H11" t="s">
        <v>33</v>
      </c>
    </row>
    <row r="12" spans="1:12" x14ac:dyDescent="0.35">
      <c r="A12" t="s">
        <v>10</v>
      </c>
      <c r="B12">
        <f>QUARTILE(A4:J5,1)</f>
        <v>14.75</v>
      </c>
      <c r="C12" t="s">
        <v>26</v>
      </c>
      <c r="F12" t="s">
        <v>18</v>
      </c>
      <c r="G12">
        <f>G9/G8</f>
        <v>0.39447027275749968</v>
      </c>
      <c r="H12" t="s">
        <v>34</v>
      </c>
    </row>
    <row r="13" spans="1:12" x14ac:dyDescent="0.35">
      <c r="A13" t="s">
        <v>11</v>
      </c>
      <c r="B13">
        <f>QUARTILE(A4:J5,3)</f>
        <v>26.25</v>
      </c>
      <c r="C13" t="s">
        <v>27</v>
      </c>
      <c r="F13" t="s">
        <v>19</v>
      </c>
      <c r="G13">
        <f>(G8-B10)/G9</f>
        <v>-3.5046708833052165E-2</v>
      </c>
      <c r="H13" t="s">
        <v>35</v>
      </c>
    </row>
    <row r="14" spans="1:12" x14ac:dyDescent="0.35">
      <c r="A14" t="s">
        <v>12</v>
      </c>
      <c r="B14">
        <f>PERCENTILE(A4:J5,0.9)</f>
        <v>32</v>
      </c>
      <c r="C14" t="s">
        <v>28</v>
      </c>
      <c r="F14" t="s">
        <v>20</v>
      </c>
      <c r="G14">
        <f>(B13+B12-2*B11)/(B13-B12)</f>
        <v>-0.2608695652173913</v>
      </c>
      <c r="H14" t="s">
        <v>36</v>
      </c>
    </row>
    <row r="15" spans="1:12" x14ac:dyDescent="0.35">
      <c r="A15" t="s">
        <v>13</v>
      </c>
      <c r="B15">
        <f>PERCENTILE(A4:J5,0.1)</f>
        <v>10.9</v>
      </c>
      <c r="C15" t="s">
        <v>29</v>
      </c>
      <c r="F15" t="s">
        <v>21</v>
      </c>
      <c r="G15">
        <f>(B13-B12)/(2*(B14-B15))</f>
        <v>0.27251184834123221</v>
      </c>
      <c r="H15" t="s">
        <v>37</v>
      </c>
    </row>
  </sheetData>
  <printOptions headings="1" gridLines="1"/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2024-01-08T14:46:01Z</dcterms:created>
  <dcterms:modified xsi:type="dcterms:W3CDTF">2024-01-08T15:26:11Z</dcterms:modified>
</cp:coreProperties>
</file>