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1"/>
  <workbookPr/>
  <mc:AlternateContent xmlns:mc="http://schemas.openxmlformats.org/markup-compatibility/2006">
    <mc:Choice Requires="x15">
      <x15ac:absPath xmlns:x15ac="http://schemas.microsoft.com/office/spreadsheetml/2010/11/ac" url="/Users/sharavanasudhanjeganathan/Downloads/"/>
    </mc:Choice>
  </mc:AlternateContent>
  <xr:revisionPtr revIDLastSave="0" documentId="13_ncr:1_{33B486B0-467C-D845-B531-57B098C88668}" xr6:coauthVersionLast="47" xr6:coauthVersionMax="47" xr10:uidLastSave="{00000000-0000-0000-0000-000000000000}"/>
  <bookViews>
    <workbookView xWindow="0" yWindow="500" windowWidth="32000" windowHeight="17500" activeTab="1" xr2:uid="{00000000-000D-0000-FFFF-FFFF00000000}"/>
  </bookViews>
  <sheets>
    <sheet name="READ ME - Instructions" sheetId="1" r:id="rId1"/>
    <sheet name="⏳ 168 Hours Template" sheetId="2" r:id="rId2"/>
    <sheet name="👉 Current Week" sheetId="3" r:id="rId3"/>
    <sheet name="🌈 Ideal Week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3" l="1"/>
  <c r="H15" i="2"/>
  <c r="P69" i="2"/>
  <c r="Q12" i="2" s="1"/>
  <c r="F84" i="4"/>
  <c r="F78" i="4"/>
  <c r="G13" i="4" s="1"/>
  <c r="F69" i="4"/>
  <c r="G12" i="4" s="1"/>
  <c r="F60" i="4"/>
  <c r="F59" i="4"/>
  <c r="F53" i="4"/>
  <c r="F51" i="4"/>
  <c r="F49" i="4"/>
  <c r="F42" i="4"/>
  <c r="F43" i="4" s="1"/>
  <c r="F39" i="4"/>
  <c r="F40" i="4" s="1"/>
  <c r="F36" i="4"/>
  <c r="F37" i="4" s="1"/>
  <c r="F30" i="4"/>
  <c r="F29" i="4"/>
  <c r="F28" i="4"/>
  <c r="F27" i="4"/>
  <c r="F26" i="4"/>
  <c r="F20" i="4"/>
  <c r="F19" i="4"/>
  <c r="F21" i="4" s="1"/>
  <c r="G14" i="4"/>
  <c r="F84" i="3"/>
  <c r="H14" i="3" s="1"/>
  <c r="F78" i="3"/>
  <c r="H13" i="3" s="1"/>
  <c r="F69" i="3"/>
  <c r="H12" i="3" s="1"/>
  <c r="F60" i="3"/>
  <c r="F59" i="3"/>
  <c r="F63" i="3" s="1"/>
  <c r="H11" i="3" s="1"/>
  <c r="F53" i="3"/>
  <c r="F51" i="3"/>
  <c r="F49" i="3"/>
  <c r="F42" i="3"/>
  <c r="F43" i="3" s="1"/>
  <c r="F39" i="3"/>
  <c r="F40" i="3" s="1"/>
  <c r="F36" i="3"/>
  <c r="F37" i="3" s="1"/>
  <c r="F30" i="3"/>
  <c r="F29" i="3"/>
  <c r="F28" i="3"/>
  <c r="F27" i="3"/>
  <c r="F26" i="3"/>
  <c r="F20" i="3"/>
  <c r="F19" i="3"/>
  <c r="F21" i="3" s="1"/>
  <c r="P84" i="2"/>
  <c r="Q14" i="2" s="1"/>
  <c r="F84" i="2"/>
  <c r="H14" i="2" s="1"/>
  <c r="P78" i="2"/>
  <c r="Q13" i="2" s="1"/>
  <c r="F78" i="2"/>
  <c r="H13" i="2" s="1"/>
  <c r="F69" i="2"/>
  <c r="H12" i="2" s="1"/>
  <c r="P60" i="2"/>
  <c r="F60" i="2"/>
  <c r="P59" i="2"/>
  <c r="P63" i="2" s="1"/>
  <c r="Q11" i="2" s="1"/>
  <c r="F59" i="2"/>
  <c r="F63" i="2" s="1"/>
  <c r="H11" i="2" s="1"/>
  <c r="P53" i="2"/>
  <c r="F53" i="2"/>
  <c r="P51" i="2"/>
  <c r="F51" i="2"/>
  <c r="P49" i="2"/>
  <c r="F49" i="2"/>
  <c r="P42" i="2"/>
  <c r="P43" i="2" s="1"/>
  <c r="F42" i="2"/>
  <c r="F43" i="2" s="1"/>
  <c r="P39" i="2"/>
  <c r="P40" i="2" s="1"/>
  <c r="F39" i="2"/>
  <c r="F40" i="2" s="1"/>
  <c r="P36" i="2"/>
  <c r="P37" i="2" s="1"/>
  <c r="F36" i="2"/>
  <c r="F37" i="2" s="1"/>
  <c r="P30" i="2"/>
  <c r="F30" i="2"/>
  <c r="P29" i="2"/>
  <c r="F29" i="2"/>
  <c r="P28" i="2"/>
  <c r="F28" i="2"/>
  <c r="P27" i="2"/>
  <c r="F27" i="2"/>
  <c r="P26" i="2"/>
  <c r="F26" i="2"/>
  <c r="P20" i="2"/>
  <c r="F20" i="2"/>
  <c r="P19" i="2"/>
  <c r="P21" i="2" s="1"/>
  <c r="F19" i="2"/>
  <c r="R11" i="2" l="1"/>
  <c r="F55" i="2"/>
  <c r="H10" i="2" s="1"/>
  <c r="F63" i="4"/>
  <c r="G11" i="4" s="1"/>
  <c r="H11" i="4" s="1"/>
  <c r="H14" i="4"/>
  <c r="H13" i="4"/>
  <c r="H12" i="4"/>
  <c r="F55" i="4"/>
  <c r="G10" i="4" s="1"/>
  <c r="F31" i="4"/>
  <c r="G8" i="4" s="1"/>
  <c r="F55" i="3"/>
  <c r="H10" i="3" s="1"/>
  <c r="F31" i="3"/>
  <c r="H8" i="3" s="1"/>
  <c r="P55" i="2"/>
  <c r="Q10" i="2" s="1"/>
  <c r="P44" i="2"/>
  <c r="Q9" i="2" s="1"/>
  <c r="P31" i="2"/>
  <c r="Q8" i="2" s="1"/>
  <c r="R14" i="2"/>
  <c r="R13" i="2"/>
  <c r="R12" i="2"/>
  <c r="F31" i="2"/>
  <c r="H8" i="2" s="1"/>
  <c r="F21" i="2"/>
  <c r="G7" i="4"/>
  <c r="F22" i="4"/>
  <c r="P22" i="2"/>
  <c r="Q7" i="2"/>
  <c r="F22" i="3"/>
  <c r="H7" i="3"/>
  <c r="F22" i="2"/>
  <c r="H7" i="2"/>
  <c r="F44" i="2"/>
  <c r="H9" i="2" s="1"/>
  <c r="R9" i="2" s="1"/>
  <c r="F44" i="3"/>
  <c r="H9" i="3" s="1"/>
  <c r="F44" i="4"/>
  <c r="G9" i="4" s="1"/>
  <c r="R10" i="2" l="1"/>
  <c r="H8" i="4"/>
  <c r="F32" i="4"/>
  <c r="F32" i="3"/>
  <c r="H10" i="4"/>
  <c r="P32" i="2"/>
  <c r="P45" i="2" s="1"/>
  <c r="P56" i="2" s="1"/>
  <c r="P64" i="2" s="1"/>
  <c r="P70" i="2" s="1"/>
  <c r="P79" i="2" s="1"/>
  <c r="P85" i="2" s="1"/>
  <c r="R8" i="2"/>
  <c r="F32" i="2"/>
  <c r="H16" i="3"/>
  <c r="H7" i="4"/>
  <c r="G16" i="4"/>
  <c r="R7" i="2"/>
  <c r="Q16" i="2"/>
  <c r="H9" i="4"/>
  <c r="F45" i="3"/>
  <c r="F56" i="3" s="1"/>
  <c r="F64" i="3" s="1"/>
  <c r="F70" i="3" s="1"/>
  <c r="F79" i="3" s="1"/>
  <c r="F85" i="3" s="1"/>
  <c r="H16" i="2"/>
  <c r="F45" i="2"/>
  <c r="F56" i="2" s="1"/>
  <c r="F64" i="2" s="1"/>
  <c r="F70" i="2" s="1"/>
  <c r="F79" i="2" s="1"/>
  <c r="F85" i="2" s="1"/>
  <c r="F45" i="4"/>
  <c r="F56" i="4" s="1"/>
  <c r="F64" i="4" s="1"/>
  <c r="F70" i="4" s="1"/>
  <c r="F79" i="4" s="1"/>
  <c r="F85" i="4" s="1"/>
  <c r="P3" i="2" l="1"/>
  <c r="R16" i="2"/>
  <c r="Q15" i="2"/>
  <c r="F3" i="3"/>
  <c r="F4" i="3"/>
  <c r="F4" i="2"/>
  <c r="F3" i="2"/>
  <c r="G15" i="4"/>
  <c r="H16" i="4"/>
  <c r="F3" i="4"/>
  <c r="H4" i="3" l="1"/>
  <c r="G4" i="3"/>
  <c r="F4" i="4"/>
  <c r="H15" i="4"/>
  <c r="G3" i="4"/>
  <c r="H3" i="4"/>
  <c r="G4" i="2"/>
  <c r="H4" i="2"/>
  <c r="R3" i="2"/>
  <c r="Q3" i="2"/>
  <c r="G3" i="3"/>
  <c r="H3" i="3"/>
  <c r="G3" i="2"/>
  <c r="H3" i="2"/>
  <c r="P4" i="2"/>
  <c r="R15" i="2"/>
  <c r="R4" i="2" l="1"/>
  <c r="Q4" i="2"/>
  <c r="H4" i="4"/>
  <c r="G4" i="4"/>
</calcChain>
</file>

<file path=xl/sharedStrings.xml><?xml version="1.0" encoding="utf-8"?>
<sst xmlns="http://schemas.openxmlformats.org/spreadsheetml/2006/main" count="653" uniqueCount="124">
  <si>
    <t>To use this sheet, you first need to make a copy of it. Follow these instructions to make your own copy :)</t>
  </si>
  <si>
    <t>1. Click on 'File' and then 'Make a copy'</t>
  </si>
  <si>
    <t>2. Rename your document, select where you want it saved, and then click 'Make a copy'</t>
  </si>
  <si>
    <r>
      <rPr>
        <b/>
        <sz val="18"/>
        <color rgb="FF000000"/>
        <rFont val="Arial"/>
      </rPr>
      <t xml:space="preserve">👉 Current Week: 
</t>
    </r>
    <r>
      <rPr>
        <b/>
        <sz val="5"/>
        <color rgb="FF000000"/>
        <rFont val="Arial"/>
      </rPr>
      <t xml:space="preserve">  </t>
    </r>
    <r>
      <rPr>
        <b/>
        <sz val="18"/>
        <color rgb="FF000000"/>
        <rFont val="Arial"/>
      </rPr>
      <t xml:space="preserve">
</t>
    </r>
    <r>
      <rPr>
        <i/>
        <sz val="12"/>
        <color rgb="FF000000"/>
        <rFont val="Arial"/>
      </rPr>
      <t>How do you spend your 168 hours of the week at the moment?</t>
    </r>
  </si>
  <si>
    <t>💭 WEEKLY</t>
  </si>
  <si>
    <t>🗓️ MONTHLY</t>
  </si>
  <si>
    <t>🎊 ANNUALLY</t>
  </si>
  <si>
    <r>
      <rPr>
        <b/>
        <sz val="18"/>
        <color rgb="FF000000"/>
        <rFont val="Arial"/>
      </rPr>
      <t xml:space="preserve">🌈 Ideal Week:
</t>
    </r>
    <r>
      <rPr>
        <b/>
        <sz val="5"/>
        <color rgb="FF000000"/>
        <rFont val="Arial"/>
      </rPr>
      <t xml:space="preserve">  </t>
    </r>
    <r>
      <rPr>
        <b/>
        <sz val="18"/>
        <color rgb="FF000000"/>
        <rFont val="Arial"/>
      </rPr>
      <t xml:space="preserve">
</t>
    </r>
    <r>
      <rPr>
        <i/>
        <sz val="12"/>
        <color rgb="FF000000"/>
        <rFont val="Arial"/>
      </rPr>
      <t xml:space="preserve">How would you </t>
    </r>
    <r>
      <rPr>
        <b/>
        <i/>
        <sz val="12"/>
        <color rgb="FF000000"/>
        <rFont val="Arial"/>
      </rPr>
      <t>ideally</t>
    </r>
    <r>
      <rPr>
        <i/>
        <sz val="12"/>
        <color rgb="FF000000"/>
        <rFont val="Arial"/>
      </rPr>
      <t xml:space="preserve"> spend your 168 hours of the week?</t>
    </r>
  </si>
  <si>
    <t>⌛️ HOURS USED</t>
  </si>
  <si>
    <t>⏳ HOURS FREE</t>
  </si>
  <si>
    <t>LIFE AREA</t>
  </si>
  <si>
    <t>HOURS</t>
  </si>
  <si>
    <t>VS CURRENT WEEK</t>
  </si>
  <si>
    <t>😴 Sleep</t>
  </si>
  <si>
    <t>💻 Work</t>
  </si>
  <si>
    <t>🍕 Food</t>
  </si>
  <si>
    <t>🧹 Chores</t>
  </si>
  <si>
    <t>👶 Childcare</t>
  </si>
  <si>
    <t>🏋️ Fitness</t>
  </si>
  <si>
    <t>📺 Entertainment</t>
  </si>
  <si>
    <t>🥰 Relationships</t>
  </si>
  <si>
    <t>✅ Free Time</t>
  </si>
  <si>
    <t>❌ Total Non-Free Time</t>
  </si>
  <si>
    <t>😴 SLEEP</t>
  </si>
  <si>
    <t>I sleep for around</t>
  </si>
  <si>
    <t>hours per night.</t>
  </si>
  <si>
    <t>This means I spend</t>
  </si>
  <si>
    <t>hours per week sleeping.</t>
  </si>
  <si>
    <t>I'd like to sleep</t>
  </si>
  <si>
    <t>I wind down</t>
  </si>
  <si>
    <t>minutes before sleeping.</t>
  </si>
  <si>
    <t>hours per week preparing to sleep.</t>
  </si>
  <si>
    <t>I'd like to wind down</t>
  </si>
  <si>
    <t>😴 In total, I spend</t>
  </si>
  <si>
    <t>hours per week on sleep-related things.</t>
  </si>
  <si>
    <t>✅ That leaves me with</t>
  </si>
  <si>
    <t>hours per week for everything else.</t>
  </si>
  <si>
    <t>💻 WORK</t>
  </si>
  <si>
    <t>I work for around</t>
  </si>
  <si>
    <t>hours per day (excluding lunch break).</t>
  </si>
  <si>
    <t>I work</t>
  </si>
  <si>
    <t xml:space="preserve">days per week. </t>
  </si>
  <si>
    <t>hours per week officially working.</t>
  </si>
  <si>
    <t>My lunch break is</t>
  </si>
  <si>
    <t>minutes per working day.</t>
  </si>
  <si>
    <t>hours per week on my lunch break.</t>
  </si>
  <si>
    <t>My commute is</t>
  </si>
  <si>
    <t xml:space="preserve">minutes each way. </t>
  </si>
  <si>
    <t>hours per week commuting.</t>
  </si>
  <si>
    <t>I spend</t>
  </si>
  <si>
    <t>minutes per day getting ready for work.</t>
  </si>
  <si>
    <t>hours per week getting ready for work.</t>
  </si>
  <si>
    <t>minutes per day getting changed after work.</t>
  </si>
  <si>
    <t>hours per week getting changed after work.</t>
  </si>
  <si>
    <t>💻 In total, I spend</t>
  </si>
  <si>
    <t>hours per week working.</t>
  </si>
  <si>
    <t>🍕 FOOD</t>
  </si>
  <si>
    <t>Each day, I spend around</t>
  </si>
  <si>
    <t>minutes eating breakfast.</t>
  </si>
  <si>
    <t>And another</t>
  </si>
  <si>
    <t>minutes preparing/cooking/ordering it.</t>
  </si>
  <si>
    <t>minutes per day on breakfast.</t>
  </si>
  <si>
    <t>Which means I spend</t>
  </si>
  <si>
    <t>hours per week on breakfast.</t>
  </si>
  <si>
    <t>Each non-work day, I spend</t>
  </si>
  <si>
    <t>minutes eating lunch.</t>
  </si>
  <si>
    <t>minutes per day on lunch (excluding work days).</t>
  </si>
  <si>
    <t>hours per week on lunch (excluding work days).</t>
  </si>
  <si>
    <t>minutes eating dinner</t>
  </si>
  <si>
    <t>minutes preparing/cooking/ordering it</t>
  </si>
  <si>
    <t>minutes per day on dinner.</t>
  </si>
  <si>
    <t>hours per week on dinner.</t>
  </si>
  <si>
    <t>🍕 In total, I spend</t>
  </si>
  <si>
    <t>hours per week on cooking +/- eating food.</t>
  </si>
  <si>
    <t>🧹 CHORES</t>
  </si>
  <si>
    <t>I do the groceries</t>
  </si>
  <si>
    <t>times per week.</t>
  </si>
  <si>
    <t>Each grocery session takes</t>
  </si>
  <si>
    <t>minutes (including travel, loading, unloading etc)</t>
  </si>
  <si>
    <t>hours per week on groceries.</t>
  </si>
  <si>
    <t>I clean the house approx.</t>
  </si>
  <si>
    <t>Each cleaning session takes</t>
  </si>
  <si>
    <t>minutes.</t>
  </si>
  <si>
    <t>hours per week on cleaning.</t>
  </si>
  <si>
    <t>I do laundry</t>
  </si>
  <si>
    <t>Each laundry session takes me</t>
  </si>
  <si>
    <t>hours per week on laundry.</t>
  </si>
  <si>
    <t>I do other misc. chores</t>
  </si>
  <si>
    <t>hour(s) per week.</t>
  </si>
  <si>
    <t>🧹 In total, that's</t>
  </si>
  <si>
    <t>hours per week on chores.</t>
  </si>
  <si>
    <t>👶 CHILDCARE</t>
  </si>
  <si>
    <t>Each weekday, I spend</t>
  </si>
  <si>
    <t>hours actively taking care of my child(ren).</t>
  </si>
  <si>
    <t>hours on weekdays on childcare.</t>
  </si>
  <si>
    <t>Each weekend, I spend</t>
  </si>
  <si>
    <t>hours on weekends on childcare.</t>
  </si>
  <si>
    <t>Each week, I spend</t>
  </si>
  <si>
    <t>hours on child admin &amp; logistics etc.</t>
  </si>
  <si>
    <t>hours on other child-themed stuff.</t>
  </si>
  <si>
    <t>👶 In total, that's</t>
  </si>
  <si>
    <t>hours per week on childcare.</t>
  </si>
  <si>
    <t>🏋️ FITNESS</t>
  </si>
  <si>
    <t>hours exercising (including commute time).</t>
  </si>
  <si>
    <t>hours on other fitness-related things.</t>
  </si>
  <si>
    <t>🏋️ In total, that's</t>
  </si>
  <si>
    <t>hours per week on fitness-related stuff.</t>
  </si>
  <si>
    <t>📺 ENTERTAINMENT</t>
  </si>
  <si>
    <t>hours watching TV shows / movies.</t>
  </si>
  <si>
    <t>hours on social media apps.</t>
  </si>
  <si>
    <t>hours reading.</t>
  </si>
  <si>
    <t>hours gaming.</t>
  </si>
  <si>
    <t>hours on other "entertainment" stuff.</t>
  </si>
  <si>
    <t>📺 In total, that's</t>
  </si>
  <si>
    <t>hours per week on entertainment.</t>
  </si>
  <si>
    <t>🥰 RELATIONSHIPS</t>
  </si>
  <si>
    <t>hours on quality family / partner time.</t>
  </si>
  <si>
    <t>hours on other socialising time.</t>
  </si>
  <si>
    <t>🥰 In total, that's</t>
  </si>
  <si>
    <t>hours per week on relationships.</t>
  </si>
  <si>
    <t>hours per week of free time.</t>
  </si>
  <si>
    <r>
      <rPr>
        <b/>
        <sz val="18"/>
        <color rgb="FF000000"/>
        <rFont val="Arial"/>
      </rPr>
      <t xml:space="preserve">👉 Current Week: 
</t>
    </r>
    <r>
      <rPr>
        <b/>
        <sz val="5"/>
        <color rgb="FF000000"/>
        <rFont val="Arial"/>
      </rPr>
      <t xml:space="preserve">  </t>
    </r>
    <r>
      <rPr>
        <b/>
        <sz val="18"/>
        <color rgb="FF000000"/>
        <rFont val="Arial"/>
      </rPr>
      <t xml:space="preserve">
</t>
    </r>
    <r>
      <rPr>
        <i/>
        <sz val="12"/>
        <color rgb="FF000000"/>
        <rFont val="Arial"/>
      </rPr>
      <t>How do you spend your 168 hours of the week at the moment?</t>
    </r>
  </si>
  <si>
    <t>I aim to sleep for around</t>
  </si>
  <si>
    <r>
      <rPr>
        <b/>
        <sz val="18"/>
        <color rgb="FF000000"/>
        <rFont val="Arial"/>
      </rPr>
      <t xml:space="preserve">🌈 Ideal Week:
</t>
    </r>
    <r>
      <rPr>
        <b/>
        <sz val="5"/>
        <color rgb="FF000000"/>
        <rFont val="Arial"/>
      </rPr>
      <t xml:space="preserve">  </t>
    </r>
    <r>
      <rPr>
        <b/>
        <sz val="18"/>
        <color rgb="FF000000"/>
        <rFont val="Arial"/>
      </rPr>
      <t xml:space="preserve">
</t>
    </r>
    <r>
      <rPr>
        <i/>
        <sz val="12"/>
        <color rgb="FF000000"/>
        <rFont val="Arial"/>
      </rPr>
      <t xml:space="preserve">How would you </t>
    </r>
    <r>
      <rPr>
        <b/>
        <i/>
        <sz val="12"/>
        <color rgb="FF000000"/>
        <rFont val="Arial"/>
      </rPr>
      <t>ideally</t>
    </r>
    <r>
      <rPr>
        <i/>
        <sz val="12"/>
        <color rgb="FF000000"/>
        <rFont val="Arial"/>
      </rPr>
      <t xml:space="preserve"> spend your 168 hours of the week?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</si>
</sst>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5" x14ac:knownFonts="1">
    <font>
      <sz val="10"/>
      <color rgb="FF000000"/>
      <name val="Arial"/>
      <scheme val="minor"/>
    </font>
    <font>
      <b/>
      <sz val="17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8"/>
      <color rgb="FF000000"/>
      <name val="Arial"/>
      <scheme val="minor"/>
    </font>
    <font>
      <sz val="10"/>
      <name val="Arial"/>
    </font>
    <font>
      <sz val="10"/>
      <color rgb="FFF8F6F3"/>
      <name val="Arial"/>
      <scheme val="minor"/>
    </font>
    <font>
      <b/>
      <sz val="10"/>
      <color rgb="FFFFFFFF"/>
      <name val="Arial"/>
      <scheme val="minor"/>
    </font>
    <font>
      <b/>
      <sz val="10"/>
      <color rgb="FFFFFFFF"/>
      <name val="Arial"/>
      <scheme val="minor"/>
    </font>
    <font>
      <sz val="12"/>
      <color theme="1"/>
      <name val="Arial"/>
      <scheme val="minor"/>
    </font>
    <font>
      <b/>
      <sz val="10"/>
      <color rgb="FF5DCDF1"/>
      <name val="Arial"/>
      <scheme val="minor"/>
    </font>
    <font>
      <b/>
      <sz val="18"/>
      <color rgb="FF000000"/>
      <name val="Arial"/>
    </font>
    <font>
      <b/>
      <sz val="5"/>
      <color rgb="FF000000"/>
      <name val="Arial"/>
    </font>
    <font>
      <i/>
      <sz val="12"/>
      <color rgb="FF000000"/>
      <name val="Arial"/>
    </font>
    <font>
      <b/>
      <i/>
      <sz val="12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8F6F3"/>
        <bgColor rgb="FFF8F6F3"/>
      </patternFill>
    </fill>
    <fill>
      <patternFill patternType="solid">
        <fgColor rgb="FFFFFFFF"/>
        <bgColor rgb="FFFFFFFF"/>
      </patternFill>
    </fill>
    <fill>
      <patternFill patternType="solid">
        <fgColor rgb="FFECF9FD"/>
        <bgColor rgb="FFECF9FD"/>
      </patternFill>
    </fill>
    <fill>
      <patternFill patternType="solid">
        <fgColor rgb="FF5DCDF1"/>
        <bgColor rgb="FF5DCDF1"/>
      </patternFill>
    </fill>
    <fill>
      <patternFill patternType="solid">
        <fgColor rgb="FFF0FAF1"/>
        <bgColor rgb="FFF0FAF1"/>
      </patternFill>
    </fill>
    <fill>
      <patternFill patternType="solid">
        <fgColor rgb="FF78D287"/>
        <bgColor rgb="FF78D287"/>
      </patternFill>
    </fill>
  </fills>
  <borders count="16">
    <border>
      <left/>
      <right/>
      <top/>
      <bottom/>
      <diagonal/>
    </border>
    <border>
      <left style="thin">
        <color rgb="FFCCCCCC"/>
      </left>
      <right/>
      <top style="thin">
        <color rgb="FFCCCCCC"/>
      </top>
      <bottom/>
      <diagonal/>
    </border>
    <border>
      <left/>
      <right/>
      <top style="thin">
        <color rgb="FFCCCCCC"/>
      </top>
      <bottom/>
      <diagonal/>
    </border>
    <border>
      <left/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/>
      <top/>
      <bottom/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/>
      <right/>
      <top/>
      <bottom style="thin">
        <color rgb="FFCCCCCC"/>
      </bottom>
      <diagonal/>
    </border>
    <border>
      <left style="thin">
        <color rgb="FFCCCCCC"/>
      </left>
      <right/>
      <top/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0" fontId="3" fillId="2" borderId="3" xfId="0" applyFont="1" applyFill="1" applyBorder="1"/>
    <xf numFmtId="0" fontId="3" fillId="3" borderId="4" xfId="0" applyFont="1" applyFill="1" applyBorder="1"/>
    <xf numFmtId="0" fontId="3" fillId="2" borderId="5" xfId="0" applyFont="1" applyFill="1" applyBorder="1"/>
    <xf numFmtId="0" fontId="6" fillId="2" borderId="6" xfId="0" applyFont="1" applyFill="1" applyBorder="1" applyAlignment="1">
      <alignment horizontal="center" vertical="center"/>
    </xf>
    <xf numFmtId="164" fontId="7" fillId="5" borderId="7" xfId="0" applyNumberFormat="1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3" fillId="2" borderId="9" xfId="0" applyFont="1" applyFill="1" applyBorder="1"/>
    <xf numFmtId="0" fontId="3" fillId="3" borderId="10" xfId="0" applyFont="1" applyFill="1" applyBorder="1"/>
    <xf numFmtId="164" fontId="7" fillId="7" borderId="7" xfId="0" applyNumberFormat="1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8" fillId="5" borderId="11" xfId="0" applyFont="1" applyFill="1" applyBorder="1" applyAlignment="1">
      <alignment horizontal="center" vertical="center"/>
    </xf>
    <xf numFmtId="165" fontId="9" fillId="3" borderId="7" xfId="0" applyNumberFormat="1" applyFont="1" applyFill="1" applyBorder="1" applyAlignment="1">
      <alignment horizontal="center" vertical="center"/>
    </xf>
    <xf numFmtId="165" fontId="9" fillId="3" borderId="8" xfId="0" applyNumberFormat="1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3" fillId="3" borderId="8" xfId="0" applyFont="1" applyFill="1" applyBorder="1" applyAlignment="1">
      <alignment vertical="center"/>
    </xf>
    <xf numFmtId="164" fontId="3" fillId="3" borderId="8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vertical="center"/>
    </xf>
    <xf numFmtId="164" fontId="2" fillId="3" borderId="8" xfId="0" applyNumberFormat="1" applyFont="1" applyFill="1" applyBorder="1" applyAlignment="1">
      <alignment horizontal="center" vertical="center"/>
    </xf>
    <xf numFmtId="0" fontId="7" fillId="5" borderId="0" xfId="0" applyFont="1" applyFill="1" applyAlignment="1">
      <alignment vertical="center"/>
    </xf>
    <xf numFmtId="0" fontId="7" fillId="5" borderId="0" xfId="0" applyFont="1" applyFill="1"/>
    <xf numFmtId="164" fontId="7" fillId="5" borderId="0" xfId="0" applyNumberFormat="1" applyFont="1" applyFill="1" applyAlignment="1">
      <alignment horizontal="center"/>
    </xf>
    <xf numFmtId="0" fontId="7" fillId="7" borderId="0" xfId="0" applyFont="1" applyFill="1" applyAlignment="1">
      <alignment vertical="center"/>
    </xf>
    <xf numFmtId="0" fontId="7" fillId="7" borderId="0" xfId="0" applyFont="1" applyFill="1"/>
    <xf numFmtId="164" fontId="7" fillId="7" borderId="0" xfId="0" applyNumberFormat="1" applyFont="1" applyFill="1" applyAlignment="1">
      <alignment horizontal="center"/>
    </xf>
    <xf numFmtId="0" fontId="3" fillId="3" borderId="8" xfId="0" applyFont="1" applyFill="1" applyBorder="1"/>
    <xf numFmtId="0" fontId="3" fillId="4" borderId="8" xfId="0" applyFont="1" applyFill="1" applyBorder="1" applyAlignment="1">
      <alignment horizontal="center"/>
    </xf>
    <xf numFmtId="164" fontId="3" fillId="3" borderId="8" xfId="0" applyNumberFormat="1" applyFont="1" applyFill="1" applyBorder="1" applyAlignment="1">
      <alignment horizontal="center"/>
    </xf>
    <xf numFmtId="0" fontId="3" fillId="3" borderId="13" xfId="0" applyFont="1" applyFill="1" applyBorder="1"/>
    <xf numFmtId="0" fontId="3" fillId="6" borderId="8" xfId="0" applyFont="1" applyFill="1" applyBorder="1" applyAlignment="1">
      <alignment horizontal="center"/>
    </xf>
    <xf numFmtId="0" fontId="2" fillId="3" borderId="8" xfId="0" applyFont="1" applyFill="1" applyBorder="1"/>
    <xf numFmtId="164" fontId="2" fillId="3" borderId="8" xfId="0" applyNumberFormat="1" applyFont="1" applyFill="1" applyBorder="1" applyAlignment="1">
      <alignment horizontal="center"/>
    </xf>
    <xf numFmtId="0" fontId="10" fillId="2" borderId="0" xfId="0" applyFont="1" applyFill="1"/>
    <xf numFmtId="164" fontId="10" fillId="2" borderId="0" xfId="0" applyNumberFormat="1" applyFont="1" applyFill="1" applyAlignment="1">
      <alignment horizontal="center"/>
    </xf>
    <xf numFmtId="0" fontId="2" fillId="2" borderId="5" xfId="0" applyFont="1" applyFill="1" applyBorder="1"/>
    <xf numFmtId="0" fontId="7" fillId="5" borderId="13" xfId="0" applyFont="1" applyFill="1" applyBorder="1" applyAlignment="1">
      <alignment vertical="center"/>
    </xf>
    <xf numFmtId="0" fontId="7" fillId="5" borderId="14" xfId="0" applyFont="1" applyFill="1" applyBorder="1"/>
    <xf numFmtId="164" fontId="7" fillId="5" borderId="14" xfId="0" applyNumberFormat="1" applyFont="1" applyFill="1" applyBorder="1" applyAlignment="1">
      <alignment horizontal="center"/>
    </xf>
    <xf numFmtId="0" fontId="7" fillId="7" borderId="13" xfId="0" applyFont="1" applyFill="1" applyBorder="1" applyAlignment="1">
      <alignment vertical="center"/>
    </xf>
    <xf numFmtId="0" fontId="7" fillId="7" borderId="14" xfId="0" applyFont="1" applyFill="1" applyBorder="1"/>
    <xf numFmtId="164" fontId="7" fillId="7" borderId="14" xfId="0" applyNumberFormat="1" applyFont="1" applyFill="1" applyBorder="1" applyAlignment="1">
      <alignment horizontal="center"/>
    </xf>
    <xf numFmtId="0" fontId="2" fillId="2" borderId="0" xfId="0" applyFont="1" applyFill="1"/>
    <xf numFmtId="164" fontId="2" fillId="2" borderId="0" xfId="0" applyNumberFormat="1" applyFont="1" applyFill="1" applyAlignment="1">
      <alignment horizontal="center"/>
    </xf>
    <xf numFmtId="0" fontId="2" fillId="2" borderId="5" xfId="0" applyFont="1" applyFill="1" applyBorder="1" applyAlignment="1">
      <alignment vertical="center"/>
    </xf>
    <xf numFmtId="0" fontId="7" fillId="5" borderId="14" xfId="0" applyFont="1" applyFill="1" applyBorder="1" applyAlignment="1">
      <alignment vertical="center"/>
    </xf>
    <xf numFmtId="164" fontId="7" fillId="5" borderId="14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7" fillId="7" borderId="14" xfId="0" applyFont="1" applyFill="1" applyBorder="1" applyAlignment="1">
      <alignment vertical="center"/>
    </xf>
    <xf numFmtId="164" fontId="7" fillId="7" borderId="14" xfId="0" applyNumberFormat="1" applyFont="1" applyFill="1" applyBorder="1" applyAlignment="1">
      <alignment horizontal="center" vertical="center"/>
    </xf>
    <xf numFmtId="0" fontId="3" fillId="3" borderId="15" xfId="0" applyFont="1" applyFill="1" applyBorder="1"/>
    <xf numFmtId="0" fontId="3" fillId="4" borderId="15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164" fontId="7" fillId="5" borderId="0" xfId="0" applyNumberFormat="1" applyFont="1" applyFill="1" applyAlignment="1">
      <alignment horizontal="center" vertical="center"/>
    </xf>
    <xf numFmtId="164" fontId="7" fillId="7" borderId="0" xfId="0" applyNumberFormat="1" applyFont="1" applyFill="1" applyAlignment="1">
      <alignment horizontal="center" vertical="center"/>
    </xf>
    <xf numFmtId="0" fontId="3" fillId="2" borderId="13" xfId="0" applyFont="1" applyFill="1" applyBorder="1"/>
    <xf numFmtId="164" fontId="3" fillId="2" borderId="14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0" fontId="2" fillId="3" borderId="15" xfId="0" applyFont="1" applyFill="1" applyBorder="1"/>
    <xf numFmtId="164" fontId="2" fillId="3" borderId="15" xfId="0" applyNumberFormat="1" applyFont="1" applyFill="1" applyBorder="1" applyAlignment="1">
      <alignment horizontal="center"/>
    </xf>
    <xf numFmtId="164" fontId="3" fillId="3" borderId="4" xfId="0" applyNumberFormat="1" applyFont="1" applyFill="1" applyBorder="1" applyAlignment="1">
      <alignment horizontal="center"/>
    </xf>
    <xf numFmtId="0" fontId="3" fillId="2" borderId="12" xfId="0" applyFont="1" applyFill="1" applyBorder="1"/>
    <xf numFmtId="164" fontId="3" fillId="2" borderId="11" xfId="0" applyNumberFormat="1" applyFont="1" applyFill="1" applyBorder="1" applyAlignment="1">
      <alignment horizontal="center"/>
    </xf>
    <xf numFmtId="0" fontId="3" fillId="2" borderId="11" xfId="0" applyFont="1" applyFill="1" applyBorder="1"/>
    <xf numFmtId="0" fontId="3" fillId="2" borderId="11" xfId="0" applyFont="1" applyFill="1" applyBorder="1" applyAlignment="1">
      <alignment horizontal="center"/>
    </xf>
    <xf numFmtId="0" fontId="3" fillId="2" borderId="6" xfId="0" applyFont="1" applyFill="1" applyBorder="1"/>
    <xf numFmtId="0" fontId="3" fillId="2" borderId="14" xfId="0" applyFont="1" applyFill="1" applyBorder="1"/>
    <xf numFmtId="0" fontId="5" fillId="0" borderId="7" xfId="0" applyFont="1" applyBorder="1"/>
    <xf numFmtId="0" fontId="3" fillId="3" borderId="5" xfId="0" applyFont="1" applyFill="1" applyBorder="1"/>
    <xf numFmtId="0" fontId="5" fillId="0" borderId="9" xfId="0" applyFont="1" applyBorder="1"/>
    <xf numFmtId="0" fontId="3" fillId="3" borderId="13" xfId="0" applyFont="1" applyFill="1" applyBorder="1"/>
    <xf numFmtId="0" fontId="2" fillId="3" borderId="13" xfId="0" applyFont="1" applyFill="1" applyBorder="1"/>
    <xf numFmtId="0" fontId="7" fillId="7" borderId="14" xfId="0" applyFont="1" applyFill="1" applyBorder="1" applyAlignment="1">
      <alignment vertical="center"/>
    </xf>
    <xf numFmtId="0" fontId="3" fillId="2" borderId="0" xfId="0" applyFont="1" applyFill="1"/>
    <xf numFmtId="0" fontId="0" fillId="0" borderId="0" xfId="0"/>
    <xf numFmtId="0" fontId="7" fillId="7" borderId="0" xfId="0" applyFont="1" applyFill="1" applyAlignment="1">
      <alignment vertical="center"/>
    </xf>
    <xf numFmtId="0" fontId="7" fillId="5" borderId="14" xfId="0" applyFont="1" applyFill="1" applyBorder="1" applyAlignment="1">
      <alignment vertical="center"/>
    </xf>
    <xf numFmtId="0" fontId="7" fillId="5" borderId="14" xfId="0" applyFont="1" applyFill="1" applyBorder="1"/>
    <xf numFmtId="0" fontId="7" fillId="7" borderId="14" xfId="0" applyFont="1" applyFill="1" applyBorder="1"/>
    <xf numFmtId="0" fontId="4" fillId="4" borderId="1" xfId="0" applyFont="1" applyFill="1" applyBorder="1" applyAlignment="1">
      <alignment horizontal="center" vertical="center" wrapText="1"/>
    </xf>
    <xf numFmtId="0" fontId="5" fillId="0" borderId="2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12" xfId="0" applyFont="1" applyBorder="1"/>
    <xf numFmtId="0" fontId="5" fillId="0" borderId="11" xfId="0" applyFont="1" applyBorder="1"/>
    <xf numFmtId="0" fontId="5" fillId="0" borderId="6" xfId="0" applyFont="1" applyBorder="1"/>
    <xf numFmtId="0" fontId="4" fillId="6" borderId="1" xfId="0" applyFont="1" applyFill="1" applyBorder="1" applyAlignment="1">
      <alignment horizontal="center" vertical="center" wrapText="1"/>
    </xf>
    <xf numFmtId="0" fontId="7" fillId="5" borderId="0" xfId="0" applyFont="1" applyFill="1"/>
    <xf numFmtId="0" fontId="7" fillId="7" borderId="0" xfId="0" applyFont="1" applyFill="1"/>
    <xf numFmtId="0" fontId="3" fillId="2" borderId="11" xfId="0" applyFont="1" applyFill="1" applyBorder="1"/>
    <xf numFmtId="0" fontId="2" fillId="3" borderId="12" xfId="0" applyFont="1" applyFill="1" applyBorder="1"/>
    <xf numFmtId="0" fontId="7" fillId="5" borderId="0" xfId="0" applyFont="1" applyFill="1" applyAlignment="1">
      <alignment vertical="center"/>
    </xf>
    <xf numFmtId="0" fontId="3" fillId="2" borderId="2" xfId="0" applyFont="1" applyFill="1" applyBorder="1"/>
    <xf numFmtId="0" fontId="3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0">
                <a:solidFill>
                  <a:srgbClr val="000000"/>
                </a:solidFill>
                <a:latin typeface="+mn-lt"/>
              </a:defRPr>
            </a:pPr>
            <a:r>
              <a:rPr lang="en-US" sz="1200" b="0">
                <a:solidFill>
                  <a:srgbClr val="000000"/>
                </a:solidFill>
                <a:latin typeface="+mn-lt"/>
              </a:rPr>
              <a:t>What does my time split look like by %?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'⏳ 168 Hours Template'!$H$6</c:f>
              <c:strCache>
                <c:ptCount val="1"/>
                <c:pt idx="0">
                  <c:v>HOURS</c:v>
                </c:pt>
              </c:strCache>
            </c:strRef>
          </c:tx>
          <c:dPt>
            <c:idx val="0"/>
            <c:bubble3D val="0"/>
            <c:spPr>
              <a:solidFill>
                <a:srgbClr val="A4C2F4"/>
              </a:solidFill>
            </c:spPr>
            <c:extLst>
              <c:ext xmlns:c16="http://schemas.microsoft.com/office/drawing/2014/chart" uri="{C3380CC4-5D6E-409C-BE32-E72D297353CC}">
                <c16:uniqueId val="{00000001-78BF-964E-A8C7-DF6411FF5334}"/>
              </c:ext>
            </c:extLst>
          </c:dPt>
          <c:dPt>
            <c:idx val="1"/>
            <c:bubble3D val="0"/>
            <c:spPr>
              <a:solidFill>
                <a:srgbClr val="CCCCCC"/>
              </a:solidFill>
            </c:spPr>
            <c:extLst>
              <c:ext xmlns:c16="http://schemas.microsoft.com/office/drawing/2014/chart" uri="{C3380CC4-5D6E-409C-BE32-E72D297353CC}">
                <c16:uniqueId val="{00000003-78BF-964E-A8C7-DF6411FF5334}"/>
              </c:ext>
            </c:extLst>
          </c:dPt>
          <c:dPt>
            <c:idx val="2"/>
            <c:bubble3D val="0"/>
            <c:spPr>
              <a:solidFill>
                <a:srgbClr val="EA9999"/>
              </a:solidFill>
            </c:spPr>
            <c:extLst>
              <c:ext xmlns:c16="http://schemas.microsoft.com/office/drawing/2014/chart" uri="{C3380CC4-5D6E-409C-BE32-E72D297353CC}">
                <c16:uniqueId val="{00000005-78BF-964E-A8C7-DF6411FF5334}"/>
              </c:ext>
            </c:extLst>
          </c:dPt>
          <c:dPt>
            <c:idx val="3"/>
            <c:bubble3D val="0"/>
            <c:spPr>
              <a:solidFill>
                <a:srgbClr val="B6D7A8"/>
              </a:solidFill>
            </c:spPr>
            <c:extLst>
              <c:ext xmlns:c16="http://schemas.microsoft.com/office/drawing/2014/chart" uri="{C3380CC4-5D6E-409C-BE32-E72D297353CC}">
                <c16:uniqueId val="{00000007-78BF-964E-A8C7-DF6411FF5334}"/>
              </c:ext>
            </c:extLst>
          </c:dPt>
          <c:dPt>
            <c:idx val="4"/>
            <c:bubble3D val="0"/>
            <c:spPr>
              <a:solidFill>
                <a:srgbClr val="FFE599"/>
              </a:solidFill>
            </c:spPr>
            <c:extLst>
              <c:ext xmlns:c16="http://schemas.microsoft.com/office/drawing/2014/chart" uri="{C3380CC4-5D6E-409C-BE32-E72D297353CC}">
                <c16:uniqueId val="{00000009-78BF-964E-A8C7-DF6411FF5334}"/>
              </c:ext>
            </c:extLst>
          </c:dPt>
          <c:dPt>
            <c:idx val="5"/>
            <c:bubble3D val="0"/>
            <c:spPr>
              <a:solidFill>
                <a:srgbClr val="F9CB9C"/>
              </a:solidFill>
            </c:spPr>
            <c:extLst>
              <c:ext xmlns:c16="http://schemas.microsoft.com/office/drawing/2014/chart" uri="{C3380CC4-5D6E-409C-BE32-E72D297353CC}">
                <c16:uniqueId val="{0000000B-78BF-964E-A8C7-DF6411FF5334}"/>
              </c:ext>
            </c:extLst>
          </c:dPt>
          <c:dPt>
            <c:idx val="6"/>
            <c:bubble3D val="0"/>
            <c:spPr>
              <a:solidFill>
                <a:srgbClr val="B4A7D6"/>
              </a:solidFill>
            </c:spPr>
            <c:extLst>
              <c:ext xmlns:c16="http://schemas.microsoft.com/office/drawing/2014/chart" uri="{C3380CC4-5D6E-409C-BE32-E72D297353CC}">
                <c16:uniqueId val="{0000000D-78BF-964E-A8C7-DF6411FF5334}"/>
              </c:ext>
            </c:extLst>
          </c:dPt>
          <c:dPt>
            <c:idx val="7"/>
            <c:bubble3D val="0"/>
            <c:spPr>
              <a:solidFill>
                <a:srgbClr val="D5A6BD"/>
              </a:solidFill>
            </c:spPr>
            <c:extLst>
              <c:ext xmlns:c16="http://schemas.microsoft.com/office/drawing/2014/chart" uri="{C3380CC4-5D6E-409C-BE32-E72D297353CC}">
                <c16:uniqueId val="{0000000F-78BF-964E-A8C7-DF6411FF5334}"/>
              </c:ext>
            </c:extLst>
          </c:dPt>
          <c:dPt>
            <c:idx val="8"/>
            <c:bubble3D val="0"/>
            <c:spPr>
              <a:solidFill>
                <a:srgbClr val="B6D7A8"/>
              </a:solidFill>
            </c:spPr>
            <c:extLst>
              <c:ext xmlns:c16="http://schemas.microsoft.com/office/drawing/2014/chart" uri="{C3380CC4-5D6E-409C-BE32-E72D297353CC}">
                <c16:uniqueId val="{00000011-78BF-964E-A8C7-DF6411FF5334}"/>
              </c:ext>
            </c:extLst>
          </c:dPt>
          <c:cat>
            <c:strRef>
              <c:f>'⏳ 168 Hours Template'!$G$7:$G$15</c:f>
              <c:strCache>
                <c:ptCount val="9"/>
                <c:pt idx="0">
                  <c:v>😴 Sleep</c:v>
                </c:pt>
                <c:pt idx="1">
                  <c:v>💻 Work</c:v>
                </c:pt>
                <c:pt idx="2">
                  <c:v>🍕 Food</c:v>
                </c:pt>
                <c:pt idx="3">
                  <c:v>🧹 Chores</c:v>
                </c:pt>
                <c:pt idx="4">
                  <c:v>👶 Childcare</c:v>
                </c:pt>
                <c:pt idx="5">
                  <c:v>🏋️ Fitness</c:v>
                </c:pt>
                <c:pt idx="6">
                  <c:v>📺 Entertainment</c:v>
                </c:pt>
                <c:pt idx="7">
                  <c:v>🥰 Relationships</c:v>
                </c:pt>
                <c:pt idx="8">
                  <c:v>✅ Free Time</c:v>
                </c:pt>
              </c:strCache>
            </c:strRef>
          </c:cat>
          <c:val>
            <c:numRef>
              <c:f>'⏳ 168 Hours Template'!$H$7:$H$15</c:f>
              <c:numCache>
                <c:formatCode>0.0</c:formatCode>
                <c:ptCount val="9"/>
                <c:pt idx="0">
                  <c:v>57.75</c:v>
                </c:pt>
                <c:pt idx="1">
                  <c:v>64.5</c:v>
                </c:pt>
                <c:pt idx="2">
                  <c:v>4.0833333333333339</c:v>
                </c:pt>
                <c:pt idx="3">
                  <c:v>1.35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2.75</c:v>
                </c:pt>
                <c:pt idx="8">
                  <c:v>33.566666666666663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8BF-964E-A8C7-DF6411FF5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0">
                <a:solidFill>
                  <a:srgbClr val="000000"/>
                </a:solidFill>
                <a:latin typeface="+mn-lt"/>
              </a:defRPr>
            </a:pPr>
            <a:r>
              <a:rPr lang="en-US" sz="1200" b="0">
                <a:solidFill>
                  <a:srgbClr val="000000"/>
                </a:solidFill>
                <a:latin typeface="+mn-lt"/>
              </a:rPr>
              <a:t>What does my time split look like overall?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FD976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'⏳ 168 Hours Template'!$G$7:$G$15</c:f>
              <c:strCache>
                <c:ptCount val="9"/>
                <c:pt idx="0">
                  <c:v>😴 Sleep</c:v>
                </c:pt>
                <c:pt idx="1">
                  <c:v>💻 Work</c:v>
                </c:pt>
                <c:pt idx="2">
                  <c:v>🍕 Food</c:v>
                </c:pt>
                <c:pt idx="3">
                  <c:v>🧹 Chores</c:v>
                </c:pt>
                <c:pt idx="4">
                  <c:v>👶 Childcare</c:v>
                </c:pt>
                <c:pt idx="5">
                  <c:v>🏋️ Fitness</c:v>
                </c:pt>
                <c:pt idx="6">
                  <c:v>📺 Entertainment</c:v>
                </c:pt>
                <c:pt idx="7">
                  <c:v>🥰 Relationships</c:v>
                </c:pt>
                <c:pt idx="8">
                  <c:v>✅ Free Time</c:v>
                </c:pt>
              </c:strCache>
            </c:strRef>
          </c:cat>
          <c:val>
            <c:numRef>
              <c:f>'⏳ 168 Hours Template'!$H$7:$H$15</c:f>
              <c:numCache>
                <c:formatCode>0.0</c:formatCode>
                <c:ptCount val="9"/>
                <c:pt idx="0">
                  <c:v>57.75</c:v>
                </c:pt>
                <c:pt idx="1">
                  <c:v>64.5</c:v>
                </c:pt>
                <c:pt idx="2">
                  <c:v>4.0833333333333339</c:v>
                </c:pt>
                <c:pt idx="3">
                  <c:v>1.35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2.75</c:v>
                </c:pt>
                <c:pt idx="8">
                  <c:v>33.566666666666663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A1C-854E-81A1-BB6FF5028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611136"/>
        <c:axId val="223617408"/>
      </c:barChart>
      <c:catAx>
        <c:axId val="22361113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23617408"/>
        <c:crosses val="autoZero"/>
        <c:auto val="1"/>
        <c:lblAlgn val="ctr"/>
        <c:lblOffset val="100"/>
        <c:noMultiLvlLbl val="1"/>
      </c:catAx>
      <c:valAx>
        <c:axId val="2236174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23611136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0">
                <a:solidFill>
                  <a:srgbClr val="000000"/>
                </a:solidFill>
                <a:latin typeface="+mn-lt"/>
              </a:defRPr>
            </a:pPr>
            <a:r>
              <a:rPr lang="en-US" sz="1200" b="0">
                <a:solidFill>
                  <a:srgbClr val="000000"/>
                </a:solidFill>
                <a:latin typeface="+mn-lt"/>
              </a:rPr>
              <a:t>What does my ideal time split look like by %?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'⏳ 168 Hours Template'!$Q$6</c:f>
              <c:strCache>
                <c:ptCount val="1"/>
                <c:pt idx="0">
                  <c:v>HOURS</c:v>
                </c:pt>
              </c:strCache>
            </c:strRef>
          </c:tx>
          <c:dPt>
            <c:idx val="0"/>
            <c:bubble3D val="0"/>
            <c:spPr>
              <a:solidFill>
                <a:srgbClr val="A4C2F4"/>
              </a:solidFill>
            </c:spPr>
            <c:extLst>
              <c:ext xmlns:c16="http://schemas.microsoft.com/office/drawing/2014/chart" uri="{C3380CC4-5D6E-409C-BE32-E72D297353CC}">
                <c16:uniqueId val="{00000001-9F2A-8B43-BC71-00090156A31E}"/>
              </c:ext>
            </c:extLst>
          </c:dPt>
          <c:dPt>
            <c:idx val="1"/>
            <c:bubble3D val="0"/>
            <c:spPr>
              <a:solidFill>
                <a:srgbClr val="CCCCCC"/>
              </a:solidFill>
            </c:spPr>
            <c:extLst>
              <c:ext xmlns:c16="http://schemas.microsoft.com/office/drawing/2014/chart" uri="{C3380CC4-5D6E-409C-BE32-E72D297353CC}">
                <c16:uniqueId val="{00000003-9F2A-8B43-BC71-00090156A31E}"/>
              </c:ext>
            </c:extLst>
          </c:dPt>
          <c:dPt>
            <c:idx val="2"/>
            <c:bubble3D val="0"/>
            <c:spPr>
              <a:solidFill>
                <a:srgbClr val="EA9999"/>
              </a:solidFill>
            </c:spPr>
            <c:extLst>
              <c:ext xmlns:c16="http://schemas.microsoft.com/office/drawing/2014/chart" uri="{C3380CC4-5D6E-409C-BE32-E72D297353CC}">
                <c16:uniqueId val="{00000005-9F2A-8B43-BC71-00090156A31E}"/>
              </c:ext>
            </c:extLst>
          </c:dPt>
          <c:dPt>
            <c:idx val="3"/>
            <c:bubble3D val="0"/>
            <c:spPr>
              <a:solidFill>
                <a:srgbClr val="B6D7A8"/>
              </a:solidFill>
            </c:spPr>
            <c:extLst>
              <c:ext xmlns:c16="http://schemas.microsoft.com/office/drawing/2014/chart" uri="{C3380CC4-5D6E-409C-BE32-E72D297353CC}">
                <c16:uniqueId val="{00000007-9F2A-8B43-BC71-00090156A31E}"/>
              </c:ext>
            </c:extLst>
          </c:dPt>
          <c:dPt>
            <c:idx val="4"/>
            <c:bubble3D val="0"/>
            <c:spPr>
              <a:solidFill>
                <a:srgbClr val="FFE599"/>
              </a:solidFill>
            </c:spPr>
            <c:extLst>
              <c:ext xmlns:c16="http://schemas.microsoft.com/office/drawing/2014/chart" uri="{C3380CC4-5D6E-409C-BE32-E72D297353CC}">
                <c16:uniqueId val="{00000009-9F2A-8B43-BC71-00090156A31E}"/>
              </c:ext>
            </c:extLst>
          </c:dPt>
          <c:dPt>
            <c:idx val="5"/>
            <c:bubble3D val="0"/>
            <c:spPr>
              <a:solidFill>
                <a:srgbClr val="F9CB9C"/>
              </a:solidFill>
            </c:spPr>
            <c:extLst>
              <c:ext xmlns:c16="http://schemas.microsoft.com/office/drawing/2014/chart" uri="{C3380CC4-5D6E-409C-BE32-E72D297353CC}">
                <c16:uniqueId val="{0000000B-9F2A-8B43-BC71-00090156A31E}"/>
              </c:ext>
            </c:extLst>
          </c:dPt>
          <c:dPt>
            <c:idx val="6"/>
            <c:bubble3D val="0"/>
            <c:spPr>
              <a:solidFill>
                <a:srgbClr val="B4A7D6"/>
              </a:solidFill>
            </c:spPr>
            <c:extLst>
              <c:ext xmlns:c16="http://schemas.microsoft.com/office/drawing/2014/chart" uri="{C3380CC4-5D6E-409C-BE32-E72D297353CC}">
                <c16:uniqueId val="{0000000D-9F2A-8B43-BC71-00090156A31E}"/>
              </c:ext>
            </c:extLst>
          </c:dPt>
          <c:dPt>
            <c:idx val="7"/>
            <c:bubble3D val="0"/>
            <c:spPr>
              <a:solidFill>
                <a:srgbClr val="D5A6BD"/>
              </a:solidFill>
            </c:spPr>
            <c:extLst>
              <c:ext xmlns:c16="http://schemas.microsoft.com/office/drawing/2014/chart" uri="{C3380CC4-5D6E-409C-BE32-E72D297353CC}">
                <c16:uniqueId val="{0000000F-9F2A-8B43-BC71-00090156A31E}"/>
              </c:ext>
            </c:extLst>
          </c:dPt>
          <c:dPt>
            <c:idx val="8"/>
            <c:bubble3D val="0"/>
            <c:spPr>
              <a:solidFill>
                <a:srgbClr val="B6D7A8"/>
              </a:solidFill>
            </c:spPr>
            <c:extLst>
              <c:ext xmlns:c16="http://schemas.microsoft.com/office/drawing/2014/chart" uri="{C3380CC4-5D6E-409C-BE32-E72D297353CC}">
                <c16:uniqueId val="{00000011-9F2A-8B43-BC71-00090156A31E}"/>
              </c:ext>
            </c:extLst>
          </c:dPt>
          <c:cat>
            <c:strRef>
              <c:f>'⏳ 168 Hours Template'!$P$7:$P$15</c:f>
              <c:strCache>
                <c:ptCount val="9"/>
                <c:pt idx="0">
                  <c:v>😴 Sleep</c:v>
                </c:pt>
                <c:pt idx="1">
                  <c:v>💻 Work</c:v>
                </c:pt>
                <c:pt idx="2">
                  <c:v>🍕 Food</c:v>
                </c:pt>
                <c:pt idx="3">
                  <c:v>🧹 Chores</c:v>
                </c:pt>
                <c:pt idx="4">
                  <c:v>👶 Childcare</c:v>
                </c:pt>
                <c:pt idx="5">
                  <c:v>🏋️ Fitness</c:v>
                </c:pt>
                <c:pt idx="6">
                  <c:v>📺 Entertainment</c:v>
                </c:pt>
                <c:pt idx="7">
                  <c:v>🥰 Relationships</c:v>
                </c:pt>
                <c:pt idx="8">
                  <c:v>✅ Free Time</c:v>
                </c:pt>
              </c:strCache>
            </c:strRef>
          </c:cat>
          <c:val>
            <c:numRef>
              <c:f>'⏳ 168 Hours Template'!$Q$7:$Q$15</c:f>
              <c:numCache>
                <c:formatCode>0.0</c:formatCode>
                <c:ptCount val="9"/>
                <c:pt idx="0">
                  <c:v>57.75</c:v>
                </c:pt>
                <c:pt idx="1">
                  <c:v>70</c:v>
                </c:pt>
                <c:pt idx="2">
                  <c:v>5.0833333333333339</c:v>
                </c:pt>
                <c:pt idx="3">
                  <c:v>1.5</c:v>
                </c:pt>
                <c:pt idx="4">
                  <c:v>0</c:v>
                </c:pt>
                <c:pt idx="5">
                  <c:v>1.75</c:v>
                </c:pt>
                <c:pt idx="6">
                  <c:v>5</c:v>
                </c:pt>
                <c:pt idx="7">
                  <c:v>6.75</c:v>
                </c:pt>
                <c:pt idx="8">
                  <c:v>20.166666666666657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F2A-8B43-BC71-00090156A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0">
                <a:solidFill>
                  <a:srgbClr val="000000"/>
                </a:solidFill>
                <a:latin typeface="+mn-lt"/>
              </a:defRPr>
            </a:pPr>
            <a:r>
              <a:rPr lang="en-US" sz="1200" b="0">
                <a:solidFill>
                  <a:srgbClr val="000000"/>
                </a:solidFill>
                <a:latin typeface="+mn-lt"/>
              </a:rPr>
              <a:t>What does my ideal time split look like overall?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FD976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'⏳ 168 Hours Template'!$P$7:$P$15</c:f>
              <c:strCache>
                <c:ptCount val="9"/>
                <c:pt idx="0">
                  <c:v>😴 Sleep</c:v>
                </c:pt>
                <c:pt idx="1">
                  <c:v>💻 Work</c:v>
                </c:pt>
                <c:pt idx="2">
                  <c:v>🍕 Food</c:v>
                </c:pt>
                <c:pt idx="3">
                  <c:v>🧹 Chores</c:v>
                </c:pt>
                <c:pt idx="4">
                  <c:v>👶 Childcare</c:v>
                </c:pt>
                <c:pt idx="5">
                  <c:v>🏋️ Fitness</c:v>
                </c:pt>
                <c:pt idx="6">
                  <c:v>📺 Entertainment</c:v>
                </c:pt>
                <c:pt idx="7">
                  <c:v>🥰 Relationships</c:v>
                </c:pt>
                <c:pt idx="8">
                  <c:v>✅ Free Time</c:v>
                </c:pt>
              </c:strCache>
            </c:strRef>
          </c:cat>
          <c:val>
            <c:numRef>
              <c:f>'⏳ 168 Hours Template'!$Q$7:$Q$15</c:f>
              <c:numCache>
                <c:formatCode>0.0</c:formatCode>
                <c:ptCount val="9"/>
                <c:pt idx="0">
                  <c:v>57.75</c:v>
                </c:pt>
                <c:pt idx="1">
                  <c:v>70</c:v>
                </c:pt>
                <c:pt idx="2">
                  <c:v>5.0833333333333339</c:v>
                </c:pt>
                <c:pt idx="3">
                  <c:v>1.5</c:v>
                </c:pt>
                <c:pt idx="4">
                  <c:v>0</c:v>
                </c:pt>
                <c:pt idx="5">
                  <c:v>1.75</c:v>
                </c:pt>
                <c:pt idx="6">
                  <c:v>5</c:v>
                </c:pt>
                <c:pt idx="7">
                  <c:v>6.75</c:v>
                </c:pt>
                <c:pt idx="8">
                  <c:v>20.166666666666657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1E7-CB4F-8C08-2D89822F9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185152"/>
        <c:axId val="225191424"/>
      </c:barChart>
      <c:catAx>
        <c:axId val="22518515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25191424"/>
        <c:crosses val="autoZero"/>
        <c:auto val="1"/>
        <c:lblAlgn val="ctr"/>
        <c:lblOffset val="100"/>
        <c:noMultiLvlLbl val="1"/>
      </c:catAx>
      <c:valAx>
        <c:axId val="2251914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2518515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0">
                <a:solidFill>
                  <a:srgbClr val="000000"/>
                </a:solidFill>
                <a:latin typeface="+mn-lt"/>
              </a:defRPr>
            </a:pPr>
            <a:r>
              <a:rPr lang="en-US" sz="1200" b="0">
                <a:solidFill>
                  <a:srgbClr val="000000"/>
                </a:solidFill>
                <a:latin typeface="+mn-lt"/>
              </a:rPr>
              <a:t>What does my time split look like by %?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'👉 Current Week'!$H$6</c:f>
              <c:strCache>
                <c:ptCount val="1"/>
                <c:pt idx="0">
                  <c:v>HOURS</c:v>
                </c:pt>
              </c:strCache>
            </c:strRef>
          </c:tx>
          <c:dPt>
            <c:idx val="0"/>
            <c:bubble3D val="0"/>
            <c:spPr>
              <a:solidFill>
                <a:srgbClr val="A4C2F4"/>
              </a:solidFill>
            </c:spPr>
            <c:extLst>
              <c:ext xmlns:c16="http://schemas.microsoft.com/office/drawing/2014/chart" uri="{C3380CC4-5D6E-409C-BE32-E72D297353CC}">
                <c16:uniqueId val="{00000001-015C-6B4E-9CF2-E12C4B01CD43}"/>
              </c:ext>
            </c:extLst>
          </c:dPt>
          <c:dPt>
            <c:idx val="1"/>
            <c:bubble3D val="0"/>
            <c:spPr>
              <a:solidFill>
                <a:srgbClr val="CCCCCC"/>
              </a:solidFill>
            </c:spPr>
            <c:extLst>
              <c:ext xmlns:c16="http://schemas.microsoft.com/office/drawing/2014/chart" uri="{C3380CC4-5D6E-409C-BE32-E72D297353CC}">
                <c16:uniqueId val="{00000003-015C-6B4E-9CF2-E12C4B01CD43}"/>
              </c:ext>
            </c:extLst>
          </c:dPt>
          <c:dPt>
            <c:idx val="2"/>
            <c:bubble3D val="0"/>
            <c:spPr>
              <a:solidFill>
                <a:srgbClr val="EA9999"/>
              </a:solidFill>
            </c:spPr>
            <c:extLst>
              <c:ext xmlns:c16="http://schemas.microsoft.com/office/drawing/2014/chart" uri="{C3380CC4-5D6E-409C-BE32-E72D297353CC}">
                <c16:uniqueId val="{00000005-015C-6B4E-9CF2-E12C4B01CD43}"/>
              </c:ext>
            </c:extLst>
          </c:dPt>
          <c:dPt>
            <c:idx val="3"/>
            <c:bubble3D val="0"/>
            <c:spPr>
              <a:solidFill>
                <a:srgbClr val="B6D7A8"/>
              </a:solidFill>
            </c:spPr>
            <c:extLst>
              <c:ext xmlns:c16="http://schemas.microsoft.com/office/drawing/2014/chart" uri="{C3380CC4-5D6E-409C-BE32-E72D297353CC}">
                <c16:uniqueId val="{00000007-015C-6B4E-9CF2-E12C4B01CD43}"/>
              </c:ext>
            </c:extLst>
          </c:dPt>
          <c:dPt>
            <c:idx val="4"/>
            <c:bubble3D val="0"/>
            <c:spPr>
              <a:solidFill>
                <a:srgbClr val="FFE599"/>
              </a:solidFill>
            </c:spPr>
            <c:extLst>
              <c:ext xmlns:c16="http://schemas.microsoft.com/office/drawing/2014/chart" uri="{C3380CC4-5D6E-409C-BE32-E72D297353CC}">
                <c16:uniqueId val="{00000009-015C-6B4E-9CF2-E12C4B01CD43}"/>
              </c:ext>
            </c:extLst>
          </c:dPt>
          <c:dPt>
            <c:idx val="5"/>
            <c:bubble3D val="0"/>
            <c:spPr>
              <a:solidFill>
                <a:srgbClr val="F9CB9C"/>
              </a:solidFill>
            </c:spPr>
            <c:extLst>
              <c:ext xmlns:c16="http://schemas.microsoft.com/office/drawing/2014/chart" uri="{C3380CC4-5D6E-409C-BE32-E72D297353CC}">
                <c16:uniqueId val="{0000000B-015C-6B4E-9CF2-E12C4B01CD43}"/>
              </c:ext>
            </c:extLst>
          </c:dPt>
          <c:dPt>
            <c:idx val="6"/>
            <c:bubble3D val="0"/>
            <c:spPr>
              <a:solidFill>
                <a:srgbClr val="B4A7D6"/>
              </a:solidFill>
            </c:spPr>
            <c:extLst>
              <c:ext xmlns:c16="http://schemas.microsoft.com/office/drawing/2014/chart" uri="{C3380CC4-5D6E-409C-BE32-E72D297353CC}">
                <c16:uniqueId val="{0000000D-015C-6B4E-9CF2-E12C4B01CD43}"/>
              </c:ext>
            </c:extLst>
          </c:dPt>
          <c:dPt>
            <c:idx val="7"/>
            <c:bubble3D val="0"/>
            <c:spPr>
              <a:solidFill>
                <a:srgbClr val="D5A6BD"/>
              </a:solidFill>
            </c:spPr>
            <c:extLst>
              <c:ext xmlns:c16="http://schemas.microsoft.com/office/drawing/2014/chart" uri="{C3380CC4-5D6E-409C-BE32-E72D297353CC}">
                <c16:uniqueId val="{0000000F-015C-6B4E-9CF2-E12C4B01CD43}"/>
              </c:ext>
            </c:extLst>
          </c:dPt>
          <c:dPt>
            <c:idx val="8"/>
            <c:bubble3D val="0"/>
            <c:spPr>
              <a:solidFill>
                <a:srgbClr val="B6D7A8"/>
              </a:solidFill>
            </c:spPr>
            <c:extLst>
              <c:ext xmlns:c16="http://schemas.microsoft.com/office/drawing/2014/chart" uri="{C3380CC4-5D6E-409C-BE32-E72D297353CC}">
                <c16:uniqueId val="{00000011-015C-6B4E-9CF2-E12C4B01CD43}"/>
              </c:ext>
            </c:extLst>
          </c:dPt>
          <c:cat>
            <c:strRef>
              <c:f>'👉 Current Week'!$G$7:$G$15</c:f>
              <c:strCache>
                <c:ptCount val="9"/>
                <c:pt idx="0">
                  <c:v>😴 Sleep</c:v>
                </c:pt>
                <c:pt idx="1">
                  <c:v>💻 Work</c:v>
                </c:pt>
                <c:pt idx="2">
                  <c:v>🍕 Food</c:v>
                </c:pt>
                <c:pt idx="3">
                  <c:v>🧹 Chores</c:v>
                </c:pt>
                <c:pt idx="4">
                  <c:v>👶 Childcare</c:v>
                </c:pt>
                <c:pt idx="5">
                  <c:v>🏋️ Fitness</c:v>
                </c:pt>
                <c:pt idx="6">
                  <c:v>📺 Entertainment</c:v>
                </c:pt>
                <c:pt idx="7">
                  <c:v>🥰 Relationships</c:v>
                </c:pt>
                <c:pt idx="8">
                  <c:v>✅ Free Time</c:v>
                </c:pt>
              </c:strCache>
            </c:strRef>
          </c:cat>
          <c:val>
            <c:numRef>
              <c:f>'👉 Current Week'!$H$7:$H$15</c:f>
              <c:numCache>
                <c:formatCode>0.0</c:formatCode>
                <c:ptCount val="9"/>
                <c:pt idx="0">
                  <c:v>57.75</c:v>
                </c:pt>
                <c:pt idx="1">
                  <c:v>72</c:v>
                </c:pt>
                <c:pt idx="2">
                  <c:v>7.583333333333333</c:v>
                </c:pt>
                <c:pt idx="3">
                  <c:v>0.75</c:v>
                </c:pt>
                <c:pt idx="4">
                  <c:v>0</c:v>
                </c:pt>
                <c:pt idx="5">
                  <c:v>0.5</c:v>
                </c:pt>
                <c:pt idx="6">
                  <c:v>13</c:v>
                </c:pt>
                <c:pt idx="7">
                  <c:v>7.75</c:v>
                </c:pt>
                <c:pt idx="8">
                  <c:v>8.6666666666666572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15C-6B4E-9CF2-E12C4B01C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0">
                <a:solidFill>
                  <a:srgbClr val="000000"/>
                </a:solidFill>
                <a:latin typeface="+mn-lt"/>
              </a:defRPr>
            </a:pPr>
            <a:r>
              <a:rPr lang="en-US" sz="1200" b="0">
                <a:solidFill>
                  <a:srgbClr val="000000"/>
                </a:solidFill>
                <a:latin typeface="+mn-lt"/>
              </a:rPr>
              <a:t>What does my time split look like overall?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FD976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'👉 Current Week'!$G$7:$G$15</c:f>
              <c:strCache>
                <c:ptCount val="9"/>
                <c:pt idx="0">
                  <c:v>😴 Sleep</c:v>
                </c:pt>
                <c:pt idx="1">
                  <c:v>💻 Work</c:v>
                </c:pt>
                <c:pt idx="2">
                  <c:v>🍕 Food</c:v>
                </c:pt>
                <c:pt idx="3">
                  <c:v>🧹 Chores</c:v>
                </c:pt>
                <c:pt idx="4">
                  <c:v>👶 Childcare</c:v>
                </c:pt>
                <c:pt idx="5">
                  <c:v>🏋️ Fitness</c:v>
                </c:pt>
                <c:pt idx="6">
                  <c:v>📺 Entertainment</c:v>
                </c:pt>
                <c:pt idx="7">
                  <c:v>🥰 Relationships</c:v>
                </c:pt>
                <c:pt idx="8">
                  <c:v>✅ Free Time</c:v>
                </c:pt>
              </c:strCache>
            </c:strRef>
          </c:cat>
          <c:val>
            <c:numRef>
              <c:f>'👉 Current Week'!$H$7:$H$15</c:f>
              <c:numCache>
                <c:formatCode>0.0</c:formatCode>
                <c:ptCount val="9"/>
                <c:pt idx="0">
                  <c:v>57.75</c:v>
                </c:pt>
                <c:pt idx="1">
                  <c:v>72</c:v>
                </c:pt>
                <c:pt idx="2">
                  <c:v>7.583333333333333</c:v>
                </c:pt>
                <c:pt idx="3">
                  <c:v>0.75</c:v>
                </c:pt>
                <c:pt idx="4">
                  <c:v>0</c:v>
                </c:pt>
                <c:pt idx="5">
                  <c:v>0.5</c:v>
                </c:pt>
                <c:pt idx="6">
                  <c:v>13</c:v>
                </c:pt>
                <c:pt idx="7">
                  <c:v>7.75</c:v>
                </c:pt>
                <c:pt idx="8">
                  <c:v>8.6666666666666572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EB0-6947-A950-EA4D1C132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277056"/>
        <c:axId val="225278976"/>
      </c:barChart>
      <c:catAx>
        <c:axId val="22527705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25278976"/>
        <c:crosses val="autoZero"/>
        <c:auto val="1"/>
        <c:lblAlgn val="ctr"/>
        <c:lblOffset val="100"/>
        <c:noMultiLvlLbl val="1"/>
      </c:catAx>
      <c:valAx>
        <c:axId val="2252789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25277056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0">
                <a:solidFill>
                  <a:srgbClr val="000000"/>
                </a:solidFill>
                <a:latin typeface="+mn-lt"/>
              </a:defRPr>
            </a:pPr>
            <a:r>
              <a:rPr lang="en-US" sz="1200" b="0">
                <a:solidFill>
                  <a:srgbClr val="000000"/>
                </a:solidFill>
                <a:latin typeface="+mn-lt"/>
              </a:rPr>
              <a:t>What does my ideal time split look like by %?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'🌈 Ideal Week'!$G$6</c:f>
              <c:strCache>
                <c:ptCount val="1"/>
                <c:pt idx="0">
                  <c:v>HOURS</c:v>
                </c:pt>
              </c:strCache>
            </c:strRef>
          </c:tx>
          <c:dPt>
            <c:idx val="0"/>
            <c:bubble3D val="0"/>
            <c:spPr>
              <a:solidFill>
                <a:srgbClr val="A4C2F4"/>
              </a:solidFill>
            </c:spPr>
            <c:extLst>
              <c:ext xmlns:c16="http://schemas.microsoft.com/office/drawing/2014/chart" uri="{C3380CC4-5D6E-409C-BE32-E72D297353CC}">
                <c16:uniqueId val="{00000001-884D-2C4A-97E1-213B76E0A385}"/>
              </c:ext>
            </c:extLst>
          </c:dPt>
          <c:dPt>
            <c:idx val="1"/>
            <c:bubble3D val="0"/>
            <c:spPr>
              <a:solidFill>
                <a:srgbClr val="CCCCCC"/>
              </a:solidFill>
            </c:spPr>
            <c:extLst>
              <c:ext xmlns:c16="http://schemas.microsoft.com/office/drawing/2014/chart" uri="{C3380CC4-5D6E-409C-BE32-E72D297353CC}">
                <c16:uniqueId val="{00000003-884D-2C4A-97E1-213B76E0A385}"/>
              </c:ext>
            </c:extLst>
          </c:dPt>
          <c:dPt>
            <c:idx val="2"/>
            <c:bubble3D val="0"/>
            <c:spPr>
              <a:solidFill>
                <a:srgbClr val="EA9999"/>
              </a:solidFill>
            </c:spPr>
            <c:extLst>
              <c:ext xmlns:c16="http://schemas.microsoft.com/office/drawing/2014/chart" uri="{C3380CC4-5D6E-409C-BE32-E72D297353CC}">
                <c16:uniqueId val="{00000005-884D-2C4A-97E1-213B76E0A385}"/>
              </c:ext>
            </c:extLst>
          </c:dPt>
          <c:dPt>
            <c:idx val="3"/>
            <c:bubble3D val="0"/>
            <c:spPr>
              <a:solidFill>
                <a:srgbClr val="B6D7A8"/>
              </a:solidFill>
            </c:spPr>
            <c:extLst>
              <c:ext xmlns:c16="http://schemas.microsoft.com/office/drawing/2014/chart" uri="{C3380CC4-5D6E-409C-BE32-E72D297353CC}">
                <c16:uniqueId val="{00000007-884D-2C4A-97E1-213B76E0A385}"/>
              </c:ext>
            </c:extLst>
          </c:dPt>
          <c:dPt>
            <c:idx val="4"/>
            <c:bubble3D val="0"/>
            <c:spPr>
              <a:solidFill>
                <a:srgbClr val="FFE599"/>
              </a:solidFill>
            </c:spPr>
            <c:extLst>
              <c:ext xmlns:c16="http://schemas.microsoft.com/office/drawing/2014/chart" uri="{C3380CC4-5D6E-409C-BE32-E72D297353CC}">
                <c16:uniqueId val="{00000009-884D-2C4A-97E1-213B76E0A385}"/>
              </c:ext>
            </c:extLst>
          </c:dPt>
          <c:dPt>
            <c:idx val="5"/>
            <c:bubble3D val="0"/>
            <c:spPr>
              <a:solidFill>
                <a:srgbClr val="F9CB9C"/>
              </a:solidFill>
            </c:spPr>
            <c:extLst>
              <c:ext xmlns:c16="http://schemas.microsoft.com/office/drawing/2014/chart" uri="{C3380CC4-5D6E-409C-BE32-E72D297353CC}">
                <c16:uniqueId val="{0000000B-884D-2C4A-97E1-213B76E0A385}"/>
              </c:ext>
            </c:extLst>
          </c:dPt>
          <c:dPt>
            <c:idx val="6"/>
            <c:bubble3D val="0"/>
            <c:spPr>
              <a:solidFill>
                <a:srgbClr val="B4A7D6"/>
              </a:solidFill>
            </c:spPr>
            <c:extLst>
              <c:ext xmlns:c16="http://schemas.microsoft.com/office/drawing/2014/chart" uri="{C3380CC4-5D6E-409C-BE32-E72D297353CC}">
                <c16:uniqueId val="{0000000D-884D-2C4A-97E1-213B76E0A385}"/>
              </c:ext>
            </c:extLst>
          </c:dPt>
          <c:dPt>
            <c:idx val="7"/>
            <c:bubble3D val="0"/>
            <c:spPr>
              <a:solidFill>
                <a:srgbClr val="D5A6BD"/>
              </a:solidFill>
            </c:spPr>
            <c:extLst>
              <c:ext xmlns:c16="http://schemas.microsoft.com/office/drawing/2014/chart" uri="{C3380CC4-5D6E-409C-BE32-E72D297353CC}">
                <c16:uniqueId val="{0000000F-884D-2C4A-97E1-213B76E0A385}"/>
              </c:ext>
            </c:extLst>
          </c:dPt>
          <c:dPt>
            <c:idx val="8"/>
            <c:bubble3D val="0"/>
            <c:spPr>
              <a:solidFill>
                <a:srgbClr val="B6D7A8"/>
              </a:solidFill>
            </c:spPr>
            <c:extLst>
              <c:ext xmlns:c16="http://schemas.microsoft.com/office/drawing/2014/chart" uri="{C3380CC4-5D6E-409C-BE32-E72D297353CC}">
                <c16:uniqueId val="{00000011-884D-2C4A-97E1-213B76E0A385}"/>
              </c:ext>
            </c:extLst>
          </c:dPt>
          <c:cat>
            <c:strRef>
              <c:f>'🌈 Ideal Week'!$F$7:$F$15</c:f>
              <c:strCache>
                <c:ptCount val="9"/>
                <c:pt idx="0">
                  <c:v>😴 Sleep</c:v>
                </c:pt>
                <c:pt idx="1">
                  <c:v>💻 Work</c:v>
                </c:pt>
                <c:pt idx="2">
                  <c:v>🍕 Food</c:v>
                </c:pt>
                <c:pt idx="3">
                  <c:v>🧹 Chores</c:v>
                </c:pt>
                <c:pt idx="4">
                  <c:v>👶 Childcare</c:v>
                </c:pt>
                <c:pt idx="5">
                  <c:v>🏋️ Fitness</c:v>
                </c:pt>
                <c:pt idx="6">
                  <c:v>📺 Entertainment</c:v>
                </c:pt>
                <c:pt idx="7">
                  <c:v>🥰 Relationships</c:v>
                </c:pt>
                <c:pt idx="8">
                  <c:v>✅ Free Time</c:v>
                </c:pt>
              </c:strCache>
            </c:strRef>
          </c:cat>
          <c:val>
            <c:numRef>
              <c:f>'🌈 Ideal Week'!$G$7:$G$15</c:f>
              <c:numCache>
                <c:formatCode>0.0</c:formatCode>
                <c:ptCount val="9"/>
                <c:pt idx="0">
                  <c:v>57.75</c:v>
                </c:pt>
                <c:pt idx="1">
                  <c:v>70</c:v>
                </c:pt>
                <c:pt idx="2">
                  <c:v>5.0833333333333339</c:v>
                </c:pt>
                <c:pt idx="3">
                  <c:v>1.5</c:v>
                </c:pt>
                <c:pt idx="4">
                  <c:v>0</c:v>
                </c:pt>
                <c:pt idx="5">
                  <c:v>1.75</c:v>
                </c:pt>
                <c:pt idx="6">
                  <c:v>5</c:v>
                </c:pt>
                <c:pt idx="7">
                  <c:v>6.75</c:v>
                </c:pt>
                <c:pt idx="8">
                  <c:v>20.166666666666657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84D-2C4A-97E1-213B76E0A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0">
                <a:solidFill>
                  <a:srgbClr val="000000"/>
                </a:solidFill>
                <a:latin typeface="+mn-lt"/>
              </a:defRPr>
            </a:pPr>
            <a:r>
              <a:rPr lang="en-US" sz="1200" b="0">
                <a:solidFill>
                  <a:srgbClr val="000000"/>
                </a:solidFill>
                <a:latin typeface="+mn-lt"/>
              </a:rPr>
              <a:t>What does my ideal time split look like overall?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FD976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'🌈 Ideal Week'!$F$6:$F$15</c:f>
              <c:strCache>
                <c:ptCount val="10"/>
                <c:pt idx="0">
                  <c:v>LIFE AREA</c:v>
                </c:pt>
                <c:pt idx="1">
                  <c:v>😴 Sleep</c:v>
                </c:pt>
                <c:pt idx="2">
                  <c:v>💻 Work</c:v>
                </c:pt>
                <c:pt idx="3">
                  <c:v>🍕 Food</c:v>
                </c:pt>
                <c:pt idx="4">
                  <c:v>🧹 Chores</c:v>
                </c:pt>
                <c:pt idx="5">
                  <c:v>👶 Childcare</c:v>
                </c:pt>
                <c:pt idx="6">
                  <c:v>🏋️ Fitness</c:v>
                </c:pt>
                <c:pt idx="7">
                  <c:v>📺 Entertainment</c:v>
                </c:pt>
                <c:pt idx="8">
                  <c:v>🥰 Relationships</c:v>
                </c:pt>
                <c:pt idx="9">
                  <c:v>✅ Free Time</c:v>
                </c:pt>
              </c:strCache>
            </c:strRef>
          </c:cat>
          <c:val>
            <c:numRef>
              <c:f>'🌈 Ideal Week'!$G$6:$G$15</c:f>
              <c:numCache>
                <c:formatCode>0.0</c:formatCode>
                <c:ptCount val="10"/>
                <c:pt idx="0" formatCode="General">
                  <c:v>0</c:v>
                </c:pt>
                <c:pt idx="1">
                  <c:v>57.75</c:v>
                </c:pt>
                <c:pt idx="2">
                  <c:v>70</c:v>
                </c:pt>
                <c:pt idx="3">
                  <c:v>5.0833333333333339</c:v>
                </c:pt>
                <c:pt idx="4">
                  <c:v>1.5</c:v>
                </c:pt>
                <c:pt idx="5">
                  <c:v>0</c:v>
                </c:pt>
                <c:pt idx="6">
                  <c:v>1.75</c:v>
                </c:pt>
                <c:pt idx="7">
                  <c:v>5</c:v>
                </c:pt>
                <c:pt idx="8">
                  <c:v>6.75</c:v>
                </c:pt>
                <c:pt idx="9">
                  <c:v>20.166666666666657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B38-7E40-9F61-6FE16040A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34752"/>
        <c:axId val="208236928"/>
      </c:barChart>
      <c:catAx>
        <c:axId val="20823475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236928"/>
        <c:crosses val="autoZero"/>
        <c:auto val="1"/>
        <c:lblAlgn val="ctr"/>
        <c:lblOffset val="100"/>
        <c:noMultiLvlLbl val="1"/>
      </c:catAx>
      <c:valAx>
        <c:axId val="2082369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23475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838200</xdr:colOff>
      <xdr:row>3</xdr:row>
      <xdr:rowOff>104775</xdr:rowOff>
    </xdr:from>
    <xdr:ext cx="4876800" cy="37528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57150</xdr:colOff>
      <xdr:row>25</xdr:row>
      <xdr:rowOff>123825</xdr:rowOff>
    </xdr:from>
    <xdr:ext cx="4876800" cy="5476875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438150</xdr:colOff>
      <xdr:row>5</xdr:row>
      <xdr:rowOff>0</xdr:rowOff>
    </xdr:from>
    <xdr:ext cx="3371850" cy="24669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180975</xdr:colOff>
      <xdr:row>5</xdr:row>
      <xdr:rowOff>0</xdr:rowOff>
    </xdr:from>
    <xdr:ext cx="5219700" cy="24669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10</xdr:col>
      <xdr:colOff>438150</xdr:colOff>
      <xdr:row>5</xdr:row>
      <xdr:rowOff>0</xdr:rowOff>
    </xdr:from>
    <xdr:ext cx="3181350" cy="24669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12</xdr:col>
      <xdr:colOff>962025</xdr:colOff>
      <xdr:row>5</xdr:row>
      <xdr:rowOff>0</xdr:rowOff>
    </xdr:from>
    <xdr:ext cx="4191000" cy="24669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438150</xdr:colOff>
      <xdr:row>5</xdr:row>
      <xdr:rowOff>0</xdr:rowOff>
    </xdr:from>
    <xdr:ext cx="3362325" cy="24669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219075</xdr:colOff>
      <xdr:row>5</xdr:row>
      <xdr:rowOff>0</xdr:rowOff>
    </xdr:from>
    <xdr:ext cx="5133975" cy="246697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438150</xdr:colOff>
      <xdr:row>5</xdr:row>
      <xdr:rowOff>0</xdr:rowOff>
    </xdr:from>
    <xdr:ext cx="3181350" cy="2466975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962025</xdr:colOff>
      <xdr:row>5</xdr:row>
      <xdr:rowOff>0</xdr:rowOff>
    </xdr:from>
    <xdr:ext cx="4191000" cy="2466975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C1:C25"/>
  <sheetViews>
    <sheetView showGridLines="0" topLeftCell="A51" workbookViewId="0">
      <selection activeCell="C74" sqref="C74"/>
    </sheetView>
  </sheetViews>
  <sheetFormatPr baseColWidth="10" defaultColWidth="12.5" defaultRowHeight="15.75" customHeight="1" x14ac:dyDescent="0.15"/>
  <cols>
    <col min="3" max="3" width="86.5" customWidth="1"/>
  </cols>
  <sheetData>
    <row r="1" spans="3:3" ht="60" customHeight="1" x14ac:dyDescent="0.25">
      <c r="C1" s="1" t="s">
        <v>0</v>
      </c>
    </row>
    <row r="3" spans="3:3" ht="13" x14ac:dyDescent="0.15">
      <c r="C3" s="2" t="s">
        <v>1</v>
      </c>
    </row>
    <row r="25" spans="3:3" ht="13" x14ac:dyDescent="0.15">
      <c r="C25" s="2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86"/>
  <sheetViews>
    <sheetView showGridLines="0" tabSelected="1" zoomScale="150" workbookViewId="0">
      <selection activeCell="H16" sqref="H16"/>
    </sheetView>
  </sheetViews>
  <sheetFormatPr baseColWidth="10" defaultColWidth="12.5" defaultRowHeight="15.75" customHeight="1" x14ac:dyDescent="0.15"/>
  <cols>
    <col min="1" max="1" width="5.83203125" customWidth="1"/>
    <col min="2" max="2" width="30.5" customWidth="1"/>
    <col min="3" max="3" width="13.5" customWidth="1"/>
    <col min="4" max="4" width="36.5" customWidth="1"/>
    <col min="5" max="5" width="19.5" customWidth="1"/>
    <col min="6" max="6" width="17.33203125" customWidth="1"/>
    <col min="7" max="7" width="21.5" customWidth="1"/>
    <col min="8" max="8" width="19.83203125" customWidth="1"/>
    <col min="9" max="9" width="7.5" customWidth="1"/>
    <col min="10" max="10" width="2.5" customWidth="1"/>
    <col min="11" max="11" width="5.83203125" customWidth="1"/>
    <col min="12" max="12" width="30.5" customWidth="1"/>
    <col min="13" max="13" width="13.5" customWidth="1"/>
    <col min="14" max="14" width="36.5" customWidth="1"/>
    <col min="15" max="16" width="19.5" customWidth="1"/>
    <col min="17" max="17" width="18.33203125" customWidth="1"/>
    <col min="18" max="18" width="19.83203125" customWidth="1"/>
    <col min="19" max="19" width="7.5" customWidth="1"/>
  </cols>
  <sheetData>
    <row r="1" spans="1:19" ht="13" x14ac:dyDescent="0.15">
      <c r="A1" s="3"/>
      <c r="B1" s="4"/>
      <c r="C1" s="5"/>
      <c r="D1" s="4"/>
      <c r="E1" s="4"/>
      <c r="F1" s="6"/>
      <c r="G1" s="4"/>
      <c r="H1" s="4"/>
      <c r="I1" s="7"/>
      <c r="J1" s="8"/>
      <c r="K1" s="3"/>
      <c r="L1" s="4"/>
      <c r="M1" s="5"/>
      <c r="N1" s="4"/>
      <c r="O1" s="4"/>
      <c r="P1" s="6"/>
      <c r="Q1" s="4"/>
      <c r="R1" s="4"/>
      <c r="S1" s="7"/>
    </row>
    <row r="2" spans="1:19" ht="13" x14ac:dyDescent="0.15">
      <c r="A2" s="9"/>
      <c r="B2" s="90" t="s">
        <v>3</v>
      </c>
      <c r="C2" s="91"/>
      <c r="D2" s="92"/>
      <c r="E2" s="10">
        <v>168</v>
      </c>
      <c r="F2" s="11" t="s">
        <v>4</v>
      </c>
      <c r="G2" s="12" t="s">
        <v>5</v>
      </c>
      <c r="H2" s="12" t="s">
        <v>6</v>
      </c>
      <c r="I2" s="13"/>
      <c r="J2" s="14"/>
      <c r="K2" s="9"/>
      <c r="L2" s="97" t="s">
        <v>7</v>
      </c>
      <c r="M2" s="91"/>
      <c r="N2" s="92"/>
      <c r="O2" s="10">
        <v>168</v>
      </c>
      <c r="P2" s="15" t="s">
        <v>4</v>
      </c>
      <c r="Q2" s="16" t="s">
        <v>5</v>
      </c>
      <c r="R2" s="16" t="s">
        <v>6</v>
      </c>
      <c r="S2" s="13"/>
    </row>
    <row r="3" spans="1:19" ht="26.25" customHeight="1" x14ac:dyDescent="0.15">
      <c r="A3" s="9"/>
      <c r="B3" s="93"/>
      <c r="C3" s="85"/>
      <c r="D3" s="80"/>
      <c r="E3" s="17" t="s">
        <v>8</v>
      </c>
      <c r="F3" s="18">
        <f>H16</f>
        <v>134.43333333333334</v>
      </c>
      <c r="G3" s="19">
        <f t="shared" ref="G3:G4" si="0">F3*4</f>
        <v>537.73333333333335</v>
      </c>
      <c r="H3" s="19">
        <f t="shared" ref="H3:H4" si="1">F3*52</f>
        <v>6990.5333333333338</v>
      </c>
      <c r="I3" s="13"/>
      <c r="J3" s="14"/>
      <c r="K3" s="9"/>
      <c r="L3" s="93"/>
      <c r="M3" s="85"/>
      <c r="N3" s="80"/>
      <c r="O3" s="20" t="s">
        <v>8</v>
      </c>
      <c r="P3" s="18">
        <f>Q16</f>
        <v>147.83333333333334</v>
      </c>
      <c r="Q3" s="19">
        <f t="shared" ref="Q3:Q4" si="2">P3*4</f>
        <v>591.33333333333337</v>
      </c>
      <c r="R3" s="19">
        <f t="shared" ref="R3:R4" si="3">P3*52</f>
        <v>7687.3333333333339</v>
      </c>
      <c r="S3" s="13"/>
    </row>
    <row r="4" spans="1:19" ht="26.25" customHeight="1" x14ac:dyDescent="0.15">
      <c r="A4" s="9"/>
      <c r="B4" s="94"/>
      <c r="C4" s="95"/>
      <c r="D4" s="96"/>
      <c r="E4" s="21" t="s">
        <v>9</v>
      </c>
      <c r="F4" s="18">
        <f>H15</f>
        <v>33.566666666666663</v>
      </c>
      <c r="G4" s="19">
        <f t="shared" si="0"/>
        <v>134.26666666666665</v>
      </c>
      <c r="H4" s="19">
        <f t="shared" si="1"/>
        <v>1745.4666666666665</v>
      </c>
      <c r="I4" s="13"/>
      <c r="J4" s="14"/>
      <c r="K4" s="9"/>
      <c r="L4" s="94"/>
      <c r="M4" s="95"/>
      <c r="N4" s="96"/>
      <c r="O4" s="22" t="s">
        <v>9</v>
      </c>
      <c r="P4" s="18">
        <f>Q15</f>
        <v>20.166666666666657</v>
      </c>
      <c r="Q4" s="19">
        <f t="shared" si="2"/>
        <v>80.666666666666629</v>
      </c>
      <c r="R4" s="19">
        <f t="shared" si="3"/>
        <v>1048.6666666666661</v>
      </c>
      <c r="S4" s="13"/>
    </row>
    <row r="5" spans="1:19" ht="13" x14ac:dyDescent="0.15">
      <c r="A5" s="9"/>
      <c r="B5" s="23"/>
      <c r="C5" s="24"/>
      <c r="D5" s="23"/>
      <c r="E5" s="23"/>
      <c r="F5" s="25"/>
      <c r="G5" s="23"/>
      <c r="H5" s="23"/>
      <c r="I5" s="13"/>
      <c r="J5" s="14"/>
      <c r="K5" s="9"/>
      <c r="L5" s="23"/>
      <c r="M5" s="24"/>
      <c r="N5" s="23"/>
      <c r="O5" s="23"/>
      <c r="P5" s="25"/>
      <c r="Q5" s="23"/>
      <c r="R5" s="23"/>
      <c r="S5" s="13"/>
    </row>
    <row r="6" spans="1:19" ht="13" x14ac:dyDescent="0.15">
      <c r="A6" s="9"/>
      <c r="B6" s="23"/>
      <c r="C6" s="23"/>
      <c r="D6" s="23"/>
      <c r="E6" s="23"/>
      <c r="F6" s="25"/>
      <c r="G6" s="12" t="s">
        <v>10</v>
      </c>
      <c r="H6" s="12" t="s">
        <v>11</v>
      </c>
      <c r="I6" s="13"/>
      <c r="J6" s="14"/>
      <c r="K6" s="9"/>
      <c r="L6" s="23"/>
      <c r="M6" s="23"/>
      <c r="N6" s="23"/>
      <c r="O6" s="23"/>
      <c r="P6" s="16" t="s">
        <v>10</v>
      </c>
      <c r="Q6" s="16" t="s">
        <v>11</v>
      </c>
      <c r="R6" s="16" t="s">
        <v>12</v>
      </c>
      <c r="S6" s="13"/>
    </row>
    <row r="7" spans="1:19" ht="13" x14ac:dyDescent="0.15">
      <c r="A7" s="9"/>
      <c r="B7" s="23"/>
      <c r="C7" s="23"/>
      <c r="D7" s="23"/>
      <c r="E7" s="23"/>
      <c r="F7" s="25"/>
      <c r="G7" s="26" t="s">
        <v>13</v>
      </c>
      <c r="H7" s="27">
        <f>F21</f>
        <v>57.75</v>
      </c>
      <c r="I7" s="13"/>
      <c r="J7" s="14"/>
      <c r="K7" s="9"/>
      <c r="L7" s="23"/>
      <c r="M7" s="23"/>
      <c r="N7" s="23"/>
      <c r="O7" s="23"/>
      <c r="P7" s="26" t="s">
        <v>13</v>
      </c>
      <c r="Q7" s="27">
        <f>P21</f>
        <v>57.75</v>
      </c>
      <c r="R7" s="27">
        <f t="shared" ref="R7:R16" si="4">Q7-H7</f>
        <v>0</v>
      </c>
      <c r="S7" s="13"/>
    </row>
    <row r="8" spans="1:19" ht="13" x14ac:dyDescent="0.15">
      <c r="A8" s="9"/>
      <c r="B8" s="23"/>
      <c r="C8" s="23"/>
      <c r="D8" s="23"/>
      <c r="E8" s="23"/>
      <c r="F8" s="25"/>
      <c r="G8" s="26" t="s">
        <v>14</v>
      </c>
      <c r="H8" s="27">
        <f>F31</f>
        <v>64.5</v>
      </c>
      <c r="I8" s="13"/>
      <c r="J8" s="14"/>
      <c r="K8" s="9"/>
      <c r="L8" s="23"/>
      <c r="M8" s="23"/>
      <c r="N8" s="23"/>
      <c r="O8" s="23"/>
      <c r="P8" s="26" t="s">
        <v>14</v>
      </c>
      <c r="Q8" s="27">
        <f>P31</f>
        <v>70</v>
      </c>
      <c r="R8" s="27">
        <f t="shared" si="4"/>
        <v>5.5</v>
      </c>
      <c r="S8" s="13"/>
    </row>
    <row r="9" spans="1:19" ht="13" x14ac:dyDescent="0.15">
      <c r="A9" s="9"/>
      <c r="B9" s="23"/>
      <c r="C9" s="23"/>
      <c r="D9" s="23"/>
      <c r="E9" s="23"/>
      <c r="F9" s="25"/>
      <c r="G9" s="26" t="s">
        <v>15</v>
      </c>
      <c r="H9" s="27">
        <f>F44</f>
        <v>4.0833333333333339</v>
      </c>
      <c r="I9" s="13"/>
      <c r="J9" s="14"/>
      <c r="K9" s="9"/>
      <c r="L9" s="23"/>
      <c r="M9" s="23"/>
      <c r="N9" s="23"/>
      <c r="O9" s="23"/>
      <c r="P9" s="26" t="s">
        <v>15</v>
      </c>
      <c r="Q9" s="27">
        <f>P44</f>
        <v>5.0833333333333339</v>
      </c>
      <c r="R9" s="27">
        <f t="shared" si="4"/>
        <v>1</v>
      </c>
      <c r="S9" s="13"/>
    </row>
    <row r="10" spans="1:19" ht="13" x14ac:dyDescent="0.15">
      <c r="A10" s="9"/>
      <c r="B10" s="23"/>
      <c r="C10" s="23"/>
      <c r="D10" s="23"/>
      <c r="E10" s="23"/>
      <c r="F10" s="25"/>
      <c r="G10" s="26" t="s">
        <v>16</v>
      </c>
      <c r="H10" s="27">
        <f>F55</f>
        <v>1.35</v>
      </c>
      <c r="I10" s="13"/>
      <c r="J10" s="14"/>
      <c r="K10" s="9"/>
      <c r="L10" s="23"/>
      <c r="M10" s="23"/>
      <c r="N10" s="23"/>
      <c r="O10" s="23"/>
      <c r="P10" s="26" t="s">
        <v>16</v>
      </c>
      <c r="Q10" s="27">
        <f>P55</f>
        <v>1.5</v>
      </c>
      <c r="R10" s="27">
        <f t="shared" si="4"/>
        <v>0.14999999999999991</v>
      </c>
      <c r="S10" s="13"/>
    </row>
    <row r="11" spans="1:19" ht="13" x14ac:dyDescent="0.15">
      <c r="A11" s="9"/>
      <c r="B11" s="23"/>
      <c r="C11" s="23"/>
      <c r="D11" s="23"/>
      <c r="E11" s="23"/>
      <c r="F11" s="25"/>
      <c r="G11" s="26" t="s">
        <v>17</v>
      </c>
      <c r="H11" s="27">
        <f>F63</f>
        <v>0</v>
      </c>
      <c r="I11" s="13"/>
      <c r="J11" s="14"/>
      <c r="K11" s="9"/>
      <c r="L11" s="23"/>
      <c r="M11" s="23"/>
      <c r="N11" s="23"/>
      <c r="O11" s="23"/>
      <c r="P11" s="26" t="s">
        <v>17</v>
      </c>
      <c r="Q11" s="27">
        <f>P63</f>
        <v>0</v>
      </c>
      <c r="R11" s="27">
        <f t="shared" si="4"/>
        <v>0</v>
      </c>
      <c r="S11" s="13"/>
    </row>
    <row r="12" spans="1:19" ht="13" x14ac:dyDescent="0.15">
      <c r="A12" s="9"/>
      <c r="B12" s="23"/>
      <c r="C12" s="23"/>
      <c r="D12" s="23"/>
      <c r="E12" s="23"/>
      <c r="F12" s="25"/>
      <c r="G12" s="26" t="s">
        <v>18</v>
      </c>
      <c r="H12" s="27">
        <f>F69</f>
        <v>0</v>
      </c>
      <c r="I12" s="13"/>
      <c r="J12" s="14"/>
      <c r="K12" s="9"/>
      <c r="L12" s="23"/>
      <c r="M12" s="23"/>
      <c r="N12" s="23"/>
      <c r="O12" s="23"/>
      <c r="P12" s="26" t="s">
        <v>18</v>
      </c>
      <c r="Q12" s="27">
        <f>P69</f>
        <v>1.75</v>
      </c>
      <c r="R12" s="27">
        <f t="shared" si="4"/>
        <v>1.75</v>
      </c>
      <c r="S12" s="13"/>
    </row>
    <row r="13" spans="1:19" ht="13" x14ac:dyDescent="0.15">
      <c r="A13" s="9"/>
      <c r="B13" s="23"/>
      <c r="C13" s="23"/>
      <c r="D13" s="23"/>
      <c r="E13" s="23"/>
      <c r="F13" s="25"/>
      <c r="G13" s="26" t="s">
        <v>19</v>
      </c>
      <c r="H13" s="27">
        <f>F78</f>
        <v>4</v>
      </c>
      <c r="I13" s="13"/>
      <c r="J13" s="14"/>
      <c r="K13" s="9"/>
      <c r="L13" s="23"/>
      <c r="M13" s="23"/>
      <c r="N13" s="23"/>
      <c r="O13" s="23"/>
      <c r="P13" s="26" t="s">
        <v>19</v>
      </c>
      <c r="Q13" s="27">
        <f>P78</f>
        <v>5</v>
      </c>
      <c r="R13" s="27">
        <f t="shared" si="4"/>
        <v>1</v>
      </c>
      <c r="S13" s="13"/>
    </row>
    <row r="14" spans="1:19" ht="13" x14ac:dyDescent="0.15">
      <c r="A14" s="9"/>
      <c r="B14" s="23"/>
      <c r="C14" s="23"/>
      <c r="D14" s="23"/>
      <c r="E14" s="23"/>
      <c r="F14" s="25"/>
      <c r="G14" s="26" t="s">
        <v>20</v>
      </c>
      <c r="H14" s="27">
        <f>F84</f>
        <v>2.75</v>
      </c>
      <c r="I14" s="13"/>
      <c r="J14" s="14"/>
      <c r="K14" s="9"/>
      <c r="L14" s="23"/>
      <c r="M14" s="23"/>
      <c r="N14" s="23"/>
      <c r="O14" s="23"/>
      <c r="P14" s="26" t="s">
        <v>20</v>
      </c>
      <c r="Q14" s="27">
        <f>P84</f>
        <v>6.75</v>
      </c>
      <c r="R14" s="27">
        <f t="shared" si="4"/>
        <v>4</v>
      </c>
      <c r="S14" s="13"/>
    </row>
    <row r="15" spans="1:19" ht="26.25" customHeight="1" x14ac:dyDescent="0.15">
      <c r="A15" s="9"/>
      <c r="B15" s="23"/>
      <c r="C15" s="23"/>
      <c r="D15" s="23"/>
      <c r="E15" s="23"/>
      <c r="F15" s="25"/>
      <c r="G15" s="28" t="s">
        <v>21</v>
      </c>
      <c r="H15" s="29">
        <f>24*7-SUM(H7:H14)</f>
        <v>33.566666666666663</v>
      </c>
      <c r="I15" s="13"/>
      <c r="J15" s="14"/>
      <c r="K15" s="9"/>
      <c r="L15" s="23"/>
      <c r="M15" s="23"/>
      <c r="N15" s="23"/>
      <c r="O15" s="23"/>
      <c r="P15" s="28" t="s">
        <v>21</v>
      </c>
      <c r="Q15" s="29">
        <f>168-Q16</f>
        <v>20.166666666666657</v>
      </c>
      <c r="R15" s="29">
        <f t="shared" si="4"/>
        <v>-13.400000000000006</v>
      </c>
      <c r="S15" s="13"/>
    </row>
    <row r="16" spans="1:19" ht="26.25" customHeight="1" x14ac:dyDescent="0.15">
      <c r="A16" s="9"/>
      <c r="B16" s="23"/>
      <c r="C16" s="23"/>
      <c r="D16" s="23"/>
      <c r="E16" s="23"/>
      <c r="F16" s="25"/>
      <c r="G16" s="28" t="s">
        <v>22</v>
      </c>
      <c r="H16" s="29">
        <f>SUM(H7:H14)</f>
        <v>134.43333333333334</v>
      </c>
      <c r="I16" s="13"/>
      <c r="J16" s="14"/>
      <c r="K16" s="9"/>
      <c r="L16" s="23"/>
      <c r="M16" s="23"/>
      <c r="N16" s="23"/>
      <c r="O16" s="23"/>
      <c r="P16" s="28" t="s">
        <v>22</v>
      </c>
      <c r="Q16" s="29">
        <f>SUM(Q7:Q14)</f>
        <v>147.83333333333334</v>
      </c>
      <c r="R16" s="29">
        <f t="shared" si="4"/>
        <v>13.400000000000006</v>
      </c>
      <c r="S16" s="13"/>
    </row>
    <row r="17" spans="1:19" ht="25.5" customHeight="1" x14ac:dyDescent="0.15">
      <c r="A17" s="9"/>
      <c r="B17" s="23"/>
      <c r="C17" s="24"/>
      <c r="D17" s="23"/>
      <c r="E17" s="23"/>
      <c r="F17" s="25"/>
      <c r="G17" s="23"/>
      <c r="H17" s="23"/>
      <c r="I17" s="13"/>
      <c r="J17" s="14"/>
      <c r="K17" s="9"/>
      <c r="L17" s="23"/>
      <c r="M17" s="24"/>
      <c r="N17" s="23"/>
      <c r="O17" s="23"/>
      <c r="P17" s="25"/>
      <c r="Q17" s="23"/>
      <c r="R17" s="23"/>
      <c r="S17" s="13"/>
    </row>
    <row r="18" spans="1:19" ht="18.75" customHeight="1" x14ac:dyDescent="0.15">
      <c r="A18" s="9"/>
      <c r="B18" s="30" t="s">
        <v>23</v>
      </c>
      <c r="C18" s="31"/>
      <c r="D18" s="31"/>
      <c r="E18" s="31"/>
      <c r="F18" s="32"/>
      <c r="G18" s="98"/>
      <c r="H18" s="85"/>
      <c r="I18" s="13"/>
      <c r="J18" s="14"/>
      <c r="K18" s="9"/>
      <c r="L18" s="33" t="s">
        <v>23</v>
      </c>
      <c r="M18" s="34"/>
      <c r="N18" s="34"/>
      <c r="O18" s="34"/>
      <c r="P18" s="35"/>
      <c r="Q18" s="99"/>
      <c r="R18" s="85"/>
      <c r="S18" s="13"/>
    </row>
    <row r="19" spans="1:19" ht="13" x14ac:dyDescent="0.15">
      <c r="A19" s="9"/>
      <c r="B19" s="36" t="s">
        <v>24</v>
      </c>
      <c r="C19" s="37">
        <v>8</v>
      </c>
      <c r="D19" s="36" t="s">
        <v>25</v>
      </c>
      <c r="E19" s="36" t="s">
        <v>26</v>
      </c>
      <c r="F19" s="38">
        <f>C19*7</f>
        <v>56</v>
      </c>
      <c r="G19" s="81" t="s">
        <v>27</v>
      </c>
      <c r="H19" s="78"/>
      <c r="I19" s="13"/>
      <c r="J19" s="14"/>
      <c r="K19" s="9"/>
      <c r="L19" s="36" t="s">
        <v>28</v>
      </c>
      <c r="M19" s="40">
        <v>8</v>
      </c>
      <c r="N19" s="36" t="s">
        <v>25</v>
      </c>
      <c r="O19" s="36" t="s">
        <v>26</v>
      </c>
      <c r="P19" s="38">
        <f>M19*7</f>
        <v>56</v>
      </c>
      <c r="Q19" s="81" t="s">
        <v>27</v>
      </c>
      <c r="R19" s="78"/>
      <c r="S19" s="13"/>
    </row>
    <row r="20" spans="1:19" ht="13" x14ac:dyDescent="0.15">
      <c r="A20" s="9"/>
      <c r="B20" s="36" t="s">
        <v>29</v>
      </c>
      <c r="C20" s="37">
        <v>15</v>
      </c>
      <c r="D20" s="36" t="s">
        <v>30</v>
      </c>
      <c r="E20" s="36" t="s">
        <v>26</v>
      </c>
      <c r="F20" s="38">
        <f>C20*7/60</f>
        <v>1.75</v>
      </c>
      <c r="G20" s="81" t="s">
        <v>31</v>
      </c>
      <c r="H20" s="78"/>
      <c r="I20" s="13"/>
      <c r="J20" s="14"/>
      <c r="K20" s="9"/>
      <c r="L20" s="36" t="s">
        <v>32</v>
      </c>
      <c r="M20" s="40">
        <v>15</v>
      </c>
      <c r="N20" s="36" t="s">
        <v>30</v>
      </c>
      <c r="O20" s="36" t="s">
        <v>26</v>
      </c>
      <c r="P20" s="38">
        <f>M20*7/60</f>
        <v>1.75</v>
      </c>
      <c r="Q20" s="81" t="s">
        <v>31</v>
      </c>
      <c r="R20" s="78"/>
      <c r="S20" s="13"/>
    </row>
    <row r="21" spans="1:19" ht="13" x14ac:dyDescent="0.15">
      <c r="A21" s="9"/>
      <c r="B21" s="23"/>
      <c r="C21" s="24"/>
      <c r="D21" s="23"/>
      <c r="E21" s="41" t="s">
        <v>33</v>
      </c>
      <c r="F21" s="42">
        <f>F19+F20</f>
        <v>57.75</v>
      </c>
      <c r="G21" s="82" t="s">
        <v>34</v>
      </c>
      <c r="H21" s="78"/>
      <c r="I21" s="13"/>
      <c r="J21" s="14"/>
      <c r="K21" s="9"/>
      <c r="L21" s="23"/>
      <c r="M21" s="24"/>
      <c r="N21" s="23"/>
      <c r="O21" s="41" t="s">
        <v>33</v>
      </c>
      <c r="P21" s="42">
        <f>P19+P20</f>
        <v>57.75</v>
      </c>
      <c r="Q21" s="82" t="s">
        <v>34</v>
      </c>
      <c r="R21" s="78"/>
      <c r="S21" s="13"/>
    </row>
    <row r="22" spans="1:19" ht="13" x14ac:dyDescent="0.15">
      <c r="A22" s="9"/>
      <c r="B22" s="23"/>
      <c r="C22" s="24"/>
      <c r="D22" s="23"/>
      <c r="E22" s="41" t="s">
        <v>35</v>
      </c>
      <c r="F22" s="42">
        <f>168-F21</f>
        <v>110.25</v>
      </c>
      <c r="G22" s="82" t="s">
        <v>36</v>
      </c>
      <c r="H22" s="78"/>
      <c r="I22" s="13"/>
      <c r="J22" s="14"/>
      <c r="K22" s="9"/>
      <c r="L22" s="23"/>
      <c r="M22" s="24"/>
      <c r="N22" s="23"/>
      <c r="O22" s="41" t="s">
        <v>35</v>
      </c>
      <c r="P22" s="42">
        <f>168-P21</f>
        <v>110.25</v>
      </c>
      <c r="Q22" s="82" t="s">
        <v>36</v>
      </c>
      <c r="R22" s="78"/>
      <c r="S22" s="13"/>
    </row>
    <row r="23" spans="1:19" ht="9.75" customHeight="1" x14ac:dyDescent="0.15">
      <c r="A23" s="9"/>
      <c r="B23" s="23"/>
      <c r="C23" s="24"/>
      <c r="D23" s="23"/>
      <c r="E23" s="43"/>
      <c r="F23" s="44"/>
      <c r="G23" s="43"/>
      <c r="H23" s="23"/>
      <c r="I23" s="13"/>
      <c r="J23" s="14"/>
      <c r="K23" s="9"/>
      <c r="L23" s="23"/>
      <c r="M23" s="24"/>
      <c r="N23" s="23"/>
      <c r="O23" s="43"/>
      <c r="P23" s="44"/>
      <c r="Q23" s="43"/>
      <c r="R23" s="23"/>
      <c r="S23" s="13"/>
    </row>
    <row r="24" spans="1:19" ht="18.75" customHeight="1" x14ac:dyDescent="0.15">
      <c r="A24" s="45"/>
      <c r="B24" s="46" t="s">
        <v>37</v>
      </c>
      <c r="C24" s="47"/>
      <c r="D24" s="47"/>
      <c r="E24" s="47"/>
      <c r="F24" s="48"/>
      <c r="G24" s="88"/>
      <c r="H24" s="78"/>
      <c r="I24" s="13"/>
      <c r="J24" s="14"/>
      <c r="K24" s="45"/>
      <c r="L24" s="49" t="s">
        <v>37</v>
      </c>
      <c r="M24" s="50"/>
      <c r="N24" s="50"/>
      <c r="O24" s="50"/>
      <c r="P24" s="51"/>
      <c r="Q24" s="89"/>
      <c r="R24" s="78"/>
      <c r="S24" s="13"/>
    </row>
    <row r="25" spans="1:19" ht="13" x14ac:dyDescent="0.15">
      <c r="A25" s="9"/>
      <c r="B25" s="36" t="s">
        <v>38</v>
      </c>
      <c r="C25" s="37">
        <v>7</v>
      </c>
      <c r="D25" s="36" t="s">
        <v>39</v>
      </c>
      <c r="E25" s="23"/>
      <c r="F25" s="25"/>
      <c r="G25" s="84"/>
      <c r="H25" s="85"/>
      <c r="I25" s="13"/>
      <c r="J25" s="14"/>
      <c r="K25" s="9"/>
      <c r="L25" s="36" t="s">
        <v>38</v>
      </c>
      <c r="M25" s="40">
        <v>7.5</v>
      </c>
      <c r="N25" s="36" t="s">
        <v>39</v>
      </c>
      <c r="O25" s="23"/>
      <c r="P25" s="25"/>
      <c r="Q25" s="84"/>
      <c r="R25" s="85"/>
      <c r="S25" s="13"/>
    </row>
    <row r="26" spans="1:19" ht="13" x14ac:dyDescent="0.15">
      <c r="A26" s="9"/>
      <c r="B26" s="36" t="s">
        <v>40</v>
      </c>
      <c r="C26" s="37">
        <v>6</v>
      </c>
      <c r="D26" s="36" t="s">
        <v>41</v>
      </c>
      <c r="E26" s="36" t="s">
        <v>26</v>
      </c>
      <c r="F26" s="38">
        <f>C26*C25</f>
        <v>42</v>
      </c>
      <c r="G26" s="81" t="s">
        <v>42</v>
      </c>
      <c r="H26" s="78"/>
      <c r="I26" s="13"/>
      <c r="J26" s="14"/>
      <c r="K26" s="9"/>
      <c r="L26" s="36" t="s">
        <v>40</v>
      </c>
      <c r="M26" s="40">
        <v>6</v>
      </c>
      <c r="N26" s="36" t="s">
        <v>41</v>
      </c>
      <c r="O26" s="36" t="s">
        <v>26</v>
      </c>
      <c r="P26" s="38">
        <f>M26*M25</f>
        <v>45</v>
      </c>
      <c r="Q26" s="81" t="s">
        <v>42</v>
      </c>
      <c r="R26" s="78"/>
      <c r="S26" s="13"/>
    </row>
    <row r="27" spans="1:19" ht="13" x14ac:dyDescent="0.15">
      <c r="A27" s="9"/>
      <c r="B27" s="36" t="s">
        <v>43</v>
      </c>
      <c r="C27" s="37">
        <v>60</v>
      </c>
      <c r="D27" s="36" t="s">
        <v>44</v>
      </c>
      <c r="E27" s="36" t="s">
        <v>26</v>
      </c>
      <c r="F27" s="38">
        <f>C27*C26/60</f>
        <v>6</v>
      </c>
      <c r="G27" s="81" t="s">
        <v>45</v>
      </c>
      <c r="H27" s="78"/>
      <c r="I27" s="13"/>
      <c r="J27" s="14"/>
      <c r="K27" s="9"/>
      <c r="L27" s="36" t="s">
        <v>43</v>
      </c>
      <c r="M27" s="40">
        <v>60</v>
      </c>
      <c r="N27" s="36" t="s">
        <v>44</v>
      </c>
      <c r="O27" s="36" t="s">
        <v>26</v>
      </c>
      <c r="P27" s="38">
        <f>M27*M26/60</f>
        <v>6</v>
      </c>
      <c r="Q27" s="81" t="s">
        <v>45</v>
      </c>
      <c r="R27" s="78"/>
      <c r="S27" s="13"/>
    </row>
    <row r="28" spans="1:19" ht="13" x14ac:dyDescent="0.15">
      <c r="A28" s="9"/>
      <c r="B28" s="36" t="s">
        <v>46</v>
      </c>
      <c r="C28" s="37">
        <v>60</v>
      </c>
      <c r="D28" s="36" t="s">
        <v>47</v>
      </c>
      <c r="E28" s="36" t="s">
        <v>26</v>
      </c>
      <c r="F28" s="38">
        <f>C28*2*C26/60</f>
        <v>12</v>
      </c>
      <c r="G28" s="81" t="s">
        <v>48</v>
      </c>
      <c r="H28" s="78"/>
      <c r="I28" s="13"/>
      <c r="J28" s="14"/>
      <c r="K28" s="9"/>
      <c r="L28" s="36" t="s">
        <v>46</v>
      </c>
      <c r="M28" s="40">
        <v>60</v>
      </c>
      <c r="N28" s="36" t="s">
        <v>47</v>
      </c>
      <c r="O28" s="36" t="s">
        <v>26</v>
      </c>
      <c r="P28" s="38">
        <f>M28*2*M26/60</f>
        <v>12</v>
      </c>
      <c r="Q28" s="81" t="s">
        <v>48</v>
      </c>
      <c r="R28" s="78"/>
      <c r="S28" s="13"/>
    </row>
    <row r="29" spans="1:19" ht="13" x14ac:dyDescent="0.15">
      <c r="A29" s="9"/>
      <c r="B29" s="36" t="s">
        <v>49</v>
      </c>
      <c r="C29" s="37">
        <v>30</v>
      </c>
      <c r="D29" s="36" t="s">
        <v>50</v>
      </c>
      <c r="E29" s="36" t="s">
        <v>26</v>
      </c>
      <c r="F29" s="38">
        <f>C29*C26/60</f>
        <v>3</v>
      </c>
      <c r="G29" s="81" t="s">
        <v>51</v>
      </c>
      <c r="H29" s="78"/>
      <c r="I29" s="13"/>
      <c r="J29" s="14"/>
      <c r="K29" s="9"/>
      <c r="L29" s="36" t="s">
        <v>49</v>
      </c>
      <c r="M29" s="40">
        <v>55</v>
      </c>
      <c r="N29" s="36" t="s">
        <v>50</v>
      </c>
      <c r="O29" s="36" t="s">
        <v>26</v>
      </c>
      <c r="P29" s="38">
        <f>M29*M26/60</f>
        <v>5.5</v>
      </c>
      <c r="Q29" s="81" t="s">
        <v>51</v>
      </c>
      <c r="R29" s="78"/>
      <c r="S29" s="13"/>
    </row>
    <row r="30" spans="1:19" ht="13" x14ac:dyDescent="0.15">
      <c r="A30" s="9"/>
      <c r="B30" s="36" t="s">
        <v>49</v>
      </c>
      <c r="C30" s="37">
        <v>15</v>
      </c>
      <c r="D30" s="36" t="s">
        <v>52</v>
      </c>
      <c r="E30" s="36" t="s">
        <v>26</v>
      </c>
      <c r="F30" s="38">
        <f>C30*C26/60</f>
        <v>1.5</v>
      </c>
      <c r="G30" s="81" t="s">
        <v>53</v>
      </c>
      <c r="H30" s="78"/>
      <c r="I30" s="13"/>
      <c r="J30" s="14"/>
      <c r="K30" s="9"/>
      <c r="L30" s="36" t="s">
        <v>49</v>
      </c>
      <c r="M30" s="40">
        <v>15</v>
      </c>
      <c r="N30" s="36" t="s">
        <v>52</v>
      </c>
      <c r="O30" s="36" t="s">
        <v>26</v>
      </c>
      <c r="P30" s="38">
        <f>M30*M26/60</f>
        <v>1.5</v>
      </c>
      <c r="Q30" s="81" t="s">
        <v>53</v>
      </c>
      <c r="R30" s="78"/>
      <c r="S30" s="13"/>
    </row>
    <row r="31" spans="1:19" ht="13" x14ac:dyDescent="0.15">
      <c r="A31" s="9"/>
      <c r="B31" s="23"/>
      <c r="C31" s="24"/>
      <c r="D31" s="23"/>
      <c r="E31" s="41" t="s">
        <v>54</v>
      </c>
      <c r="F31" s="42">
        <f>SUM(F26:F30)</f>
        <v>64.5</v>
      </c>
      <c r="G31" s="82" t="s">
        <v>55</v>
      </c>
      <c r="H31" s="78"/>
      <c r="I31" s="13"/>
      <c r="J31" s="14"/>
      <c r="K31" s="9"/>
      <c r="L31" s="23"/>
      <c r="M31" s="24"/>
      <c r="N31" s="23"/>
      <c r="O31" s="41" t="s">
        <v>54</v>
      </c>
      <c r="P31" s="42">
        <f>SUM(P26:P30)</f>
        <v>70</v>
      </c>
      <c r="Q31" s="82" t="s">
        <v>55</v>
      </c>
      <c r="R31" s="78"/>
      <c r="S31" s="13"/>
    </row>
    <row r="32" spans="1:19" ht="13" x14ac:dyDescent="0.15">
      <c r="A32" s="9"/>
      <c r="B32" s="23"/>
      <c r="C32" s="24"/>
      <c r="D32" s="23"/>
      <c r="E32" s="41" t="s">
        <v>35</v>
      </c>
      <c r="F32" s="42">
        <f>F22-F31</f>
        <v>45.75</v>
      </c>
      <c r="G32" s="82" t="s">
        <v>36</v>
      </c>
      <c r="H32" s="78"/>
      <c r="I32" s="13"/>
      <c r="J32" s="14"/>
      <c r="K32" s="9"/>
      <c r="L32" s="23"/>
      <c r="M32" s="24"/>
      <c r="N32" s="23"/>
      <c r="O32" s="41" t="s">
        <v>35</v>
      </c>
      <c r="P32" s="42">
        <f>P22-P31</f>
        <v>40.25</v>
      </c>
      <c r="Q32" s="82" t="s">
        <v>36</v>
      </c>
      <c r="R32" s="78"/>
      <c r="S32" s="13"/>
    </row>
    <row r="33" spans="1:19" ht="9.75" customHeight="1" x14ac:dyDescent="0.15">
      <c r="A33" s="9"/>
      <c r="B33" s="23"/>
      <c r="C33" s="24"/>
      <c r="D33" s="23"/>
      <c r="E33" s="52"/>
      <c r="F33" s="53"/>
      <c r="G33" s="52"/>
      <c r="H33" s="23"/>
      <c r="I33" s="13"/>
      <c r="J33" s="14"/>
      <c r="K33" s="9"/>
      <c r="L33" s="23"/>
      <c r="M33" s="24"/>
      <c r="N33" s="23"/>
      <c r="O33" s="52"/>
      <c r="P33" s="53"/>
      <c r="Q33" s="52"/>
      <c r="R33" s="23"/>
      <c r="S33" s="13"/>
    </row>
    <row r="34" spans="1:19" ht="18.75" customHeight="1" x14ac:dyDescent="0.15">
      <c r="A34" s="54"/>
      <c r="B34" s="46" t="s">
        <v>56</v>
      </c>
      <c r="C34" s="55"/>
      <c r="D34" s="55"/>
      <c r="E34" s="55"/>
      <c r="F34" s="56"/>
      <c r="G34" s="87"/>
      <c r="H34" s="78"/>
      <c r="I34" s="57"/>
      <c r="J34" s="58"/>
      <c r="K34" s="54"/>
      <c r="L34" s="49" t="s">
        <v>56</v>
      </c>
      <c r="M34" s="59"/>
      <c r="N34" s="59"/>
      <c r="O34" s="59"/>
      <c r="P34" s="60"/>
      <c r="Q34" s="83"/>
      <c r="R34" s="78"/>
      <c r="S34" s="57"/>
    </row>
    <row r="35" spans="1:19" ht="13" x14ac:dyDescent="0.15">
      <c r="A35" s="9"/>
      <c r="B35" s="61" t="s">
        <v>57</v>
      </c>
      <c r="C35" s="62">
        <v>10</v>
      </c>
      <c r="D35" s="36" t="s">
        <v>58</v>
      </c>
      <c r="E35" s="23"/>
      <c r="F35" s="25"/>
      <c r="G35" s="84"/>
      <c r="H35" s="85"/>
      <c r="I35" s="13"/>
      <c r="J35" s="14"/>
      <c r="K35" s="9"/>
      <c r="L35" s="61" t="s">
        <v>57</v>
      </c>
      <c r="M35" s="63">
        <v>15</v>
      </c>
      <c r="N35" s="36" t="s">
        <v>58</v>
      </c>
      <c r="O35" s="23"/>
      <c r="P35" s="25"/>
      <c r="Q35" s="84"/>
      <c r="R35" s="85"/>
      <c r="S35" s="13"/>
    </row>
    <row r="36" spans="1:19" ht="13" x14ac:dyDescent="0.15">
      <c r="A36" s="9"/>
      <c r="B36" s="36" t="s">
        <v>59</v>
      </c>
      <c r="C36" s="37">
        <v>5</v>
      </c>
      <c r="D36" s="36" t="s">
        <v>60</v>
      </c>
      <c r="E36" s="36" t="s">
        <v>26</v>
      </c>
      <c r="F36" s="38">
        <f>C35+C36</f>
        <v>15</v>
      </c>
      <c r="G36" s="81" t="s">
        <v>61</v>
      </c>
      <c r="H36" s="78"/>
      <c r="I36" s="13"/>
      <c r="J36" s="14"/>
      <c r="K36" s="9"/>
      <c r="L36" s="36" t="s">
        <v>59</v>
      </c>
      <c r="M36" s="40">
        <v>5</v>
      </c>
      <c r="N36" s="36" t="s">
        <v>60</v>
      </c>
      <c r="O36" s="36" t="s">
        <v>26</v>
      </c>
      <c r="P36" s="38">
        <f>M35+M36</f>
        <v>20</v>
      </c>
      <c r="Q36" s="81" t="s">
        <v>61</v>
      </c>
      <c r="R36" s="78"/>
      <c r="S36" s="13"/>
    </row>
    <row r="37" spans="1:19" ht="13" x14ac:dyDescent="0.15">
      <c r="A37" s="9"/>
      <c r="B37" s="23"/>
      <c r="C37" s="24"/>
      <c r="D37" s="23"/>
      <c r="E37" s="36" t="s">
        <v>62</v>
      </c>
      <c r="F37" s="38">
        <f>F36*7/60</f>
        <v>1.75</v>
      </c>
      <c r="G37" s="81" t="s">
        <v>63</v>
      </c>
      <c r="H37" s="78"/>
      <c r="I37" s="13"/>
      <c r="J37" s="14"/>
      <c r="K37" s="9"/>
      <c r="L37" s="23"/>
      <c r="M37" s="24"/>
      <c r="N37" s="23"/>
      <c r="O37" s="36" t="s">
        <v>62</v>
      </c>
      <c r="P37" s="38">
        <f>P36*7/60</f>
        <v>2.3333333333333335</v>
      </c>
      <c r="Q37" s="81" t="s">
        <v>63</v>
      </c>
      <c r="R37" s="78"/>
      <c r="S37" s="13"/>
    </row>
    <row r="38" spans="1:19" ht="13" x14ac:dyDescent="0.15">
      <c r="A38" s="9"/>
      <c r="B38" s="36" t="s">
        <v>64</v>
      </c>
      <c r="C38" s="37">
        <v>30</v>
      </c>
      <c r="D38" s="36" t="s">
        <v>65</v>
      </c>
      <c r="E38" s="23"/>
      <c r="F38" s="25"/>
      <c r="G38" s="84"/>
      <c r="H38" s="85"/>
      <c r="I38" s="13"/>
      <c r="J38" s="14"/>
      <c r="K38" s="9"/>
      <c r="L38" s="36" t="s">
        <v>64</v>
      </c>
      <c r="M38" s="40">
        <v>20</v>
      </c>
      <c r="N38" s="36" t="s">
        <v>65</v>
      </c>
      <c r="O38" s="23"/>
      <c r="P38" s="25"/>
      <c r="Q38" s="84"/>
      <c r="R38" s="85"/>
      <c r="S38" s="13"/>
    </row>
    <row r="39" spans="1:19" ht="13" x14ac:dyDescent="0.15">
      <c r="A39" s="9"/>
      <c r="B39" s="36" t="s">
        <v>59</v>
      </c>
      <c r="C39" s="37">
        <v>5</v>
      </c>
      <c r="D39" s="36" t="s">
        <v>60</v>
      </c>
      <c r="E39" s="36" t="s">
        <v>26</v>
      </c>
      <c r="F39" s="38">
        <f>C38+C39</f>
        <v>35</v>
      </c>
      <c r="G39" s="81" t="s">
        <v>66</v>
      </c>
      <c r="H39" s="78"/>
      <c r="I39" s="13"/>
      <c r="J39" s="14"/>
      <c r="K39" s="9"/>
      <c r="L39" s="36" t="s">
        <v>59</v>
      </c>
      <c r="M39" s="40">
        <v>5</v>
      </c>
      <c r="N39" s="36" t="s">
        <v>60</v>
      </c>
      <c r="O39" s="36" t="s">
        <v>26</v>
      </c>
      <c r="P39" s="38">
        <f>M38+M39</f>
        <v>25</v>
      </c>
      <c r="Q39" s="81" t="s">
        <v>66</v>
      </c>
      <c r="R39" s="78"/>
      <c r="S39" s="13"/>
    </row>
    <row r="40" spans="1:19" ht="13" x14ac:dyDescent="0.15">
      <c r="A40" s="9"/>
      <c r="B40" s="23"/>
      <c r="C40" s="24"/>
      <c r="D40" s="23"/>
      <c r="E40" s="36" t="s">
        <v>62</v>
      </c>
      <c r="F40" s="38">
        <f>F39*(7-C26)/60</f>
        <v>0.58333333333333337</v>
      </c>
      <c r="G40" s="81" t="s">
        <v>67</v>
      </c>
      <c r="H40" s="78"/>
      <c r="I40" s="13"/>
      <c r="J40" s="14"/>
      <c r="K40" s="9"/>
      <c r="L40" s="23"/>
      <c r="M40" s="24"/>
      <c r="N40" s="23"/>
      <c r="O40" s="36" t="s">
        <v>62</v>
      </c>
      <c r="P40" s="38">
        <f>P39*(7-M26)/60</f>
        <v>0.41666666666666669</v>
      </c>
      <c r="Q40" s="81" t="s">
        <v>67</v>
      </c>
      <c r="R40" s="78"/>
      <c r="S40" s="13"/>
    </row>
    <row r="41" spans="1:19" ht="13" x14ac:dyDescent="0.15">
      <c r="A41" s="9"/>
      <c r="B41" s="36" t="s">
        <v>57</v>
      </c>
      <c r="C41" s="37">
        <v>10</v>
      </c>
      <c r="D41" s="36" t="s">
        <v>68</v>
      </c>
      <c r="E41" s="23"/>
      <c r="F41" s="25"/>
      <c r="G41" s="84"/>
      <c r="H41" s="85"/>
      <c r="I41" s="13"/>
      <c r="J41" s="14"/>
      <c r="K41" s="9"/>
      <c r="L41" s="36" t="s">
        <v>57</v>
      </c>
      <c r="M41" s="40">
        <v>15</v>
      </c>
      <c r="N41" s="36" t="s">
        <v>68</v>
      </c>
      <c r="O41" s="23"/>
      <c r="P41" s="25"/>
      <c r="Q41" s="84"/>
      <c r="R41" s="85"/>
      <c r="S41" s="13"/>
    </row>
    <row r="42" spans="1:19" ht="13" x14ac:dyDescent="0.15">
      <c r="A42" s="9"/>
      <c r="B42" s="36" t="s">
        <v>59</v>
      </c>
      <c r="C42" s="37">
        <v>5</v>
      </c>
      <c r="D42" s="36" t="s">
        <v>69</v>
      </c>
      <c r="E42" s="36" t="s">
        <v>26</v>
      </c>
      <c r="F42" s="38">
        <f>C41+C42</f>
        <v>15</v>
      </c>
      <c r="G42" s="81" t="s">
        <v>70</v>
      </c>
      <c r="H42" s="78"/>
      <c r="I42" s="13"/>
      <c r="J42" s="14"/>
      <c r="K42" s="9"/>
      <c r="L42" s="36" t="s">
        <v>59</v>
      </c>
      <c r="M42" s="40">
        <v>5</v>
      </c>
      <c r="N42" s="36" t="s">
        <v>69</v>
      </c>
      <c r="O42" s="36" t="s">
        <v>26</v>
      </c>
      <c r="P42" s="38">
        <f>M41+M42</f>
        <v>20</v>
      </c>
      <c r="Q42" s="81" t="s">
        <v>70</v>
      </c>
      <c r="R42" s="78"/>
      <c r="S42" s="13"/>
    </row>
    <row r="43" spans="1:19" ht="13" x14ac:dyDescent="0.15">
      <c r="A43" s="9"/>
      <c r="B43" s="23"/>
      <c r="C43" s="24"/>
      <c r="D43" s="23"/>
      <c r="E43" s="36" t="s">
        <v>62</v>
      </c>
      <c r="F43" s="38">
        <f>F42*7/60</f>
        <v>1.75</v>
      </c>
      <c r="G43" s="81" t="s">
        <v>71</v>
      </c>
      <c r="H43" s="78"/>
      <c r="I43" s="13"/>
      <c r="J43" s="14"/>
      <c r="K43" s="9"/>
      <c r="L43" s="23"/>
      <c r="M43" s="24"/>
      <c r="N43" s="23"/>
      <c r="O43" s="36" t="s">
        <v>62</v>
      </c>
      <c r="P43" s="38">
        <f>P42*7/60</f>
        <v>2.3333333333333335</v>
      </c>
      <c r="Q43" s="81" t="s">
        <v>71</v>
      </c>
      <c r="R43" s="78"/>
      <c r="S43" s="13"/>
    </row>
    <row r="44" spans="1:19" ht="13" x14ac:dyDescent="0.15">
      <c r="A44" s="9"/>
      <c r="B44" s="23"/>
      <c r="C44" s="24"/>
      <c r="D44" s="23"/>
      <c r="E44" s="41" t="s">
        <v>72</v>
      </c>
      <c r="F44" s="42">
        <f>F37+F40+F43</f>
        <v>4.0833333333333339</v>
      </c>
      <c r="G44" s="82" t="s">
        <v>73</v>
      </c>
      <c r="H44" s="78"/>
      <c r="I44" s="13"/>
      <c r="J44" s="14"/>
      <c r="K44" s="9"/>
      <c r="L44" s="23"/>
      <c r="M44" s="24"/>
      <c r="N44" s="23"/>
      <c r="O44" s="41" t="s">
        <v>72</v>
      </c>
      <c r="P44" s="42">
        <f>P37+P40+P43</f>
        <v>5.0833333333333339</v>
      </c>
      <c r="Q44" s="82" t="s">
        <v>73</v>
      </c>
      <c r="R44" s="78"/>
      <c r="S44" s="13"/>
    </row>
    <row r="45" spans="1:19" ht="13" x14ac:dyDescent="0.15">
      <c r="A45" s="9"/>
      <c r="B45" s="23"/>
      <c r="C45" s="24"/>
      <c r="D45" s="23"/>
      <c r="E45" s="41" t="s">
        <v>35</v>
      </c>
      <c r="F45" s="42">
        <f>F32-F44</f>
        <v>41.666666666666664</v>
      </c>
      <c r="G45" s="82" t="s">
        <v>36</v>
      </c>
      <c r="H45" s="78"/>
      <c r="I45" s="13"/>
      <c r="J45" s="14"/>
      <c r="K45" s="9"/>
      <c r="L45" s="23"/>
      <c r="M45" s="24"/>
      <c r="N45" s="23"/>
      <c r="O45" s="41" t="s">
        <v>35</v>
      </c>
      <c r="P45" s="42">
        <f>P32-P44</f>
        <v>35.166666666666664</v>
      </c>
      <c r="Q45" s="82" t="s">
        <v>36</v>
      </c>
      <c r="R45" s="78"/>
      <c r="S45" s="13"/>
    </row>
    <row r="46" spans="1:19" ht="9" customHeight="1" x14ac:dyDescent="0.15">
      <c r="A46" s="9"/>
      <c r="B46" s="23"/>
      <c r="C46" s="24"/>
      <c r="D46" s="23"/>
      <c r="E46" s="23"/>
      <c r="F46" s="25"/>
      <c r="G46" s="23"/>
      <c r="H46" s="23"/>
      <c r="I46" s="13"/>
      <c r="J46" s="14"/>
      <c r="K46" s="9"/>
      <c r="L46" s="23"/>
      <c r="M46" s="24"/>
      <c r="N46" s="23"/>
      <c r="O46" s="23"/>
      <c r="P46" s="25"/>
      <c r="Q46" s="23"/>
      <c r="R46" s="23"/>
      <c r="S46" s="13"/>
    </row>
    <row r="47" spans="1:19" ht="18.75" customHeight="1" x14ac:dyDescent="0.15">
      <c r="A47" s="54"/>
      <c r="B47" s="30" t="s">
        <v>74</v>
      </c>
      <c r="C47" s="30"/>
      <c r="D47" s="30"/>
      <c r="E47" s="30"/>
      <c r="F47" s="64"/>
      <c r="G47" s="102"/>
      <c r="H47" s="85"/>
      <c r="I47" s="57"/>
      <c r="J47" s="58"/>
      <c r="K47" s="54"/>
      <c r="L47" s="33" t="s">
        <v>74</v>
      </c>
      <c r="M47" s="33"/>
      <c r="N47" s="33"/>
      <c r="O47" s="33"/>
      <c r="P47" s="65"/>
      <c r="Q47" s="86"/>
      <c r="R47" s="85"/>
      <c r="S47" s="57"/>
    </row>
    <row r="48" spans="1:19" ht="13" x14ac:dyDescent="0.15">
      <c r="A48" s="9"/>
      <c r="B48" s="36" t="s">
        <v>75</v>
      </c>
      <c r="C48" s="37">
        <v>0</v>
      </c>
      <c r="D48" s="39" t="s">
        <v>76</v>
      </c>
      <c r="E48" s="66"/>
      <c r="F48" s="67"/>
      <c r="G48" s="77"/>
      <c r="H48" s="78"/>
      <c r="I48" s="13"/>
      <c r="J48" s="14"/>
      <c r="K48" s="9"/>
      <c r="L48" s="36" t="s">
        <v>75</v>
      </c>
      <c r="M48" s="40">
        <v>0</v>
      </c>
      <c r="N48" s="39" t="s">
        <v>76</v>
      </c>
      <c r="O48" s="66"/>
      <c r="P48" s="67"/>
      <c r="Q48" s="77"/>
      <c r="R48" s="78"/>
      <c r="S48" s="13"/>
    </row>
    <row r="49" spans="1:19" ht="13" x14ac:dyDescent="0.15">
      <c r="A49" s="9"/>
      <c r="B49" s="36" t="s">
        <v>77</v>
      </c>
      <c r="C49" s="37">
        <v>0</v>
      </c>
      <c r="D49" s="36" t="s">
        <v>78</v>
      </c>
      <c r="E49" s="14" t="s">
        <v>26</v>
      </c>
      <c r="F49" s="68">
        <f>C49*C48/60</f>
        <v>0</v>
      </c>
      <c r="G49" s="79" t="s">
        <v>79</v>
      </c>
      <c r="H49" s="80"/>
      <c r="I49" s="13"/>
      <c r="J49" s="14"/>
      <c r="K49" s="9"/>
      <c r="L49" s="36" t="s">
        <v>77</v>
      </c>
      <c r="M49" s="40">
        <v>0</v>
      </c>
      <c r="N49" s="36" t="s">
        <v>78</v>
      </c>
      <c r="O49" s="14" t="s">
        <v>26</v>
      </c>
      <c r="P49" s="68">
        <f>M49*M48/60</f>
        <v>0</v>
      </c>
      <c r="Q49" s="79" t="s">
        <v>79</v>
      </c>
      <c r="R49" s="80"/>
      <c r="S49" s="13"/>
    </row>
    <row r="50" spans="1:19" ht="13" x14ac:dyDescent="0.15">
      <c r="A50" s="9"/>
      <c r="B50" s="36" t="s">
        <v>80</v>
      </c>
      <c r="C50" s="37">
        <v>0</v>
      </c>
      <c r="D50" s="39" t="s">
        <v>76</v>
      </c>
      <c r="E50" s="66"/>
      <c r="F50" s="67"/>
      <c r="G50" s="77"/>
      <c r="H50" s="78"/>
      <c r="I50" s="13"/>
      <c r="J50" s="14"/>
      <c r="K50" s="9"/>
      <c r="L50" s="36" t="s">
        <v>80</v>
      </c>
      <c r="M50" s="40">
        <v>0</v>
      </c>
      <c r="N50" s="39" t="s">
        <v>76</v>
      </c>
      <c r="O50" s="66"/>
      <c r="P50" s="67"/>
      <c r="Q50" s="77"/>
      <c r="R50" s="78"/>
      <c r="S50" s="13"/>
    </row>
    <row r="51" spans="1:19" ht="13" x14ac:dyDescent="0.15">
      <c r="A51" s="9"/>
      <c r="B51" s="36" t="s">
        <v>81</v>
      </c>
      <c r="C51" s="37">
        <v>0</v>
      </c>
      <c r="D51" s="36" t="s">
        <v>82</v>
      </c>
      <c r="E51" s="14" t="s">
        <v>26</v>
      </c>
      <c r="F51" s="68">
        <f>C50*C51/60</f>
        <v>0</v>
      </c>
      <c r="G51" s="79" t="s">
        <v>83</v>
      </c>
      <c r="H51" s="80"/>
      <c r="I51" s="13"/>
      <c r="J51" s="14"/>
      <c r="K51" s="9"/>
      <c r="L51" s="36" t="s">
        <v>81</v>
      </c>
      <c r="M51" s="40">
        <v>0</v>
      </c>
      <c r="N51" s="36" t="s">
        <v>82</v>
      </c>
      <c r="O51" s="14" t="s">
        <v>26</v>
      </c>
      <c r="P51" s="68">
        <f>M50*M51/60</f>
        <v>0</v>
      </c>
      <c r="Q51" s="79" t="s">
        <v>83</v>
      </c>
      <c r="R51" s="80"/>
      <c r="S51" s="13"/>
    </row>
    <row r="52" spans="1:19" ht="13" x14ac:dyDescent="0.15">
      <c r="A52" s="9"/>
      <c r="B52" s="36" t="s">
        <v>84</v>
      </c>
      <c r="C52" s="37">
        <v>7</v>
      </c>
      <c r="D52" s="39" t="s">
        <v>76</v>
      </c>
      <c r="E52" s="66"/>
      <c r="F52" s="67"/>
      <c r="G52" s="77"/>
      <c r="H52" s="78"/>
      <c r="I52" s="13"/>
      <c r="J52" s="14"/>
      <c r="K52" s="9"/>
      <c r="L52" s="36" t="s">
        <v>84</v>
      </c>
      <c r="M52" s="40">
        <v>1</v>
      </c>
      <c r="N52" s="39" t="s">
        <v>76</v>
      </c>
      <c r="O52" s="66"/>
      <c r="P52" s="67"/>
      <c r="Q52" s="77"/>
      <c r="R52" s="78"/>
      <c r="S52" s="13"/>
    </row>
    <row r="53" spans="1:19" ht="13" x14ac:dyDescent="0.15">
      <c r="A53" s="9"/>
      <c r="B53" s="36" t="s">
        <v>85</v>
      </c>
      <c r="C53" s="37">
        <v>3</v>
      </c>
      <c r="D53" s="36" t="s">
        <v>82</v>
      </c>
      <c r="E53" s="14" t="s">
        <v>26</v>
      </c>
      <c r="F53" s="68">
        <f>C53*C52/60</f>
        <v>0.35</v>
      </c>
      <c r="G53" s="79" t="s">
        <v>86</v>
      </c>
      <c r="H53" s="80"/>
      <c r="I53" s="13"/>
      <c r="J53" s="14"/>
      <c r="K53" s="9"/>
      <c r="L53" s="36" t="s">
        <v>85</v>
      </c>
      <c r="M53" s="40">
        <v>30</v>
      </c>
      <c r="N53" s="36" t="s">
        <v>82</v>
      </c>
      <c r="O53" s="14" t="s">
        <v>26</v>
      </c>
      <c r="P53" s="68">
        <f>M53*M52/60</f>
        <v>0.5</v>
      </c>
      <c r="Q53" s="79" t="s">
        <v>86</v>
      </c>
      <c r="R53" s="80"/>
      <c r="S53" s="13"/>
    </row>
    <row r="54" spans="1:19" ht="13" x14ac:dyDescent="0.15">
      <c r="A54" s="9"/>
      <c r="B54" s="36" t="s">
        <v>87</v>
      </c>
      <c r="C54" s="37">
        <v>1</v>
      </c>
      <c r="D54" s="39" t="s">
        <v>88</v>
      </c>
      <c r="E54" s="66"/>
      <c r="F54" s="67"/>
      <c r="G54" s="77"/>
      <c r="H54" s="78"/>
      <c r="I54" s="13"/>
      <c r="J54" s="14"/>
      <c r="K54" s="9"/>
      <c r="L54" s="36" t="s">
        <v>87</v>
      </c>
      <c r="M54" s="40">
        <v>1</v>
      </c>
      <c r="N54" s="39" t="s">
        <v>88</v>
      </c>
      <c r="O54" s="66"/>
      <c r="P54" s="67"/>
      <c r="Q54" s="77"/>
      <c r="R54" s="78"/>
      <c r="S54" s="13"/>
    </row>
    <row r="55" spans="1:19" ht="13" x14ac:dyDescent="0.15">
      <c r="A55" s="9"/>
      <c r="B55" s="23"/>
      <c r="C55" s="24"/>
      <c r="D55" s="23"/>
      <c r="E55" s="69" t="s">
        <v>89</v>
      </c>
      <c r="F55" s="70">
        <f>F49+F51+F53+C54</f>
        <v>1.35</v>
      </c>
      <c r="G55" s="101" t="s">
        <v>90</v>
      </c>
      <c r="H55" s="96"/>
      <c r="I55" s="13"/>
      <c r="J55" s="14"/>
      <c r="K55" s="9"/>
      <c r="L55" s="23"/>
      <c r="M55" s="24"/>
      <c r="N55" s="23"/>
      <c r="O55" s="69" t="s">
        <v>89</v>
      </c>
      <c r="P55" s="70">
        <f>P49+P51+P53+M54</f>
        <v>1.5</v>
      </c>
      <c r="Q55" s="101" t="s">
        <v>90</v>
      </c>
      <c r="R55" s="96"/>
      <c r="S55" s="13"/>
    </row>
    <row r="56" spans="1:19" ht="13" x14ac:dyDescent="0.15">
      <c r="A56" s="9"/>
      <c r="B56" s="23"/>
      <c r="C56" s="24"/>
      <c r="D56" s="23"/>
      <c r="E56" s="41" t="s">
        <v>35</v>
      </c>
      <c r="F56" s="42">
        <f>F45-F55</f>
        <v>40.316666666666663</v>
      </c>
      <c r="G56" s="82" t="s">
        <v>36</v>
      </c>
      <c r="H56" s="78"/>
      <c r="I56" s="13"/>
      <c r="J56" s="14"/>
      <c r="K56" s="9"/>
      <c r="L56" s="23"/>
      <c r="M56" s="24"/>
      <c r="N56" s="23"/>
      <c r="O56" s="41" t="s">
        <v>35</v>
      </c>
      <c r="P56" s="42">
        <f>P45-P55</f>
        <v>33.666666666666664</v>
      </c>
      <c r="Q56" s="82" t="s">
        <v>36</v>
      </c>
      <c r="R56" s="78"/>
      <c r="S56" s="13"/>
    </row>
    <row r="57" spans="1:19" ht="10.5" customHeight="1" x14ac:dyDescent="0.15">
      <c r="A57" s="9"/>
      <c r="B57" s="23"/>
      <c r="C57" s="24"/>
      <c r="D57" s="23"/>
      <c r="E57" s="52"/>
      <c r="F57" s="53"/>
      <c r="G57" s="52"/>
      <c r="H57" s="23"/>
      <c r="I57" s="13"/>
      <c r="J57" s="14"/>
      <c r="K57" s="9"/>
      <c r="L57" s="23"/>
      <c r="M57" s="24"/>
      <c r="N57" s="23"/>
      <c r="O57" s="52"/>
      <c r="P57" s="53"/>
      <c r="Q57" s="52"/>
      <c r="R57" s="23"/>
      <c r="S57" s="13"/>
    </row>
    <row r="58" spans="1:19" ht="18.75" customHeight="1" x14ac:dyDescent="0.15">
      <c r="A58" s="54"/>
      <c r="B58" s="30" t="s">
        <v>91</v>
      </c>
      <c r="C58" s="30"/>
      <c r="D58" s="30"/>
      <c r="E58" s="30"/>
      <c r="F58" s="64"/>
      <c r="G58" s="102"/>
      <c r="H58" s="85"/>
      <c r="I58" s="57"/>
      <c r="J58" s="58"/>
      <c r="K58" s="54"/>
      <c r="L58" s="33" t="s">
        <v>91</v>
      </c>
      <c r="M58" s="33"/>
      <c r="N58" s="33"/>
      <c r="O58" s="33"/>
      <c r="P58" s="65"/>
      <c r="Q58" s="86"/>
      <c r="R58" s="85"/>
      <c r="S58" s="57"/>
    </row>
    <row r="59" spans="1:19" ht="13" x14ac:dyDescent="0.15">
      <c r="A59" s="9"/>
      <c r="B59" s="36" t="s">
        <v>92</v>
      </c>
      <c r="C59" s="37">
        <v>0</v>
      </c>
      <c r="D59" s="36" t="s">
        <v>93</v>
      </c>
      <c r="E59" s="36" t="s">
        <v>26</v>
      </c>
      <c r="F59" s="38">
        <f>5*C59</f>
        <v>0</v>
      </c>
      <c r="G59" s="81" t="s">
        <v>94</v>
      </c>
      <c r="H59" s="78"/>
      <c r="I59" s="13"/>
      <c r="J59" s="14"/>
      <c r="K59" s="9"/>
      <c r="L59" s="36" t="s">
        <v>92</v>
      </c>
      <c r="M59" s="40">
        <v>0</v>
      </c>
      <c r="N59" s="36" t="s">
        <v>93</v>
      </c>
      <c r="O59" s="36" t="s">
        <v>26</v>
      </c>
      <c r="P59" s="38">
        <f>5*M59</f>
        <v>0</v>
      </c>
      <c r="Q59" s="81" t="s">
        <v>94</v>
      </c>
      <c r="R59" s="78"/>
      <c r="S59" s="13"/>
    </row>
    <row r="60" spans="1:19" ht="13" x14ac:dyDescent="0.15">
      <c r="A60" s="9"/>
      <c r="B60" s="36" t="s">
        <v>95</v>
      </c>
      <c r="C60" s="37">
        <v>0</v>
      </c>
      <c r="D60" s="36" t="s">
        <v>93</v>
      </c>
      <c r="E60" s="36" t="s">
        <v>26</v>
      </c>
      <c r="F60" s="71">
        <f>2*C60</f>
        <v>0</v>
      </c>
      <c r="G60" s="104" t="s">
        <v>96</v>
      </c>
      <c r="H60" s="92"/>
      <c r="I60" s="13"/>
      <c r="J60" s="14"/>
      <c r="K60" s="9"/>
      <c r="L60" s="36" t="s">
        <v>95</v>
      </c>
      <c r="M60" s="40">
        <v>0</v>
      </c>
      <c r="N60" s="36" t="s">
        <v>93</v>
      </c>
      <c r="O60" s="36" t="s">
        <v>26</v>
      </c>
      <c r="P60" s="71">
        <f>2*M60</f>
        <v>0</v>
      </c>
      <c r="Q60" s="104" t="s">
        <v>96</v>
      </c>
      <c r="R60" s="92"/>
      <c r="S60" s="13"/>
    </row>
    <row r="61" spans="1:19" ht="13" x14ac:dyDescent="0.15">
      <c r="A61" s="9"/>
      <c r="B61" s="36" t="s">
        <v>97</v>
      </c>
      <c r="C61" s="37">
        <v>0</v>
      </c>
      <c r="D61" s="39" t="s">
        <v>98</v>
      </c>
      <c r="E61" s="3"/>
      <c r="F61" s="6"/>
      <c r="G61" s="103"/>
      <c r="H61" s="92"/>
      <c r="I61" s="13"/>
      <c r="J61" s="14"/>
      <c r="K61" s="9"/>
      <c r="L61" s="36" t="s">
        <v>97</v>
      </c>
      <c r="M61" s="40">
        <v>0</v>
      </c>
      <c r="N61" s="39" t="s">
        <v>98</v>
      </c>
      <c r="O61" s="3"/>
      <c r="P61" s="6"/>
      <c r="Q61" s="103"/>
      <c r="R61" s="92"/>
      <c r="S61" s="13"/>
    </row>
    <row r="62" spans="1:19" ht="13" x14ac:dyDescent="0.15">
      <c r="A62" s="9"/>
      <c r="B62" s="36" t="s">
        <v>97</v>
      </c>
      <c r="C62" s="37">
        <v>0</v>
      </c>
      <c r="D62" s="39" t="s">
        <v>99</v>
      </c>
      <c r="E62" s="72"/>
      <c r="F62" s="73"/>
      <c r="G62" s="100"/>
      <c r="H62" s="96"/>
      <c r="I62" s="13"/>
      <c r="J62" s="14"/>
      <c r="K62" s="9"/>
      <c r="L62" s="36" t="s">
        <v>97</v>
      </c>
      <c r="M62" s="40">
        <v>0</v>
      </c>
      <c r="N62" s="39" t="s">
        <v>99</v>
      </c>
      <c r="O62" s="72"/>
      <c r="P62" s="73"/>
      <c r="Q62" s="100"/>
      <c r="R62" s="96"/>
      <c r="S62" s="13"/>
    </row>
    <row r="63" spans="1:19" ht="13" x14ac:dyDescent="0.15">
      <c r="A63" s="9"/>
      <c r="B63" s="23"/>
      <c r="C63" s="24"/>
      <c r="D63" s="23"/>
      <c r="E63" s="69" t="s">
        <v>100</v>
      </c>
      <c r="F63" s="70">
        <f>F59+F60+C61+C62</f>
        <v>0</v>
      </c>
      <c r="G63" s="101" t="s">
        <v>101</v>
      </c>
      <c r="H63" s="96"/>
      <c r="I63" s="13"/>
      <c r="J63" s="14"/>
      <c r="K63" s="9"/>
      <c r="L63" s="23"/>
      <c r="M63" s="24"/>
      <c r="N63" s="23"/>
      <c r="O63" s="69" t="s">
        <v>100</v>
      </c>
      <c r="P63" s="70">
        <f>P59+P60+M61+M62</f>
        <v>0</v>
      </c>
      <c r="Q63" s="101" t="s">
        <v>101</v>
      </c>
      <c r="R63" s="96"/>
      <c r="S63" s="13"/>
    </row>
    <row r="64" spans="1:19" ht="13" x14ac:dyDescent="0.15">
      <c r="A64" s="9"/>
      <c r="B64" s="23"/>
      <c r="C64" s="24"/>
      <c r="D64" s="23"/>
      <c r="E64" s="41" t="s">
        <v>35</v>
      </c>
      <c r="F64" s="42">
        <f>F56-F63</f>
        <v>40.316666666666663</v>
      </c>
      <c r="G64" s="82" t="s">
        <v>36</v>
      </c>
      <c r="H64" s="78"/>
      <c r="I64" s="13"/>
      <c r="J64" s="14"/>
      <c r="K64" s="9"/>
      <c r="L64" s="23"/>
      <c r="M64" s="24"/>
      <c r="N64" s="23"/>
      <c r="O64" s="41" t="s">
        <v>35</v>
      </c>
      <c r="P64" s="42">
        <f>P56-P63</f>
        <v>33.666666666666664</v>
      </c>
      <c r="Q64" s="82" t="s">
        <v>36</v>
      </c>
      <c r="R64" s="78"/>
      <c r="S64" s="13"/>
    </row>
    <row r="65" spans="1:19" ht="10.5" customHeight="1" x14ac:dyDescent="0.15">
      <c r="A65" s="9"/>
      <c r="B65" s="23"/>
      <c r="C65" s="24"/>
      <c r="D65" s="23"/>
      <c r="E65" s="52"/>
      <c r="F65" s="53"/>
      <c r="G65" s="52"/>
      <c r="H65" s="23"/>
      <c r="I65" s="13"/>
      <c r="J65" s="14"/>
      <c r="K65" s="9"/>
      <c r="L65" s="23"/>
      <c r="M65" s="24"/>
      <c r="N65" s="23"/>
      <c r="O65" s="52"/>
      <c r="P65" s="53"/>
      <c r="Q65" s="52"/>
      <c r="R65" s="23"/>
      <c r="S65" s="13"/>
    </row>
    <row r="66" spans="1:19" ht="18.75" customHeight="1" x14ac:dyDescent="0.15">
      <c r="A66" s="54"/>
      <c r="B66" s="30" t="s">
        <v>102</v>
      </c>
      <c r="C66" s="30"/>
      <c r="D66" s="30"/>
      <c r="E66" s="30"/>
      <c r="F66" s="64"/>
      <c r="G66" s="102"/>
      <c r="H66" s="85"/>
      <c r="I66" s="57"/>
      <c r="J66" s="58"/>
      <c r="K66" s="54"/>
      <c r="L66" s="33" t="s">
        <v>102</v>
      </c>
      <c r="M66" s="33"/>
      <c r="N66" s="33"/>
      <c r="O66" s="33"/>
      <c r="P66" s="65"/>
      <c r="Q66" s="86"/>
      <c r="R66" s="85"/>
      <c r="S66" s="57"/>
    </row>
    <row r="67" spans="1:19" ht="13" x14ac:dyDescent="0.15">
      <c r="A67" s="9"/>
      <c r="B67" s="36" t="s">
        <v>97</v>
      </c>
      <c r="C67" s="37">
        <v>0</v>
      </c>
      <c r="D67" s="39" t="s">
        <v>103</v>
      </c>
      <c r="E67" s="3"/>
      <c r="F67" s="6"/>
      <c r="G67" s="103"/>
      <c r="H67" s="92"/>
      <c r="I67" s="13"/>
      <c r="J67" s="14"/>
      <c r="K67" s="9"/>
      <c r="L67" s="36" t="s">
        <v>97</v>
      </c>
      <c r="M67" s="40">
        <v>1.75</v>
      </c>
      <c r="N67" s="39" t="s">
        <v>103</v>
      </c>
      <c r="O67" s="3"/>
      <c r="P67" s="6"/>
      <c r="Q67" s="103"/>
      <c r="R67" s="92"/>
      <c r="S67" s="13"/>
    </row>
    <row r="68" spans="1:19" ht="13" x14ac:dyDescent="0.15">
      <c r="A68" s="9"/>
      <c r="B68" s="36" t="s">
        <v>97</v>
      </c>
      <c r="C68" s="37">
        <v>0</v>
      </c>
      <c r="D68" s="39" t="s">
        <v>104</v>
      </c>
      <c r="E68" s="72"/>
      <c r="F68" s="73"/>
      <c r="G68" s="100"/>
      <c r="H68" s="96"/>
      <c r="I68" s="13"/>
      <c r="J68" s="14"/>
      <c r="K68" s="9"/>
      <c r="L68" s="36" t="s">
        <v>97</v>
      </c>
      <c r="M68" s="40">
        <v>0</v>
      </c>
      <c r="N68" s="39" t="s">
        <v>104</v>
      </c>
      <c r="O68" s="72"/>
      <c r="P68" s="73"/>
      <c r="Q68" s="100"/>
      <c r="R68" s="96"/>
      <c r="S68" s="13"/>
    </row>
    <row r="69" spans="1:19" ht="13" x14ac:dyDescent="0.15">
      <c r="A69" s="9"/>
      <c r="B69" s="23"/>
      <c r="C69" s="24"/>
      <c r="D69" s="23"/>
      <c r="E69" s="69" t="s">
        <v>105</v>
      </c>
      <c r="F69" s="70">
        <f>C67+C68</f>
        <v>0</v>
      </c>
      <c r="G69" s="101" t="s">
        <v>106</v>
      </c>
      <c r="H69" s="96"/>
      <c r="I69" s="13"/>
      <c r="J69" s="14"/>
      <c r="K69" s="9"/>
      <c r="L69" s="23"/>
      <c r="M69" s="24"/>
      <c r="N69" s="23"/>
      <c r="O69" s="69" t="s">
        <v>105</v>
      </c>
      <c r="P69" s="70">
        <f>M67+M68</f>
        <v>1.75</v>
      </c>
      <c r="Q69" s="101" t="s">
        <v>106</v>
      </c>
      <c r="R69" s="96"/>
      <c r="S69" s="13"/>
    </row>
    <row r="70" spans="1:19" ht="13" x14ac:dyDescent="0.15">
      <c r="A70" s="9"/>
      <c r="B70" s="23"/>
      <c r="C70" s="24"/>
      <c r="D70" s="23"/>
      <c r="E70" s="41" t="s">
        <v>35</v>
      </c>
      <c r="F70" s="42">
        <f>F64-F69</f>
        <v>40.316666666666663</v>
      </c>
      <c r="G70" s="82" t="s">
        <v>36</v>
      </c>
      <c r="H70" s="78"/>
      <c r="I70" s="13"/>
      <c r="J70" s="14"/>
      <c r="K70" s="9"/>
      <c r="L70" s="23"/>
      <c r="M70" s="24"/>
      <c r="N70" s="23"/>
      <c r="O70" s="41" t="s">
        <v>35</v>
      </c>
      <c r="P70" s="42">
        <f>P64-P69</f>
        <v>31.916666666666664</v>
      </c>
      <c r="Q70" s="82" t="s">
        <v>36</v>
      </c>
      <c r="R70" s="78"/>
      <c r="S70" s="13"/>
    </row>
    <row r="71" spans="1:19" ht="10.5" customHeight="1" x14ac:dyDescent="0.15">
      <c r="A71" s="9"/>
      <c r="B71" s="23"/>
      <c r="C71" s="24"/>
      <c r="D71" s="23"/>
      <c r="E71" s="52"/>
      <c r="F71" s="53"/>
      <c r="G71" s="52"/>
      <c r="H71" s="23"/>
      <c r="I71" s="13"/>
      <c r="J71" s="14"/>
      <c r="K71" s="9"/>
      <c r="L71" s="23"/>
      <c r="M71" s="24"/>
      <c r="N71" s="23"/>
      <c r="O71" s="52"/>
      <c r="P71" s="53"/>
      <c r="Q71" s="52"/>
      <c r="R71" s="23"/>
      <c r="S71" s="13"/>
    </row>
    <row r="72" spans="1:19" ht="18.75" customHeight="1" x14ac:dyDescent="0.15">
      <c r="A72" s="54"/>
      <c r="B72" s="30" t="s">
        <v>107</v>
      </c>
      <c r="C72" s="30"/>
      <c r="D72" s="30"/>
      <c r="E72" s="30"/>
      <c r="F72" s="64"/>
      <c r="G72" s="102"/>
      <c r="H72" s="85"/>
      <c r="I72" s="57"/>
      <c r="J72" s="58"/>
      <c r="K72" s="54"/>
      <c r="L72" s="33" t="s">
        <v>107</v>
      </c>
      <c r="M72" s="33"/>
      <c r="N72" s="33"/>
      <c r="O72" s="33"/>
      <c r="P72" s="65"/>
      <c r="Q72" s="86"/>
      <c r="R72" s="85"/>
      <c r="S72" s="57"/>
    </row>
    <row r="73" spans="1:19" ht="13" x14ac:dyDescent="0.15">
      <c r="A73" s="9"/>
      <c r="B73" s="36" t="s">
        <v>97</v>
      </c>
      <c r="C73" s="37">
        <v>4</v>
      </c>
      <c r="D73" s="39" t="s">
        <v>108</v>
      </c>
      <c r="E73" s="3"/>
      <c r="F73" s="6"/>
      <c r="G73" s="103"/>
      <c r="H73" s="92"/>
      <c r="I73" s="13"/>
      <c r="J73" s="14"/>
      <c r="K73" s="9"/>
      <c r="L73" s="36" t="s">
        <v>97</v>
      </c>
      <c r="M73" s="40">
        <v>2</v>
      </c>
      <c r="N73" s="39" t="s">
        <v>108</v>
      </c>
      <c r="O73" s="3"/>
      <c r="P73" s="6"/>
      <c r="Q73" s="103"/>
      <c r="R73" s="92"/>
      <c r="S73" s="13"/>
    </row>
    <row r="74" spans="1:19" ht="13" x14ac:dyDescent="0.15">
      <c r="A74" s="9"/>
      <c r="B74" s="36" t="s">
        <v>97</v>
      </c>
      <c r="C74" s="37">
        <v>0</v>
      </c>
      <c r="D74" s="39" t="s">
        <v>109</v>
      </c>
      <c r="E74" s="9"/>
      <c r="F74" s="25"/>
      <c r="G74" s="84"/>
      <c r="H74" s="80"/>
      <c r="I74" s="13"/>
      <c r="J74" s="14"/>
      <c r="K74" s="9"/>
      <c r="L74" s="36" t="s">
        <v>97</v>
      </c>
      <c r="M74" s="40">
        <v>2</v>
      </c>
      <c r="N74" s="39" t="s">
        <v>109</v>
      </c>
      <c r="O74" s="9"/>
      <c r="P74" s="25"/>
      <c r="Q74" s="84"/>
      <c r="R74" s="80"/>
      <c r="S74" s="13"/>
    </row>
    <row r="75" spans="1:19" ht="13" x14ac:dyDescent="0.15">
      <c r="A75" s="9"/>
      <c r="B75" s="36" t="s">
        <v>97</v>
      </c>
      <c r="C75" s="37">
        <v>0</v>
      </c>
      <c r="D75" s="39" t="s">
        <v>110</v>
      </c>
      <c r="E75" s="9"/>
      <c r="F75" s="25"/>
      <c r="G75" s="84"/>
      <c r="H75" s="80"/>
      <c r="I75" s="13"/>
      <c r="J75" s="14"/>
      <c r="K75" s="9"/>
      <c r="L75" s="36" t="s">
        <v>97</v>
      </c>
      <c r="M75" s="40">
        <v>0</v>
      </c>
      <c r="N75" s="39" t="s">
        <v>110</v>
      </c>
      <c r="O75" s="9"/>
      <c r="P75" s="25"/>
      <c r="Q75" s="84"/>
      <c r="R75" s="80"/>
      <c r="S75" s="13"/>
    </row>
    <row r="76" spans="1:19" ht="13" x14ac:dyDescent="0.15">
      <c r="A76" s="9"/>
      <c r="B76" s="36" t="s">
        <v>97</v>
      </c>
      <c r="C76" s="37">
        <v>0</v>
      </c>
      <c r="D76" s="39" t="s">
        <v>111</v>
      </c>
      <c r="E76" s="9"/>
      <c r="F76" s="25"/>
      <c r="G76" s="84"/>
      <c r="H76" s="80"/>
      <c r="I76" s="13"/>
      <c r="J76" s="14"/>
      <c r="K76" s="9"/>
      <c r="L76" s="36" t="s">
        <v>97</v>
      </c>
      <c r="M76" s="40">
        <v>0</v>
      </c>
      <c r="N76" s="39" t="s">
        <v>111</v>
      </c>
      <c r="O76" s="9"/>
      <c r="P76" s="25"/>
      <c r="Q76" s="84"/>
      <c r="R76" s="80"/>
      <c r="S76" s="13"/>
    </row>
    <row r="77" spans="1:19" ht="13" x14ac:dyDescent="0.15">
      <c r="A77" s="9"/>
      <c r="B77" s="36" t="s">
        <v>97</v>
      </c>
      <c r="C77" s="37">
        <v>0</v>
      </c>
      <c r="D77" s="39" t="s">
        <v>112</v>
      </c>
      <c r="E77" s="72"/>
      <c r="F77" s="73"/>
      <c r="G77" s="100"/>
      <c r="H77" s="96"/>
      <c r="I77" s="13"/>
      <c r="J77" s="14"/>
      <c r="K77" s="9"/>
      <c r="L77" s="36" t="s">
        <v>97</v>
      </c>
      <c r="M77" s="40">
        <v>1</v>
      </c>
      <c r="N77" s="39" t="s">
        <v>112</v>
      </c>
      <c r="O77" s="72"/>
      <c r="P77" s="73"/>
      <c r="Q77" s="100"/>
      <c r="R77" s="96"/>
      <c r="S77" s="13"/>
    </row>
    <row r="78" spans="1:19" ht="13" x14ac:dyDescent="0.15">
      <c r="A78" s="9"/>
      <c r="B78" s="23"/>
      <c r="C78" s="24"/>
      <c r="D78" s="23"/>
      <c r="E78" s="69" t="s">
        <v>113</v>
      </c>
      <c r="F78" s="70">
        <f>SUM(C73:C77)</f>
        <v>4</v>
      </c>
      <c r="G78" s="101" t="s">
        <v>114</v>
      </c>
      <c r="H78" s="96"/>
      <c r="I78" s="13"/>
      <c r="J78" s="14"/>
      <c r="K78" s="9"/>
      <c r="L78" s="23"/>
      <c r="M78" s="24"/>
      <c r="N78" s="23"/>
      <c r="O78" s="69" t="s">
        <v>113</v>
      </c>
      <c r="P78" s="70">
        <f>SUM(M73:M77)</f>
        <v>5</v>
      </c>
      <c r="Q78" s="101" t="s">
        <v>114</v>
      </c>
      <c r="R78" s="96"/>
      <c r="S78" s="13"/>
    </row>
    <row r="79" spans="1:19" ht="13" x14ac:dyDescent="0.15">
      <c r="A79" s="9"/>
      <c r="B79" s="23"/>
      <c r="C79" s="24"/>
      <c r="D79" s="23"/>
      <c r="E79" s="41" t="s">
        <v>35</v>
      </c>
      <c r="F79" s="42">
        <f>F70-F78</f>
        <v>36.316666666666663</v>
      </c>
      <c r="G79" s="82" t="s">
        <v>36</v>
      </c>
      <c r="H79" s="78"/>
      <c r="I79" s="13"/>
      <c r="J79" s="14"/>
      <c r="K79" s="9"/>
      <c r="L79" s="23"/>
      <c r="M79" s="24"/>
      <c r="N79" s="23"/>
      <c r="O79" s="41" t="s">
        <v>35</v>
      </c>
      <c r="P79" s="42">
        <f>P70-P78</f>
        <v>26.916666666666664</v>
      </c>
      <c r="Q79" s="82" t="s">
        <v>36</v>
      </c>
      <c r="R79" s="78"/>
      <c r="S79" s="13"/>
    </row>
    <row r="80" spans="1:19" ht="9.75" customHeight="1" x14ac:dyDescent="0.15">
      <c r="A80" s="9"/>
      <c r="B80" s="23"/>
      <c r="C80" s="24"/>
      <c r="D80" s="23"/>
      <c r="E80" s="52"/>
      <c r="F80" s="53"/>
      <c r="G80" s="52"/>
      <c r="H80" s="23"/>
      <c r="I80" s="13"/>
      <c r="J80" s="14"/>
      <c r="K80" s="9"/>
      <c r="L80" s="23"/>
      <c r="M80" s="24"/>
      <c r="N80" s="23"/>
      <c r="O80" s="52"/>
      <c r="P80" s="53"/>
      <c r="Q80" s="52"/>
      <c r="R80" s="23"/>
      <c r="S80" s="13"/>
    </row>
    <row r="81" spans="1:19" ht="18.75" customHeight="1" x14ac:dyDescent="0.15">
      <c r="A81" s="54"/>
      <c r="B81" s="30" t="s">
        <v>115</v>
      </c>
      <c r="C81" s="30"/>
      <c r="D81" s="30"/>
      <c r="E81" s="30"/>
      <c r="F81" s="64"/>
      <c r="G81" s="102"/>
      <c r="H81" s="85"/>
      <c r="I81" s="57"/>
      <c r="J81" s="58"/>
      <c r="K81" s="54"/>
      <c r="L81" s="33" t="s">
        <v>115</v>
      </c>
      <c r="M81" s="33"/>
      <c r="N81" s="33"/>
      <c r="O81" s="33"/>
      <c r="P81" s="65"/>
      <c r="Q81" s="86"/>
      <c r="R81" s="85"/>
      <c r="S81" s="57"/>
    </row>
    <row r="82" spans="1:19" ht="13" x14ac:dyDescent="0.15">
      <c r="A82" s="9"/>
      <c r="B82" s="36" t="s">
        <v>97</v>
      </c>
      <c r="C82" s="37">
        <v>1.75</v>
      </c>
      <c r="D82" s="39" t="s">
        <v>116</v>
      </c>
      <c r="E82" s="3"/>
      <c r="F82" s="6"/>
      <c r="G82" s="103"/>
      <c r="H82" s="92"/>
      <c r="I82" s="13"/>
      <c r="J82" s="14"/>
      <c r="K82" s="9"/>
      <c r="L82" s="36" t="s">
        <v>97</v>
      </c>
      <c r="M82" s="40">
        <v>1.75</v>
      </c>
      <c r="N82" s="39" t="s">
        <v>116</v>
      </c>
      <c r="O82" s="3"/>
      <c r="P82" s="6"/>
      <c r="Q82" s="103"/>
      <c r="R82" s="92"/>
      <c r="S82" s="13"/>
    </row>
    <row r="83" spans="1:19" ht="13" x14ac:dyDescent="0.15">
      <c r="A83" s="9"/>
      <c r="B83" s="36" t="s">
        <v>97</v>
      </c>
      <c r="C83" s="37">
        <v>1</v>
      </c>
      <c r="D83" s="39" t="s">
        <v>117</v>
      </c>
      <c r="E83" s="72"/>
      <c r="F83" s="73"/>
      <c r="G83" s="100"/>
      <c r="H83" s="96"/>
      <c r="I83" s="13"/>
      <c r="J83" s="14"/>
      <c r="K83" s="9"/>
      <c r="L83" s="36" t="s">
        <v>97</v>
      </c>
      <c r="M83" s="40">
        <v>5</v>
      </c>
      <c r="N83" s="39" t="s">
        <v>117</v>
      </c>
      <c r="O83" s="72"/>
      <c r="P83" s="73"/>
      <c r="Q83" s="100"/>
      <c r="R83" s="96"/>
      <c r="S83" s="13"/>
    </row>
    <row r="84" spans="1:19" ht="13" x14ac:dyDescent="0.15">
      <c r="A84" s="9"/>
      <c r="B84" s="23"/>
      <c r="C84" s="24"/>
      <c r="D84" s="23"/>
      <c r="E84" s="69" t="s">
        <v>118</v>
      </c>
      <c r="F84" s="70">
        <f>C82+C83</f>
        <v>2.75</v>
      </c>
      <c r="G84" s="101" t="s">
        <v>119</v>
      </c>
      <c r="H84" s="96"/>
      <c r="I84" s="13"/>
      <c r="J84" s="14"/>
      <c r="K84" s="9"/>
      <c r="L84" s="23"/>
      <c r="M84" s="24"/>
      <c r="N84" s="23"/>
      <c r="O84" s="69" t="s">
        <v>118</v>
      </c>
      <c r="P84" s="70">
        <f>M82+M83</f>
        <v>6.75</v>
      </c>
      <c r="Q84" s="101" t="s">
        <v>119</v>
      </c>
      <c r="R84" s="96"/>
      <c r="S84" s="13"/>
    </row>
    <row r="85" spans="1:19" ht="13" x14ac:dyDescent="0.15">
      <c r="A85" s="9"/>
      <c r="B85" s="23"/>
      <c r="C85" s="24"/>
      <c r="D85" s="23"/>
      <c r="E85" s="41" t="s">
        <v>35</v>
      </c>
      <c r="F85" s="42">
        <f>F79-F84</f>
        <v>33.566666666666663</v>
      </c>
      <c r="G85" s="82" t="s">
        <v>120</v>
      </c>
      <c r="H85" s="78"/>
      <c r="I85" s="13"/>
      <c r="J85" s="14"/>
      <c r="K85" s="9"/>
      <c r="L85" s="23"/>
      <c r="M85" s="24"/>
      <c r="N85" s="23"/>
      <c r="O85" s="41" t="s">
        <v>35</v>
      </c>
      <c r="P85" s="42">
        <f>P79-P84</f>
        <v>20.166666666666664</v>
      </c>
      <c r="Q85" s="82" t="s">
        <v>120</v>
      </c>
      <c r="R85" s="78"/>
      <c r="S85" s="13"/>
    </row>
    <row r="86" spans="1:19" ht="13" x14ac:dyDescent="0.15">
      <c r="A86" s="72"/>
      <c r="B86" s="74"/>
      <c r="C86" s="75"/>
      <c r="D86" s="74"/>
      <c r="E86" s="74"/>
      <c r="F86" s="73"/>
      <c r="G86" s="74"/>
      <c r="H86" s="74"/>
      <c r="I86" s="76"/>
      <c r="J86" s="61"/>
      <c r="K86" s="72"/>
      <c r="L86" s="74"/>
      <c r="M86" s="75"/>
      <c r="N86" s="74"/>
      <c r="O86" s="74"/>
      <c r="P86" s="73"/>
      <c r="Q86" s="74"/>
      <c r="R86" s="74"/>
      <c r="S86" s="76"/>
    </row>
  </sheetData>
  <mergeCells count="124">
    <mergeCell ref="Q52:R52"/>
    <mergeCell ref="Q53:R53"/>
    <mergeCell ref="Q54:R54"/>
    <mergeCell ref="Q55:R55"/>
    <mergeCell ref="Q56:R56"/>
    <mergeCell ref="Q58:R58"/>
    <mergeCell ref="Q59:R59"/>
    <mergeCell ref="Q60:R60"/>
    <mergeCell ref="Q61:R61"/>
    <mergeCell ref="G50:H50"/>
    <mergeCell ref="G51:H51"/>
    <mergeCell ref="G52:H52"/>
    <mergeCell ref="Q73:R73"/>
    <mergeCell ref="Q82:R82"/>
    <mergeCell ref="Q83:R83"/>
    <mergeCell ref="Q84:R84"/>
    <mergeCell ref="Q85:R85"/>
    <mergeCell ref="Q74:R74"/>
    <mergeCell ref="Q75:R75"/>
    <mergeCell ref="Q76:R76"/>
    <mergeCell ref="Q77:R77"/>
    <mergeCell ref="Q78:R78"/>
    <mergeCell ref="Q79:R79"/>
    <mergeCell ref="Q81:R81"/>
    <mergeCell ref="Q62:R62"/>
    <mergeCell ref="Q63:R63"/>
    <mergeCell ref="Q64:R64"/>
    <mergeCell ref="Q66:R66"/>
    <mergeCell ref="Q67:R67"/>
    <mergeCell ref="Q68:R68"/>
    <mergeCell ref="Q69:R69"/>
    <mergeCell ref="Q70:R70"/>
    <mergeCell ref="Q72:R72"/>
    <mergeCell ref="G53:H53"/>
    <mergeCell ref="G54:H54"/>
    <mergeCell ref="G55:H55"/>
    <mergeCell ref="G56:H56"/>
    <mergeCell ref="G58:H58"/>
    <mergeCell ref="G59:H59"/>
    <mergeCell ref="G60:H60"/>
    <mergeCell ref="G61:H61"/>
    <mergeCell ref="G62:H62"/>
    <mergeCell ref="G63:H63"/>
    <mergeCell ref="G64:H64"/>
    <mergeCell ref="G66:H66"/>
    <mergeCell ref="G67:H67"/>
    <mergeCell ref="G68:H68"/>
    <mergeCell ref="G69:H69"/>
    <mergeCell ref="G70:H70"/>
    <mergeCell ref="G72:H72"/>
    <mergeCell ref="G73:H73"/>
    <mergeCell ref="G74:H74"/>
    <mergeCell ref="G83:H83"/>
    <mergeCell ref="G84:H84"/>
    <mergeCell ref="G85:H85"/>
    <mergeCell ref="G75:H75"/>
    <mergeCell ref="G76:H76"/>
    <mergeCell ref="G77:H77"/>
    <mergeCell ref="G78:H78"/>
    <mergeCell ref="G79:H79"/>
    <mergeCell ref="G81:H81"/>
    <mergeCell ref="G82:H82"/>
    <mergeCell ref="B2:D4"/>
    <mergeCell ref="L2:N4"/>
    <mergeCell ref="G18:H18"/>
    <mergeCell ref="Q18:R18"/>
    <mergeCell ref="G19:H19"/>
    <mergeCell ref="Q19:R19"/>
    <mergeCell ref="Q20:R20"/>
    <mergeCell ref="G20:H20"/>
    <mergeCell ref="G21:H21"/>
    <mergeCell ref="G22:H22"/>
    <mergeCell ref="G24:H24"/>
    <mergeCell ref="G25:H25"/>
    <mergeCell ref="G26:H26"/>
    <mergeCell ref="G27:H27"/>
    <mergeCell ref="Q21:R21"/>
    <mergeCell ref="Q22:R22"/>
    <mergeCell ref="Q24:R24"/>
    <mergeCell ref="Q25:R25"/>
    <mergeCell ref="Q26:R26"/>
    <mergeCell ref="Q27:R27"/>
    <mergeCell ref="Q28:R28"/>
    <mergeCell ref="G28:H28"/>
    <mergeCell ref="G29:H29"/>
    <mergeCell ref="G30:H30"/>
    <mergeCell ref="G31:H31"/>
    <mergeCell ref="G32:H32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Q47:R47"/>
    <mergeCell ref="Q48:R48"/>
    <mergeCell ref="Q49:R49"/>
    <mergeCell ref="G43:H43"/>
    <mergeCell ref="G44:H44"/>
    <mergeCell ref="G45:H45"/>
    <mergeCell ref="G47:H47"/>
    <mergeCell ref="G48:H48"/>
    <mergeCell ref="G49:H49"/>
    <mergeCell ref="Q37:R37"/>
    <mergeCell ref="Q38:R38"/>
    <mergeCell ref="Q39:R39"/>
    <mergeCell ref="Q40:R40"/>
    <mergeCell ref="Q41:R41"/>
    <mergeCell ref="Q42:R42"/>
    <mergeCell ref="Q43:R43"/>
    <mergeCell ref="Q44:R44"/>
    <mergeCell ref="Q45:R45"/>
    <mergeCell ref="Q50:R50"/>
    <mergeCell ref="Q51:R51"/>
    <mergeCell ref="Q29:R29"/>
    <mergeCell ref="Q30:R30"/>
    <mergeCell ref="Q31:R31"/>
    <mergeCell ref="Q32:R32"/>
    <mergeCell ref="Q34:R34"/>
    <mergeCell ref="Q35:R35"/>
    <mergeCell ref="Q36:R3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86"/>
  <sheetViews>
    <sheetView showGridLines="0" tabSelected="1" workbookViewId="0">
      <selection activeCell="H16" sqref="H16"/>
    </sheetView>
  </sheetViews>
  <sheetFormatPr baseColWidth="10" defaultColWidth="12.5" defaultRowHeight="15.75" customHeight="1" x14ac:dyDescent="0.15"/>
  <cols>
    <col min="1" max="1" width="5.83203125" customWidth="1"/>
    <col min="2" max="2" width="30.5" customWidth="1"/>
    <col min="3" max="3" width="13.5" customWidth="1"/>
    <col min="4" max="4" width="36.5" customWidth="1"/>
    <col min="5" max="5" width="19.5" customWidth="1"/>
    <col min="6" max="6" width="17.33203125" customWidth="1"/>
    <col min="7" max="7" width="21.5" customWidth="1"/>
    <col min="8" max="8" width="19.83203125" customWidth="1"/>
    <col min="9" max="9" width="5.83203125" customWidth="1"/>
  </cols>
  <sheetData>
    <row r="1" spans="1:9" ht="13" x14ac:dyDescent="0.15">
      <c r="A1" s="3"/>
      <c r="B1" s="4"/>
      <c r="C1" s="5"/>
      <c r="D1" s="4"/>
      <c r="E1" s="4"/>
      <c r="F1" s="6"/>
      <c r="G1" s="4"/>
      <c r="H1" s="4"/>
      <c r="I1" s="7"/>
    </row>
    <row r="2" spans="1:9" ht="13" x14ac:dyDescent="0.15">
      <c r="A2" s="9"/>
      <c r="B2" s="90" t="s">
        <v>121</v>
      </c>
      <c r="C2" s="91"/>
      <c r="D2" s="92"/>
      <c r="E2" s="10">
        <v>168</v>
      </c>
      <c r="F2" s="11" t="s">
        <v>4</v>
      </c>
      <c r="G2" s="12" t="s">
        <v>5</v>
      </c>
      <c r="H2" s="12" t="s">
        <v>6</v>
      </c>
      <c r="I2" s="13"/>
    </row>
    <row r="3" spans="1:9" ht="26.25" customHeight="1" x14ac:dyDescent="0.15">
      <c r="A3" s="9"/>
      <c r="B3" s="93"/>
      <c r="C3" s="85"/>
      <c r="D3" s="80"/>
      <c r="E3" s="17" t="s">
        <v>8</v>
      </c>
      <c r="F3" s="18">
        <f>H16</f>
        <v>159.33333333333334</v>
      </c>
      <c r="G3" s="19">
        <f t="shared" ref="G3:G4" si="0">F3*4</f>
        <v>637.33333333333337</v>
      </c>
      <c r="H3" s="19">
        <f t="shared" ref="H3:H4" si="1">F3*52</f>
        <v>8285.3333333333339</v>
      </c>
      <c r="I3" s="13"/>
    </row>
    <row r="4" spans="1:9" ht="26.25" customHeight="1" x14ac:dyDescent="0.15">
      <c r="A4" s="9"/>
      <c r="B4" s="94"/>
      <c r="C4" s="95"/>
      <c r="D4" s="96"/>
      <c r="E4" s="21" t="s">
        <v>9</v>
      </c>
      <c r="F4" s="18">
        <f>H15</f>
        <v>8.6666666666666572</v>
      </c>
      <c r="G4" s="19">
        <f t="shared" si="0"/>
        <v>34.666666666666629</v>
      </c>
      <c r="H4" s="19">
        <f t="shared" si="1"/>
        <v>450.66666666666617</v>
      </c>
      <c r="I4" s="13"/>
    </row>
    <row r="5" spans="1:9" ht="13" x14ac:dyDescent="0.15">
      <c r="A5" s="9"/>
      <c r="B5" s="23"/>
      <c r="C5" s="24"/>
      <c r="D5" s="23"/>
      <c r="E5" s="23"/>
      <c r="F5" s="25"/>
      <c r="G5" s="23"/>
      <c r="H5" s="23"/>
      <c r="I5" s="13"/>
    </row>
    <row r="6" spans="1:9" ht="13" x14ac:dyDescent="0.15">
      <c r="A6" s="9"/>
      <c r="B6" s="23"/>
      <c r="C6" s="23"/>
      <c r="D6" s="23"/>
      <c r="E6" s="23"/>
      <c r="F6" s="25"/>
      <c r="G6" s="12" t="s">
        <v>10</v>
      </c>
      <c r="H6" s="12" t="s">
        <v>11</v>
      </c>
      <c r="I6" s="13"/>
    </row>
    <row r="7" spans="1:9" ht="13" x14ac:dyDescent="0.15">
      <c r="A7" s="9"/>
      <c r="B7" s="23"/>
      <c r="C7" s="23"/>
      <c r="D7" s="23"/>
      <c r="E7" s="23"/>
      <c r="F7" s="25"/>
      <c r="G7" s="26" t="s">
        <v>13</v>
      </c>
      <c r="H7" s="27">
        <f>F21</f>
        <v>57.75</v>
      </c>
      <c r="I7" s="13"/>
    </row>
    <row r="8" spans="1:9" ht="13" x14ac:dyDescent="0.15">
      <c r="A8" s="9"/>
      <c r="B8" s="23"/>
      <c r="C8" s="23"/>
      <c r="D8" s="23"/>
      <c r="E8" s="23"/>
      <c r="F8" s="25"/>
      <c r="G8" s="26" t="s">
        <v>14</v>
      </c>
      <c r="H8" s="27">
        <f>F31</f>
        <v>72</v>
      </c>
      <c r="I8" s="13"/>
    </row>
    <row r="9" spans="1:9" ht="13" x14ac:dyDescent="0.15">
      <c r="A9" s="9"/>
      <c r="B9" s="23"/>
      <c r="C9" s="23"/>
      <c r="D9" s="23"/>
      <c r="E9" s="23"/>
      <c r="F9" s="25"/>
      <c r="G9" s="26" t="s">
        <v>15</v>
      </c>
      <c r="H9" s="27">
        <f>F44</f>
        <v>7.583333333333333</v>
      </c>
      <c r="I9" s="13"/>
    </row>
    <row r="10" spans="1:9" ht="13" x14ac:dyDescent="0.15">
      <c r="A10" s="9"/>
      <c r="B10" s="23"/>
      <c r="C10" s="23"/>
      <c r="D10" s="23"/>
      <c r="E10" s="23"/>
      <c r="F10" s="25"/>
      <c r="G10" s="26" t="s">
        <v>16</v>
      </c>
      <c r="H10" s="27">
        <f>F55</f>
        <v>0.75</v>
      </c>
      <c r="I10" s="13"/>
    </row>
    <row r="11" spans="1:9" ht="13" x14ac:dyDescent="0.15">
      <c r="A11" s="9"/>
      <c r="B11" s="23"/>
      <c r="C11" s="23"/>
      <c r="D11" s="23"/>
      <c r="E11" s="23"/>
      <c r="F11" s="25"/>
      <c r="G11" s="26" t="s">
        <v>17</v>
      </c>
      <c r="H11" s="27">
        <f>F63</f>
        <v>0</v>
      </c>
      <c r="I11" s="13"/>
    </row>
    <row r="12" spans="1:9" ht="13" x14ac:dyDescent="0.15">
      <c r="A12" s="9"/>
      <c r="B12" s="23"/>
      <c r="C12" s="23"/>
      <c r="D12" s="23"/>
      <c r="E12" s="23"/>
      <c r="F12" s="25"/>
      <c r="G12" s="26" t="s">
        <v>18</v>
      </c>
      <c r="H12" s="27">
        <f>F69</f>
        <v>0.5</v>
      </c>
      <c r="I12" s="13"/>
    </row>
    <row r="13" spans="1:9" ht="13" x14ac:dyDescent="0.15">
      <c r="A13" s="9"/>
      <c r="B13" s="23"/>
      <c r="C13" s="23"/>
      <c r="D13" s="23"/>
      <c r="E13" s="23"/>
      <c r="F13" s="25"/>
      <c r="G13" s="26" t="s">
        <v>19</v>
      </c>
      <c r="H13" s="27">
        <f>F78</f>
        <v>13</v>
      </c>
      <c r="I13" s="13"/>
    </row>
    <row r="14" spans="1:9" ht="13" x14ac:dyDescent="0.15">
      <c r="A14" s="9"/>
      <c r="B14" s="23"/>
      <c r="C14" s="23"/>
      <c r="D14" s="23"/>
      <c r="E14" s="23"/>
      <c r="F14" s="25"/>
      <c r="G14" s="26" t="s">
        <v>20</v>
      </c>
      <c r="H14" s="27">
        <f>F84</f>
        <v>7.75</v>
      </c>
      <c r="I14" s="13"/>
    </row>
    <row r="15" spans="1:9" ht="26.25" customHeight="1" x14ac:dyDescent="0.15">
      <c r="A15" s="9"/>
      <c r="B15" s="23"/>
      <c r="C15" s="23"/>
      <c r="D15" s="23"/>
      <c r="E15" s="23"/>
      <c r="F15" s="25"/>
      <c r="G15" s="28" t="s">
        <v>21</v>
      </c>
      <c r="H15" s="29">
        <f>24*7-SUM(H7:H14)</f>
        <v>8.6666666666666572</v>
      </c>
      <c r="I15" s="13"/>
    </row>
    <row r="16" spans="1:9" ht="26.25" customHeight="1" x14ac:dyDescent="0.15">
      <c r="A16" s="9"/>
      <c r="B16" s="23"/>
      <c r="C16" s="23"/>
      <c r="D16" s="23"/>
      <c r="E16" s="23"/>
      <c r="F16" s="25"/>
      <c r="G16" s="28" t="s">
        <v>22</v>
      </c>
      <c r="H16" s="29">
        <f>SUM(H7:H14)</f>
        <v>159.33333333333334</v>
      </c>
      <c r="I16" s="13"/>
    </row>
    <row r="17" spans="1:9" ht="25.5" customHeight="1" x14ac:dyDescent="0.15">
      <c r="A17" s="9"/>
      <c r="B17" s="23"/>
      <c r="C17" s="24"/>
      <c r="D17" s="23"/>
      <c r="E17" s="23"/>
      <c r="F17" s="25"/>
      <c r="G17" s="23"/>
      <c r="H17" s="23"/>
      <c r="I17" s="13"/>
    </row>
    <row r="18" spans="1:9" ht="18.75" customHeight="1" x14ac:dyDescent="0.15">
      <c r="A18" s="9"/>
      <c r="B18" s="30" t="s">
        <v>23</v>
      </c>
      <c r="C18" s="31"/>
      <c r="D18" s="31"/>
      <c r="E18" s="31"/>
      <c r="F18" s="32"/>
      <c r="G18" s="98"/>
      <c r="H18" s="85"/>
      <c r="I18" s="13"/>
    </row>
    <row r="19" spans="1:9" ht="13" x14ac:dyDescent="0.15">
      <c r="A19" s="9"/>
      <c r="B19" s="36" t="s">
        <v>122</v>
      </c>
      <c r="C19" s="37">
        <v>8</v>
      </c>
      <c r="D19" s="36" t="s">
        <v>25</v>
      </c>
      <c r="E19" s="36" t="s">
        <v>26</v>
      </c>
      <c r="F19" s="38">
        <f>C19*7</f>
        <v>56</v>
      </c>
      <c r="G19" s="81" t="s">
        <v>27</v>
      </c>
      <c r="H19" s="78"/>
      <c r="I19" s="13"/>
    </row>
    <row r="20" spans="1:9" ht="13" x14ac:dyDescent="0.15">
      <c r="A20" s="9"/>
      <c r="B20" s="36" t="s">
        <v>29</v>
      </c>
      <c r="C20" s="37">
        <v>15</v>
      </c>
      <c r="D20" s="36" t="s">
        <v>30</v>
      </c>
      <c r="E20" s="36" t="s">
        <v>26</v>
      </c>
      <c r="F20" s="38">
        <f>C20*7/60</f>
        <v>1.75</v>
      </c>
      <c r="G20" s="81" t="s">
        <v>31</v>
      </c>
      <c r="H20" s="78"/>
      <c r="I20" s="13"/>
    </row>
    <row r="21" spans="1:9" ht="13" x14ac:dyDescent="0.15">
      <c r="A21" s="9"/>
      <c r="B21" s="23"/>
      <c r="C21" s="24"/>
      <c r="D21" s="23"/>
      <c r="E21" s="41" t="s">
        <v>33</v>
      </c>
      <c r="F21" s="42">
        <f>F19+F20</f>
        <v>57.75</v>
      </c>
      <c r="G21" s="82" t="s">
        <v>34</v>
      </c>
      <c r="H21" s="78"/>
      <c r="I21" s="13"/>
    </row>
    <row r="22" spans="1:9" ht="13" x14ac:dyDescent="0.15">
      <c r="A22" s="9"/>
      <c r="B22" s="23"/>
      <c r="C22" s="24"/>
      <c r="D22" s="23"/>
      <c r="E22" s="41" t="s">
        <v>35</v>
      </c>
      <c r="F22" s="42">
        <f>168-F21</f>
        <v>110.25</v>
      </c>
      <c r="G22" s="82" t="s">
        <v>36</v>
      </c>
      <c r="H22" s="78"/>
      <c r="I22" s="13"/>
    </row>
    <row r="23" spans="1:9" ht="9.75" customHeight="1" x14ac:dyDescent="0.15">
      <c r="A23" s="9"/>
      <c r="B23" s="23"/>
      <c r="C23" s="24"/>
      <c r="D23" s="23"/>
      <c r="E23" s="43"/>
      <c r="F23" s="44"/>
      <c r="G23" s="43"/>
      <c r="H23" s="23"/>
      <c r="I23" s="13"/>
    </row>
    <row r="24" spans="1:9" ht="18.75" customHeight="1" x14ac:dyDescent="0.15">
      <c r="A24" s="45"/>
      <c r="B24" s="46" t="s">
        <v>37</v>
      </c>
      <c r="C24" s="47"/>
      <c r="D24" s="47"/>
      <c r="E24" s="47"/>
      <c r="F24" s="48"/>
      <c r="G24" s="88"/>
      <c r="H24" s="78"/>
      <c r="I24" s="13"/>
    </row>
    <row r="25" spans="1:9" ht="13" x14ac:dyDescent="0.15">
      <c r="A25" s="9"/>
      <c r="B25" s="36" t="s">
        <v>38</v>
      </c>
      <c r="C25" s="37">
        <v>7.5</v>
      </c>
      <c r="D25" s="36" t="s">
        <v>39</v>
      </c>
      <c r="E25" s="23"/>
      <c r="F25" s="25"/>
      <c r="G25" s="84"/>
      <c r="H25" s="85"/>
      <c r="I25" s="13"/>
    </row>
    <row r="26" spans="1:9" ht="13" x14ac:dyDescent="0.15">
      <c r="A26" s="9"/>
      <c r="B26" s="36" t="s">
        <v>40</v>
      </c>
      <c r="C26" s="37">
        <v>6</v>
      </c>
      <c r="D26" s="36" t="s">
        <v>41</v>
      </c>
      <c r="E26" s="36" t="s">
        <v>26</v>
      </c>
      <c r="F26" s="38">
        <f>C26*C25</f>
        <v>45</v>
      </c>
      <c r="G26" s="81" t="s">
        <v>42</v>
      </c>
      <c r="H26" s="78"/>
      <c r="I26" s="13"/>
    </row>
    <row r="27" spans="1:9" ht="13" x14ac:dyDescent="0.15">
      <c r="A27" s="9"/>
      <c r="B27" s="36" t="s">
        <v>43</v>
      </c>
      <c r="C27" s="37">
        <v>60</v>
      </c>
      <c r="D27" s="36" t="s">
        <v>44</v>
      </c>
      <c r="E27" s="36" t="s">
        <v>26</v>
      </c>
      <c r="F27" s="38">
        <f>C27*C26/60</f>
        <v>6</v>
      </c>
      <c r="G27" s="81" t="s">
        <v>45</v>
      </c>
      <c r="H27" s="78"/>
      <c r="I27" s="13"/>
    </row>
    <row r="28" spans="1:9" ht="13" x14ac:dyDescent="0.15">
      <c r="A28" s="9"/>
      <c r="B28" s="36" t="s">
        <v>46</v>
      </c>
      <c r="C28" s="37">
        <v>60</v>
      </c>
      <c r="D28" s="36" t="s">
        <v>47</v>
      </c>
      <c r="E28" s="36" t="s">
        <v>26</v>
      </c>
      <c r="F28" s="38">
        <f>C28*2*C26/60</f>
        <v>12</v>
      </c>
      <c r="G28" s="81" t="s">
        <v>48</v>
      </c>
      <c r="H28" s="78"/>
      <c r="I28" s="13"/>
    </row>
    <row r="29" spans="1:9" ht="13" x14ac:dyDescent="0.15">
      <c r="A29" s="9"/>
      <c r="B29" s="36" t="s">
        <v>49</v>
      </c>
      <c r="C29" s="37">
        <v>75</v>
      </c>
      <c r="D29" s="36" t="s">
        <v>50</v>
      </c>
      <c r="E29" s="36" t="s">
        <v>26</v>
      </c>
      <c r="F29" s="38">
        <f>C29*C26/60</f>
        <v>7.5</v>
      </c>
      <c r="G29" s="81" t="s">
        <v>51</v>
      </c>
      <c r="H29" s="78"/>
      <c r="I29" s="13"/>
    </row>
    <row r="30" spans="1:9" ht="13" x14ac:dyDescent="0.15">
      <c r="A30" s="9"/>
      <c r="B30" s="36" t="s">
        <v>49</v>
      </c>
      <c r="C30" s="37">
        <v>15</v>
      </c>
      <c r="D30" s="36" t="s">
        <v>52</v>
      </c>
      <c r="E30" s="36" t="s">
        <v>26</v>
      </c>
      <c r="F30" s="38">
        <f>C30*C26/60</f>
        <v>1.5</v>
      </c>
      <c r="G30" s="81" t="s">
        <v>53</v>
      </c>
      <c r="H30" s="78"/>
      <c r="I30" s="13"/>
    </row>
    <row r="31" spans="1:9" ht="13" x14ac:dyDescent="0.15">
      <c r="A31" s="9"/>
      <c r="B31" s="23"/>
      <c r="C31" s="24"/>
      <c r="D31" s="23"/>
      <c r="E31" s="41" t="s">
        <v>54</v>
      </c>
      <c r="F31" s="42">
        <f>SUM(F26:F30)</f>
        <v>72</v>
      </c>
      <c r="G31" s="82" t="s">
        <v>55</v>
      </c>
      <c r="H31" s="78"/>
      <c r="I31" s="13"/>
    </row>
    <row r="32" spans="1:9" ht="13" x14ac:dyDescent="0.15">
      <c r="A32" s="9"/>
      <c r="B32" s="23"/>
      <c r="C32" s="24"/>
      <c r="D32" s="23"/>
      <c r="E32" s="41" t="s">
        <v>35</v>
      </c>
      <c r="F32" s="42">
        <f>F22-F31</f>
        <v>38.25</v>
      </c>
      <c r="G32" s="82" t="s">
        <v>36</v>
      </c>
      <c r="H32" s="78"/>
      <c r="I32" s="13"/>
    </row>
    <row r="33" spans="1:9" ht="9.75" customHeight="1" x14ac:dyDescent="0.15">
      <c r="A33" s="9"/>
      <c r="B33" s="23"/>
      <c r="C33" s="24"/>
      <c r="D33" s="23"/>
      <c r="E33" s="52"/>
      <c r="F33" s="53"/>
      <c r="G33" s="52"/>
      <c r="H33" s="23"/>
      <c r="I33" s="13"/>
    </row>
    <row r="34" spans="1:9" ht="18.75" customHeight="1" x14ac:dyDescent="0.15">
      <c r="A34" s="54"/>
      <c r="B34" s="46" t="s">
        <v>56</v>
      </c>
      <c r="C34" s="55"/>
      <c r="D34" s="55"/>
      <c r="E34" s="55"/>
      <c r="F34" s="56"/>
      <c r="G34" s="87"/>
      <c r="H34" s="78"/>
      <c r="I34" s="57"/>
    </row>
    <row r="35" spans="1:9" ht="13" x14ac:dyDescent="0.15">
      <c r="A35" s="9"/>
      <c r="B35" s="61" t="s">
        <v>57</v>
      </c>
      <c r="C35" s="62">
        <v>20</v>
      </c>
      <c r="D35" s="36" t="s">
        <v>58</v>
      </c>
      <c r="E35" s="23"/>
      <c r="F35" s="25"/>
      <c r="G35" s="84"/>
      <c r="H35" s="85"/>
      <c r="I35" s="13"/>
    </row>
    <row r="36" spans="1:9" ht="13" x14ac:dyDescent="0.15">
      <c r="A36" s="9"/>
      <c r="B36" s="36" t="s">
        <v>59</v>
      </c>
      <c r="C36" s="37">
        <v>5</v>
      </c>
      <c r="D36" s="36" t="s">
        <v>60</v>
      </c>
      <c r="E36" s="36" t="s">
        <v>26</v>
      </c>
      <c r="F36" s="38">
        <f>C35+C36</f>
        <v>25</v>
      </c>
      <c r="G36" s="81" t="s">
        <v>61</v>
      </c>
      <c r="H36" s="78"/>
      <c r="I36" s="13"/>
    </row>
    <row r="37" spans="1:9" ht="13" x14ac:dyDescent="0.15">
      <c r="A37" s="9"/>
      <c r="B37" s="23"/>
      <c r="C37" s="24"/>
      <c r="D37" s="23"/>
      <c r="E37" s="36" t="s">
        <v>62</v>
      </c>
      <c r="F37" s="38">
        <f>F36*7/60</f>
        <v>2.9166666666666665</v>
      </c>
      <c r="G37" s="81" t="s">
        <v>63</v>
      </c>
      <c r="H37" s="78"/>
      <c r="I37" s="13"/>
    </row>
    <row r="38" spans="1:9" ht="13" x14ac:dyDescent="0.15">
      <c r="A38" s="9"/>
      <c r="B38" s="36" t="s">
        <v>64</v>
      </c>
      <c r="C38" s="37">
        <v>30</v>
      </c>
      <c r="D38" s="36" t="s">
        <v>65</v>
      </c>
      <c r="E38" s="23"/>
      <c r="F38" s="25"/>
      <c r="G38" s="84"/>
      <c r="H38" s="85"/>
      <c r="I38" s="13"/>
    </row>
    <row r="39" spans="1:9" ht="13" x14ac:dyDescent="0.15">
      <c r="A39" s="9"/>
      <c r="B39" s="36" t="s">
        <v>59</v>
      </c>
      <c r="C39" s="37">
        <v>5</v>
      </c>
      <c r="D39" s="36" t="s">
        <v>60</v>
      </c>
      <c r="E39" s="36" t="s">
        <v>26</v>
      </c>
      <c r="F39" s="38">
        <f>C38+C39</f>
        <v>35</v>
      </c>
      <c r="G39" s="81" t="s">
        <v>66</v>
      </c>
      <c r="H39" s="78"/>
      <c r="I39" s="13"/>
    </row>
    <row r="40" spans="1:9" ht="13" x14ac:dyDescent="0.15">
      <c r="A40" s="9"/>
      <c r="B40" s="23"/>
      <c r="C40" s="24"/>
      <c r="D40" s="23"/>
      <c r="E40" s="36" t="s">
        <v>62</v>
      </c>
      <c r="F40" s="38">
        <f>F39*(7-C26)/60</f>
        <v>0.58333333333333337</v>
      </c>
      <c r="G40" s="81" t="s">
        <v>67</v>
      </c>
      <c r="H40" s="78"/>
      <c r="I40" s="13"/>
    </row>
    <row r="41" spans="1:9" ht="13" x14ac:dyDescent="0.15">
      <c r="A41" s="9"/>
      <c r="B41" s="36" t="s">
        <v>57</v>
      </c>
      <c r="C41" s="37">
        <v>30</v>
      </c>
      <c r="D41" s="36" t="s">
        <v>68</v>
      </c>
      <c r="E41" s="23"/>
      <c r="F41" s="25"/>
      <c r="G41" s="84"/>
      <c r="H41" s="85"/>
      <c r="I41" s="13"/>
    </row>
    <row r="42" spans="1:9" ht="13" x14ac:dyDescent="0.15">
      <c r="A42" s="9"/>
      <c r="B42" s="36" t="s">
        <v>59</v>
      </c>
      <c r="C42" s="37">
        <v>5</v>
      </c>
      <c r="D42" s="36" t="s">
        <v>69</v>
      </c>
      <c r="E42" s="36" t="s">
        <v>26</v>
      </c>
      <c r="F42" s="38">
        <f>C41+C42</f>
        <v>35</v>
      </c>
      <c r="G42" s="81" t="s">
        <v>70</v>
      </c>
      <c r="H42" s="78"/>
      <c r="I42" s="13"/>
    </row>
    <row r="43" spans="1:9" ht="13" x14ac:dyDescent="0.15">
      <c r="A43" s="9"/>
      <c r="B43" s="23"/>
      <c r="C43" s="24"/>
      <c r="D43" s="23"/>
      <c r="E43" s="36" t="s">
        <v>62</v>
      </c>
      <c r="F43" s="38">
        <f>F42*7/60</f>
        <v>4.083333333333333</v>
      </c>
      <c r="G43" s="81" t="s">
        <v>71</v>
      </c>
      <c r="H43" s="78"/>
      <c r="I43" s="13"/>
    </row>
    <row r="44" spans="1:9" ht="13" x14ac:dyDescent="0.15">
      <c r="A44" s="9"/>
      <c r="B44" s="23"/>
      <c r="C44" s="24"/>
      <c r="D44" s="23"/>
      <c r="E44" s="41" t="s">
        <v>72</v>
      </c>
      <c r="F44" s="42">
        <f>F37+F40+F43</f>
        <v>7.583333333333333</v>
      </c>
      <c r="G44" s="82" t="s">
        <v>73</v>
      </c>
      <c r="H44" s="78"/>
      <c r="I44" s="13"/>
    </row>
    <row r="45" spans="1:9" ht="13" x14ac:dyDescent="0.15">
      <c r="A45" s="9"/>
      <c r="B45" s="23"/>
      <c r="C45" s="24"/>
      <c r="D45" s="23"/>
      <c r="E45" s="41" t="s">
        <v>35</v>
      </c>
      <c r="F45" s="42">
        <f>F32-F44</f>
        <v>30.666666666666668</v>
      </c>
      <c r="G45" s="82" t="s">
        <v>36</v>
      </c>
      <c r="H45" s="78"/>
      <c r="I45" s="13"/>
    </row>
    <row r="46" spans="1:9" ht="9" customHeight="1" x14ac:dyDescent="0.15">
      <c r="A46" s="9"/>
      <c r="B46" s="23"/>
      <c r="C46" s="24"/>
      <c r="D46" s="23"/>
      <c r="E46" s="23"/>
      <c r="F46" s="25"/>
      <c r="G46" s="23"/>
      <c r="H46" s="23"/>
      <c r="I46" s="13"/>
    </row>
    <row r="47" spans="1:9" ht="18.75" customHeight="1" x14ac:dyDescent="0.15">
      <c r="A47" s="54"/>
      <c r="B47" s="30" t="s">
        <v>74</v>
      </c>
      <c r="C47" s="30"/>
      <c r="D47" s="30"/>
      <c r="E47" s="30"/>
      <c r="F47" s="64"/>
      <c r="G47" s="102"/>
      <c r="H47" s="85"/>
      <c r="I47" s="57"/>
    </row>
    <row r="48" spans="1:9" ht="13" x14ac:dyDescent="0.15">
      <c r="A48" s="9"/>
      <c r="B48" s="36" t="s">
        <v>75</v>
      </c>
      <c r="C48" s="37">
        <v>0</v>
      </c>
      <c r="D48" s="39" t="s">
        <v>76</v>
      </c>
      <c r="E48" s="66"/>
      <c r="F48" s="67"/>
      <c r="G48" s="77"/>
      <c r="H48" s="78"/>
      <c r="I48" s="13"/>
    </row>
    <row r="49" spans="1:9" ht="13" x14ac:dyDescent="0.15">
      <c r="A49" s="9"/>
      <c r="B49" s="36" t="s">
        <v>77</v>
      </c>
      <c r="C49" s="37">
        <v>0</v>
      </c>
      <c r="D49" s="36" t="s">
        <v>78</v>
      </c>
      <c r="E49" s="14" t="s">
        <v>26</v>
      </c>
      <c r="F49" s="68">
        <f>C49*C48/60</f>
        <v>0</v>
      </c>
      <c r="G49" s="79" t="s">
        <v>79</v>
      </c>
      <c r="H49" s="80"/>
      <c r="I49" s="13"/>
    </row>
    <row r="50" spans="1:9" ht="13" x14ac:dyDescent="0.15">
      <c r="A50" s="9"/>
      <c r="B50" s="36" t="s">
        <v>80</v>
      </c>
      <c r="C50" s="37">
        <v>0</v>
      </c>
      <c r="D50" s="39" t="s">
        <v>76</v>
      </c>
      <c r="E50" s="66"/>
      <c r="F50" s="67"/>
      <c r="G50" s="77"/>
      <c r="H50" s="78"/>
      <c r="I50" s="13"/>
    </row>
    <row r="51" spans="1:9" ht="13" x14ac:dyDescent="0.15">
      <c r="A51" s="9"/>
      <c r="B51" s="36" t="s">
        <v>81</v>
      </c>
      <c r="C51" s="37">
        <v>0</v>
      </c>
      <c r="D51" s="36" t="s">
        <v>82</v>
      </c>
      <c r="E51" s="14" t="s">
        <v>26</v>
      </c>
      <c r="F51" s="68">
        <f>C50*C51/60</f>
        <v>0</v>
      </c>
      <c r="G51" s="79" t="s">
        <v>83</v>
      </c>
      <c r="H51" s="80"/>
      <c r="I51" s="13"/>
    </row>
    <row r="52" spans="1:9" ht="13" x14ac:dyDescent="0.15">
      <c r="A52" s="9"/>
      <c r="B52" s="36" t="s">
        <v>84</v>
      </c>
      <c r="C52" s="37">
        <v>1</v>
      </c>
      <c r="D52" s="39" t="s">
        <v>76</v>
      </c>
      <c r="E52" s="66"/>
      <c r="F52" s="67"/>
      <c r="G52" s="77"/>
      <c r="H52" s="78"/>
      <c r="I52" s="13"/>
    </row>
    <row r="53" spans="1:9" ht="13" x14ac:dyDescent="0.15">
      <c r="A53" s="9"/>
      <c r="B53" s="36" t="s">
        <v>85</v>
      </c>
      <c r="C53" s="37">
        <v>30</v>
      </c>
      <c r="D53" s="36" t="s">
        <v>82</v>
      </c>
      <c r="E53" s="14" t="s">
        <v>26</v>
      </c>
      <c r="F53" s="68">
        <f>C53*C52/60</f>
        <v>0.5</v>
      </c>
      <c r="G53" s="79" t="s">
        <v>86</v>
      </c>
      <c r="H53" s="80"/>
      <c r="I53" s="13"/>
    </row>
    <row r="54" spans="1:9" ht="13" x14ac:dyDescent="0.15">
      <c r="A54" s="9"/>
      <c r="B54" s="36" t="s">
        <v>87</v>
      </c>
      <c r="C54" s="37">
        <v>0.25</v>
      </c>
      <c r="D54" s="39" t="s">
        <v>88</v>
      </c>
      <c r="E54" s="66"/>
      <c r="F54" s="67"/>
      <c r="G54" s="77"/>
      <c r="H54" s="78"/>
      <c r="I54" s="13"/>
    </row>
    <row r="55" spans="1:9" ht="13" x14ac:dyDescent="0.15">
      <c r="A55" s="9"/>
      <c r="B55" s="23"/>
      <c r="C55" s="24"/>
      <c r="D55" s="23"/>
      <c r="E55" s="69" t="s">
        <v>89</v>
      </c>
      <c r="F55" s="70">
        <f>F49+F51+F53+C54</f>
        <v>0.75</v>
      </c>
      <c r="G55" s="101" t="s">
        <v>90</v>
      </c>
      <c r="H55" s="96"/>
      <c r="I55" s="13"/>
    </row>
    <row r="56" spans="1:9" ht="13" x14ac:dyDescent="0.15">
      <c r="A56" s="9"/>
      <c r="B56" s="23"/>
      <c r="C56" s="24"/>
      <c r="D56" s="23"/>
      <c r="E56" s="41" t="s">
        <v>35</v>
      </c>
      <c r="F56" s="42">
        <f>F45-F55</f>
        <v>29.916666666666668</v>
      </c>
      <c r="G56" s="82" t="s">
        <v>36</v>
      </c>
      <c r="H56" s="78"/>
      <c r="I56" s="13"/>
    </row>
    <row r="57" spans="1:9" ht="10.5" customHeight="1" x14ac:dyDescent="0.15">
      <c r="A57" s="9"/>
      <c r="B57" s="23"/>
      <c r="C57" s="24"/>
      <c r="D57" s="23"/>
      <c r="E57" s="52"/>
      <c r="F57" s="53"/>
      <c r="G57" s="52"/>
      <c r="H57" s="23"/>
      <c r="I57" s="13"/>
    </row>
    <row r="58" spans="1:9" ht="18.75" customHeight="1" x14ac:dyDescent="0.15">
      <c r="A58" s="54"/>
      <c r="B58" s="30" t="s">
        <v>91</v>
      </c>
      <c r="C58" s="30"/>
      <c r="D58" s="30"/>
      <c r="E58" s="30"/>
      <c r="F58" s="64"/>
      <c r="G58" s="102"/>
      <c r="H58" s="85"/>
      <c r="I58" s="57"/>
    </row>
    <row r="59" spans="1:9" ht="13" x14ac:dyDescent="0.15">
      <c r="A59" s="9"/>
      <c r="B59" s="36" t="s">
        <v>92</v>
      </c>
      <c r="C59" s="37">
        <v>0</v>
      </c>
      <c r="D59" s="36" t="s">
        <v>93</v>
      </c>
      <c r="E59" s="36" t="s">
        <v>26</v>
      </c>
      <c r="F59" s="38">
        <f>5*C59</f>
        <v>0</v>
      </c>
      <c r="G59" s="81" t="s">
        <v>94</v>
      </c>
      <c r="H59" s="78"/>
      <c r="I59" s="13"/>
    </row>
    <row r="60" spans="1:9" ht="13" x14ac:dyDescent="0.15">
      <c r="A60" s="9"/>
      <c r="B60" s="36" t="s">
        <v>95</v>
      </c>
      <c r="C60" s="37">
        <v>0</v>
      </c>
      <c r="D60" s="36" t="s">
        <v>93</v>
      </c>
      <c r="E60" s="36" t="s">
        <v>26</v>
      </c>
      <c r="F60" s="71">
        <f>2*C60</f>
        <v>0</v>
      </c>
      <c r="G60" s="104" t="s">
        <v>96</v>
      </c>
      <c r="H60" s="92"/>
      <c r="I60" s="13"/>
    </row>
    <row r="61" spans="1:9" ht="13" x14ac:dyDescent="0.15">
      <c r="A61" s="9"/>
      <c r="B61" s="36" t="s">
        <v>97</v>
      </c>
      <c r="C61" s="37">
        <v>0</v>
      </c>
      <c r="D61" s="39" t="s">
        <v>98</v>
      </c>
      <c r="E61" s="3"/>
      <c r="F61" s="6"/>
      <c r="G61" s="103"/>
      <c r="H61" s="92"/>
      <c r="I61" s="13"/>
    </row>
    <row r="62" spans="1:9" ht="13" x14ac:dyDescent="0.15">
      <c r="A62" s="9"/>
      <c r="B62" s="36" t="s">
        <v>97</v>
      </c>
      <c r="C62" s="37">
        <v>0</v>
      </c>
      <c r="D62" s="39" t="s">
        <v>99</v>
      </c>
      <c r="E62" s="72"/>
      <c r="F62" s="73"/>
      <c r="G62" s="100"/>
      <c r="H62" s="96"/>
      <c r="I62" s="13"/>
    </row>
    <row r="63" spans="1:9" ht="13" x14ac:dyDescent="0.15">
      <c r="A63" s="9"/>
      <c r="B63" s="23"/>
      <c r="C63" s="24"/>
      <c r="D63" s="23"/>
      <c r="E63" s="69" t="s">
        <v>100</v>
      </c>
      <c r="F63" s="70">
        <f>F59+F60+C61+C62</f>
        <v>0</v>
      </c>
      <c r="G63" s="101" t="s">
        <v>101</v>
      </c>
      <c r="H63" s="96"/>
      <c r="I63" s="13"/>
    </row>
    <row r="64" spans="1:9" ht="13" x14ac:dyDescent="0.15">
      <c r="A64" s="9"/>
      <c r="B64" s="23"/>
      <c r="C64" s="24"/>
      <c r="D64" s="23"/>
      <c r="E64" s="41" t="s">
        <v>35</v>
      </c>
      <c r="F64" s="42">
        <f>F56-F63</f>
        <v>29.916666666666668</v>
      </c>
      <c r="G64" s="82" t="s">
        <v>36</v>
      </c>
      <c r="H64" s="78"/>
      <c r="I64" s="13"/>
    </row>
    <row r="65" spans="1:9" ht="10.5" customHeight="1" x14ac:dyDescent="0.15">
      <c r="A65" s="9"/>
      <c r="B65" s="23"/>
      <c r="C65" s="24"/>
      <c r="D65" s="23"/>
      <c r="E65" s="52"/>
      <c r="F65" s="53"/>
      <c r="G65" s="52"/>
      <c r="H65" s="23"/>
      <c r="I65" s="13"/>
    </row>
    <row r="66" spans="1:9" ht="18.75" customHeight="1" x14ac:dyDescent="0.15">
      <c r="A66" s="54"/>
      <c r="B66" s="30" t="s">
        <v>102</v>
      </c>
      <c r="C66" s="30"/>
      <c r="D66" s="30"/>
      <c r="E66" s="30"/>
      <c r="F66" s="64"/>
      <c r="G66" s="102"/>
      <c r="H66" s="85"/>
      <c r="I66" s="57"/>
    </row>
    <row r="67" spans="1:9" ht="13" x14ac:dyDescent="0.15">
      <c r="A67" s="9"/>
      <c r="B67" s="36" t="s">
        <v>97</v>
      </c>
      <c r="C67" s="37">
        <v>0.5</v>
      </c>
      <c r="D67" s="39" t="s">
        <v>103</v>
      </c>
      <c r="E67" s="3"/>
      <c r="F67" s="6"/>
      <c r="G67" s="103"/>
      <c r="H67" s="92"/>
      <c r="I67" s="13"/>
    </row>
    <row r="68" spans="1:9" ht="13" x14ac:dyDescent="0.15">
      <c r="A68" s="9"/>
      <c r="B68" s="36" t="s">
        <v>97</v>
      </c>
      <c r="C68" s="37">
        <v>0</v>
      </c>
      <c r="D68" s="39" t="s">
        <v>104</v>
      </c>
      <c r="E68" s="72"/>
      <c r="F68" s="73"/>
      <c r="G68" s="100"/>
      <c r="H68" s="96"/>
      <c r="I68" s="13"/>
    </row>
    <row r="69" spans="1:9" ht="13" x14ac:dyDescent="0.15">
      <c r="A69" s="9"/>
      <c r="B69" s="23"/>
      <c r="C69" s="24"/>
      <c r="D69" s="23"/>
      <c r="E69" s="69" t="s">
        <v>105</v>
      </c>
      <c r="F69" s="70">
        <f>C67+C68</f>
        <v>0.5</v>
      </c>
      <c r="G69" s="101" t="s">
        <v>106</v>
      </c>
      <c r="H69" s="96"/>
      <c r="I69" s="13"/>
    </row>
    <row r="70" spans="1:9" ht="13" x14ac:dyDescent="0.15">
      <c r="A70" s="9"/>
      <c r="B70" s="23"/>
      <c r="C70" s="24"/>
      <c r="D70" s="23"/>
      <c r="E70" s="41" t="s">
        <v>35</v>
      </c>
      <c r="F70" s="42">
        <f>F64-F69</f>
        <v>29.416666666666668</v>
      </c>
      <c r="G70" s="82" t="s">
        <v>36</v>
      </c>
      <c r="H70" s="78"/>
      <c r="I70" s="13"/>
    </row>
    <row r="71" spans="1:9" ht="10.5" customHeight="1" x14ac:dyDescent="0.15">
      <c r="A71" s="9"/>
      <c r="B71" s="23"/>
      <c r="C71" s="24"/>
      <c r="D71" s="23"/>
      <c r="E71" s="52"/>
      <c r="F71" s="53"/>
      <c r="G71" s="52"/>
      <c r="H71" s="23"/>
      <c r="I71" s="13"/>
    </row>
    <row r="72" spans="1:9" ht="18.75" customHeight="1" x14ac:dyDescent="0.15">
      <c r="A72" s="54"/>
      <c r="B72" s="30" t="s">
        <v>107</v>
      </c>
      <c r="C72" s="30"/>
      <c r="D72" s="30"/>
      <c r="E72" s="30"/>
      <c r="F72" s="64"/>
      <c r="G72" s="102"/>
      <c r="H72" s="85"/>
      <c r="I72" s="57"/>
    </row>
    <row r="73" spans="1:9" ht="13" x14ac:dyDescent="0.15">
      <c r="A73" s="9"/>
      <c r="B73" s="36" t="s">
        <v>97</v>
      </c>
      <c r="C73" s="37">
        <v>2</v>
      </c>
      <c r="D73" s="39" t="s">
        <v>108</v>
      </c>
      <c r="E73" s="3"/>
      <c r="F73" s="6"/>
      <c r="G73" s="103"/>
      <c r="H73" s="92"/>
      <c r="I73" s="13"/>
    </row>
    <row r="74" spans="1:9" ht="13" x14ac:dyDescent="0.15">
      <c r="A74" s="9"/>
      <c r="B74" s="36" t="s">
        <v>97</v>
      </c>
      <c r="C74" s="37">
        <v>10</v>
      </c>
      <c r="D74" s="39" t="s">
        <v>109</v>
      </c>
      <c r="E74" s="9"/>
      <c r="F74" s="25"/>
      <c r="G74" s="84"/>
      <c r="H74" s="80"/>
      <c r="I74" s="13"/>
    </row>
    <row r="75" spans="1:9" ht="13" x14ac:dyDescent="0.15">
      <c r="A75" s="9"/>
      <c r="B75" s="36" t="s">
        <v>97</v>
      </c>
      <c r="C75" s="37">
        <v>0</v>
      </c>
      <c r="D75" s="39" t="s">
        <v>110</v>
      </c>
      <c r="E75" s="9"/>
      <c r="F75" s="25"/>
      <c r="G75" s="84"/>
      <c r="H75" s="80"/>
      <c r="I75" s="13"/>
    </row>
    <row r="76" spans="1:9" ht="13" x14ac:dyDescent="0.15">
      <c r="A76" s="9"/>
      <c r="B76" s="36" t="s">
        <v>97</v>
      </c>
      <c r="C76" s="37">
        <v>0</v>
      </c>
      <c r="D76" s="39" t="s">
        <v>111</v>
      </c>
      <c r="E76" s="9"/>
      <c r="F76" s="25"/>
      <c r="G76" s="84"/>
      <c r="H76" s="80"/>
      <c r="I76" s="13"/>
    </row>
    <row r="77" spans="1:9" ht="13" x14ac:dyDescent="0.15">
      <c r="A77" s="9"/>
      <c r="B77" s="36" t="s">
        <v>97</v>
      </c>
      <c r="C77" s="37">
        <v>1</v>
      </c>
      <c r="D77" s="39" t="s">
        <v>112</v>
      </c>
      <c r="E77" s="72"/>
      <c r="F77" s="73"/>
      <c r="G77" s="100"/>
      <c r="H77" s="96"/>
      <c r="I77" s="13"/>
    </row>
    <row r="78" spans="1:9" ht="13" x14ac:dyDescent="0.15">
      <c r="A78" s="9"/>
      <c r="B78" s="23"/>
      <c r="C78" s="24"/>
      <c r="D78" s="23"/>
      <c r="E78" s="69" t="s">
        <v>113</v>
      </c>
      <c r="F78" s="70">
        <f>SUM(C73:C77)</f>
        <v>13</v>
      </c>
      <c r="G78" s="101" t="s">
        <v>114</v>
      </c>
      <c r="H78" s="96"/>
      <c r="I78" s="13"/>
    </row>
    <row r="79" spans="1:9" ht="13" x14ac:dyDescent="0.15">
      <c r="A79" s="9"/>
      <c r="B79" s="23"/>
      <c r="C79" s="24"/>
      <c r="D79" s="23"/>
      <c r="E79" s="41" t="s">
        <v>35</v>
      </c>
      <c r="F79" s="42">
        <f>F70-F78</f>
        <v>16.416666666666668</v>
      </c>
      <c r="G79" s="82" t="s">
        <v>36</v>
      </c>
      <c r="H79" s="78"/>
      <c r="I79" s="13"/>
    </row>
    <row r="80" spans="1:9" ht="9.75" customHeight="1" x14ac:dyDescent="0.15">
      <c r="A80" s="9"/>
      <c r="B80" s="23"/>
      <c r="C80" s="24"/>
      <c r="D80" s="23"/>
      <c r="E80" s="52"/>
      <c r="F80" s="53"/>
      <c r="G80" s="52"/>
      <c r="H80" s="23"/>
      <c r="I80" s="13"/>
    </row>
    <row r="81" spans="1:9" ht="18.75" customHeight="1" x14ac:dyDescent="0.15">
      <c r="A81" s="54"/>
      <c r="B81" s="30" t="s">
        <v>115</v>
      </c>
      <c r="C81" s="30"/>
      <c r="D81" s="30"/>
      <c r="E81" s="30"/>
      <c r="F81" s="64"/>
      <c r="G81" s="102"/>
      <c r="H81" s="85"/>
      <c r="I81" s="57"/>
    </row>
    <row r="82" spans="1:9" ht="13" x14ac:dyDescent="0.15">
      <c r="A82" s="9"/>
      <c r="B82" s="36" t="s">
        <v>97</v>
      </c>
      <c r="C82" s="37">
        <v>1.75</v>
      </c>
      <c r="D82" s="39" t="s">
        <v>116</v>
      </c>
      <c r="E82" s="3"/>
      <c r="F82" s="6"/>
      <c r="G82" s="103"/>
      <c r="H82" s="92"/>
      <c r="I82" s="13"/>
    </row>
    <row r="83" spans="1:9" ht="13" x14ac:dyDescent="0.15">
      <c r="A83" s="9"/>
      <c r="B83" s="36" t="s">
        <v>97</v>
      </c>
      <c r="C83" s="37">
        <v>6</v>
      </c>
      <c r="D83" s="39" t="s">
        <v>117</v>
      </c>
      <c r="E83" s="72"/>
      <c r="F83" s="73"/>
      <c r="G83" s="100"/>
      <c r="H83" s="96"/>
      <c r="I83" s="13"/>
    </row>
    <row r="84" spans="1:9" ht="13" x14ac:dyDescent="0.15">
      <c r="A84" s="9"/>
      <c r="B84" s="23"/>
      <c r="C84" s="24"/>
      <c r="D84" s="23"/>
      <c r="E84" s="69" t="s">
        <v>118</v>
      </c>
      <c r="F84" s="70">
        <f>C82+C83</f>
        <v>7.75</v>
      </c>
      <c r="G84" s="101" t="s">
        <v>119</v>
      </c>
      <c r="H84" s="96"/>
      <c r="I84" s="13"/>
    </row>
    <row r="85" spans="1:9" ht="13" x14ac:dyDescent="0.15">
      <c r="A85" s="9"/>
      <c r="B85" s="23"/>
      <c r="C85" s="24"/>
      <c r="D85" s="23"/>
      <c r="E85" s="41" t="s">
        <v>35</v>
      </c>
      <c r="F85" s="42">
        <f>F79-F84</f>
        <v>8.6666666666666679</v>
      </c>
      <c r="G85" s="82" t="s">
        <v>120</v>
      </c>
      <c r="H85" s="78"/>
      <c r="I85" s="13"/>
    </row>
    <row r="86" spans="1:9" ht="13" x14ac:dyDescent="0.15">
      <c r="A86" s="72"/>
      <c r="B86" s="74"/>
      <c r="C86" s="75"/>
      <c r="D86" s="74"/>
      <c r="E86" s="74"/>
      <c r="F86" s="73"/>
      <c r="G86" s="74"/>
      <c r="H86" s="74"/>
      <c r="I86" s="76"/>
    </row>
  </sheetData>
  <mergeCells count="62">
    <mergeCell ref="G85:H85"/>
    <mergeCell ref="G72:H72"/>
    <mergeCell ref="G73:H73"/>
    <mergeCell ref="G74:H74"/>
    <mergeCell ref="G75:H75"/>
    <mergeCell ref="G76:H76"/>
    <mergeCell ref="G77:H77"/>
    <mergeCell ref="G78:H78"/>
    <mergeCell ref="G79:H79"/>
    <mergeCell ref="G81:H81"/>
    <mergeCell ref="G82:H82"/>
    <mergeCell ref="G83:H83"/>
    <mergeCell ref="G84:H84"/>
    <mergeCell ref="B2:D4"/>
    <mergeCell ref="G18:H18"/>
    <mergeCell ref="G19:H19"/>
    <mergeCell ref="G20:H20"/>
    <mergeCell ref="G21:H21"/>
    <mergeCell ref="G22:H22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8:H58"/>
    <mergeCell ref="G59:H59"/>
    <mergeCell ref="G60:H60"/>
    <mergeCell ref="G67:H67"/>
    <mergeCell ref="G68:H68"/>
    <mergeCell ref="G69:H69"/>
    <mergeCell ref="G70:H70"/>
    <mergeCell ref="G61:H61"/>
    <mergeCell ref="G62:H62"/>
    <mergeCell ref="G63:H63"/>
    <mergeCell ref="G64:H64"/>
    <mergeCell ref="G66:H6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86"/>
  <sheetViews>
    <sheetView showGridLines="0" workbookViewId="0">
      <selection activeCell="F69" sqref="F69"/>
    </sheetView>
  </sheetViews>
  <sheetFormatPr baseColWidth="10" defaultColWidth="12.5" defaultRowHeight="15.75" customHeight="1" x14ac:dyDescent="0.15"/>
  <cols>
    <col min="1" max="1" width="5.83203125" customWidth="1"/>
    <col min="2" max="2" width="30.5" customWidth="1"/>
    <col min="3" max="3" width="13.5" customWidth="1"/>
    <col min="4" max="4" width="36.5" customWidth="1"/>
    <col min="5" max="6" width="19.5" customWidth="1"/>
    <col min="7" max="7" width="18.33203125" customWidth="1"/>
    <col min="8" max="8" width="19.83203125" customWidth="1"/>
    <col min="9" max="9" width="7.5" customWidth="1"/>
  </cols>
  <sheetData>
    <row r="1" spans="1:9" ht="13" x14ac:dyDescent="0.15">
      <c r="A1" s="3"/>
      <c r="B1" s="4"/>
      <c r="C1" s="5"/>
      <c r="D1" s="4"/>
      <c r="E1" s="4"/>
      <c r="F1" s="6"/>
      <c r="G1" s="4"/>
      <c r="H1" s="4"/>
      <c r="I1" s="7"/>
    </row>
    <row r="2" spans="1:9" ht="13" x14ac:dyDescent="0.15">
      <c r="A2" s="9"/>
      <c r="B2" s="97" t="s">
        <v>123</v>
      </c>
      <c r="C2" s="91"/>
      <c r="D2" s="92"/>
      <c r="E2" s="10">
        <v>168</v>
      </c>
      <c r="F2" s="15" t="s">
        <v>4</v>
      </c>
      <c r="G2" s="16" t="s">
        <v>5</v>
      </c>
      <c r="H2" s="16" t="s">
        <v>6</v>
      </c>
      <c r="I2" s="13"/>
    </row>
    <row r="3" spans="1:9" ht="26.25" customHeight="1" x14ac:dyDescent="0.15">
      <c r="A3" s="9"/>
      <c r="B3" s="93"/>
      <c r="C3" s="85"/>
      <c r="D3" s="80"/>
      <c r="E3" s="20" t="s">
        <v>8</v>
      </c>
      <c r="F3" s="18">
        <f>G16</f>
        <v>147.83333333333334</v>
      </c>
      <c r="G3" s="19">
        <f t="shared" ref="G3:G4" si="0">F3*4</f>
        <v>591.33333333333337</v>
      </c>
      <c r="H3" s="19">
        <f t="shared" ref="H3:H4" si="1">F3*52</f>
        <v>7687.3333333333339</v>
      </c>
      <c r="I3" s="13"/>
    </row>
    <row r="4" spans="1:9" ht="26.25" customHeight="1" x14ac:dyDescent="0.15">
      <c r="A4" s="9"/>
      <c r="B4" s="94"/>
      <c r="C4" s="95"/>
      <c r="D4" s="96"/>
      <c r="E4" s="22" t="s">
        <v>9</v>
      </c>
      <c r="F4" s="18">
        <f>G15</f>
        <v>20.166666666666657</v>
      </c>
      <c r="G4" s="19">
        <f t="shared" si="0"/>
        <v>80.666666666666629</v>
      </c>
      <c r="H4" s="19">
        <f t="shared" si="1"/>
        <v>1048.6666666666661</v>
      </c>
      <c r="I4" s="13"/>
    </row>
    <row r="5" spans="1:9" ht="13" x14ac:dyDescent="0.15">
      <c r="A5" s="9"/>
      <c r="B5" s="23"/>
      <c r="C5" s="24"/>
      <c r="D5" s="23"/>
      <c r="E5" s="23"/>
      <c r="F5" s="25"/>
      <c r="G5" s="23"/>
      <c r="H5" s="23"/>
      <c r="I5" s="13"/>
    </row>
    <row r="6" spans="1:9" ht="13" x14ac:dyDescent="0.15">
      <c r="A6" s="9"/>
      <c r="B6" s="23"/>
      <c r="C6" s="23"/>
      <c r="D6" s="23"/>
      <c r="E6" s="23"/>
      <c r="F6" s="16" t="s">
        <v>10</v>
      </c>
      <c r="G6" s="16" t="s">
        <v>11</v>
      </c>
      <c r="H6" s="16" t="s">
        <v>12</v>
      </c>
      <c r="I6" s="13"/>
    </row>
    <row r="7" spans="1:9" ht="13" x14ac:dyDescent="0.15">
      <c r="A7" s="9"/>
      <c r="B7" s="23"/>
      <c r="C7" s="23"/>
      <c r="D7" s="23"/>
      <c r="E7" s="23"/>
      <c r="F7" s="26" t="s">
        <v>13</v>
      </c>
      <c r="G7" s="27">
        <f>F21</f>
        <v>57.75</v>
      </c>
      <c r="H7" s="27">
        <f>G7-'👉 Current Week'!H7</f>
        <v>0</v>
      </c>
      <c r="I7" s="13"/>
    </row>
    <row r="8" spans="1:9" ht="13" x14ac:dyDescent="0.15">
      <c r="A8" s="9"/>
      <c r="B8" s="23"/>
      <c r="C8" s="23"/>
      <c r="D8" s="23"/>
      <c r="E8" s="23"/>
      <c r="F8" s="26" t="s">
        <v>14</v>
      </c>
      <c r="G8" s="27">
        <f>F31</f>
        <v>70</v>
      </c>
      <c r="H8" s="27">
        <f>G8-'👉 Current Week'!H8</f>
        <v>-2</v>
      </c>
      <c r="I8" s="13"/>
    </row>
    <row r="9" spans="1:9" ht="13" x14ac:dyDescent="0.15">
      <c r="A9" s="9"/>
      <c r="B9" s="23"/>
      <c r="C9" s="23"/>
      <c r="D9" s="23"/>
      <c r="E9" s="23"/>
      <c r="F9" s="26" t="s">
        <v>15</v>
      </c>
      <c r="G9" s="27">
        <f>F44</f>
        <v>5.0833333333333339</v>
      </c>
      <c r="H9" s="27">
        <f>G9-'👉 Current Week'!H9</f>
        <v>-2.4999999999999991</v>
      </c>
      <c r="I9" s="13"/>
    </row>
    <row r="10" spans="1:9" ht="13" x14ac:dyDescent="0.15">
      <c r="A10" s="9"/>
      <c r="B10" s="23"/>
      <c r="C10" s="23"/>
      <c r="D10" s="23"/>
      <c r="E10" s="23"/>
      <c r="F10" s="26" t="s">
        <v>16</v>
      </c>
      <c r="G10" s="27">
        <f>F55</f>
        <v>1.5</v>
      </c>
      <c r="H10" s="27">
        <f>G10-'👉 Current Week'!H10</f>
        <v>0.75</v>
      </c>
      <c r="I10" s="13"/>
    </row>
    <row r="11" spans="1:9" ht="13" x14ac:dyDescent="0.15">
      <c r="A11" s="9"/>
      <c r="B11" s="23"/>
      <c r="C11" s="23"/>
      <c r="D11" s="23"/>
      <c r="E11" s="23"/>
      <c r="F11" s="26" t="s">
        <v>17</v>
      </c>
      <c r="G11" s="27">
        <f>F63</f>
        <v>0</v>
      </c>
      <c r="H11" s="27">
        <f>G11-'👉 Current Week'!H11</f>
        <v>0</v>
      </c>
      <c r="I11" s="13"/>
    </row>
    <row r="12" spans="1:9" ht="13" x14ac:dyDescent="0.15">
      <c r="A12" s="9"/>
      <c r="B12" s="23"/>
      <c r="C12" s="23"/>
      <c r="D12" s="23"/>
      <c r="E12" s="23"/>
      <c r="F12" s="26" t="s">
        <v>18</v>
      </c>
      <c r="G12" s="27">
        <f>F69</f>
        <v>1.75</v>
      </c>
      <c r="H12" s="27">
        <f>G12-'👉 Current Week'!H12</f>
        <v>1.25</v>
      </c>
      <c r="I12" s="13"/>
    </row>
    <row r="13" spans="1:9" ht="13" x14ac:dyDescent="0.15">
      <c r="A13" s="9"/>
      <c r="B13" s="23"/>
      <c r="C13" s="23"/>
      <c r="D13" s="23"/>
      <c r="E13" s="23"/>
      <c r="F13" s="26" t="s">
        <v>19</v>
      </c>
      <c r="G13" s="27">
        <f>F78</f>
        <v>5</v>
      </c>
      <c r="H13" s="27">
        <f>G13-'👉 Current Week'!H13</f>
        <v>-8</v>
      </c>
      <c r="I13" s="13"/>
    </row>
    <row r="14" spans="1:9" ht="13" x14ac:dyDescent="0.15">
      <c r="A14" s="9"/>
      <c r="B14" s="23"/>
      <c r="C14" s="23"/>
      <c r="D14" s="23"/>
      <c r="E14" s="23"/>
      <c r="F14" s="26" t="s">
        <v>20</v>
      </c>
      <c r="G14" s="27">
        <f>F84</f>
        <v>6.75</v>
      </c>
      <c r="H14" s="27">
        <f>G14-'👉 Current Week'!H14</f>
        <v>-1</v>
      </c>
      <c r="I14" s="13"/>
    </row>
    <row r="15" spans="1:9" ht="26.25" customHeight="1" x14ac:dyDescent="0.15">
      <c r="A15" s="9"/>
      <c r="B15" s="23"/>
      <c r="C15" s="23"/>
      <c r="D15" s="23"/>
      <c r="E15" s="23"/>
      <c r="F15" s="28" t="s">
        <v>21</v>
      </c>
      <c r="G15" s="29">
        <f>168-G16</f>
        <v>20.166666666666657</v>
      </c>
      <c r="H15" s="29">
        <f>G15-'👉 Current Week'!H15</f>
        <v>11.5</v>
      </c>
      <c r="I15" s="13"/>
    </row>
    <row r="16" spans="1:9" ht="26.25" customHeight="1" x14ac:dyDescent="0.15">
      <c r="A16" s="9"/>
      <c r="B16" s="23"/>
      <c r="C16" s="23"/>
      <c r="D16" s="23"/>
      <c r="E16" s="23"/>
      <c r="F16" s="28" t="s">
        <v>22</v>
      </c>
      <c r="G16" s="29">
        <f>SUM(G7:G14)</f>
        <v>147.83333333333334</v>
      </c>
      <c r="H16" s="29">
        <f>G16-'👉 Current Week'!H16</f>
        <v>-11.5</v>
      </c>
      <c r="I16" s="13"/>
    </row>
    <row r="17" spans="1:9" ht="25.5" customHeight="1" x14ac:dyDescent="0.15">
      <c r="A17" s="9"/>
      <c r="B17" s="23"/>
      <c r="C17" s="24"/>
      <c r="D17" s="23"/>
      <c r="E17" s="23"/>
      <c r="F17" s="25"/>
      <c r="G17" s="23"/>
      <c r="H17" s="23"/>
      <c r="I17" s="13"/>
    </row>
    <row r="18" spans="1:9" ht="18.75" customHeight="1" x14ac:dyDescent="0.15">
      <c r="A18" s="9"/>
      <c r="B18" s="33" t="s">
        <v>23</v>
      </c>
      <c r="C18" s="34"/>
      <c r="D18" s="34"/>
      <c r="E18" s="34"/>
      <c r="F18" s="35"/>
      <c r="G18" s="99"/>
      <c r="H18" s="85"/>
      <c r="I18" s="13"/>
    </row>
    <row r="19" spans="1:9" ht="13" x14ac:dyDescent="0.15">
      <c r="A19" s="9"/>
      <c r="B19" s="36" t="s">
        <v>28</v>
      </c>
      <c r="C19" s="40">
        <v>8</v>
      </c>
      <c r="D19" s="36" t="s">
        <v>25</v>
      </c>
      <c r="E19" s="36" t="s">
        <v>26</v>
      </c>
      <c r="F19" s="38">
        <f>C19*7</f>
        <v>56</v>
      </c>
      <c r="G19" s="81" t="s">
        <v>27</v>
      </c>
      <c r="H19" s="78"/>
      <c r="I19" s="13"/>
    </row>
    <row r="20" spans="1:9" ht="13" x14ac:dyDescent="0.15">
      <c r="A20" s="9"/>
      <c r="B20" s="36" t="s">
        <v>32</v>
      </c>
      <c r="C20" s="40">
        <v>15</v>
      </c>
      <c r="D20" s="36" t="s">
        <v>30</v>
      </c>
      <c r="E20" s="36" t="s">
        <v>26</v>
      </c>
      <c r="F20" s="38">
        <f>C20*7/60</f>
        <v>1.75</v>
      </c>
      <c r="G20" s="81" t="s">
        <v>31</v>
      </c>
      <c r="H20" s="78"/>
      <c r="I20" s="13"/>
    </row>
    <row r="21" spans="1:9" ht="13" x14ac:dyDescent="0.15">
      <c r="A21" s="9"/>
      <c r="B21" s="23"/>
      <c r="C21" s="24"/>
      <c r="D21" s="23"/>
      <c r="E21" s="41" t="s">
        <v>33</v>
      </c>
      <c r="F21" s="42">
        <f>F19+F20</f>
        <v>57.75</v>
      </c>
      <c r="G21" s="82" t="s">
        <v>34</v>
      </c>
      <c r="H21" s="78"/>
      <c r="I21" s="13"/>
    </row>
    <row r="22" spans="1:9" ht="13" x14ac:dyDescent="0.15">
      <c r="A22" s="9"/>
      <c r="B22" s="23"/>
      <c r="C22" s="24"/>
      <c r="D22" s="23"/>
      <c r="E22" s="41" t="s">
        <v>35</v>
      </c>
      <c r="F22" s="42">
        <f>168-F21</f>
        <v>110.25</v>
      </c>
      <c r="G22" s="82" t="s">
        <v>36</v>
      </c>
      <c r="H22" s="78"/>
      <c r="I22" s="13"/>
    </row>
    <row r="23" spans="1:9" ht="9.75" customHeight="1" x14ac:dyDescent="0.15">
      <c r="A23" s="9"/>
      <c r="B23" s="23"/>
      <c r="C23" s="24"/>
      <c r="D23" s="23"/>
      <c r="E23" s="43"/>
      <c r="F23" s="44"/>
      <c r="G23" s="43"/>
      <c r="H23" s="23"/>
      <c r="I23" s="13"/>
    </row>
    <row r="24" spans="1:9" ht="18.75" customHeight="1" x14ac:dyDescent="0.15">
      <c r="A24" s="45"/>
      <c r="B24" s="49" t="s">
        <v>37</v>
      </c>
      <c r="C24" s="50"/>
      <c r="D24" s="50"/>
      <c r="E24" s="50"/>
      <c r="F24" s="51"/>
      <c r="G24" s="89"/>
      <c r="H24" s="78"/>
      <c r="I24" s="13"/>
    </row>
    <row r="25" spans="1:9" ht="13" x14ac:dyDescent="0.15">
      <c r="A25" s="9"/>
      <c r="B25" s="36" t="s">
        <v>38</v>
      </c>
      <c r="C25" s="40">
        <v>7.5</v>
      </c>
      <c r="D25" s="36" t="s">
        <v>39</v>
      </c>
      <c r="E25" s="23"/>
      <c r="F25" s="25"/>
      <c r="G25" s="84"/>
      <c r="H25" s="85"/>
      <c r="I25" s="13"/>
    </row>
    <row r="26" spans="1:9" ht="13" x14ac:dyDescent="0.15">
      <c r="A26" s="9"/>
      <c r="B26" s="36" t="s">
        <v>40</v>
      </c>
      <c r="C26" s="40">
        <v>6</v>
      </c>
      <c r="D26" s="36" t="s">
        <v>41</v>
      </c>
      <c r="E26" s="36" t="s">
        <v>26</v>
      </c>
      <c r="F26" s="38">
        <f>C26*C25</f>
        <v>45</v>
      </c>
      <c r="G26" s="81" t="s">
        <v>42</v>
      </c>
      <c r="H26" s="78"/>
      <c r="I26" s="13"/>
    </row>
    <row r="27" spans="1:9" ht="13" x14ac:dyDescent="0.15">
      <c r="A27" s="9"/>
      <c r="B27" s="36" t="s">
        <v>43</v>
      </c>
      <c r="C27" s="40">
        <v>60</v>
      </c>
      <c r="D27" s="36" t="s">
        <v>44</v>
      </c>
      <c r="E27" s="36" t="s">
        <v>26</v>
      </c>
      <c r="F27" s="38">
        <f>C27*C26/60</f>
        <v>6</v>
      </c>
      <c r="G27" s="81" t="s">
        <v>45</v>
      </c>
      <c r="H27" s="78"/>
      <c r="I27" s="13"/>
    </row>
    <row r="28" spans="1:9" ht="13" x14ac:dyDescent="0.15">
      <c r="A28" s="9"/>
      <c r="B28" s="36" t="s">
        <v>46</v>
      </c>
      <c r="C28" s="40">
        <v>60</v>
      </c>
      <c r="D28" s="36" t="s">
        <v>47</v>
      </c>
      <c r="E28" s="36" t="s">
        <v>26</v>
      </c>
      <c r="F28" s="38">
        <f>C28*2*C26/60</f>
        <v>12</v>
      </c>
      <c r="G28" s="81" t="s">
        <v>48</v>
      </c>
      <c r="H28" s="78"/>
      <c r="I28" s="13"/>
    </row>
    <row r="29" spans="1:9" ht="13" x14ac:dyDescent="0.15">
      <c r="A29" s="9"/>
      <c r="B29" s="36" t="s">
        <v>49</v>
      </c>
      <c r="C29" s="40">
        <v>55</v>
      </c>
      <c r="D29" s="36" t="s">
        <v>50</v>
      </c>
      <c r="E29" s="36" t="s">
        <v>26</v>
      </c>
      <c r="F29" s="38">
        <f>C29*C26/60</f>
        <v>5.5</v>
      </c>
      <c r="G29" s="81" t="s">
        <v>51</v>
      </c>
      <c r="H29" s="78"/>
      <c r="I29" s="13"/>
    </row>
    <row r="30" spans="1:9" ht="13" x14ac:dyDescent="0.15">
      <c r="A30" s="9"/>
      <c r="B30" s="36" t="s">
        <v>49</v>
      </c>
      <c r="C30" s="40">
        <v>15</v>
      </c>
      <c r="D30" s="36" t="s">
        <v>52</v>
      </c>
      <c r="E30" s="36" t="s">
        <v>26</v>
      </c>
      <c r="F30" s="38">
        <f>C30*C26/60</f>
        <v>1.5</v>
      </c>
      <c r="G30" s="81" t="s">
        <v>53</v>
      </c>
      <c r="H30" s="78"/>
      <c r="I30" s="13"/>
    </row>
    <row r="31" spans="1:9" ht="13" x14ac:dyDescent="0.15">
      <c r="A31" s="9"/>
      <c r="B31" s="23"/>
      <c r="C31" s="24"/>
      <c r="D31" s="23"/>
      <c r="E31" s="41" t="s">
        <v>54</v>
      </c>
      <c r="F31" s="42">
        <f>SUM(F26:F30)</f>
        <v>70</v>
      </c>
      <c r="G31" s="82" t="s">
        <v>55</v>
      </c>
      <c r="H31" s="78"/>
      <c r="I31" s="13"/>
    </row>
    <row r="32" spans="1:9" ht="13" x14ac:dyDescent="0.15">
      <c r="A32" s="9"/>
      <c r="B32" s="23"/>
      <c r="C32" s="24"/>
      <c r="D32" s="23"/>
      <c r="E32" s="41" t="s">
        <v>35</v>
      </c>
      <c r="F32" s="42">
        <f>F22-F31</f>
        <v>40.25</v>
      </c>
      <c r="G32" s="82" t="s">
        <v>36</v>
      </c>
      <c r="H32" s="78"/>
      <c r="I32" s="13"/>
    </row>
    <row r="33" spans="1:9" ht="9.75" customHeight="1" x14ac:dyDescent="0.15">
      <c r="A33" s="9"/>
      <c r="B33" s="23"/>
      <c r="C33" s="24"/>
      <c r="D33" s="23"/>
      <c r="E33" s="52"/>
      <c r="F33" s="53"/>
      <c r="G33" s="52"/>
      <c r="H33" s="23"/>
      <c r="I33" s="13"/>
    </row>
    <row r="34" spans="1:9" ht="18.75" customHeight="1" x14ac:dyDescent="0.15">
      <c r="A34" s="54"/>
      <c r="B34" s="49" t="s">
        <v>56</v>
      </c>
      <c r="C34" s="59"/>
      <c r="D34" s="59"/>
      <c r="E34" s="59"/>
      <c r="F34" s="60"/>
      <c r="G34" s="83"/>
      <c r="H34" s="78"/>
      <c r="I34" s="57"/>
    </row>
    <row r="35" spans="1:9" ht="13" x14ac:dyDescent="0.15">
      <c r="A35" s="9"/>
      <c r="B35" s="61" t="s">
        <v>57</v>
      </c>
      <c r="C35" s="63">
        <v>15</v>
      </c>
      <c r="D35" s="36" t="s">
        <v>58</v>
      </c>
      <c r="E35" s="23"/>
      <c r="F35" s="25"/>
      <c r="G35" s="84"/>
      <c r="H35" s="85"/>
      <c r="I35" s="13"/>
    </row>
    <row r="36" spans="1:9" ht="13" x14ac:dyDescent="0.15">
      <c r="A36" s="9"/>
      <c r="B36" s="36" t="s">
        <v>59</v>
      </c>
      <c r="C36" s="40">
        <v>5</v>
      </c>
      <c r="D36" s="36" t="s">
        <v>60</v>
      </c>
      <c r="E36" s="36" t="s">
        <v>26</v>
      </c>
      <c r="F36" s="38">
        <f>C35+C36</f>
        <v>20</v>
      </c>
      <c r="G36" s="81" t="s">
        <v>61</v>
      </c>
      <c r="H36" s="78"/>
      <c r="I36" s="13"/>
    </row>
    <row r="37" spans="1:9" ht="13" x14ac:dyDescent="0.15">
      <c r="A37" s="9"/>
      <c r="B37" s="23"/>
      <c r="C37" s="24"/>
      <c r="D37" s="23"/>
      <c r="E37" s="36" t="s">
        <v>62</v>
      </c>
      <c r="F37" s="38">
        <f>F36*7/60</f>
        <v>2.3333333333333335</v>
      </c>
      <c r="G37" s="81" t="s">
        <v>63</v>
      </c>
      <c r="H37" s="78"/>
      <c r="I37" s="13"/>
    </row>
    <row r="38" spans="1:9" ht="13" x14ac:dyDescent="0.15">
      <c r="A38" s="9"/>
      <c r="B38" s="36" t="s">
        <v>64</v>
      </c>
      <c r="C38" s="40">
        <v>20</v>
      </c>
      <c r="D38" s="36" t="s">
        <v>65</v>
      </c>
      <c r="E38" s="23"/>
      <c r="F38" s="25"/>
      <c r="G38" s="84"/>
      <c r="H38" s="85"/>
      <c r="I38" s="13"/>
    </row>
    <row r="39" spans="1:9" ht="13" x14ac:dyDescent="0.15">
      <c r="A39" s="9"/>
      <c r="B39" s="36" t="s">
        <v>59</v>
      </c>
      <c r="C39" s="40">
        <v>5</v>
      </c>
      <c r="D39" s="36" t="s">
        <v>60</v>
      </c>
      <c r="E39" s="36" t="s">
        <v>26</v>
      </c>
      <c r="F39" s="38">
        <f>C38+C39</f>
        <v>25</v>
      </c>
      <c r="G39" s="81" t="s">
        <v>66</v>
      </c>
      <c r="H39" s="78"/>
      <c r="I39" s="13"/>
    </row>
    <row r="40" spans="1:9" ht="13" x14ac:dyDescent="0.15">
      <c r="A40" s="9"/>
      <c r="B40" s="23"/>
      <c r="C40" s="24"/>
      <c r="D40" s="23"/>
      <c r="E40" s="36" t="s">
        <v>62</v>
      </c>
      <c r="F40" s="38">
        <f>F39*(7-C26)/60</f>
        <v>0.41666666666666669</v>
      </c>
      <c r="G40" s="81" t="s">
        <v>67</v>
      </c>
      <c r="H40" s="78"/>
      <c r="I40" s="13"/>
    </row>
    <row r="41" spans="1:9" ht="13" x14ac:dyDescent="0.15">
      <c r="A41" s="9"/>
      <c r="B41" s="36" t="s">
        <v>57</v>
      </c>
      <c r="C41" s="40">
        <v>15</v>
      </c>
      <c r="D41" s="36" t="s">
        <v>68</v>
      </c>
      <c r="E41" s="23"/>
      <c r="F41" s="25"/>
      <c r="G41" s="84"/>
      <c r="H41" s="85"/>
      <c r="I41" s="13"/>
    </row>
    <row r="42" spans="1:9" ht="13" x14ac:dyDescent="0.15">
      <c r="A42" s="9"/>
      <c r="B42" s="36" t="s">
        <v>59</v>
      </c>
      <c r="C42" s="40">
        <v>5</v>
      </c>
      <c r="D42" s="36" t="s">
        <v>69</v>
      </c>
      <c r="E42" s="36" t="s">
        <v>26</v>
      </c>
      <c r="F42" s="38">
        <f>C41+C42</f>
        <v>20</v>
      </c>
      <c r="G42" s="81" t="s">
        <v>70</v>
      </c>
      <c r="H42" s="78"/>
      <c r="I42" s="13"/>
    </row>
    <row r="43" spans="1:9" ht="13" x14ac:dyDescent="0.15">
      <c r="A43" s="9"/>
      <c r="B43" s="23"/>
      <c r="C43" s="24"/>
      <c r="D43" s="23"/>
      <c r="E43" s="36" t="s">
        <v>62</v>
      </c>
      <c r="F43" s="38">
        <f>F42*7/60</f>
        <v>2.3333333333333335</v>
      </c>
      <c r="G43" s="81" t="s">
        <v>71</v>
      </c>
      <c r="H43" s="78"/>
      <c r="I43" s="13"/>
    </row>
    <row r="44" spans="1:9" ht="13" x14ac:dyDescent="0.15">
      <c r="A44" s="9"/>
      <c r="B44" s="23"/>
      <c r="C44" s="24"/>
      <c r="D44" s="23"/>
      <c r="E44" s="41" t="s">
        <v>72</v>
      </c>
      <c r="F44" s="42">
        <f>F37+F40+F43</f>
        <v>5.0833333333333339</v>
      </c>
      <c r="G44" s="82" t="s">
        <v>73</v>
      </c>
      <c r="H44" s="78"/>
      <c r="I44" s="13"/>
    </row>
    <row r="45" spans="1:9" ht="13" x14ac:dyDescent="0.15">
      <c r="A45" s="9"/>
      <c r="B45" s="23"/>
      <c r="C45" s="24"/>
      <c r="D45" s="23"/>
      <c r="E45" s="41" t="s">
        <v>35</v>
      </c>
      <c r="F45" s="42">
        <f>F32-F44</f>
        <v>35.166666666666664</v>
      </c>
      <c r="G45" s="82" t="s">
        <v>36</v>
      </c>
      <c r="H45" s="78"/>
      <c r="I45" s="13"/>
    </row>
    <row r="46" spans="1:9" ht="9" customHeight="1" x14ac:dyDescent="0.15">
      <c r="A46" s="9"/>
      <c r="B46" s="23"/>
      <c r="C46" s="24"/>
      <c r="D46" s="23"/>
      <c r="E46" s="23"/>
      <c r="F46" s="25"/>
      <c r="G46" s="23"/>
      <c r="H46" s="23"/>
      <c r="I46" s="13"/>
    </row>
    <row r="47" spans="1:9" ht="18.75" customHeight="1" x14ac:dyDescent="0.15">
      <c r="A47" s="54"/>
      <c r="B47" s="33" t="s">
        <v>74</v>
      </c>
      <c r="C47" s="33"/>
      <c r="D47" s="33"/>
      <c r="E47" s="33"/>
      <c r="F47" s="65"/>
      <c r="G47" s="86"/>
      <c r="H47" s="85"/>
      <c r="I47" s="57"/>
    </row>
    <row r="48" spans="1:9" ht="13" x14ac:dyDescent="0.15">
      <c r="A48" s="9"/>
      <c r="B48" s="36" t="s">
        <v>75</v>
      </c>
      <c r="C48" s="40">
        <v>0</v>
      </c>
      <c r="D48" s="39" t="s">
        <v>76</v>
      </c>
      <c r="E48" s="66"/>
      <c r="F48" s="67"/>
      <c r="G48" s="77"/>
      <c r="H48" s="78"/>
      <c r="I48" s="13"/>
    </row>
    <row r="49" spans="1:9" ht="13" x14ac:dyDescent="0.15">
      <c r="A49" s="9"/>
      <c r="B49" s="36" t="s">
        <v>77</v>
      </c>
      <c r="C49" s="40">
        <v>0</v>
      </c>
      <c r="D49" s="36" t="s">
        <v>78</v>
      </c>
      <c r="E49" s="14" t="s">
        <v>26</v>
      </c>
      <c r="F49" s="68">
        <f>C49*C48/60</f>
        <v>0</v>
      </c>
      <c r="G49" s="79" t="s">
        <v>79</v>
      </c>
      <c r="H49" s="80"/>
      <c r="I49" s="13"/>
    </row>
    <row r="50" spans="1:9" ht="13" x14ac:dyDescent="0.15">
      <c r="A50" s="9"/>
      <c r="B50" s="36" t="s">
        <v>80</v>
      </c>
      <c r="C50" s="40">
        <v>0</v>
      </c>
      <c r="D50" s="39" t="s">
        <v>76</v>
      </c>
      <c r="E50" s="66"/>
      <c r="F50" s="67"/>
      <c r="G50" s="77"/>
      <c r="H50" s="78"/>
      <c r="I50" s="13"/>
    </row>
    <row r="51" spans="1:9" ht="13" x14ac:dyDescent="0.15">
      <c r="A51" s="9"/>
      <c r="B51" s="36" t="s">
        <v>81</v>
      </c>
      <c r="C51" s="40">
        <v>0</v>
      </c>
      <c r="D51" s="36" t="s">
        <v>82</v>
      </c>
      <c r="E51" s="14" t="s">
        <v>26</v>
      </c>
      <c r="F51" s="68">
        <f>C50*C51/60</f>
        <v>0</v>
      </c>
      <c r="G51" s="79" t="s">
        <v>83</v>
      </c>
      <c r="H51" s="80"/>
      <c r="I51" s="13"/>
    </row>
    <row r="52" spans="1:9" ht="13" x14ac:dyDescent="0.15">
      <c r="A52" s="9"/>
      <c r="B52" s="36" t="s">
        <v>84</v>
      </c>
      <c r="C52" s="40">
        <v>1</v>
      </c>
      <c r="D52" s="39" t="s">
        <v>76</v>
      </c>
      <c r="E52" s="66"/>
      <c r="F52" s="67"/>
      <c r="G52" s="77"/>
      <c r="H52" s="78"/>
      <c r="I52" s="13"/>
    </row>
    <row r="53" spans="1:9" ht="13" x14ac:dyDescent="0.15">
      <c r="A53" s="9"/>
      <c r="B53" s="36" t="s">
        <v>85</v>
      </c>
      <c r="C53" s="40">
        <v>30</v>
      </c>
      <c r="D53" s="36" t="s">
        <v>82</v>
      </c>
      <c r="E53" s="14" t="s">
        <v>26</v>
      </c>
      <c r="F53" s="68">
        <f>C53*C52/60</f>
        <v>0.5</v>
      </c>
      <c r="G53" s="79" t="s">
        <v>86</v>
      </c>
      <c r="H53" s="80"/>
      <c r="I53" s="13"/>
    </row>
    <row r="54" spans="1:9" ht="13" x14ac:dyDescent="0.15">
      <c r="A54" s="9"/>
      <c r="B54" s="36" t="s">
        <v>87</v>
      </c>
      <c r="C54" s="40">
        <v>1</v>
      </c>
      <c r="D54" s="39" t="s">
        <v>88</v>
      </c>
      <c r="E54" s="66"/>
      <c r="F54" s="67"/>
      <c r="G54" s="77"/>
      <c r="H54" s="78"/>
      <c r="I54" s="13"/>
    </row>
    <row r="55" spans="1:9" ht="13" x14ac:dyDescent="0.15">
      <c r="A55" s="9"/>
      <c r="B55" s="23"/>
      <c r="C55" s="24"/>
      <c r="D55" s="23"/>
      <c r="E55" s="69" t="s">
        <v>89</v>
      </c>
      <c r="F55" s="70">
        <f>F49+F51+F53+C54</f>
        <v>1.5</v>
      </c>
      <c r="G55" s="101" t="s">
        <v>90</v>
      </c>
      <c r="H55" s="96"/>
      <c r="I55" s="13"/>
    </row>
    <row r="56" spans="1:9" ht="13" x14ac:dyDescent="0.15">
      <c r="A56" s="9"/>
      <c r="B56" s="23"/>
      <c r="C56" s="24"/>
      <c r="D56" s="23"/>
      <c r="E56" s="41" t="s">
        <v>35</v>
      </c>
      <c r="F56" s="42">
        <f>F45-F55</f>
        <v>33.666666666666664</v>
      </c>
      <c r="G56" s="82" t="s">
        <v>36</v>
      </c>
      <c r="H56" s="78"/>
      <c r="I56" s="13"/>
    </row>
    <row r="57" spans="1:9" ht="10.5" customHeight="1" x14ac:dyDescent="0.15">
      <c r="A57" s="9"/>
      <c r="B57" s="23"/>
      <c r="C57" s="24"/>
      <c r="D57" s="23"/>
      <c r="E57" s="52"/>
      <c r="F57" s="53"/>
      <c r="G57" s="52"/>
      <c r="H57" s="23"/>
      <c r="I57" s="13"/>
    </row>
    <row r="58" spans="1:9" ht="18.75" customHeight="1" x14ac:dyDescent="0.15">
      <c r="A58" s="54"/>
      <c r="B58" s="33" t="s">
        <v>91</v>
      </c>
      <c r="C58" s="33"/>
      <c r="D58" s="33"/>
      <c r="E58" s="33"/>
      <c r="F58" s="65"/>
      <c r="G58" s="86"/>
      <c r="H58" s="85"/>
      <c r="I58" s="57"/>
    </row>
    <row r="59" spans="1:9" ht="13" x14ac:dyDescent="0.15">
      <c r="A59" s="9"/>
      <c r="B59" s="36" t="s">
        <v>92</v>
      </c>
      <c r="C59" s="40">
        <v>0</v>
      </c>
      <c r="D59" s="36" t="s">
        <v>93</v>
      </c>
      <c r="E59" s="36" t="s">
        <v>26</v>
      </c>
      <c r="F59" s="38">
        <f>5*C59</f>
        <v>0</v>
      </c>
      <c r="G59" s="81" t="s">
        <v>94</v>
      </c>
      <c r="H59" s="78"/>
      <c r="I59" s="13"/>
    </row>
    <row r="60" spans="1:9" ht="13" x14ac:dyDescent="0.15">
      <c r="A60" s="9"/>
      <c r="B60" s="36" t="s">
        <v>95</v>
      </c>
      <c r="C60" s="40">
        <v>0</v>
      </c>
      <c r="D60" s="36" t="s">
        <v>93</v>
      </c>
      <c r="E60" s="36" t="s">
        <v>26</v>
      </c>
      <c r="F60" s="71">
        <f>2*C60</f>
        <v>0</v>
      </c>
      <c r="G60" s="104" t="s">
        <v>96</v>
      </c>
      <c r="H60" s="92"/>
      <c r="I60" s="13"/>
    </row>
    <row r="61" spans="1:9" ht="13" x14ac:dyDescent="0.15">
      <c r="A61" s="9"/>
      <c r="B61" s="36" t="s">
        <v>97</v>
      </c>
      <c r="C61" s="40">
        <v>0</v>
      </c>
      <c r="D61" s="39" t="s">
        <v>98</v>
      </c>
      <c r="E61" s="3"/>
      <c r="F61" s="6"/>
      <c r="G61" s="103"/>
      <c r="H61" s="92"/>
      <c r="I61" s="13"/>
    </row>
    <row r="62" spans="1:9" ht="13" x14ac:dyDescent="0.15">
      <c r="A62" s="9"/>
      <c r="B62" s="36" t="s">
        <v>97</v>
      </c>
      <c r="C62" s="40">
        <v>0</v>
      </c>
      <c r="D62" s="39" t="s">
        <v>99</v>
      </c>
      <c r="E62" s="72"/>
      <c r="F62" s="73"/>
      <c r="G62" s="100"/>
      <c r="H62" s="96"/>
      <c r="I62" s="13"/>
    </row>
    <row r="63" spans="1:9" ht="13" x14ac:dyDescent="0.15">
      <c r="A63" s="9"/>
      <c r="B63" s="23"/>
      <c r="C63" s="24"/>
      <c r="D63" s="23"/>
      <c r="E63" s="69" t="s">
        <v>100</v>
      </c>
      <c r="F63" s="70">
        <f>F59+F60+C61+C62</f>
        <v>0</v>
      </c>
      <c r="G63" s="101" t="s">
        <v>101</v>
      </c>
      <c r="H63" s="96"/>
      <c r="I63" s="13"/>
    </row>
    <row r="64" spans="1:9" ht="13" x14ac:dyDescent="0.15">
      <c r="A64" s="9"/>
      <c r="B64" s="23"/>
      <c r="C64" s="24"/>
      <c r="D64" s="23"/>
      <c r="E64" s="41" t="s">
        <v>35</v>
      </c>
      <c r="F64" s="42">
        <f>F56-F63</f>
        <v>33.666666666666664</v>
      </c>
      <c r="G64" s="82" t="s">
        <v>36</v>
      </c>
      <c r="H64" s="78"/>
      <c r="I64" s="13"/>
    </row>
    <row r="65" spans="1:9" ht="10.5" customHeight="1" x14ac:dyDescent="0.15">
      <c r="A65" s="9"/>
      <c r="B65" s="23"/>
      <c r="C65" s="24"/>
      <c r="D65" s="23"/>
      <c r="E65" s="52"/>
      <c r="F65" s="53"/>
      <c r="G65" s="52"/>
      <c r="H65" s="23"/>
      <c r="I65" s="13"/>
    </row>
    <row r="66" spans="1:9" ht="18.75" customHeight="1" x14ac:dyDescent="0.15">
      <c r="A66" s="54"/>
      <c r="B66" s="33" t="s">
        <v>102</v>
      </c>
      <c r="C66" s="33"/>
      <c r="D66" s="33"/>
      <c r="E66" s="33"/>
      <c r="F66" s="65"/>
      <c r="G66" s="86"/>
      <c r="H66" s="85"/>
      <c r="I66" s="57"/>
    </row>
    <row r="67" spans="1:9" ht="13" x14ac:dyDescent="0.15">
      <c r="A67" s="9"/>
      <c r="B67" s="36" t="s">
        <v>97</v>
      </c>
      <c r="C67" s="40">
        <v>1.75</v>
      </c>
      <c r="D67" s="39" t="s">
        <v>103</v>
      </c>
      <c r="E67" s="3"/>
      <c r="F67" s="6"/>
      <c r="G67" s="103"/>
      <c r="H67" s="92"/>
      <c r="I67" s="13"/>
    </row>
    <row r="68" spans="1:9" ht="13" x14ac:dyDescent="0.15">
      <c r="A68" s="9"/>
      <c r="B68" s="36" t="s">
        <v>97</v>
      </c>
      <c r="C68" s="40">
        <v>0</v>
      </c>
      <c r="D68" s="39" t="s">
        <v>104</v>
      </c>
      <c r="E68" s="72"/>
      <c r="F68" s="73"/>
      <c r="G68" s="100"/>
      <c r="H68" s="96"/>
      <c r="I68" s="13"/>
    </row>
    <row r="69" spans="1:9" ht="13" x14ac:dyDescent="0.15">
      <c r="A69" s="9"/>
      <c r="B69" s="23"/>
      <c r="C69" s="24"/>
      <c r="D69" s="23"/>
      <c r="E69" s="69" t="s">
        <v>105</v>
      </c>
      <c r="F69" s="70">
        <f>C67+C68</f>
        <v>1.75</v>
      </c>
      <c r="G69" s="101" t="s">
        <v>106</v>
      </c>
      <c r="H69" s="96"/>
      <c r="I69" s="13"/>
    </row>
    <row r="70" spans="1:9" ht="13" x14ac:dyDescent="0.15">
      <c r="A70" s="9"/>
      <c r="B70" s="23"/>
      <c r="C70" s="24"/>
      <c r="D70" s="23"/>
      <c r="E70" s="41" t="s">
        <v>35</v>
      </c>
      <c r="F70" s="42">
        <f>F64-F69</f>
        <v>31.916666666666664</v>
      </c>
      <c r="G70" s="82" t="s">
        <v>36</v>
      </c>
      <c r="H70" s="78"/>
      <c r="I70" s="13"/>
    </row>
    <row r="71" spans="1:9" ht="10.5" customHeight="1" x14ac:dyDescent="0.15">
      <c r="A71" s="9"/>
      <c r="B71" s="23"/>
      <c r="C71" s="24"/>
      <c r="D71" s="23"/>
      <c r="E71" s="52"/>
      <c r="F71" s="53"/>
      <c r="G71" s="52"/>
      <c r="H71" s="23"/>
      <c r="I71" s="13"/>
    </row>
    <row r="72" spans="1:9" ht="18.75" customHeight="1" x14ac:dyDescent="0.15">
      <c r="A72" s="54"/>
      <c r="B72" s="33" t="s">
        <v>107</v>
      </c>
      <c r="C72" s="33"/>
      <c r="D72" s="33"/>
      <c r="E72" s="33"/>
      <c r="F72" s="65"/>
      <c r="G72" s="86"/>
      <c r="H72" s="85"/>
      <c r="I72" s="57"/>
    </row>
    <row r="73" spans="1:9" ht="13" x14ac:dyDescent="0.15">
      <c r="A73" s="9"/>
      <c r="B73" s="36" t="s">
        <v>97</v>
      </c>
      <c r="C73" s="40">
        <v>2</v>
      </c>
      <c r="D73" s="39" t="s">
        <v>108</v>
      </c>
      <c r="E73" s="3"/>
      <c r="F73" s="6"/>
      <c r="G73" s="103"/>
      <c r="H73" s="92"/>
      <c r="I73" s="13"/>
    </row>
    <row r="74" spans="1:9" ht="13" x14ac:dyDescent="0.15">
      <c r="A74" s="9"/>
      <c r="B74" s="36" t="s">
        <v>97</v>
      </c>
      <c r="C74" s="40">
        <v>2</v>
      </c>
      <c r="D74" s="39" t="s">
        <v>109</v>
      </c>
      <c r="E74" s="9"/>
      <c r="F74" s="25"/>
      <c r="G74" s="84"/>
      <c r="H74" s="80"/>
      <c r="I74" s="13"/>
    </row>
    <row r="75" spans="1:9" ht="13" x14ac:dyDescent="0.15">
      <c r="A75" s="9"/>
      <c r="B75" s="36" t="s">
        <v>97</v>
      </c>
      <c r="C75" s="40">
        <v>0</v>
      </c>
      <c r="D75" s="39" t="s">
        <v>110</v>
      </c>
      <c r="E75" s="9"/>
      <c r="F75" s="25"/>
      <c r="G75" s="84"/>
      <c r="H75" s="80"/>
      <c r="I75" s="13"/>
    </row>
    <row r="76" spans="1:9" ht="13" x14ac:dyDescent="0.15">
      <c r="A76" s="9"/>
      <c r="B76" s="36" t="s">
        <v>97</v>
      </c>
      <c r="C76" s="40">
        <v>0</v>
      </c>
      <c r="D76" s="39" t="s">
        <v>111</v>
      </c>
      <c r="E76" s="9"/>
      <c r="F76" s="25"/>
      <c r="G76" s="84"/>
      <c r="H76" s="80"/>
      <c r="I76" s="13"/>
    </row>
    <row r="77" spans="1:9" ht="13" x14ac:dyDescent="0.15">
      <c r="A77" s="9"/>
      <c r="B77" s="36" t="s">
        <v>97</v>
      </c>
      <c r="C77" s="40">
        <v>1</v>
      </c>
      <c r="D77" s="39" t="s">
        <v>112</v>
      </c>
      <c r="E77" s="72"/>
      <c r="F77" s="73"/>
      <c r="G77" s="100"/>
      <c r="H77" s="96"/>
      <c r="I77" s="13"/>
    </row>
    <row r="78" spans="1:9" ht="13" x14ac:dyDescent="0.15">
      <c r="A78" s="9"/>
      <c r="B78" s="23"/>
      <c r="C78" s="24"/>
      <c r="D78" s="23"/>
      <c r="E78" s="69" t="s">
        <v>113</v>
      </c>
      <c r="F78" s="70">
        <f>SUM(C73:C77)</f>
        <v>5</v>
      </c>
      <c r="G78" s="101" t="s">
        <v>114</v>
      </c>
      <c r="H78" s="96"/>
      <c r="I78" s="13"/>
    </row>
    <row r="79" spans="1:9" ht="13" x14ac:dyDescent="0.15">
      <c r="A79" s="9"/>
      <c r="B79" s="23"/>
      <c r="C79" s="24"/>
      <c r="D79" s="23"/>
      <c r="E79" s="41" t="s">
        <v>35</v>
      </c>
      <c r="F79" s="42">
        <f>F70-F78</f>
        <v>26.916666666666664</v>
      </c>
      <c r="G79" s="82" t="s">
        <v>36</v>
      </c>
      <c r="H79" s="78"/>
      <c r="I79" s="13"/>
    </row>
    <row r="80" spans="1:9" ht="9.75" customHeight="1" x14ac:dyDescent="0.15">
      <c r="A80" s="9"/>
      <c r="B80" s="23"/>
      <c r="C80" s="24"/>
      <c r="D80" s="23"/>
      <c r="E80" s="52"/>
      <c r="F80" s="53"/>
      <c r="G80" s="52"/>
      <c r="H80" s="23"/>
      <c r="I80" s="13"/>
    </row>
    <row r="81" spans="1:9" ht="18.75" customHeight="1" x14ac:dyDescent="0.15">
      <c r="A81" s="54"/>
      <c r="B81" s="33" t="s">
        <v>115</v>
      </c>
      <c r="C81" s="33"/>
      <c r="D81" s="33"/>
      <c r="E81" s="33"/>
      <c r="F81" s="65"/>
      <c r="G81" s="86"/>
      <c r="H81" s="85"/>
      <c r="I81" s="57"/>
    </row>
    <row r="82" spans="1:9" ht="13" x14ac:dyDescent="0.15">
      <c r="A82" s="9"/>
      <c r="B82" s="36" t="s">
        <v>97</v>
      </c>
      <c r="C82" s="40">
        <v>1.75</v>
      </c>
      <c r="D82" s="39" t="s">
        <v>116</v>
      </c>
      <c r="E82" s="3"/>
      <c r="F82" s="6"/>
      <c r="G82" s="103"/>
      <c r="H82" s="92"/>
      <c r="I82" s="13"/>
    </row>
    <row r="83" spans="1:9" ht="13" x14ac:dyDescent="0.15">
      <c r="A83" s="9"/>
      <c r="B83" s="36" t="s">
        <v>97</v>
      </c>
      <c r="C83" s="40">
        <v>5</v>
      </c>
      <c r="D83" s="39" t="s">
        <v>117</v>
      </c>
      <c r="E83" s="72"/>
      <c r="F83" s="73"/>
      <c r="G83" s="100"/>
      <c r="H83" s="96"/>
      <c r="I83" s="13"/>
    </row>
    <row r="84" spans="1:9" ht="13" x14ac:dyDescent="0.15">
      <c r="A84" s="9"/>
      <c r="B84" s="23"/>
      <c r="C84" s="24"/>
      <c r="D84" s="23"/>
      <c r="E84" s="69" t="s">
        <v>118</v>
      </c>
      <c r="F84" s="70">
        <f>C82+C83</f>
        <v>6.75</v>
      </c>
      <c r="G84" s="101" t="s">
        <v>119</v>
      </c>
      <c r="H84" s="96"/>
      <c r="I84" s="13"/>
    </row>
    <row r="85" spans="1:9" ht="13" x14ac:dyDescent="0.15">
      <c r="A85" s="9"/>
      <c r="B85" s="23"/>
      <c r="C85" s="24"/>
      <c r="D85" s="23"/>
      <c r="E85" s="41" t="s">
        <v>35</v>
      </c>
      <c r="F85" s="42">
        <f>F79-F84</f>
        <v>20.166666666666664</v>
      </c>
      <c r="G85" s="82" t="s">
        <v>120</v>
      </c>
      <c r="H85" s="78"/>
      <c r="I85" s="13"/>
    </row>
    <row r="86" spans="1:9" ht="13" x14ac:dyDescent="0.15">
      <c r="A86" s="72"/>
      <c r="B86" s="74"/>
      <c r="C86" s="75"/>
      <c r="D86" s="74"/>
      <c r="E86" s="74"/>
      <c r="F86" s="73"/>
      <c r="G86" s="74"/>
      <c r="H86" s="74"/>
      <c r="I86" s="76"/>
    </row>
  </sheetData>
  <mergeCells count="62">
    <mergeCell ref="G85:H85"/>
    <mergeCell ref="G72:H72"/>
    <mergeCell ref="G73:H73"/>
    <mergeCell ref="G74:H74"/>
    <mergeCell ref="G75:H75"/>
    <mergeCell ref="G76:H76"/>
    <mergeCell ref="G77:H77"/>
    <mergeCell ref="G78:H78"/>
    <mergeCell ref="G79:H79"/>
    <mergeCell ref="G81:H81"/>
    <mergeCell ref="G82:H82"/>
    <mergeCell ref="G83:H83"/>
    <mergeCell ref="G84:H84"/>
    <mergeCell ref="B2:D4"/>
    <mergeCell ref="G18:H18"/>
    <mergeCell ref="G19:H19"/>
    <mergeCell ref="G20:H20"/>
    <mergeCell ref="G21:H21"/>
    <mergeCell ref="G22:H22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8:H58"/>
    <mergeCell ref="G59:H59"/>
    <mergeCell ref="G60:H60"/>
    <mergeCell ref="G67:H67"/>
    <mergeCell ref="G68:H68"/>
    <mergeCell ref="G69:H69"/>
    <mergeCell ref="G70:H70"/>
    <mergeCell ref="G61:H61"/>
    <mergeCell ref="G62:H62"/>
    <mergeCell ref="G63:H63"/>
    <mergeCell ref="G64:H64"/>
    <mergeCell ref="G66:H6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 ME - Instructions</vt:lpstr>
      <vt:lpstr>⏳ 168 Hours Template</vt:lpstr>
      <vt:lpstr>👉 Current Week</vt:lpstr>
      <vt:lpstr>🌈 Ideal Week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Sharavana Sudhan Jeganathan</cp:lastModifiedBy>
  <dcterms:modified xsi:type="dcterms:W3CDTF">2025-07-05T15:23:19Z</dcterms:modified>
</cp:coreProperties>
</file>