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ongruent Data Plot" sheetId="2" r:id="rId4"/>
    <sheet state="visible" name="InCongruent Data plot" sheetId="3" r:id="rId5"/>
  </sheets>
  <definedNames>
    <definedName name="Incongruent">'InCongruent Data plot'!$B$3:$B$26</definedName>
    <definedName name="Congruent">'Congruent Data Plot'!$B$3:$B$26</definedName>
    <definedName name="Bins">'Congruent Data Plot'!$F$3:$F$26</definedName>
  </definedNames>
  <calcPr/>
</workbook>
</file>

<file path=xl/sharedStrings.xml><?xml version="1.0" encoding="utf-8"?>
<sst xmlns="http://schemas.openxmlformats.org/spreadsheetml/2006/main" count="31" uniqueCount="23">
  <si>
    <t>Congruent(X)</t>
  </si>
  <si>
    <t>Incongruent(Y)</t>
  </si>
  <si>
    <t>d = (Xi - Yi)</t>
  </si>
  <si>
    <t>Sd</t>
  </si>
  <si>
    <t>SE(d)</t>
  </si>
  <si>
    <t>Mean(X)</t>
  </si>
  <si>
    <t>Mean(Y)</t>
  </si>
  <si>
    <t>n1</t>
  </si>
  <si>
    <t>n2</t>
  </si>
  <si>
    <t>df(X)</t>
  </si>
  <si>
    <t>df(Y)</t>
  </si>
  <si>
    <t>Mean(d)</t>
  </si>
  <si>
    <t>Standard Error</t>
  </si>
  <si>
    <t>t statistic</t>
  </si>
  <si>
    <t>t Critical</t>
  </si>
  <si>
    <t>Margin of Error</t>
  </si>
  <si>
    <t>Confidence Interval(Low)</t>
  </si>
  <si>
    <t>Confidence Interval(High)</t>
  </si>
  <si>
    <t>Mean</t>
  </si>
  <si>
    <t>Bar</t>
  </si>
  <si>
    <t>Histogram</t>
  </si>
  <si>
    <t>Median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</si>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</sst>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Congruent Words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'Congruent Data Plot'!$G$2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'Congruent Data Plot'!$F$3:$F$27</c:f>
            </c:strRef>
          </c:cat>
          <c:val>
            <c:numRef>
              <c:f>'Congruent Data Plot'!$G$3:$G$27</c:f>
            </c:numRef>
          </c:val>
          <c:smooth val="0"/>
        </c:ser>
        <c:axId val="880571362"/>
        <c:axId val="84750060"/>
      </c:lineChart>
      <c:catAx>
        <c:axId val="880571362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84750060"/>
      </c:catAx>
      <c:valAx>
        <c:axId val="847500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 sz="1200"/>
            </a:pPr>
          </a:p>
        </c:txPr>
        <c:crossAx val="880571362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Incongruent Words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'InCongruent Data plot'!$G$2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'InCongruent Data plot'!$F$3:$F$27</c:f>
            </c:strRef>
          </c:cat>
          <c:val>
            <c:numRef>
              <c:f>'InCongruent Data plot'!$G$3:$G$27</c:f>
            </c:numRef>
          </c:val>
          <c:smooth val="0"/>
        </c:ser>
        <c:axId val="1605998922"/>
        <c:axId val="94850642"/>
      </c:lineChart>
      <c:catAx>
        <c:axId val="1605998922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94850642"/>
      </c:catAx>
      <c:valAx>
        <c:axId val="94850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 sz="1200"/>
            </a:pPr>
          </a:p>
        </c:txPr>
        <c:crossAx val="1605998922"/>
      </c:valAx>
      <c:spPr>
        <a:solidFill>
          <a:srgbClr val="FFFFFF"/>
        </a:solidFill>
      </c:spPr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19050</xdr:colOff>
      <xdr:row>28</xdr:row>
      <xdr:rowOff>28575</xdr:rowOff>
    </xdr:from>
    <xdr:to>
      <xdr:col>6</xdr:col>
      <xdr:colOff>752475</xdr:colOff>
      <xdr:row>45</xdr:row>
      <xdr:rowOff>161925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933450</xdr:colOff>
      <xdr:row>28</xdr:row>
      <xdr:rowOff>104775</xdr:rowOff>
    </xdr:from>
    <xdr:to>
      <xdr:col>6</xdr:col>
      <xdr:colOff>704850</xdr:colOff>
      <xdr:row>46</xdr:row>
      <xdr:rowOff>38100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43"/>
    <col customWidth="1" min="6" max="6" width="19.14"/>
    <col customWidth="1" min="7" max="7" width="21.0"/>
    <col customWidth="1" min="8" max="9" width="14.43"/>
    <col customWidth="1" min="10" max="10" width="21.86"/>
    <col customWidth="1" min="11" max="11" width="14.43"/>
  </cols>
  <sheetData>
    <row r="1" ht="15.75" customHeight="1">
      <c r="A1" s="1"/>
      <c r="B1" s="2" t="s">
        <v>0</v>
      </c>
      <c r="C1" s="2" t="s">
        <v>1</v>
      </c>
      <c r="D1" s="2"/>
      <c r="E1" s="2"/>
      <c r="F1" s="3" t="s">
        <v>2</v>
      </c>
      <c r="G1" s="2"/>
      <c r="H1" s="3" t="s">
        <v>3</v>
      </c>
      <c r="I1" s="3" t="s">
        <v>4</v>
      </c>
    </row>
    <row r="2" ht="15.75" customHeight="1">
      <c r="B2">
        <v>12.079</v>
      </c>
      <c r="C2">
        <v>19.278</v>
      </c>
      <c r="F2">
        <f t="shared" ref="F2:F25" si="1">C2-B2</f>
        <v>7.199</v>
      </c>
      <c r="H2">
        <f>SQRT(sum(F2:F25)/23)</f>
        <v>2.882895585</v>
      </c>
      <c r="I2">
        <f>H2/SQRT(24)</f>
        <v>0.5884685972</v>
      </c>
    </row>
    <row r="3" ht="15.75" customHeight="1">
      <c r="B3">
        <v>16.791</v>
      </c>
      <c r="C3">
        <v>18.741</v>
      </c>
      <c r="F3">
        <f t="shared" si="1"/>
        <v>1.95</v>
      </c>
      <c r="J3" t="s">
        <v>5</v>
      </c>
      <c r="K3">
        <f>B27</f>
        <v>14.051125</v>
      </c>
    </row>
    <row r="4" ht="15.75" customHeight="1">
      <c r="B4">
        <v>9.564</v>
      </c>
      <c r="C4">
        <v>21.214</v>
      </c>
      <c r="F4">
        <f t="shared" si="1"/>
        <v>11.65</v>
      </c>
      <c r="J4" t="s">
        <v>6</v>
      </c>
      <c r="K4">
        <f>C27</f>
        <v>22.01591667</v>
      </c>
    </row>
    <row r="5" ht="15.75" customHeight="1">
      <c r="B5">
        <v>8.63</v>
      </c>
      <c r="C5">
        <v>15.687</v>
      </c>
      <c r="F5">
        <f t="shared" si="1"/>
        <v>7.057</v>
      </c>
      <c r="J5" t="s">
        <v>7</v>
      </c>
      <c r="K5">
        <f>COUNT(B2:B25)</f>
        <v>24</v>
      </c>
    </row>
    <row r="6" ht="15.75" customHeight="1">
      <c r="B6">
        <v>14.669</v>
      </c>
      <c r="C6">
        <v>22.803</v>
      </c>
      <c r="F6">
        <f t="shared" si="1"/>
        <v>8.134</v>
      </c>
      <c r="J6" t="s">
        <v>8</v>
      </c>
      <c r="K6">
        <f>COUNT(C2:C25)</f>
        <v>24</v>
      </c>
    </row>
    <row r="7" ht="15.75" customHeight="1">
      <c r="B7">
        <v>12.238</v>
      </c>
      <c r="C7">
        <v>20.878</v>
      </c>
      <c r="F7">
        <f t="shared" si="1"/>
        <v>8.64</v>
      </c>
      <c r="J7" t="s">
        <v>9</v>
      </c>
      <c r="K7">
        <v>23.0</v>
      </c>
    </row>
    <row r="8" ht="15.75" customHeight="1">
      <c r="B8">
        <v>14.692</v>
      </c>
      <c r="C8">
        <v>24.572</v>
      </c>
      <c r="F8">
        <f t="shared" si="1"/>
        <v>9.88</v>
      </c>
      <c r="J8" t="s">
        <v>10</v>
      </c>
      <c r="K8">
        <v>23.0</v>
      </c>
    </row>
    <row r="9" ht="15.75" customHeight="1">
      <c r="B9">
        <v>8.987</v>
      </c>
      <c r="C9">
        <v>17.394</v>
      </c>
      <c r="F9">
        <f t="shared" si="1"/>
        <v>8.407</v>
      </c>
      <c r="J9" s="4" t="s">
        <v>11</v>
      </c>
      <c r="K9">
        <f>F27</f>
        <v>7.964791667</v>
      </c>
    </row>
    <row r="10" ht="15.75" customHeight="1">
      <c r="B10">
        <v>9.401</v>
      </c>
      <c r="C10">
        <v>20.762</v>
      </c>
      <c r="F10">
        <f t="shared" si="1"/>
        <v>11.361</v>
      </c>
    </row>
    <row r="11" ht="15.75" customHeight="1">
      <c r="B11">
        <v>14.48</v>
      </c>
      <c r="C11">
        <v>26.282</v>
      </c>
      <c r="F11">
        <f t="shared" si="1"/>
        <v>11.802</v>
      </c>
    </row>
    <row r="12" ht="15.75" customHeight="1">
      <c r="B12">
        <v>22.328</v>
      </c>
      <c r="C12">
        <v>24.524</v>
      </c>
      <c r="F12">
        <f t="shared" si="1"/>
        <v>2.196</v>
      </c>
      <c r="J12" t="s">
        <v>12</v>
      </c>
      <c r="K12">
        <f>I2</f>
        <v>0.5884685972</v>
      </c>
    </row>
    <row r="13" ht="15.75" customHeight="1">
      <c r="B13">
        <v>15.298</v>
      </c>
      <c r="C13">
        <v>18.644</v>
      </c>
      <c r="F13">
        <f t="shared" si="1"/>
        <v>3.346</v>
      </c>
      <c r="J13" t="s">
        <v>13</v>
      </c>
      <c r="K13">
        <f>K9/I2</f>
        <v>13.53477773</v>
      </c>
    </row>
    <row r="14" ht="15.75" customHeight="1">
      <c r="B14">
        <v>15.073</v>
      </c>
      <c r="C14">
        <v>17.51</v>
      </c>
      <c r="F14">
        <f t="shared" si="1"/>
        <v>2.437</v>
      </c>
      <c r="J14" t="s">
        <v>14</v>
      </c>
      <c r="K14">
        <v>2.009</v>
      </c>
    </row>
    <row r="15" ht="15.75" customHeight="1">
      <c r="B15">
        <v>16.929</v>
      </c>
      <c r="C15">
        <v>20.33</v>
      </c>
      <c r="F15">
        <f t="shared" si="1"/>
        <v>3.401</v>
      </c>
      <c r="J15" t="s">
        <v>15</v>
      </c>
      <c r="K15">
        <f>K14*K12</f>
        <v>1.182233412</v>
      </c>
    </row>
    <row r="16" ht="15.75" customHeight="1">
      <c r="B16">
        <v>18.2</v>
      </c>
      <c r="C16">
        <v>35.255</v>
      </c>
      <c r="F16">
        <f t="shared" si="1"/>
        <v>17.055</v>
      </c>
      <c r="J16" t="s">
        <v>16</v>
      </c>
      <c r="K16">
        <f>(K9)-(K14*K12)</f>
        <v>6.782558255</v>
      </c>
    </row>
    <row r="17" ht="15.75" customHeight="1">
      <c r="B17">
        <v>12.13</v>
      </c>
      <c r="C17">
        <v>22.158</v>
      </c>
      <c r="F17">
        <f t="shared" si="1"/>
        <v>10.028</v>
      </c>
      <c r="J17" t="s">
        <v>17</v>
      </c>
      <c r="K17">
        <f>(K9)+(K14*K12)</f>
        <v>9.147025078</v>
      </c>
    </row>
    <row r="18" ht="15.75" customHeight="1">
      <c r="B18">
        <v>18.495</v>
      </c>
      <c r="C18">
        <v>25.139</v>
      </c>
      <c r="F18">
        <f t="shared" si="1"/>
        <v>6.644</v>
      </c>
    </row>
    <row r="19" ht="15.75" customHeight="1">
      <c r="B19">
        <v>10.639</v>
      </c>
      <c r="C19">
        <v>20.429</v>
      </c>
      <c r="F19">
        <f t="shared" si="1"/>
        <v>9.79</v>
      </c>
    </row>
    <row r="20" ht="15.75" customHeight="1">
      <c r="B20">
        <v>11.344</v>
      </c>
      <c r="C20">
        <v>17.425</v>
      </c>
      <c r="F20">
        <f t="shared" si="1"/>
        <v>6.081</v>
      </c>
    </row>
    <row r="21" ht="15.75" customHeight="1">
      <c r="B21">
        <v>12.369</v>
      </c>
      <c r="C21">
        <v>34.288</v>
      </c>
      <c r="F21">
        <f t="shared" si="1"/>
        <v>21.919</v>
      </c>
    </row>
    <row r="22" ht="15.75" customHeight="1">
      <c r="B22">
        <v>12.944</v>
      </c>
      <c r="C22">
        <v>23.894</v>
      </c>
      <c r="F22">
        <f t="shared" si="1"/>
        <v>10.95</v>
      </c>
    </row>
    <row r="23" ht="15.75" customHeight="1">
      <c r="B23">
        <v>14.233</v>
      </c>
      <c r="C23">
        <v>17.96</v>
      </c>
      <c r="F23">
        <f t="shared" si="1"/>
        <v>3.727</v>
      </c>
    </row>
    <row r="24" ht="15.75" customHeight="1">
      <c r="B24">
        <v>19.71</v>
      </c>
      <c r="C24">
        <v>22.058</v>
      </c>
      <c r="F24">
        <f t="shared" si="1"/>
        <v>2.348</v>
      </c>
    </row>
    <row r="25" ht="15.75" customHeight="1">
      <c r="B25">
        <v>16.004</v>
      </c>
      <c r="C25">
        <v>21.157</v>
      </c>
      <c r="F25">
        <f t="shared" si="1"/>
        <v>5.153</v>
      </c>
    </row>
    <row r="26" ht="15.75" customHeight="1"/>
    <row r="27" ht="15.75" customHeight="1">
      <c r="A27" s="5" t="s">
        <v>18</v>
      </c>
      <c r="B27">
        <f t="shared" ref="B27:C27" si="2">AVERAGE(B2:B25)</f>
        <v>14.051125</v>
      </c>
      <c r="C27">
        <f t="shared" si="2"/>
        <v>22.01591667</v>
      </c>
      <c r="F27">
        <f>AVERAGE(F2:F25)</f>
        <v>7.964791667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4.43"/>
    <col customWidth="1" min="4" max="4" width="17.0"/>
    <col customWidth="1" min="5" max="7" width="14.43"/>
  </cols>
  <sheetData>
    <row r="1" ht="15.75" customHeight="1"/>
    <row r="2" ht="15.75" customHeight="1">
      <c r="B2" s="2" t="s">
        <v>0</v>
      </c>
      <c r="F2" s="6" t="s">
        <v>19</v>
      </c>
      <c r="G2" s="6" t="s">
        <v>20</v>
      </c>
    </row>
    <row r="3" ht="15.75" customHeight="1">
      <c r="B3">
        <v>12.079</v>
      </c>
      <c r="D3" t="s">
        <v>18</v>
      </c>
      <c r="E3">
        <f>AVERAGE(Congruent)</f>
        <v>14.051125</v>
      </c>
      <c r="F3">
        <v>5.0</v>
      </c>
      <c r="G3">
        <f t="array" ref="G3:G27">FREQUENCY(Congruent, Bins)</f>
        <v>0</v>
      </c>
    </row>
    <row r="4" ht="15.75" customHeight="1">
      <c r="B4">
        <v>16.791</v>
      </c>
      <c r="D4" t="s">
        <v>21</v>
      </c>
      <c r="E4">
        <f>MEDIAN(Congruent)</f>
        <v>14.3565</v>
      </c>
      <c r="F4">
        <f t="shared" ref="F4:F26" si="1">F3+1</f>
        <v>6</v>
      </c>
      <c r="G4">
        <v>0.0</v>
      </c>
    </row>
    <row r="5" ht="15.75" customHeight="1">
      <c r="B5">
        <v>9.564</v>
      </c>
      <c r="D5" t="s">
        <v>22</v>
      </c>
      <c r="E5">
        <f>STDEV(Congruent)</f>
        <v>3.559357958</v>
      </c>
      <c r="F5">
        <f t="shared" si="1"/>
        <v>7</v>
      </c>
      <c r="G5">
        <v>0.0</v>
      </c>
    </row>
    <row r="6" ht="15.75" customHeight="1">
      <c r="B6">
        <v>8.63</v>
      </c>
      <c r="F6">
        <f t="shared" si="1"/>
        <v>8</v>
      </c>
      <c r="G6">
        <v>0.0</v>
      </c>
    </row>
    <row r="7" ht="15.75" customHeight="1">
      <c r="B7">
        <v>14.669</v>
      </c>
      <c r="F7">
        <f t="shared" si="1"/>
        <v>9</v>
      </c>
      <c r="G7">
        <v>2.0</v>
      </c>
    </row>
    <row r="8" ht="15.75" customHeight="1">
      <c r="B8">
        <v>12.238</v>
      </c>
      <c r="F8">
        <f t="shared" si="1"/>
        <v>10</v>
      </c>
      <c r="G8">
        <v>2.0</v>
      </c>
    </row>
    <row r="9" ht="15.75" customHeight="1">
      <c r="B9">
        <v>14.692</v>
      </c>
      <c r="F9">
        <f t="shared" si="1"/>
        <v>11</v>
      </c>
      <c r="G9">
        <v>1.0</v>
      </c>
    </row>
    <row r="10" ht="15.75" customHeight="1">
      <c r="B10">
        <v>8.987</v>
      </c>
      <c r="F10">
        <f t="shared" si="1"/>
        <v>12</v>
      </c>
      <c r="G10">
        <v>1.0</v>
      </c>
    </row>
    <row r="11" ht="15.75" customHeight="1">
      <c r="B11">
        <v>9.401</v>
      </c>
      <c r="F11">
        <f t="shared" si="1"/>
        <v>13</v>
      </c>
      <c r="G11">
        <v>5.0</v>
      </c>
    </row>
    <row r="12" ht="15.75" customHeight="1">
      <c r="B12">
        <v>14.48</v>
      </c>
      <c r="F12">
        <f t="shared" si="1"/>
        <v>14</v>
      </c>
      <c r="G12">
        <v>0.0</v>
      </c>
    </row>
    <row r="13" ht="15.75" customHeight="1">
      <c r="B13">
        <v>22.328</v>
      </c>
      <c r="F13">
        <f t="shared" si="1"/>
        <v>15</v>
      </c>
      <c r="G13">
        <v>4.0</v>
      </c>
    </row>
    <row r="14" ht="15.75" customHeight="1">
      <c r="B14">
        <v>15.298</v>
      </c>
      <c r="F14">
        <f t="shared" si="1"/>
        <v>16</v>
      </c>
      <c r="G14">
        <v>2.0</v>
      </c>
    </row>
    <row r="15" ht="15.75" customHeight="1">
      <c r="B15">
        <v>15.073</v>
      </c>
      <c r="F15">
        <f t="shared" si="1"/>
        <v>17</v>
      </c>
      <c r="G15">
        <v>3.0</v>
      </c>
    </row>
    <row r="16" ht="15.75" customHeight="1">
      <c r="B16">
        <v>16.929</v>
      </c>
      <c r="F16">
        <f t="shared" si="1"/>
        <v>18</v>
      </c>
      <c r="G16">
        <v>0.0</v>
      </c>
    </row>
    <row r="17" ht="15.75" customHeight="1">
      <c r="B17">
        <v>18.2</v>
      </c>
      <c r="F17">
        <f t="shared" si="1"/>
        <v>19</v>
      </c>
      <c r="G17">
        <v>2.0</v>
      </c>
    </row>
    <row r="18" ht="15.75" customHeight="1">
      <c r="B18">
        <v>12.13</v>
      </c>
      <c r="F18">
        <f t="shared" si="1"/>
        <v>20</v>
      </c>
      <c r="G18">
        <v>1.0</v>
      </c>
    </row>
    <row r="19" ht="15.75" customHeight="1">
      <c r="B19">
        <v>18.495</v>
      </c>
      <c r="F19">
        <f t="shared" si="1"/>
        <v>21</v>
      </c>
      <c r="G19">
        <v>0.0</v>
      </c>
    </row>
    <row r="20" ht="15.75" customHeight="1">
      <c r="B20">
        <v>10.639</v>
      </c>
      <c r="F20">
        <f t="shared" si="1"/>
        <v>22</v>
      </c>
      <c r="G20">
        <v>0.0</v>
      </c>
    </row>
    <row r="21" ht="15.75" customHeight="1">
      <c r="B21">
        <v>11.344</v>
      </c>
      <c r="F21">
        <f t="shared" si="1"/>
        <v>23</v>
      </c>
      <c r="G21">
        <v>1.0</v>
      </c>
    </row>
    <row r="22" ht="15.75" customHeight="1">
      <c r="B22">
        <v>12.369</v>
      </c>
      <c r="F22">
        <f t="shared" si="1"/>
        <v>24</v>
      </c>
      <c r="G22">
        <v>0.0</v>
      </c>
    </row>
    <row r="23" ht="15.75" customHeight="1">
      <c r="B23">
        <v>12.944</v>
      </c>
      <c r="F23">
        <f t="shared" si="1"/>
        <v>25</v>
      </c>
      <c r="G23">
        <v>0.0</v>
      </c>
    </row>
    <row r="24" ht="15.75" customHeight="1">
      <c r="B24">
        <v>14.233</v>
      </c>
      <c r="F24">
        <f t="shared" si="1"/>
        <v>26</v>
      </c>
      <c r="G24">
        <v>0.0</v>
      </c>
    </row>
    <row r="25" ht="15.75" customHeight="1">
      <c r="B25">
        <v>19.71</v>
      </c>
      <c r="F25">
        <f t="shared" si="1"/>
        <v>27</v>
      </c>
      <c r="G25">
        <v>0.0</v>
      </c>
    </row>
    <row r="26" ht="15.75" customHeight="1">
      <c r="B26">
        <v>16.004</v>
      </c>
      <c r="F26">
        <f t="shared" si="1"/>
        <v>28</v>
      </c>
      <c r="G26">
        <v>0.0</v>
      </c>
    </row>
    <row r="27" ht="15.75" customHeight="1">
      <c r="G27">
        <v>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4.43"/>
    <col customWidth="1" min="4" max="4" width="17.0"/>
    <col customWidth="1" min="5" max="7" width="14.43"/>
  </cols>
  <sheetData>
    <row r="1" ht="15.75" customHeight="1"/>
    <row r="2" ht="15.75" customHeight="1">
      <c r="B2" s="2" t="s">
        <v>1</v>
      </c>
      <c r="F2" s="6" t="s">
        <v>19</v>
      </c>
      <c r="G2" s="6" t="s">
        <v>20</v>
      </c>
    </row>
    <row r="3" ht="15.75" customHeight="1">
      <c r="B3">
        <v>19.278</v>
      </c>
      <c r="D3" t="s">
        <v>18</v>
      </c>
      <c r="E3">
        <f>AVERAGE(Incongruent)</f>
        <v>22.01591667</v>
      </c>
      <c r="F3">
        <v>5.0</v>
      </c>
      <c r="G3">
        <f t="array" ref="G3:G27">FREQUENCY(Incongruent, Bins)</f>
        <v>0</v>
      </c>
    </row>
    <row r="4" ht="15.75" customHeight="1">
      <c r="B4">
        <v>18.741</v>
      </c>
      <c r="D4" t="s">
        <v>21</v>
      </c>
      <c r="E4">
        <f>MEDIAN(Incongruent)</f>
        <v>21.0175</v>
      </c>
      <c r="F4">
        <f t="shared" ref="F4:F26" si="1">F3+1</f>
        <v>6</v>
      </c>
      <c r="G4">
        <v>0.0</v>
      </c>
    </row>
    <row r="5" ht="15.75" customHeight="1">
      <c r="B5">
        <v>21.214</v>
      </c>
      <c r="D5" t="s">
        <v>22</v>
      </c>
      <c r="E5">
        <f>STDEV(Incongruent)</f>
        <v>4.797057122</v>
      </c>
      <c r="F5">
        <f t="shared" si="1"/>
        <v>7</v>
      </c>
      <c r="G5">
        <v>0.0</v>
      </c>
    </row>
    <row r="6" ht="15.75" customHeight="1">
      <c r="B6">
        <v>15.687</v>
      </c>
      <c r="F6">
        <f t="shared" si="1"/>
        <v>8</v>
      </c>
      <c r="G6">
        <v>0.0</v>
      </c>
    </row>
    <row r="7" ht="15.75" customHeight="1">
      <c r="B7">
        <v>22.803</v>
      </c>
      <c r="F7">
        <f t="shared" si="1"/>
        <v>9</v>
      </c>
      <c r="G7">
        <v>0.0</v>
      </c>
    </row>
    <row r="8" ht="15.75" customHeight="1">
      <c r="B8">
        <v>20.878</v>
      </c>
      <c r="F8">
        <f t="shared" si="1"/>
        <v>10</v>
      </c>
      <c r="G8">
        <v>0.0</v>
      </c>
    </row>
    <row r="9" ht="15.75" customHeight="1">
      <c r="B9">
        <v>24.572</v>
      </c>
      <c r="F9">
        <f t="shared" si="1"/>
        <v>11</v>
      </c>
      <c r="G9">
        <v>0.0</v>
      </c>
    </row>
    <row r="10" ht="15.75" customHeight="1">
      <c r="B10">
        <v>17.394</v>
      </c>
      <c r="F10">
        <f t="shared" si="1"/>
        <v>12</v>
      </c>
      <c r="G10">
        <v>0.0</v>
      </c>
    </row>
    <row r="11" ht="15.75" customHeight="1">
      <c r="B11">
        <v>20.762</v>
      </c>
      <c r="F11">
        <f t="shared" si="1"/>
        <v>13</v>
      </c>
      <c r="G11">
        <v>0.0</v>
      </c>
    </row>
    <row r="12" ht="15.75" customHeight="1">
      <c r="B12">
        <v>26.282</v>
      </c>
      <c r="F12">
        <f t="shared" si="1"/>
        <v>14</v>
      </c>
      <c r="G12">
        <v>0.0</v>
      </c>
    </row>
    <row r="13" ht="15.75" customHeight="1">
      <c r="B13">
        <v>24.524</v>
      </c>
      <c r="F13">
        <f t="shared" si="1"/>
        <v>15</v>
      </c>
      <c r="G13">
        <v>0.0</v>
      </c>
    </row>
    <row r="14" ht="15.75" customHeight="1">
      <c r="B14">
        <v>18.644</v>
      </c>
      <c r="F14">
        <f t="shared" si="1"/>
        <v>16</v>
      </c>
      <c r="G14">
        <v>1.0</v>
      </c>
    </row>
    <row r="15" ht="15.75" customHeight="1">
      <c r="B15">
        <v>17.51</v>
      </c>
      <c r="F15">
        <f t="shared" si="1"/>
        <v>17</v>
      </c>
      <c r="G15">
        <v>0.0</v>
      </c>
    </row>
    <row r="16" ht="15.75" customHeight="1">
      <c r="B16">
        <v>20.33</v>
      </c>
      <c r="F16">
        <f t="shared" si="1"/>
        <v>18</v>
      </c>
      <c r="G16">
        <v>4.0</v>
      </c>
    </row>
    <row r="17" ht="15.75" customHeight="1">
      <c r="B17">
        <v>35.255</v>
      </c>
      <c r="F17">
        <f t="shared" si="1"/>
        <v>19</v>
      </c>
      <c r="G17">
        <v>2.0</v>
      </c>
    </row>
    <row r="18" ht="15.75" customHeight="1">
      <c r="B18">
        <v>22.158</v>
      </c>
      <c r="F18">
        <f t="shared" si="1"/>
        <v>20</v>
      </c>
      <c r="G18">
        <v>1.0</v>
      </c>
    </row>
    <row r="19" ht="15.75" customHeight="1">
      <c r="B19">
        <v>25.139</v>
      </c>
      <c r="F19">
        <f t="shared" si="1"/>
        <v>21</v>
      </c>
      <c r="G19">
        <v>4.0</v>
      </c>
    </row>
    <row r="20" ht="15.75" customHeight="1">
      <c r="B20">
        <v>20.429</v>
      </c>
      <c r="F20">
        <f t="shared" si="1"/>
        <v>22</v>
      </c>
      <c r="G20">
        <v>2.0</v>
      </c>
    </row>
    <row r="21" ht="15.75" customHeight="1">
      <c r="B21">
        <v>17.425</v>
      </c>
      <c r="F21">
        <f t="shared" si="1"/>
        <v>23</v>
      </c>
      <c r="G21">
        <v>3.0</v>
      </c>
    </row>
    <row r="22" ht="15.75" customHeight="1">
      <c r="B22">
        <v>34.288</v>
      </c>
      <c r="F22">
        <f t="shared" si="1"/>
        <v>24</v>
      </c>
      <c r="G22">
        <v>1.0</v>
      </c>
    </row>
    <row r="23" ht="15.75" customHeight="1">
      <c r="B23">
        <v>23.894</v>
      </c>
      <c r="F23">
        <f t="shared" si="1"/>
        <v>25</v>
      </c>
      <c r="G23">
        <v>2.0</v>
      </c>
    </row>
    <row r="24" ht="15.75" customHeight="1">
      <c r="B24">
        <v>17.96</v>
      </c>
      <c r="F24">
        <f t="shared" si="1"/>
        <v>26</v>
      </c>
      <c r="G24">
        <v>1.0</v>
      </c>
    </row>
    <row r="25" ht="15.75" customHeight="1">
      <c r="B25">
        <v>22.058</v>
      </c>
      <c r="F25">
        <f t="shared" si="1"/>
        <v>27</v>
      </c>
      <c r="G25">
        <v>1.0</v>
      </c>
    </row>
    <row r="26" ht="15.75" customHeight="1">
      <c r="B26">
        <v>21.157</v>
      </c>
      <c r="F26">
        <f t="shared" si="1"/>
        <v>28</v>
      </c>
      <c r="G26">
        <v>0.0</v>
      </c>
    </row>
    <row r="27" ht="15.75" customHeight="1">
      <c r="G27">
        <v>2.0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