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8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f4f29fcd1f2c9c/Documents/"/>
    </mc:Choice>
  </mc:AlternateContent>
  <xr:revisionPtr revIDLastSave="8" documentId="8_{24606769-2DD0-47E6-BBF5-40F4381B3BDC}" xr6:coauthVersionLast="47" xr6:coauthVersionMax="47" xr10:uidLastSave="{D2A858BB-E5B4-40E4-AE97-E5CFBD22D64D}"/>
  <bookViews>
    <workbookView xWindow="-108" yWindow="-108" windowWidth="23256" windowHeight="12720" activeTab="1" xr2:uid="{1367944E-E7B2-47EB-BB37-FE07077E224E}"/>
  </bookViews>
  <sheets>
    <sheet name="Raw Data" sheetId="1" r:id="rId1"/>
    <sheet name="Marksheet N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 l="1"/>
  <c r="J13" i="3"/>
  <c r="L13" i="3" s="1"/>
  <c r="J14" i="3"/>
  <c r="K14" i="3" s="1"/>
  <c r="J15" i="3"/>
  <c r="K15" i="3" s="1"/>
  <c r="J16" i="3"/>
  <c r="K16" i="3" s="1"/>
  <c r="J17" i="3"/>
  <c r="L17" i="3" s="1"/>
  <c r="J18" i="3"/>
  <c r="L18" i="3" s="1"/>
  <c r="K12" i="3"/>
  <c r="E15" i="3"/>
  <c r="E14" i="3"/>
  <c r="E13" i="3"/>
  <c r="E12" i="3"/>
  <c r="L16" i="3" l="1"/>
  <c r="L22" i="3"/>
  <c r="L23" i="3" s="1"/>
  <c r="H21" i="3" s="1"/>
  <c r="K18" i="3"/>
  <c r="K17" i="3"/>
  <c r="L12" i="3"/>
  <c r="K13" i="3"/>
  <c r="L15" i="3"/>
  <c r="L14" i="3"/>
  <c r="H23" i="3" l="1"/>
  <c r="H22" i="3"/>
</calcChain>
</file>

<file path=xl/sharedStrings.xml><?xml version="1.0" encoding="utf-8"?>
<sst xmlns="http://schemas.openxmlformats.org/spreadsheetml/2006/main" count="193" uniqueCount="129">
  <si>
    <t>S.No</t>
  </si>
  <si>
    <t>Roll No</t>
  </si>
  <si>
    <t>Student Name</t>
  </si>
  <si>
    <t>Father's Name</t>
  </si>
  <si>
    <t>DOB</t>
  </si>
  <si>
    <t>Class</t>
  </si>
  <si>
    <t xml:space="preserve">English </t>
  </si>
  <si>
    <t>Bengali</t>
  </si>
  <si>
    <t>Maths</t>
  </si>
  <si>
    <t>Science</t>
  </si>
  <si>
    <t>EVS</t>
  </si>
  <si>
    <t>History</t>
  </si>
  <si>
    <t>Geography</t>
  </si>
  <si>
    <t>Anik Chakraborty</t>
  </si>
  <si>
    <t>Aniket Dutta</t>
  </si>
  <si>
    <t>Abir Chakraborty</t>
  </si>
  <si>
    <t>Abhirup Mitra</t>
  </si>
  <si>
    <t>Akash Chakraborty</t>
  </si>
  <si>
    <t>Anupom Goswami</t>
  </si>
  <si>
    <t>Abhirup Bose</t>
  </si>
  <si>
    <t>Bitan Banerjee</t>
  </si>
  <si>
    <t>Chintan Ghosh</t>
  </si>
  <si>
    <t>Chinmoy Goswami</t>
  </si>
  <si>
    <t>Sreyash Sarkar</t>
  </si>
  <si>
    <t>Sohom Das</t>
  </si>
  <si>
    <t>Koushik Ghosh</t>
  </si>
  <si>
    <t>Abhishek Dutta</t>
  </si>
  <si>
    <t>Anindya Dutta</t>
  </si>
  <si>
    <t>Anirban Sur</t>
  </si>
  <si>
    <t>Koustabh Biswas</t>
  </si>
  <si>
    <t>Tanmoy Chandra Dey</t>
  </si>
  <si>
    <t>Manas Chandra Pal</t>
  </si>
  <si>
    <t>Rahul Debnath</t>
  </si>
  <si>
    <t>Pratap Mukherjee</t>
  </si>
  <si>
    <t>Bibek Ghosh</t>
  </si>
  <si>
    <t>Manas Biswas</t>
  </si>
  <si>
    <t>Aniket Dey</t>
  </si>
  <si>
    <t>Anusthup Kar</t>
  </si>
  <si>
    <t>Asif Ali Khan</t>
  </si>
  <si>
    <t>Atik Khan</t>
  </si>
  <si>
    <t xml:space="preserve">Subhadeep Khan </t>
  </si>
  <si>
    <t>Aditya Kumar Dey</t>
  </si>
  <si>
    <t>Sankalpa Nath</t>
  </si>
  <si>
    <t>Hiranmoy Paul</t>
  </si>
  <si>
    <t>Abir Mitra</t>
  </si>
  <si>
    <t>Binoy Jana</t>
  </si>
  <si>
    <t>Proloy Paul</t>
  </si>
  <si>
    <t>Prabir Mitra</t>
  </si>
  <si>
    <t>Manas Majumdar</t>
  </si>
  <si>
    <t>Sumanta Kar</t>
  </si>
  <si>
    <t>Liton Das</t>
  </si>
  <si>
    <t>Anirban Ghosh</t>
  </si>
  <si>
    <t>Sourav Mondal</t>
  </si>
  <si>
    <t>Sourabh Nath</t>
  </si>
  <si>
    <t>Krishna Mohan Keshri</t>
  </si>
  <si>
    <t>Aniket Nandi</t>
  </si>
  <si>
    <t>Sandip Paul</t>
  </si>
  <si>
    <t>Rajorshee Debnath</t>
  </si>
  <si>
    <t>Laxmi Kanta Mandi</t>
  </si>
  <si>
    <t>Subhash Mandi</t>
  </si>
  <si>
    <t>Kiran Majumdar</t>
  </si>
  <si>
    <t>Santu Sena</t>
  </si>
  <si>
    <t>Dip Das</t>
  </si>
  <si>
    <t>Shyamal Chakraborty</t>
  </si>
  <si>
    <t>Alok Dutta</t>
  </si>
  <si>
    <t>Ashok Chakraborty</t>
  </si>
  <si>
    <t>Prabir Kumar Mitra</t>
  </si>
  <si>
    <t>Bibhas Chakraborty</t>
  </si>
  <si>
    <t>Anurup Goswami</t>
  </si>
  <si>
    <t>Bibek Bose</t>
  </si>
  <si>
    <t>Rohan Banerjee</t>
  </si>
  <si>
    <t>Aniket Ghosh</t>
  </si>
  <si>
    <t>Chintan Goswami</t>
  </si>
  <si>
    <t>Bimal Sarkar</t>
  </si>
  <si>
    <t>Kajol Das</t>
  </si>
  <si>
    <t>Ashish Ghosh</t>
  </si>
  <si>
    <t>Babu Dutta</t>
  </si>
  <si>
    <t>Sunanda Dutta</t>
  </si>
  <si>
    <t>Vikash Sur</t>
  </si>
  <si>
    <t>Sunil Biswas</t>
  </si>
  <si>
    <t>Tarak Chandra Dey</t>
  </si>
  <si>
    <t>Asutosh Chandra Pal</t>
  </si>
  <si>
    <t>Sanjit Debnath</t>
  </si>
  <si>
    <t>Jatin Mukherjee</t>
  </si>
  <si>
    <t>Hiranmoy Ghosh</t>
  </si>
  <si>
    <t>Prateek Biswas</t>
  </si>
  <si>
    <t>Asutosh Dey</t>
  </si>
  <si>
    <t>Sibasish Kar</t>
  </si>
  <si>
    <t>Oli Khan</t>
  </si>
  <si>
    <t>Tarek Khan</t>
  </si>
  <si>
    <t xml:space="preserve">Amandeep Khan </t>
  </si>
  <si>
    <t>PardIp Kumar Dey</t>
  </si>
  <si>
    <t>Gaurab Nath</t>
  </si>
  <si>
    <t>Prasun Paul</t>
  </si>
  <si>
    <t>Anil Mitra</t>
  </si>
  <si>
    <t>Shekhar Jana</t>
  </si>
  <si>
    <t>Prabir Paul</t>
  </si>
  <si>
    <t>Suman Mitra</t>
  </si>
  <si>
    <t>Animesh Majumdar</t>
  </si>
  <si>
    <t>Sushanta Kar</t>
  </si>
  <si>
    <t>Suman Das</t>
  </si>
  <si>
    <t>Anish Ghosh</t>
  </si>
  <si>
    <t>Subhajit Mondal</t>
  </si>
  <si>
    <t>Sunil Nath</t>
  </si>
  <si>
    <t>Anil Mohan Keshri</t>
  </si>
  <si>
    <t>Pradipta Nandi</t>
  </si>
  <si>
    <t>Suneel Paul</t>
  </si>
  <si>
    <t>Ramu Debnath</t>
  </si>
  <si>
    <t>Akhilesh Kanta Mandi</t>
  </si>
  <si>
    <t>Tarak Mandi</t>
  </si>
  <si>
    <t>Abir Majumdar</t>
  </si>
  <si>
    <t>Jhantu Sena</t>
  </si>
  <si>
    <t>Sudeep Das</t>
  </si>
  <si>
    <t>10th</t>
  </si>
  <si>
    <t xml:space="preserve">Roll No. </t>
  </si>
  <si>
    <t xml:space="preserve">DOB </t>
  </si>
  <si>
    <t>:</t>
  </si>
  <si>
    <t>Subject</t>
  </si>
  <si>
    <t>Total Marks</t>
  </si>
  <si>
    <t>Passing Marks</t>
  </si>
  <si>
    <t>Obtained Marks</t>
  </si>
  <si>
    <t>Percentage</t>
  </si>
  <si>
    <t>Pass/Fail</t>
  </si>
  <si>
    <t>Report Card</t>
  </si>
  <si>
    <t xml:space="preserve">Total Marks </t>
  </si>
  <si>
    <t>Percentage %</t>
  </si>
  <si>
    <t>Passed Subjects</t>
  </si>
  <si>
    <t>Failed Subjects</t>
  </si>
  <si>
    <t xml:space="preserve">Final Result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</si>
</sst>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/>
      <diagonal/>
    </border>
    <border>
      <left style="thick">
        <color theme="5" tint="-0.499984740745262"/>
      </left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top"/>
    </xf>
    <xf numFmtId="0" fontId="6" fillId="3" borderId="0" xfId="0" applyFont="1" applyFill="1"/>
    <xf numFmtId="14" fontId="4" fillId="3" borderId="0" xfId="0" applyNumberFormat="1" applyFont="1" applyFill="1" applyAlignment="1">
      <alignment horizontal="left" vertical="top"/>
    </xf>
    <xf numFmtId="0" fontId="9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9" fontId="7" fillId="3" borderId="1" xfId="1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8" fillId="3" borderId="4" xfId="0" applyFont="1" applyFill="1" applyBorder="1" applyAlignment="1">
      <alignment horizontal="center" vertical="top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9" fontId="1" fillId="3" borderId="1" xfId="1" applyFont="1" applyFill="1" applyBorder="1" applyAlignment="1">
      <alignment horizontal="right" vertical="top"/>
    </xf>
    <xf numFmtId="0" fontId="7" fillId="3" borderId="0" xfId="0" applyFont="1" applyFill="1"/>
  </cellXfs>
  <cellStyles count="2">
    <cellStyle name="Normal" xfId="0" builtinId="0"/>
    <cellStyle name="Percent" xfId="1" builtinId="5"/>
  </cellStyles>
  <dxfs count="3">
    <dxf>
      <font>
        <color rgb="FF9C0006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3.xml"/><Relationship Id="rId13" Type="http://schemas.microsoft.com/office/2017/10/relationships/person" Target="persons/person5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14" Type="http://schemas.microsoft.com/office/2017/10/relationships/person" Target="persons/person8.xml"/><Relationship Id="rId9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28</xdr:row>
      <xdr:rowOff>68580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94DC0535-747D-2AEC-001E-40BEDD67061D}"/>
            </a:ext>
          </a:extLst>
        </xdr:cNvPr>
        <xdr:cNvSpPr/>
      </xdr:nvSpPr>
      <xdr:spPr>
        <a:xfrm>
          <a:off x="929640" y="182880"/>
          <a:ext cx="12298680" cy="5989320"/>
        </a:xfrm>
        <a:prstGeom prst="frame">
          <a:avLst>
            <a:gd name="adj1" fmla="val 694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487680</xdr:colOff>
      <xdr:row>1</xdr:row>
      <xdr:rowOff>53340</xdr:rowOff>
    </xdr:from>
    <xdr:to>
      <xdr:col>11</xdr:col>
      <xdr:colOff>304800</xdr:colOff>
      <xdr:row>3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2E2E5-1601-CD18-E6D6-38A3432392F9}"/>
            </a:ext>
          </a:extLst>
        </xdr:cNvPr>
        <xdr:cNvSpPr txBox="1"/>
      </xdr:nvSpPr>
      <xdr:spPr>
        <a:xfrm>
          <a:off x="4076700" y="236220"/>
          <a:ext cx="6065520" cy="419100"/>
        </a:xfrm>
        <a:prstGeom prst="rect">
          <a:avLst/>
        </a:prstGeom>
        <a:noFill/>
        <a:ln w="9525" cmpd="sng">
          <a:noFill/>
        </a:ln>
        <a:effectLst>
          <a:glow rad="127000">
            <a:schemeClr val="accent2"/>
          </a:glow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2000" b="0" i="0" u="none" strike="noStrike" kern="0" cap="none" spc="0" normalizeH="0" baseline="0" noProof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Ramakrishna Vivekananda Mission Schools</a:t>
          </a:r>
          <a:r>
            <a:rPr kumimoji="0" lang="en-IN" sz="2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             </a:t>
          </a:r>
        </a:p>
        <a:p>
          <a:endParaRPr lang="en-IN" sz="1100"/>
        </a:p>
      </xdr:txBody>
    </xdr:sp>
    <xdr:clientData/>
  </xdr:twoCellAnchor>
  <xdr:twoCellAnchor>
    <xdr:from>
      <xdr:col>6</xdr:col>
      <xdr:colOff>441960</xdr:colOff>
      <xdr:row>3</xdr:row>
      <xdr:rowOff>83820</xdr:rowOff>
    </xdr:from>
    <xdr:to>
      <xdr:col>10</xdr:col>
      <xdr:colOff>998220</xdr:colOff>
      <xdr:row>6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A2334D-37D8-11C6-5909-4CEF3E39ECC7}"/>
            </a:ext>
          </a:extLst>
        </xdr:cNvPr>
        <xdr:cNvSpPr txBox="1"/>
      </xdr:nvSpPr>
      <xdr:spPr>
        <a:xfrm>
          <a:off x="4640580" y="632460"/>
          <a:ext cx="5181600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Address:   7, Riverside Road.</a:t>
          </a:r>
          <a:br>
            <a:rPr kumimoji="0" lang="en-IN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r>
            <a:rPr kumimoji="0" lang="en-IN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P.O. Barrackpore,</a:t>
          </a:r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North 24 Parganas, West Bengal</a:t>
          </a:r>
          <a:b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kumimoji="0" lang="en-IN" sz="2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endParaRPr lang="en-IN" sz="1600" b="1"/>
        </a:p>
      </xdr:txBody>
    </xdr:sp>
    <xdr:clientData/>
  </xdr:twoCellAnchor>
  <xdr:twoCellAnchor>
    <xdr:from>
      <xdr:col>2</xdr:col>
      <xdr:colOff>68580</xdr:colOff>
      <xdr:row>0</xdr:row>
      <xdr:rowOff>167640</xdr:rowOff>
    </xdr:from>
    <xdr:to>
      <xdr:col>4</xdr:col>
      <xdr:colOff>731520</xdr:colOff>
      <xdr:row>3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3653F5D-DB3D-A841-9A47-FC9FACB22095}"/>
            </a:ext>
          </a:extLst>
        </xdr:cNvPr>
        <xdr:cNvSpPr txBox="1"/>
      </xdr:nvSpPr>
      <xdr:spPr>
        <a:xfrm>
          <a:off x="944880" y="167640"/>
          <a:ext cx="199644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 </a:t>
          </a:r>
          <a:r>
            <a:rPr lang="en-IN" sz="1100" b="0" i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7439400724/033-2592-0547</a:t>
          </a:r>
          <a:br>
            <a:rPr kumimoji="0" lang="en-IN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endParaRPr lang="en-IN" sz="1600"/>
        </a:p>
      </xdr:txBody>
    </xdr:sp>
    <xdr:clientData/>
  </xdr:twoCellAnchor>
  <xdr:twoCellAnchor editAs="oneCell">
    <xdr:from>
      <xdr:col>1</xdr:col>
      <xdr:colOff>205740</xdr:colOff>
      <xdr:row>1</xdr:row>
      <xdr:rowOff>129540</xdr:rowOff>
    </xdr:from>
    <xdr:to>
      <xdr:col>2</xdr:col>
      <xdr:colOff>312420</xdr:colOff>
      <xdr:row>3</xdr:row>
      <xdr:rowOff>76200</xdr:rowOff>
    </xdr:to>
    <xdr:pic>
      <xdr:nvPicPr>
        <xdr:cNvPr id="7" name="Graphic 6" descr="Speaker phone with solid fill">
          <a:extLst>
            <a:ext uri="{FF2B5EF4-FFF2-40B4-BE49-F238E27FC236}">
              <a16:creationId xmlns:a16="http://schemas.microsoft.com/office/drawing/2014/main" id="{EBCAA366-E92D-AE7B-A813-189407862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5340" y="312420"/>
          <a:ext cx="312420" cy="312420"/>
        </a:xfrm>
        <a:prstGeom prst="rect">
          <a:avLst/>
        </a:prstGeom>
      </xdr:spPr>
    </xdr:pic>
    <xdr:clientData/>
  </xdr:twoCellAnchor>
  <xdr:twoCellAnchor>
    <xdr:from>
      <xdr:col>12</xdr:col>
      <xdr:colOff>586740</xdr:colOff>
      <xdr:row>1</xdr:row>
      <xdr:rowOff>129540</xdr:rowOff>
    </xdr:from>
    <xdr:to>
      <xdr:col>15</xdr:col>
      <xdr:colOff>7620</xdr:colOff>
      <xdr:row>3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19933DD-0C6A-9B07-CF9B-D89968594AB0}"/>
            </a:ext>
          </a:extLst>
        </xdr:cNvPr>
        <xdr:cNvSpPr txBox="1"/>
      </xdr:nvSpPr>
      <xdr:spPr>
        <a:xfrm>
          <a:off x="11864340" y="312420"/>
          <a:ext cx="13716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Session</a:t>
          </a:r>
          <a:r>
            <a:rPr lang="en-IN" sz="1100" b="1"/>
            <a:t> : </a:t>
          </a:r>
          <a:r>
            <a:rPr lang="en-IN" sz="1100" b="0"/>
            <a:t>2020-21</a:t>
          </a:r>
        </a:p>
      </xdr:txBody>
    </xdr:sp>
    <xdr:clientData/>
  </xdr:twoCellAnchor>
  <xdr:twoCellAnchor editAs="oneCell">
    <xdr:from>
      <xdr:col>5</xdr:col>
      <xdr:colOff>137160</xdr:colOff>
      <xdr:row>1</xdr:row>
      <xdr:rowOff>144780</xdr:rowOff>
    </xdr:from>
    <xdr:to>
      <xdr:col>6</xdr:col>
      <xdr:colOff>141660</xdr:colOff>
      <xdr:row>4</xdr:row>
      <xdr:rowOff>172140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C898C1-F549-4B6C-0545-2580760F9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180" y="327660"/>
          <a:ext cx="576000" cy="5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30481</xdr:colOff>
      <xdr:row>1</xdr:row>
      <xdr:rowOff>137160</xdr:rowOff>
    </xdr:from>
    <xdr:to>
      <xdr:col>11</xdr:col>
      <xdr:colOff>606481</xdr:colOff>
      <xdr:row>4</xdr:row>
      <xdr:rowOff>164520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117441A-11BF-1A84-DB5C-4F0FB269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alphaModFix amt="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1" y="320040"/>
          <a:ext cx="576000" cy="576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15A4-6659-480D-8261-8F8CADD60943}">
  <sheetPr>
    <tabColor theme="4" tint="-0.249977111117893"/>
  </sheetPr>
  <dimension ref="A1:M61"/>
  <sheetViews>
    <sheetView workbookViewId="0">
      <selection activeCell="N2" sqref="N2"/>
    </sheetView>
  </sheetViews>
  <sheetFormatPr defaultRowHeight="14.4" x14ac:dyDescent="0.3"/>
  <cols>
    <col min="3" max="3" width="25.77734375" customWidth="1"/>
    <col min="4" max="4" width="23.77734375" customWidth="1"/>
    <col min="5" max="5" width="13.5546875" customWidth="1"/>
    <col min="7" max="7" width="16.109375" customWidth="1"/>
    <col min="8" max="8" width="13.88671875" customWidth="1"/>
    <col min="9" max="9" width="13.77734375" customWidth="1"/>
    <col min="10" max="10" width="13.44140625" customWidth="1"/>
    <col min="11" max="11" width="12.88671875" customWidth="1"/>
    <col min="12" max="12" width="14.77734375" customWidth="1"/>
    <col min="13" max="13" width="12.21875" customWidth="1"/>
  </cols>
  <sheetData>
    <row r="1" spans="1:13" s="2" customFormat="1" ht="21.6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11</v>
      </c>
      <c r="L1" s="5" t="s">
        <v>12</v>
      </c>
      <c r="M1" s="5" t="s">
        <v>10</v>
      </c>
    </row>
    <row r="2" spans="1:13" x14ac:dyDescent="0.3">
      <c r="A2" s="3">
        <v>1</v>
      </c>
      <c r="B2" s="3">
        <v>100</v>
      </c>
      <c r="C2" s="3" t="s">
        <v>13</v>
      </c>
      <c r="D2" s="3" t="s">
        <v>63</v>
      </c>
      <c r="E2" s="4">
        <v>38841</v>
      </c>
      <c r="F2" s="3" t="s">
        <v>113</v>
      </c>
      <c r="G2" s="3">
        <v>75</v>
      </c>
      <c r="H2" s="3">
        <v>65</v>
      </c>
      <c r="I2" s="3">
        <v>58</v>
      </c>
      <c r="J2" s="3">
        <v>65</v>
      </c>
      <c r="K2" s="3">
        <v>10</v>
      </c>
      <c r="L2" s="3">
        <v>10</v>
      </c>
      <c r="M2" s="3">
        <v>20</v>
      </c>
    </row>
    <row r="3" spans="1:13" x14ac:dyDescent="0.3">
      <c r="A3" s="3">
        <v>2</v>
      </c>
      <c r="B3" s="3">
        <v>101</v>
      </c>
      <c r="C3" s="3" t="s">
        <v>14</v>
      </c>
      <c r="D3" s="3" t="s">
        <v>64</v>
      </c>
      <c r="E3" s="4">
        <v>38738</v>
      </c>
      <c r="F3" s="3" t="s">
        <v>113</v>
      </c>
      <c r="G3" s="3">
        <v>72</v>
      </c>
      <c r="H3" s="3">
        <v>82</v>
      </c>
      <c r="I3" s="3">
        <v>68</v>
      </c>
      <c r="J3" s="3">
        <v>72</v>
      </c>
      <c r="K3" s="3">
        <v>48</v>
      </c>
      <c r="L3" s="3">
        <v>58</v>
      </c>
      <c r="M3" s="3">
        <v>65</v>
      </c>
    </row>
    <row r="4" spans="1:13" x14ac:dyDescent="0.3">
      <c r="A4" s="3">
        <v>3</v>
      </c>
      <c r="B4" s="3">
        <v>102</v>
      </c>
      <c r="C4" s="3" t="s">
        <v>15</v>
      </c>
      <c r="D4" s="3" t="s">
        <v>65</v>
      </c>
      <c r="E4" s="4">
        <v>38597</v>
      </c>
      <c r="F4" s="3" t="s">
        <v>113</v>
      </c>
      <c r="G4" s="3">
        <v>73</v>
      </c>
      <c r="H4" s="3">
        <v>78</v>
      </c>
      <c r="I4" s="3">
        <v>85</v>
      </c>
      <c r="J4" s="3">
        <v>59</v>
      </c>
      <c r="K4" s="3">
        <v>75</v>
      </c>
      <c r="L4" s="3">
        <v>75</v>
      </c>
      <c r="M4" s="3">
        <v>59</v>
      </c>
    </row>
    <row r="5" spans="1:13" x14ac:dyDescent="0.3">
      <c r="A5" s="3">
        <v>4</v>
      </c>
      <c r="B5" s="3">
        <v>103</v>
      </c>
      <c r="C5" s="3" t="s">
        <v>16</v>
      </c>
      <c r="D5" s="3" t="s">
        <v>66</v>
      </c>
      <c r="E5" s="4">
        <v>38718</v>
      </c>
      <c r="F5" s="3" t="s">
        <v>113</v>
      </c>
      <c r="G5" s="3">
        <v>74</v>
      </c>
      <c r="H5" s="3">
        <v>58</v>
      </c>
      <c r="I5" s="3">
        <v>95</v>
      </c>
      <c r="J5" s="3">
        <v>68</v>
      </c>
      <c r="K5" s="3">
        <v>72</v>
      </c>
      <c r="L5" s="3">
        <v>65</v>
      </c>
      <c r="M5" s="3">
        <v>65</v>
      </c>
    </row>
    <row r="6" spans="1:13" x14ac:dyDescent="0.3">
      <c r="A6" s="3">
        <v>5</v>
      </c>
      <c r="B6" s="3">
        <v>104</v>
      </c>
      <c r="C6" s="3" t="s">
        <v>17</v>
      </c>
      <c r="D6" s="3" t="s">
        <v>67</v>
      </c>
      <c r="E6" s="4">
        <v>38698</v>
      </c>
      <c r="F6" s="3" t="s">
        <v>113</v>
      </c>
      <c r="G6" s="3">
        <v>75</v>
      </c>
      <c r="H6" s="3">
        <v>56</v>
      </c>
      <c r="I6" s="3">
        <v>54</v>
      </c>
      <c r="J6" s="3">
        <v>74</v>
      </c>
      <c r="K6" s="3">
        <v>73</v>
      </c>
      <c r="L6" s="3">
        <v>68</v>
      </c>
      <c r="M6" s="3">
        <v>58</v>
      </c>
    </row>
    <row r="7" spans="1:13" x14ac:dyDescent="0.3">
      <c r="A7" s="3">
        <v>6</v>
      </c>
      <c r="B7" s="3">
        <v>105</v>
      </c>
      <c r="C7" s="3" t="s">
        <v>18</v>
      </c>
      <c r="D7" s="3" t="s">
        <v>68</v>
      </c>
      <c r="E7" s="4">
        <v>39004</v>
      </c>
      <c r="F7" s="3" t="s">
        <v>113</v>
      </c>
      <c r="G7" s="3">
        <v>76</v>
      </c>
      <c r="H7" s="3">
        <v>82</v>
      </c>
      <c r="I7" s="3">
        <v>74</v>
      </c>
      <c r="J7" s="3">
        <v>58</v>
      </c>
      <c r="K7" s="3">
        <v>74</v>
      </c>
      <c r="L7" s="3">
        <v>74</v>
      </c>
      <c r="M7" s="3">
        <v>65</v>
      </c>
    </row>
    <row r="8" spans="1:13" x14ac:dyDescent="0.3">
      <c r="A8" s="3">
        <v>7</v>
      </c>
      <c r="B8" s="3">
        <v>106</v>
      </c>
      <c r="C8" s="3" t="s">
        <v>19</v>
      </c>
      <c r="D8" s="3" t="s">
        <v>69</v>
      </c>
      <c r="E8" s="4">
        <v>38847</v>
      </c>
      <c r="F8" s="3" t="s">
        <v>113</v>
      </c>
      <c r="G8" s="3">
        <v>77</v>
      </c>
      <c r="H8" s="3">
        <v>59</v>
      </c>
      <c r="I8" s="3">
        <v>25</v>
      </c>
      <c r="J8" s="3">
        <v>65</v>
      </c>
      <c r="K8" s="3">
        <v>75</v>
      </c>
      <c r="L8" s="3">
        <v>75</v>
      </c>
      <c r="M8" s="3">
        <v>75</v>
      </c>
    </row>
    <row r="9" spans="1:13" x14ac:dyDescent="0.3">
      <c r="A9" s="3">
        <v>8</v>
      </c>
      <c r="B9" s="3">
        <v>107</v>
      </c>
      <c r="C9" s="3" t="s">
        <v>20</v>
      </c>
      <c r="D9" s="3" t="s">
        <v>70</v>
      </c>
      <c r="E9" s="4">
        <v>38718</v>
      </c>
      <c r="F9" s="3" t="s">
        <v>113</v>
      </c>
      <c r="G9" s="3">
        <v>78</v>
      </c>
      <c r="H9" s="3">
        <v>81</v>
      </c>
      <c r="I9" s="3">
        <v>26</v>
      </c>
      <c r="J9" s="3">
        <v>69</v>
      </c>
      <c r="K9" s="3">
        <v>76</v>
      </c>
      <c r="L9" s="3">
        <v>76</v>
      </c>
      <c r="M9" s="3">
        <v>55</v>
      </c>
    </row>
    <row r="10" spans="1:13" x14ac:dyDescent="0.3">
      <c r="A10" s="3">
        <v>9</v>
      </c>
      <c r="B10" s="3">
        <v>108</v>
      </c>
      <c r="C10" s="3" t="s">
        <v>21</v>
      </c>
      <c r="D10" s="3" t="s">
        <v>71</v>
      </c>
      <c r="E10" s="4">
        <v>38939</v>
      </c>
      <c r="F10" s="3" t="s">
        <v>113</v>
      </c>
      <c r="G10" s="3">
        <v>79</v>
      </c>
      <c r="H10" s="3">
        <v>75</v>
      </c>
      <c r="I10" s="3">
        <v>75</v>
      </c>
      <c r="J10" s="3">
        <v>47</v>
      </c>
      <c r="K10" s="3">
        <v>77</v>
      </c>
      <c r="L10" s="3">
        <v>77</v>
      </c>
      <c r="M10" s="3">
        <v>65</v>
      </c>
    </row>
    <row r="11" spans="1:13" x14ac:dyDescent="0.3">
      <c r="A11" s="3">
        <v>10</v>
      </c>
      <c r="B11" s="3">
        <v>109</v>
      </c>
      <c r="C11" s="3" t="s">
        <v>22</v>
      </c>
      <c r="D11" s="3" t="s">
        <v>72</v>
      </c>
      <c r="E11" s="4">
        <v>38676</v>
      </c>
      <c r="F11" s="3" t="s">
        <v>113</v>
      </c>
      <c r="G11" s="3">
        <v>52</v>
      </c>
      <c r="H11" s="3">
        <v>25</v>
      </c>
      <c r="I11" s="3">
        <v>76</v>
      </c>
      <c r="J11" s="3">
        <v>59</v>
      </c>
      <c r="K11" s="3">
        <v>78</v>
      </c>
      <c r="L11" s="3">
        <v>78</v>
      </c>
      <c r="M11" s="3">
        <v>59</v>
      </c>
    </row>
    <row r="12" spans="1:13" x14ac:dyDescent="0.3">
      <c r="A12" s="3">
        <v>11</v>
      </c>
      <c r="B12" s="3">
        <v>110</v>
      </c>
      <c r="C12" s="3" t="s">
        <v>23</v>
      </c>
      <c r="D12" s="3" t="s">
        <v>73</v>
      </c>
      <c r="E12" s="4">
        <v>38738</v>
      </c>
      <c r="F12" s="3" t="s">
        <v>113</v>
      </c>
      <c r="G12" s="3">
        <v>81</v>
      </c>
      <c r="H12" s="3">
        <v>69</v>
      </c>
      <c r="I12" s="3">
        <v>69</v>
      </c>
      <c r="J12" s="3">
        <v>45</v>
      </c>
      <c r="K12" s="3">
        <v>79</v>
      </c>
      <c r="L12" s="3">
        <v>79</v>
      </c>
      <c r="M12" s="3">
        <v>65</v>
      </c>
    </row>
    <row r="13" spans="1:13" x14ac:dyDescent="0.3">
      <c r="A13" s="3">
        <v>12</v>
      </c>
      <c r="B13" s="3">
        <v>111</v>
      </c>
      <c r="C13" s="3" t="s">
        <v>24</v>
      </c>
      <c r="D13" s="3" t="s">
        <v>74</v>
      </c>
      <c r="E13" s="4">
        <v>38597</v>
      </c>
      <c r="F13" s="3" t="s">
        <v>113</v>
      </c>
      <c r="G13" s="3">
        <v>65</v>
      </c>
      <c r="H13" s="3">
        <v>49</v>
      </c>
      <c r="I13" s="3">
        <v>49</v>
      </c>
      <c r="J13" s="3">
        <v>36</v>
      </c>
      <c r="K13" s="3">
        <v>52</v>
      </c>
      <c r="L13" s="3">
        <v>52</v>
      </c>
      <c r="M13" s="3">
        <v>58</v>
      </c>
    </row>
    <row r="14" spans="1:13" x14ac:dyDescent="0.3">
      <c r="A14" s="3">
        <v>13</v>
      </c>
      <c r="B14" s="3">
        <v>112</v>
      </c>
      <c r="C14" s="3" t="s">
        <v>25</v>
      </c>
      <c r="D14" s="3" t="s">
        <v>75</v>
      </c>
      <c r="E14" s="4">
        <v>38718</v>
      </c>
      <c r="F14" s="3" t="s">
        <v>113</v>
      </c>
      <c r="G14" s="3">
        <v>83</v>
      </c>
      <c r="H14" s="3">
        <v>52</v>
      </c>
      <c r="I14" s="3">
        <v>52</v>
      </c>
      <c r="J14" s="3">
        <v>59</v>
      </c>
      <c r="K14" s="3">
        <v>81</v>
      </c>
      <c r="L14" s="3">
        <v>81</v>
      </c>
      <c r="M14" s="3">
        <v>65</v>
      </c>
    </row>
    <row r="15" spans="1:13" x14ac:dyDescent="0.3">
      <c r="A15" s="3">
        <v>14</v>
      </c>
      <c r="B15" s="3">
        <v>113</v>
      </c>
      <c r="C15" s="3" t="s">
        <v>26</v>
      </c>
      <c r="D15" s="3" t="s">
        <v>76</v>
      </c>
      <c r="E15" s="4">
        <v>38698</v>
      </c>
      <c r="F15" s="3" t="s">
        <v>113</v>
      </c>
      <c r="G15" s="3">
        <v>39</v>
      </c>
      <c r="H15" s="3">
        <v>81</v>
      </c>
      <c r="I15" s="3">
        <v>81</v>
      </c>
      <c r="J15" s="3">
        <v>68</v>
      </c>
      <c r="K15" s="3">
        <v>65</v>
      </c>
      <c r="L15" s="3">
        <v>65</v>
      </c>
      <c r="M15" s="3">
        <v>75</v>
      </c>
    </row>
    <row r="16" spans="1:13" x14ac:dyDescent="0.3">
      <c r="A16" s="3">
        <v>15</v>
      </c>
      <c r="B16" s="3">
        <v>114</v>
      </c>
      <c r="C16" s="3" t="s">
        <v>27</v>
      </c>
      <c r="D16" s="3" t="s">
        <v>77</v>
      </c>
      <c r="E16" s="4">
        <v>39004</v>
      </c>
      <c r="F16" s="3" t="s">
        <v>113</v>
      </c>
      <c r="G16" s="3">
        <v>45</v>
      </c>
      <c r="H16" s="3">
        <v>65</v>
      </c>
      <c r="I16" s="3">
        <v>65</v>
      </c>
      <c r="J16" s="3">
        <v>74</v>
      </c>
      <c r="K16" s="3">
        <v>83</v>
      </c>
      <c r="L16" s="3">
        <v>83</v>
      </c>
      <c r="M16" s="3">
        <v>55</v>
      </c>
    </row>
    <row r="17" spans="1:13" x14ac:dyDescent="0.3">
      <c r="A17" s="3">
        <v>16</v>
      </c>
      <c r="B17" s="3">
        <v>115</v>
      </c>
      <c r="C17" s="3" t="s">
        <v>28</v>
      </c>
      <c r="D17" s="3" t="s">
        <v>78</v>
      </c>
      <c r="E17" s="4">
        <v>38847</v>
      </c>
      <c r="F17" s="3" t="s">
        <v>113</v>
      </c>
      <c r="G17" s="3">
        <v>86</v>
      </c>
      <c r="H17" s="3">
        <v>83</v>
      </c>
      <c r="I17" s="3">
        <v>83</v>
      </c>
      <c r="J17" s="3">
        <v>58</v>
      </c>
      <c r="K17" s="3">
        <v>39</v>
      </c>
      <c r="L17" s="3">
        <v>39</v>
      </c>
      <c r="M17" s="3">
        <v>65</v>
      </c>
    </row>
    <row r="18" spans="1:13" x14ac:dyDescent="0.3">
      <c r="A18" s="3">
        <v>17</v>
      </c>
      <c r="B18" s="3">
        <v>116</v>
      </c>
      <c r="C18" s="3" t="s">
        <v>29</v>
      </c>
      <c r="D18" s="3" t="s">
        <v>79</v>
      </c>
      <c r="E18" s="4">
        <v>38718</v>
      </c>
      <c r="F18" s="3" t="s">
        <v>113</v>
      </c>
      <c r="G18" s="3">
        <v>87</v>
      </c>
      <c r="H18" s="3">
        <v>39</v>
      </c>
      <c r="I18" s="3">
        <v>23</v>
      </c>
      <c r="J18" s="3">
        <v>65</v>
      </c>
      <c r="K18" s="3">
        <v>45</v>
      </c>
      <c r="L18" s="3">
        <v>45</v>
      </c>
      <c r="M18" s="3">
        <v>59</v>
      </c>
    </row>
    <row r="19" spans="1:13" x14ac:dyDescent="0.3">
      <c r="A19" s="3">
        <v>18</v>
      </c>
      <c r="B19" s="3">
        <v>117</v>
      </c>
      <c r="C19" s="3" t="s">
        <v>30</v>
      </c>
      <c r="D19" s="3" t="s">
        <v>80</v>
      </c>
      <c r="E19" s="4">
        <v>38939</v>
      </c>
      <c r="F19" s="3" t="s">
        <v>113</v>
      </c>
      <c r="G19" s="3">
        <v>88</v>
      </c>
      <c r="H19" s="3">
        <v>45</v>
      </c>
      <c r="I19" s="3">
        <v>45</v>
      </c>
      <c r="J19" s="3">
        <v>69</v>
      </c>
      <c r="K19" s="3">
        <v>86</v>
      </c>
      <c r="L19" s="3">
        <v>86</v>
      </c>
      <c r="M19" s="3">
        <v>65</v>
      </c>
    </row>
    <row r="20" spans="1:13" x14ac:dyDescent="0.3">
      <c r="A20" s="3">
        <v>19</v>
      </c>
      <c r="B20" s="3">
        <v>118</v>
      </c>
      <c r="C20" s="3" t="s">
        <v>31</v>
      </c>
      <c r="D20" s="3" t="s">
        <v>81</v>
      </c>
      <c r="E20" s="4">
        <v>38676</v>
      </c>
      <c r="F20" s="3" t="s">
        <v>113</v>
      </c>
      <c r="G20" s="3">
        <v>89</v>
      </c>
      <c r="H20" s="3">
        <v>86</v>
      </c>
      <c r="I20" s="3">
        <v>86</v>
      </c>
      <c r="J20" s="3">
        <v>47</v>
      </c>
      <c r="K20" s="3">
        <v>87</v>
      </c>
      <c r="L20" s="3">
        <v>87</v>
      </c>
      <c r="M20" s="3">
        <v>58</v>
      </c>
    </row>
    <row r="21" spans="1:13" x14ac:dyDescent="0.3">
      <c r="A21" s="3">
        <v>20</v>
      </c>
      <c r="B21" s="3">
        <v>119</v>
      </c>
      <c r="C21" s="3" t="s">
        <v>32</v>
      </c>
      <c r="D21" s="3" t="s">
        <v>82</v>
      </c>
      <c r="E21" s="4">
        <v>38597</v>
      </c>
      <c r="F21" s="3" t="s">
        <v>113</v>
      </c>
      <c r="G21" s="3">
        <v>58</v>
      </c>
      <c r="H21" s="3">
        <v>87</v>
      </c>
      <c r="I21" s="3">
        <v>87</v>
      </c>
      <c r="J21" s="3">
        <v>59</v>
      </c>
      <c r="K21" s="3">
        <v>88</v>
      </c>
      <c r="L21" s="3">
        <v>88</v>
      </c>
      <c r="M21" s="3">
        <v>65</v>
      </c>
    </row>
    <row r="22" spans="1:13" x14ac:dyDescent="0.3">
      <c r="A22" s="3">
        <v>21</v>
      </c>
      <c r="B22" s="3">
        <v>120</v>
      </c>
      <c r="C22" s="3" t="s">
        <v>33</v>
      </c>
      <c r="D22" s="3" t="s">
        <v>83</v>
      </c>
      <c r="E22" s="4">
        <v>38718</v>
      </c>
      <c r="F22" s="3" t="s">
        <v>113</v>
      </c>
      <c r="G22" s="3">
        <v>91</v>
      </c>
      <c r="H22" s="3">
        <v>88</v>
      </c>
      <c r="I22" s="3">
        <v>88</v>
      </c>
      <c r="J22" s="3">
        <v>45</v>
      </c>
      <c r="K22" s="3">
        <v>89</v>
      </c>
      <c r="L22" s="3">
        <v>89</v>
      </c>
      <c r="M22" s="3">
        <v>75</v>
      </c>
    </row>
    <row r="23" spans="1:13" x14ac:dyDescent="0.3">
      <c r="A23" s="3">
        <v>22</v>
      </c>
      <c r="B23" s="3">
        <v>121</v>
      </c>
      <c r="C23" s="3" t="s">
        <v>34</v>
      </c>
      <c r="D23" s="3" t="s">
        <v>84</v>
      </c>
      <c r="E23" s="4">
        <v>38698</v>
      </c>
      <c r="F23" s="3" t="s">
        <v>113</v>
      </c>
      <c r="G23" s="3">
        <v>92</v>
      </c>
      <c r="H23" s="3">
        <v>89</v>
      </c>
      <c r="I23" s="3">
        <v>89</v>
      </c>
      <c r="J23" s="3">
        <v>36</v>
      </c>
      <c r="K23" s="3">
        <v>20</v>
      </c>
      <c r="L23" s="3">
        <v>58</v>
      </c>
      <c r="M23" s="3">
        <v>55</v>
      </c>
    </row>
    <row r="24" spans="1:13" x14ac:dyDescent="0.3">
      <c r="A24" s="3">
        <v>23</v>
      </c>
      <c r="B24" s="3">
        <v>122</v>
      </c>
      <c r="C24" s="3" t="s">
        <v>35</v>
      </c>
      <c r="D24" s="3" t="s">
        <v>85</v>
      </c>
      <c r="E24" s="4">
        <v>39004</v>
      </c>
      <c r="F24" s="3" t="s">
        <v>113</v>
      </c>
      <c r="G24" s="3">
        <v>65</v>
      </c>
      <c r="H24" s="3">
        <v>58</v>
      </c>
      <c r="I24" s="3">
        <v>58</v>
      </c>
      <c r="J24" s="3">
        <v>59</v>
      </c>
      <c r="K24" s="3">
        <v>91</v>
      </c>
      <c r="L24" s="3">
        <v>91</v>
      </c>
      <c r="M24" s="3">
        <v>65</v>
      </c>
    </row>
    <row r="25" spans="1:13" x14ac:dyDescent="0.3">
      <c r="A25" s="3">
        <v>24</v>
      </c>
      <c r="B25" s="3">
        <v>123</v>
      </c>
      <c r="C25" s="3" t="s">
        <v>36</v>
      </c>
      <c r="D25" s="3" t="s">
        <v>86</v>
      </c>
      <c r="E25" s="4">
        <v>38847</v>
      </c>
      <c r="F25" s="3" t="s">
        <v>113</v>
      </c>
      <c r="G25" s="3">
        <v>94</v>
      </c>
      <c r="H25" s="3">
        <v>91</v>
      </c>
      <c r="I25" s="3">
        <v>91</v>
      </c>
      <c r="J25" s="3">
        <v>68</v>
      </c>
      <c r="K25" s="3">
        <v>92</v>
      </c>
      <c r="L25" s="3">
        <v>92</v>
      </c>
      <c r="M25" s="3">
        <v>59</v>
      </c>
    </row>
    <row r="26" spans="1:13" x14ac:dyDescent="0.3">
      <c r="A26" s="3">
        <v>25</v>
      </c>
      <c r="B26" s="3">
        <v>124</v>
      </c>
      <c r="C26" s="3" t="s">
        <v>37</v>
      </c>
      <c r="D26" s="3" t="s">
        <v>87</v>
      </c>
      <c r="E26" s="4">
        <v>38738</v>
      </c>
      <c r="F26" s="3" t="s">
        <v>113</v>
      </c>
      <c r="G26" s="3">
        <v>69</v>
      </c>
      <c r="H26" s="3">
        <v>92</v>
      </c>
      <c r="I26" s="3">
        <v>92</v>
      </c>
      <c r="J26" s="3">
        <v>74</v>
      </c>
      <c r="K26" s="3">
        <v>65</v>
      </c>
      <c r="L26" s="3">
        <v>65</v>
      </c>
      <c r="M26" s="3">
        <v>65</v>
      </c>
    </row>
    <row r="27" spans="1:13" x14ac:dyDescent="0.3">
      <c r="A27" s="3">
        <v>26</v>
      </c>
      <c r="B27" s="3">
        <v>125</v>
      </c>
      <c r="C27" s="3" t="s">
        <v>38</v>
      </c>
      <c r="D27" s="3" t="s">
        <v>88</v>
      </c>
      <c r="E27" s="4">
        <v>38597</v>
      </c>
      <c r="F27" s="3" t="s">
        <v>113</v>
      </c>
      <c r="G27" s="3">
        <v>96</v>
      </c>
      <c r="H27" s="3">
        <v>93</v>
      </c>
      <c r="I27" s="3">
        <v>93</v>
      </c>
      <c r="J27" s="3">
        <v>58</v>
      </c>
      <c r="K27" s="3">
        <v>75</v>
      </c>
      <c r="L27" s="3">
        <v>75</v>
      </c>
      <c r="M27" s="3">
        <v>58</v>
      </c>
    </row>
    <row r="28" spans="1:13" x14ac:dyDescent="0.3">
      <c r="A28" s="3">
        <v>27</v>
      </c>
      <c r="B28" s="3">
        <v>126</v>
      </c>
      <c r="C28" s="3" t="s">
        <v>39</v>
      </c>
      <c r="D28" s="3" t="s">
        <v>89</v>
      </c>
      <c r="E28" s="4">
        <v>38718</v>
      </c>
      <c r="F28" s="3" t="s">
        <v>113</v>
      </c>
      <c r="G28" s="3">
        <v>79</v>
      </c>
      <c r="H28" s="3">
        <v>94</v>
      </c>
      <c r="I28" s="3">
        <v>94</v>
      </c>
      <c r="J28" s="3">
        <v>65</v>
      </c>
      <c r="K28" s="3">
        <v>72</v>
      </c>
      <c r="L28" s="3">
        <v>72</v>
      </c>
      <c r="M28" s="3">
        <v>65</v>
      </c>
    </row>
    <row r="29" spans="1:13" x14ac:dyDescent="0.3">
      <c r="A29" s="3">
        <v>28</v>
      </c>
      <c r="B29" s="3">
        <v>127</v>
      </c>
      <c r="C29" s="3" t="s">
        <v>40</v>
      </c>
      <c r="D29" s="3" t="s">
        <v>90</v>
      </c>
      <c r="E29" s="4">
        <v>38698</v>
      </c>
      <c r="F29" s="3" t="s">
        <v>113</v>
      </c>
      <c r="G29" s="3">
        <v>98</v>
      </c>
      <c r="H29" s="3">
        <v>95</v>
      </c>
      <c r="I29" s="3">
        <v>95</v>
      </c>
      <c r="J29" s="3">
        <v>69</v>
      </c>
      <c r="K29" s="3">
        <v>73</v>
      </c>
      <c r="L29" s="3">
        <v>73</v>
      </c>
      <c r="M29" s="3">
        <v>75</v>
      </c>
    </row>
    <row r="30" spans="1:13" x14ac:dyDescent="0.3">
      <c r="A30" s="3">
        <v>29</v>
      </c>
      <c r="B30" s="3">
        <v>128</v>
      </c>
      <c r="C30" s="3" t="s">
        <v>41</v>
      </c>
      <c r="D30" s="3" t="s">
        <v>91</v>
      </c>
      <c r="E30" s="4">
        <v>39004</v>
      </c>
      <c r="F30" s="3" t="s">
        <v>113</v>
      </c>
      <c r="G30" s="3">
        <v>85</v>
      </c>
      <c r="H30" s="3">
        <v>96</v>
      </c>
      <c r="I30" s="3">
        <v>96</v>
      </c>
      <c r="J30" s="3">
        <v>47</v>
      </c>
      <c r="K30" s="3">
        <v>74</v>
      </c>
      <c r="L30" s="3">
        <v>74</v>
      </c>
      <c r="M30" s="3">
        <v>55</v>
      </c>
    </row>
    <row r="31" spans="1:13" x14ac:dyDescent="0.3">
      <c r="A31" s="3">
        <v>30</v>
      </c>
      <c r="B31" s="3">
        <v>129</v>
      </c>
      <c r="C31" s="3" t="s">
        <v>42</v>
      </c>
      <c r="D31" s="3" t="s">
        <v>92</v>
      </c>
      <c r="E31" s="4">
        <v>38847</v>
      </c>
      <c r="F31" s="3" t="s">
        <v>113</v>
      </c>
      <c r="G31" s="3">
        <v>85</v>
      </c>
      <c r="H31" s="3">
        <v>97</v>
      </c>
      <c r="I31" s="3">
        <v>97</v>
      </c>
      <c r="J31" s="3">
        <v>59</v>
      </c>
      <c r="K31" s="3">
        <v>75</v>
      </c>
      <c r="L31" s="3">
        <v>74</v>
      </c>
      <c r="M31" s="3">
        <v>65</v>
      </c>
    </row>
    <row r="32" spans="1:13" x14ac:dyDescent="0.3">
      <c r="A32" s="3">
        <v>31</v>
      </c>
      <c r="B32" s="3">
        <v>130</v>
      </c>
      <c r="C32" s="3" t="s">
        <v>43</v>
      </c>
      <c r="D32" s="3" t="s">
        <v>93</v>
      </c>
      <c r="E32" s="4">
        <v>38718</v>
      </c>
      <c r="F32" s="3" t="s">
        <v>113</v>
      </c>
      <c r="G32" s="3">
        <v>59</v>
      </c>
      <c r="H32" s="3">
        <v>52</v>
      </c>
      <c r="I32" s="3">
        <v>52</v>
      </c>
      <c r="J32" s="3">
        <v>45</v>
      </c>
      <c r="K32" s="3">
        <v>76</v>
      </c>
      <c r="L32" s="3">
        <v>75</v>
      </c>
      <c r="M32" s="3">
        <v>59</v>
      </c>
    </row>
    <row r="33" spans="1:13" x14ac:dyDescent="0.3">
      <c r="A33" s="3">
        <v>32</v>
      </c>
      <c r="B33" s="3">
        <v>131</v>
      </c>
      <c r="C33" s="3" t="s">
        <v>44</v>
      </c>
      <c r="D33" s="3" t="s">
        <v>94</v>
      </c>
      <c r="E33" s="4">
        <v>38939</v>
      </c>
      <c r="F33" s="3" t="s">
        <v>113</v>
      </c>
      <c r="G33" s="3">
        <v>65</v>
      </c>
      <c r="H33" s="3">
        <v>81</v>
      </c>
      <c r="I33" s="3">
        <v>81</v>
      </c>
      <c r="J33" s="3">
        <v>36</v>
      </c>
      <c r="K33" s="3">
        <v>77</v>
      </c>
      <c r="L33" s="3">
        <v>76</v>
      </c>
      <c r="M33" s="3">
        <v>65</v>
      </c>
    </row>
    <row r="34" spans="1:13" x14ac:dyDescent="0.3">
      <c r="A34" s="3">
        <v>33</v>
      </c>
      <c r="B34" s="3">
        <v>132</v>
      </c>
      <c r="C34" s="3" t="s">
        <v>45</v>
      </c>
      <c r="D34" s="3" t="s">
        <v>95</v>
      </c>
      <c r="E34" s="4">
        <v>38676</v>
      </c>
      <c r="F34" s="3" t="s">
        <v>113</v>
      </c>
      <c r="G34" s="3">
        <v>58</v>
      </c>
      <c r="H34" s="3">
        <v>65</v>
      </c>
      <c r="I34" s="3">
        <v>65</v>
      </c>
      <c r="J34" s="3">
        <v>59</v>
      </c>
      <c r="K34" s="3">
        <v>78</v>
      </c>
      <c r="L34" s="3">
        <v>77</v>
      </c>
      <c r="M34" s="3">
        <v>58</v>
      </c>
    </row>
    <row r="35" spans="1:13" x14ac:dyDescent="0.3">
      <c r="A35" s="3">
        <v>34</v>
      </c>
      <c r="B35" s="3">
        <v>133</v>
      </c>
      <c r="C35" s="3" t="s">
        <v>46</v>
      </c>
      <c r="D35" s="3" t="s">
        <v>96</v>
      </c>
      <c r="E35" s="4">
        <v>38698</v>
      </c>
      <c r="F35" s="3" t="s">
        <v>113</v>
      </c>
      <c r="G35" s="3">
        <v>78</v>
      </c>
      <c r="H35" s="3">
        <v>83</v>
      </c>
      <c r="I35" s="3">
        <v>83</v>
      </c>
      <c r="J35" s="3">
        <v>68</v>
      </c>
      <c r="K35" s="3">
        <v>79</v>
      </c>
      <c r="L35" s="3">
        <v>78</v>
      </c>
      <c r="M35" s="3">
        <v>65</v>
      </c>
    </row>
    <row r="36" spans="1:13" x14ac:dyDescent="0.3">
      <c r="A36" s="3">
        <v>35</v>
      </c>
      <c r="B36" s="3">
        <v>134</v>
      </c>
      <c r="C36" s="3" t="s">
        <v>47</v>
      </c>
      <c r="D36" s="3" t="s">
        <v>97</v>
      </c>
      <c r="E36" s="4">
        <v>39004</v>
      </c>
      <c r="F36" s="3" t="s">
        <v>113</v>
      </c>
      <c r="G36" s="3">
        <v>45</v>
      </c>
      <c r="H36" s="3">
        <v>39</v>
      </c>
      <c r="I36" s="3">
        <v>75</v>
      </c>
      <c r="J36" s="3">
        <v>74</v>
      </c>
      <c r="K36" s="3">
        <v>52</v>
      </c>
      <c r="L36" s="3">
        <v>79</v>
      </c>
      <c r="M36" s="3">
        <v>75</v>
      </c>
    </row>
    <row r="37" spans="1:13" x14ac:dyDescent="0.3">
      <c r="A37" s="3">
        <v>36</v>
      </c>
      <c r="B37" s="3">
        <v>135</v>
      </c>
      <c r="C37" s="3" t="s">
        <v>48</v>
      </c>
      <c r="D37" s="3" t="s">
        <v>98</v>
      </c>
      <c r="E37" s="4">
        <v>38738</v>
      </c>
      <c r="F37" s="3" t="s">
        <v>113</v>
      </c>
      <c r="G37" s="3">
        <v>68</v>
      </c>
      <c r="H37" s="3">
        <v>45</v>
      </c>
      <c r="I37" s="3">
        <v>76</v>
      </c>
      <c r="J37" s="3">
        <v>58</v>
      </c>
      <c r="K37" s="3">
        <v>81</v>
      </c>
      <c r="L37" s="3">
        <v>52</v>
      </c>
      <c r="M37" s="3">
        <v>55</v>
      </c>
    </row>
    <row r="38" spans="1:13" x14ac:dyDescent="0.3">
      <c r="A38" s="3">
        <v>37</v>
      </c>
      <c r="B38" s="3">
        <v>136</v>
      </c>
      <c r="C38" s="3" t="s">
        <v>49</v>
      </c>
      <c r="D38" s="3" t="s">
        <v>99</v>
      </c>
      <c r="E38" s="4">
        <v>38597</v>
      </c>
      <c r="F38" s="3" t="s">
        <v>113</v>
      </c>
      <c r="G38" s="3">
        <v>95</v>
      </c>
      <c r="H38" s="3">
        <v>86</v>
      </c>
      <c r="I38" s="3">
        <v>69</v>
      </c>
      <c r="J38" s="3">
        <v>65</v>
      </c>
      <c r="K38" s="3">
        <v>65</v>
      </c>
      <c r="L38" s="3">
        <v>81</v>
      </c>
      <c r="M38" s="3">
        <v>65</v>
      </c>
    </row>
    <row r="39" spans="1:13" x14ac:dyDescent="0.3">
      <c r="A39" s="3">
        <v>38</v>
      </c>
      <c r="B39" s="3">
        <v>137</v>
      </c>
      <c r="C39" s="3" t="s">
        <v>50</v>
      </c>
      <c r="D39" s="3" t="s">
        <v>100</v>
      </c>
      <c r="E39" s="4">
        <v>38718</v>
      </c>
      <c r="F39" s="3" t="s">
        <v>113</v>
      </c>
      <c r="G39" s="3">
        <v>47</v>
      </c>
      <c r="H39" s="3">
        <v>87</v>
      </c>
      <c r="I39" s="3">
        <v>49</v>
      </c>
      <c r="J39" s="3">
        <v>69</v>
      </c>
      <c r="K39" s="3">
        <v>83</v>
      </c>
      <c r="L39" s="3">
        <v>65</v>
      </c>
      <c r="M39" s="3">
        <v>59</v>
      </c>
    </row>
    <row r="40" spans="1:13" x14ac:dyDescent="0.3">
      <c r="A40" s="3">
        <v>39</v>
      </c>
      <c r="B40" s="3">
        <v>138</v>
      </c>
      <c r="C40" s="3" t="s">
        <v>51</v>
      </c>
      <c r="D40" s="3" t="s">
        <v>101</v>
      </c>
      <c r="E40" s="4">
        <v>38698</v>
      </c>
      <c r="F40" s="3" t="s">
        <v>113</v>
      </c>
      <c r="G40" s="3">
        <v>59</v>
      </c>
      <c r="H40" s="3">
        <v>88</v>
      </c>
      <c r="I40" s="3">
        <v>52</v>
      </c>
      <c r="J40" s="3">
        <v>47</v>
      </c>
      <c r="K40" s="3">
        <v>39</v>
      </c>
      <c r="L40" s="3">
        <v>83</v>
      </c>
      <c r="M40" s="3">
        <v>65</v>
      </c>
    </row>
    <row r="41" spans="1:13" x14ac:dyDescent="0.3">
      <c r="A41" s="3">
        <v>40</v>
      </c>
      <c r="B41" s="3">
        <v>139</v>
      </c>
      <c r="C41" s="3" t="s">
        <v>52</v>
      </c>
      <c r="D41" s="3" t="s">
        <v>102</v>
      </c>
      <c r="E41" s="4">
        <v>39004</v>
      </c>
      <c r="F41" s="3" t="s">
        <v>113</v>
      </c>
      <c r="G41" s="3">
        <v>69</v>
      </c>
      <c r="H41" s="3">
        <v>89</v>
      </c>
      <c r="I41" s="3">
        <v>81</v>
      </c>
      <c r="J41" s="3">
        <v>59</v>
      </c>
      <c r="K41" s="3">
        <v>45</v>
      </c>
      <c r="L41" s="3">
        <v>39</v>
      </c>
      <c r="M41" s="3">
        <v>58</v>
      </c>
    </row>
    <row r="42" spans="1:13" x14ac:dyDescent="0.3">
      <c r="A42" s="3">
        <v>41</v>
      </c>
      <c r="B42" s="3">
        <v>140</v>
      </c>
      <c r="C42" s="3" t="s">
        <v>53</v>
      </c>
      <c r="D42" s="3" t="s">
        <v>103</v>
      </c>
      <c r="E42" s="4">
        <v>38847</v>
      </c>
      <c r="F42" s="3" t="s">
        <v>113</v>
      </c>
      <c r="G42" s="3">
        <v>78</v>
      </c>
      <c r="H42" s="3">
        <v>58</v>
      </c>
      <c r="I42" s="3">
        <v>65</v>
      </c>
      <c r="J42" s="3">
        <v>45</v>
      </c>
      <c r="K42" s="3">
        <v>86</v>
      </c>
      <c r="L42" s="3">
        <v>45</v>
      </c>
      <c r="M42" s="3">
        <v>65</v>
      </c>
    </row>
    <row r="43" spans="1:13" x14ac:dyDescent="0.3">
      <c r="A43" s="3">
        <v>42</v>
      </c>
      <c r="B43" s="3">
        <v>141</v>
      </c>
      <c r="C43" s="3" t="s">
        <v>54</v>
      </c>
      <c r="D43" s="3" t="s">
        <v>104</v>
      </c>
      <c r="E43" s="4">
        <v>38718</v>
      </c>
      <c r="F43" s="3" t="s">
        <v>113</v>
      </c>
      <c r="G43" s="3">
        <v>85</v>
      </c>
      <c r="H43" s="3">
        <v>69</v>
      </c>
      <c r="I43" s="3">
        <v>83</v>
      </c>
      <c r="J43" s="3">
        <v>36</v>
      </c>
      <c r="K43" s="3">
        <v>87</v>
      </c>
      <c r="L43" s="3">
        <v>86</v>
      </c>
      <c r="M43" s="3">
        <v>75</v>
      </c>
    </row>
    <row r="44" spans="1:13" x14ac:dyDescent="0.3">
      <c r="A44" s="3">
        <v>43</v>
      </c>
      <c r="B44" s="3">
        <v>142</v>
      </c>
      <c r="C44" s="3" t="s">
        <v>55</v>
      </c>
      <c r="D44" s="3" t="s">
        <v>105</v>
      </c>
      <c r="E44" s="4">
        <v>38939</v>
      </c>
      <c r="F44" s="3" t="s">
        <v>113</v>
      </c>
      <c r="G44" s="3">
        <v>65</v>
      </c>
      <c r="H44" s="3">
        <v>92</v>
      </c>
      <c r="I44" s="3">
        <v>39</v>
      </c>
      <c r="J44" s="3">
        <v>59</v>
      </c>
      <c r="K44" s="3">
        <v>88</v>
      </c>
      <c r="L44" s="3">
        <v>87</v>
      </c>
      <c r="M44" s="3">
        <v>55</v>
      </c>
    </row>
    <row r="45" spans="1:13" x14ac:dyDescent="0.3">
      <c r="A45" s="3">
        <v>44</v>
      </c>
      <c r="B45" s="3">
        <v>143</v>
      </c>
      <c r="C45" s="3" t="s">
        <v>56</v>
      </c>
      <c r="D45" s="3" t="s">
        <v>106</v>
      </c>
      <c r="E45" s="4">
        <v>38676</v>
      </c>
      <c r="F45" s="3" t="s">
        <v>113</v>
      </c>
      <c r="G45" s="3">
        <v>69</v>
      </c>
      <c r="H45" s="3">
        <v>58</v>
      </c>
      <c r="I45" s="3">
        <v>45</v>
      </c>
      <c r="J45" s="3">
        <v>68</v>
      </c>
      <c r="K45" s="3">
        <v>89</v>
      </c>
      <c r="L45" s="3">
        <v>88</v>
      </c>
      <c r="M45" s="3">
        <v>65</v>
      </c>
    </row>
    <row r="46" spans="1:13" x14ac:dyDescent="0.3">
      <c r="A46" s="3">
        <v>45</v>
      </c>
      <c r="B46" s="3">
        <v>144</v>
      </c>
      <c r="C46" s="3" t="s">
        <v>57</v>
      </c>
      <c r="D46" s="3" t="s">
        <v>107</v>
      </c>
      <c r="E46" s="4">
        <v>38738</v>
      </c>
      <c r="F46" s="3" t="s">
        <v>113</v>
      </c>
      <c r="G46" s="3">
        <v>86</v>
      </c>
      <c r="H46" s="3">
        <v>94</v>
      </c>
      <c r="I46" s="3">
        <v>86</v>
      </c>
      <c r="J46" s="3">
        <v>74</v>
      </c>
      <c r="K46" s="3">
        <v>58</v>
      </c>
      <c r="L46" s="3">
        <v>89</v>
      </c>
      <c r="M46" s="3">
        <v>59</v>
      </c>
    </row>
    <row r="47" spans="1:13" x14ac:dyDescent="0.3">
      <c r="A47" s="3">
        <v>46</v>
      </c>
      <c r="B47" s="3">
        <v>145</v>
      </c>
      <c r="C47" s="3" t="s">
        <v>58</v>
      </c>
      <c r="D47" s="3" t="s">
        <v>108</v>
      </c>
      <c r="E47" s="4">
        <v>38597</v>
      </c>
      <c r="F47" s="3" t="s">
        <v>113</v>
      </c>
      <c r="G47" s="3">
        <v>54</v>
      </c>
      <c r="H47" s="3">
        <v>95</v>
      </c>
      <c r="I47" s="3">
        <v>87</v>
      </c>
      <c r="J47" s="3">
        <v>58</v>
      </c>
      <c r="K47" s="3">
        <v>91</v>
      </c>
      <c r="L47" s="3">
        <v>58</v>
      </c>
      <c r="M47" s="3">
        <v>65</v>
      </c>
    </row>
    <row r="48" spans="1:13" x14ac:dyDescent="0.3">
      <c r="A48" s="3">
        <v>47</v>
      </c>
      <c r="B48" s="3">
        <v>146</v>
      </c>
      <c r="C48" s="3" t="s">
        <v>59</v>
      </c>
      <c r="D48" s="3" t="s">
        <v>109</v>
      </c>
      <c r="E48" s="4">
        <v>38718</v>
      </c>
      <c r="F48" s="3" t="s">
        <v>113</v>
      </c>
      <c r="G48" s="3">
        <v>78</v>
      </c>
      <c r="H48" s="3">
        <v>78</v>
      </c>
      <c r="I48" s="3">
        <v>88</v>
      </c>
      <c r="J48" s="3">
        <v>65</v>
      </c>
      <c r="K48" s="3">
        <v>92</v>
      </c>
      <c r="L48" s="3">
        <v>91</v>
      </c>
      <c r="M48" s="3">
        <v>58</v>
      </c>
    </row>
    <row r="49" spans="1:13" x14ac:dyDescent="0.3">
      <c r="A49" s="3">
        <v>48</v>
      </c>
      <c r="B49" s="3">
        <v>147</v>
      </c>
      <c r="C49" s="3" t="s">
        <v>60</v>
      </c>
      <c r="D49" s="3" t="s">
        <v>110</v>
      </c>
      <c r="E49" s="4">
        <v>38698</v>
      </c>
      <c r="F49" s="3" t="s">
        <v>113</v>
      </c>
      <c r="G49" s="3">
        <v>92</v>
      </c>
      <c r="H49" s="3">
        <v>91</v>
      </c>
      <c r="I49" s="3">
        <v>89</v>
      </c>
      <c r="J49" s="3">
        <v>69</v>
      </c>
      <c r="K49" s="3">
        <v>65</v>
      </c>
      <c r="L49" s="3">
        <v>92</v>
      </c>
      <c r="M49" s="3">
        <v>65</v>
      </c>
    </row>
    <row r="50" spans="1:13" x14ac:dyDescent="0.3">
      <c r="A50" s="3">
        <v>49</v>
      </c>
      <c r="B50" s="3">
        <v>148</v>
      </c>
      <c r="C50" s="3" t="s">
        <v>61</v>
      </c>
      <c r="D50" s="3" t="s">
        <v>111</v>
      </c>
      <c r="E50" s="4">
        <v>39004</v>
      </c>
      <c r="F50" s="3" t="s">
        <v>113</v>
      </c>
      <c r="G50" s="3">
        <v>49</v>
      </c>
      <c r="H50" s="3">
        <v>78</v>
      </c>
      <c r="I50" s="3">
        <v>58</v>
      </c>
      <c r="J50" s="3">
        <v>47</v>
      </c>
      <c r="K50" s="3">
        <v>85</v>
      </c>
      <c r="L50" s="3">
        <v>65</v>
      </c>
      <c r="M50" s="3">
        <v>75</v>
      </c>
    </row>
    <row r="51" spans="1:13" x14ac:dyDescent="0.3">
      <c r="A51" s="3">
        <v>50</v>
      </c>
      <c r="B51" s="3">
        <v>149</v>
      </c>
      <c r="C51" s="3" t="s">
        <v>62</v>
      </c>
      <c r="D51" s="3" t="s">
        <v>112</v>
      </c>
      <c r="E51" s="4">
        <v>38847</v>
      </c>
      <c r="F51" s="3" t="s">
        <v>113</v>
      </c>
      <c r="G51" s="3">
        <v>84</v>
      </c>
      <c r="H51" s="3">
        <v>59</v>
      </c>
      <c r="I51" s="3">
        <v>91</v>
      </c>
      <c r="J51" s="3">
        <v>59</v>
      </c>
      <c r="K51" s="3">
        <v>65</v>
      </c>
      <c r="L51" s="3">
        <v>75</v>
      </c>
      <c r="M51" s="3">
        <v>54</v>
      </c>
    </row>
    <row r="52" spans="1:13" x14ac:dyDescent="0.3">
      <c r="I52" s="1"/>
      <c r="J52" s="1"/>
      <c r="L52" s="1"/>
    </row>
    <row r="53" spans="1:13" x14ac:dyDescent="0.3">
      <c r="I53" s="1"/>
      <c r="J53" s="1"/>
      <c r="L53" s="1"/>
    </row>
    <row r="54" spans="1:13" x14ac:dyDescent="0.3">
      <c r="I54" s="1"/>
      <c r="J54" s="1"/>
      <c r="L54" s="1"/>
    </row>
    <row r="55" spans="1:13" x14ac:dyDescent="0.3">
      <c r="I55" s="1"/>
    </row>
    <row r="56" spans="1:13" x14ac:dyDescent="0.3">
      <c r="I56" s="1"/>
    </row>
    <row r="57" spans="1:13" x14ac:dyDescent="0.3">
      <c r="I57" s="1"/>
    </row>
    <row r="58" spans="1:13" x14ac:dyDescent="0.3">
      <c r="I58" s="1"/>
    </row>
    <row r="59" spans="1:13" x14ac:dyDescent="0.3">
      <c r="I59" s="1"/>
    </row>
    <row r="60" spans="1:13" x14ac:dyDescent="0.3">
      <c r="I60" s="1"/>
    </row>
    <row r="61" spans="1:13" x14ac:dyDescent="0.3">
      <c r="I6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CBD6-AF9A-4A40-A29D-FA0915BECF0F}">
  <sheetPr>
    <tabColor theme="4" tint="-0.249977111117893"/>
  </sheetPr>
  <dimension ref="B2:O28"/>
  <sheetViews>
    <sheetView tabSelected="1" zoomScale="85" zoomScaleNormal="85" workbookViewId="0">
      <selection activeCell="E11" sqref="E11"/>
    </sheetView>
  </sheetViews>
  <sheetFormatPr defaultRowHeight="14.4" x14ac:dyDescent="0.3"/>
  <cols>
    <col min="1" max="1" width="13.5546875" customWidth="1"/>
    <col min="2" max="2" width="2.6640625" customWidth="1"/>
    <col min="3" max="3" width="16.77734375" customWidth="1"/>
    <col min="4" max="4" width="2.6640625" customWidth="1"/>
    <col min="5" max="5" width="20.109375" customWidth="1"/>
    <col min="6" max="6" width="8.33203125" customWidth="1"/>
    <col min="7" max="7" width="18.33203125" customWidth="1"/>
    <col min="8" max="8" width="16.44140625" customWidth="1"/>
    <col min="9" max="9" width="18.109375" bestFit="1" customWidth="1"/>
    <col min="10" max="10" width="16.44140625" customWidth="1"/>
    <col min="11" max="11" width="18.21875" bestFit="1" customWidth="1"/>
    <col min="12" max="12" width="16.44140625" customWidth="1"/>
    <col min="15" max="15" width="10.6640625" customWidth="1"/>
  </cols>
  <sheetData>
    <row r="2" spans="2:15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15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2:15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5" ht="15" thickBot="1" x14ac:dyDescent="0.35">
      <c r="B7" s="6"/>
      <c r="C7" s="6"/>
      <c r="D7" s="6"/>
      <c r="E7" s="6"/>
      <c r="F7" s="7"/>
      <c r="G7" s="6"/>
      <c r="H7" s="6"/>
      <c r="I7" s="16"/>
      <c r="J7" s="6"/>
      <c r="K7" s="6"/>
      <c r="L7" s="6"/>
      <c r="M7" s="6"/>
      <c r="N7" s="6"/>
      <c r="O7" s="6"/>
    </row>
    <row r="8" spans="2:15" ht="24.6" thickTop="1" thickBot="1" x14ac:dyDescent="0.35">
      <c r="B8" s="6"/>
      <c r="C8" s="6"/>
      <c r="D8" s="6"/>
      <c r="E8" s="6"/>
      <c r="F8" s="6"/>
      <c r="G8" s="6"/>
      <c r="H8" s="17"/>
      <c r="I8" s="18" t="s">
        <v>123</v>
      </c>
      <c r="J8" s="6"/>
      <c r="K8" s="6"/>
      <c r="L8" s="6"/>
      <c r="M8" s="6"/>
      <c r="N8" s="6"/>
      <c r="O8" s="6"/>
    </row>
    <row r="9" spans="2:15" ht="15" thickTop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5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 ht="18.600000000000001" customHeight="1" x14ac:dyDescent="0.3">
      <c r="B11" s="6"/>
      <c r="C11" s="10" t="s">
        <v>114</v>
      </c>
      <c r="D11" s="8" t="s">
        <v>116</v>
      </c>
      <c r="E11" s="9">
        <v>118</v>
      </c>
      <c r="F11" s="6"/>
      <c r="G11" s="12" t="s">
        <v>117</v>
      </c>
      <c r="H11" s="12" t="s">
        <v>118</v>
      </c>
      <c r="I11" s="12" t="s">
        <v>119</v>
      </c>
      <c r="J11" s="12" t="s">
        <v>120</v>
      </c>
      <c r="K11" s="12" t="s">
        <v>125</v>
      </c>
      <c r="L11" s="12" t="s">
        <v>122</v>
      </c>
      <c r="M11" s="6"/>
      <c r="N11" s="6"/>
      <c r="O11" s="6"/>
    </row>
    <row r="12" spans="2:15" ht="22.2" customHeight="1" x14ac:dyDescent="0.3">
      <c r="B12" s="6"/>
      <c r="C12" s="10" t="s">
        <v>5</v>
      </c>
      <c r="D12" s="8" t="s">
        <v>116</v>
      </c>
      <c r="E12" s="9" t="str">
        <f>VLOOKUP($E$11,'Raw Data'!$B$2:$M$51,5,0)</f>
        <v>10th</v>
      </c>
      <c r="F12" s="6"/>
      <c r="G12" s="13" t="s">
        <v>6</v>
      </c>
      <c r="H12" s="14">
        <v>100</v>
      </c>
      <c r="I12" s="14">
        <v>34</v>
      </c>
      <c r="J12" s="14">
        <v>35</v>
      </c>
      <c r="K12" s="15">
        <f>J12/H12</f>
        <v>0.35</v>
      </c>
      <c r="L12" s="14" t="str">
        <f>IF(J12&lt;I12,"Fail","Passed")</f>
        <v>Passed</v>
      </c>
      <c r="M12" s="6"/>
      <c r="N12" s="6"/>
      <c r="O12" s="6"/>
    </row>
    <row r="13" spans="2:15" ht="22.2" customHeight="1" x14ac:dyDescent="0.3">
      <c r="B13" s="6"/>
      <c r="C13" s="10" t="s">
        <v>2</v>
      </c>
      <c r="D13" s="8" t="s">
        <v>116</v>
      </c>
      <c r="E13" s="9" t="str">
        <f>VLOOKUP($E$11,'Raw Data'!$B$2:$M$51,2,0)</f>
        <v>Manas Chandra Pal</v>
      </c>
      <c r="F13" s="6"/>
      <c r="G13" s="13" t="s">
        <v>7</v>
      </c>
      <c r="H13" s="14">
        <v>100</v>
      </c>
      <c r="I13" s="14">
        <v>34</v>
      </c>
      <c r="J13" s="14">
        <f>VLOOKUP($E$11,'Raw Data'!$B$2:$M$51,MATCH('Marksheet New'!G13,'Raw Data'!$B$1:$M$1,0),0)</f>
        <v>86</v>
      </c>
      <c r="K13" s="15">
        <f t="shared" ref="K13:K18" si="0">J13/H13</f>
        <v>0.86</v>
      </c>
      <c r="L13" s="14" t="str">
        <f t="shared" ref="L13:L15" si="1">IF(J13&lt;I13,"Fail","Passed")</f>
        <v>Passed</v>
      </c>
      <c r="M13" s="6"/>
      <c r="N13" s="6"/>
      <c r="O13" s="6"/>
    </row>
    <row r="14" spans="2:15" ht="22.2" customHeight="1" x14ac:dyDescent="0.3">
      <c r="B14" s="6"/>
      <c r="C14" s="10" t="s">
        <v>3</v>
      </c>
      <c r="D14" s="8" t="s">
        <v>116</v>
      </c>
      <c r="E14" s="9" t="str">
        <f>VLOOKUP($E$11,'Raw Data'!$B$2:$M$51,3,0)</f>
        <v>Asutosh Chandra Pal</v>
      </c>
      <c r="F14" s="6"/>
      <c r="G14" s="13" t="s">
        <v>8</v>
      </c>
      <c r="H14" s="14">
        <v>100</v>
      </c>
      <c r="I14" s="14">
        <v>34</v>
      </c>
      <c r="J14" s="14">
        <f>VLOOKUP($E$11,'Raw Data'!$B$2:$M$51,MATCH('Marksheet New'!G14,'Raw Data'!$B$1:$M$1,0),0)</f>
        <v>86</v>
      </c>
      <c r="K14" s="15">
        <f t="shared" si="0"/>
        <v>0.86</v>
      </c>
      <c r="L14" s="14" t="str">
        <f t="shared" si="1"/>
        <v>Passed</v>
      </c>
      <c r="M14" s="6"/>
      <c r="N14" s="6"/>
      <c r="O14" s="6"/>
    </row>
    <row r="15" spans="2:15" ht="22.2" customHeight="1" x14ac:dyDescent="0.3">
      <c r="B15" s="6"/>
      <c r="C15" s="10" t="s">
        <v>115</v>
      </c>
      <c r="D15" s="8" t="s">
        <v>116</v>
      </c>
      <c r="E15" s="11">
        <f>VLOOKUP($E$11,'Raw Data'!$B$2:$M$51,4,0)</f>
        <v>38676</v>
      </c>
      <c r="F15" s="6"/>
      <c r="G15" s="13" t="s">
        <v>9</v>
      </c>
      <c r="H15" s="14">
        <v>100</v>
      </c>
      <c r="I15" s="14">
        <v>34</v>
      </c>
      <c r="J15" s="14">
        <f>VLOOKUP($E$11,'Raw Data'!$B$2:$M$51,MATCH('Marksheet New'!G15,'Raw Data'!$B$1:$M$1,0),0)</f>
        <v>47</v>
      </c>
      <c r="K15" s="15">
        <f t="shared" si="0"/>
        <v>0.47</v>
      </c>
      <c r="L15" s="14" t="str">
        <f t="shared" si="1"/>
        <v>Passed</v>
      </c>
      <c r="M15" s="6"/>
      <c r="N15" s="6"/>
      <c r="O15" s="6"/>
    </row>
    <row r="16" spans="2:15" ht="22.2" customHeight="1" x14ac:dyDescent="0.3">
      <c r="B16" s="6"/>
      <c r="C16" s="6"/>
      <c r="D16" s="6"/>
      <c r="E16" s="6"/>
      <c r="F16" s="6"/>
      <c r="G16" s="13" t="s">
        <v>11</v>
      </c>
      <c r="H16" s="14">
        <v>100</v>
      </c>
      <c r="I16" s="14">
        <v>34</v>
      </c>
      <c r="J16" s="14">
        <f>VLOOKUP($E$11,'Raw Data'!$B$2:$M$51,MATCH('Marksheet New'!G16,'Raw Data'!$B$1:$M$1,0),0)</f>
        <v>87</v>
      </c>
      <c r="K16" s="15">
        <f t="shared" si="0"/>
        <v>0.87</v>
      </c>
      <c r="L16" s="14" t="str">
        <f>IF(J16&lt;I16,"Failed","Passed")</f>
        <v>Passed</v>
      </c>
      <c r="M16" s="6"/>
      <c r="N16" s="6"/>
      <c r="O16" s="6"/>
    </row>
    <row r="17" spans="2:15" ht="22.2" customHeight="1" x14ac:dyDescent="0.3">
      <c r="B17" s="6"/>
      <c r="C17" s="6"/>
      <c r="D17" s="6"/>
      <c r="E17" s="6"/>
      <c r="F17" s="6"/>
      <c r="G17" s="13" t="s">
        <v>12</v>
      </c>
      <c r="H17" s="14">
        <v>100</v>
      </c>
      <c r="I17" s="14">
        <v>34</v>
      </c>
      <c r="J17" s="14">
        <f>VLOOKUP($E$11,'Raw Data'!$B$2:$M$51,MATCH('Marksheet New'!G17,'Raw Data'!$B$1:$M$1,0),0)</f>
        <v>87</v>
      </c>
      <c r="K17" s="15">
        <f t="shared" si="0"/>
        <v>0.87</v>
      </c>
      <c r="L17" s="14" t="str">
        <f t="shared" ref="L17:L18" si="2">IF(J17&lt;I17,"Failed","Passed")</f>
        <v>Passed</v>
      </c>
      <c r="M17" s="6"/>
      <c r="N17" s="6"/>
      <c r="O17" s="6"/>
    </row>
    <row r="18" spans="2:15" ht="22.2" customHeight="1" x14ac:dyDescent="0.3">
      <c r="B18" s="6"/>
      <c r="C18" s="6"/>
      <c r="D18" s="6"/>
      <c r="E18" s="6"/>
      <c r="F18" s="6"/>
      <c r="G18" s="13" t="s">
        <v>10</v>
      </c>
      <c r="H18" s="14">
        <v>100</v>
      </c>
      <c r="I18" s="14">
        <v>34</v>
      </c>
      <c r="J18" s="14">
        <f>VLOOKUP($E$11,'Raw Data'!$B$2:$M$51,MATCH('Marksheet New'!G18,'Raw Data'!$B$1:$M$1,0),0)</f>
        <v>58</v>
      </c>
      <c r="K18" s="15">
        <f t="shared" si="0"/>
        <v>0.57999999999999996</v>
      </c>
      <c r="L18" s="14" t="str">
        <f t="shared" si="2"/>
        <v>Passed</v>
      </c>
      <c r="M18" s="6"/>
      <c r="N18" s="6"/>
      <c r="O18" s="6"/>
    </row>
    <row r="19" spans="2:15" ht="18" x14ac:dyDescent="0.35">
      <c r="B19" s="6"/>
      <c r="C19" s="6"/>
      <c r="D19" s="6"/>
      <c r="E19" s="6"/>
      <c r="F19" s="6"/>
      <c r="G19" s="23"/>
      <c r="H19" s="23"/>
      <c r="I19" s="23"/>
      <c r="J19" s="23"/>
      <c r="K19" s="23"/>
      <c r="L19" s="23"/>
      <c r="M19" s="6"/>
      <c r="N19" s="6"/>
      <c r="O19" s="6"/>
    </row>
    <row r="20" spans="2:15" ht="18" x14ac:dyDescent="0.35">
      <c r="B20" s="6"/>
      <c r="C20" s="6"/>
      <c r="D20" s="6"/>
      <c r="E20" s="6"/>
      <c r="F20" s="6"/>
      <c r="G20" s="23"/>
      <c r="H20" s="23"/>
      <c r="I20" s="23"/>
      <c r="J20" s="23"/>
      <c r="K20" s="23"/>
      <c r="L20" s="23"/>
      <c r="M20" s="6"/>
      <c r="N20" s="6"/>
      <c r="O20" s="6"/>
    </row>
    <row r="21" spans="2:15" ht="18" x14ac:dyDescent="0.35">
      <c r="B21" s="6"/>
      <c r="C21" s="6"/>
      <c r="D21" s="6"/>
      <c r="E21" s="6"/>
      <c r="F21" s="6"/>
      <c r="G21" s="19" t="s">
        <v>128</v>
      </c>
      <c r="H21" s="20" t="str">
        <f>IF(L23&gt;=40%,"Passed","Failed")</f>
        <v>Passed</v>
      </c>
      <c r="I21" s="23"/>
      <c r="J21" s="23"/>
      <c r="K21" s="19" t="s">
        <v>124</v>
      </c>
      <c r="L21" s="21">
        <f>SUM(H12:H18)</f>
        <v>700</v>
      </c>
      <c r="M21" s="6"/>
      <c r="N21" s="6"/>
      <c r="O21" s="6"/>
    </row>
    <row r="22" spans="2:15" ht="18" x14ac:dyDescent="0.35">
      <c r="B22" s="6"/>
      <c r="C22" s="6"/>
      <c r="D22" s="6"/>
      <c r="E22" s="6"/>
      <c r="F22" s="6"/>
      <c r="G22" s="19" t="s">
        <v>126</v>
      </c>
      <c r="H22" s="20">
        <f>COUNTIF($L$12:$L$18,"Passed")</f>
        <v>7</v>
      </c>
      <c r="I22" s="23"/>
      <c r="J22" s="23"/>
      <c r="K22" s="19" t="s">
        <v>120</v>
      </c>
      <c r="L22" s="21">
        <f>SUM(J12:J18)</f>
        <v>486</v>
      </c>
      <c r="M22" s="6"/>
      <c r="N22" s="6"/>
      <c r="O22" s="6"/>
    </row>
    <row r="23" spans="2:15" ht="18" x14ac:dyDescent="0.35">
      <c r="B23" s="6"/>
      <c r="C23" s="6"/>
      <c r="D23" s="6"/>
      <c r="E23" s="6"/>
      <c r="F23" s="6"/>
      <c r="G23" s="19" t="s">
        <v>127</v>
      </c>
      <c r="H23" s="20">
        <f>COUNTIF($L$12:$L$18,"fail")</f>
        <v>0</v>
      </c>
      <c r="I23" s="23"/>
      <c r="J23" s="23"/>
      <c r="K23" s="19" t="s">
        <v>121</v>
      </c>
      <c r="L23" s="22">
        <f>L22/L21</f>
        <v>0.69428571428571428</v>
      </c>
      <c r="M23" s="6"/>
      <c r="N23" s="6"/>
      <c r="O23" s="6"/>
    </row>
    <row r="24" spans="2:15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</sheetData>
  <conditionalFormatting sqref="L12:L18">
    <cfRule type="containsText" dxfId="2" priority="1" operator="containsText" text="passed">
      <formula>NOT(ISERROR(SEARCH("passed",L12)))</formula>
    </cfRule>
    <cfRule type="containsText" dxfId="1" priority="2" operator="containsText" text="fail">
      <formula>NOT(ISERROR(SEARCH("fail",L12)))</formula>
    </cfRule>
    <cfRule type="cellIs" dxfId="0" priority="3" operator="greaterThan">
      <formula>$J$12&lt;$I$12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D45C88-4B1F-48E2-A7A8-F77B1DCF991D}">
          <x14:formula1>
            <xm:f>'Raw Data'!$B$2:$B$51</xm:f>
          </x14:formula1>
          <xm:sqref>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Marksheet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</dc:creator>
  <cp:lastModifiedBy>Sudipta Nath</cp:lastModifiedBy>
  <dcterms:created xsi:type="dcterms:W3CDTF">2023-04-10T05:23:33Z</dcterms:created>
  <dcterms:modified xsi:type="dcterms:W3CDTF">2023-06-09T17:52:52Z</dcterms:modified>
</cp:coreProperties>
</file>