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iamo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<sst xmlns="http://schemas.openxmlformats.org/spreadsheetml/2006/main" count="125" uniqueCount="92">
  <si>
    <t>SrNo</t>
  </si>
  <si>
    <t>Lab</t>
  </si>
  <si>
    <t>Packet No</t>
  </si>
  <si>
    <t>Stage</t>
  </si>
  <si>
    <t>Location</t>
  </si>
  <si>
    <t>DNA</t>
  </si>
  <si>
    <t>Shape</t>
  </si>
  <si>
    <t>Carat</t>
  </si>
  <si>
    <t>Col</t>
  </si>
  <si>
    <t>Clarity</t>
  </si>
  <si>
    <t>Shade</t>
  </si>
  <si>
    <t>Rap.($)</t>
  </si>
  <si>
    <t>Disc %</t>
  </si>
  <si>
    <t>Price/ct</t>
  </si>
  <si>
    <t xml:space="preserve">Cut </t>
  </si>
  <si>
    <t>Pol</t>
  </si>
  <si>
    <t>Sym</t>
  </si>
  <si>
    <t>Fls</t>
  </si>
  <si>
    <t>Brl.</t>
  </si>
  <si>
    <t>CN</t>
  </si>
  <si>
    <t>SN</t>
  </si>
  <si>
    <t>CW</t>
  </si>
  <si>
    <t>SW</t>
  </si>
  <si>
    <t>To</t>
  </si>
  <si>
    <t>Co</t>
  </si>
  <si>
    <t>Po</t>
  </si>
  <si>
    <t>EC</t>
  </si>
  <si>
    <t>Table %</t>
  </si>
  <si>
    <t>Depth %</t>
  </si>
  <si>
    <t>Length</t>
  </si>
  <si>
    <t>Width</t>
  </si>
  <si>
    <t>Depth</t>
  </si>
  <si>
    <t>Ratio</t>
  </si>
  <si>
    <t>C/A</t>
  </si>
  <si>
    <t>C/H</t>
  </si>
  <si>
    <t>P/A</t>
  </si>
  <si>
    <t>P/H</t>
  </si>
  <si>
    <t>Girdle</t>
  </si>
  <si>
    <t>Culet</t>
  </si>
  <si>
    <t>Ins.</t>
  </si>
  <si>
    <t>H&amp;A</t>
  </si>
  <si>
    <t>Report Comments</t>
  </si>
  <si>
    <t>Key to Symbols</t>
  </si>
  <si>
    <t>Lower</t>
  </si>
  <si>
    <t>Star</t>
  </si>
  <si>
    <t>Girdle %</t>
  </si>
  <si>
    <t>DOR</t>
  </si>
  <si>
    <t>CM No</t>
  </si>
  <si>
    <t>Xray</t>
  </si>
  <si>
    <t>Type IICert</t>
  </si>
  <si>
    <t>Size</t>
  </si>
  <si>
    <t>RapAverage</t>
  </si>
  <si>
    <t>Hide Index</t>
  </si>
  <si>
    <t>GIA</t>
  </si>
  <si>
    <t>3114351802</t>
  </si>
  <si>
    <t>A</t>
  </si>
  <si>
    <t>IND</t>
  </si>
  <si>
    <t>RA</t>
  </si>
  <si>
    <t>F</t>
  </si>
  <si>
    <t>SI1</t>
  </si>
  <si>
    <t>WHT</t>
  </si>
  <si>
    <t>-</t>
  </si>
  <si>
    <t>EX</t>
  </si>
  <si>
    <t>VG</t>
  </si>
  <si>
    <t>NON</t>
  </si>
  <si>
    <t>CN1</t>
  </si>
  <si>
    <t>SN1</t>
  </si>
  <si>
    <t>CW1</t>
  </si>
  <si>
    <t>SW1</t>
  </si>
  <si>
    <t>Y</t>
  </si>
  <si>
    <t>N</t>
  </si>
  <si>
    <t>MED</t>
  </si>
  <si>
    <t>NONE</t>
  </si>
  <si>
    <t/>
  </si>
  <si>
    <t>Crystal, Twinning Wisp</t>
  </si>
  <si>
    <t>0.49</t>
  </si>
  <si>
    <t>All Parameter Summary</t>
  </si>
  <si>
    <t>Pcs</t>
  </si>
  <si>
    <t>%</t>
  </si>
  <si>
    <t>Total</t>
  </si>
  <si>
    <t>Color</t>
  </si>
  <si>
    <t>Cut</t>
  </si>
  <si>
    <t>Flour</t>
  </si>
  <si>
    <t>Note.</t>
  </si>
  <si>
    <t>(1) RAP PRICE MENTION IN LIST MAY BE CHANGE</t>
  </si>
  <si>
    <t>(2) RAP PRICE WILL BE TAKEN AS OF DATE OF SALE</t>
  </si>
  <si>
    <t>(3) PLEASE CHECK DAILY UPDATED PRICE</t>
  </si>
  <si>
    <t>(4) BOLD IS NEW GOODS UPDATED</t>
  </si>
  <si>
    <t>Finestar Jewellery &amp; Diamonds Pvt. Ltd.</t>
  </si>
  <si>
    <t>ESTIMATED LIST (01-01-2025 08:45:33)</t>
  </si>
  <si>
    <t>DE-6010, D-TOWER, BHARAT DIAMOND BOURSE, BANDRA-KURLA COMPLEX, BANDRA (E),  MUMBAI - 400 051, MAHARASHTRA, INDIA</t>
  </si>
  <si>
    <t>Website Name:www.finestardiamonds.com/Email Id :sales@finestardiamonds.com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</si>
</sst>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,##0.00;"/>
  </numFmts>
  <fonts count="28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name val="Calibri"/>
      <charset val="134"/>
    </font>
    <font>
      <b/>
      <sz val="22"/>
      <color rgb="FFFF0000"/>
      <name val="Calibri"/>
      <charset val="134"/>
      <scheme val="minor"/>
    </font>
    <font>
      <b/>
      <i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7375D"/>
        <bgColor rgb="FF17375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93738"/>
      </left>
      <right style="thin">
        <color auto="1"/>
      </right>
      <top style="thin">
        <color rgb="FF393738"/>
      </top>
      <bottom style="thin">
        <color rgb="FF393738"/>
      </bottom>
      <diagonal/>
    </border>
    <border>
      <left style="thin">
        <color rgb="FF393738"/>
      </left>
      <right style="thin">
        <color rgb="FF393738"/>
      </right>
      <top style="thin">
        <color rgb="FF393738"/>
      </top>
      <bottom style="thin">
        <color rgb="FF393738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180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iew.diadna.com/dna/3114351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7"/>
  <sheetViews>
    <sheetView tabSelected="1" topLeftCell="AJ1" workbookViewId="0">
      <selection activeCell="AF1" sqref="AF$1:AF$1048576"/>
    </sheetView>
  </sheetViews>
  <sheetFormatPr defaultColWidth="9" defaultRowHeight="14.4"/>
  <cols>
    <col min="1" max="1" width="6" customWidth="1"/>
    <col min="2" max="2" width="10" customWidth="1"/>
    <col min="3" max="3" width="15" customWidth="1"/>
    <col min="4" max="7" width="10" customWidth="1"/>
    <col min="8" max="11" width="15" customWidth="1"/>
    <col min="12" max="16" width="10" customWidth="1"/>
    <col min="17" max="18" width="6" customWidth="1"/>
    <col min="19" max="30" width="10" customWidth="1"/>
    <col min="31" max="32" width="6" customWidth="1"/>
    <col min="33" max="33" width="7" customWidth="1"/>
    <col min="34" max="39" width="10" customWidth="1"/>
    <col min="40" max="40" width="15" customWidth="1"/>
    <col min="41" max="41" width="10" customWidth="1"/>
    <col min="42" max="43" width="50" customWidth="1"/>
    <col min="44" max="49" width="10" customWidth="1"/>
    <col min="50" max="50" width="10.8888888888889" customWidth="1"/>
    <col min="51" max="53" width="10" customWidth="1"/>
    <col min="54" max="63" width="8" customWidth="1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s="2">
        <v>1</v>
      </c>
      <c r="B2" s="3" t="s">
        <v>53</v>
      </c>
      <c r="C2" s="3" t="s">
        <v>54</v>
      </c>
      <c r="D2" s="3" t="s">
        <v>55</v>
      </c>
      <c r="E2" s="3" t="s">
        <v>56</v>
      </c>
      <c r="F2" s="4" t="s">
        <v>5</v>
      </c>
      <c r="G2" s="3" t="s">
        <v>57</v>
      </c>
      <c r="H2" s="5">
        <v>0.45</v>
      </c>
      <c r="I2" s="3" t="s">
        <v>58</v>
      </c>
      <c r="J2" s="3" t="s">
        <v>59</v>
      </c>
      <c r="K2" s="3" t="s">
        <v>60</v>
      </c>
      <c r="L2" s="14">
        <v>1600</v>
      </c>
      <c r="M2" s="5">
        <v>-37.2</v>
      </c>
      <c r="N2" s="14">
        <v>1004.8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62</v>
      </c>
      <c r="T2" s="3" t="s">
        <v>65</v>
      </c>
      <c r="U2" s="3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3" t="s">
        <v>70</v>
      </c>
      <c r="AA2" s="3" t="s">
        <v>69</v>
      </c>
      <c r="AB2" s="2">
        <v>66</v>
      </c>
      <c r="AC2" s="5">
        <v>63.7</v>
      </c>
      <c r="AD2" s="14">
        <v>5.59</v>
      </c>
      <c r="AE2" s="14">
        <v>3.85</v>
      </c>
      <c r="AF2" s="14">
        <v>2.45</v>
      </c>
      <c r="AG2" s="5">
        <v>1.45</v>
      </c>
      <c r="AH2" s="5">
        <v>46.23</v>
      </c>
      <c r="AI2" s="5">
        <v>12.46</v>
      </c>
      <c r="AJ2" s="5">
        <v>56.91</v>
      </c>
      <c r="AK2" s="5">
        <v>48.08</v>
      </c>
      <c r="AL2" s="3" t="s">
        <v>71</v>
      </c>
      <c r="AM2" s="3" t="s">
        <v>72</v>
      </c>
      <c r="AN2" s="3" t="s">
        <v>69</v>
      </c>
      <c r="AO2" s="3" t="s">
        <v>61</v>
      </c>
      <c r="AP2" s="3" t="s">
        <v>73</v>
      </c>
      <c r="AQ2" s="3" t="s">
        <v>74</v>
      </c>
      <c r="AR2" s="3">
        <v>0</v>
      </c>
      <c r="AS2" s="3">
        <v>0</v>
      </c>
      <c r="AT2" s="5">
        <v>3</v>
      </c>
      <c r="AU2" s="3" t="s">
        <v>73</v>
      </c>
      <c r="AV2" s="3" t="s">
        <v>73</v>
      </c>
      <c r="AW2" s="3" t="s">
        <v>73</v>
      </c>
      <c r="AX2" s="3" t="s">
        <v>73</v>
      </c>
      <c r="AY2" s="3" t="s">
        <v>75</v>
      </c>
      <c r="AZ2" s="15">
        <v>720</v>
      </c>
      <c r="BA2" s="2">
        <v>1</v>
      </c>
    </row>
    <row r="3" ht="13" customHeight="1" spans="1:52">
      <c r="A3" s="3"/>
      <c r="B3" s="3"/>
      <c r="C3" s="3"/>
      <c r="D3" s="3"/>
      <c r="E3" s="3"/>
      <c r="F3" s="3"/>
      <c r="G3" s="3"/>
      <c r="H3" s="6">
        <f ca="1">ROUND(SUMPRODUCT((BA2:BA2=1)*(SUBTOTAL(9,OFFSET(H2,ROW(H2:H2)-ROW(H2),0)))),2)</f>
        <v>0.45</v>
      </c>
      <c r="I3" s="3"/>
      <c r="J3" s="3"/>
      <c r="K3" s="3"/>
      <c r="L3" s="3"/>
      <c r="M3" s="6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f ca="1">ROUND(SUMPRODUCT((BA2:BA2=1)*(SUBTOTAL(9,OFFSET(AZ2,ROW(AZ2:AZ2)-ROW(AZ2),0)))),2)</f>
        <v>720</v>
      </c>
    </row>
    <row r="4" ht="19" customHeight="1"/>
    <row r="5" ht="18" spans="2:17">
      <c r="B5" s="7" t="s">
        <v>76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9">
      <c r="B6" s="8" t="s">
        <v>6</v>
      </c>
      <c r="C6" s="8"/>
      <c r="D6" s="8"/>
      <c r="G6" s="8" t="s">
        <v>9</v>
      </c>
      <c r="H6" s="8"/>
      <c r="I6" s="8"/>
    </row>
    <row r="7" spans="2:9">
      <c r="B7" s="9" t="s">
        <v>6</v>
      </c>
      <c r="C7" s="9" t="s">
        <v>77</v>
      </c>
      <c r="D7" s="9" t="s">
        <v>78</v>
      </c>
      <c r="G7" s="9" t="s">
        <v>9</v>
      </c>
      <c r="H7" s="9" t="s">
        <v>77</v>
      </c>
      <c r="I7" s="9" t="s">
        <v>78</v>
      </c>
    </row>
    <row r="8" spans="2:9">
      <c r="B8" s="9" t="s">
        <v>57</v>
      </c>
      <c r="C8" s="8">
        <f ca="1">SUMPRODUCT(SUBTOTAL(3,OFFSET($G$2:$G$3,ROW($G$2:$G$3)-MIN(ROW($G$2:$G$3)),,1)),--($G$2:$G$3=B8))</f>
        <v>1</v>
      </c>
      <c r="D8" s="10">
        <f ca="1">C8/$C$10</f>
        <v>1</v>
      </c>
      <c r="G8" s="9" t="s">
        <v>59</v>
      </c>
      <c r="H8" s="8">
        <f ca="1">SUMPRODUCT(SUBTOTAL(3,OFFSET($J$2:$J$3,ROW($J$2:$J$3)-MIN(ROW($J$2:$J$3)),,1)),--($J$2:$J$3=G8),--($BA$2:$BA$3=1))</f>
        <v>1</v>
      </c>
      <c r="I8" s="10">
        <f ca="1">H8/$H$10</f>
        <v>1</v>
      </c>
    </row>
    <row r="9" spans="2:9">
      <c r="B9" s="9"/>
      <c r="C9" s="8"/>
      <c r="D9" s="8"/>
      <c r="G9" s="9"/>
      <c r="H9" s="8"/>
      <c r="I9" s="8"/>
    </row>
    <row r="10" spans="2:9">
      <c r="B10" s="9" t="s">
        <v>79</v>
      </c>
      <c r="C10" s="8">
        <f ca="1">ROUND(SUM(C8:C9),2)</f>
        <v>1</v>
      </c>
      <c r="D10" s="10">
        <f ca="1">ROUND(SUM(D8:D9),2)</f>
        <v>1</v>
      </c>
      <c r="G10" s="9" t="s">
        <v>79</v>
      </c>
      <c r="H10" s="8">
        <f ca="1">ROUND(SUM(H8:H9),2)</f>
        <v>1</v>
      </c>
      <c r="I10" s="10">
        <f ca="1">ROUND(SUM(I8:I9),2)</f>
        <v>1</v>
      </c>
    </row>
    <row r="12" spans="2:9">
      <c r="B12" s="8" t="s">
        <v>80</v>
      </c>
      <c r="C12" s="8"/>
      <c r="D12" s="8"/>
      <c r="G12" s="8" t="s">
        <v>81</v>
      </c>
      <c r="H12" s="8"/>
      <c r="I12" s="8"/>
    </row>
    <row r="13" spans="2:9">
      <c r="B13" s="9" t="s">
        <v>80</v>
      </c>
      <c r="C13" s="9" t="s">
        <v>77</v>
      </c>
      <c r="D13" s="9" t="s">
        <v>78</v>
      </c>
      <c r="G13" s="9" t="s">
        <v>81</v>
      </c>
      <c r="H13" s="9" t="s">
        <v>77</v>
      </c>
      <c r="I13" s="9" t="s">
        <v>78</v>
      </c>
    </row>
    <row r="14" spans="2:9">
      <c r="B14" s="9" t="s">
        <v>58</v>
      </c>
      <c r="C14" s="8">
        <f ca="1">SUMPRODUCT(SUBTOTAL(3,OFFSET($I$2:$I$3,ROW($I$2:$I$3)-MIN(ROW($I$2:$I$3)),,1)),--($I$2:$I$3=B14),--($BA$2:$BA$3=1))</f>
        <v>1</v>
      </c>
      <c r="D14" s="10">
        <f ca="1">C14/$C$16</f>
        <v>1</v>
      </c>
      <c r="G14" s="9"/>
      <c r="H14" s="8"/>
      <c r="I14" s="8"/>
    </row>
    <row r="15" spans="2:9">
      <c r="B15" s="9"/>
      <c r="C15" s="8"/>
      <c r="D15" s="8"/>
      <c r="G15" s="9"/>
      <c r="H15" s="8"/>
      <c r="I15" s="8"/>
    </row>
    <row r="16" spans="2:9">
      <c r="B16" s="9" t="s">
        <v>79</v>
      </c>
      <c r="C16" s="8">
        <f ca="1">ROUND(SUM(C14:C15),2)</f>
        <v>1</v>
      </c>
      <c r="D16" s="10">
        <f ca="1">ROUND(SUM(D14:D15),2)</f>
        <v>1</v>
      </c>
      <c r="G16" s="9" t="s">
        <v>79</v>
      </c>
      <c r="H16" s="8">
        <f>ROUND(SUM(H14:H15),2)</f>
        <v>0</v>
      </c>
      <c r="I16" s="10">
        <f>ROUND(SUM(I14:I15),2)</f>
        <v>0</v>
      </c>
    </row>
    <row r="18" spans="2:4">
      <c r="B18" s="8" t="s">
        <v>82</v>
      </c>
      <c r="C18" s="8"/>
      <c r="D18" s="8"/>
    </row>
    <row r="19" spans="2:4">
      <c r="B19" s="9" t="s">
        <v>82</v>
      </c>
      <c r="C19" s="9" t="s">
        <v>77</v>
      </c>
      <c r="D19" s="9" t="s">
        <v>78</v>
      </c>
    </row>
    <row r="20" spans="2:4">
      <c r="B20" s="9" t="s">
        <v>64</v>
      </c>
      <c r="C20" s="8">
        <f ca="1">SUMPRODUCT(SUBTOTAL(3,OFFSET($R$2:$R$3,ROW($R$2:$R$3)-MIN(ROW($R$2:$R$3)),,1)),--($R$2:$R$3=B20),--($BA$2:$BA$3=1))</f>
        <v>1</v>
      </c>
      <c r="D20" s="10">
        <f ca="1">C20/$C$22</f>
        <v>1</v>
      </c>
    </row>
    <row r="21" spans="2:4">
      <c r="B21" s="9"/>
      <c r="C21" s="8"/>
      <c r="D21" s="8"/>
    </row>
    <row r="22" spans="2:4">
      <c r="B22" s="9" t="s">
        <v>79</v>
      </c>
      <c r="C22" s="8">
        <f ca="1">ROUND(SUM(C20:C21),2)</f>
        <v>1</v>
      </c>
      <c r="D22" s="10">
        <f ca="1">ROUND(SUM(D20:D21),2)</f>
        <v>1</v>
      </c>
    </row>
    <row r="26" spans="1:55">
      <c r="A26" s="11" t="s">
        <v>83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>
      <c r="A27" s="11" t="s">
        <v>84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>
      <c r="A28" s="11" t="s">
        <v>85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>
      <c r="A29" s="11" t="s">
        <v>86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>
      <c r="A30" s="11" t="s">
        <v>87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4" ht="28.8" spans="1:55">
      <c r="A34" s="12" t="s">
        <v>88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1:55">
      <c r="A35" s="11" t="s">
        <v>89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>
      <c r="A36" s="11" t="s">
        <v>90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>
      <c r="A37" s="13" t="s">
        <v>91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</sheetData>
  <mergeCells count="15">
    <mergeCell ref="B5:Q5"/>
    <mergeCell ref="B6:D6"/>
    <mergeCell ref="G6:I6"/>
    <mergeCell ref="B12:D12"/>
    <mergeCell ref="G12:I12"/>
    <mergeCell ref="B18:D18"/>
    <mergeCell ref="A26:BC26"/>
    <mergeCell ref="A27:BC27"/>
    <mergeCell ref="A28:BC28"/>
    <mergeCell ref="A29:BC29"/>
    <mergeCell ref="A30:BC30"/>
    <mergeCell ref="A34:BC34"/>
    <mergeCell ref="A35:BC35"/>
    <mergeCell ref="A36:BC36"/>
    <mergeCell ref="A37:BC37"/>
  </mergeCells>
  <hyperlinks>
    <hyperlink ref="F2" r:id="rId1" display="DNA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diamonds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91965</cp:lastModifiedBy>
  <dcterms:created xsi:type="dcterms:W3CDTF">2025-01-01T15:15:00Z</dcterms:created>
  <dcterms:modified xsi:type="dcterms:W3CDTF">2025-01-21T09:19:06Z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34211C5EA30F426790253469049B809C_12</vt:lpwstr>
  </property>
  <property fmtid="{D5CDD505-2E9C-101B-9397-08002B2CF9AE}" pid="3" name="KSOProductBuildVer">
    <vt:lpwstr>2057-12.2.0.19821</vt:lpwstr>
  </property>
</Properties>
</file>