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khuu\Documents\phd\bonn\bonn_phd\macro1\matlab\ps2\"/>
    </mc:Choice>
  </mc:AlternateContent>
  <xr:revisionPtr revIDLastSave="0" documentId="13_ncr:1_{D4C76E3B-B5B4-4A36-9353-418387F63FC7}" xr6:coauthVersionLast="47" xr6:coauthVersionMax="47" xr10:uidLastSave="{00000000-0000-0000-0000-000000000000}"/>
  <bookViews>
    <workbookView xWindow="-108" yWindow="-108" windowWidth="23256" windowHeight="12576" xr2:uid="{314B6460-5298-4DE3-AA6D-D4C4932D1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" i="1" l="1"/>
  <c r="J5" i="1"/>
  <c r="J48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I11" i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L44" i="1" l="1"/>
  <c r="L43" i="1" s="1"/>
  <c r="L42" i="1" s="1"/>
  <c r="L41" i="1" s="1"/>
  <c r="L40" i="1" s="1"/>
  <c r="L39" i="1" s="1"/>
  <c r="L38" i="1" s="1"/>
  <c r="L37" i="1" s="1"/>
  <c r="L36" i="1" s="1"/>
  <c r="L35" i="1" s="1"/>
  <c r="L34" i="1" s="1"/>
  <c r="L33" i="1" s="1"/>
  <c r="L32" i="1" s="1"/>
  <c r="L31" i="1" s="1"/>
  <c r="L30" i="1" s="1"/>
  <c r="L29" i="1" l="1"/>
  <c r="L28" i="1" s="1"/>
  <c r="L27" i="1" s="1"/>
  <c r="L26" i="1" s="1"/>
  <c r="L25" i="1" s="1"/>
  <c r="L24" i="1" s="1"/>
  <c r="L23" i="1" s="1"/>
  <c r="L22" i="1" s="1"/>
  <c r="L21" i="1" s="1"/>
  <c r="L20" i="1" s="1"/>
  <c r="L19" i="1" s="1"/>
  <c r="L18" i="1" s="1"/>
  <c r="L17" i="1" s="1"/>
  <c r="L16" i="1" s="1"/>
  <c r="L15" i="1" s="1"/>
  <c r="L14" i="1" s="1"/>
  <c r="L13" i="1" s="1"/>
  <c r="L12" i="1" s="1"/>
  <c r="L11" i="1" s="1"/>
  <c r="L10" i="1" s="1"/>
  <c r="K10" i="1" s="1"/>
  <c r="K11" i="1" l="1"/>
  <c r="K12" i="1" s="1"/>
  <c r="K13" i="1" s="1"/>
  <c r="K14" i="1" s="1"/>
  <c r="K15" i="1" s="1"/>
  <c r="K16" i="1" s="1"/>
  <c r="K17" i="1" s="1"/>
  <c r="K18" i="1" l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l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7" i="1" l="1"/>
</calcChain>
</file>

<file path=xl/sharedStrings.xml><?xml version="1.0" encoding="utf-8"?>
<sst xmlns="http://schemas.openxmlformats.org/spreadsheetml/2006/main" count="8" uniqueCount="7">
  <si>
    <t>c</t>
  </si>
  <si>
    <t>y</t>
  </si>
  <si>
    <t>tau</t>
  </si>
  <si>
    <t>aT</t>
  </si>
  <si>
    <t>(1+r)a</t>
  </si>
  <si>
    <t>beta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</si>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</sst>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Sheet1!$J$10:$J$45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3-4051-A278-F44AC54E47F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Sheet1!$K$10:$K$45</c:f>
              <c:numCache>
                <c:formatCode>General</c:formatCode>
                <c:ptCount val="36"/>
                <c:pt idx="0">
                  <c:v>0.17440222262506599</c:v>
                </c:pt>
                <c:pt idx="1">
                  <c:v>0.35710149059893459</c:v>
                </c:pt>
                <c:pt idx="2">
                  <c:v>0.54842757220524774</c:v>
                </c:pt>
                <c:pt idx="3">
                  <c:v>0.74872342984064166</c:v>
                </c:pt>
                <c:pt idx="4">
                  <c:v>0.95834574777385584</c:v>
                </c:pt>
                <c:pt idx="5">
                  <c:v>1.1776654810152154</c:v>
                </c:pt>
                <c:pt idx="6">
                  <c:v>1.4070684261409006</c:v>
                </c:pt>
                <c:pt idx="7">
                  <c:v>1.6469558149501971</c:v>
                </c:pt>
                <c:pt idx="8">
                  <c:v>1.8977449318690436</c:v>
                </c:pt>
                <c:pt idx="9">
                  <c:v>2.1598697560497309</c:v>
                </c:pt>
                <c:pt idx="10">
                  <c:v>2.4337816291545962</c:v>
                </c:pt>
                <c:pt idx="11">
                  <c:v>2.7199499498510753</c:v>
                </c:pt>
                <c:pt idx="12">
                  <c:v>3.0188628960865653</c:v>
                </c:pt>
                <c:pt idx="13">
                  <c:v>3.3310281762542888</c:v>
                </c:pt>
                <c:pt idx="14">
                  <c:v>3.6569738104058023</c:v>
                </c:pt>
                <c:pt idx="15">
                  <c:v>3.9972489427120141</c:v>
                </c:pt>
                <c:pt idx="16">
                  <c:v>3.8524246864226512</c:v>
                </c:pt>
                <c:pt idx="17">
                  <c:v>3.7030950026241101</c:v>
                </c:pt>
                <c:pt idx="18">
                  <c:v>3.5490776141476359</c:v>
                </c:pt>
                <c:pt idx="19">
                  <c:v>3.3901829560338332</c:v>
                </c:pt>
                <c:pt idx="20">
                  <c:v>3.2262138840157659</c:v>
                </c:pt>
                <c:pt idx="21">
                  <c:v>3.0569653713413909</c:v>
                </c:pt>
                <c:pt idx="22">
                  <c:v>2.8822241934688968</c:v>
                </c:pt>
                <c:pt idx="23">
                  <c:v>2.7017686001498649</c:v>
                </c:pt>
                <c:pt idx="24">
                  <c:v>2.5153679743957644</c:v>
                </c:pt>
                <c:pt idx="25">
                  <c:v>2.3227824778031159</c:v>
                </c:pt>
                <c:pt idx="26">
                  <c:v>2.1237626816916713</c:v>
                </c:pt>
                <c:pt idx="27">
                  <c:v>1.9180491834881264</c:v>
                </c:pt>
                <c:pt idx="28">
                  <c:v>1.7053722077651936</c:v>
                </c:pt>
                <c:pt idx="29">
                  <c:v>1.4854511913222435</c:v>
                </c:pt>
                <c:pt idx="30">
                  <c:v>1.2579943516691812</c:v>
                </c:pt>
                <c:pt idx="31">
                  <c:v>1.0226982382496859</c:v>
                </c:pt>
                <c:pt idx="32">
                  <c:v>0.77924726571338887</c:v>
                </c:pt>
                <c:pt idx="33">
                  <c:v>0.52731322851894613</c:v>
                </c:pt>
                <c:pt idx="34">
                  <c:v>0.26655479612124244</c:v>
                </c:pt>
                <c:pt idx="35">
                  <c:v>0.28060000000000002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3-4051-A278-F44AC54E47F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Sheet1!$L$10:$L$45</c:f>
              <c:numCache>
                <c:formatCode>General</c:formatCode>
                <c:ptCount val="36"/>
                <c:pt idx="0">
                  <c:v>0.82559777737493401</c:v>
                </c:pt>
                <c:pt idx="1">
                  <c:v>0.82427682093113408</c:v>
                </c:pt>
                <c:pt idx="2">
                  <c:v>0.82295797801764425</c:v>
                </c:pt>
                <c:pt idx="3">
                  <c:v>0.82164124525281601</c:v>
                </c:pt>
                <c:pt idx="4">
                  <c:v>0.8203266192604115</c:v>
                </c:pt>
                <c:pt idx="5">
                  <c:v>0.81901409666959479</c:v>
                </c:pt>
                <c:pt idx="6">
                  <c:v>0.8177036741149234</c:v>
                </c:pt>
                <c:pt idx="7">
                  <c:v>0.81639534823633952</c:v>
                </c:pt>
                <c:pt idx="8">
                  <c:v>0.81508911567916131</c:v>
                </c:pt>
                <c:pt idx="9">
                  <c:v>0.8137849730940746</c:v>
                </c:pt>
                <c:pt idx="10">
                  <c:v>0.81248291713712406</c:v>
                </c:pt>
                <c:pt idx="11">
                  <c:v>0.81118294446970463</c:v>
                </c:pt>
                <c:pt idx="12">
                  <c:v>0.80988505175855308</c:v>
                </c:pt>
                <c:pt idx="13">
                  <c:v>0.80858923567573937</c:v>
                </c:pt>
                <c:pt idx="14">
                  <c:v>0.8072954928986581</c:v>
                </c:pt>
                <c:pt idx="15">
                  <c:v>0.80600382011002025</c:v>
                </c:pt>
                <c:pt idx="16">
                  <c:v>0.80471421399784415</c:v>
                </c:pt>
                <c:pt idx="17">
                  <c:v>0.80342667125544753</c:v>
                </c:pt>
                <c:pt idx="18">
                  <c:v>0.80214118858143879</c:v>
                </c:pt>
                <c:pt idx="19">
                  <c:v>0.80085776267970843</c:v>
                </c:pt>
                <c:pt idx="20">
                  <c:v>0.79957639025942084</c:v>
                </c:pt>
                <c:pt idx="21">
                  <c:v>0.79829706803500577</c:v>
                </c:pt>
                <c:pt idx="22">
                  <c:v>0.79701979272614976</c:v>
                </c:pt>
                <c:pt idx="23">
                  <c:v>0.7957445610577879</c:v>
                </c:pt>
                <c:pt idx="24">
                  <c:v>0.79447136976009536</c:v>
                </c:pt>
                <c:pt idx="25">
                  <c:v>0.79320021556847919</c:v>
                </c:pt>
                <c:pt idx="26">
                  <c:v>0.79193109522356964</c:v>
                </c:pt>
                <c:pt idx="27">
                  <c:v>0.79066400547121185</c:v>
                </c:pt>
                <c:pt idx="28">
                  <c:v>0.78939894306245784</c:v>
                </c:pt>
                <c:pt idx="29">
                  <c:v>0.78813590475355788</c:v>
                </c:pt>
                <c:pt idx="30">
                  <c:v>0.78687488730595212</c:v>
                </c:pt>
                <c:pt idx="31">
                  <c:v>0.78561588748626254</c:v>
                </c:pt>
                <c:pt idx="32">
                  <c:v>0.78435890206628445</c:v>
                </c:pt>
                <c:pt idx="33">
                  <c:v>0.78310392782297833</c:v>
                </c:pt>
                <c:pt idx="34">
                  <c:v>0.78185096153846156</c:v>
                </c:pt>
                <c:pt idx="35">
                  <c:v>0.78059999999999996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3-4051-A278-F44AC54E4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290368"/>
        <c:axId val="533290696"/>
      </c:barChart>
      <c:catAx>
        <c:axId val="53329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90696"/>
        <c:crosses val="autoZero"/>
        <c:auto val="1"/>
        <c:lblAlgn val="ctr"/>
        <c:lblOffset val="100"/>
        <c:noMultiLvlLbl val="0"/>
      </c:catAx>
      <c:valAx>
        <c:axId val="53329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9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17417</xdr:colOff>
      <xdr:row>5</xdr:row>
      <xdr:rowOff>544</xdr:rowOff>
    </xdr:from>
    <xdr:to>
      <xdr:col>22</xdr:col>
      <xdr:colOff>588917</xdr:colOff>
      <xdr:row>20</xdr:row>
      <xdr:rowOff>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C7835-DC59-46B2-A523-66CB74412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FA08-C840-4137-88A2-28FE9B861446}">
  <dimension ref="H2:L48"/>
  <sheetViews>
    <sheetView tabSelected="1" zoomScale="70" zoomScaleNormal="70" workbookViewId="0">
      <selection activeCell="Y10" sqref="Y10"/>
    </sheetView>
  </sheetViews>
  <sheetFormatPr defaultRowHeight="14.4" x14ac:dyDescent="0.3"/>
  <cols>
    <col min="12" max="12" width="13" bestFit="1" customWidth="1"/>
    <col min="14" max="14" width="9.77734375" customWidth="1"/>
  </cols>
  <sheetData>
    <row r="2" spans="8:12" x14ac:dyDescent="0.3">
      <c r="I2" t="s">
        <v>1</v>
      </c>
      <c r="J2">
        <v>1</v>
      </c>
    </row>
    <row r="3" spans="8:12" x14ac:dyDescent="0.3">
      <c r="I3" t="s">
        <v>2</v>
      </c>
      <c r="J3">
        <v>0.5</v>
      </c>
    </row>
    <row r="4" spans="8:12" x14ac:dyDescent="0.3">
      <c r="I4" t="s">
        <v>3</v>
      </c>
      <c r="J4">
        <v>1.756544592162849E+17</v>
      </c>
    </row>
    <row r="5" spans="8:12" x14ac:dyDescent="0.3">
      <c r="I5" t="s">
        <v>5</v>
      </c>
      <c r="J5">
        <f>1-K5</f>
        <v>0.96</v>
      </c>
      <c r="K5">
        <v>0.04</v>
      </c>
    </row>
    <row r="6" spans="8:12" x14ac:dyDescent="0.3">
      <c r="I6" t="s">
        <v>6</v>
      </c>
      <c r="J6">
        <v>0.04</v>
      </c>
    </row>
    <row r="9" spans="8:12" x14ac:dyDescent="0.3">
      <c r="J9" t="s">
        <v>1</v>
      </c>
      <c r="K9" t="s">
        <v>4</v>
      </c>
      <c r="L9" t="s">
        <v>0</v>
      </c>
    </row>
    <row r="10" spans="8:12" x14ac:dyDescent="0.3">
      <c r="H10">
        <v>1</v>
      </c>
      <c r="I10">
        <v>25</v>
      </c>
      <c r="J10">
        <f>$J$2</f>
        <v>1</v>
      </c>
      <c r="K10">
        <f>J10-L10</f>
        <v>0.17440222262506599</v>
      </c>
      <c r="L10">
        <f>L11/($J$5*(1+$J$6))</f>
        <v>0.82559777737493401</v>
      </c>
    </row>
    <row r="11" spans="8:12" x14ac:dyDescent="0.3">
      <c r="H11">
        <v>2</v>
      </c>
      <c r="I11">
        <f>I10+1</f>
        <v>26</v>
      </c>
      <c r="J11">
        <f t="shared" ref="J11:J25" si="0">$J$2</f>
        <v>1</v>
      </c>
      <c r="K11">
        <f>(1+$J$6)*K10+(J11-L11)</f>
        <v>0.35710149059893459</v>
      </c>
      <c r="L11">
        <f t="shared" ref="L11:L43" si="1">L12/($J$5*(1+$J$6))</f>
        <v>0.82427682093113408</v>
      </c>
    </row>
    <row r="12" spans="8:12" x14ac:dyDescent="0.3">
      <c r="H12">
        <v>3</v>
      </c>
      <c r="I12">
        <f t="shared" ref="I12:I26" si="2">I11+1</f>
        <v>27</v>
      </c>
      <c r="J12">
        <f t="shared" si="0"/>
        <v>1</v>
      </c>
      <c r="K12">
        <f>(1+$J$6)*K11+(J12-L12)</f>
        <v>0.54842757220524774</v>
      </c>
      <c r="L12">
        <f t="shared" si="1"/>
        <v>0.82295797801764425</v>
      </c>
    </row>
    <row r="13" spans="8:12" x14ac:dyDescent="0.3">
      <c r="H13">
        <v>4</v>
      </c>
      <c r="I13">
        <f t="shared" si="2"/>
        <v>28</v>
      </c>
      <c r="J13">
        <f t="shared" si="0"/>
        <v>1</v>
      </c>
      <c r="K13">
        <f t="shared" ref="K13:K43" si="3">(1+$J$6)*K12+(J13-L13)</f>
        <v>0.74872342984064166</v>
      </c>
      <c r="L13">
        <f t="shared" si="1"/>
        <v>0.82164124525281601</v>
      </c>
    </row>
    <row r="14" spans="8:12" x14ac:dyDescent="0.3">
      <c r="H14">
        <v>5</v>
      </c>
      <c r="I14">
        <f t="shared" si="2"/>
        <v>29</v>
      </c>
      <c r="J14">
        <f t="shared" si="0"/>
        <v>1</v>
      </c>
      <c r="K14">
        <f t="shared" si="3"/>
        <v>0.95834574777385584</v>
      </c>
      <c r="L14">
        <f t="shared" si="1"/>
        <v>0.8203266192604115</v>
      </c>
    </row>
    <row r="15" spans="8:12" x14ac:dyDescent="0.3">
      <c r="H15">
        <v>6</v>
      </c>
      <c r="I15">
        <f t="shared" si="2"/>
        <v>30</v>
      </c>
      <c r="J15">
        <f t="shared" si="0"/>
        <v>1</v>
      </c>
      <c r="K15">
        <f t="shared" si="3"/>
        <v>1.1776654810152154</v>
      </c>
      <c r="L15">
        <f t="shared" si="1"/>
        <v>0.81901409666959479</v>
      </c>
    </row>
    <row r="16" spans="8:12" x14ac:dyDescent="0.3">
      <c r="H16">
        <v>7</v>
      </c>
      <c r="I16">
        <f t="shared" si="2"/>
        <v>31</v>
      </c>
      <c r="J16">
        <f t="shared" si="0"/>
        <v>1</v>
      </c>
      <c r="K16">
        <f t="shared" si="3"/>
        <v>1.4070684261409006</v>
      </c>
      <c r="L16">
        <f t="shared" si="1"/>
        <v>0.8177036741149234</v>
      </c>
    </row>
    <row r="17" spans="8:12" x14ac:dyDescent="0.3">
      <c r="H17">
        <v>8</v>
      </c>
      <c r="I17">
        <f t="shared" si="2"/>
        <v>32</v>
      </c>
      <c r="J17">
        <f t="shared" si="0"/>
        <v>1</v>
      </c>
      <c r="K17">
        <f t="shared" si="3"/>
        <v>1.6469558149501971</v>
      </c>
      <c r="L17">
        <f t="shared" si="1"/>
        <v>0.81639534823633952</v>
      </c>
    </row>
    <row r="18" spans="8:12" x14ac:dyDescent="0.3">
      <c r="H18">
        <v>9</v>
      </c>
      <c r="I18">
        <f t="shared" si="2"/>
        <v>33</v>
      </c>
      <c r="J18">
        <f t="shared" si="0"/>
        <v>1</v>
      </c>
      <c r="K18">
        <f>(1+$J$6)*K17+(J18-L18)</f>
        <v>1.8977449318690436</v>
      </c>
      <c r="L18">
        <f t="shared" si="1"/>
        <v>0.81508911567916131</v>
      </c>
    </row>
    <row r="19" spans="8:12" x14ac:dyDescent="0.3">
      <c r="H19">
        <v>10</v>
      </c>
      <c r="I19">
        <f t="shared" si="2"/>
        <v>34</v>
      </c>
      <c r="J19">
        <f t="shared" si="0"/>
        <v>1</v>
      </c>
      <c r="K19">
        <f t="shared" si="3"/>
        <v>2.1598697560497309</v>
      </c>
      <c r="L19">
        <f t="shared" si="1"/>
        <v>0.8137849730940746</v>
      </c>
    </row>
    <row r="20" spans="8:12" x14ac:dyDescent="0.3">
      <c r="H20">
        <v>11</v>
      </c>
      <c r="I20">
        <f t="shared" si="2"/>
        <v>35</v>
      </c>
      <c r="J20">
        <f t="shared" si="0"/>
        <v>1</v>
      </c>
      <c r="K20">
        <f t="shared" si="3"/>
        <v>2.4337816291545962</v>
      </c>
      <c r="L20">
        <f t="shared" si="1"/>
        <v>0.81248291713712406</v>
      </c>
    </row>
    <row r="21" spans="8:12" x14ac:dyDescent="0.3">
      <c r="H21">
        <v>12</v>
      </c>
      <c r="I21">
        <f t="shared" si="2"/>
        <v>36</v>
      </c>
      <c r="J21">
        <f t="shared" si="0"/>
        <v>1</v>
      </c>
      <c r="K21">
        <f t="shared" si="3"/>
        <v>2.7199499498510753</v>
      </c>
      <c r="L21">
        <f t="shared" si="1"/>
        <v>0.81118294446970463</v>
      </c>
    </row>
    <row r="22" spans="8:12" x14ac:dyDescent="0.3">
      <c r="H22">
        <v>13</v>
      </c>
      <c r="I22">
        <f t="shared" si="2"/>
        <v>37</v>
      </c>
      <c r="J22">
        <f t="shared" si="0"/>
        <v>1</v>
      </c>
      <c r="K22">
        <f t="shared" si="3"/>
        <v>3.0188628960865653</v>
      </c>
      <c r="L22">
        <f t="shared" si="1"/>
        <v>0.80988505175855308</v>
      </c>
    </row>
    <row r="23" spans="8:12" x14ac:dyDescent="0.3">
      <c r="H23">
        <v>14</v>
      </c>
      <c r="I23">
        <f t="shared" si="2"/>
        <v>38</v>
      </c>
      <c r="J23">
        <f t="shared" si="0"/>
        <v>1</v>
      </c>
      <c r="K23">
        <f t="shared" si="3"/>
        <v>3.3310281762542888</v>
      </c>
      <c r="L23">
        <f t="shared" si="1"/>
        <v>0.80858923567573937</v>
      </c>
    </row>
    <row r="24" spans="8:12" x14ac:dyDescent="0.3">
      <c r="H24">
        <v>15</v>
      </c>
      <c r="I24">
        <f t="shared" si="2"/>
        <v>39</v>
      </c>
      <c r="J24">
        <f t="shared" si="0"/>
        <v>1</v>
      </c>
      <c r="K24">
        <f t="shared" si="3"/>
        <v>3.6569738104058023</v>
      </c>
      <c r="L24">
        <f t="shared" si="1"/>
        <v>0.8072954928986581</v>
      </c>
    </row>
    <row r="25" spans="8:12" x14ac:dyDescent="0.3">
      <c r="H25">
        <v>16</v>
      </c>
      <c r="I25">
        <f t="shared" si="2"/>
        <v>40</v>
      </c>
      <c r="J25">
        <f t="shared" si="0"/>
        <v>1</v>
      </c>
      <c r="K25">
        <f t="shared" si="3"/>
        <v>3.9972489427120141</v>
      </c>
      <c r="L25">
        <f t="shared" si="1"/>
        <v>0.80600382011002025</v>
      </c>
    </row>
    <row r="26" spans="8:12" x14ac:dyDescent="0.3">
      <c r="H26">
        <v>17</v>
      </c>
      <c r="I26">
        <f t="shared" si="2"/>
        <v>41</v>
      </c>
      <c r="J26">
        <f>$J$3*$J$2</f>
        <v>0.5</v>
      </c>
      <c r="K26">
        <f t="shared" si="3"/>
        <v>3.8524246864226512</v>
      </c>
      <c r="L26">
        <f t="shared" si="1"/>
        <v>0.80471421399784415</v>
      </c>
    </row>
    <row r="27" spans="8:12" x14ac:dyDescent="0.3">
      <c r="H27">
        <v>18</v>
      </c>
      <c r="I27">
        <f t="shared" ref="I27:I41" si="4">I26+1</f>
        <v>42</v>
      </c>
      <c r="J27">
        <f t="shared" ref="J27:J45" si="5">$J$3*$J$2</f>
        <v>0.5</v>
      </c>
      <c r="K27">
        <f t="shared" si="3"/>
        <v>3.7030950026241101</v>
      </c>
      <c r="L27">
        <f t="shared" si="1"/>
        <v>0.80342667125544753</v>
      </c>
    </row>
    <row r="28" spans="8:12" x14ac:dyDescent="0.3">
      <c r="H28">
        <v>19</v>
      </c>
      <c r="I28">
        <f t="shared" si="4"/>
        <v>43</v>
      </c>
      <c r="J28">
        <f t="shared" si="5"/>
        <v>0.5</v>
      </c>
      <c r="K28">
        <f t="shared" si="3"/>
        <v>3.5490776141476359</v>
      </c>
      <c r="L28">
        <f t="shared" si="1"/>
        <v>0.80214118858143879</v>
      </c>
    </row>
    <row r="29" spans="8:12" x14ac:dyDescent="0.3">
      <c r="H29">
        <v>20</v>
      </c>
      <c r="I29">
        <f t="shared" si="4"/>
        <v>44</v>
      </c>
      <c r="J29">
        <f t="shared" si="5"/>
        <v>0.5</v>
      </c>
      <c r="K29">
        <f>(1+$J$6)*K28+(J29-L29)</f>
        <v>3.3901829560338332</v>
      </c>
      <c r="L29">
        <f>L30/($J$5*(1+$J$6))</f>
        <v>0.80085776267970843</v>
      </c>
    </row>
    <row r="30" spans="8:12" x14ac:dyDescent="0.3">
      <c r="H30">
        <v>21</v>
      </c>
      <c r="I30">
        <f t="shared" si="4"/>
        <v>45</v>
      </c>
      <c r="J30">
        <f t="shared" si="5"/>
        <v>0.5</v>
      </c>
      <c r="K30">
        <f t="shared" si="3"/>
        <v>3.2262138840157659</v>
      </c>
      <c r="L30">
        <f t="shared" si="1"/>
        <v>0.79957639025942084</v>
      </c>
    </row>
    <row r="31" spans="8:12" x14ac:dyDescent="0.3">
      <c r="H31">
        <v>22</v>
      </c>
      <c r="I31">
        <f t="shared" si="4"/>
        <v>46</v>
      </c>
      <c r="J31">
        <f t="shared" si="5"/>
        <v>0.5</v>
      </c>
      <c r="K31">
        <f t="shared" si="3"/>
        <v>3.0569653713413909</v>
      </c>
      <c r="L31">
        <f t="shared" si="1"/>
        <v>0.79829706803500577</v>
      </c>
    </row>
    <row r="32" spans="8:12" x14ac:dyDescent="0.3">
      <c r="H32">
        <v>23</v>
      </c>
      <c r="I32">
        <f t="shared" si="4"/>
        <v>47</v>
      </c>
      <c r="J32">
        <f t="shared" si="5"/>
        <v>0.5</v>
      </c>
      <c r="K32">
        <f t="shared" si="3"/>
        <v>2.8822241934688968</v>
      </c>
      <c r="L32">
        <f t="shared" si="1"/>
        <v>0.79701979272614976</v>
      </c>
    </row>
    <row r="33" spans="8:12" x14ac:dyDescent="0.3">
      <c r="H33">
        <v>24</v>
      </c>
      <c r="I33">
        <f t="shared" si="4"/>
        <v>48</v>
      </c>
      <c r="J33">
        <f t="shared" si="5"/>
        <v>0.5</v>
      </c>
      <c r="K33">
        <f t="shared" si="3"/>
        <v>2.7017686001498649</v>
      </c>
      <c r="L33">
        <f t="shared" si="1"/>
        <v>0.7957445610577879</v>
      </c>
    </row>
    <row r="34" spans="8:12" x14ac:dyDescent="0.3">
      <c r="H34">
        <v>25</v>
      </c>
      <c r="I34">
        <f t="shared" si="4"/>
        <v>49</v>
      </c>
      <c r="J34">
        <f t="shared" si="5"/>
        <v>0.5</v>
      </c>
      <c r="K34">
        <f t="shared" si="3"/>
        <v>2.5153679743957644</v>
      </c>
      <c r="L34">
        <f t="shared" si="1"/>
        <v>0.79447136976009536</v>
      </c>
    </row>
    <row r="35" spans="8:12" x14ac:dyDescent="0.3">
      <c r="H35">
        <v>26</v>
      </c>
      <c r="I35">
        <f t="shared" si="4"/>
        <v>50</v>
      </c>
      <c r="J35">
        <f t="shared" si="5"/>
        <v>0.5</v>
      </c>
      <c r="K35">
        <f t="shared" si="3"/>
        <v>2.3227824778031159</v>
      </c>
      <c r="L35">
        <f t="shared" si="1"/>
        <v>0.79320021556847919</v>
      </c>
    </row>
    <row r="36" spans="8:12" x14ac:dyDescent="0.3">
      <c r="H36">
        <v>27</v>
      </c>
      <c r="I36">
        <f t="shared" si="4"/>
        <v>51</v>
      </c>
      <c r="J36">
        <f t="shared" si="5"/>
        <v>0.5</v>
      </c>
      <c r="K36">
        <f t="shared" si="3"/>
        <v>2.1237626816916713</v>
      </c>
      <c r="L36">
        <f t="shared" si="1"/>
        <v>0.79193109522356964</v>
      </c>
    </row>
    <row r="37" spans="8:12" x14ac:dyDescent="0.3">
      <c r="H37">
        <v>28</v>
      </c>
      <c r="I37">
        <f t="shared" si="4"/>
        <v>52</v>
      </c>
      <c r="J37">
        <f t="shared" si="5"/>
        <v>0.5</v>
      </c>
      <c r="K37">
        <f t="shared" si="3"/>
        <v>1.9180491834881264</v>
      </c>
      <c r="L37">
        <f t="shared" si="1"/>
        <v>0.79066400547121185</v>
      </c>
    </row>
    <row r="38" spans="8:12" x14ac:dyDescent="0.3">
      <c r="H38">
        <v>29</v>
      </c>
      <c r="I38">
        <f t="shared" si="4"/>
        <v>53</v>
      </c>
      <c r="J38">
        <f t="shared" si="5"/>
        <v>0.5</v>
      </c>
      <c r="K38">
        <f t="shared" si="3"/>
        <v>1.7053722077651936</v>
      </c>
      <c r="L38">
        <f t="shared" si="1"/>
        <v>0.78939894306245784</v>
      </c>
    </row>
    <row r="39" spans="8:12" x14ac:dyDescent="0.3">
      <c r="H39">
        <v>30</v>
      </c>
      <c r="I39">
        <f t="shared" si="4"/>
        <v>54</v>
      </c>
      <c r="J39">
        <f t="shared" si="5"/>
        <v>0.5</v>
      </c>
      <c r="K39">
        <f t="shared" si="3"/>
        <v>1.4854511913222435</v>
      </c>
      <c r="L39">
        <f t="shared" si="1"/>
        <v>0.78813590475355788</v>
      </c>
    </row>
    <row r="40" spans="8:12" x14ac:dyDescent="0.3">
      <c r="H40">
        <v>31</v>
      </c>
      <c r="I40">
        <f t="shared" si="4"/>
        <v>55</v>
      </c>
      <c r="J40">
        <f t="shared" si="5"/>
        <v>0.5</v>
      </c>
      <c r="K40">
        <f t="shared" si="3"/>
        <v>1.2579943516691812</v>
      </c>
      <c r="L40">
        <f t="shared" si="1"/>
        <v>0.78687488730595212</v>
      </c>
    </row>
    <row r="41" spans="8:12" x14ac:dyDescent="0.3">
      <c r="H41">
        <v>32</v>
      </c>
      <c r="I41">
        <f t="shared" si="4"/>
        <v>56</v>
      </c>
      <c r="J41">
        <f t="shared" si="5"/>
        <v>0.5</v>
      </c>
      <c r="K41">
        <f t="shared" si="3"/>
        <v>1.0226982382496859</v>
      </c>
      <c r="L41">
        <f t="shared" si="1"/>
        <v>0.78561588748626254</v>
      </c>
    </row>
    <row r="42" spans="8:12" x14ac:dyDescent="0.3">
      <c r="H42">
        <v>33</v>
      </c>
      <c r="I42">
        <f t="shared" ref="I42:I45" si="6">I41+1</f>
        <v>57</v>
      </c>
      <c r="J42">
        <f t="shared" si="5"/>
        <v>0.5</v>
      </c>
      <c r="K42">
        <f t="shared" si="3"/>
        <v>0.77924726571338887</v>
      </c>
      <c r="L42">
        <f t="shared" si="1"/>
        <v>0.78435890206628445</v>
      </c>
    </row>
    <row r="43" spans="8:12" x14ac:dyDescent="0.3">
      <c r="H43">
        <v>34</v>
      </c>
      <c r="I43">
        <f t="shared" si="6"/>
        <v>58</v>
      </c>
      <c r="J43">
        <f t="shared" si="5"/>
        <v>0.5</v>
      </c>
      <c r="K43">
        <f t="shared" si="3"/>
        <v>0.52731322851894613</v>
      </c>
      <c r="L43">
        <f t="shared" si="1"/>
        <v>0.78310392782297833</v>
      </c>
    </row>
    <row r="44" spans="8:12" x14ac:dyDescent="0.3">
      <c r="H44">
        <v>35</v>
      </c>
      <c r="I44">
        <f t="shared" si="6"/>
        <v>59</v>
      </c>
      <c r="J44">
        <f t="shared" si="5"/>
        <v>0.5</v>
      </c>
      <c r="K44">
        <f>(1+$J$6)*K43+(J44-L44)</f>
        <v>0.26655479612124244</v>
      </c>
      <c r="L44">
        <f>L45/($J$5*(1+$J$6))</f>
        <v>0.78185096153846156</v>
      </c>
    </row>
    <row r="45" spans="8:12" x14ac:dyDescent="0.3">
      <c r="H45">
        <v>36</v>
      </c>
      <c r="I45">
        <f t="shared" si="6"/>
        <v>60</v>
      </c>
      <c r="J45">
        <f t="shared" si="5"/>
        <v>0.5</v>
      </c>
      <c r="K45">
        <v>0.28060000000000002</v>
      </c>
      <c r="L45">
        <f>J45+K45</f>
        <v>0.78059999999999996</v>
      </c>
    </row>
    <row r="47" spans="8:12" x14ac:dyDescent="0.3">
      <c r="K47">
        <f>K45/K44</f>
        <v>1.052691619446116</v>
      </c>
    </row>
    <row r="48" spans="8:12" x14ac:dyDescent="0.3">
      <c r="J48">
        <f>1.04</f>
        <v>1.04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2021-11-08T17:26:43Z</dcterms:created>
  <dcterms:modified xsi:type="dcterms:W3CDTF">2021-11-08T23:18:27Z</dcterms:modified>
</cp:coreProperties>
</file>