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C5E5D9A-4DF9-4F4E-802B-66C7A73F943D}" xr6:coauthVersionLast="41" xr6:coauthVersionMax="41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E196" i="1"/>
  <c r="E189" i="1"/>
  <c r="E164" i="1"/>
  <c r="E23" i="1"/>
  <c r="F23" i="1" s="1"/>
  <c r="F22" i="1"/>
  <c r="K25" i="1" l="1"/>
  <c r="K26" i="1"/>
  <c r="K27" i="1"/>
  <c r="K28" i="1"/>
  <c r="K29" i="1"/>
  <c r="K30" i="1"/>
  <c r="K31" i="1"/>
  <c r="I25" i="1"/>
  <c r="F165" i="1"/>
  <c r="F166" i="1"/>
  <c r="F167" i="1"/>
  <c r="F168" i="1"/>
  <c r="F169" i="1"/>
  <c r="F170" i="1"/>
  <c r="F171" i="1"/>
  <c r="F172" i="1"/>
  <c r="F173" i="1"/>
  <c r="I31" i="1"/>
  <c r="I30" i="1"/>
  <c r="I29" i="1"/>
  <c r="I28" i="1"/>
  <c r="I27" i="1"/>
  <c r="I26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6" i="1" l="1"/>
  <c r="I196" i="1"/>
  <c r="F195" i="1"/>
  <c r="M195" i="1" l="1"/>
  <c r="I195" i="1"/>
  <c r="M22" i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G234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<sst xmlns="http://schemas.openxmlformats.org/spreadsheetml/2006/main" count="125" uniqueCount="98">
  <si>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</si>
  <si>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</si>
  <si>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</si>
  <si>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</si>
  <si>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</si>
  <si>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</si>
  <si>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</si>
  <si>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</si>
  <si>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</si>
  <si>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</si>
  <si>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</si>
  <si>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</si>
  <si>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</si>
  <si>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</si>
  <si>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</si>
  <si>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</si>
  <si>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</si>
  <si>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</si>
  <si>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</si>
  <si>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</si>
  <si>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</si>
  <si>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</si>
  <si>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</si>
  <si>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</si>
  <si>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</si>
  <si>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</si>
  <si>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</si>
  <si>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</si>
  <si>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</si>
  <si>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</si>
  <si>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</si>
  <si>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</si>
  <si>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</si>
  <si>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</si>
  <si>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</si>
  <si>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</si>
  <si>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</si>
  <si>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</si>
  <si>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</si>
  <si>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</si>
  <si>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</si>
  <si>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</si>
  <si>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</si>
  <si>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</si>
  <si>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</si>
  <si>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</si>
  <si>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</si>
  <si>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</si>
  <si>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</si>
  <si>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</si>
  <si>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</si>
  <si>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</si>
  <si>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</si>
  <si>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</si>
  <si>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</si>
  <si>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</si>
  <si>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</si>
  <si>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</si>
  <si>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</si>
  <si>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</si>
  <si>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</si>
  <si>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</si>
  <si>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</si>
  <si>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</si>
  <si>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</si>
  <si>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</si>
  <si>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</si>
  <si>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</si>
  <si>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</si>
  <si>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</si>
  <si>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</si>
  <si>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</si>
  <si>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</si>
  <si>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</si>
  <si>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</si>
  <si>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</si>
  <si>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</si>
  <si>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</si>
  <si>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</si>
  <si>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</si>
  <si>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</si>
  <si>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</si>
  <si>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Rs</t>
  </si>
  <si>
    <t>LC0006</t>
  </si>
  <si>
    <t>GSM - Unitex Apparels Exports</t>
  </si>
  <si>
    <t>David Luke Care Label Satin</t>
  </si>
  <si>
    <t>12.12.2018.</t>
  </si>
  <si>
    <t>32mm Sigle Side Satin David Luke Care Label Satin</t>
  </si>
  <si>
    <t>32mm</t>
  </si>
  <si>
    <t>81mm</t>
  </si>
  <si>
    <t>32mm Sigle Side Satin</t>
  </si>
  <si>
    <t>Ink</t>
  </si>
  <si>
    <t>Mtr</t>
  </si>
  <si>
    <t>VOH0006</t>
  </si>
  <si>
    <t>VOH0003</t>
  </si>
  <si>
    <t xml:space="preserve">ST0010027            </t>
  </si>
  <si>
    <t>ST0010028</t>
  </si>
  <si>
    <t>VOH0002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</si>
</sst>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43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/>
    <xf numFmtId="9" fontId="0" fillId="0" borderId="0" xfId="0" applyNumberFormat="1"/>
    <xf numFmtId="16" fontId="0" fillId="0" borderId="1" xfId="0" applyNumberFormat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/>
    <xf numFmtId="43" fontId="3" fillId="0" borderId="0" xfId="1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Border="1" applyAlignment="1">
      <alignment horizontal="left"/>
    </xf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0" borderId="19" xfId="1" applyNumberFormat="1" applyFont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Alignment="1">
      <alignment horizontal="right"/>
    </xf>
    <xf numFmtId="10" fontId="0" fillId="0" borderId="15" xfId="0" applyNumberFormat="1" applyBorder="1"/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165" fontId="0" fillId="0" borderId="18" xfId="1" applyNumberFormat="1" applyFont="1" applyBorder="1"/>
    <xf numFmtId="2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topLeftCell="A175" zoomScale="70" zoomScaleNormal="70" workbookViewId="0">
      <selection activeCell="J191" sqref="J191"/>
    </sheetView>
  </sheetViews>
  <sheetFormatPr defaultRowHeight="15" x14ac:dyDescent="0.25"/>
  <cols>
    <col min="1" max="1" width="3.7109375" customWidth="1"/>
    <col min="2" max="2" width="44.140625" customWidth="1"/>
    <col min="3" max="3" width="29.28515625" bestFit="1" customWidth="1"/>
    <col min="4" max="5" width="11.5703125" bestFit="1" customWidth="1"/>
    <col min="6" max="6" width="15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8" ht="15.75" thickBot="1" x14ac:dyDescent="0.3"/>
    <row r="2" spans="2:8" x14ac:dyDescent="0.25">
      <c r="B2" s="14" t="s">
        <v>0</v>
      </c>
      <c r="C2" s="5"/>
      <c r="D2" s="5"/>
      <c r="E2" s="5"/>
      <c r="F2" s="5"/>
      <c r="G2" s="5" t="s">
        <v>5</v>
      </c>
      <c r="H2" s="84" t="s">
        <v>88</v>
      </c>
    </row>
    <row r="3" spans="2:8" x14ac:dyDescent="0.25">
      <c r="B3" s="7"/>
      <c r="G3" t="s">
        <v>4</v>
      </c>
      <c r="H3" s="85" t="s">
        <v>89</v>
      </c>
    </row>
    <row r="4" spans="2:8" x14ac:dyDescent="0.25">
      <c r="B4" s="7"/>
      <c r="G4" t="s">
        <v>42</v>
      </c>
      <c r="H4" s="35">
        <v>50000</v>
      </c>
    </row>
    <row r="5" spans="2:8" x14ac:dyDescent="0.25">
      <c r="B5" s="7" t="s">
        <v>2</v>
      </c>
      <c r="G5" t="s">
        <v>12</v>
      </c>
      <c r="H5" s="35">
        <v>2</v>
      </c>
    </row>
    <row r="6" spans="2:8" x14ac:dyDescent="0.25">
      <c r="B6" s="7"/>
      <c r="G6" t="s">
        <v>6</v>
      </c>
      <c r="H6" s="35">
        <f>+H4*H5</f>
        <v>100000</v>
      </c>
    </row>
    <row r="7" spans="2:8" x14ac:dyDescent="0.25">
      <c r="B7" s="7" t="s">
        <v>49</v>
      </c>
      <c r="C7" s="2" t="s">
        <v>84</v>
      </c>
      <c r="G7" t="s">
        <v>35</v>
      </c>
      <c r="H7" s="36">
        <f>H233</f>
        <v>0.2858</v>
      </c>
    </row>
    <row r="8" spans="2:8" x14ac:dyDescent="0.25">
      <c r="B8" s="7"/>
      <c r="G8" t="s">
        <v>30</v>
      </c>
      <c r="H8" s="36">
        <v>0.44</v>
      </c>
    </row>
    <row r="9" spans="2:8" x14ac:dyDescent="0.25">
      <c r="B9" s="7" t="s">
        <v>50</v>
      </c>
      <c r="C9" s="2" t="s">
        <v>85</v>
      </c>
      <c r="G9" t="s">
        <v>13</v>
      </c>
      <c r="H9" s="36">
        <v>0.15</v>
      </c>
    </row>
    <row r="10" spans="2:8" x14ac:dyDescent="0.25">
      <c r="B10" s="7"/>
      <c r="G10" t="s">
        <v>7</v>
      </c>
      <c r="H10" s="35"/>
    </row>
    <row r="11" spans="2:8" x14ac:dyDescent="0.25">
      <c r="B11" s="7"/>
      <c r="G11" t="s">
        <v>44</v>
      </c>
      <c r="H11" s="35"/>
    </row>
    <row r="12" spans="2:8" x14ac:dyDescent="0.25">
      <c r="B12" s="7" t="s">
        <v>1</v>
      </c>
      <c r="C12" s="18" t="s">
        <v>86</v>
      </c>
      <c r="G12" t="s">
        <v>41</v>
      </c>
      <c r="H12" s="35"/>
    </row>
    <row r="13" spans="2:8" x14ac:dyDescent="0.25">
      <c r="B13" s="7"/>
      <c r="H13" s="8"/>
    </row>
    <row r="14" spans="2:8" x14ac:dyDescent="0.25">
      <c r="B14" s="7"/>
      <c r="H14" s="8"/>
    </row>
    <row r="15" spans="2:8" x14ac:dyDescent="0.25">
      <c r="B15" s="7"/>
      <c r="H15" s="8"/>
    </row>
    <row r="16" spans="2:8" x14ac:dyDescent="0.25">
      <c r="B16" s="7" t="s">
        <v>48</v>
      </c>
      <c r="C16" s="94" t="s">
        <v>87</v>
      </c>
      <c r="D16" s="95"/>
      <c r="E16" s="95"/>
      <c r="F16" s="95"/>
      <c r="G16" s="95"/>
      <c r="H16" s="96"/>
    </row>
    <row r="17" spans="1:16" ht="15.75" thickBot="1" x14ac:dyDescent="0.3">
      <c r="B17" s="7"/>
      <c r="H17" s="8"/>
    </row>
    <row r="18" spans="1:16" ht="15.75" thickBot="1" x14ac:dyDescent="0.3">
      <c r="B18" s="89" t="s">
        <v>52</v>
      </c>
      <c r="C18" s="90"/>
      <c r="D18" s="90"/>
      <c r="E18" s="90"/>
      <c r="F18" s="90"/>
      <c r="G18" s="90"/>
      <c r="H18" s="91"/>
      <c r="I18" s="92" t="s">
        <v>53</v>
      </c>
      <c r="J18" s="92"/>
      <c r="K18" s="92"/>
      <c r="L18" s="92"/>
      <c r="M18" s="93"/>
    </row>
    <row r="19" spans="1:16" ht="24.75" customHeight="1" thickBot="1" x14ac:dyDescent="0.3">
      <c r="B19" s="32" t="s">
        <v>61</v>
      </c>
      <c r="C19" s="86" t="s">
        <v>8</v>
      </c>
      <c r="D19" s="78" t="s">
        <v>11</v>
      </c>
      <c r="E19" s="32" t="s">
        <v>62</v>
      </c>
      <c r="F19" s="33" t="s">
        <v>9</v>
      </c>
      <c r="G19" s="32" t="s">
        <v>63</v>
      </c>
      <c r="H19" s="32"/>
      <c r="I19" s="34" t="s">
        <v>3</v>
      </c>
      <c r="M19" s="8"/>
    </row>
    <row r="20" spans="1:16" x14ac:dyDescent="0.25">
      <c r="B20" s="53"/>
      <c r="C20" s="53"/>
      <c r="D20" s="54"/>
      <c r="E20" s="53"/>
      <c r="F20" s="54"/>
      <c r="G20" s="67"/>
      <c r="H20" s="70"/>
      <c r="I20" s="34" t="s">
        <v>10</v>
      </c>
      <c r="J20" t="s">
        <v>54</v>
      </c>
      <c r="K20" t="s">
        <v>8</v>
      </c>
      <c r="M20" s="8" t="s">
        <v>55</v>
      </c>
    </row>
    <row r="21" spans="1:16" x14ac:dyDescent="0.25">
      <c r="B21" s="45" t="s">
        <v>3</v>
      </c>
      <c r="C21" s="79"/>
      <c r="D21" s="30"/>
      <c r="E21" s="31"/>
      <c r="F21" s="30"/>
      <c r="G21" s="66"/>
      <c r="H21" s="31"/>
      <c r="M21" s="8"/>
    </row>
    <row r="22" spans="1:16" x14ac:dyDescent="0.25">
      <c r="A22" t="s">
        <v>45</v>
      </c>
      <c r="B22" s="31" t="s">
        <v>90</v>
      </c>
      <c r="C22" s="80">
        <v>0.125</v>
      </c>
      <c r="D22" s="81" t="s">
        <v>92</v>
      </c>
      <c r="E22" s="49">
        <v>3</v>
      </c>
      <c r="F22" s="87">
        <f>E22/8</f>
        <v>0.375</v>
      </c>
      <c r="G22" s="66"/>
      <c r="H22" s="31"/>
      <c r="I22" s="1">
        <f>+F22*$H$4</f>
        <v>18750</v>
      </c>
      <c r="J22" s="4" t="s">
        <v>95</v>
      </c>
      <c r="K22" s="82">
        <f>+C22</f>
        <v>0.125</v>
      </c>
      <c r="M22" s="20">
        <f>+F22</f>
        <v>0.375</v>
      </c>
    </row>
    <row r="23" spans="1:16" x14ac:dyDescent="0.25">
      <c r="A23" t="s">
        <v>45</v>
      </c>
      <c r="B23" s="31" t="s">
        <v>91</v>
      </c>
      <c r="C23" s="79">
        <v>1</v>
      </c>
      <c r="D23" s="81" t="s">
        <v>82</v>
      </c>
      <c r="E23" s="49">
        <f>((12000*2)/800000)</f>
        <v>0.03</v>
      </c>
      <c r="F23" s="87">
        <f>E23*C23</f>
        <v>0.03</v>
      </c>
      <c r="G23" s="66"/>
      <c r="H23" s="31"/>
      <c r="I23" s="1">
        <f t="shared" ref="I23:I31" si="0">+F23*$H$4</f>
        <v>1500</v>
      </c>
      <c r="J23" s="4" t="s">
        <v>96</v>
      </c>
      <c r="K23" s="82">
        <f t="shared" ref="K23:K31" si="1">+C23</f>
        <v>1</v>
      </c>
      <c r="M23" s="20">
        <f t="shared" ref="M23:M25" si="2">+F23</f>
        <v>0.03</v>
      </c>
    </row>
    <row r="24" spans="1:16" x14ac:dyDescent="0.25">
      <c r="B24" s="31"/>
      <c r="C24" s="79"/>
      <c r="D24" s="81"/>
      <c r="E24" s="49"/>
      <c r="F24" s="26"/>
      <c r="G24" s="66"/>
      <c r="H24" s="31"/>
      <c r="I24" s="1">
        <f t="shared" si="0"/>
        <v>0</v>
      </c>
      <c r="J24" s="4"/>
      <c r="K24" s="82">
        <f t="shared" si="1"/>
        <v>0</v>
      </c>
      <c r="M24" s="20">
        <f t="shared" si="2"/>
        <v>0</v>
      </c>
    </row>
    <row r="25" spans="1:16" ht="14.25" customHeight="1" x14ac:dyDescent="0.25">
      <c r="B25" s="31"/>
      <c r="C25" s="79"/>
      <c r="D25" s="81"/>
      <c r="E25" s="49"/>
      <c r="F25" s="26"/>
      <c r="G25" s="66"/>
      <c r="H25" s="31"/>
      <c r="I25" s="1">
        <f t="shared" si="0"/>
        <v>0</v>
      </c>
      <c r="J25" s="4"/>
      <c r="K25" s="82">
        <f t="shared" si="1"/>
        <v>0</v>
      </c>
      <c r="M25" s="20">
        <f t="shared" si="2"/>
        <v>0</v>
      </c>
      <c r="O25" s="1"/>
      <c r="P25" s="1"/>
    </row>
    <row r="26" spans="1:16" x14ac:dyDescent="0.25">
      <c r="B26" s="31"/>
      <c r="C26" s="79"/>
      <c r="D26" s="81"/>
      <c r="E26" s="49"/>
      <c r="F26" s="26"/>
      <c r="G26" s="66"/>
      <c r="H26" s="31"/>
      <c r="I26" s="1">
        <f t="shared" si="0"/>
        <v>0</v>
      </c>
      <c r="J26" s="4"/>
      <c r="K26" s="82">
        <f t="shared" si="1"/>
        <v>0</v>
      </c>
      <c r="M26" s="20">
        <f t="shared" ref="M26:M87" si="3">+F26</f>
        <v>0</v>
      </c>
    </row>
    <row r="27" spans="1:16" x14ac:dyDescent="0.25">
      <c r="B27" s="31"/>
      <c r="C27" s="80"/>
      <c r="D27" s="81"/>
      <c r="E27" s="49"/>
      <c r="F27" s="26"/>
      <c r="G27" s="66"/>
      <c r="H27" s="31"/>
      <c r="I27" s="1">
        <f t="shared" si="0"/>
        <v>0</v>
      </c>
      <c r="J27" s="4"/>
      <c r="K27" s="82">
        <f t="shared" si="1"/>
        <v>0</v>
      </c>
      <c r="M27" s="20">
        <f t="shared" si="3"/>
        <v>0</v>
      </c>
    </row>
    <row r="28" spans="1:16" x14ac:dyDescent="0.25">
      <c r="B28" s="31"/>
      <c r="C28" s="80"/>
      <c r="D28" s="81"/>
      <c r="E28" s="49"/>
      <c r="F28" s="26"/>
      <c r="G28" s="66"/>
      <c r="H28" s="31"/>
      <c r="I28" s="1">
        <f t="shared" si="0"/>
        <v>0</v>
      </c>
      <c r="J28" s="4"/>
      <c r="K28" s="82">
        <f t="shared" si="1"/>
        <v>0</v>
      </c>
      <c r="M28" s="20">
        <f t="shared" si="3"/>
        <v>0</v>
      </c>
    </row>
    <row r="29" spans="1:16" x14ac:dyDescent="0.25">
      <c r="B29" s="31"/>
      <c r="C29" s="79"/>
      <c r="D29" s="81"/>
      <c r="E29" s="49"/>
      <c r="F29" s="26"/>
      <c r="G29" s="66"/>
      <c r="H29" s="31"/>
      <c r="I29" s="1">
        <f t="shared" si="0"/>
        <v>0</v>
      </c>
      <c r="J29" s="4"/>
      <c r="K29" s="82">
        <f t="shared" si="1"/>
        <v>0</v>
      </c>
      <c r="M29" s="20">
        <f t="shared" si="3"/>
        <v>0</v>
      </c>
    </row>
    <row r="30" spans="1:16" x14ac:dyDescent="0.25">
      <c r="B30" s="31"/>
      <c r="C30" s="80"/>
      <c r="D30" s="81"/>
      <c r="E30" s="49"/>
      <c r="F30" s="26"/>
      <c r="G30" s="66"/>
      <c r="H30" s="31"/>
      <c r="I30" s="1">
        <f t="shared" si="0"/>
        <v>0</v>
      </c>
      <c r="J30" s="4"/>
      <c r="K30" s="82">
        <f t="shared" si="1"/>
        <v>0</v>
      </c>
      <c r="M30" s="20">
        <f t="shared" si="3"/>
        <v>0</v>
      </c>
    </row>
    <row r="31" spans="1:16" x14ac:dyDescent="0.25">
      <c r="B31" s="31"/>
      <c r="C31" s="79"/>
      <c r="D31" s="81"/>
      <c r="E31" s="49"/>
      <c r="F31" s="30"/>
      <c r="G31" s="66"/>
      <c r="H31" s="31"/>
      <c r="I31" s="1">
        <f t="shared" si="0"/>
        <v>0</v>
      </c>
      <c r="J31" s="4"/>
      <c r="K31" s="82">
        <f t="shared" si="1"/>
        <v>0</v>
      </c>
      <c r="M31" s="20">
        <f t="shared" si="3"/>
        <v>0</v>
      </c>
    </row>
    <row r="32" spans="1:16" x14ac:dyDescent="0.25">
      <c r="B32" s="31"/>
      <c r="C32" s="64"/>
      <c r="D32" s="30"/>
      <c r="E32" s="31"/>
      <c r="F32" s="30"/>
      <c r="G32" s="66"/>
      <c r="H32" s="31"/>
      <c r="I32" s="1"/>
      <c r="J32" s="4"/>
      <c r="K32" s="4"/>
      <c r="M32" s="20">
        <f t="shared" si="3"/>
        <v>0</v>
      </c>
    </row>
    <row r="33" spans="2:13" x14ac:dyDescent="0.25">
      <c r="B33" s="31"/>
      <c r="C33" s="31"/>
      <c r="D33" s="30"/>
      <c r="E33" s="31"/>
      <c r="F33" s="30"/>
      <c r="G33" s="66"/>
      <c r="H33" s="31"/>
      <c r="I33" s="1"/>
      <c r="J33" s="4"/>
      <c r="K33" s="4"/>
      <c r="M33" s="20">
        <f t="shared" si="3"/>
        <v>0</v>
      </c>
    </row>
    <row r="34" spans="2:13" x14ac:dyDescent="0.25">
      <c r="B34" s="31"/>
      <c r="C34" s="31"/>
      <c r="D34" s="30"/>
      <c r="E34" s="31"/>
      <c r="F34" s="30"/>
      <c r="G34" s="66"/>
      <c r="H34" s="31"/>
      <c r="I34" s="1"/>
      <c r="J34" s="4"/>
      <c r="K34" s="4"/>
      <c r="M34" s="20">
        <f t="shared" si="3"/>
        <v>0</v>
      </c>
    </row>
    <row r="35" spans="2:13" x14ac:dyDescent="0.25">
      <c r="B35" s="31"/>
      <c r="C35" s="31"/>
      <c r="D35" s="30"/>
      <c r="E35" s="31"/>
      <c r="F35" s="30"/>
      <c r="G35" s="66"/>
      <c r="H35" s="31"/>
      <c r="I35" s="1"/>
      <c r="J35" s="4"/>
      <c r="K35" s="4"/>
      <c r="M35" s="20">
        <f t="shared" si="3"/>
        <v>0</v>
      </c>
    </row>
    <row r="36" spans="2:13" x14ac:dyDescent="0.25">
      <c r="B36" s="31"/>
      <c r="C36" s="31"/>
      <c r="D36" s="30"/>
      <c r="E36" s="31"/>
      <c r="F36" s="30"/>
      <c r="G36" s="66"/>
      <c r="H36" s="31"/>
      <c r="I36" s="1"/>
      <c r="J36" s="4"/>
      <c r="K36" s="4"/>
      <c r="M36" s="20">
        <f t="shared" si="3"/>
        <v>0</v>
      </c>
    </row>
    <row r="37" spans="2:13" x14ac:dyDescent="0.25">
      <c r="B37" s="31"/>
      <c r="C37" s="31"/>
      <c r="D37" s="30"/>
      <c r="E37" s="31"/>
      <c r="F37" s="30"/>
      <c r="G37" s="66"/>
      <c r="H37" s="31"/>
      <c r="I37" s="1"/>
      <c r="J37" s="4"/>
      <c r="K37" s="4"/>
      <c r="M37" s="20">
        <f t="shared" si="3"/>
        <v>0</v>
      </c>
    </row>
    <row r="38" spans="2:13" x14ac:dyDescent="0.25">
      <c r="B38" s="31"/>
      <c r="C38" s="31"/>
      <c r="D38" s="30"/>
      <c r="E38" s="31"/>
      <c r="F38" s="30"/>
      <c r="G38" s="66"/>
      <c r="H38" s="31"/>
      <c r="I38" s="1"/>
      <c r="J38" s="4"/>
      <c r="K38" s="4"/>
      <c r="M38" s="20">
        <f t="shared" si="3"/>
        <v>0</v>
      </c>
    </row>
    <row r="39" spans="2:13" x14ac:dyDescent="0.25">
      <c r="B39" s="31"/>
      <c r="C39" s="31"/>
      <c r="D39" s="30"/>
      <c r="E39" s="31"/>
      <c r="F39" s="30"/>
      <c r="G39" s="66"/>
      <c r="H39" s="31"/>
      <c r="I39" s="1"/>
      <c r="J39" s="4"/>
      <c r="K39" s="4"/>
      <c r="M39" s="20">
        <f t="shared" si="3"/>
        <v>0</v>
      </c>
    </row>
    <row r="40" spans="2:13" x14ac:dyDescent="0.25">
      <c r="B40" s="31"/>
      <c r="C40" s="31"/>
      <c r="D40" s="30"/>
      <c r="E40" s="31"/>
      <c r="F40" s="30"/>
      <c r="G40" s="66"/>
      <c r="H40" s="31"/>
      <c r="I40" s="1"/>
      <c r="J40" s="4"/>
      <c r="K40" s="4"/>
      <c r="M40" s="20">
        <f t="shared" si="3"/>
        <v>0</v>
      </c>
    </row>
    <row r="41" spans="2:13" x14ac:dyDescent="0.25">
      <c r="B41" s="31"/>
      <c r="C41" s="31"/>
      <c r="D41" s="30"/>
      <c r="E41" s="31"/>
      <c r="F41" s="30"/>
      <c r="G41" s="66"/>
      <c r="H41" s="31"/>
      <c r="I41" s="1"/>
      <c r="J41" s="4"/>
      <c r="K41" s="4"/>
      <c r="M41" s="20">
        <f t="shared" si="3"/>
        <v>0</v>
      </c>
    </row>
    <row r="42" spans="2:13" x14ac:dyDescent="0.25">
      <c r="B42" s="31"/>
      <c r="C42" s="31"/>
      <c r="D42" s="30"/>
      <c r="E42" s="31"/>
      <c r="F42" s="30"/>
      <c r="G42" s="66"/>
      <c r="H42" s="31"/>
      <c r="I42" s="1"/>
      <c r="J42" s="4"/>
      <c r="K42" s="4"/>
      <c r="M42" s="20">
        <f t="shared" si="3"/>
        <v>0</v>
      </c>
    </row>
    <row r="43" spans="2:13" x14ac:dyDescent="0.25">
      <c r="B43" s="31"/>
      <c r="C43" s="31"/>
      <c r="D43" s="30"/>
      <c r="E43" s="31"/>
      <c r="F43" s="30"/>
      <c r="G43" s="66"/>
      <c r="H43" s="31"/>
      <c r="I43" s="1"/>
      <c r="J43" s="4"/>
      <c r="K43" s="4"/>
      <c r="M43" s="20">
        <f t="shared" si="3"/>
        <v>0</v>
      </c>
    </row>
    <row r="44" spans="2:13" x14ac:dyDescent="0.25">
      <c r="B44" s="31"/>
      <c r="C44" s="31"/>
      <c r="D44" s="30"/>
      <c r="E44" s="31"/>
      <c r="F44" s="30"/>
      <c r="G44" s="66"/>
      <c r="H44" s="31"/>
      <c r="I44" s="1"/>
      <c r="J44" s="4"/>
      <c r="K44" s="4"/>
      <c r="M44" s="20">
        <f t="shared" si="3"/>
        <v>0</v>
      </c>
    </row>
    <row r="45" spans="2:13" x14ac:dyDescent="0.25">
      <c r="B45" s="31"/>
      <c r="C45" s="31"/>
      <c r="D45" s="30"/>
      <c r="E45" s="31"/>
      <c r="F45" s="30"/>
      <c r="G45" s="66"/>
      <c r="H45" s="31"/>
      <c r="I45" s="1"/>
      <c r="J45" s="4"/>
      <c r="K45" s="4"/>
      <c r="M45" s="20">
        <f t="shared" si="3"/>
        <v>0</v>
      </c>
    </row>
    <row r="46" spans="2:13" x14ac:dyDescent="0.25">
      <c r="B46" s="31"/>
      <c r="C46" s="31"/>
      <c r="D46" s="30"/>
      <c r="E46" s="31"/>
      <c r="F46" s="30"/>
      <c r="G46" s="66"/>
      <c r="H46" s="31"/>
      <c r="I46" s="1"/>
      <c r="J46" s="4"/>
      <c r="K46" s="4"/>
      <c r="M46" s="20">
        <f t="shared" si="3"/>
        <v>0</v>
      </c>
    </row>
    <row r="47" spans="2:13" x14ac:dyDescent="0.25">
      <c r="B47" s="31"/>
      <c r="C47" s="31"/>
      <c r="D47" s="30"/>
      <c r="E47" s="31"/>
      <c r="F47" s="30"/>
      <c r="G47" s="66"/>
      <c r="H47" s="31"/>
      <c r="I47" s="1"/>
      <c r="J47" s="4"/>
      <c r="K47" s="4"/>
      <c r="M47" s="20">
        <f t="shared" si="3"/>
        <v>0</v>
      </c>
    </row>
    <row r="48" spans="2:13" x14ac:dyDescent="0.25">
      <c r="B48" s="31"/>
      <c r="C48" s="31"/>
      <c r="D48" s="30"/>
      <c r="E48" s="31"/>
      <c r="F48" s="30"/>
      <c r="G48" s="66"/>
      <c r="H48" s="31"/>
      <c r="I48" s="1"/>
      <c r="J48" s="4"/>
      <c r="K48" s="4"/>
      <c r="M48" s="20">
        <f t="shared" si="3"/>
        <v>0</v>
      </c>
    </row>
    <row r="49" spans="2:13" x14ac:dyDescent="0.25">
      <c r="B49" s="31"/>
      <c r="C49" s="31"/>
      <c r="D49" s="30"/>
      <c r="E49" s="31"/>
      <c r="F49" s="30"/>
      <c r="G49" s="66"/>
      <c r="H49" s="31"/>
      <c r="I49" s="1"/>
      <c r="J49" s="4"/>
      <c r="K49" s="4"/>
      <c r="M49" s="20">
        <f t="shared" si="3"/>
        <v>0</v>
      </c>
    </row>
    <row r="50" spans="2:13" x14ac:dyDescent="0.25">
      <c r="B50" s="31"/>
      <c r="C50" s="31"/>
      <c r="D50" s="30"/>
      <c r="E50" s="31"/>
      <c r="F50" s="30"/>
      <c r="G50" s="66"/>
      <c r="H50" s="31"/>
      <c r="I50" s="1"/>
      <c r="J50" s="4"/>
      <c r="K50" s="4"/>
      <c r="M50" s="20">
        <f t="shared" si="3"/>
        <v>0</v>
      </c>
    </row>
    <row r="51" spans="2:13" x14ac:dyDescent="0.25">
      <c r="B51" s="31"/>
      <c r="C51" s="31"/>
      <c r="D51" s="30"/>
      <c r="E51" s="31"/>
      <c r="F51" s="30"/>
      <c r="G51" s="66"/>
      <c r="H51" s="31"/>
      <c r="I51" s="1"/>
      <c r="J51" s="4"/>
      <c r="K51" s="4"/>
      <c r="M51" s="20">
        <f t="shared" si="3"/>
        <v>0</v>
      </c>
    </row>
    <row r="52" spans="2:13" x14ac:dyDescent="0.25">
      <c r="B52" s="31"/>
      <c r="C52" s="31"/>
      <c r="D52" s="30"/>
      <c r="E52" s="31"/>
      <c r="F52" s="30"/>
      <c r="G52" s="66"/>
      <c r="H52" s="31"/>
      <c r="I52" s="1"/>
      <c r="J52" s="4"/>
      <c r="K52" s="4"/>
      <c r="M52" s="20">
        <f t="shared" si="3"/>
        <v>0</v>
      </c>
    </row>
    <row r="53" spans="2:13" x14ac:dyDescent="0.25">
      <c r="B53" s="31"/>
      <c r="C53" s="31"/>
      <c r="D53" s="30"/>
      <c r="E53" s="31"/>
      <c r="F53" s="30"/>
      <c r="G53" s="66"/>
      <c r="H53" s="31"/>
      <c r="I53" s="1"/>
      <c r="J53" s="4"/>
      <c r="K53" s="4"/>
      <c r="M53" s="20">
        <f t="shared" si="3"/>
        <v>0</v>
      </c>
    </row>
    <row r="54" spans="2:13" x14ac:dyDescent="0.25">
      <c r="B54" s="31"/>
      <c r="C54" s="31"/>
      <c r="D54" s="30"/>
      <c r="E54" s="31"/>
      <c r="F54" s="30"/>
      <c r="G54" s="66"/>
      <c r="H54" s="31"/>
      <c r="I54" s="1"/>
      <c r="J54" s="4"/>
      <c r="K54" s="4"/>
      <c r="M54" s="20">
        <f t="shared" si="3"/>
        <v>0</v>
      </c>
    </row>
    <row r="55" spans="2:13" x14ac:dyDescent="0.25">
      <c r="B55" s="31"/>
      <c r="C55" s="31"/>
      <c r="D55" s="30"/>
      <c r="E55" s="31"/>
      <c r="F55" s="30"/>
      <c r="G55" s="66"/>
      <c r="H55" s="31"/>
      <c r="I55" s="1"/>
      <c r="J55" s="4"/>
      <c r="K55" s="4"/>
      <c r="M55" s="20">
        <f t="shared" si="3"/>
        <v>0</v>
      </c>
    </row>
    <row r="56" spans="2:13" x14ac:dyDescent="0.25">
      <c r="B56" s="31"/>
      <c r="C56" s="31"/>
      <c r="D56" s="30"/>
      <c r="E56" s="31"/>
      <c r="F56" s="30"/>
      <c r="G56" s="66"/>
      <c r="H56" s="31"/>
      <c r="I56" s="1"/>
      <c r="J56" s="4"/>
      <c r="K56" s="4"/>
      <c r="M56" s="20">
        <f t="shared" si="3"/>
        <v>0</v>
      </c>
    </row>
    <row r="57" spans="2:13" x14ac:dyDescent="0.25">
      <c r="B57" s="31"/>
      <c r="C57" s="31"/>
      <c r="D57" s="30"/>
      <c r="E57" s="31"/>
      <c r="F57" s="30"/>
      <c r="G57" s="66"/>
      <c r="H57" s="31"/>
      <c r="I57" s="1"/>
      <c r="J57" s="4"/>
      <c r="K57" s="4"/>
      <c r="M57" s="20">
        <f t="shared" si="3"/>
        <v>0</v>
      </c>
    </row>
    <row r="58" spans="2:13" x14ac:dyDescent="0.25">
      <c r="B58" s="31"/>
      <c r="C58" s="31"/>
      <c r="D58" s="30"/>
      <c r="E58" s="31"/>
      <c r="F58" s="30"/>
      <c r="G58" s="66"/>
      <c r="H58" s="31"/>
      <c r="I58" s="1"/>
      <c r="J58" s="4"/>
      <c r="K58" s="4"/>
      <c r="M58" s="20">
        <f t="shared" si="3"/>
        <v>0</v>
      </c>
    </row>
    <row r="59" spans="2:13" x14ac:dyDescent="0.25">
      <c r="B59" s="31"/>
      <c r="C59" s="31"/>
      <c r="D59" s="30"/>
      <c r="E59" s="31"/>
      <c r="F59" s="30"/>
      <c r="G59" s="66"/>
      <c r="H59" s="31"/>
      <c r="I59" s="1"/>
      <c r="J59" s="4"/>
      <c r="K59" s="4"/>
      <c r="M59" s="20">
        <f t="shared" si="3"/>
        <v>0</v>
      </c>
    </row>
    <row r="60" spans="2:13" x14ac:dyDescent="0.25">
      <c r="B60" s="31"/>
      <c r="C60" s="31"/>
      <c r="D60" s="30"/>
      <c r="E60" s="31"/>
      <c r="F60" s="30"/>
      <c r="G60" s="66"/>
      <c r="H60" s="31"/>
      <c r="I60" s="1"/>
      <c r="J60" s="4"/>
      <c r="K60" s="4"/>
      <c r="M60" s="20">
        <f t="shared" si="3"/>
        <v>0</v>
      </c>
    </row>
    <row r="61" spans="2:13" x14ac:dyDescent="0.25">
      <c r="B61" s="31"/>
      <c r="C61" s="31"/>
      <c r="D61" s="30"/>
      <c r="E61" s="31"/>
      <c r="F61" s="30"/>
      <c r="G61" s="66"/>
      <c r="H61" s="31"/>
      <c r="I61" s="1"/>
      <c r="J61" s="4"/>
      <c r="K61" s="4"/>
      <c r="M61" s="20">
        <f t="shared" si="3"/>
        <v>0</v>
      </c>
    </row>
    <row r="62" spans="2:13" x14ac:dyDescent="0.25">
      <c r="B62" s="31"/>
      <c r="C62" s="31"/>
      <c r="D62" s="30"/>
      <c r="E62" s="31"/>
      <c r="F62" s="30"/>
      <c r="G62" s="66"/>
      <c r="H62" s="31"/>
      <c r="I62" s="1"/>
      <c r="J62" s="4"/>
      <c r="K62" s="4"/>
      <c r="M62" s="20">
        <f t="shared" si="3"/>
        <v>0</v>
      </c>
    </row>
    <row r="63" spans="2:13" x14ac:dyDescent="0.25">
      <c r="B63" s="31"/>
      <c r="C63" s="31"/>
      <c r="D63" s="30"/>
      <c r="E63" s="31"/>
      <c r="F63" s="30"/>
      <c r="G63" s="66"/>
      <c r="H63" s="31"/>
      <c r="I63" s="1"/>
      <c r="J63" s="4"/>
      <c r="K63" s="4"/>
      <c r="M63" s="20">
        <f t="shared" si="3"/>
        <v>0</v>
      </c>
    </row>
    <row r="64" spans="2:13" x14ac:dyDescent="0.25">
      <c r="B64" s="31"/>
      <c r="C64" s="31"/>
      <c r="D64" s="30"/>
      <c r="E64" s="31"/>
      <c r="F64" s="30"/>
      <c r="G64" s="66"/>
      <c r="H64" s="31"/>
      <c r="I64" s="1"/>
      <c r="J64" s="4"/>
      <c r="K64" s="4"/>
      <c r="M64" s="20">
        <f t="shared" si="3"/>
        <v>0</v>
      </c>
    </row>
    <row r="65" spans="2:13" x14ac:dyDescent="0.25">
      <c r="B65" s="31"/>
      <c r="C65" s="31"/>
      <c r="D65" s="30"/>
      <c r="E65" s="31"/>
      <c r="F65" s="30"/>
      <c r="G65" s="66"/>
      <c r="H65" s="31"/>
      <c r="I65" s="1"/>
      <c r="J65" s="4"/>
      <c r="K65" s="4"/>
      <c r="M65" s="20">
        <f t="shared" si="3"/>
        <v>0</v>
      </c>
    </row>
    <row r="66" spans="2:13" x14ac:dyDescent="0.25">
      <c r="B66" s="31"/>
      <c r="C66" s="31"/>
      <c r="D66" s="30"/>
      <c r="E66" s="31"/>
      <c r="F66" s="30"/>
      <c r="G66" s="66"/>
      <c r="H66" s="31"/>
      <c r="I66" s="1"/>
      <c r="J66" s="4"/>
      <c r="K66" s="4"/>
      <c r="M66" s="20">
        <f t="shared" si="3"/>
        <v>0</v>
      </c>
    </row>
    <row r="67" spans="2:13" x14ac:dyDescent="0.25">
      <c r="B67" s="31"/>
      <c r="C67" s="31"/>
      <c r="D67" s="30"/>
      <c r="E67" s="31"/>
      <c r="F67" s="30"/>
      <c r="G67" s="66"/>
      <c r="H67" s="31"/>
      <c r="I67" s="1"/>
      <c r="J67" s="4"/>
      <c r="K67" s="4"/>
      <c r="M67" s="20">
        <f t="shared" si="3"/>
        <v>0</v>
      </c>
    </row>
    <row r="68" spans="2:13" x14ac:dyDescent="0.25">
      <c r="B68" s="31"/>
      <c r="C68" s="31"/>
      <c r="D68" s="30"/>
      <c r="E68" s="31"/>
      <c r="F68" s="30"/>
      <c r="G68" s="66"/>
      <c r="H68" s="31"/>
      <c r="I68" s="1"/>
      <c r="J68" s="4"/>
      <c r="K68" s="4"/>
      <c r="M68" s="20">
        <f t="shared" si="3"/>
        <v>0</v>
      </c>
    </row>
    <row r="69" spans="2:13" x14ac:dyDescent="0.25">
      <c r="B69" s="31"/>
      <c r="C69" s="31"/>
      <c r="D69" s="30"/>
      <c r="E69" s="31"/>
      <c r="F69" s="30"/>
      <c r="G69" s="66"/>
      <c r="H69" s="31"/>
      <c r="I69" s="1"/>
      <c r="J69" s="4"/>
      <c r="K69" s="4"/>
      <c r="M69" s="20">
        <f t="shared" si="3"/>
        <v>0</v>
      </c>
    </row>
    <row r="70" spans="2:13" x14ac:dyDescent="0.25">
      <c r="B70" s="31"/>
      <c r="C70" s="31"/>
      <c r="D70" s="30"/>
      <c r="E70" s="31"/>
      <c r="F70" s="30"/>
      <c r="G70" s="66"/>
      <c r="H70" s="31"/>
      <c r="I70" s="1"/>
      <c r="J70" s="4"/>
      <c r="K70" s="4"/>
      <c r="M70" s="20">
        <f t="shared" si="3"/>
        <v>0</v>
      </c>
    </row>
    <row r="71" spans="2:13" x14ac:dyDescent="0.25">
      <c r="B71" s="31"/>
      <c r="C71" s="31"/>
      <c r="D71" s="30"/>
      <c r="E71" s="31"/>
      <c r="F71" s="30"/>
      <c r="G71" s="66"/>
      <c r="H71" s="31"/>
      <c r="I71" s="1"/>
      <c r="J71" s="4"/>
      <c r="K71" s="4"/>
      <c r="M71" s="20">
        <f t="shared" si="3"/>
        <v>0</v>
      </c>
    </row>
    <row r="72" spans="2:13" x14ac:dyDescent="0.25">
      <c r="B72" s="31"/>
      <c r="C72" s="31"/>
      <c r="D72" s="30"/>
      <c r="E72" s="31"/>
      <c r="F72" s="30"/>
      <c r="G72" s="66"/>
      <c r="H72" s="31"/>
      <c r="I72" s="1"/>
      <c r="J72" s="4"/>
      <c r="K72" s="4"/>
      <c r="M72" s="20">
        <f t="shared" si="3"/>
        <v>0</v>
      </c>
    </row>
    <row r="73" spans="2:13" x14ac:dyDescent="0.25">
      <c r="B73" s="31"/>
      <c r="C73" s="31"/>
      <c r="D73" s="30"/>
      <c r="E73" s="31"/>
      <c r="F73" s="30"/>
      <c r="G73" s="66"/>
      <c r="H73" s="31"/>
      <c r="I73" s="1"/>
      <c r="J73" s="4"/>
      <c r="K73" s="4"/>
      <c r="M73" s="20">
        <f t="shared" si="3"/>
        <v>0</v>
      </c>
    </row>
    <row r="74" spans="2:13" x14ac:dyDescent="0.25">
      <c r="B74" s="31"/>
      <c r="C74" s="31"/>
      <c r="D74" s="30"/>
      <c r="E74" s="31"/>
      <c r="F74" s="30"/>
      <c r="G74" s="66"/>
      <c r="H74" s="31"/>
      <c r="I74" s="1"/>
      <c r="J74" s="4"/>
      <c r="K74" s="4"/>
      <c r="M74" s="20">
        <f t="shared" si="3"/>
        <v>0</v>
      </c>
    </row>
    <row r="75" spans="2:13" x14ac:dyDescent="0.25">
      <c r="B75" s="31"/>
      <c r="C75" s="31"/>
      <c r="D75" s="30"/>
      <c r="E75" s="31"/>
      <c r="F75" s="30"/>
      <c r="G75" s="66"/>
      <c r="H75" s="31"/>
      <c r="I75" s="1"/>
      <c r="J75" s="4"/>
      <c r="K75" s="4"/>
      <c r="M75" s="20">
        <f t="shared" si="3"/>
        <v>0</v>
      </c>
    </row>
    <row r="76" spans="2:13" x14ac:dyDescent="0.25">
      <c r="B76" s="31"/>
      <c r="C76" s="31"/>
      <c r="D76" s="30"/>
      <c r="E76" s="31"/>
      <c r="F76" s="30"/>
      <c r="G76" s="66"/>
      <c r="H76" s="31"/>
      <c r="I76" s="1"/>
      <c r="J76" s="4"/>
      <c r="K76" s="4"/>
      <c r="M76" s="20">
        <f t="shared" si="3"/>
        <v>0</v>
      </c>
    </row>
    <row r="77" spans="2:13" x14ac:dyDescent="0.25">
      <c r="B77" s="31"/>
      <c r="C77" s="31"/>
      <c r="D77" s="30"/>
      <c r="E77" s="31"/>
      <c r="F77" s="30"/>
      <c r="G77" s="66"/>
      <c r="H77" s="31"/>
      <c r="I77" s="1"/>
      <c r="J77" s="4"/>
      <c r="K77" s="4"/>
      <c r="M77" s="20">
        <f t="shared" si="3"/>
        <v>0</v>
      </c>
    </row>
    <row r="78" spans="2:13" x14ac:dyDescent="0.25">
      <c r="B78" s="31"/>
      <c r="C78" s="31"/>
      <c r="D78" s="30"/>
      <c r="E78" s="31"/>
      <c r="F78" s="30"/>
      <c r="G78" s="66"/>
      <c r="H78" s="31"/>
      <c r="I78" s="1"/>
      <c r="J78" s="4"/>
      <c r="K78" s="4"/>
      <c r="M78" s="20">
        <f t="shared" si="3"/>
        <v>0</v>
      </c>
    </row>
    <row r="79" spans="2:13" x14ac:dyDescent="0.25">
      <c r="B79" s="31"/>
      <c r="C79" s="31"/>
      <c r="D79" s="30"/>
      <c r="E79" s="31"/>
      <c r="F79" s="30"/>
      <c r="G79" s="66"/>
      <c r="H79" s="31"/>
      <c r="I79" s="1"/>
      <c r="J79" s="4"/>
      <c r="K79" s="4"/>
      <c r="M79" s="20">
        <f t="shared" si="3"/>
        <v>0</v>
      </c>
    </row>
    <row r="80" spans="2:13" x14ac:dyDescent="0.25">
      <c r="B80" s="31"/>
      <c r="C80" s="31"/>
      <c r="D80" s="30"/>
      <c r="E80" s="31"/>
      <c r="F80" s="30"/>
      <c r="G80" s="66"/>
      <c r="H80" s="31"/>
      <c r="I80" s="1"/>
      <c r="J80" s="4"/>
      <c r="K80" s="4"/>
      <c r="M80" s="20">
        <f t="shared" si="3"/>
        <v>0</v>
      </c>
    </row>
    <row r="81" spans="2:13" x14ac:dyDescent="0.25">
      <c r="B81" s="31"/>
      <c r="C81" s="31"/>
      <c r="D81" s="30"/>
      <c r="E81" s="31"/>
      <c r="F81" s="30"/>
      <c r="G81" s="66"/>
      <c r="H81" s="31"/>
      <c r="I81" s="1"/>
      <c r="J81" s="4"/>
      <c r="K81" s="4"/>
      <c r="M81" s="20">
        <f t="shared" si="3"/>
        <v>0</v>
      </c>
    </row>
    <row r="82" spans="2:13" x14ac:dyDescent="0.25">
      <c r="B82" s="31"/>
      <c r="C82" s="31"/>
      <c r="D82" s="30"/>
      <c r="E82" s="31"/>
      <c r="F82" s="30"/>
      <c r="G82" s="66"/>
      <c r="H82" s="31"/>
      <c r="I82" s="1"/>
      <c r="J82" s="4"/>
      <c r="K82" s="4"/>
      <c r="M82" s="20">
        <f t="shared" si="3"/>
        <v>0</v>
      </c>
    </row>
    <row r="83" spans="2:13" x14ac:dyDescent="0.25">
      <c r="B83" s="31"/>
      <c r="C83" s="31"/>
      <c r="D83" s="30"/>
      <c r="E83" s="31"/>
      <c r="F83" s="30"/>
      <c r="G83" s="66"/>
      <c r="H83" s="31"/>
      <c r="I83" s="1"/>
      <c r="J83" s="4"/>
      <c r="K83" s="4"/>
      <c r="M83" s="20">
        <f t="shared" si="3"/>
        <v>0</v>
      </c>
    </row>
    <row r="84" spans="2:13" x14ac:dyDescent="0.25">
      <c r="B84" s="31"/>
      <c r="C84" s="31"/>
      <c r="D84" s="30"/>
      <c r="E84" s="31"/>
      <c r="F84" s="30"/>
      <c r="G84" s="66"/>
      <c r="H84" s="31"/>
      <c r="I84" s="1"/>
      <c r="J84" s="4"/>
      <c r="K84" s="4"/>
      <c r="M84" s="20">
        <f t="shared" si="3"/>
        <v>0</v>
      </c>
    </row>
    <row r="85" spans="2:13" x14ac:dyDescent="0.25">
      <c r="B85" s="31"/>
      <c r="C85" s="31"/>
      <c r="D85" s="30"/>
      <c r="E85" s="31"/>
      <c r="F85" s="30"/>
      <c r="G85" s="66"/>
      <c r="H85" s="31"/>
      <c r="I85" s="1"/>
      <c r="J85" s="4"/>
      <c r="K85" s="4"/>
      <c r="M85" s="20">
        <f t="shared" si="3"/>
        <v>0</v>
      </c>
    </row>
    <row r="86" spans="2:13" x14ac:dyDescent="0.25">
      <c r="B86" s="31"/>
      <c r="C86" s="31"/>
      <c r="D86" s="30"/>
      <c r="E86" s="31"/>
      <c r="F86" s="30"/>
      <c r="G86" s="66"/>
      <c r="H86" s="31"/>
      <c r="I86" s="1"/>
      <c r="J86" s="4"/>
      <c r="K86" s="4"/>
      <c r="M86" s="20">
        <f t="shared" si="3"/>
        <v>0</v>
      </c>
    </row>
    <row r="87" spans="2:13" x14ac:dyDescent="0.25">
      <c r="B87" s="31"/>
      <c r="C87" s="31"/>
      <c r="D87" s="30"/>
      <c r="E87" s="31"/>
      <c r="F87" s="30"/>
      <c r="G87" s="66"/>
      <c r="H87" s="31"/>
      <c r="I87" s="1"/>
      <c r="J87" s="4"/>
      <c r="K87" s="4"/>
      <c r="M87" s="20">
        <f t="shared" si="3"/>
        <v>0</v>
      </c>
    </row>
    <row r="88" spans="2:13" x14ac:dyDescent="0.25">
      <c r="B88" s="31"/>
      <c r="C88" s="31"/>
      <c r="D88" s="30"/>
      <c r="E88" s="31"/>
      <c r="F88" s="30"/>
      <c r="G88" s="66"/>
      <c r="H88" s="31"/>
      <c r="I88" s="1"/>
      <c r="J88" s="4"/>
      <c r="K88" s="4"/>
      <c r="M88" s="20">
        <f t="shared" ref="M88:M151" si="4">+F88</f>
        <v>0</v>
      </c>
    </row>
    <row r="89" spans="2:13" x14ac:dyDescent="0.25">
      <c r="B89" s="31"/>
      <c r="C89" s="31"/>
      <c r="D89" s="30"/>
      <c r="E89" s="31"/>
      <c r="F89" s="30"/>
      <c r="G89" s="66"/>
      <c r="H89" s="31"/>
      <c r="I89" s="1"/>
      <c r="J89" s="4"/>
      <c r="K89" s="4"/>
      <c r="M89" s="20">
        <f t="shared" si="4"/>
        <v>0</v>
      </c>
    </row>
    <row r="90" spans="2:13" x14ac:dyDescent="0.25">
      <c r="B90" s="31"/>
      <c r="C90" s="31"/>
      <c r="D90" s="30"/>
      <c r="E90" s="31"/>
      <c r="F90" s="30"/>
      <c r="G90" s="66"/>
      <c r="H90" s="31"/>
      <c r="I90" s="1"/>
      <c r="J90" s="4"/>
      <c r="K90" s="4"/>
      <c r="M90" s="20">
        <f t="shared" si="4"/>
        <v>0</v>
      </c>
    </row>
    <row r="91" spans="2:13" x14ac:dyDescent="0.25">
      <c r="B91" s="31"/>
      <c r="C91" s="31"/>
      <c r="D91" s="30"/>
      <c r="E91" s="31"/>
      <c r="F91" s="30"/>
      <c r="G91" s="66"/>
      <c r="H91" s="31"/>
      <c r="I91" s="1"/>
      <c r="J91" s="4"/>
      <c r="K91" s="4"/>
      <c r="M91" s="20">
        <f t="shared" si="4"/>
        <v>0</v>
      </c>
    </row>
    <row r="92" spans="2:13" x14ac:dyDescent="0.25">
      <c r="B92" s="31"/>
      <c r="C92" s="31"/>
      <c r="D92" s="30"/>
      <c r="E92" s="31"/>
      <c r="F92" s="30"/>
      <c r="G92" s="66"/>
      <c r="H92" s="31"/>
      <c r="I92" s="1"/>
      <c r="J92" s="4"/>
      <c r="K92" s="4"/>
      <c r="M92" s="20">
        <f t="shared" si="4"/>
        <v>0</v>
      </c>
    </row>
    <row r="93" spans="2:13" x14ac:dyDescent="0.25">
      <c r="B93" s="31"/>
      <c r="C93" s="31"/>
      <c r="D93" s="30"/>
      <c r="E93" s="31"/>
      <c r="F93" s="30"/>
      <c r="G93" s="66"/>
      <c r="H93" s="31"/>
      <c r="I93" s="1"/>
      <c r="J93" s="4"/>
      <c r="K93" s="4"/>
      <c r="M93" s="20">
        <f t="shared" si="4"/>
        <v>0</v>
      </c>
    </row>
    <row r="94" spans="2:13" x14ac:dyDescent="0.25">
      <c r="B94" s="31"/>
      <c r="C94" s="31"/>
      <c r="D94" s="30"/>
      <c r="E94" s="31"/>
      <c r="F94" s="30"/>
      <c r="G94" s="66"/>
      <c r="H94" s="31"/>
      <c r="I94" s="1"/>
      <c r="J94" s="4"/>
      <c r="K94" s="4"/>
      <c r="M94" s="20">
        <f t="shared" si="4"/>
        <v>0</v>
      </c>
    </row>
    <row r="95" spans="2:13" x14ac:dyDescent="0.25">
      <c r="B95" s="31"/>
      <c r="C95" s="31"/>
      <c r="D95" s="30"/>
      <c r="E95" s="31"/>
      <c r="F95" s="30"/>
      <c r="G95" s="66"/>
      <c r="H95" s="31"/>
      <c r="I95" s="1"/>
      <c r="J95" s="4"/>
      <c r="K95" s="4"/>
      <c r="M95" s="20">
        <f t="shared" si="4"/>
        <v>0</v>
      </c>
    </row>
    <row r="96" spans="2:13" x14ac:dyDescent="0.25">
      <c r="B96" s="31"/>
      <c r="C96" s="31"/>
      <c r="D96" s="30"/>
      <c r="E96" s="31"/>
      <c r="F96" s="30"/>
      <c r="G96" s="66"/>
      <c r="H96" s="31"/>
      <c r="I96" s="1"/>
      <c r="J96" s="4"/>
      <c r="K96" s="4"/>
      <c r="M96" s="20">
        <f t="shared" si="4"/>
        <v>0</v>
      </c>
    </row>
    <row r="97" spans="2:13" x14ac:dyDescent="0.25">
      <c r="B97" s="31"/>
      <c r="C97" s="31"/>
      <c r="D97" s="30"/>
      <c r="E97" s="31"/>
      <c r="F97" s="30"/>
      <c r="G97" s="66"/>
      <c r="H97" s="31"/>
      <c r="I97" s="1"/>
      <c r="J97" s="4"/>
      <c r="K97" s="4"/>
      <c r="M97" s="20">
        <f t="shared" si="4"/>
        <v>0</v>
      </c>
    </row>
    <row r="98" spans="2:13" x14ac:dyDescent="0.25">
      <c r="B98" s="31"/>
      <c r="C98" s="31"/>
      <c r="D98" s="30"/>
      <c r="E98" s="31"/>
      <c r="F98" s="30"/>
      <c r="G98" s="66"/>
      <c r="H98" s="31"/>
      <c r="I98" s="1"/>
      <c r="J98" s="4"/>
      <c r="K98" s="4"/>
      <c r="M98" s="20">
        <f t="shared" si="4"/>
        <v>0</v>
      </c>
    </row>
    <row r="99" spans="2:13" x14ac:dyDescent="0.25">
      <c r="B99" s="31"/>
      <c r="C99" s="31"/>
      <c r="D99" s="30"/>
      <c r="E99" s="31"/>
      <c r="F99" s="30"/>
      <c r="G99" s="66"/>
      <c r="H99" s="31"/>
      <c r="I99" s="1"/>
      <c r="J99" s="4"/>
      <c r="K99" s="4"/>
      <c r="M99" s="20">
        <f t="shared" si="4"/>
        <v>0</v>
      </c>
    </row>
    <row r="100" spans="2:13" x14ac:dyDescent="0.25">
      <c r="B100" s="31"/>
      <c r="C100" s="31"/>
      <c r="D100" s="30"/>
      <c r="E100" s="31"/>
      <c r="F100" s="30"/>
      <c r="G100" s="66"/>
      <c r="H100" s="31"/>
      <c r="I100" s="1"/>
      <c r="J100" s="4"/>
      <c r="K100" s="4"/>
      <c r="M100" s="20">
        <f t="shared" si="4"/>
        <v>0</v>
      </c>
    </row>
    <row r="101" spans="2:13" x14ac:dyDescent="0.25">
      <c r="B101" s="31"/>
      <c r="C101" s="31"/>
      <c r="D101" s="30"/>
      <c r="E101" s="31"/>
      <c r="F101" s="30"/>
      <c r="G101" s="66"/>
      <c r="H101" s="31"/>
      <c r="I101" s="1"/>
      <c r="J101" s="4"/>
      <c r="K101" s="4"/>
      <c r="M101" s="20">
        <f t="shared" si="4"/>
        <v>0</v>
      </c>
    </row>
    <row r="102" spans="2:13" x14ac:dyDescent="0.25">
      <c r="B102" s="31"/>
      <c r="C102" s="31"/>
      <c r="D102" s="30"/>
      <c r="E102" s="31"/>
      <c r="F102" s="30"/>
      <c r="G102" s="66"/>
      <c r="H102" s="31"/>
      <c r="I102" s="1"/>
      <c r="J102" s="4"/>
      <c r="K102" s="4"/>
      <c r="M102" s="20">
        <f t="shared" si="4"/>
        <v>0</v>
      </c>
    </row>
    <row r="103" spans="2:13" x14ac:dyDescent="0.25">
      <c r="B103" s="31"/>
      <c r="C103" s="31"/>
      <c r="D103" s="30"/>
      <c r="E103" s="31"/>
      <c r="F103" s="30"/>
      <c r="G103" s="66"/>
      <c r="H103" s="31"/>
      <c r="I103" s="1"/>
      <c r="J103" s="4"/>
      <c r="K103" s="4"/>
      <c r="M103" s="20">
        <f t="shared" si="4"/>
        <v>0</v>
      </c>
    </row>
    <row r="104" spans="2:13" x14ac:dyDescent="0.25">
      <c r="B104" s="31"/>
      <c r="C104" s="31"/>
      <c r="D104" s="30"/>
      <c r="E104" s="31"/>
      <c r="F104" s="30"/>
      <c r="G104" s="66"/>
      <c r="H104" s="31"/>
      <c r="I104" s="1"/>
      <c r="J104" s="4"/>
      <c r="K104" s="4"/>
      <c r="M104" s="20">
        <f t="shared" si="4"/>
        <v>0</v>
      </c>
    </row>
    <row r="105" spans="2:13" x14ac:dyDescent="0.25">
      <c r="B105" s="31"/>
      <c r="C105" s="31"/>
      <c r="D105" s="30"/>
      <c r="E105" s="31"/>
      <c r="F105" s="30"/>
      <c r="G105" s="66"/>
      <c r="H105" s="31"/>
      <c r="I105" s="1"/>
      <c r="J105" s="4"/>
      <c r="K105" s="4"/>
      <c r="M105" s="20">
        <f t="shared" si="4"/>
        <v>0</v>
      </c>
    </row>
    <row r="106" spans="2:13" x14ac:dyDescent="0.25">
      <c r="B106" s="31"/>
      <c r="C106" s="31"/>
      <c r="D106" s="30"/>
      <c r="E106" s="31"/>
      <c r="F106" s="30"/>
      <c r="G106" s="66"/>
      <c r="H106" s="31"/>
      <c r="I106" s="1"/>
      <c r="J106" s="4"/>
      <c r="K106" s="4"/>
      <c r="M106" s="20">
        <f t="shared" si="4"/>
        <v>0</v>
      </c>
    </row>
    <row r="107" spans="2:13" x14ac:dyDescent="0.25">
      <c r="B107" s="31"/>
      <c r="C107" s="31"/>
      <c r="D107" s="30"/>
      <c r="E107" s="31"/>
      <c r="F107" s="30"/>
      <c r="G107" s="66"/>
      <c r="H107" s="31"/>
      <c r="I107" s="1"/>
      <c r="J107" s="4"/>
      <c r="K107" s="4"/>
      <c r="M107" s="20">
        <f t="shared" si="4"/>
        <v>0</v>
      </c>
    </row>
    <row r="108" spans="2:13" x14ac:dyDescent="0.25">
      <c r="B108" s="31"/>
      <c r="C108" s="31"/>
      <c r="D108" s="30"/>
      <c r="E108" s="31"/>
      <c r="F108" s="30"/>
      <c r="G108" s="66"/>
      <c r="H108" s="31"/>
      <c r="I108" s="1"/>
      <c r="J108" s="4"/>
      <c r="K108" s="4"/>
      <c r="M108" s="20">
        <f t="shared" si="4"/>
        <v>0</v>
      </c>
    </row>
    <row r="109" spans="2:13" x14ac:dyDescent="0.25">
      <c r="B109" s="31"/>
      <c r="C109" s="31"/>
      <c r="D109" s="30"/>
      <c r="E109" s="31"/>
      <c r="F109" s="30"/>
      <c r="G109" s="66"/>
      <c r="H109" s="31"/>
      <c r="I109" s="1"/>
      <c r="J109" s="4"/>
      <c r="K109" s="4"/>
      <c r="M109" s="20">
        <f t="shared" si="4"/>
        <v>0</v>
      </c>
    </row>
    <row r="110" spans="2:13" x14ac:dyDescent="0.25">
      <c r="B110" s="31"/>
      <c r="C110" s="31"/>
      <c r="D110" s="30"/>
      <c r="E110" s="31"/>
      <c r="F110" s="30"/>
      <c r="G110" s="66"/>
      <c r="H110" s="31"/>
      <c r="I110" s="1"/>
      <c r="J110" s="4"/>
      <c r="K110" s="4"/>
      <c r="M110" s="20">
        <f t="shared" si="4"/>
        <v>0</v>
      </c>
    </row>
    <row r="111" spans="2:13" x14ac:dyDescent="0.25">
      <c r="B111" s="31"/>
      <c r="C111" s="31"/>
      <c r="D111" s="30"/>
      <c r="E111" s="31"/>
      <c r="F111" s="30"/>
      <c r="G111" s="66"/>
      <c r="H111" s="31"/>
      <c r="I111" s="1"/>
      <c r="J111" s="4"/>
      <c r="K111" s="4"/>
      <c r="M111" s="20">
        <f t="shared" si="4"/>
        <v>0</v>
      </c>
    </row>
    <row r="112" spans="2:13" x14ac:dyDescent="0.25">
      <c r="B112" s="31"/>
      <c r="C112" s="31"/>
      <c r="D112" s="30"/>
      <c r="E112" s="31"/>
      <c r="F112" s="30"/>
      <c r="G112" s="66"/>
      <c r="H112" s="31"/>
      <c r="I112" s="1"/>
      <c r="J112" s="4"/>
      <c r="K112" s="4"/>
      <c r="M112" s="20">
        <f t="shared" si="4"/>
        <v>0</v>
      </c>
    </row>
    <row r="113" spans="2:13" x14ac:dyDescent="0.25">
      <c r="B113" s="31"/>
      <c r="C113" s="31"/>
      <c r="D113" s="30"/>
      <c r="E113" s="31"/>
      <c r="F113" s="30"/>
      <c r="G113" s="66"/>
      <c r="H113" s="31"/>
      <c r="I113" s="1"/>
      <c r="J113" s="4"/>
      <c r="K113" s="4"/>
      <c r="M113" s="20">
        <f t="shared" si="4"/>
        <v>0</v>
      </c>
    </row>
    <row r="114" spans="2:13" x14ac:dyDescent="0.25">
      <c r="B114" s="31"/>
      <c r="C114" s="31"/>
      <c r="D114" s="30"/>
      <c r="E114" s="31"/>
      <c r="F114" s="30"/>
      <c r="G114" s="66"/>
      <c r="H114" s="31"/>
      <c r="I114" s="1"/>
      <c r="J114" s="4"/>
      <c r="K114" s="4"/>
      <c r="M114" s="20">
        <f t="shared" si="4"/>
        <v>0</v>
      </c>
    </row>
    <row r="115" spans="2:13" x14ac:dyDescent="0.25">
      <c r="B115" s="31"/>
      <c r="C115" s="31"/>
      <c r="D115" s="30"/>
      <c r="E115" s="31"/>
      <c r="F115" s="30"/>
      <c r="G115" s="66"/>
      <c r="H115" s="31"/>
      <c r="I115" s="1"/>
      <c r="J115" s="4"/>
      <c r="K115" s="4"/>
      <c r="M115" s="20">
        <f t="shared" si="4"/>
        <v>0</v>
      </c>
    </row>
    <row r="116" spans="2:13" x14ac:dyDescent="0.25">
      <c r="B116" s="31"/>
      <c r="C116" s="31"/>
      <c r="D116" s="30"/>
      <c r="E116" s="31"/>
      <c r="F116" s="30"/>
      <c r="G116" s="66"/>
      <c r="H116" s="31"/>
      <c r="I116" s="1"/>
      <c r="J116" s="4"/>
      <c r="K116" s="4"/>
      <c r="M116" s="20">
        <f t="shared" si="4"/>
        <v>0</v>
      </c>
    </row>
    <row r="117" spans="2:13" x14ac:dyDescent="0.25">
      <c r="B117" s="31"/>
      <c r="C117" s="31"/>
      <c r="D117" s="30"/>
      <c r="E117" s="31"/>
      <c r="F117" s="30"/>
      <c r="G117" s="66"/>
      <c r="H117" s="31"/>
      <c r="I117" s="1"/>
      <c r="J117" s="4"/>
      <c r="K117" s="4"/>
      <c r="M117" s="20">
        <f t="shared" si="4"/>
        <v>0</v>
      </c>
    </row>
    <row r="118" spans="2:13" x14ac:dyDescent="0.25">
      <c r="B118" s="31"/>
      <c r="C118" s="31"/>
      <c r="D118" s="30"/>
      <c r="E118" s="31"/>
      <c r="F118" s="30"/>
      <c r="G118" s="66"/>
      <c r="H118" s="31"/>
      <c r="I118" s="1"/>
      <c r="J118" s="4"/>
      <c r="K118" s="4"/>
      <c r="M118" s="20">
        <f t="shared" si="4"/>
        <v>0</v>
      </c>
    </row>
    <row r="119" spans="2:13" x14ac:dyDescent="0.25">
      <c r="B119" s="31"/>
      <c r="C119" s="31"/>
      <c r="D119" s="30"/>
      <c r="E119" s="31"/>
      <c r="F119" s="30"/>
      <c r="G119" s="66"/>
      <c r="H119" s="31"/>
      <c r="I119" s="1"/>
      <c r="J119" s="4"/>
      <c r="K119" s="4"/>
      <c r="M119" s="20">
        <f t="shared" si="4"/>
        <v>0</v>
      </c>
    </row>
    <row r="120" spans="2:13" x14ac:dyDescent="0.25">
      <c r="B120" s="31"/>
      <c r="C120" s="31"/>
      <c r="D120" s="30"/>
      <c r="E120" s="31"/>
      <c r="F120" s="30"/>
      <c r="G120" s="66"/>
      <c r="H120" s="31"/>
      <c r="I120" s="1"/>
      <c r="J120" s="4"/>
      <c r="K120" s="4"/>
      <c r="M120" s="20">
        <f t="shared" si="4"/>
        <v>0</v>
      </c>
    </row>
    <row r="121" spans="2:13" x14ac:dyDescent="0.25">
      <c r="B121" s="31"/>
      <c r="C121" s="31"/>
      <c r="D121" s="30"/>
      <c r="E121" s="31"/>
      <c r="F121" s="30"/>
      <c r="G121" s="66"/>
      <c r="H121" s="31"/>
      <c r="I121" s="1"/>
      <c r="J121" s="4"/>
      <c r="K121" s="4"/>
      <c r="M121" s="20">
        <f t="shared" si="4"/>
        <v>0</v>
      </c>
    </row>
    <row r="122" spans="2:13" x14ac:dyDescent="0.25">
      <c r="B122" s="31"/>
      <c r="C122" s="31"/>
      <c r="D122" s="30"/>
      <c r="E122" s="31"/>
      <c r="F122" s="30"/>
      <c r="G122" s="66"/>
      <c r="H122" s="31"/>
      <c r="I122" s="1"/>
      <c r="J122" s="4"/>
      <c r="K122" s="4"/>
      <c r="M122" s="20">
        <f t="shared" si="4"/>
        <v>0</v>
      </c>
    </row>
    <row r="123" spans="2:13" x14ac:dyDescent="0.25">
      <c r="B123" s="31"/>
      <c r="C123" s="31"/>
      <c r="D123" s="30"/>
      <c r="E123" s="31"/>
      <c r="F123" s="30"/>
      <c r="G123" s="66"/>
      <c r="H123" s="31"/>
      <c r="I123" s="1"/>
      <c r="J123" s="4"/>
      <c r="K123" s="4"/>
      <c r="M123" s="20">
        <f t="shared" si="4"/>
        <v>0</v>
      </c>
    </row>
    <row r="124" spans="2:13" x14ac:dyDescent="0.25">
      <c r="B124" s="31"/>
      <c r="C124" s="31"/>
      <c r="D124" s="30"/>
      <c r="E124" s="31"/>
      <c r="F124" s="30"/>
      <c r="G124" s="66"/>
      <c r="H124" s="31"/>
      <c r="I124" s="1"/>
      <c r="J124" s="4"/>
      <c r="K124" s="4"/>
      <c r="M124" s="20">
        <f t="shared" si="4"/>
        <v>0</v>
      </c>
    </row>
    <row r="125" spans="2:13" x14ac:dyDescent="0.25">
      <c r="B125" s="31"/>
      <c r="C125" s="31"/>
      <c r="D125" s="30"/>
      <c r="E125" s="31"/>
      <c r="F125" s="30"/>
      <c r="G125" s="66"/>
      <c r="H125" s="31"/>
      <c r="I125" s="1"/>
      <c r="J125" s="4"/>
      <c r="K125" s="4"/>
      <c r="M125" s="20">
        <f t="shared" si="4"/>
        <v>0</v>
      </c>
    </row>
    <row r="126" spans="2:13" x14ac:dyDescent="0.25">
      <c r="B126" s="31"/>
      <c r="C126" s="31"/>
      <c r="D126" s="30"/>
      <c r="E126" s="31"/>
      <c r="F126" s="30"/>
      <c r="G126" s="66"/>
      <c r="H126" s="31"/>
      <c r="I126" s="1"/>
      <c r="J126" s="4"/>
      <c r="K126" s="4"/>
      <c r="M126" s="20">
        <f t="shared" si="4"/>
        <v>0</v>
      </c>
    </row>
    <row r="127" spans="2:13" x14ac:dyDescent="0.25">
      <c r="B127" s="31"/>
      <c r="C127" s="31"/>
      <c r="D127" s="30"/>
      <c r="E127" s="31"/>
      <c r="F127" s="30"/>
      <c r="G127" s="66"/>
      <c r="H127" s="31"/>
      <c r="I127" s="1"/>
      <c r="J127" s="4"/>
      <c r="K127" s="4"/>
      <c r="M127" s="20">
        <f t="shared" si="4"/>
        <v>0</v>
      </c>
    </row>
    <row r="128" spans="2:13" x14ac:dyDescent="0.25">
      <c r="B128" s="31"/>
      <c r="C128" s="31"/>
      <c r="D128" s="30"/>
      <c r="E128" s="31"/>
      <c r="F128" s="30"/>
      <c r="G128" s="66"/>
      <c r="H128" s="31"/>
      <c r="I128" s="1"/>
      <c r="J128" s="4"/>
      <c r="K128" s="4"/>
      <c r="M128" s="20">
        <f t="shared" si="4"/>
        <v>0</v>
      </c>
    </row>
    <row r="129" spans="2:13" x14ac:dyDescent="0.25">
      <c r="B129" s="31"/>
      <c r="C129" s="31"/>
      <c r="D129" s="30"/>
      <c r="E129" s="31"/>
      <c r="F129" s="30"/>
      <c r="G129" s="66"/>
      <c r="H129" s="31"/>
      <c r="I129" s="1"/>
      <c r="J129" s="4"/>
      <c r="K129" s="4"/>
      <c r="M129" s="20">
        <f t="shared" si="4"/>
        <v>0</v>
      </c>
    </row>
    <row r="130" spans="2:13" x14ac:dyDescent="0.25">
      <c r="B130" s="31"/>
      <c r="C130" s="31"/>
      <c r="D130" s="30"/>
      <c r="E130" s="31"/>
      <c r="F130" s="30"/>
      <c r="G130" s="66"/>
      <c r="H130" s="31"/>
      <c r="I130" s="1"/>
      <c r="J130" s="4"/>
      <c r="K130" s="4"/>
      <c r="M130" s="20">
        <f t="shared" si="4"/>
        <v>0</v>
      </c>
    </row>
    <row r="131" spans="2:13" x14ac:dyDescent="0.25">
      <c r="B131" s="31"/>
      <c r="C131" s="31"/>
      <c r="D131" s="30"/>
      <c r="E131" s="31"/>
      <c r="F131" s="30"/>
      <c r="G131" s="66"/>
      <c r="H131" s="31"/>
      <c r="I131" s="1"/>
      <c r="J131" s="4"/>
      <c r="K131" s="4"/>
      <c r="M131" s="20">
        <f t="shared" si="4"/>
        <v>0</v>
      </c>
    </row>
    <row r="132" spans="2:13" x14ac:dyDescent="0.25">
      <c r="B132" s="31"/>
      <c r="C132" s="31"/>
      <c r="D132" s="30"/>
      <c r="E132" s="31"/>
      <c r="F132" s="30"/>
      <c r="G132" s="66"/>
      <c r="H132" s="31"/>
      <c r="I132" s="1"/>
      <c r="J132" s="4"/>
      <c r="K132" s="4"/>
      <c r="M132" s="20">
        <f t="shared" si="4"/>
        <v>0</v>
      </c>
    </row>
    <row r="133" spans="2:13" x14ac:dyDescent="0.25">
      <c r="B133" s="31"/>
      <c r="C133" s="31"/>
      <c r="D133" s="30"/>
      <c r="E133" s="31"/>
      <c r="F133" s="30"/>
      <c r="G133" s="66"/>
      <c r="H133" s="31"/>
      <c r="I133" s="1"/>
      <c r="J133" s="4"/>
      <c r="K133" s="4"/>
      <c r="M133" s="20">
        <f t="shared" si="4"/>
        <v>0</v>
      </c>
    </row>
    <row r="134" spans="2:13" x14ac:dyDescent="0.25">
      <c r="B134" s="31"/>
      <c r="C134" s="31"/>
      <c r="D134" s="30"/>
      <c r="E134" s="31"/>
      <c r="F134" s="30"/>
      <c r="G134" s="66"/>
      <c r="H134" s="31"/>
      <c r="I134" s="1"/>
      <c r="J134" s="4"/>
      <c r="K134" s="4"/>
      <c r="M134" s="20">
        <f t="shared" si="4"/>
        <v>0</v>
      </c>
    </row>
    <row r="135" spans="2:13" x14ac:dyDescent="0.25">
      <c r="B135" s="31"/>
      <c r="C135" s="31"/>
      <c r="D135" s="30"/>
      <c r="E135" s="31"/>
      <c r="F135" s="30"/>
      <c r="G135" s="66"/>
      <c r="H135" s="31"/>
      <c r="I135" s="1"/>
      <c r="J135" s="4"/>
      <c r="K135" s="4"/>
      <c r="M135" s="20">
        <f t="shared" si="4"/>
        <v>0</v>
      </c>
    </row>
    <row r="136" spans="2:13" x14ac:dyDescent="0.25">
      <c r="B136" s="31"/>
      <c r="C136" s="31"/>
      <c r="D136" s="30"/>
      <c r="E136" s="31"/>
      <c r="F136" s="30"/>
      <c r="G136" s="66"/>
      <c r="H136" s="31"/>
      <c r="I136" s="1"/>
      <c r="J136" s="4"/>
      <c r="K136" s="4"/>
      <c r="M136" s="20">
        <f t="shared" si="4"/>
        <v>0</v>
      </c>
    </row>
    <row r="137" spans="2:13" x14ac:dyDescent="0.25">
      <c r="B137" s="31"/>
      <c r="C137" s="31"/>
      <c r="D137" s="30"/>
      <c r="E137" s="31"/>
      <c r="F137" s="30"/>
      <c r="G137" s="66"/>
      <c r="H137" s="31"/>
      <c r="I137" s="1"/>
      <c r="J137" s="4"/>
      <c r="K137" s="4"/>
      <c r="M137" s="20">
        <f t="shared" si="4"/>
        <v>0</v>
      </c>
    </row>
    <row r="138" spans="2:13" x14ac:dyDescent="0.25">
      <c r="B138" s="31"/>
      <c r="C138" s="31"/>
      <c r="D138" s="30"/>
      <c r="E138" s="31"/>
      <c r="F138" s="30"/>
      <c r="G138" s="66"/>
      <c r="H138" s="31"/>
      <c r="I138" s="1"/>
      <c r="J138" s="4"/>
      <c r="K138" s="4"/>
      <c r="M138" s="20">
        <f t="shared" si="4"/>
        <v>0</v>
      </c>
    </row>
    <row r="139" spans="2:13" x14ac:dyDescent="0.25">
      <c r="B139" s="31"/>
      <c r="C139" s="31"/>
      <c r="D139" s="30"/>
      <c r="E139" s="31"/>
      <c r="F139" s="30"/>
      <c r="G139" s="66"/>
      <c r="H139" s="31"/>
      <c r="I139" s="1"/>
      <c r="J139" s="4"/>
      <c r="K139" s="4"/>
      <c r="M139" s="20">
        <f t="shared" si="4"/>
        <v>0</v>
      </c>
    </row>
    <row r="140" spans="2:13" x14ac:dyDescent="0.25">
      <c r="B140" s="31"/>
      <c r="C140" s="31"/>
      <c r="D140" s="30"/>
      <c r="E140" s="31"/>
      <c r="F140" s="30"/>
      <c r="G140" s="66"/>
      <c r="H140" s="31"/>
      <c r="I140" s="1"/>
      <c r="J140" s="4"/>
      <c r="K140" s="4"/>
      <c r="M140" s="20">
        <f t="shared" si="4"/>
        <v>0</v>
      </c>
    </row>
    <row r="141" spans="2:13" x14ac:dyDescent="0.25">
      <c r="B141" s="31"/>
      <c r="C141" s="31"/>
      <c r="D141" s="30"/>
      <c r="E141" s="31"/>
      <c r="F141" s="30"/>
      <c r="G141" s="66"/>
      <c r="H141" s="31"/>
      <c r="I141" s="1"/>
      <c r="J141" s="4"/>
      <c r="K141" s="4"/>
      <c r="M141" s="20">
        <f t="shared" si="4"/>
        <v>0</v>
      </c>
    </row>
    <row r="142" spans="2:13" x14ac:dyDescent="0.25">
      <c r="B142" s="31"/>
      <c r="C142" s="31"/>
      <c r="D142" s="30"/>
      <c r="E142" s="31"/>
      <c r="F142" s="30"/>
      <c r="G142" s="66"/>
      <c r="H142" s="31"/>
      <c r="I142" s="1"/>
      <c r="J142" s="4"/>
      <c r="K142" s="4"/>
      <c r="M142" s="20">
        <f t="shared" si="4"/>
        <v>0</v>
      </c>
    </row>
    <row r="143" spans="2:13" x14ac:dyDescent="0.25">
      <c r="B143" s="31"/>
      <c r="C143" s="31"/>
      <c r="D143" s="30"/>
      <c r="E143" s="31"/>
      <c r="F143" s="30"/>
      <c r="G143" s="66"/>
      <c r="H143" s="31"/>
      <c r="I143" s="1"/>
      <c r="J143" s="4"/>
      <c r="K143" s="4"/>
      <c r="M143" s="20">
        <f t="shared" si="4"/>
        <v>0</v>
      </c>
    </row>
    <row r="144" spans="2:13" x14ac:dyDescent="0.25">
      <c r="B144" s="31"/>
      <c r="C144" s="31"/>
      <c r="D144" s="30"/>
      <c r="E144" s="31"/>
      <c r="F144" s="30"/>
      <c r="G144" s="66"/>
      <c r="H144" s="31"/>
      <c r="I144" s="1"/>
      <c r="J144" s="4"/>
      <c r="K144" s="4"/>
      <c r="M144" s="20">
        <f t="shared" si="4"/>
        <v>0</v>
      </c>
    </row>
    <row r="145" spans="1:13" x14ac:dyDescent="0.25">
      <c r="B145" s="31"/>
      <c r="C145" s="31"/>
      <c r="D145" s="30"/>
      <c r="E145" s="31"/>
      <c r="F145" s="30"/>
      <c r="G145" s="66"/>
      <c r="H145" s="31"/>
      <c r="I145" s="1"/>
      <c r="J145" s="4"/>
      <c r="K145" s="4"/>
      <c r="M145" s="20">
        <f t="shared" si="4"/>
        <v>0</v>
      </c>
    </row>
    <row r="146" spans="1:13" x14ac:dyDescent="0.25">
      <c r="B146" s="31"/>
      <c r="C146" s="31"/>
      <c r="D146" s="30"/>
      <c r="E146" s="31"/>
      <c r="F146" s="30"/>
      <c r="G146" s="66"/>
      <c r="H146" s="31"/>
      <c r="I146" s="1"/>
      <c r="J146" s="4"/>
      <c r="K146" s="4"/>
      <c r="M146" s="20">
        <f t="shared" si="4"/>
        <v>0</v>
      </c>
    </row>
    <row r="147" spans="1:13" x14ac:dyDescent="0.25">
      <c r="B147" s="31"/>
      <c r="C147" s="31"/>
      <c r="D147" s="30"/>
      <c r="E147" s="31"/>
      <c r="F147" s="30"/>
      <c r="G147" s="66"/>
      <c r="H147" s="31"/>
      <c r="I147" s="1"/>
      <c r="J147" s="4"/>
      <c r="K147" s="4"/>
      <c r="M147" s="20">
        <f t="shared" si="4"/>
        <v>0</v>
      </c>
    </row>
    <row r="148" spans="1:13" x14ac:dyDescent="0.25">
      <c r="B148" s="31"/>
      <c r="C148" s="31"/>
      <c r="D148" s="30"/>
      <c r="E148" s="31"/>
      <c r="F148" s="30"/>
      <c r="G148" s="66"/>
      <c r="H148" s="31"/>
      <c r="I148" s="1">
        <f t="shared" ref="I148:I160" si="5">+F148*$H$4</f>
        <v>0</v>
      </c>
      <c r="J148" s="4"/>
      <c r="K148" s="4"/>
      <c r="M148" s="20">
        <f t="shared" si="4"/>
        <v>0</v>
      </c>
    </row>
    <row r="149" spans="1:13" x14ac:dyDescent="0.25">
      <c r="B149" s="31"/>
      <c r="C149" s="31"/>
      <c r="D149" s="30"/>
      <c r="E149" s="31"/>
      <c r="F149" s="30"/>
      <c r="G149" s="66"/>
      <c r="H149" s="31"/>
      <c r="I149" s="1">
        <f t="shared" si="5"/>
        <v>0</v>
      </c>
      <c r="J149" s="4"/>
      <c r="K149" s="4"/>
      <c r="M149" s="20">
        <f t="shared" si="4"/>
        <v>0</v>
      </c>
    </row>
    <row r="150" spans="1:13" x14ac:dyDescent="0.25">
      <c r="B150" s="31"/>
      <c r="C150" s="31"/>
      <c r="D150" s="30"/>
      <c r="E150" s="31"/>
      <c r="F150" s="30"/>
      <c r="G150" s="66"/>
      <c r="H150" s="31"/>
      <c r="I150" s="1">
        <f t="shared" si="5"/>
        <v>0</v>
      </c>
      <c r="J150" s="4"/>
      <c r="K150" s="4"/>
      <c r="M150" s="20">
        <f t="shared" si="4"/>
        <v>0</v>
      </c>
    </row>
    <row r="151" spans="1:13" x14ac:dyDescent="0.25">
      <c r="B151" s="31"/>
      <c r="C151" s="31"/>
      <c r="D151" s="30"/>
      <c r="E151" s="31"/>
      <c r="F151" s="30"/>
      <c r="G151" s="66"/>
      <c r="H151" s="31"/>
      <c r="I151" s="1">
        <f t="shared" si="5"/>
        <v>0</v>
      </c>
      <c r="J151" s="4"/>
      <c r="K151" s="4"/>
      <c r="M151" s="20">
        <f t="shared" si="4"/>
        <v>0</v>
      </c>
    </row>
    <row r="152" spans="1:13" x14ac:dyDescent="0.25">
      <c r="B152" s="31"/>
      <c r="C152" s="31"/>
      <c r="D152" s="30"/>
      <c r="E152" s="31"/>
      <c r="F152" s="30"/>
      <c r="G152" s="66"/>
      <c r="H152" s="31"/>
      <c r="I152" s="1">
        <f t="shared" si="5"/>
        <v>0</v>
      </c>
      <c r="J152" s="4"/>
      <c r="K152" s="4"/>
      <c r="M152" s="20">
        <f t="shared" ref="M152:M159" si="6">+F152</f>
        <v>0</v>
      </c>
    </row>
    <row r="153" spans="1:13" x14ac:dyDescent="0.25">
      <c r="B153" s="31"/>
      <c r="C153" s="31"/>
      <c r="D153" s="30"/>
      <c r="E153" s="31"/>
      <c r="F153" s="30"/>
      <c r="G153" s="66"/>
      <c r="H153" s="31"/>
      <c r="I153" s="1">
        <f t="shared" si="5"/>
        <v>0</v>
      </c>
      <c r="J153" s="4"/>
      <c r="K153" s="4"/>
      <c r="M153" s="20">
        <f t="shared" si="6"/>
        <v>0</v>
      </c>
    </row>
    <row r="154" spans="1:13" x14ac:dyDescent="0.25">
      <c r="B154" s="31"/>
      <c r="C154" s="31"/>
      <c r="D154" s="30"/>
      <c r="E154" s="31"/>
      <c r="F154" s="30"/>
      <c r="G154" s="66"/>
      <c r="H154" s="31"/>
      <c r="I154" s="1">
        <f t="shared" si="5"/>
        <v>0</v>
      </c>
      <c r="J154" s="4"/>
      <c r="K154" s="4"/>
      <c r="M154" s="20">
        <f t="shared" si="6"/>
        <v>0</v>
      </c>
    </row>
    <row r="155" spans="1:13" x14ac:dyDescent="0.25">
      <c r="B155" s="31"/>
      <c r="C155" s="31"/>
      <c r="D155" s="30"/>
      <c r="E155" s="31"/>
      <c r="F155" s="30"/>
      <c r="G155" s="66"/>
      <c r="H155" s="31"/>
      <c r="I155" s="1">
        <f t="shared" si="5"/>
        <v>0</v>
      </c>
      <c r="J155" s="4"/>
      <c r="K155" s="4"/>
      <c r="M155" s="20">
        <f t="shared" si="6"/>
        <v>0</v>
      </c>
    </row>
    <row r="156" spans="1:13" x14ac:dyDescent="0.25">
      <c r="B156" s="31"/>
      <c r="C156" s="31"/>
      <c r="D156" s="30"/>
      <c r="E156" s="31"/>
      <c r="F156" s="30"/>
      <c r="G156" s="66"/>
      <c r="H156" s="31"/>
      <c r="I156" s="1">
        <f t="shared" si="5"/>
        <v>0</v>
      </c>
      <c r="J156" s="4"/>
      <c r="K156" s="4"/>
      <c r="M156" s="20">
        <f t="shared" si="6"/>
        <v>0</v>
      </c>
    </row>
    <row r="157" spans="1:13" x14ac:dyDescent="0.25">
      <c r="B157" s="31"/>
      <c r="C157" s="31"/>
      <c r="D157" s="30"/>
      <c r="E157" s="31"/>
      <c r="F157" s="30"/>
      <c r="G157" s="66"/>
      <c r="H157" s="31"/>
      <c r="I157" s="1">
        <f t="shared" si="5"/>
        <v>0</v>
      </c>
      <c r="J157" s="4"/>
      <c r="K157" s="4"/>
      <c r="M157" s="20">
        <f t="shared" si="6"/>
        <v>0</v>
      </c>
    </row>
    <row r="158" spans="1:13" x14ac:dyDescent="0.25">
      <c r="B158" s="31"/>
      <c r="C158" s="31"/>
      <c r="D158" s="30"/>
      <c r="E158" s="31"/>
      <c r="F158" s="30"/>
      <c r="G158" s="66"/>
      <c r="H158" s="31"/>
      <c r="I158" s="1">
        <f t="shared" si="5"/>
        <v>0</v>
      </c>
      <c r="J158" s="4"/>
      <c r="K158" s="4"/>
      <c r="M158" s="20">
        <f t="shared" si="6"/>
        <v>0</v>
      </c>
    </row>
    <row r="159" spans="1:13" x14ac:dyDescent="0.25">
      <c r="B159" s="31"/>
      <c r="C159" s="31"/>
      <c r="D159" s="30"/>
      <c r="E159" s="31"/>
      <c r="F159" s="30"/>
      <c r="G159" s="66"/>
      <c r="H159" s="31"/>
      <c r="I159" s="1">
        <f t="shared" si="5"/>
        <v>0</v>
      </c>
      <c r="J159" s="4"/>
      <c r="K159" s="4"/>
      <c r="M159" s="20">
        <f t="shared" si="6"/>
        <v>0</v>
      </c>
    </row>
    <row r="160" spans="1:13" x14ac:dyDescent="0.25">
      <c r="A160" t="s">
        <v>45</v>
      </c>
      <c r="B160" s="31" t="s">
        <v>13</v>
      </c>
      <c r="C160" s="55"/>
      <c r="D160" s="27"/>
      <c r="E160" s="57"/>
      <c r="F160" s="58">
        <f>+(F22+F24)*H9</f>
        <v>5.6249999999999994E-2</v>
      </c>
      <c r="G160" s="66"/>
      <c r="H160" s="31"/>
      <c r="I160" s="1">
        <f t="shared" si="5"/>
        <v>2812.4999999999995</v>
      </c>
      <c r="J160" s="4"/>
      <c r="K160" s="4"/>
      <c r="M160" s="15">
        <f>+F160</f>
        <v>5.6249999999999994E-2</v>
      </c>
    </row>
    <row r="161" spans="1:13" x14ac:dyDescent="0.25">
      <c r="B161" s="46" t="s">
        <v>14</v>
      </c>
      <c r="C161" s="53"/>
      <c r="D161" s="56"/>
      <c r="E161" s="56"/>
      <c r="F161" s="56"/>
      <c r="G161" s="68">
        <f>SUM(F22:F160)</f>
        <v>0.46125000000000005</v>
      </c>
      <c r="H161" s="31"/>
      <c r="J161" t="str">
        <f>+B161</f>
        <v>Total Material Cost</v>
      </c>
      <c r="M161" s="20">
        <f>+G161</f>
        <v>0.46125000000000005</v>
      </c>
    </row>
    <row r="162" spans="1:13" x14ac:dyDescent="0.25">
      <c r="B162" s="31"/>
      <c r="C162" s="31"/>
      <c r="D162" s="30"/>
      <c r="E162" s="31"/>
      <c r="F162" s="30"/>
      <c r="G162" s="66"/>
      <c r="H162" s="31"/>
      <c r="I162" s="34" t="s">
        <v>15</v>
      </c>
      <c r="M162" s="8"/>
    </row>
    <row r="163" spans="1:13" x14ac:dyDescent="0.25">
      <c r="B163" s="45" t="s">
        <v>15</v>
      </c>
      <c r="C163" s="31"/>
      <c r="D163" s="30"/>
      <c r="E163" s="31"/>
      <c r="F163" s="30"/>
      <c r="G163" s="66"/>
      <c r="H163" s="31" t="s">
        <v>56</v>
      </c>
      <c r="I163" t="s">
        <v>10</v>
      </c>
      <c r="J163" t="s">
        <v>43</v>
      </c>
      <c r="K163" t="s">
        <v>8</v>
      </c>
      <c r="L163" t="s">
        <v>56</v>
      </c>
      <c r="M163" s="8" t="s">
        <v>9</v>
      </c>
    </row>
    <row r="164" spans="1:13" x14ac:dyDescent="0.25">
      <c r="A164" t="s">
        <v>47</v>
      </c>
      <c r="B164" s="31" t="s">
        <v>78</v>
      </c>
      <c r="C164" s="31">
        <v>1</v>
      </c>
      <c r="D164" s="30"/>
      <c r="E164" s="49">
        <f>(8*4*1*130)/H4</f>
        <v>8.3199999999999996E-2</v>
      </c>
      <c r="F164" s="26">
        <f>+E164*C164</f>
        <v>8.3199999999999996E-2</v>
      </c>
      <c r="G164" s="66"/>
      <c r="H164" s="31"/>
      <c r="I164" s="1">
        <f>+F164*$H$4</f>
        <v>4160</v>
      </c>
      <c r="J164" s="4" t="s">
        <v>83</v>
      </c>
      <c r="K164" s="16">
        <f>+C164</f>
        <v>1</v>
      </c>
      <c r="L164" s="16"/>
      <c r="M164" s="16">
        <f t="shared" ref="M164" si="7">+E164</f>
        <v>8.3199999999999996E-2</v>
      </c>
    </row>
    <row r="165" spans="1:13" x14ac:dyDescent="0.25">
      <c r="B165" s="31" t="s">
        <v>74</v>
      </c>
      <c r="C165" s="31"/>
      <c r="D165" s="30"/>
      <c r="E165" s="31"/>
      <c r="F165" s="26">
        <f t="shared" ref="F165:F173" si="8">+E165*C165</f>
        <v>0</v>
      </c>
      <c r="G165" s="66"/>
      <c r="H165" s="31"/>
      <c r="I165" s="1">
        <f t="shared" ref="I165:I173" si="9">+F165*$H$4</f>
        <v>0</v>
      </c>
      <c r="J165" s="4"/>
      <c r="K165" s="16">
        <f t="shared" ref="K165:K183" si="10">+C165</f>
        <v>0</v>
      </c>
      <c r="L165" s="16"/>
      <c r="M165" s="20">
        <f t="shared" ref="M165:M183" si="11">+F165</f>
        <v>0</v>
      </c>
    </row>
    <row r="166" spans="1:13" x14ac:dyDescent="0.25">
      <c r="B166" s="31" t="s">
        <v>65</v>
      </c>
      <c r="C166" s="31"/>
      <c r="D166" s="30"/>
      <c r="E166" s="31"/>
      <c r="F166" s="26">
        <f t="shared" si="8"/>
        <v>0</v>
      </c>
      <c r="G166" s="66"/>
      <c r="H166" s="31"/>
      <c r="I166" s="1">
        <f t="shared" si="9"/>
        <v>0</v>
      </c>
      <c r="J166" s="4"/>
      <c r="K166" s="16">
        <f t="shared" si="10"/>
        <v>0</v>
      </c>
      <c r="L166" s="16"/>
      <c r="M166" s="20">
        <f t="shared" si="11"/>
        <v>0</v>
      </c>
    </row>
    <row r="167" spans="1:13" x14ac:dyDescent="0.25">
      <c r="B167" s="31" t="s">
        <v>67</v>
      </c>
      <c r="C167" s="31"/>
      <c r="D167" s="30"/>
      <c r="E167" s="31"/>
      <c r="F167" s="26">
        <f t="shared" si="8"/>
        <v>0</v>
      </c>
      <c r="G167" s="66"/>
      <c r="H167" s="31"/>
      <c r="I167" s="1">
        <f t="shared" si="9"/>
        <v>0</v>
      </c>
      <c r="J167" s="4"/>
      <c r="K167" s="16">
        <f t="shared" si="10"/>
        <v>0</v>
      </c>
      <c r="L167" s="16"/>
      <c r="M167" s="20">
        <f t="shared" si="11"/>
        <v>0</v>
      </c>
    </row>
    <row r="168" spans="1:13" x14ac:dyDescent="0.25">
      <c r="B168" s="31" t="s">
        <v>68</v>
      </c>
      <c r="C168" s="31"/>
      <c r="D168" s="30"/>
      <c r="E168" s="31"/>
      <c r="F168" s="26">
        <f t="shared" si="8"/>
        <v>0</v>
      </c>
      <c r="G168" s="66"/>
      <c r="H168" s="31"/>
      <c r="I168" s="1">
        <f t="shared" si="9"/>
        <v>0</v>
      </c>
      <c r="J168" s="4"/>
      <c r="K168" s="16">
        <f t="shared" si="10"/>
        <v>0</v>
      </c>
      <c r="L168" s="16"/>
      <c r="M168" s="20">
        <f t="shared" si="11"/>
        <v>0</v>
      </c>
    </row>
    <row r="169" spans="1:13" x14ac:dyDescent="0.25">
      <c r="B169" s="31" t="s">
        <v>69</v>
      </c>
      <c r="C169" s="31"/>
      <c r="D169" s="30"/>
      <c r="E169" s="31"/>
      <c r="F169" s="26">
        <f t="shared" si="8"/>
        <v>0</v>
      </c>
      <c r="G169" s="66"/>
      <c r="H169" s="31"/>
      <c r="I169" s="1">
        <f t="shared" si="9"/>
        <v>0</v>
      </c>
      <c r="J169" s="4"/>
      <c r="K169" s="16">
        <f t="shared" si="10"/>
        <v>0</v>
      </c>
      <c r="L169" s="16"/>
      <c r="M169" s="20">
        <f t="shared" si="11"/>
        <v>0</v>
      </c>
    </row>
    <row r="170" spans="1:13" x14ac:dyDescent="0.25">
      <c r="B170" s="31" t="s">
        <v>70</v>
      </c>
      <c r="C170" s="31"/>
      <c r="D170" s="30"/>
      <c r="E170" s="31"/>
      <c r="F170" s="26">
        <f t="shared" si="8"/>
        <v>0</v>
      </c>
      <c r="G170" s="66"/>
      <c r="H170" s="31"/>
      <c r="I170" s="1">
        <f t="shared" si="9"/>
        <v>0</v>
      </c>
      <c r="J170" s="4"/>
      <c r="K170" s="16">
        <f t="shared" si="10"/>
        <v>0</v>
      </c>
      <c r="L170" s="16"/>
      <c r="M170" s="20">
        <f t="shared" si="11"/>
        <v>0</v>
      </c>
    </row>
    <row r="171" spans="1:13" x14ac:dyDescent="0.25">
      <c r="B171" s="31" t="s">
        <v>71</v>
      </c>
      <c r="C171" s="31"/>
      <c r="D171" s="30"/>
      <c r="E171" s="31"/>
      <c r="F171" s="26">
        <f t="shared" si="8"/>
        <v>0</v>
      </c>
      <c r="G171" s="66"/>
      <c r="H171" s="31"/>
      <c r="I171" s="1">
        <f t="shared" si="9"/>
        <v>0</v>
      </c>
      <c r="J171" s="4"/>
      <c r="K171" s="16">
        <f t="shared" si="10"/>
        <v>0</v>
      </c>
      <c r="L171" s="16"/>
      <c r="M171" s="20">
        <f t="shared" si="11"/>
        <v>0</v>
      </c>
    </row>
    <row r="172" spans="1:13" x14ac:dyDescent="0.25">
      <c r="B172" s="31" t="s">
        <v>72</v>
      </c>
      <c r="C172" s="31"/>
      <c r="D172" s="30"/>
      <c r="E172" s="31"/>
      <c r="F172" s="26">
        <f t="shared" si="8"/>
        <v>0</v>
      </c>
      <c r="G172" s="66"/>
      <c r="H172" s="31"/>
      <c r="I172" s="1">
        <f t="shared" si="9"/>
        <v>0</v>
      </c>
      <c r="J172" s="4"/>
      <c r="K172" s="16">
        <f t="shared" si="10"/>
        <v>0</v>
      </c>
      <c r="L172" s="16"/>
      <c r="M172" s="20">
        <f t="shared" si="11"/>
        <v>0</v>
      </c>
    </row>
    <row r="173" spans="1:13" x14ac:dyDescent="0.25">
      <c r="B173" s="31" t="s">
        <v>73</v>
      </c>
      <c r="C173" s="31"/>
      <c r="D173" s="30"/>
      <c r="E173" s="31"/>
      <c r="F173" s="26">
        <f t="shared" si="8"/>
        <v>0</v>
      </c>
      <c r="G173" s="66"/>
      <c r="H173" s="31"/>
      <c r="I173" s="1">
        <f t="shared" si="9"/>
        <v>0</v>
      </c>
      <c r="J173" s="4"/>
      <c r="K173" s="16">
        <f t="shared" si="10"/>
        <v>0</v>
      </c>
      <c r="L173" s="16"/>
      <c r="M173" s="20">
        <f t="shared" si="11"/>
        <v>0</v>
      </c>
    </row>
    <row r="174" spans="1:13" x14ac:dyDescent="0.25">
      <c r="B174" s="31"/>
      <c r="C174" s="31"/>
      <c r="D174" s="30"/>
      <c r="E174" s="31"/>
      <c r="F174" s="30"/>
      <c r="G174" s="66"/>
      <c r="H174" s="31"/>
      <c r="I174" s="1"/>
      <c r="J174" s="4"/>
      <c r="K174" s="16">
        <f t="shared" si="10"/>
        <v>0</v>
      </c>
      <c r="L174" s="16"/>
      <c r="M174" s="20">
        <f t="shared" si="11"/>
        <v>0</v>
      </c>
    </row>
    <row r="175" spans="1:13" x14ac:dyDescent="0.25">
      <c r="B175" s="31"/>
      <c r="C175" s="31"/>
      <c r="D175" s="30"/>
      <c r="E175" s="31"/>
      <c r="F175" s="30"/>
      <c r="G175" s="66"/>
      <c r="H175" s="31"/>
      <c r="I175" s="1"/>
      <c r="J175" s="4"/>
      <c r="K175" s="16">
        <f t="shared" si="10"/>
        <v>0</v>
      </c>
      <c r="L175" s="16"/>
      <c r="M175" s="20">
        <f t="shared" si="11"/>
        <v>0</v>
      </c>
    </row>
    <row r="176" spans="1:13" x14ac:dyDescent="0.25">
      <c r="B176" s="45"/>
      <c r="C176" s="31"/>
      <c r="D176" s="30"/>
      <c r="E176" s="31"/>
      <c r="F176" s="30"/>
      <c r="G176" s="66"/>
      <c r="H176" s="31"/>
      <c r="I176" s="1"/>
      <c r="J176" s="4"/>
      <c r="K176" s="16">
        <f t="shared" si="10"/>
        <v>0</v>
      </c>
      <c r="L176" s="16"/>
      <c r="M176" s="20">
        <f t="shared" si="11"/>
        <v>0</v>
      </c>
    </row>
    <row r="177" spans="1:13" x14ac:dyDescent="0.25">
      <c r="B177" s="45"/>
      <c r="C177" s="31"/>
      <c r="D177" s="30"/>
      <c r="E177" s="31"/>
      <c r="F177" s="30"/>
      <c r="G177" s="66"/>
      <c r="H177" s="31"/>
      <c r="I177" s="1"/>
      <c r="J177" s="4"/>
      <c r="K177" s="16">
        <f t="shared" si="10"/>
        <v>0</v>
      </c>
      <c r="L177" s="16"/>
      <c r="M177" s="20">
        <f t="shared" si="11"/>
        <v>0</v>
      </c>
    </row>
    <row r="178" spans="1:13" x14ac:dyDescent="0.25">
      <c r="B178" s="45"/>
      <c r="C178" s="31"/>
      <c r="D178" s="30"/>
      <c r="E178" s="31"/>
      <c r="F178" s="30"/>
      <c r="G178" s="66"/>
      <c r="H178" s="31"/>
      <c r="I178" s="1"/>
      <c r="J178" s="4"/>
      <c r="K178" s="16">
        <f t="shared" si="10"/>
        <v>0</v>
      </c>
      <c r="L178" s="16"/>
      <c r="M178" s="20">
        <f t="shared" si="11"/>
        <v>0</v>
      </c>
    </row>
    <row r="179" spans="1:13" x14ac:dyDescent="0.25">
      <c r="B179" s="45"/>
      <c r="C179" s="31"/>
      <c r="D179" s="30"/>
      <c r="E179" s="31"/>
      <c r="F179" s="30"/>
      <c r="G179" s="66"/>
      <c r="H179" s="31"/>
      <c r="I179" s="1">
        <f t="shared" ref="I179:I184" si="12">+F179*$H$4</f>
        <v>0</v>
      </c>
      <c r="J179" s="4"/>
      <c r="K179" s="16">
        <f t="shared" si="10"/>
        <v>0</v>
      </c>
      <c r="L179" s="16"/>
      <c r="M179" s="20">
        <f t="shared" si="11"/>
        <v>0</v>
      </c>
    </row>
    <row r="180" spans="1:13" x14ac:dyDescent="0.25">
      <c r="B180" s="45"/>
      <c r="C180" s="31"/>
      <c r="D180" s="30"/>
      <c r="E180" s="31"/>
      <c r="F180" s="30"/>
      <c r="G180" s="66"/>
      <c r="H180" s="31"/>
      <c r="I180" s="1">
        <f t="shared" si="12"/>
        <v>0</v>
      </c>
      <c r="J180" s="4"/>
      <c r="K180" s="16">
        <f t="shared" si="10"/>
        <v>0</v>
      </c>
      <c r="L180" s="16"/>
      <c r="M180" s="20">
        <f t="shared" si="11"/>
        <v>0</v>
      </c>
    </row>
    <row r="181" spans="1:13" x14ac:dyDescent="0.25">
      <c r="B181" s="45"/>
      <c r="C181" s="31"/>
      <c r="D181" s="30"/>
      <c r="E181" s="31"/>
      <c r="F181" s="30"/>
      <c r="G181" s="66"/>
      <c r="H181" s="31"/>
      <c r="I181" s="1">
        <f t="shared" si="12"/>
        <v>0</v>
      </c>
      <c r="J181" s="4"/>
      <c r="K181" s="16">
        <f t="shared" si="10"/>
        <v>0</v>
      </c>
      <c r="L181" s="16"/>
      <c r="M181" s="20">
        <f t="shared" si="11"/>
        <v>0</v>
      </c>
    </row>
    <row r="182" spans="1:13" x14ac:dyDescent="0.25">
      <c r="B182" s="45"/>
      <c r="C182" s="31"/>
      <c r="D182" s="30"/>
      <c r="E182" s="31"/>
      <c r="F182" s="30"/>
      <c r="G182" s="66"/>
      <c r="H182" s="31"/>
      <c r="I182" s="1">
        <f t="shared" si="12"/>
        <v>0</v>
      </c>
      <c r="J182" s="4"/>
      <c r="K182" s="16">
        <f t="shared" si="10"/>
        <v>0</v>
      </c>
      <c r="L182" s="16"/>
      <c r="M182" s="20">
        <f t="shared" si="11"/>
        <v>0</v>
      </c>
    </row>
    <row r="183" spans="1:13" x14ac:dyDescent="0.25">
      <c r="B183" s="45"/>
      <c r="C183" s="31"/>
      <c r="D183" s="30"/>
      <c r="E183" s="31"/>
      <c r="F183" s="30"/>
      <c r="G183" s="66"/>
      <c r="H183" s="31"/>
      <c r="I183" s="1">
        <f t="shared" si="12"/>
        <v>0</v>
      </c>
      <c r="J183" s="4"/>
      <c r="K183" s="16">
        <f t="shared" si="10"/>
        <v>0</v>
      </c>
      <c r="L183" s="16"/>
      <c r="M183" s="20">
        <f t="shared" si="11"/>
        <v>0</v>
      </c>
    </row>
    <row r="184" spans="1:13" x14ac:dyDescent="0.25">
      <c r="B184" s="31"/>
      <c r="C184" s="57"/>
      <c r="D184" s="27"/>
      <c r="E184" s="55"/>
      <c r="F184" s="61"/>
      <c r="G184" s="66"/>
      <c r="H184" s="31"/>
      <c r="I184" s="1">
        <f t="shared" si="12"/>
        <v>0</v>
      </c>
      <c r="M184" s="8"/>
    </row>
    <row r="185" spans="1:13" x14ac:dyDescent="0.25">
      <c r="B185" s="46" t="s">
        <v>22</v>
      </c>
      <c r="C185" s="59"/>
      <c r="D185" s="59"/>
      <c r="E185" s="60"/>
      <c r="F185" s="59"/>
      <c r="G185" s="68">
        <f>SUM(F164:F184)</f>
        <v>8.3199999999999996E-2</v>
      </c>
      <c r="H185" s="31"/>
      <c r="J185" t="str">
        <f>+B185</f>
        <v>Total Labour Cost</v>
      </c>
      <c r="M185" s="20">
        <f>+G185</f>
        <v>8.3199999999999996E-2</v>
      </c>
    </row>
    <row r="186" spans="1:13" x14ac:dyDescent="0.25">
      <c r="B186" s="31"/>
      <c r="C186" s="31"/>
      <c r="D186" s="30"/>
      <c r="E186" s="31"/>
      <c r="F186" s="30"/>
      <c r="G186" s="66"/>
      <c r="H186" s="31"/>
      <c r="M186" s="8"/>
    </row>
    <row r="187" spans="1:13" x14ac:dyDescent="0.25">
      <c r="B187" s="45" t="s">
        <v>16</v>
      </c>
      <c r="C187" s="31"/>
      <c r="D187" s="30"/>
      <c r="E187" s="31"/>
      <c r="F187" s="30"/>
      <c r="G187" s="66"/>
      <c r="H187" s="31"/>
      <c r="I187" s="34" t="s">
        <v>16</v>
      </c>
      <c r="M187" s="8"/>
    </row>
    <row r="188" spans="1:13" x14ac:dyDescent="0.25">
      <c r="B188" s="45"/>
      <c r="C188" s="31"/>
      <c r="D188" s="30"/>
      <c r="E188" s="31"/>
      <c r="F188" s="30"/>
      <c r="G188" s="66"/>
      <c r="H188" s="31"/>
      <c r="I188" t="s">
        <v>10</v>
      </c>
      <c r="J188" t="s">
        <v>43</v>
      </c>
      <c r="K188" t="s">
        <v>8</v>
      </c>
      <c r="M188" s="8" t="s">
        <v>57</v>
      </c>
    </row>
    <row r="189" spans="1:13" x14ac:dyDescent="0.25">
      <c r="A189" t="s">
        <v>46</v>
      </c>
      <c r="B189" s="31" t="s">
        <v>17</v>
      </c>
      <c r="C189" s="31">
        <v>1</v>
      </c>
      <c r="D189" s="30"/>
      <c r="E189" s="49">
        <f>(500*4)/H4</f>
        <v>0.04</v>
      </c>
      <c r="F189" s="26">
        <f t="shared" ref="F189:F203" si="13">+E189*C189</f>
        <v>0.04</v>
      </c>
      <c r="G189" s="66"/>
      <c r="H189" s="31"/>
      <c r="I189" s="1">
        <f t="shared" ref="I189:I196" si="14">+F189*$H$4</f>
        <v>2000</v>
      </c>
      <c r="J189" s="4" t="s">
        <v>75</v>
      </c>
      <c r="K189" s="4">
        <f>+C189</f>
        <v>1</v>
      </c>
      <c r="M189" s="20">
        <f>+F189</f>
        <v>0.04</v>
      </c>
    </row>
    <row r="190" spans="1:13" x14ac:dyDescent="0.25">
      <c r="A190" t="s">
        <v>46</v>
      </c>
      <c r="B190" s="31" t="s">
        <v>67</v>
      </c>
      <c r="C190" s="31">
        <v>1</v>
      </c>
      <c r="D190" s="30"/>
      <c r="E190" s="49">
        <v>0.01</v>
      </c>
      <c r="F190" s="26">
        <f t="shared" si="13"/>
        <v>0.01</v>
      </c>
      <c r="G190" s="66"/>
      <c r="H190" s="31"/>
      <c r="I190" s="1">
        <f t="shared" si="14"/>
        <v>500</v>
      </c>
      <c r="J190" s="4" t="s">
        <v>97</v>
      </c>
      <c r="K190" s="4">
        <f t="shared" ref="K190:K213" si="15">+C190</f>
        <v>1</v>
      </c>
      <c r="M190" s="20">
        <f t="shared" ref="M190:M213" si="16">+F190</f>
        <v>0.01</v>
      </c>
    </row>
    <row r="191" spans="1:13" x14ac:dyDescent="0.25">
      <c r="B191" s="31" t="s">
        <v>19</v>
      </c>
      <c r="C191" s="31"/>
      <c r="D191" s="30"/>
      <c r="E191" s="49"/>
      <c r="F191" s="26">
        <f t="shared" si="13"/>
        <v>0</v>
      </c>
      <c r="G191" s="66"/>
      <c r="H191" s="31"/>
      <c r="I191" s="1">
        <f t="shared" si="14"/>
        <v>0</v>
      </c>
      <c r="J191" s="4"/>
      <c r="K191" s="4">
        <f t="shared" si="15"/>
        <v>0</v>
      </c>
      <c r="M191" s="20">
        <f t="shared" si="16"/>
        <v>0</v>
      </c>
    </row>
    <row r="192" spans="1:13" x14ac:dyDescent="0.25">
      <c r="B192" s="31" t="s">
        <v>20</v>
      </c>
      <c r="C192" s="31"/>
      <c r="D192" s="30"/>
      <c r="E192" s="49"/>
      <c r="F192" s="26">
        <f t="shared" si="13"/>
        <v>0</v>
      </c>
      <c r="G192" s="66"/>
      <c r="H192" s="31"/>
      <c r="I192" s="1">
        <f t="shared" si="14"/>
        <v>0</v>
      </c>
      <c r="J192" s="4"/>
      <c r="K192" s="4">
        <f t="shared" si="15"/>
        <v>0</v>
      </c>
      <c r="M192" s="20">
        <f t="shared" si="16"/>
        <v>0</v>
      </c>
    </row>
    <row r="193" spans="1:13" x14ac:dyDescent="0.25">
      <c r="A193" t="s">
        <v>46</v>
      </c>
      <c r="B193" s="31" t="s">
        <v>51</v>
      </c>
      <c r="C193" s="31">
        <v>1</v>
      </c>
      <c r="D193" s="30"/>
      <c r="E193" s="72">
        <v>0.05</v>
      </c>
      <c r="F193" s="26">
        <f t="shared" si="13"/>
        <v>0.05</v>
      </c>
      <c r="G193" s="66"/>
      <c r="H193" s="31"/>
      <c r="I193" s="1">
        <f t="shared" si="14"/>
        <v>2500</v>
      </c>
      <c r="J193" s="4" t="s">
        <v>94</v>
      </c>
      <c r="K193" s="4">
        <f t="shared" si="15"/>
        <v>1</v>
      </c>
      <c r="M193" s="20">
        <f t="shared" si="16"/>
        <v>0.05</v>
      </c>
    </row>
    <row r="194" spans="1:13" x14ac:dyDescent="0.25">
      <c r="A194" t="s">
        <v>46</v>
      </c>
      <c r="B194" s="31" t="s">
        <v>21</v>
      </c>
      <c r="C194" s="57">
        <v>1</v>
      </c>
      <c r="D194" s="31"/>
      <c r="E194" s="72">
        <v>0.05</v>
      </c>
      <c r="F194" s="58">
        <f t="shared" si="13"/>
        <v>0.05</v>
      </c>
      <c r="G194" s="66"/>
      <c r="H194" s="31"/>
      <c r="I194" s="1">
        <f t="shared" si="14"/>
        <v>2500</v>
      </c>
      <c r="J194" s="4" t="s">
        <v>79</v>
      </c>
      <c r="K194" s="4">
        <f t="shared" si="15"/>
        <v>1</v>
      </c>
      <c r="M194" s="20">
        <f t="shared" si="16"/>
        <v>0.05</v>
      </c>
    </row>
    <row r="195" spans="1:13" x14ac:dyDescent="0.25">
      <c r="B195" s="31" t="s">
        <v>66</v>
      </c>
      <c r="C195" s="57"/>
      <c r="D195" s="31"/>
      <c r="E195" s="72"/>
      <c r="F195" s="58">
        <f t="shared" si="13"/>
        <v>0</v>
      </c>
      <c r="G195" s="66"/>
      <c r="H195" s="31"/>
      <c r="I195" s="1">
        <f t="shared" si="14"/>
        <v>0</v>
      </c>
      <c r="J195" s="4"/>
      <c r="K195" s="4">
        <f t="shared" si="15"/>
        <v>0</v>
      </c>
      <c r="M195" s="20">
        <f t="shared" si="16"/>
        <v>0</v>
      </c>
    </row>
    <row r="196" spans="1:13" x14ac:dyDescent="0.25">
      <c r="A196" t="s">
        <v>46</v>
      </c>
      <c r="B196" s="31" t="s">
        <v>18</v>
      </c>
      <c r="C196" s="53">
        <v>1</v>
      </c>
      <c r="D196" s="54"/>
      <c r="E196" s="72">
        <f>510*2/H4</f>
        <v>2.0400000000000001E-2</v>
      </c>
      <c r="F196" s="58">
        <f t="shared" si="13"/>
        <v>2.0400000000000001E-2</v>
      </c>
      <c r="G196" s="66"/>
      <c r="H196" s="31"/>
      <c r="I196" s="1">
        <f t="shared" si="14"/>
        <v>1020.0000000000001</v>
      </c>
      <c r="J196" s="4" t="s">
        <v>93</v>
      </c>
      <c r="K196" s="4">
        <f t="shared" si="15"/>
        <v>1</v>
      </c>
      <c r="M196" s="20">
        <f t="shared" si="16"/>
        <v>2.0400000000000001E-2</v>
      </c>
    </row>
    <row r="197" spans="1:13" x14ac:dyDescent="0.25">
      <c r="B197" s="31"/>
      <c r="C197" s="31"/>
      <c r="D197" s="30"/>
      <c r="E197" s="72"/>
      <c r="F197" s="58">
        <f t="shared" si="13"/>
        <v>0</v>
      </c>
      <c r="G197" s="66"/>
      <c r="H197" s="31"/>
      <c r="I197" s="1"/>
      <c r="J197" s="4"/>
      <c r="K197" s="4">
        <f t="shared" si="15"/>
        <v>0</v>
      </c>
      <c r="M197" s="20">
        <f t="shared" si="16"/>
        <v>0</v>
      </c>
    </row>
    <row r="198" spans="1:13" x14ac:dyDescent="0.25">
      <c r="B198" s="31"/>
      <c r="C198" s="31"/>
      <c r="D198" s="30"/>
      <c r="E198" s="72"/>
      <c r="F198" s="58">
        <f t="shared" si="13"/>
        <v>0</v>
      </c>
      <c r="G198" s="66"/>
      <c r="H198" s="31"/>
      <c r="I198" s="1"/>
      <c r="J198" s="4"/>
      <c r="K198" s="4">
        <f t="shared" si="15"/>
        <v>0</v>
      </c>
      <c r="M198" s="20">
        <f t="shared" si="16"/>
        <v>0</v>
      </c>
    </row>
    <row r="199" spans="1:13" x14ac:dyDescent="0.25">
      <c r="B199" s="31"/>
      <c r="C199" s="31"/>
      <c r="D199" s="30"/>
      <c r="E199" s="72"/>
      <c r="F199" s="58">
        <f t="shared" si="13"/>
        <v>0</v>
      </c>
      <c r="G199" s="66"/>
      <c r="H199" s="31"/>
      <c r="I199" s="1"/>
      <c r="J199" s="4"/>
      <c r="K199" s="4">
        <f t="shared" si="15"/>
        <v>0</v>
      </c>
      <c r="M199" s="20">
        <f t="shared" si="16"/>
        <v>0</v>
      </c>
    </row>
    <row r="200" spans="1:13" x14ac:dyDescent="0.25">
      <c r="B200" s="31"/>
      <c r="C200" s="31"/>
      <c r="D200" s="30"/>
      <c r="E200" s="72"/>
      <c r="F200" s="58">
        <f t="shared" si="13"/>
        <v>0</v>
      </c>
      <c r="G200" s="66"/>
      <c r="H200" s="31"/>
      <c r="I200" s="1"/>
      <c r="J200" s="4"/>
      <c r="K200" s="4">
        <f t="shared" si="15"/>
        <v>0</v>
      </c>
      <c r="M200" s="20">
        <f t="shared" si="16"/>
        <v>0</v>
      </c>
    </row>
    <row r="201" spans="1:13" x14ac:dyDescent="0.25">
      <c r="B201" s="31"/>
      <c r="C201" s="31"/>
      <c r="D201" s="30"/>
      <c r="E201" s="72"/>
      <c r="F201" s="58">
        <f t="shared" si="13"/>
        <v>0</v>
      </c>
      <c r="G201" s="66"/>
      <c r="H201" s="31"/>
      <c r="I201" s="1"/>
      <c r="J201" s="4"/>
      <c r="K201" s="4">
        <f t="shared" si="15"/>
        <v>0</v>
      </c>
      <c r="M201" s="20">
        <f t="shared" si="16"/>
        <v>0</v>
      </c>
    </row>
    <row r="202" spans="1:13" x14ac:dyDescent="0.25">
      <c r="B202" s="31"/>
      <c r="C202" s="31"/>
      <c r="D202" s="30"/>
      <c r="E202" s="31"/>
      <c r="F202" s="58">
        <f t="shared" si="13"/>
        <v>0</v>
      </c>
      <c r="G202" s="66"/>
      <c r="H202" s="31"/>
      <c r="I202" s="1"/>
      <c r="J202" s="4"/>
      <c r="K202" s="4">
        <f t="shared" si="15"/>
        <v>0</v>
      </c>
      <c r="M202" s="20">
        <f t="shared" si="16"/>
        <v>0</v>
      </c>
    </row>
    <row r="203" spans="1:13" x14ac:dyDescent="0.25">
      <c r="B203" s="31"/>
      <c r="C203" s="31"/>
      <c r="D203" s="30"/>
      <c r="E203" s="31"/>
      <c r="F203" s="58">
        <f t="shared" si="13"/>
        <v>0</v>
      </c>
      <c r="G203" s="66"/>
      <c r="H203" s="31"/>
      <c r="I203" s="1"/>
      <c r="J203" s="4"/>
      <c r="K203" s="4">
        <f t="shared" si="15"/>
        <v>0</v>
      </c>
      <c r="M203" s="20">
        <f t="shared" si="16"/>
        <v>0</v>
      </c>
    </row>
    <row r="204" spans="1:13" x14ac:dyDescent="0.25">
      <c r="B204" s="31"/>
      <c r="C204" s="31"/>
      <c r="D204" s="30"/>
      <c r="E204" s="31"/>
      <c r="F204" s="30"/>
      <c r="G204" s="66"/>
      <c r="H204" s="31"/>
      <c r="I204" s="1"/>
      <c r="J204" s="4"/>
      <c r="K204" s="4">
        <f t="shared" si="15"/>
        <v>0</v>
      </c>
      <c r="M204" s="20">
        <f t="shared" si="16"/>
        <v>0</v>
      </c>
    </row>
    <row r="205" spans="1:13" x14ac:dyDescent="0.25">
      <c r="B205" s="31"/>
      <c r="C205" s="31"/>
      <c r="D205" s="30"/>
      <c r="E205" s="31"/>
      <c r="F205" s="30"/>
      <c r="G205" s="66"/>
      <c r="H205" s="31"/>
      <c r="I205" s="1"/>
      <c r="J205" s="4"/>
      <c r="K205" s="4">
        <f t="shared" si="15"/>
        <v>0</v>
      </c>
      <c r="M205" s="20">
        <f t="shared" si="16"/>
        <v>0</v>
      </c>
    </row>
    <row r="206" spans="1:13" x14ac:dyDescent="0.25">
      <c r="B206" s="31"/>
      <c r="C206" s="31"/>
      <c r="D206" s="30"/>
      <c r="E206" s="31"/>
      <c r="F206" s="30"/>
      <c r="G206" s="66"/>
      <c r="H206" s="31"/>
      <c r="I206" s="1"/>
      <c r="J206" s="4"/>
      <c r="K206" s="4">
        <f t="shared" si="15"/>
        <v>0</v>
      </c>
      <c r="M206" s="20">
        <f t="shared" si="16"/>
        <v>0</v>
      </c>
    </row>
    <row r="207" spans="1:13" x14ac:dyDescent="0.25">
      <c r="B207" s="31"/>
      <c r="C207" s="31"/>
      <c r="D207" s="30"/>
      <c r="E207" s="31"/>
      <c r="F207" s="30"/>
      <c r="G207" s="66"/>
      <c r="H207" s="31"/>
      <c r="I207" s="1"/>
      <c r="J207" s="4"/>
      <c r="K207" s="4">
        <f t="shared" si="15"/>
        <v>0</v>
      </c>
      <c r="M207" s="20">
        <f t="shared" si="16"/>
        <v>0</v>
      </c>
    </row>
    <row r="208" spans="1:13" x14ac:dyDescent="0.25">
      <c r="B208" s="31"/>
      <c r="C208" s="31"/>
      <c r="D208" s="30"/>
      <c r="E208" s="31"/>
      <c r="F208" s="30"/>
      <c r="G208" s="66"/>
      <c r="H208" s="31"/>
      <c r="I208" s="1"/>
      <c r="J208" s="4"/>
      <c r="K208" s="4">
        <f t="shared" si="15"/>
        <v>0</v>
      </c>
      <c r="M208" s="20">
        <f t="shared" si="16"/>
        <v>0</v>
      </c>
    </row>
    <row r="209" spans="1:13" x14ac:dyDescent="0.25">
      <c r="B209" s="31"/>
      <c r="C209" s="31"/>
      <c r="D209" s="30"/>
      <c r="E209" s="31"/>
      <c r="F209" s="30"/>
      <c r="G209" s="66"/>
      <c r="H209" s="31"/>
      <c r="I209" s="1"/>
      <c r="J209" s="4"/>
      <c r="K209" s="4">
        <f t="shared" si="15"/>
        <v>0</v>
      </c>
      <c r="M209" s="20">
        <f t="shared" si="16"/>
        <v>0</v>
      </c>
    </row>
    <row r="210" spans="1:13" x14ac:dyDescent="0.25">
      <c r="B210" s="31"/>
      <c r="C210" s="31"/>
      <c r="D210" s="30"/>
      <c r="E210" s="31"/>
      <c r="F210" s="30"/>
      <c r="G210" s="66"/>
      <c r="H210" s="31"/>
      <c r="I210" s="1"/>
      <c r="J210" s="4"/>
      <c r="K210" s="4">
        <f t="shared" si="15"/>
        <v>0</v>
      </c>
      <c r="M210" s="20">
        <f t="shared" si="16"/>
        <v>0</v>
      </c>
    </row>
    <row r="211" spans="1:13" x14ac:dyDescent="0.25">
      <c r="B211" s="31"/>
      <c r="C211" s="31"/>
      <c r="D211" s="30"/>
      <c r="E211" s="31"/>
      <c r="F211" s="30"/>
      <c r="G211" s="66"/>
      <c r="H211" s="31"/>
      <c r="I211" s="1"/>
      <c r="J211" s="4"/>
      <c r="K211" s="4">
        <f t="shared" si="15"/>
        <v>0</v>
      </c>
      <c r="M211" s="20">
        <f t="shared" si="16"/>
        <v>0</v>
      </c>
    </row>
    <row r="212" spans="1:13" x14ac:dyDescent="0.25">
      <c r="B212" s="31"/>
      <c r="C212" s="31"/>
      <c r="D212" s="30"/>
      <c r="E212" s="31"/>
      <c r="F212" s="30"/>
      <c r="G212" s="66"/>
      <c r="H212" s="31"/>
      <c r="I212" s="1"/>
      <c r="J212" s="4"/>
      <c r="K212" s="4">
        <f t="shared" si="15"/>
        <v>0</v>
      </c>
      <c r="M212" s="20">
        <f t="shared" si="16"/>
        <v>0</v>
      </c>
    </row>
    <row r="213" spans="1:13" x14ac:dyDescent="0.25">
      <c r="B213" s="31"/>
      <c r="C213" s="55"/>
      <c r="D213" s="62"/>
      <c r="E213" s="55"/>
      <c r="F213" s="74"/>
      <c r="G213" s="66"/>
      <c r="H213" s="31"/>
      <c r="I213" s="1"/>
      <c r="J213" s="4"/>
      <c r="K213" s="4">
        <f t="shared" si="15"/>
        <v>0</v>
      </c>
      <c r="M213" s="20">
        <f t="shared" si="16"/>
        <v>0</v>
      </c>
    </row>
    <row r="214" spans="1:13" x14ac:dyDescent="0.25">
      <c r="B214" s="46" t="s">
        <v>23</v>
      </c>
      <c r="C214" s="60"/>
      <c r="D214" s="73"/>
      <c r="E214" s="60"/>
      <c r="F214" s="60"/>
      <c r="G214" s="68">
        <f>SUM(F189:F213)</f>
        <v>0.17040000000000002</v>
      </c>
      <c r="H214" s="31"/>
      <c r="J214" t="str">
        <f>+B214</f>
        <v>Total Other Variable OH</v>
      </c>
      <c r="M214" s="19">
        <f>+G214</f>
        <v>0.17040000000000002</v>
      </c>
    </row>
    <row r="215" spans="1:13" x14ac:dyDescent="0.25">
      <c r="B215" s="31"/>
      <c r="C215" s="31"/>
      <c r="D215" s="30"/>
      <c r="E215" s="31"/>
      <c r="F215" s="30"/>
      <c r="G215" s="66"/>
      <c r="H215" s="31"/>
      <c r="M215" s="19"/>
    </row>
    <row r="216" spans="1:13" x14ac:dyDescent="0.25">
      <c r="B216" s="46" t="s">
        <v>24</v>
      </c>
      <c r="C216" s="46"/>
      <c r="D216" s="48"/>
      <c r="E216" s="46"/>
      <c r="F216" s="48"/>
      <c r="G216" s="68">
        <f>+G214+G185</f>
        <v>0.25360000000000005</v>
      </c>
      <c r="H216" s="31"/>
      <c r="J216" t="str">
        <f>+B216</f>
        <v>Total Variable Cost ( Labour + Other )</v>
      </c>
      <c r="M216" s="20">
        <f>+G216</f>
        <v>0.25360000000000005</v>
      </c>
    </row>
    <row r="217" spans="1:13" x14ac:dyDescent="0.25">
      <c r="B217" s="31"/>
      <c r="C217" s="31"/>
      <c r="D217" s="30"/>
      <c r="E217" s="31"/>
      <c r="F217" s="30"/>
      <c r="G217" s="66"/>
      <c r="H217" s="31"/>
      <c r="M217" s="19"/>
    </row>
    <row r="218" spans="1:13" x14ac:dyDescent="0.25">
      <c r="B218" s="46" t="s">
        <v>25</v>
      </c>
      <c r="C218" s="46"/>
      <c r="D218" s="48"/>
      <c r="E218" s="46"/>
      <c r="F218" s="48"/>
      <c r="G218" s="69">
        <f>+G216+G161</f>
        <v>0.7148500000000001</v>
      </c>
      <c r="H218" s="31"/>
      <c r="J218" t="str">
        <f>+B218</f>
        <v>Total Variable Cost ( Including Material Cost )</v>
      </c>
      <c r="M218" s="20">
        <f>+G218</f>
        <v>0.7148500000000001</v>
      </c>
    </row>
    <row r="219" spans="1:13" x14ac:dyDescent="0.25">
      <c r="B219" s="31"/>
      <c r="C219" s="31"/>
      <c r="D219" s="30"/>
      <c r="E219" s="31"/>
      <c r="F219" s="30"/>
      <c r="G219" s="66"/>
      <c r="H219" s="31"/>
      <c r="M219" s="8"/>
    </row>
    <row r="220" spans="1:13" x14ac:dyDescent="0.25">
      <c r="B220" s="45" t="s">
        <v>27</v>
      </c>
      <c r="C220" s="31"/>
      <c r="D220" s="30"/>
      <c r="E220" s="31"/>
      <c r="F220" s="30"/>
      <c r="G220" s="66"/>
      <c r="H220" s="31"/>
      <c r="I220" s="34" t="str">
        <f>+B220</f>
        <v>Fixed Over Head</v>
      </c>
      <c r="M220" s="8"/>
    </row>
    <row r="221" spans="1:13" x14ac:dyDescent="0.25">
      <c r="B221" s="45"/>
      <c r="C221" s="31"/>
      <c r="D221" s="30"/>
      <c r="E221" s="31"/>
      <c r="F221" s="30"/>
      <c r="G221" s="66"/>
      <c r="H221" s="31"/>
      <c r="I221" t="s">
        <v>10</v>
      </c>
      <c r="J221" t="s">
        <v>43</v>
      </c>
      <c r="K221" t="s">
        <v>8</v>
      </c>
      <c r="M221" s="8" t="s">
        <v>57</v>
      </c>
    </row>
    <row r="222" spans="1:13" x14ac:dyDescent="0.25">
      <c r="A222" t="s">
        <v>81</v>
      </c>
      <c r="B222" s="31" t="s">
        <v>26</v>
      </c>
      <c r="C222" s="31">
        <v>1</v>
      </c>
      <c r="D222" s="30"/>
      <c r="E222" s="49">
        <v>36.75</v>
      </c>
      <c r="F222" s="26">
        <f>+G218*1.1*0.4</f>
        <v>0.31453400000000009</v>
      </c>
      <c r="G222" s="66"/>
      <c r="H222" s="65">
        <f>F222/G218</f>
        <v>0.44000000000000006</v>
      </c>
      <c r="I222" s="1">
        <f>+F222*$H$4</f>
        <v>15726.700000000004</v>
      </c>
      <c r="J222" s="4" t="s">
        <v>76</v>
      </c>
      <c r="K222" s="4">
        <f>+C222</f>
        <v>1</v>
      </c>
      <c r="M222" s="20">
        <f>+F222</f>
        <v>0.31453400000000009</v>
      </c>
    </row>
    <row r="223" spans="1:13" x14ac:dyDescent="0.25">
      <c r="A223" t="s">
        <v>81</v>
      </c>
      <c r="B223" s="31" t="s">
        <v>80</v>
      </c>
      <c r="C223" s="31">
        <v>1</v>
      </c>
      <c r="D223" s="30"/>
      <c r="E223" s="49">
        <f>+(F222+G218)*0.5%</f>
        <v>5.1469200000000019E-3</v>
      </c>
      <c r="F223" s="26">
        <f t="shared" ref="F223" si="17">+E223*C223</f>
        <v>5.1469200000000019E-3</v>
      </c>
      <c r="G223" s="66"/>
      <c r="H223" s="71">
        <f>F223/(F222+G218)</f>
        <v>5.0000000000000001E-3</v>
      </c>
      <c r="I223" s="1">
        <f>+F223*$H$4</f>
        <v>257.34600000000012</v>
      </c>
      <c r="J223" s="4" t="s">
        <v>77</v>
      </c>
      <c r="K223" s="4">
        <f t="shared" ref="K223:K228" si="18">+C223</f>
        <v>1</v>
      </c>
      <c r="M223" s="20">
        <f t="shared" ref="M223:M228" si="19">+F223</f>
        <v>5.1469200000000019E-3</v>
      </c>
    </row>
    <row r="224" spans="1:13" x14ac:dyDescent="0.25">
      <c r="B224" s="31"/>
      <c r="C224" s="53"/>
      <c r="D224" s="54"/>
      <c r="E224" s="53"/>
      <c r="F224" s="63"/>
      <c r="G224" s="66"/>
      <c r="H224" s="53"/>
      <c r="I224" s="1"/>
      <c r="J224" s="4"/>
      <c r="K224" s="4">
        <f t="shared" si="18"/>
        <v>0</v>
      </c>
      <c r="M224" s="20">
        <f t="shared" si="19"/>
        <v>0</v>
      </c>
    </row>
    <row r="225" spans="2:13" x14ac:dyDescent="0.25">
      <c r="B225" s="31"/>
      <c r="C225" s="31"/>
      <c r="D225" s="30"/>
      <c r="E225" s="31"/>
      <c r="F225" s="26"/>
      <c r="G225" s="66"/>
      <c r="H225" s="31"/>
      <c r="I225" s="1"/>
      <c r="J225" s="4"/>
      <c r="K225" s="4">
        <f t="shared" si="18"/>
        <v>0</v>
      </c>
      <c r="M225" s="20">
        <f t="shared" si="19"/>
        <v>0</v>
      </c>
    </row>
    <row r="226" spans="2:13" x14ac:dyDescent="0.25">
      <c r="B226" s="31"/>
      <c r="C226" s="31"/>
      <c r="D226" s="30"/>
      <c r="E226" s="31"/>
      <c r="F226" s="26"/>
      <c r="G226" s="66"/>
      <c r="H226" s="31"/>
      <c r="I226" s="1"/>
      <c r="J226" s="4"/>
      <c r="K226" s="4">
        <f t="shared" si="18"/>
        <v>0</v>
      </c>
      <c r="M226" s="20">
        <f t="shared" si="19"/>
        <v>0</v>
      </c>
    </row>
    <row r="227" spans="2:13" x14ac:dyDescent="0.25">
      <c r="B227" s="31"/>
      <c r="C227" s="31"/>
      <c r="D227" s="30"/>
      <c r="E227" s="31"/>
      <c r="F227" s="30"/>
      <c r="G227" s="66"/>
      <c r="H227" s="31"/>
      <c r="J227" s="4"/>
      <c r="K227" s="4">
        <f t="shared" si="18"/>
        <v>0</v>
      </c>
      <c r="M227" s="20">
        <f t="shared" si="19"/>
        <v>0</v>
      </c>
    </row>
    <row r="228" spans="2:13" x14ac:dyDescent="0.25">
      <c r="B228" s="31"/>
      <c r="C228" s="31"/>
      <c r="D228" s="30"/>
      <c r="E228" s="31"/>
      <c r="F228" s="30"/>
      <c r="G228" s="66"/>
      <c r="H228" s="31"/>
      <c r="J228" s="4"/>
      <c r="K228" s="4">
        <f t="shared" si="18"/>
        <v>0</v>
      </c>
      <c r="M228" s="20">
        <f t="shared" si="19"/>
        <v>0</v>
      </c>
    </row>
    <row r="229" spans="2:13" ht="15.75" thickBot="1" x14ac:dyDescent="0.3">
      <c r="B229" s="31"/>
      <c r="C229" s="31"/>
      <c r="D229" s="75"/>
      <c r="E229" s="55"/>
      <c r="F229" s="74"/>
      <c r="G229" s="66"/>
      <c r="H229" s="57"/>
      <c r="M229" s="8"/>
    </row>
    <row r="230" spans="2:13" ht="15.75" thickBot="1" x14ac:dyDescent="0.3">
      <c r="B230" s="46" t="s">
        <v>28</v>
      </c>
      <c r="C230" s="46"/>
      <c r="D230" s="73"/>
      <c r="E230" s="60"/>
      <c r="F230" s="73"/>
      <c r="G230" s="68">
        <f>SUM(F222:F229)</f>
        <v>0.31968092000000009</v>
      </c>
      <c r="H230" s="77">
        <f>+G230/G234</f>
        <v>0.24032548066600856</v>
      </c>
      <c r="J230" t="str">
        <f>+B230</f>
        <v>Total FOH</v>
      </c>
      <c r="M230" s="21">
        <f>+G230</f>
        <v>0.31968092000000009</v>
      </c>
    </row>
    <row r="231" spans="2:13" x14ac:dyDescent="0.25">
      <c r="B231" s="31"/>
      <c r="C231" s="31"/>
      <c r="D231" s="30"/>
      <c r="E231" s="31"/>
      <c r="F231" s="30"/>
      <c r="G231" s="66"/>
      <c r="H231" s="53"/>
      <c r="M231" s="8"/>
    </row>
    <row r="232" spans="2:13" ht="15.75" thickBot="1" x14ac:dyDescent="0.3">
      <c r="B232" s="46" t="s">
        <v>29</v>
      </c>
      <c r="C232" s="31"/>
      <c r="D232" s="30"/>
      <c r="E232" s="31"/>
      <c r="F232" s="30"/>
      <c r="G232" s="69">
        <f>SUM(G218:G231)</f>
        <v>1.0345309200000001</v>
      </c>
      <c r="H232" s="47"/>
      <c r="J232" t="str">
        <f>+B232</f>
        <v>Total Cost Per Unit</v>
      </c>
      <c r="M232" s="20">
        <f>+G232</f>
        <v>1.0345309200000001</v>
      </c>
    </row>
    <row r="233" spans="2:13" ht="15.75" thickBot="1" x14ac:dyDescent="0.3">
      <c r="B233" s="31" t="s">
        <v>31</v>
      </c>
      <c r="C233" s="31"/>
      <c r="D233" s="30"/>
      <c r="E233" s="31"/>
      <c r="F233" s="30"/>
      <c r="G233" s="88">
        <f>+G232*H233</f>
        <v>0.29566893693600005</v>
      </c>
      <c r="H233" s="83">
        <v>0.2858</v>
      </c>
      <c r="J233" t="str">
        <f t="shared" ref="J233:J236" si="20">+B233</f>
        <v>Approved Margin</v>
      </c>
      <c r="L233" s="3">
        <f>+H233</f>
        <v>0.2858</v>
      </c>
      <c r="M233" s="20">
        <f t="shared" ref="M233:M236" si="21">+G233</f>
        <v>0.29566893693600005</v>
      </c>
    </row>
    <row r="234" spans="2:13" x14ac:dyDescent="0.25">
      <c r="B234" s="31" t="s">
        <v>32</v>
      </c>
      <c r="C234" s="31"/>
      <c r="D234" s="30"/>
      <c r="E234" s="31"/>
      <c r="F234" s="30"/>
      <c r="G234" s="50">
        <f>SUM(G232:G233)</f>
        <v>1.3301998569360003</v>
      </c>
      <c r="H234" s="53"/>
      <c r="J234" t="str">
        <f t="shared" si="20"/>
        <v>Sales Price</v>
      </c>
      <c r="M234" s="20">
        <f t="shared" si="21"/>
        <v>1.3301998569360003</v>
      </c>
    </row>
    <row r="235" spans="2:13" x14ac:dyDescent="0.25">
      <c r="B235" s="31" t="s">
        <v>33</v>
      </c>
      <c r="C235" s="31"/>
      <c r="D235" s="30"/>
      <c r="E235" s="31"/>
      <c r="F235" s="30"/>
      <c r="G235" s="50">
        <f>+G234-G232</f>
        <v>0.29566893693600016</v>
      </c>
      <c r="H235" s="31"/>
      <c r="J235" t="str">
        <f t="shared" si="20"/>
        <v>NP</v>
      </c>
      <c r="M235" s="20">
        <f t="shared" si="21"/>
        <v>0.29566893693600016</v>
      </c>
    </row>
    <row r="236" spans="2:13" ht="15.75" thickBot="1" x14ac:dyDescent="0.3">
      <c r="B236" s="47" t="s">
        <v>34</v>
      </c>
      <c r="C236" s="47"/>
      <c r="D236" s="52"/>
      <c r="E236" s="47"/>
      <c r="F236" s="52"/>
      <c r="G236" s="51">
        <f>+G235/G234</f>
        <v>0.22227407061751445</v>
      </c>
      <c r="H236" s="47"/>
      <c r="I236" s="12"/>
      <c r="J236" t="str">
        <f t="shared" si="20"/>
        <v>NP Margin</v>
      </c>
      <c r="L236" s="12"/>
      <c r="M236" s="76">
        <f t="shared" si="21"/>
        <v>0.22227407061751445</v>
      </c>
    </row>
    <row r="237" spans="2:13" x14ac:dyDescent="0.25">
      <c r="B237" s="7"/>
      <c r="H237" s="8"/>
      <c r="I237" s="5"/>
      <c r="J237" s="5"/>
      <c r="K237" s="5"/>
      <c r="L237" s="5"/>
      <c r="M237" s="6"/>
    </row>
    <row r="238" spans="2:13" x14ac:dyDescent="0.25">
      <c r="B238" s="7"/>
      <c r="H238" s="8"/>
      <c r="M238" s="8"/>
    </row>
    <row r="239" spans="2:13" x14ac:dyDescent="0.25">
      <c r="B239" s="9" t="s">
        <v>36</v>
      </c>
      <c r="C239" s="17">
        <v>0.15</v>
      </c>
      <c r="F239" s="17">
        <v>0.1</v>
      </c>
      <c r="H239" s="37">
        <v>0.05</v>
      </c>
      <c r="M239" s="8"/>
    </row>
    <row r="240" spans="2:13" x14ac:dyDescent="0.25">
      <c r="B240" s="7"/>
      <c r="H240" s="8"/>
      <c r="M240" s="8"/>
    </row>
    <row r="241" spans="2:13" ht="15.75" thickBot="1" x14ac:dyDescent="0.3">
      <c r="B241" s="7" t="s">
        <v>37</v>
      </c>
      <c r="C241" s="28">
        <f>+($G$232*(1+C239))</f>
        <v>1.189710558</v>
      </c>
      <c r="D241" s="24"/>
      <c r="F241" s="28">
        <f>+($G$232*(1+F239))</f>
        <v>1.1379840120000002</v>
      </c>
      <c r="H241" s="38">
        <f>+($G$232*(1+H239))</f>
        <v>1.0862574660000002</v>
      </c>
      <c r="M241" s="8"/>
    </row>
    <row r="242" spans="2:13" ht="15.75" thickTop="1" x14ac:dyDescent="0.25">
      <c r="B242" s="7"/>
      <c r="H242" s="8"/>
      <c r="M242" s="8"/>
    </row>
    <row r="243" spans="2:13" x14ac:dyDescent="0.25">
      <c r="B243" s="7" t="s">
        <v>38</v>
      </c>
      <c r="C243" s="10">
        <f>+C241-$G$218</f>
        <v>0.47486055799999993</v>
      </c>
      <c r="F243" s="10">
        <f>+F241-$G$218</f>
        <v>0.42313401200000011</v>
      </c>
      <c r="H243" s="39">
        <f>+H241-$G$218</f>
        <v>0.37140746600000007</v>
      </c>
      <c r="M243" s="8"/>
    </row>
    <row r="244" spans="2:13" x14ac:dyDescent="0.25">
      <c r="B244" s="7"/>
      <c r="H244" s="8"/>
      <c r="M244" s="8"/>
    </row>
    <row r="245" spans="2:13" x14ac:dyDescent="0.25">
      <c r="B245" s="7" t="s">
        <v>26</v>
      </c>
      <c r="C245" s="10">
        <f>-$G$230</f>
        <v>-0.31968092000000009</v>
      </c>
      <c r="F245" s="10">
        <f>-$G$230</f>
        <v>-0.31968092000000009</v>
      </c>
      <c r="H245" s="39">
        <f>-$G$230</f>
        <v>-0.31968092000000009</v>
      </c>
      <c r="M245" s="8"/>
    </row>
    <row r="246" spans="2:13" x14ac:dyDescent="0.25">
      <c r="B246" s="7"/>
      <c r="H246" s="8"/>
      <c r="M246" s="8"/>
    </row>
    <row r="247" spans="2:13" s="23" customFormat="1" ht="15.75" thickBot="1" x14ac:dyDescent="0.3">
      <c r="B247" s="22" t="s">
        <v>33</v>
      </c>
      <c r="C247" s="29">
        <f>SUM(C243:C245)</f>
        <v>0.15517963799999984</v>
      </c>
      <c r="F247" s="29">
        <f>SUM(F243:F245)</f>
        <v>0.10345309200000002</v>
      </c>
      <c r="H247" s="40">
        <f>SUM(H243:H245)</f>
        <v>5.1726545999999984E-2</v>
      </c>
      <c r="I247"/>
      <c r="M247" s="25"/>
    </row>
    <row r="248" spans="2:13" ht="15.75" thickTop="1" x14ac:dyDescent="0.25">
      <c r="B248" s="7"/>
      <c r="H248" s="8"/>
      <c r="M248" s="8"/>
    </row>
    <row r="249" spans="2:13" x14ac:dyDescent="0.25">
      <c r="B249" s="7"/>
      <c r="H249" s="8"/>
      <c r="M249" s="8"/>
    </row>
    <row r="250" spans="2:13" x14ac:dyDescent="0.25">
      <c r="B250" s="22" t="s">
        <v>39</v>
      </c>
      <c r="C250" s="24">
        <f>+C241*$H$4</f>
        <v>59485.527900000001</v>
      </c>
      <c r="D250" s="24"/>
      <c r="E250" s="23"/>
      <c r="F250" s="24">
        <f>+F241*$H$4</f>
        <v>56899.200600000011</v>
      </c>
      <c r="G250" s="23"/>
      <c r="H250" s="41">
        <f>+H241*$H$4</f>
        <v>54312.873300000007</v>
      </c>
      <c r="M250" s="8"/>
    </row>
    <row r="251" spans="2:13" x14ac:dyDescent="0.25">
      <c r="B251" s="22"/>
      <c r="C251" s="23"/>
      <c r="D251" s="23"/>
      <c r="E251" s="23"/>
      <c r="F251" s="23"/>
      <c r="G251" s="23"/>
      <c r="H251" s="25"/>
      <c r="M251" s="8"/>
    </row>
    <row r="252" spans="2:13" x14ac:dyDescent="0.25">
      <c r="B252" s="22" t="s">
        <v>33</v>
      </c>
      <c r="C252" s="24">
        <f>+C247*$H$4</f>
        <v>7758.9818999999925</v>
      </c>
      <c r="D252" s="24"/>
      <c r="E252" s="23"/>
      <c r="F252" s="24">
        <f>+F247*$H$4</f>
        <v>5172.6546000000017</v>
      </c>
      <c r="G252" s="23"/>
      <c r="H252" s="41">
        <f>+H247*$H$4</f>
        <v>2586.327299999999</v>
      </c>
      <c r="M252" s="8"/>
    </row>
    <row r="253" spans="2:13" x14ac:dyDescent="0.25">
      <c r="B253" s="7"/>
      <c r="D253" s="1"/>
      <c r="E253" s="1"/>
      <c r="F253" s="1"/>
      <c r="G253" s="1"/>
      <c r="H253" s="42"/>
      <c r="J253" s="1"/>
      <c r="M253" s="8"/>
    </row>
    <row r="254" spans="2:13" x14ac:dyDescent="0.25">
      <c r="B254" s="7"/>
      <c r="D254" s="1"/>
      <c r="E254" s="1"/>
      <c r="F254" s="1"/>
      <c r="G254" s="1"/>
      <c r="H254" s="42"/>
      <c r="J254" s="1"/>
      <c r="M254" s="8"/>
    </row>
    <row r="255" spans="2:13" x14ac:dyDescent="0.25">
      <c r="B255" s="7"/>
      <c r="D255" s="1"/>
      <c r="E255" s="1"/>
      <c r="F255" s="1"/>
      <c r="G255" s="1"/>
      <c r="H255" s="42"/>
      <c r="I255" s="1"/>
      <c r="J255" s="1"/>
      <c r="M255" s="8"/>
    </row>
    <row r="256" spans="2:13" ht="25.5" customHeight="1" x14ac:dyDescent="0.25">
      <c r="B256" s="7"/>
      <c r="D256" s="1"/>
      <c r="E256" s="1"/>
      <c r="F256" s="24" t="s">
        <v>58</v>
      </c>
      <c r="G256" s="24"/>
      <c r="H256" s="41"/>
      <c r="I256" s="1"/>
      <c r="J256" s="1"/>
      <c r="M256" s="8"/>
    </row>
    <row r="257" spans="2:13" ht="25.5" customHeight="1" x14ac:dyDescent="0.25">
      <c r="B257" s="7"/>
      <c r="D257" s="1"/>
      <c r="E257" s="1"/>
      <c r="F257" s="24" t="s">
        <v>59</v>
      </c>
      <c r="G257" s="24"/>
      <c r="H257" s="43"/>
      <c r="I257" s="1"/>
      <c r="J257" s="1"/>
      <c r="M257" s="8"/>
    </row>
    <row r="258" spans="2:13" ht="25.5" customHeight="1" x14ac:dyDescent="0.25">
      <c r="B258" s="7"/>
      <c r="D258" s="1"/>
      <c r="E258" s="1"/>
      <c r="F258" s="24" t="s">
        <v>60</v>
      </c>
      <c r="G258" s="24"/>
      <c r="H258" s="41"/>
      <c r="I258" s="1"/>
      <c r="J258" s="1"/>
      <c r="M258" s="8"/>
    </row>
    <row r="259" spans="2:13" x14ac:dyDescent="0.25">
      <c r="B259" s="7"/>
      <c r="F259" s="23"/>
      <c r="G259" s="23"/>
      <c r="H259" s="44"/>
      <c r="M259" s="8"/>
    </row>
    <row r="260" spans="2:13" x14ac:dyDescent="0.25">
      <c r="B260" s="7"/>
      <c r="H260" s="8"/>
      <c r="M260" s="8"/>
    </row>
    <row r="261" spans="2:13" x14ac:dyDescent="0.25">
      <c r="B261" s="7"/>
      <c r="H261" s="8"/>
      <c r="M261" s="8"/>
    </row>
    <row r="262" spans="2:13" ht="15.75" thickBot="1" x14ac:dyDescent="0.3">
      <c r="B262" s="11" t="s">
        <v>40</v>
      </c>
      <c r="C262" s="12"/>
      <c r="D262" s="12" t="s">
        <v>64</v>
      </c>
      <c r="E262" s="12"/>
      <c r="F262" s="12"/>
      <c r="G262" s="12"/>
      <c r="H262" s="13"/>
      <c r="I262" s="12"/>
      <c r="J262" s="12"/>
      <c r="K262" s="12"/>
      <c r="L262" s="12"/>
      <c r="M262" s="13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2019-03-19T08:24:10Z</dcterms:modified>
</cp:coreProperties>
</file>