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/>
  <xr:revisionPtr revIDLastSave="0" documentId="13_ncr:1_{BA8E69FD-68DB-48E7-B7C3-6B1CD7AAD92C}" xr6:coauthVersionLast="40" xr6:coauthVersionMax="40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81029"/>
</workbook>
</file>

<file path=xl/calcChain.xml><?xml version="1.0" encoding="utf-8"?>
<calcChain xmlns="http://schemas.openxmlformats.org/spreadsheetml/2006/main">
  <c r="E166" i="1" l="1"/>
  <c r="F166" i="1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67" i="1" l="1"/>
  <c r="I48" i="1" l="1"/>
  <c r="I47" i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I46" i="1"/>
  <c r="I45" i="1"/>
  <c r="I44" i="1"/>
  <c r="I43" i="1"/>
  <c r="I42" i="1"/>
  <c r="I41" i="1"/>
  <c r="I40" i="1"/>
  <c r="I39" i="1"/>
  <c r="I38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64" i="1"/>
  <c r="G214" i="1" l="1"/>
  <c r="I164" i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F222" i="1" s="1"/>
  <c r="I189" i="1"/>
  <c r="M189" i="1"/>
  <c r="I184" i="1"/>
  <c r="L233" i="1"/>
  <c r="E223" i="1" l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H8" i="1" s="1"/>
  <c r="I223" i="1"/>
  <c r="M232" i="1" l="1"/>
  <c r="M230" i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<sst xmlns="http://schemas.openxmlformats.org/spreadsheetml/2006/main" count="195" uniqueCount="130">
  <si>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</si>
  <si>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</si>
  <si>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</si>
  <si>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</si>
  <si>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</si>
  <si>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</si>
  <si>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</si>
  <si>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</si>
  <si>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</si>
  <si>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</si>
  <si>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</si>
  <si>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</si>
  <si>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</si>
  <si>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</si>
  <si>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</si>
  <si>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</si>
  <si>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</si>
  <si>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</si>
  <si>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</si>
  <si>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</si>
  <si>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</si>
  <si>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</si>
  <si>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</si>
  <si>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</si>
  <si>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</si>
  <si>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</si>
  <si>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</si>
  <si>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</si>
  <si>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</si>
  <si>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</si>
  <si>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</si>
  <si>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</si>
  <si>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</si>
  <si>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</si>
  <si>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</si>
  <si>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</si>
  <si>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</si>
  <si>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</si>
  <si>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</si>
  <si>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</si>
  <si>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</si>
  <si>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</si>
  <si>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</si>
  <si>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</si>
  <si>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</si>
  <si>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</si>
  <si>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</si>
  <si>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</si>
  <si>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</si>
  <si>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</si>
  <si>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</si>
  <si>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</si>
  <si>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</si>
  <si>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</si>
  <si>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</si>
  <si>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</si>
  <si>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</si>
  <si>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</si>
  <si>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</si>
  <si>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</si>
  <si>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</si>
  <si>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</si>
  <si>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</si>
  <si>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</si>
  <si>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</si>
  <si>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</si>
  <si>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</si>
  <si>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</si>
  <si>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</si>
  <si>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</si>
  <si>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</si>
  <si>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</si>
  <si>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</si>
  <si>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</si>
  <si>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</si>
  <si>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</si>
  <si>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</si>
  <si>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</si>
  <si>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ESC</t>
  </si>
  <si>
    <t>f</t>
  </si>
  <si>
    <t>LC0003</t>
  </si>
  <si>
    <t>Thinner</t>
  </si>
  <si>
    <t>LC0006</t>
  </si>
  <si>
    <t>LC0001</t>
  </si>
  <si>
    <t>I Mixing Auto Paint</t>
  </si>
  <si>
    <t xml:space="preserve">Others </t>
  </si>
  <si>
    <t>Liter's</t>
  </si>
  <si>
    <t xml:space="preserve">MM0010038   </t>
  </si>
  <si>
    <t>9 mm MDF Board - 8' x 4'</t>
  </si>
  <si>
    <t>FOREX Board -3mm - 8' x 4'</t>
  </si>
  <si>
    <t>Hard Board -1.8mm - 8' x 4'</t>
  </si>
  <si>
    <t>Galvanised Box Bar 1 mm - 3/4" x 3/4" -18'</t>
  </si>
  <si>
    <t xml:space="preserve">Sand Paper  No - 120 -  Black </t>
  </si>
  <si>
    <t xml:space="preserve">Sand Paper  No - 220   -  Black </t>
  </si>
  <si>
    <t xml:space="preserve">Sand Paper  No - 340 -  Black </t>
  </si>
  <si>
    <t>Sanding Sealer - Normal</t>
  </si>
  <si>
    <t xml:space="preserve">Filler - Grey         </t>
  </si>
  <si>
    <t>Sq: Ft:</t>
  </si>
  <si>
    <t>Rs</t>
  </si>
  <si>
    <t>Mac-Jet Sticker Roll</t>
  </si>
  <si>
    <t>Lamination Roll</t>
  </si>
  <si>
    <t>Meal's</t>
  </si>
  <si>
    <t>54''</t>
  </si>
  <si>
    <t>30''</t>
  </si>
  <si>
    <t>03.01.2018</t>
  </si>
  <si>
    <t>54'' x 30'' x 30'' MDF Display Rack</t>
  </si>
  <si>
    <t xml:space="preserve">MD0010003   </t>
  </si>
  <si>
    <t xml:space="preserve">MD0010002  </t>
  </si>
  <si>
    <t xml:space="preserve">BM0010003      </t>
  </si>
  <si>
    <t xml:space="preserve">BM0010016   </t>
  </si>
  <si>
    <t xml:space="preserve">IR0010072           </t>
  </si>
  <si>
    <t xml:space="preserve">MM0010027    </t>
  </si>
  <si>
    <t xml:space="preserve">OT0010039      </t>
  </si>
  <si>
    <t xml:space="preserve">PR0010007    </t>
  </si>
  <si>
    <t xml:space="preserve">PR0010003   </t>
  </si>
  <si>
    <t xml:space="preserve">SM0020002  </t>
  </si>
  <si>
    <t xml:space="preserve">ST0010012    </t>
  </si>
  <si>
    <t xml:space="preserve">RO0010001    </t>
  </si>
  <si>
    <t xml:space="preserve">MM0010100     </t>
  </si>
  <si>
    <t>LC0002</t>
  </si>
  <si>
    <t>FOH0003</t>
  </si>
  <si>
    <t>VOH0004</t>
  </si>
  <si>
    <t>MDF - Display</t>
  </si>
  <si>
    <t>Natures Beauty</t>
  </si>
  <si>
    <t>Wastage Qty Per Job</t>
  </si>
  <si>
    <t>Wastage Value Per Job</t>
  </si>
  <si>
    <t>Get Description</t>
  </si>
  <si>
    <t>GD</t>
  </si>
  <si>
    <t>gd</t>
  </si>
  <si>
    <t xml:space="preserve">12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</si>
</sst>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/>
    <xf numFmtId="0" fontId="2" fillId="0" borderId="5" xfId="0" applyFont="1" applyBorder="1"/>
    <xf numFmtId="43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/>
    <xf numFmtId="9" fontId="0" fillId="0" borderId="0" xfId="0" applyNumberFormat="1"/>
    <xf numFmtId="16" fontId="0" fillId="0" borderId="1" xfId="0" applyNumberFormat="1" applyBorder="1"/>
    <xf numFmtId="0" fontId="3" fillId="0" borderId="5" xfId="0" applyFont="1" applyBorder="1"/>
    <xf numFmtId="0" fontId="3" fillId="0" borderId="0" xfId="0" applyFont="1"/>
    <xf numFmtId="43" fontId="3" fillId="0" borderId="0" xfId="1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9" fontId="0" fillId="2" borderId="7" xfId="0" applyNumberFormat="1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0" borderId="18" xfId="1" applyNumberFormat="1" applyFont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/>
    <xf numFmtId="9" fontId="0" fillId="2" borderId="0" xfId="0" applyNumberFormat="1" applyFill="1"/>
    <xf numFmtId="165" fontId="0" fillId="2" borderId="0" xfId="0" applyNumberFormat="1" applyFill="1"/>
    <xf numFmtId="9" fontId="0" fillId="2" borderId="0" xfId="2" applyFont="1" applyFill="1"/>
    <xf numFmtId="43" fontId="0" fillId="0" borderId="5" xfId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2"/>
  <sheetViews>
    <sheetView tabSelected="1" topLeftCell="C13" zoomScale="70" zoomScaleNormal="70" workbookViewId="0">
      <selection activeCell="P24" sqref="P24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5" width="11.5703125" bestFit="1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8" ht="15.75" thickBot="1" x14ac:dyDescent="0.3"/>
    <row r="2" spans="2:8" x14ac:dyDescent="0.25">
      <c r="B2" s="13" t="s">
        <v>0</v>
      </c>
      <c r="C2" s="3"/>
      <c r="D2" s="3"/>
      <c r="E2" s="3"/>
      <c r="F2" s="3"/>
      <c r="G2" s="3" t="s">
        <v>5</v>
      </c>
      <c r="H2" s="29" t="s">
        <v>102</v>
      </c>
    </row>
    <row r="3" spans="2:8" x14ac:dyDescent="0.25">
      <c r="B3" s="5"/>
      <c r="G3" t="s">
        <v>4</v>
      </c>
      <c r="H3" s="30" t="s">
        <v>103</v>
      </c>
    </row>
    <row r="4" spans="2:8" x14ac:dyDescent="0.25">
      <c r="B4" s="5"/>
      <c r="G4" t="s">
        <v>43</v>
      </c>
      <c r="H4" s="30">
        <v>1</v>
      </c>
    </row>
    <row r="5" spans="2:8" x14ac:dyDescent="0.25">
      <c r="B5" s="5" t="s">
        <v>2</v>
      </c>
      <c r="G5" t="s">
        <v>13</v>
      </c>
      <c r="H5" s="30"/>
    </row>
    <row r="6" spans="2:8" x14ac:dyDescent="0.25">
      <c r="B6" s="5"/>
      <c r="G6" t="s">
        <v>6</v>
      </c>
      <c r="H6" s="30">
        <f>+H4*H5</f>
        <v>0</v>
      </c>
    </row>
    <row r="7" spans="2:8" x14ac:dyDescent="0.25">
      <c r="B7" s="5" t="s">
        <v>50</v>
      </c>
      <c r="C7" s="1" t="s">
        <v>123</v>
      </c>
      <c r="G7" t="s">
        <v>36</v>
      </c>
      <c r="H7" s="62"/>
    </row>
    <row r="8" spans="2:8" x14ac:dyDescent="0.25">
      <c r="B8" s="5"/>
      <c r="G8" t="s">
        <v>31</v>
      </c>
      <c r="H8" s="31">
        <f>H222</f>
        <v>0.44</v>
      </c>
    </row>
    <row r="9" spans="2:8" x14ac:dyDescent="0.25">
      <c r="B9" s="5" t="s">
        <v>51</v>
      </c>
      <c r="C9" s="1" t="s">
        <v>122</v>
      </c>
      <c r="G9" t="s">
        <v>14</v>
      </c>
      <c r="H9" s="31"/>
    </row>
    <row r="10" spans="2:8" x14ac:dyDescent="0.25">
      <c r="B10" s="5"/>
      <c r="G10" t="s">
        <v>7</v>
      </c>
      <c r="H10" s="30"/>
    </row>
    <row r="11" spans="2:8" x14ac:dyDescent="0.25">
      <c r="B11" s="5"/>
      <c r="G11" t="s">
        <v>45</v>
      </c>
      <c r="H11" s="30"/>
    </row>
    <row r="12" spans="2:8" x14ac:dyDescent="0.25">
      <c r="B12" s="5" t="s">
        <v>1</v>
      </c>
      <c r="C12" s="16" t="s">
        <v>104</v>
      </c>
      <c r="G12" t="s">
        <v>42</v>
      </c>
      <c r="H12" s="64"/>
    </row>
    <row r="13" spans="2:8" x14ac:dyDescent="0.25">
      <c r="B13" s="5"/>
      <c r="H13" s="6"/>
    </row>
    <row r="14" spans="2:8" x14ac:dyDescent="0.25">
      <c r="B14" s="5"/>
      <c r="H14" s="6"/>
    </row>
    <row r="15" spans="2:8" x14ac:dyDescent="0.25">
      <c r="B15" s="5"/>
      <c r="H15" s="6"/>
    </row>
    <row r="16" spans="2:8" x14ac:dyDescent="0.25">
      <c r="B16" s="5" t="s">
        <v>49</v>
      </c>
      <c r="C16" s="84" t="s">
        <v>105</v>
      </c>
      <c r="D16" s="85"/>
      <c r="E16" s="85"/>
      <c r="F16" s="85"/>
      <c r="G16" s="85"/>
      <c r="H16" s="86"/>
    </row>
    <row r="17" spans="1:17" ht="15.75" thickBot="1" x14ac:dyDescent="0.3">
      <c r="B17" s="5"/>
      <c r="H17" s="6"/>
    </row>
    <row r="18" spans="1:17" ht="15.75" thickBot="1" x14ac:dyDescent="0.3">
      <c r="B18" s="82" t="s">
        <v>52</v>
      </c>
      <c r="C18" s="83"/>
      <c r="D18" s="83"/>
      <c r="E18" s="83"/>
      <c r="F18" s="83"/>
      <c r="G18" s="83"/>
      <c r="H18" s="83"/>
      <c r="I18" s="87" t="s">
        <v>53</v>
      </c>
      <c r="J18" s="88"/>
      <c r="K18" s="88"/>
      <c r="L18" s="88"/>
      <c r="M18" s="88"/>
      <c r="N18" s="88"/>
      <c r="O18" s="88"/>
      <c r="P18" s="88"/>
      <c r="Q18" s="89"/>
    </row>
    <row r="19" spans="1:17" ht="24.75" customHeight="1" thickBot="1" x14ac:dyDescent="0.3">
      <c r="B19" s="27" t="s">
        <v>61</v>
      </c>
      <c r="C19" s="27" t="s">
        <v>8</v>
      </c>
      <c r="D19" s="28" t="s">
        <v>11</v>
      </c>
      <c r="E19" s="27" t="s">
        <v>62</v>
      </c>
      <c r="F19" s="28" t="s">
        <v>9</v>
      </c>
      <c r="G19" s="27" t="s">
        <v>63</v>
      </c>
      <c r="H19" s="67"/>
      <c r="I19" s="8" t="s">
        <v>3</v>
      </c>
      <c r="Q19" s="6"/>
    </row>
    <row r="20" spans="1:17" x14ac:dyDescent="0.25">
      <c r="B20" s="40"/>
      <c r="C20" s="40"/>
      <c r="D20" s="41"/>
      <c r="E20" s="40"/>
      <c r="F20" s="41"/>
      <c r="G20" s="52"/>
      <c r="H20" s="68"/>
      <c r="I20" s="8" t="s">
        <v>10</v>
      </c>
      <c r="J20" t="s">
        <v>54</v>
      </c>
      <c r="K20" t="s">
        <v>8</v>
      </c>
      <c r="M20" t="s">
        <v>55</v>
      </c>
      <c r="N20" t="s">
        <v>124</v>
      </c>
      <c r="O20" t="s">
        <v>125</v>
      </c>
      <c r="P20" t="s">
        <v>126</v>
      </c>
      <c r="Q20" s="6"/>
    </row>
    <row r="21" spans="1:17" x14ac:dyDescent="0.25">
      <c r="B21" s="32" t="s">
        <v>3</v>
      </c>
      <c r="C21" s="26"/>
      <c r="D21" s="25"/>
      <c r="E21" s="26"/>
      <c r="F21" s="25"/>
      <c r="G21" s="51"/>
      <c r="H21" s="51"/>
      <c r="I21" s="5"/>
      <c r="Q21" s="6"/>
    </row>
    <row r="22" spans="1:17" x14ac:dyDescent="0.25">
      <c r="A22" t="s">
        <v>46</v>
      </c>
      <c r="B22" s="26" t="s">
        <v>129</v>
      </c>
      <c r="C22" s="59">
        <v>1.5</v>
      </c>
      <c r="D22" s="66" t="s">
        <v>12</v>
      </c>
      <c r="E22" s="61">
        <v>2000</v>
      </c>
      <c r="F22" s="21">
        <f>E22*C22</f>
        <v>3000</v>
      </c>
      <c r="G22" s="51"/>
      <c r="H22" s="51"/>
      <c r="I22" s="81">
        <f>+F22*$H$4</f>
        <v>3000</v>
      </c>
      <c r="J22" s="2" t="s">
        <v>106</v>
      </c>
      <c r="K22" s="63">
        <f>+C22</f>
        <v>1.5</v>
      </c>
      <c r="M22" s="14">
        <f>+F22</f>
        <v>3000</v>
      </c>
      <c r="N22">
        <v>15</v>
      </c>
      <c r="O22">
        <v>15000</v>
      </c>
      <c r="P22" t="s">
        <v>127</v>
      </c>
      <c r="Q22" s="6"/>
    </row>
    <row r="23" spans="1:17" x14ac:dyDescent="0.25">
      <c r="A23" t="s">
        <v>46</v>
      </c>
      <c r="B23" s="26" t="s">
        <v>88</v>
      </c>
      <c r="C23" s="59">
        <v>1</v>
      </c>
      <c r="D23" s="66" t="s">
        <v>12</v>
      </c>
      <c r="E23" s="61">
        <v>1850</v>
      </c>
      <c r="F23" s="21">
        <f t="shared" ref="F23:F36" si="0">E23*C23</f>
        <v>1850</v>
      </c>
      <c r="G23" s="51"/>
      <c r="H23" s="51"/>
      <c r="I23" s="81">
        <f t="shared" ref="I23:I48" si="1">+F23*$H$4</f>
        <v>1850</v>
      </c>
      <c r="J23" s="2" t="s">
        <v>107</v>
      </c>
      <c r="K23" s="63">
        <f t="shared" ref="K23:K48" si="2">+C23</f>
        <v>1</v>
      </c>
      <c r="M23" s="14">
        <f t="shared" ref="M23:M25" si="3">+F23</f>
        <v>1850</v>
      </c>
      <c r="N23">
        <v>12</v>
      </c>
      <c r="O23">
        <v>2500</v>
      </c>
      <c r="P23" t="s">
        <v>127</v>
      </c>
      <c r="Q23" s="6"/>
    </row>
    <row r="24" spans="1:17" x14ac:dyDescent="0.25">
      <c r="A24" t="s">
        <v>46</v>
      </c>
      <c r="B24" s="26" t="s">
        <v>89</v>
      </c>
      <c r="C24" s="59">
        <v>0.25</v>
      </c>
      <c r="D24" s="66" t="s">
        <v>12</v>
      </c>
      <c r="E24" s="61">
        <v>2100</v>
      </c>
      <c r="F24" s="21">
        <f t="shared" si="0"/>
        <v>525</v>
      </c>
      <c r="G24" s="51"/>
      <c r="H24" s="51"/>
      <c r="I24" s="81">
        <f t="shared" si="1"/>
        <v>525</v>
      </c>
      <c r="J24" s="2" t="s">
        <v>108</v>
      </c>
      <c r="K24" s="63">
        <f t="shared" si="2"/>
        <v>0.25</v>
      </c>
      <c r="M24" s="14">
        <f t="shared" si="3"/>
        <v>525</v>
      </c>
      <c r="P24" t="s">
        <v>127</v>
      </c>
      <c r="Q24" s="6"/>
    </row>
    <row r="25" spans="1:17" ht="14.25" customHeight="1" x14ac:dyDescent="0.25">
      <c r="A25" t="s">
        <v>46</v>
      </c>
      <c r="B25" s="26" t="s">
        <v>90</v>
      </c>
      <c r="C25" s="59">
        <v>0.25</v>
      </c>
      <c r="D25" s="66" t="s">
        <v>12</v>
      </c>
      <c r="E25" s="61">
        <v>850</v>
      </c>
      <c r="F25" s="21">
        <f t="shared" si="0"/>
        <v>212.5</v>
      </c>
      <c r="G25" s="51"/>
      <c r="H25" s="51"/>
      <c r="I25" s="81">
        <f t="shared" si="1"/>
        <v>212.5</v>
      </c>
      <c r="J25" s="2" t="s">
        <v>109</v>
      </c>
      <c r="K25" s="63">
        <f t="shared" si="2"/>
        <v>0.25</v>
      </c>
      <c r="M25" s="14">
        <f t="shared" si="3"/>
        <v>212.5</v>
      </c>
      <c r="O25" s="7"/>
      <c r="P25" t="s">
        <v>128</v>
      </c>
      <c r="Q25" s="6"/>
    </row>
    <row r="26" spans="1:17" x14ac:dyDescent="0.25">
      <c r="A26" t="s">
        <v>46</v>
      </c>
      <c r="B26" s="26" t="s">
        <v>91</v>
      </c>
      <c r="C26" s="59">
        <v>2</v>
      </c>
      <c r="D26" s="66" t="s">
        <v>12</v>
      </c>
      <c r="E26" s="61">
        <v>800</v>
      </c>
      <c r="F26" s="21">
        <f>E26*C26</f>
        <v>1600</v>
      </c>
      <c r="G26" s="51"/>
      <c r="H26" s="51"/>
      <c r="I26" s="81">
        <f t="shared" si="1"/>
        <v>1600</v>
      </c>
      <c r="J26" s="2" t="s">
        <v>110</v>
      </c>
      <c r="K26" s="63">
        <f t="shared" si="2"/>
        <v>2</v>
      </c>
      <c r="M26" s="14">
        <f t="shared" ref="M26:M87" si="4">+F26</f>
        <v>1600</v>
      </c>
      <c r="P26" t="s">
        <v>128</v>
      </c>
      <c r="Q26" s="6"/>
    </row>
    <row r="27" spans="1:17" x14ac:dyDescent="0.25">
      <c r="A27" t="s">
        <v>46</v>
      </c>
      <c r="B27" s="26" t="s">
        <v>92</v>
      </c>
      <c r="C27" s="60">
        <v>1</v>
      </c>
      <c r="D27" s="66" t="s">
        <v>12</v>
      </c>
      <c r="E27" s="61">
        <v>95</v>
      </c>
      <c r="F27" s="21">
        <f t="shared" si="0"/>
        <v>95</v>
      </c>
      <c r="G27" s="51"/>
      <c r="H27" s="51"/>
      <c r="I27" s="81">
        <f t="shared" si="1"/>
        <v>95</v>
      </c>
      <c r="J27" s="2" t="s">
        <v>111</v>
      </c>
      <c r="K27" s="63">
        <f t="shared" si="2"/>
        <v>1</v>
      </c>
      <c r="M27" s="14">
        <f t="shared" si="4"/>
        <v>95</v>
      </c>
      <c r="P27" t="s">
        <v>128</v>
      </c>
      <c r="Q27" s="6"/>
    </row>
    <row r="28" spans="1:17" x14ac:dyDescent="0.25">
      <c r="A28" t="s">
        <v>46</v>
      </c>
      <c r="B28" s="26" t="s">
        <v>93</v>
      </c>
      <c r="C28" s="60">
        <v>1</v>
      </c>
      <c r="D28" s="66" t="s">
        <v>12</v>
      </c>
      <c r="E28" s="61">
        <v>95</v>
      </c>
      <c r="F28" s="21">
        <f t="shared" si="0"/>
        <v>95</v>
      </c>
      <c r="G28" s="51"/>
      <c r="H28" s="51"/>
      <c r="I28" s="81">
        <f t="shared" si="1"/>
        <v>95</v>
      </c>
      <c r="J28" s="2" t="s">
        <v>112</v>
      </c>
      <c r="K28" s="63">
        <f t="shared" si="2"/>
        <v>1</v>
      </c>
      <c r="M28" s="14">
        <f t="shared" si="4"/>
        <v>95</v>
      </c>
      <c r="P28" t="s">
        <v>128</v>
      </c>
      <c r="Q28" s="6"/>
    </row>
    <row r="29" spans="1:17" x14ac:dyDescent="0.25">
      <c r="A29" t="s">
        <v>46</v>
      </c>
      <c r="B29" s="26" t="s">
        <v>94</v>
      </c>
      <c r="C29" s="59">
        <v>1</v>
      </c>
      <c r="D29" s="66" t="s">
        <v>12</v>
      </c>
      <c r="E29" s="61">
        <v>95</v>
      </c>
      <c r="F29" s="21">
        <f t="shared" si="0"/>
        <v>95</v>
      </c>
      <c r="G29" s="51"/>
      <c r="H29" s="51"/>
      <c r="I29" s="81">
        <f t="shared" si="1"/>
        <v>95</v>
      </c>
      <c r="J29" s="2" t="s">
        <v>87</v>
      </c>
      <c r="K29" s="63">
        <f t="shared" si="2"/>
        <v>1</v>
      </c>
      <c r="M29" s="14">
        <f t="shared" si="4"/>
        <v>95</v>
      </c>
      <c r="P29" t="s">
        <v>128</v>
      </c>
      <c r="Q29" s="6"/>
    </row>
    <row r="30" spans="1:17" x14ac:dyDescent="0.25">
      <c r="A30" t="s">
        <v>46</v>
      </c>
      <c r="B30" s="26" t="s">
        <v>84</v>
      </c>
      <c r="C30" s="60">
        <v>1</v>
      </c>
      <c r="D30" s="66" t="s">
        <v>86</v>
      </c>
      <c r="E30" s="61">
        <v>1450</v>
      </c>
      <c r="F30" s="21">
        <f t="shared" si="0"/>
        <v>1450</v>
      </c>
      <c r="G30" s="51"/>
      <c r="H30" s="51"/>
      <c r="I30" s="81">
        <f t="shared" si="1"/>
        <v>1450</v>
      </c>
      <c r="J30" s="2" t="s">
        <v>118</v>
      </c>
      <c r="K30" s="63">
        <f t="shared" si="2"/>
        <v>1</v>
      </c>
      <c r="M30" s="14">
        <f t="shared" si="4"/>
        <v>1450</v>
      </c>
      <c r="P30" t="s">
        <v>128</v>
      </c>
      <c r="Q30" s="6"/>
    </row>
    <row r="31" spans="1:17" x14ac:dyDescent="0.25">
      <c r="A31" t="s">
        <v>46</v>
      </c>
      <c r="B31" s="26" t="s">
        <v>95</v>
      </c>
      <c r="C31" s="59">
        <v>0.5</v>
      </c>
      <c r="D31" s="66" t="s">
        <v>86</v>
      </c>
      <c r="E31" s="61">
        <v>650</v>
      </c>
      <c r="F31" s="21">
        <f t="shared" si="0"/>
        <v>325</v>
      </c>
      <c r="G31" s="51"/>
      <c r="H31" s="51"/>
      <c r="I31" s="81">
        <f t="shared" si="1"/>
        <v>325</v>
      </c>
      <c r="J31" s="2" t="s">
        <v>113</v>
      </c>
      <c r="K31" s="63">
        <f t="shared" si="2"/>
        <v>0.5</v>
      </c>
      <c r="M31" s="14">
        <f t="shared" si="4"/>
        <v>325</v>
      </c>
      <c r="P31" t="s">
        <v>128</v>
      </c>
      <c r="Q31" s="6"/>
    </row>
    <row r="32" spans="1:17" x14ac:dyDescent="0.25">
      <c r="A32" t="s">
        <v>46</v>
      </c>
      <c r="B32" s="26" t="s">
        <v>96</v>
      </c>
      <c r="C32" s="59">
        <v>0.5</v>
      </c>
      <c r="D32" s="66" t="s">
        <v>86</v>
      </c>
      <c r="E32" s="61">
        <v>630</v>
      </c>
      <c r="F32" s="21">
        <f t="shared" si="0"/>
        <v>315</v>
      </c>
      <c r="G32" s="51"/>
      <c r="H32" s="51"/>
      <c r="I32" s="81">
        <f t="shared" si="1"/>
        <v>315</v>
      </c>
      <c r="J32" s="2" t="s">
        <v>114</v>
      </c>
      <c r="K32" s="63">
        <f t="shared" si="2"/>
        <v>0.5</v>
      </c>
      <c r="M32" s="14">
        <f t="shared" si="4"/>
        <v>315</v>
      </c>
      <c r="P32" t="s">
        <v>128</v>
      </c>
      <c r="Q32" s="6"/>
    </row>
    <row r="33" spans="1:17" x14ac:dyDescent="0.25">
      <c r="A33" t="s">
        <v>46</v>
      </c>
      <c r="B33" s="26" t="s">
        <v>81</v>
      </c>
      <c r="C33" s="59">
        <v>1</v>
      </c>
      <c r="D33" s="66" t="s">
        <v>86</v>
      </c>
      <c r="E33" s="61">
        <v>215</v>
      </c>
      <c r="F33" s="21">
        <f t="shared" si="0"/>
        <v>215</v>
      </c>
      <c r="G33" s="51"/>
      <c r="H33" s="51"/>
      <c r="I33" s="81">
        <f t="shared" si="1"/>
        <v>215</v>
      </c>
      <c r="J33" s="2" t="s">
        <v>115</v>
      </c>
      <c r="K33" s="63">
        <f t="shared" si="2"/>
        <v>1</v>
      </c>
      <c r="M33" s="14">
        <f t="shared" si="4"/>
        <v>215</v>
      </c>
      <c r="P33" t="s">
        <v>128</v>
      </c>
      <c r="Q33" s="6"/>
    </row>
    <row r="34" spans="1:17" x14ac:dyDescent="0.25">
      <c r="A34" t="s">
        <v>46</v>
      </c>
      <c r="B34" s="26" t="s">
        <v>99</v>
      </c>
      <c r="C34" s="59">
        <v>30</v>
      </c>
      <c r="D34" s="66" t="s">
        <v>97</v>
      </c>
      <c r="E34" s="61">
        <v>45</v>
      </c>
      <c r="F34" s="21">
        <f t="shared" si="0"/>
        <v>1350</v>
      </c>
      <c r="G34" s="51"/>
      <c r="H34" s="51"/>
      <c r="I34" s="81">
        <f t="shared" si="1"/>
        <v>1350</v>
      </c>
      <c r="J34" s="2" t="s">
        <v>116</v>
      </c>
      <c r="K34" s="63">
        <f t="shared" si="2"/>
        <v>30</v>
      </c>
      <c r="M34" s="14">
        <f t="shared" si="4"/>
        <v>1350</v>
      </c>
      <c r="P34" t="s">
        <v>128</v>
      </c>
      <c r="Q34" s="6"/>
    </row>
    <row r="35" spans="1:17" x14ac:dyDescent="0.25">
      <c r="A35" t="s">
        <v>46</v>
      </c>
      <c r="B35" s="26" t="s">
        <v>85</v>
      </c>
      <c r="C35" s="59">
        <v>1</v>
      </c>
      <c r="D35" s="66" t="s">
        <v>98</v>
      </c>
      <c r="E35" s="61">
        <v>500</v>
      </c>
      <c r="F35" s="21">
        <f t="shared" si="0"/>
        <v>500</v>
      </c>
      <c r="G35" s="51"/>
      <c r="H35" s="51"/>
      <c r="I35" s="81">
        <f t="shared" si="1"/>
        <v>500</v>
      </c>
      <c r="J35" s="2" t="s">
        <v>118</v>
      </c>
      <c r="K35" s="63">
        <f t="shared" si="2"/>
        <v>1</v>
      </c>
      <c r="M35" s="14">
        <f t="shared" si="4"/>
        <v>500</v>
      </c>
      <c r="P35" t="s">
        <v>128</v>
      </c>
      <c r="Q35" s="6"/>
    </row>
    <row r="36" spans="1:17" x14ac:dyDescent="0.25">
      <c r="A36" t="s">
        <v>46</v>
      </c>
      <c r="B36" s="26" t="s">
        <v>100</v>
      </c>
      <c r="C36" s="59">
        <v>30</v>
      </c>
      <c r="D36" s="66" t="s">
        <v>97</v>
      </c>
      <c r="E36" s="36">
        <v>30</v>
      </c>
      <c r="F36" s="21">
        <f t="shared" si="0"/>
        <v>900</v>
      </c>
      <c r="G36" s="51"/>
      <c r="H36" s="51"/>
      <c r="I36" s="81">
        <f t="shared" si="1"/>
        <v>900</v>
      </c>
      <c r="J36" s="2" t="s">
        <v>117</v>
      </c>
      <c r="K36" s="63">
        <f t="shared" si="2"/>
        <v>30</v>
      </c>
      <c r="M36" s="14">
        <f t="shared" si="4"/>
        <v>900</v>
      </c>
      <c r="P36" t="s">
        <v>128</v>
      </c>
      <c r="Q36" s="6"/>
    </row>
    <row r="37" spans="1:17" hidden="1" x14ac:dyDescent="0.25">
      <c r="B37" s="26"/>
      <c r="C37" s="59"/>
      <c r="D37" s="66"/>
      <c r="E37" s="36"/>
      <c r="F37" s="21"/>
      <c r="G37" s="51"/>
      <c r="H37" s="51"/>
      <c r="I37" s="81">
        <f t="shared" si="1"/>
        <v>0</v>
      </c>
      <c r="J37" s="2"/>
      <c r="K37" s="63">
        <f t="shared" si="2"/>
        <v>0</v>
      </c>
      <c r="M37" s="14">
        <f t="shared" si="4"/>
        <v>0</v>
      </c>
      <c r="Q37" s="6"/>
    </row>
    <row r="38" spans="1:17" hidden="1" x14ac:dyDescent="0.25">
      <c r="B38" s="26"/>
      <c r="C38" s="59"/>
      <c r="D38" s="66"/>
      <c r="E38" s="36"/>
      <c r="F38" s="21"/>
      <c r="G38" s="51"/>
      <c r="H38" s="51"/>
      <c r="I38" s="81">
        <f t="shared" si="1"/>
        <v>0</v>
      </c>
      <c r="J38" s="2"/>
      <c r="K38" s="63">
        <f t="shared" si="2"/>
        <v>0</v>
      </c>
      <c r="M38" s="14">
        <f t="shared" si="4"/>
        <v>0</v>
      </c>
      <c r="Q38" s="6"/>
    </row>
    <row r="39" spans="1:17" hidden="1" x14ac:dyDescent="0.25">
      <c r="B39" s="26"/>
      <c r="C39" s="59"/>
      <c r="D39" s="66"/>
      <c r="E39" s="36"/>
      <c r="F39" s="21"/>
      <c r="G39" s="51"/>
      <c r="H39" s="51"/>
      <c r="I39" s="81">
        <f t="shared" si="1"/>
        <v>0</v>
      </c>
      <c r="J39" s="2"/>
      <c r="K39" s="63">
        <f t="shared" si="2"/>
        <v>0</v>
      </c>
      <c r="M39" s="14">
        <f t="shared" si="4"/>
        <v>0</v>
      </c>
      <c r="Q39" s="6"/>
    </row>
    <row r="40" spans="1:17" hidden="1" x14ac:dyDescent="0.25">
      <c r="B40" s="26"/>
      <c r="C40" s="59"/>
      <c r="D40" s="66"/>
      <c r="E40" s="36"/>
      <c r="F40" s="21"/>
      <c r="G40" s="51"/>
      <c r="H40" s="51"/>
      <c r="I40" s="81">
        <f t="shared" si="1"/>
        <v>0</v>
      </c>
      <c r="J40" s="2"/>
      <c r="K40" s="63">
        <f t="shared" si="2"/>
        <v>0</v>
      </c>
      <c r="M40" s="14">
        <f t="shared" si="4"/>
        <v>0</v>
      </c>
      <c r="Q40" s="6"/>
    </row>
    <row r="41" spans="1:17" hidden="1" x14ac:dyDescent="0.25">
      <c r="B41" s="26"/>
      <c r="C41" s="59"/>
      <c r="D41" s="66"/>
      <c r="E41" s="36"/>
      <c r="F41" s="21"/>
      <c r="G41" s="51"/>
      <c r="H41" s="51"/>
      <c r="I41" s="81">
        <f t="shared" si="1"/>
        <v>0</v>
      </c>
      <c r="J41" s="2"/>
      <c r="K41" s="63">
        <f t="shared" si="2"/>
        <v>0</v>
      </c>
      <c r="M41" s="14">
        <f t="shared" si="4"/>
        <v>0</v>
      </c>
      <c r="Q41" s="6"/>
    </row>
    <row r="42" spans="1:17" hidden="1" x14ac:dyDescent="0.25">
      <c r="B42" s="26"/>
      <c r="C42" s="59"/>
      <c r="D42" s="66"/>
      <c r="E42" s="36"/>
      <c r="F42" s="21"/>
      <c r="G42" s="51"/>
      <c r="H42" s="51"/>
      <c r="I42" s="81">
        <f t="shared" si="1"/>
        <v>0</v>
      </c>
      <c r="J42" s="2"/>
      <c r="K42" s="63">
        <f t="shared" si="2"/>
        <v>0</v>
      </c>
      <c r="M42" s="14">
        <f t="shared" si="4"/>
        <v>0</v>
      </c>
      <c r="Q42" s="6"/>
    </row>
    <row r="43" spans="1:17" hidden="1" x14ac:dyDescent="0.25">
      <c r="B43" s="26"/>
      <c r="C43" s="59"/>
      <c r="D43" s="66"/>
      <c r="E43" s="36"/>
      <c r="F43" s="21"/>
      <c r="G43" s="51"/>
      <c r="H43" s="51"/>
      <c r="I43" s="81">
        <f t="shared" si="1"/>
        <v>0</v>
      </c>
      <c r="J43" s="2"/>
      <c r="K43" s="63">
        <f t="shared" si="2"/>
        <v>0</v>
      </c>
      <c r="M43" s="14">
        <f t="shared" si="4"/>
        <v>0</v>
      </c>
      <c r="Q43" s="6"/>
    </row>
    <row r="44" spans="1:17" hidden="1" x14ac:dyDescent="0.25">
      <c r="B44" s="26"/>
      <c r="C44" s="59"/>
      <c r="D44" s="66"/>
      <c r="E44" s="36"/>
      <c r="F44" s="21"/>
      <c r="G44" s="51"/>
      <c r="H44" s="51"/>
      <c r="I44" s="81">
        <f t="shared" si="1"/>
        <v>0</v>
      </c>
      <c r="J44" s="2"/>
      <c r="K44" s="63">
        <f t="shared" si="2"/>
        <v>0</v>
      </c>
      <c r="M44" s="14">
        <f t="shared" si="4"/>
        <v>0</v>
      </c>
      <c r="Q44" s="6"/>
    </row>
    <row r="45" spans="1:17" hidden="1" x14ac:dyDescent="0.25">
      <c r="B45" s="26"/>
      <c r="C45" s="59"/>
      <c r="D45" s="66"/>
      <c r="E45" s="36"/>
      <c r="F45" s="25"/>
      <c r="G45" s="51"/>
      <c r="H45" s="51"/>
      <c r="I45" s="81">
        <f t="shared" si="1"/>
        <v>0</v>
      </c>
      <c r="J45" s="2"/>
      <c r="K45" s="2">
        <f t="shared" si="2"/>
        <v>0</v>
      </c>
      <c r="M45" s="14">
        <f t="shared" si="4"/>
        <v>0</v>
      </c>
      <c r="Q45" s="6"/>
    </row>
    <row r="46" spans="1:17" hidden="1" x14ac:dyDescent="0.25">
      <c r="B46" s="26"/>
      <c r="C46" s="59"/>
      <c r="D46" s="66"/>
      <c r="E46" s="36"/>
      <c r="F46" s="25"/>
      <c r="G46" s="51"/>
      <c r="H46" s="51"/>
      <c r="I46" s="81">
        <f t="shared" si="1"/>
        <v>0</v>
      </c>
      <c r="J46" s="2"/>
      <c r="K46" s="2">
        <f t="shared" si="2"/>
        <v>0</v>
      </c>
      <c r="M46" s="14">
        <f t="shared" si="4"/>
        <v>0</v>
      </c>
      <c r="Q46" s="6"/>
    </row>
    <row r="47" spans="1:17" hidden="1" x14ac:dyDescent="0.25">
      <c r="B47" s="26"/>
      <c r="C47" s="59"/>
      <c r="D47" s="66"/>
      <c r="E47" s="36"/>
      <c r="F47" s="25"/>
      <c r="G47" s="51"/>
      <c r="H47" s="51"/>
      <c r="I47" s="81">
        <f t="shared" si="1"/>
        <v>0</v>
      </c>
      <c r="J47" s="2"/>
      <c r="K47" s="2">
        <f t="shared" si="2"/>
        <v>0</v>
      </c>
      <c r="M47" s="14">
        <f t="shared" si="4"/>
        <v>0</v>
      </c>
      <c r="Q47" s="6"/>
    </row>
    <row r="48" spans="1:17" hidden="1" x14ac:dyDescent="0.25">
      <c r="B48" s="26"/>
      <c r="C48" s="59"/>
      <c r="D48" s="66"/>
      <c r="E48" s="36"/>
      <c r="F48" s="25"/>
      <c r="G48" s="51"/>
      <c r="H48" s="51"/>
      <c r="I48" s="81">
        <f t="shared" si="1"/>
        <v>0</v>
      </c>
      <c r="J48" s="2"/>
      <c r="K48" s="2">
        <f t="shared" si="2"/>
        <v>0</v>
      </c>
      <c r="M48" s="14">
        <f t="shared" si="4"/>
        <v>0</v>
      </c>
      <c r="Q48" s="6"/>
    </row>
    <row r="49" spans="2:17" hidden="1" x14ac:dyDescent="0.25">
      <c r="B49" s="26"/>
      <c r="C49" s="26"/>
      <c r="D49" s="25"/>
      <c r="E49" s="26"/>
      <c r="F49" s="25"/>
      <c r="G49" s="51"/>
      <c r="H49" s="51"/>
      <c r="I49" s="81"/>
      <c r="J49" s="2"/>
      <c r="K49" s="2"/>
      <c r="M49" s="14">
        <f t="shared" si="4"/>
        <v>0</v>
      </c>
      <c r="Q49" s="6"/>
    </row>
    <row r="50" spans="2:17" hidden="1" x14ac:dyDescent="0.25">
      <c r="B50" s="26"/>
      <c r="C50" s="26"/>
      <c r="D50" s="25"/>
      <c r="E50" s="26"/>
      <c r="F50" s="25"/>
      <c r="G50" s="51"/>
      <c r="H50" s="51"/>
      <c r="I50" s="81"/>
      <c r="J50" s="2"/>
      <c r="K50" s="2"/>
      <c r="M50" s="14">
        <f t="shared" si="4"/>
        <v>0</v>
      </c>
      <c r="Q50" s="6"/>
    </row>
    <row r="51" spans="2:17" hidden="1" x14ac:dyDescent="0.25">
      <c r="B51" s="26"/>
      <c r="C51" s="26"/>
      <c r="D51" s="25"/>
      <c r="E51" s="26"/>
      <c r="F51" s="25"/>
      <c r="G51" s="51"/>
      <c r="H51" s="51"/>
      <c r="I51" s="81"/>
      <c r="J51" s="2"/>
      <c r="K51" s="2"/>
      <c r="M51" s="14">
        <f t="shared" si="4"/>
        <v>0</v>
      </c>
      <c r="Q51" s="6"/>
    </row>
    <row r="52" spans="2:17" hidden="1" x14ac:dyDescent="0.25">
      <c r="B52" s="26"/>
      <c r="C52" s="26"/>
      <c r="D52" s="25"/>
      <c r="E52" s="26"/>
      <c r="F52" s="25"/>
      <c r="G52" s="51"/>
      <c r="H52" s="51"/>
      <c r="I52" s="81"/>
      <c r="J52" s="2"/>
      <c r="K52" s="2"/>
      <c r="M52" s="14">
        <f t="shared" si="4"/>
        <v>0</v>
      </c>
      <c r="Q52" s="6"/>
    </row>
    <row r="53" spans="2:17" hidden="1" x14ac:dyDescent="0.25">
      <c r="B53" s="26"/>
      <c r="C53" s="26"/>
      <c r="D53" s="25"/>
      <c r="E53" s="26"/>
      <c r="F53" s="25"/>
      <c r="G53" s="51"/>
      <c r="H53" s="51"/>
      <c r="I53" s="81"/>
      <c r="J53" s="2"/>
      <c r="K53" s="2"/>
      <c r="M53" s="14">
        <f t="shared" si="4"/>
        <v>0</v>
      </c>
      <c r="Q53" s="6"/>
    </row>
    <row r="54" spans="2:17" hidden="1" x14ac:dyDescent="0.25">
      <c r="B54" s="26"/>
      <c r="C54" s="26"/>
      <c r="D54" s="25"/>
      <c r="E54" s="26"/>
      <c r="F54" s="25"/>
      <c r="G54" s="51"/>
      <c r="H54" s="51"/>
      <c r="I54" s="81"/>
      <c r="J54" s="2"/>
      <c r="K54" s="2"/>
      <c r="M54" s="14">
        <f t="shared" si="4"/>
        <v>0</v>
      </c>
      <c r="Q54" s="6"/>
    </row>
    <row r="55" spans="2:17" hidden="1" x14ac:dyDescent="0.25">
      <c r="B55" s="26"/>
      <c r="C55" s="26"/>
      <c r="D55" s="25"/>
      <c r="E55" s="26"/>
      <c r="F55" s="25"/>
      <c r="G55" s="51"/>
      <c r="H55" s="51"/>
      <c r="I55" s="81"/>
      <c r="J55" s="2"/>
      <c r="K55" s="2"/>
      <c r="M55" s="14">
        <f t="shared" si="4"/>
        <v>0</v>
      </c>
      <c r="Q55" s="6"/>
    </row>
    <row r="56" spans="2:17" hidden="1" x14ac:dyDescent="0.25">
      <c r="B56" s="26"/>
      <c r="C56" s="26"/>
      <c r="D56" s="25"/>
      <c r="E56" s="26"/>
      <c r="F56" s="25"/>
      <c r="G56" s="51"/>
      <c r="H56" s="51"/>
      <c r="I56" s="81"/>
      <c r="J56" s="2"/>
      <c r="K56" s="2"/>
      <c r="M56" s="14">
        <f t="shared" si="4"/>
        <v>0</v>
      </c>
      <c r="Q56" s="6"/>
    </row>
    <row r="57" spans="2:17" hidden="1" x14ac:dyDescent="0.25">
      <c r="B57" s="26"/>
      <c r="C57" s="26"/>
      <c r="D57" s="25"/>
      <c r="E57" s="26"/>
      <c r="F57" s="25"/>
      <c r="G57" s="51"/>
      <c r="H57" s="51"/>
      <c r="I57" s="81"/>
      <c r="J57" s="2"/>
      <c r="K57" s="2"/>
      <c r="M57" s="14">
        <f t="shared" si="4"/>
        <v>0</v>
      </c>
      <c r="Q57" s="6"/>
    </row>
    <row r="58" spans="2:17" hidden="1" x14ac:dyDescent="0.25">
      <c r="B58" s="26"/>
      <c r="C58" s="26"/>
      <c r="D58" s="25"/>
      <c r="E58" s="26"/>
      <c r="F58" s="25"/>
      <c r="G58" s="51"/>
      <c r="H58" s="51"/>
      <c r="I58" s="81"/>
      <c r="J58" s="2"/>
      <c r="K58" s="2"/>
      <c r="M58" s="14">
        <f t="shared" si="4"/>
        <v>0</v>
      </c>
      <c r="Q58" s="6"/>
    </row>
    <row r="59" spans="2:17" hidden="1" x14ac:dyDescent="0.25">
      <c r="B59" s="26"/>
      <c r="C59" s="26"/>
      <c r="D59" s="25"/>
      <c r="E59" s="26"/>
      <c r="F59" s="25"/>
      <c r="G59" s="51"/>
      <c r="H59" s="51"/>
      <c r="I59" s="81"/>
      <c r="J59" s="2"/>
      <c r="K59" s="2"/>
      <c r="M59" s="14">
        <f t="shared" si="4"/>
        <v>0</v>
      </c>
      <c r="Q59" s="6"/>
    </row>
    <row r="60" spans="2:17" hidden="1" x14ac:dyDescent="0.25">
      <c r="B60" s="26"/>
      <c r="C60" s="26"/>
      <c r="D60" s="25"/>
      <c r="E60" s="26"/>
      <c r="F60" s="25"/>
      <c r="G60" s="51"/>
      <c r="H60" s="51"/>
      <c r="I60" s="81"/>
      <c r="J60" s="2"/>
      <c r="K60" s="2"/>
      <c r="M60" s="14">
        <f t="shared" si="4"/>
        <v>0</v>
      </c>
      <c r="Q60" s="6"/>
    </row>
    <row r="61" spans="2:17" hidden="1" x14ac:dyDescent="0.25">
      <c r="B61" s="26"/>
      <c r="C61" s="26"/>
      <c r="D61" s="25"/>
      <c r="E61" s="26"/>
      <c r="F61" s="25"/>
      <c r="G61" s="51"/>
      <c r="H61" s="51"/>
      <c r="I61" s="81"/>
      <c r="J61" s="2"/>
      <c r="K61" s="2"/>
      <c r="M61" s="14">
        <f t="shared" si="4"/>
        <v>0</v>
      </c>
      <c r="Q61" s="6"/>
    </row>
    <row r="62" spans="2:17" hidden="1" x14ac:dyDescent="0.25">
      <c r="B62" s="26"/>
      <c r="C62" s="26"/>
      <c r="D62" s="25"/>
      <c r="E62" s="26"/>
      <c r="F62" s="25"/>
      <c r="G62" s="51"/>
      <c r="H62" s="51"/>
      <c r="I62" s="81"/>
      <c r="J62" s="2"/>
      <c r="K62" s="2"/>
      <c r="M62" s="14">
        <f t="shared" si="4"/>
        <v>0</v>
      </c>
      <c r="Q62" s="6"/>
    </row>
    <row r="63" spans="2:17" hidden="1" x14ac:dyDescent="0.25">
      <c r="B63" s="26"/>
      <c r="C63" s="26"/>
      <c r="D63" s="25"/>
      <c r="E63" s="26"/>
      <c r="F63" s="25"/>
      <c r="G63" s="51"/>
      <c r="H63" s="51"/>
      <c r="I63" s="81"/>
      <c r="J63" s="2"/>
      <c r="K63" s="2"/>
      <c r="M63" s="14">
        <f t="shared" si="4"/>
        <v>0</v>
      </c>
      <c r="Q63" s="6"/>
    </row>
    <row r="64" spans="2:17" hidden="1" x14ac:dyDescent="0.25">
      <c r="B64" s="26"/>
      <c r="C64" s="26"/>
      <c r="D64" s="25"/>
      <c r="E64" s="26"/>
      <c r="F64" s="25"/>
      <c r="G64" s="51"/>
      <c r="H64" s="51"/>
      <c r="I64" s="81"/>
      <c r="J64" s="2"/>
      <c r="K64" s="2"/>
      <c r="M64" s="14">
        <f t="shared" si="4"/>
        <v>0</v>
      </c>
      <c r="Q64" s="6"/>
    </row>
    <row r="65" spans="2:17" hidden="1" x14ac:dyDescent="0.25">
      <c r="B65" s="26"/>
      <c r="C65" s="26"/>
      <c r="D65" s="25"/>
      <c r="E65" s="26"/>
      <c r="F65" s="25"/>
      <c r="G65" s="51"/>
      <c r="H65" s="51"/>
      <c r="I65" s="81"/>
      <c r="J65" s="2"/>
      <c r="K65" s="2"/>
      <c r="M65" s="14">
        <f t="shared" si="4"/>
        <v>0</v>
      </c>
      <c r="Q65" s="6"/>
    </row>
    <row r="66" spans="2:17" hidden="1" x14ac:dyDescent="0.25">
      <c r="B66" s="26"/>
      <c r="C66" s="26"/>
      <c r="D66" s="25"/>
      <c r="E66" s="26"/>
      <c r="F66" s="25"/>
      <c r="G66" s="51"/>
      <c r="H66" s="51"/>
      <c r="I66" s="81"/>
      <c r="J66" s="2"/>
      <c r="K66" s="2"/>
      <c r="M66" s="14">
        <f t="shared" si="4"/>
        <v>0</v>
      </c>
      <c r="Q66" s="6"/>
    </row>
    <row r="67" spans="2:17" hidden="1" x14ac:dyDescent="0.25">
      <c r="B67" s="26"/>
      <c r="C67" s="26"/>
      <c r="D67" s="25"/>
      <c r="E67" s="26"/>
      <c r="F67" s="25"/>
      <c r="G67" s="51"/>
      <c r="H67" s="51"/>
      <c r="I67" s="81"/>
      <c r="J67" s="2"/>
      <c r="K67" s="2"/>
      <c r="M67" s="14">
        <f t="shared" si="4"/>
        <v>0</v>
      </c>
      <c r="Q67" s="6"/>
    </row>
    <row r="68" spans="2:17" hidden="1" x14ac:dyDescent="0.25">
      <c r="B68" s="26"/>
      <c r="C68" s="26"/>
      <c r="D68" s="25"/>
      <c r="E68" s="26"/>
      <c r="F68" s="25"/>
      <c r="G68" s="51"/>
      <c r="H68" s="51"/>
      <c r="I68" s="81"/>
      <c r="J68" s="2"/>
      <c r="K68" s="2"/>
      <c r="M68" s="14">
        <f t="shared" si="4"/>
        <v>0</v>
      </c>
      <c r="Q68" s="6"/>
    </row>
    <row r="69" spans="2:17" hidden="1" x14ac:dyDescent="0.25">
      <c r="B69" s="26"/>
      <c r="C69" s="26"/>
      <c r="D69" s="25"/>
      <c r="E69" s="26"/>
      <c r="F69" s="25"/>
      <c r="G69" s="51"/>
      <c r="H69" s="51"/>
      <c r="I69" s="81"/>
      <c r="J69" s="2"/>
      <c r="K69" s="2"/>
      <c r="M69" s="14">
        <f t="shared" si="4"/>
        <v>0</v>
      </c>
      <c r="Q69" s="6"/>
    </row>
    <row r="70" spans="2:17" hidden="1" x14ac:dyDescent="0.25">
      <c r="B70" s="26"/>
      <c r="C70" s="26"/>
      <c r="D70" s="25"/>
      <c r="E70" s="26"/>
      <c r="F70" s="25"/>
      <c r="G70" s="51"/>
      <c r="H70" s="51"/>
      <c r="I70" s="81"/>
      <c r="J70" s="2"/>
      <c r="K70" s="2"/>
      <c r="M70" s="14">
        <f t="shared" si="4"/>
        <v>0</v>
      </c>
      <c r="Q70" s="6"/>
    </row>
    <row r="71" spans="2:17" hidden="1" x14ac:dyDescent="0.25">
      <c r="B71" s="26"/>
      <c r="C71" s="26"/>
      <c r="D71" s="25"/>
      <c r="E71" s="26"/>
      <c r="F71" s="25"/>
      <c r="G71" s="51"/>
      <c r="H71" s="51"/>
      <c r="I71" s="81"/>
      <c r="J71" s="2"/>
      <c r="K71" s="2"/>
      <c r="M71" s="14">
        <f t="shared" si="4"/>
        <v>0</v>
      </c>
      <c r="Q71" s="6"/>
    </row>
    <row r="72" spans="2:17" hidden="1" x14ac:dyDescent="0.25">
      <c r="B72" s="26"/>
      <c r="C72" s="26"/>
      <c r="D72" s="25"/>
      <c r="E72" s="26"/>
      <c r="F72" s="25"/>
      <c r="G72" s="51"/>
      <c r="H72" s="51"/>
      <c r="I72" s="81"/>
      <c r="J72" s="2"/>
      <c r="K72" s="2"/>
      <c r="M72" s="14">
        <f t="shared" si="4"/>
        <v>0</v>
      </c>
      <c r="Q72" s="6"/>
    </row>
    <row r="73" spans="2:17" hidden="1" x14ac:dyDescent="0.25">
      <c r="B73" s="26"/>
      <c r="C73" s="26"/>
      <c r="D73" s="25"/>
      <c r="E73" s="26"/>
      <c r="F73" s="25"/>
      <c r="G73" s="51"/>
      <c r="H73" s="51"/>
      <c r="I73" s="81"/>
      <c r="J73" s="2"/>
      <c r="K73" s="2"/>
      <c r="M73" s="14">
        <f t="shared" si="4"/>
        <v>0</v>
      </c>
      <c r="Q73" s="6"/>
    </row>
    <row r="74" spans="2:17" hidden="1" x14ac:dyDescent="0.25">
      <c r="B74" s="26"/>
      <c r="C74" s="26"/>
      <c r="D74" s="25"/>
      <c r="E74" s="26"/>
      <c r="F74" s="25"/>
      <c r="G74" s="51"/>
      <c r="H74" s="51"/>
      <c r="I74" s="81"/>
      <c r="J74" s="2"/>
      <c r="K74" s="2"/>
      <c r="M74" s="14">
        <f t="shared" si="4"/>
        <v>0</v>
      </c>
      <c r="Q74" s="6"/>
    </row>
    <row r="75" spans="2:17" hidden="1" x14ac:dyDescent="0.25">
      <c r="B75" s="26"/>
      <c r="C75" s="26"/>
      <c r="D75" s="25"/>
      <c r="E75" s="26"/>
      <c r="F75" s="25"/>
      <c r="G75" s="51"/>
      <c r="H75" s="51"/>
      <c r="I75" s="81"/>
      <c r="J75" s="2"/>
      <c r="K75" s="2"/>
      <c r="M75" s="14">
        <f t="shared" si="4"/>
        <v>0</v>
      </c>
      <c r="Q75" s="6"/>
    </row>
    <row r="76" spans="2:17" hidden="1" x14ac:dyDescent="0.25">
      <c r="B76" s="26"/>
      <c r="C76" s="26"/>
      <c r="D76" s="25"/>
      <c r="E76" s="26"/>
      <c r="F76" s="25"/>
      <c r="G76" s="51"/>
      <c r="H76" s="51"/>
      <c r="I76" s="81"/>
      <c r="J76" s="2"/>
      <c r="K76" s="2"/>
      <c r="M76" s="14">
        <f t="shared" si="4"/>
        <v>0</v>
      </c>
      <c r="Q76" s="6"/>
    </row>
    <row r="77" spans="2:17" hidden="1" x14ac:dyDescent="0.25">
      <c r="B77" s="26"/>
      <c r="C77" s="26"/>
      <c r="D77" s="25"/>
      <c r="E77" s="26"/>
      <c r="F77" s="25"/>
      <c r="G77" s="51"/>
      <c r="H77" s="51"/>
      <c r="I77" s="81"/>
      <c r="J77" s="2"/>
      <c r="K77" s="2"/>
      <c r="M77" s="14">
        <f t="shared" si="4"/>
        <v>0</v>
      </c>
      <c r="Q77" s="6"/>
    </row>
    <row r="78" spans="2:17" hidden="1" x14ac:dyDescent="0.25">
      <c r="B78" s="26"/>
      <c r="C78" s="26"/>
      <c r="D78" s="25"/>
      <c r="E78" s="26"/>
      <c r="F78" s="25"/>
      <c r="G78" s="51"/>
      <c r="H78" s="51"/>
      <c r="I78" s="81"/>
      <c r="J78" s="2"/>
      <c r="K78" s="2"/>
      <c r="M78" s="14">
        <f t="shared" si="4"/>
        <v>0</v>
      </c>
      <c r="Q78" s="6"/>
    </row>
    <row r="79" spans="2:17" hidden="1" x14ac:dyDescent="0.25">
      <c r="B79" s="26"/>
      <c r="C79" s="26"/>
      <c r="D79" s="25"/>
      <c r="E79" s="26"/>
      <c r="F79" s="25"/>
      <c r="G79" s="51"/>
      <c r="H79" s="51"/>
      <c r="I79" s="81"/>
      <c r="J79" s="2"/>
      <c r="K79" s="2"/>
      <c r="M79" s="14">
        <f t="shared" si="4"/>
        <v>0</v>
      </c>
      <c r="Q79" s="6"/>
    </row>
    <row r="80" spans="2:17" hidden="1" x14ac:dyDescent="0.25">
      <c r="B80" s="26"/>
      <c r="C80" s="26"/>
      <c r="D80" s="25"/>
      <c r="E80" s="26"/>
      <c r="F80" s="25"/>
      <c r="G80" s="51"/>
      <c r="H80" s="51"/>
      <c r="I80" s="81"/>
      <c r="J80" s="2"/>
      <c r="K80" s="2"/>
      <c r="M80" s="14">
        <f t="shared" si="4"/>
        <v>0</v>
      </c>
      <c r="Q80" s="6"/>
    </row>
    <row r="81" spans="2:17" hidden="1" x14ac:dyDescent="0.25">
      <c r="B81" s="26"/>
      <c r="C81" s="26"/>
      <c r="D81" s="25"/>
      <c r="E81" s="26"/>
      <c r="F81" s="25"/>
      <c r="G81" s="51"/>
      <c r="H81" s="51"/>
      <c r="I81" s="81"/>
      <c r="J81" s="2"/>
      <c r="K81" s="2"/>
      <c r="M81" s="14">
        <f t="shared" si="4"/>
        <v>0</v>
      </c>
      <c r="Q81" s="6"/>
    </row>
    <row r="82" spans="2:17" hidden="1" x14ac:dyDescent="0.25">
      <c r="B82" s="26"/>
      <c r="C82" s="26"/>
      <c r="D82" s="25"/>
      <c r="E82" s="26"/>
      <c r="F82" s="25"/>
      <c r="G82" s="51"/>
      <c r="H82" s="51"/>
      <c r="I82" s="81"/>
      <c r="J82" s="2"/>
      <c r="K82" s="2"/>
      <c r="M82" s="14">
        <f t="shared" si="4"/>
        <v>0</v>
      </c>
      <c r="Q82" s="6"/>
    </row>
    <row r="83" spans="2:17" hidden="1" x14ac:dyDescent="0.25">
      <c r="B83" s="26"/>
      <c r="C83" s="26"/>
      <c r="D83" s="25"/>
      <c r="E83" s="26"/>
      <c r="F83" s="25"/>
      <c r="G83" s="51"/>
      <c r="H83" s="51"/>
      <c r="I83" s="81"/>
      <c r="J83" s="2"/>
      <c r="K83" s="2"/>
      <c r="M83" s="14">
        <f t="shared" si="4"/>
        <v>0</v>
      </c>
      <c r="Q83" s="6"/>
    </row>
    <row r="84" spans="2:17" hidden="1" x14ac:dyDescent="0.25">
      <c r="B84" s="26"/>
      <c r="C84" s="26"/>
      <c r="D84" s="25"/>
      <c r="E84" s="26"/>
      <c r="F84" s="25"/>
      <c r="G84" s="51"/>
      <c r="H84" s="51"/>
      <c r="I84" s="81"/>
      <c r="J84" s="2"/>
      <c r="K84" s="2"/>
      <c r="M84" s="14">
        <f t="shared" si="4"/>
        <v>0</v>
      </c>
      <c r="Q84" s="6"/>
    </row>
    <row r="85" spans="2:17" hidden="1" x14ac:dyDescent="0.25">
      <c r="B85" s="26"/>
      <c r="C85" s="26"/>
      <c r="D85" s="25"/>
      <c r="E85" s="26"/>
      <c r="F85" s="25"/>
      <c r="G85" s="51"/>
      <c r="H85" s="51"/>
      <c r="I85" s="81"/>
      <c r="J85" s="2"/>
      <c r="K85" s="2"/>
      <c r="M85" s="14">
        <f t="shared" si="4"/>
        <v>0</v>
      </c>
      <c r="Q85" s="6"/>
    </row>
    <row r="86" spans="2:17" hidden="1" x14ac:dyDescent="0.25">
      <c r="B86" s="26"/>
      <c r="C86" s="26"/>
      <c r="D86" s="25"/>
      <c r="E86" s="26"/>
      <c r="F86" s="25"/>
      <c r="G86" s="51"/>
      <c r="H86" s="51"/>
      <c r="I86" s="81"/>
      <c r="J86" s="2"/>
      <c r="K86" s="2"/>
      <c r="M86" s="14">
        <f t="shared" si="4"/>
        <v>0</v>
      </c>
      <c r="Q86" s="6"/>
    </row>
    <row r="87" spans="2:17" hidden="1" x14ac:dyDescent="0.25">
      <c r="B87" s="26"/>
      <c r="C87" s="26"/>
      <c r="D87" s="25"/>
      <c r="E87" s="26"/>
      <c r="F87" s="25"/>
      <c r="G87" s="51"/>
      <c r="H87" s="51"/>
      <c r="I87" s="81"/>
      <c r="J87" s="2"/>
      <c r="K87" s="2"/>
      <c r="M87" s="14">
        <f t="shared" si="4"/>
        <v>0</v>
      </c>
      <c r="Q87" s="6"/>
    </row>
    <row r="88" spans="2:17" hidden="1" x14ac:dyDescent="0.25">
      <c r="B88" s="26"/>
      <c r="C88" s="26"/>
      <c r="D88" s="25"/>
      <c r="E88" s="26"/>
      <c r="F88" s="25"/>
      <c r="G88" s="51"/>
      <c r="H88" s="51"/>
      <c r="I88" s="81"/>
      <c r="J88" s="2"/>
      <c r="K88" s="2"/>
      <c r="M88" s="14">
        <f t="shared" ref="M88:M151" si="5">+F88</f>
        <v>0</v>
      </c>
      <c r="Q88" s="6"/>
    </row>
    <row r="89" spans="2:17" hidden="1" x14ac:dyDescent="0.25">
      <c r="B89" s="26"/>
      <c r="C89" s="26"/>
      <c r="D89" s="25"/>
      <c r="E89" s="26"/>
      <c r="F89" s="25"/>
      <c r="G89" s="51"/>
      <c r="H89" s="51"/>
      <c r="I89" s="81"/>
      <c r="J89" s="2"/>
      <c r="K89" s="2"/>
      <c r="M89" s="14">
        <f t="shared" si="5"/>
        <v>0</v>
      </c>
      <c r="Q89" s="6"/>
    </row>
    <row r="90" spans="2:17" hidden="1" x14ac:dyDescent="0.25">
      <c r="B90" s="26"/>
      <c r="C90" s="26"/>
      <c r="D90" s="25"/>
      <c r="E90" s="26"/>
      <c r="F90" s="25"/>
      <c r="G90" s="51"/>
      <c r="H90" s="51"/>
      <c r="I90" s="81"/>
      <c r="J90" s="2"/>
      <c r="K90" s="2"/>
      <c r="M90" s="14">
        <f t="shared" si="5"/>
        <v>0</v>
      </c>
      <c r="Q90" s="6"/>
    </row>
    <row r="91" spans="2:17" hidden="1" x14ac:dyDescent="0.25">
      <c r="B91" s="26"/>
      <c r="C91" s="26"/>
      <c r="D91" s="25"/>
      <c r="E91" s="26"/>
      <c r="F91" s="25"/>
      <c r="G91" s="51"/>
      <c r="H91" s="51"/>
      <c r="I91" s="81"/>
      <c r="J91" s="2"/>
      <c r="K91" s="2"/>
      <c r="M91" s="14">
        <f t="shared" si="5"/>
        <v>0</v>
      </c>
      <c r="Q91" s="6"/>
    </row>
    <row r="92" spans="2:17" hidden="1" x14ac:dyDescent="0.25">
      <c r="B92" s="26"/>
      <c r="C92" s="26"/>
      <c r="D92" s="25"/>
      <c r="E92" s="26"/>
      <c r="F92" s="25"/>
      <c r="G92" s="51"/>
      <c r="H92" s="51"/>
      <c r="I92" s="81"/>
      <c r="J92" s="2"/>
      <c r="K92" s="2"/>
      <c r="M92" s="14">
        <f t="shared" si="5"/>
        <v>0</v>
      </c>
      <c r="Q92" s="6"/>
    </row>
    <row r="93" spans="2:17" hidden="1" x14ac:dyDescent="0.25">
      <c r="B93" s="26"/>
      <c r="C93" s="26"/>
      <c r="D93" s="25"/>
      <c r="E93" s="26"/>
      <c r="F93" s="25"/>
      <c r="G93" s="51"/>
      <c r="H93" s="51"/>
      <c r="I93" s="81"/>
      <c r="J93" s="2"/>
      <c r="K93" s="2"/>
      <c r="M93" s="14">
        <f t="shared" si="5"/>
        <v>0</v>
      </c>
      <c r="Q93" s="6"/>
    </row>
    <row r="94" spans="2:17" hidden="1" x14ac:dyDescent="0.25">
      <c r="B94" s="26"/>
      <c r="C94" s="26"/>
      <c r="D94" s="25"/>
      <c r="E94" s="26"/>
      <c r="F94" s="25"/>
      <c r="G94" s="51"/>
      <c r="H94" s="51"/>
      <c r="I94" s="81"/>
      <c r="J94" s="2"/>
      <c r="K94" s="2"/>
      <c r="M94" s="14">
        <f t="shared" si="5"/>
        <v>0</v>
      </c>
      <c r="Q94" s="6"/>
    </row>
    <row r="95" spans="2:17" hidden="1" x14ac:dyDescent="0.25">
      <c r="B95" s="26"/>
      <c r="C95" s="26"/>
      <c r="D95" s="25"/>
      <c r="E95" s="26"/>
      <c r="F95" s="25"/>
      <c r="G95" s="51"/>
      <c r="H95" s="51"/>
      <c r="I95" s="81"/>
      <c r="J95" s="2"/>
      <c r="K95" s="2"/>
      <c r="M95" s="14">
        <f t="shared" si="5"/>
        <v>0</v>
      </c>
      <c r="Q95" s="6"/>
    </row>
    <row r="96" spans="2:17" hidden="1" x14ac:dyDescent="0.25">
      <c r="B96" s="26"/>
      <c r="C96" s="26"/>
      <c r="D96" s="25"/>
      <c r="E96" s="26"/>
      <c r="F96" s="25"/>
      <c r="G96" s="51"/>
      <c r="H96" s="51"/>
      <c r="I96" s="81"/>
      <c r="J96" s="2"/>
      <c r="K96" s="2"/>
      <c r="M96" s="14">
        <f t="shared" si="5"/>
        <v>0</v>
      </c>
      <c r="Q96" s="6"/>
    </row>
    <row r="97" spans="2:17" hidden="1" x14ac:dyDescent="0.25">
      <c r="B97" s="26"/>
      <c r="C97" s="26"/>
      <c r="D97" s="25"/>
      <c r="E97" s="26"/>
      <c r="F97" s="25"/>
      <c r="G97" s="51"/>
      <c r="H97" s="51"/>
      <c r="I97" s="81"/>
      <c r="J97" s="2"/>
      <c r="K97" s="2"/>
      <c r="M97" s="14">
        <f t="shared" si="5"/>
        <v>0</v>
      </c>
      <c r="Q97" s="6"/>
    </row>
    <row r="98" spans="2:17" hidden="1" x14ac:dyDescent="0.25">
      <c r="B98" s="26"/>
      <c r="C98" s="26"/>
      <c r="D98" s="25"/>
      <c r="E98" s="26"/>
      <c r="F98" s="25"/>
      <c r="G98" s="51"/>
      <c r="H98" s="51"/>
      <c r="I98" s="81"/>
      <c r="J98" s="2"/>
      <c r="K98" s="2"/>
      <c r="M98" s="14">
        <f t="shared" si="5"/>
        <v>0</v>
      </c>
      <c r="Q98" s="6"/>
    </row>
    <row r="99" spans="2:17" hidden="1" x14ac:dyDescent="0.25">
      <c r="B99" s="26"/>
      <c r="C99" s="26"/>
      <c r="D99" s="25"/>
      <c r="E99" s="26"/>
      <c r="F99" s="25"/>
      <c r="G99" s="51"/>
      <c r="H99" s="51"/>
      <c r="I99" s="81"/>
      <c r="J99" s="2"/>
      <c r="K99" s="2"/>
      <c r="M99" s="14">
        <f t="shared" si="5"/>
        <v>0</v>
      </c>
      <c r="Q99" s="6"/>
    </row>
    <row r="100" spans="2:17" hidden="1" x14ac:dyDescent="0.25">
      <c r="B100" s="26"/>
      <c r="C100" s="26"/>
      <c r="D100" s="25"/>
      <c r="E100" s="26"/>
      <c r="F100" s="25"/>
      <c r="G100" s="51"/>
      <c r="H100" s="51"/>
      <c r="I100" s="81"/>
      <c r="J100" s="2"/>
      <c r="K100" s="2"/>
      <c r="M100" s="14">
        <f t="shared" si="5"/>
        <v>0</v>
      </c>
      <c r="Q100" s="6"/>
    </row>
    <row r="101" spans="2:17" hidden="1" x14ac:dyDescent="0.25">
      <c r="B101" s="26"/>
      <c r="C101" s="26"/>
      <c r="D101" s="25"/>
      <c r="E101" s="26"/>
      <c r="F101" s="25"/>
      <c r="G101" s="51"/>
      <c r="H101" s="51"/>
      <c r="I101" s="81"/>
      <c r="J101" s="2"/>
      <c r="K101" s="2"/>
      <c r="M101" s="14">
        <f t="shared" si="5"/>
        <v>0</v>
      </c>
      <c r="Q101" s="6"/>
    </row>
    <row r="102" spans="2:17" hidden="1" x14ac:dyDescent="0.25">
      <c r="B102" s="26"/>
      <c r="C102" s="26"/>
      <c r="D102" s="25"/>
      <c r="E102" s="26"/>
      <c r="F102" s="25"/>
      <c r="G102" s="51"/>
      <c r="H102" s="51"/>
      <c r="I102" s="81"/>
      <c r="J102" s="2"/>
      <c r="K102" s="2"/>
      <c r="M102" s="14">
        <f t="shared" si="5"/>
        <v>0</v>
      </c>
      <c r="Q102" s="6"/>
    </row>
    <row r="103" spans="2:17" hidden="1" x14ac:dyDescent="0.25">
      <c r="B103" s="26"/>
      <c r="C103" s="26"/>
      <c r="D103" s="25"/>
      <c r="E103" s="26"/>
      <c r="F103" s="25"/>
      <c r="G103" s="51"/>
      <c r="H103" s="51"/>
      <c r="I103" s="81"/>
      <c r="J103" s="2"/>
      <c r="K103" s="2"/>
      <c r="M103" s="14">
        <f t="shared" si="5"/>
        <v>0</v>
      </c>
      <c r="Q103" s="6"/>
    </row>
    <row r="104" spans="2:17" hidden="1" x14ac:dyDescent="0.25">
      <c r="B104" s="26"/>
      <c r="C104" s="26"/>
      <c r="D104" s="25"/>
      <c r="E104" s="26"/>
      <c r="F104" s="25"/>
      <c r="G104" s="51"/>
      <c r="H104" s="51"/>
      <c r="I104" s="81"/>
      <c r="J104" s="2"/>
      <c r="K104" s="2"/>
      <c r="M104" s="14">
        <f t="shared" si="5"/>
        <v>0</v>
      </c>
      <c r="Q104" s="6"/>
    </row>
    <row r="105" spans="2:17" hidden="1" x14ac:dyDescent="0.25">
      <c r="B105" s="26"/>
      <c r="C105" s="26"/>
      <c r="D105" s="25"/>
      <c r="E105" s="26"/>
      <c r="F105" s="25"/>
      <c r="G105" s="51"/>
      <c r="H105" s="51"/>
      <c r="I105" s="81"/>
      <c r="J105" s="2"/>
      <c r="K105" s="2"/>
      <c r="M105" s="14">
        <f t="shared" si="5"/>
        <v>0</v>
      </c>
      <c r="Q105" s="6"/>
    </row>
    <row r="106" spans="2:17" hidden="1" x14ac:dyDescent="0.25">
      <c r="B106" s="26"/>
      <c r="C106" s="26"/>
      <c r="D106" s="25"/>
      <c r="E106" s="26"/>
      <c r="F106" s="25"/>
      <c r="G106" s="51"/>
      <c r="H106" s="51"/>
      <c r="I106" s="81"/>
      <c r="J106" s="2"/>
      <c r="K106" s="2"/>
      <c r="M106" s="14">
        <f t="shared" si="5"/>
        <v>0</v>
      </c>
      <c r="Q106" s="6"/>
    </row>
    <row r="107" spans="2:17" hidden="1" x14ac:dyDescent="0.25">
      <c r="B107" s="26"/>
      <c r="C107" s="26"/>
      <c r="D107" s="25"/>
      <c r="E107" s="26"/>
      <c r="F107" s="25"/>
      <c r="G107" s="51"/>
      <c r="H107" s="51"/>
      <c r="I107" s="81"/>
      <c r="J107" s="2"/>
      <c r="K107" s="2"/>
      <c r="M107" s="14">
        <f t="shared" si="5"/>
        <v>0</v>
      </c>
      <c r="Q107" s="6"/>
    </row>
    <row r="108" spans="2:17" hidden="1" x14ac:dyDescent="0.25">
      <c r="B108" s="26"/>
      <c r="C108" s="26"/>
      <c r="D108" s="25"/>
      <c r="E108" s="26"/>
      <c r="F108" s="25"/>
      <c r="G108" s="51"/>
      <c r="H108" s="51"/>
      <c r="I108" s="81"/>
      <c r="J108" s="2"/>
      <c r="K108" s="2"/>
      <c r="M108" s="14">
        <f t="shared" si="5"/>
        <v>0</v>
      </c>
      <c r="Q108" s="6"/>
    </row>
    <row r="109" spans="2:17" hidden="1" x14ac:dyDescent="0.25">
      <c r="B109" s="26"/>
      <c r="C109" s="26"/>
      <c r="D109" s="25"/>
      <c r="E109" s="26"/>
      <c r="F109" s="25"/>
      <c r="G109" s="51"/>
      <c r="H109" s="51"/>
      <c r="I109" s="81"/>
      <c r="J109" s="2"/>
      <c r="K109" s="2"/>
      <c r="M109" s="14">
        <f t="shared" si="5"/>
        <v>0</v>
      </c>
      <c r="Q109" s="6"/>
    </row>
    <row r="110" spans="2:17" hidden="1" x14ac:dyDescent="0.25">
      <c r="B110" s="26"/>
      <c r="C110" s="26"/>
      <c r="D110" s="25"/>
      <c r="E110" s="26"/>
      <c r="F110" s="25"/>
      <c r="G110" s="51"/>
      <c r="H110" s="51"/>
      <c r="I110" s="81"/>
      <c r="J110" s="2"/>
      <c r="K110" s="2"/>
      <c r="M110" s="14">
        <f t="shared" si="5"/>
        <v>0</v>
      </c>
      <c r="Q110" s="6"/>
    </row>
    <row r="111" spans="2:17" hidden="1" x14ac:dyDescent="0.25">
      <c r="B111" s="26"/>
      <c r="C111" s="26"/>
      <c r="D111" s="25"/>
      <c r="E111" s="26"/>
      <c r="F111" s="25"/>
      <c r="G111" s="51"/>
      <c r="H111" s="51"/>
      <c r="I111" s="81"/>
      <c r="J111" s="2"/>
      <c r="K111" s="2"/>
      <c r="M111" s="14">
        <f t="shared" si="5"/>
        <v>0</v>
      </c>
      <c r="Q111" s="6"/>
    </row>
    <row r="112" spans="2:17" hidden="1" x14ac:dyDescent="0.25">
      <c r="B112" s="26"/>
      <c r="C112" s="26"/>
      <c r="D112" s="25"/>
      <c r="E112" s="26"/>
      <c r="F112" s="25"/>
      <c r="G112" s="51"/>
      <c r="H112" s="51"/>
      <c r="I112" s="81"/>
      <c r="J112" s="2"/>
      <c r="K112" s="2"/>
      <c r="M112" s="14">
        <f t="shared" si="5"/>
        <v>0</v>
      </c>
      <c r="Q112" s="6"/>
    </row>
    <row r="113" spans="2:17" hidden="1" x14ac:dyDescent="0.25">
      <c r="B113" s="26"/>
      <c r="C113" s="26"/>
      <c r="D113" s="25"/>
      <c r="E113" s="26"/>
      <c r="F113" s="25"/>
      <c r="G113" s="51"/>
      <c r="H113" s="51"/>
      <c r="I113" s="81"/>
      <c r="J113" s="2"/>
      <c r="K113" s="2"/>
      <c r="M113" s="14">
        <f t="shared" si="5"/>
        <v>0</v>
      </c>
      <c r="Q113" s="6"/>
    </row>
    <row r="114" spans="2:17" hidden="1" x14ac:dyDescent="0.25">
      <c r="B114" s="26"/>
      <c r="C114" s="26"/>
      <c r="D114" s="25"/>
      <c r="E114" s="26"/>
      <c r="F114" s="25"/>
      <c r="G114" s="51"/>
      <c r="H114" s="51"/>
      <c r="I114" s="81"/>
      <c r="J114" s="2"/>
      <c r="K114" s="2"/>
      <c r="M114" s="14">
        <f t="shared" si="5"/>
        <v>0</v>
      </c>
      <c r="Q114" s="6"/>
    </row>
    <row r="115" spans="2:17" hidden="1" x14ac:dyDescent="0.25">
      <c r="B115" s="26"/>
      <c r="C115" s="26"/>
      <c r="D115" s="25"/>
      <c r="E115" s="26"/>
      <c r="F115" s="25"/>
      <c r="G115" s="51"/>
      <c r="H115" s="51"/>
      <c r="I115" s="81"/>
      <c r="J115" s="2"/>
      <c r="K115" s="2"/>
      <c r="M115" s="14">
        <f t="shared" si="5"/>
        <v>0</v>
      </c>
      <c r="Q115" s="6"/>
    </row>
    <row r="116" spans="2:17" hidden="1" x14ac:dyDescent="0.25">
      <c r="B116" s="26"/>
      <c r="C116" s="26"/>
      <c r="D116" s="25"/>
      <c r="E116" s="26"/>
      <c r="F116" s="25"/>
      <c r="G116" s="51"/>
      <c r="H116" s="51"/>
      <c r="I116" s="81"/>
      <c r="J116" s="2"/>
      <c r="K116" s="2"/>
      <c r="M116" s="14">
        <f t="shared" si="5"/>
        <v>0</v>
      </c>
      <c r="Q116" s="6"/>
    </row>
    <row r="117" spans="2:17" hidden="1" x14ac:dyDescent="0.25">
      <c r="B117" s="26"/>
      <c r="C117" s="26"/>
      <c r="D117" s="25"/>
      <c r="E117" s="26"/>
      <c r="F117" s="25"/>
      <c r="G117" s="51"/>
      <c r="H117" s="51"/>
      <c r="I117" s="81"/>
      <c r="J117" s="2"/>
      <c r="K117" s="2"/>
      <c r="M117" s="14">
        <f t="shared" si="5"/>
        <v>0</v>
      </c>
      <c r="Q117" s="6"/>
    </row>
    <row r="118" spans="2:17" hidden="1" x14ac:dyDescent="0.25">
      <c r="B118" s="26"/>
      <c r="C118" s="26"/>
      <c r="D118" s="25"/>
      <c r="E118" s="26"/>
      <c r="F118" s="25"/>
      <c r="G118" s="51"/>
      <c r="H118" s="51"/>
      <c r="I118" s="81"/>
      <c r="J118" s="2"/>
      <c r="K118" s="2"/>
      <c r="M118" s="14">
        <f t="shared" si="5"/>
        <v>0</v>
      </c>
      <c r="Q118" s="6"/>
    </row>
    <row r="119" spans="2:17" hidden="1" x14ac:dyDescent="0.25">
      <c r="B119" s="26"/>
      <c r="C119" s="26"/>
      <c r="D119" s="25"/>
      <c r="E119" s="26"/>
      <c r="F119" s="25"/>
      <c r="G119" s="51"/>
      <c r="H119" s="51"/>
      <c r="I119" s="81"/>
      <c r="J119" s="2"/>
      <c r="K119" s="2"/>
      <c r="M119" s="14">
        <f t="shared" si="5"/>
        <v>0</v>
      </c>
      <c r="Q119" s="6"/>
    </row>
    <row r="120" spans="2:17" hidden="1" x14ac:dyDescent="0.25">
      <c r="B120" s="26"/>
      <c r="C120" s="26"/>
      <c r="D120" s="25"/>
      <c r="E120" s="26"/>
      <c r="F120" s="25"/>
      <c r="G120" s="51"/>
      <c r="H120" s="51"/>
      <c r="I120" s="81"/>
      <c r="J120" s="2"/>
      <c r="K120" s="2"/>
      <c r="M120" s="14">
        <f t="shared" si="5"/>
        <v>0</v>
      </c>
      <c r="Q120" s="6"/>
    </row>
    <row r="121" spans="2:17" hidden="1" x14ac:dyDescent="0.25">
      <c r="B121" s="26"/>
      <c r="C121" s="26"/>
      <c r="D121" s="25"/>
      <c r="E121" s="26"/>
      <c r="F121" s="25"/>
      <c r="G121" s="51"/>
      <c r="H121" s="51"/>
      <c r="I121" s="81"/>
      <c r="J121" s="2"/>
      <c r="K121" s="2"/>
      <c r="M121" s="14">
        <f t="shared" si="5"/>
        <v>0</v>
      </c>
      <c r="Q121" s="6"/>
    </row>
    <row r="122" spans="2:17" hidden="1" x14ac:dyDescent="0.25">
      <c r="B122" s="26"/>
      <c r="C122" s="26"/>
      <c r="D122" s="25"/>
      <c r="E122" s="26"/>
      <c r="F122" s="25"/>
      <c r="G122" s="51"/>
      <c r="H122" s="51"/>
      <c r="I122" s="81"/>
      <c r="J122" s="2"/>
      <c r="K122" s="2"/>
      <c r="M122" s="14">
        <f t="shared" si="5"/>
        <v>0</v>
      </c>
      <c r="Q122" s="6"/>
    </row>
    <row r="123" spans="2:17" hidden="1" x14ac:dyDescent="0.25">
      <c r="B123" s="26"/>
      <c r="C123" s="26"/>
      <c r="D123" s="25"/>
      <c r="E123" s="26"/>
      <c r="F123" s="25"/>
      <c r="G123" s="51"/>
      <c r="H123" s="51"/>
      <c r="I123" s="81"/>
      <c r="J123" s="2"/>
      <c r="K123" s="2"/>
      <c r="M123" s="14">
        <f t="shared" si="5"/>
        <v>0</v>
      </c>
      <c r="Q123" s="6"/>
    </row>
    <row r="124" spans="2:17" hidden="1" x14ac:dyDescent="0.25">
      <c r="B124" s="26"/>
      <c r="C124" s="26"/>
      <c r="D124" s="25"/>
      <c r="E124" s="26"/>
      <c r="F124" s="25"/>
      <c r="G124" s="51"/>
      <c r="H124" s="51"/>
      <c r="I124" s="81"/>
      <c r="J124" s="2"/>
      <c r="K124" s="2"/>
      <c r="M124" s="14">
        <f t="shared" si="5"/>
        <v>0</v>
      </c>
      <c r="Q124" s="6"/>
    </row>
    <row r="125" spans="2:17" hidden="1" x14ac:dyDescent="0.25">
      <c r="B125" s="26"/>
      <c r="C125" s="26"/>
      <c r="D125" s="25"/>
      <c r="E125" s="26"/>
      <c r="F125" s="25"/>
      <c r="G125" s="51"/>
      <c r="H125" s="51"/>
      <c r="I125" s="81"/>
      <c r="J125" s="2"/>
      <c r="K125" s="2"/>
      <c r="M125" s="14">
        <f t="shared" si="5"/>
        <v>0</v>
      </c>
      <c r="Q125" s="6"/>
    </row>
    <row r="126" spans="2:17" hidden="1" x14ac:dyDescent="0.25">
      <c r="B126" s="26"/>
      <c r="C126" s="26"/>
      <c r="D126" s="25"/>
      <c r="E126" s="26"/>
      <c r="F126" s="25"/>
      <c r="G126" s="51"/>
      <c r="H126" s="51"/>
      <c r="I126" s="81"/>
      <c r="J126" s="2"/>
      <c r="K126" s="2"/>
      <c r="M126" s="14">
        <f t="shared" si="5"/>
        <v>0</v>
      </c>
      <c r="Q126" s="6"/>
    </row>
    <row r="127" spans="2:17" hidden="1" x14ac:dyDescent="0.25">
      <c r="B127" s="26"/>
      <c r="C127" s="26"/>
      <c r="D127" s="25"/>
      <c r="E127" s="26"/>
      <c r="F127" s="25"/>
      <c r="G127" s="51"/>
      <c r="H127" s="51"/>
      <c r="I127" s="81"/>
      <c r="J127" s="2"/>
      <c r="K127" s="2"/>
      <c r="M127" s="14">
        <f t="shared" si="5"/>
        <v>0</v>
      </c>
      <c r="Q127" s="6"/>
    </row>
    <row r="128" spans="2:17" hidden="1" x14ac:dyDescent="0.25">
      <c r="B128" s="26"/>
      <c r="C128" s="26"/>
      <c r="D128" s="25"/>
      <c r="E128" s="26"/>
      <c r="F128" s="25"/>
      <c r="G128" s="51"/>
      <c r="H128" s="51"/>
      <c r="I128" s="81"/>
      <c r="J128" s="2"/>
      <c r="K128" s="2"/>
      <c r="M128" s="14">
        <f t="shared" si="5"/>
        <v>0</v>
      </c>
      <c r="Q128" s="6"/>
    </row>
    <row r="129" spans="2:17" hidden="1" x14ac:dyDescent="0.25">
      <c r="B129" s="26"/>
      <c r="C129" s="26"/>
      <c r="D129" s="25"/>
      <c r="E129" s="26"/>
      <c r="F129" s="25"/>
      <c r="G129" s="51"/>
      <c r="H129" s="51"/>
      <c r="I129" s="81"/>
      <c r="J129" s="2"/>
      <c r="K129" s="2"/>
      <c r="M129" s="14">
        <f t="shared" si="5"/>
        <v>0</v>
      </c>
      <c r="Q129" s="6"/>
    </row>
    <row r="130" spans="2:17" hidden="1" x14ac:dyDescent="0.25">
      <c r="B130" s="26"/>
      <c r="C130" s="26"/>
      <c r="D130" s="25"/>
      <c r="E130" s="26"/>
      <c r="F130" s="25"/>
      <c r="G130" s="51"/>
      <c r="H130" s="51"/>
      <c r="I130" s="81"/>
      <c r="J130" s="2"/>
      <c r="K130" s="2"/>
      <c r="M130" s="14">
        <f t="shared" si="5"/>
        <v>0</v>
      </c>
      <c r="Q130" s="6"/>
    </row>
    <row r="131" spans="2:17" hidden="1" x14ac:dyDescent="0.25">
      <c r="B131" s="26"/>
      <c r="C131" s="26"/>
      <c r="D131" s="25"/>
      <c r="E131" s="26"/>
      <c r="F131" s="25"/>
      <c r="G131" s="51"/>
      <c r="H131" s="51"/>
      <c r="I131" s="81"/>
      <c r="J131" s="2"/>
      <c r="K131" s="2"/>
      <c r="M131" s="14">
        <f t="shared" si="5"/>
        <v>0</v>
      </c>
      <c r="Q131" s="6"/>
    </row>
    <row r="132" spans="2:17" hidden="1" x14ac:dyDescent="0.25">
      <c r="B132" s="26"/>
      <c r="C132" s="26"/>
      <c r="D132" s="25"/>
      <c r="E132" s="26"/>
      <c r="F132" s="25"/>
      <c r="G132" s="51"/>
      <c r="H132" s="51"/>
      <c r="I132" s="81"/>
      <c r="J132" s="2"/>
      <c r="K132" s="2"/>
      <c r="M132" s="14">
        <f t="shared" si="5"/>
        <v>0</v>
      </c>
      <c r="Q132" s="6"/>
    </row>
    <row r="133" spans="2:17" hidden="1" x14ac:dyDescent="0.25">
      <c r="B133" s="26"/>
      <c r="C133" s="26"/>
      <c r="D133" s="25"/>
      <c r="E133" s="26"/>
      <c r="F133" s="25"/>
      <c r="G133" s="51"/>
      <c r="H133" s="51"/>
      <c r="I133" s="81"/>
      <c r="J133" s="2"/>
      <c r="K133" s="2"/>
      <c r="M133" s="14">
        <f t="shared" si="5"/>
        <v>0</v>
      </c>
      <c r="Q133" s="6"/>
    </row>
    <row r="134" spans="2:17" hidden="1" x14ac:dyDescent="0.25">
      <c r="B134" s="26"/>
      <c r="C134" s="26"/>
      <c r="D134" s="25"/>
      <c r="E134" s="26"/>
      <c r="F134" s="25"/>
      <c r="G134" s="51"/>
      <c r="H134" s="51"/>
      <c r="I134" s="81"/>
      <c r="J134" s="2"/>
      <c r="K134" s="2"/>
      <c r="M134" s="14">
        <f t="shared" si="5"/>
        <v>0</v>
      </c>
      <c r="Q134" s="6"/>
    </row>
    <row r="135" spans="2:17" hidden="1" x14ac:dyDescent="0.25">
      <c r="B135" s="26"/>
      <c r="C135" s="26"/>
      <c r="D135" s="25"/>
      <c r="E135" s="26"/>
      <c r="F135" s="25"/>
      <c r="G135" s="51"/>
      <c r="H135" s="51"/>
      <c r="I135" s="81"/>
      <c r="J135" s="2"/>
      <c r="K135" s="2"/>
      <c r="M135" s="14">
        <f t="shared" si="5"/>
        <v>0</v>
      </c>
      <c r="Q135" s="6"/>
    </row>
    <row r="136" spans="2:17" hidden="1" x14ac:dyDescent="0.25">
      <c r="B136" s="26"/>
      <c r="C136" s="26"/>
      <c r="D136" s="25"/>
      <c r="E136" s="26"/>
      <c r="F136" s="25"/>
      <c r="G136" s="51"/>
      <c r="H136" s="51"/>
      <c r="I136" s="81"/>
      <c r="J136" s="2"/>
      <c r="K136" s="2"/>
      <c r="M136" s="14">
        <f t="shared" si="5"/>
        <v>0</v>
      </c>
      <c r="Q136" s="6"/>
    </row>
    <row r="137" spans="2:17" hidden="1" x14ac:dyDescent="0.25">
      <c r="B137" s="26"/>
      <c r="C137" s="26"/>
      <c r="D137" s="25"/>
      <c r="E137" s="26"/>
      <c r="F137" s="25"/>
      <c r="G137" s="51"/>
      <c r="H137" s="51"/>
      <c r="I137" s="81"/>
      <c r="J137" s="2"/>
      <c r="K137" s="2"/>
      <c r="M137" s="14">
        <f t="shared" si="5"/>
        <v>0</v>
      </c>
      <c r="Q137" s="6"/>
    </row>
    <row r="138" spans="2:17" hidden="1" x14ac:dyDescent="0.25">
      <c r="B138" s="26"/>
      <c r="C138" s="26"/>
      <c r="D138" s="25"/>
      <c r="E138" s="26"/>
      <c r="F138" s="25"/>
      <c r="G138" s="51"/>
      <c r="H138" s="51"/>
      <c r="I138" s="81"/>
      <c r="J138" s="2"/>
      <c r="K138" s="2"/>
      <c r="M138" s="14">
        <f t="shared" si="5"/>
        <v>0</v>
      </c>
      <c r="Q138" s="6"/>
    </row>
    <row r="139" spans="2:17" hidden="1" x14ac:dyDescent="0.25">
      <c r="B139" s="26"/>
      <c r="C139" s="26"/>
      <c r="D139" s="25"/>
      <c r="E139" s="26"/>
      <c r="F139" s="25"/>
      <c r="G139" s="51"/>
      <c r="H139" s="51"/>
      <c r="I139" s="81"/>
      <c r="J139" s="2"/>
      <c r="K139" s="2"/>
      <c r="M139" s="14">
        <f t="shared" si="5"/>
        <v>0</v>
      </c>
      <c r="Q139" s="6"/>
    </row>
    <row r="140" spans="2:17" hidden="1" x14ac:dyDescent="0.25">
      <c r="B140" s="26"/>
      <c r="C140" s="26"/>
      <c r="D140" s="25"/>
      <c r="E140" s="26"/>
      <c r="F140" s="25"/>
      <c r="G140" s="51"/>
      <c r="H140" s="51"/>
      <c r="I140" s="81"/>
      <c r="J140" s="2"/>
      <c r="K140" s="2"/>
      <c r="M140" s="14">
        <f t="shared" si="5"/>
        <v>0</v>
      </c>
      <c r="Q140" s="6"/>
    </row>
    <row r="141" spans="2:17" hidden="1" x14ac:dyDescent="0.25">
      <c r="B141" s="26"/>
      <c r="C141" s="26"/>
      <c r="D141" s="25"/>
      <c r="E141" s="26"/>
      <c r="F141" s="25"/>
      <c r="G141" s="51"/>
      <c r="H141" s="51"/>
      <c r="I141" s="81"/>
      <c r="J141" s="2"/>
      <c r="K141" s="2"/>
      <c r="M141" s="14">
        <f t="shared" si="5"/>
        <v>0</v>
      </c>
      <c r="Q141" s="6"/>
    </row>
    <row r="142" spans="2:17" hidden="1" x14ac:dyDescent="0.25">
      <c r="B142" s="26"/>
      <c r="C142" s="26"/>
      <c r="D142" s="25"/>
      <c r="E142" s="26"/>
      <c r="F142" s="25"/>
      <c r="G142" s="51"/>
      <c r="H142" s="51"/>
      <c r="I142" s="81"/>
      <c r="J142" s="2"/>
      <c r="K142" s="2"/>
      <c r="M142" s="14">
        <f t="shared" si="5"/>
        <v>0</v>
      </c>
      <c r="Q142" s="6"/>
    </row>
    <row r="143" spans="2:17" hidden="1" x14ac:dyDescent="0.25">
      <c r="B143" s="26"/>
      <c r="C143" s="26"/>
      <c r="D143" s="25"/>
      <c r="E143" s="26"/>
      <c r="F143" s="25"/>
      <c r="G143" s="51"/>
      <c r="H143" s="51"/>
      <c r="I143" s="81"/>
      <c r="J143" s="2"/>
      <c r="K143" s="2"/>
      <c r="M143" s="14">
        <f t="shared" si="5"/>
        <v>0</v>
      </c>
      <c r="Q143" s="6"/>
    </row>
    <row r="144" spans="2:17" hidden="1" x14ac:dyDescent="0.25">
      <c r="B144" s="26"/>
      <c r="C144" s="26"/>
      <c r="D144" s="25"/>
      <c r="E144" s="26"/>
      <c r="F144" s="25"/>
      <c r="G144" s="51"/>
      <c r="H144" s="51"/>
      <c r="I144" s="81"/>
      <c r="J144" s="2"/>
      <c r="K144" s="2"/>
      <c r="M144" s="14">
        <f t="shared" si="5"/>
        <v>0</v>
      </c>
      <c r="Q144" s="6"/>
    </row>
    <row r="145" spans="2:17" hidden="1" x14ac:dyDescent="0.25">
      <c r="B145" s="26"/>
      <c r="C145" s="26"/>
      <c r="D145" s="25"/>
      <c r="E145" s="26"/>
      <c r="F145" s="25"/>
      <c r="G145" s="51"/>
      <c r="H145" s="51"/>
      <c r="I145" s="81"/>
      <c r="J145" s="2"/>
      <c r="K145" s="2"/>
      <c r="M145" s="14">
        <f t="shared" si="5"/>
        <v>0</v>
      </c>
      <c r="Q145" s="6"/>
    </row>
    <row r="146" spans="2:17" hidden="1" x14ac:dyDescent="0.25">
      <c r="B146" s="26"/>
      <c r="C146" s="26"/>
      <c r="D146" s="25"/>
      <c r="E146" s="26"/>
      <c r="F146" s="25"/>
      <c r="G146" s="51"/>
      <c r="H146" s="51"/>
      <c r="I146" s="81"/>
      <c r="J146" s="2"/>
      <c r="K146" s="2"/>
      <c r="M146" s="14">
        <f t="shared" si="5"/>
        <v>0</v>
      </c>
      <c r="Q146" s="6"/>
    </row>
    <row r="147" spans="2:17" hidden="1" x14ac:dyDescent="0.25">
      <c r="B147" s="26"/>
      <c r="C147" s="26"/>
      <c r="D147" s="25"/>
      <c r="E147" s="26"/>
      <c r="F147" s="25"/>
      <c r="G147" s="51"/>
      <c r="H147" s="51"/>
      <c r="I147" s="81"/>
      <c r="J147" s="2"/>
      <c r="K147" s="2"/>
      <c r="M147" s="14">
        <f t="shared" si="5"/>
        <v>0</v>
      </c>
      <c r="Q147" s="6"/>
    </row>
    <row r="148" spans="2:17" hidden="1" x14ac:dyDescent="0.25">
      <c r="B148" s="26"/>
      <c r="C148" s="26"/>
      <c r="D148" s="25"/>
      <c r="E148" s="26"/>
      <c r="F148" s="25"/>
      <c r="G148" s="51"/>
      <c r="H148" s="51"/>
      <c r="I148" s="81">
        <f t="shared" ref="I148:I160" si="6">+F148*$H$4</f>
        <v>0</v>
      </c>
      <c r="J148" s="2"/>
      <c r="K148" s="2"/>
      <c r="M148" s="14">
        <f t="shared" si="5"/>
        <v>0</v>
      </c>
      <c r="Q148" s="6"/>
    </row>
    <row r="149" spans="2:17" hidden="1" x14ac:dyDescent="0.25">
      <c r="B149" s="26"/>
      <c r="C149" s="26"/>
      <c r="D149" s="25"/>
      <c r="E149" s="26"/>
      <c r="F149" s="25"/>
      <c r="G149" s="51"/>
      <c r="H149" s="51"/>
      <c r="I149" s="81">
        <f t="shared" si="6"/>
        <v>0</v>
      </c>
      <c r="J149" s="2"/>
      <c r="K149" s="2"/>
      <c r="M149" s="14">
        <f t="shared" si="5"/>
        <v>0</v>
      </c>
      <c r="Q149" s="6"/>
    </row>
    <row r="150" spans="2:17" hidden="1" x14ac:dyDescent="0.25">
      <c r="B150" s="26"/>
      <c r="C150" s="26"/>
      <c r="D150" s="25"/>
      <c r="E150" s="26"/>
      <c r="F150" s="25"/>
      <c r="G150" s="51"/>
      <c r="H150" s="51"/>
      <c r="I150" s="81">
        <f t="shared" si="6"/>
        <v>0</v>
      </c>
      <c r="J150" s="2"/>
      <c r="K150" s="2"/>
      <c r="M150" s="14">
        <f t="shared" si="5"/>
        <v>0</v>
      </c>
      <c r="Q150" s="6"/>
    </row>
    <row r="151" spans="2:17" hidden="1" x14ac:dyDescent="0.25">
      <c r="B151" s="26"/>
      <c r="C151" s="26"/>
      <c r="D151" s="25"/>
      <c r="E151" s="26"/>
      <c r="F151" s="25"/>
      <c r="G151" s="51"/>
      <c r="H151" s="51"/>
      <c r="I151" s="81">
        <f t="shared" si="6"/>
        <v>0</v>
      </c>
      <c r="J151" s="2"/>
      <c r="K151" s="2"/>
      <c r="M151" s="14">
        <f t="shared" si="5"/>
        <v>0</v>
      </c>
      <c r="Q151" s="6"/>
    </row>
    <row r="152" spans="2:17" hidden="1" x14ac:dyDescent="0.25">
      <c r="B152" s="26"/>
      <c r="C152" s="26"/>
      <c r="D152" s="25"/>
      <c r="E152" s="26"/>
      <c r="F152" s="25"/>
      <c r="G152" s="51"/>
      <c r="H152" s="51"/>
      <c r="I152" s="81">
        <f t="shared" si="6"/>
        <v>0</v>
      </c>
      <c r="J152" s="2"/>
      <c r="K152" s="2"/>
      <c r="M152" s="14">
        <f t="shared" ref="M152:M159" si="7">+F152</f>
        <v>0</v>
      </c>
      <c r="Q152" s="6"/>
    </row>
    <row r="153" spans="2:17" hidden="1" x14ac:dyDescent="0.25">
      <c r="B153" s="26"/>
      <c r="C153" s="26"/>
      <c r="D153" s="25"/>
      <c r="E153" s="26"/>
      <c r="F153" s="25"/>
      <c r="G153" s="51"/>
      <c r="H153" s="51"/>
      <c r="I153" s="81">
        <f t="shared" si="6"/>
        <v>0</v>
      </c>
      <c r="J153" s="2"/>
      <c r="K153" s="2"/>
      <c r="M153" s="14">
        <f t="shared" si="7"/>
        <v>0</v>
      </c>
      <c r="Q153" s="6"/>
    </row>
    <row r="154" spans="2:17" hidden="1" x14ac:dyDescent="0.25">
      <c r="B154" s="26"/>
      <c r="C154" s="26"/>
      <c r="D154" s="25"/>
      <c r="E154" s="26"/>
      <c r="F154" s="25"/>
      <c r="G154" s="51"/>
      <c r="H154" s="51"/>
      <c r="I154" s="81">
        <f t="shared" si="6"/>
        <v>0</v>
      </c>
      <c r="J154" s="2"/>
      <c r="K154" s="2"/>
      <c r="M154" s="14">
        <f t="shared" si="7"/>
        <v>0</v>
      </c>
      <c r="Q154" s="6"/>
    </row>
    <row r="155" spans="2:17" hidden="1" x14ac:dyDescent="0.25">
      <c r="B155" s="26"/>
      <c r="C155" s="26"/>
      <c r="D155" s="25"/>
      <c r="E155" s="26"/>
      <c r="F155" s="25"/>
      <c r="G155" s="51"/>
      <c r="H155" s="51"/>
      <c r="I155" s="81">
        <f t="shared" si="6"/>
        <v>0</v>
      </c>
      <c r="J155" s="2"/>
      <c r="K155" s="2"/>
      <c r="M155" s="14">
        <f t="shared" si="7"/>
        <v>0</v>
      </c>
      <c r="Q155" s="6"/>
    </row>
    <row r="156" spans="2:17" hidden="1" x14ac:dyDescent="0.25">
      <c r="B156" s="26"/>
      <c r="C156" s="26"/>
      <c r="D156" s="25"/>
      <c r="E156" s="26"/>
      <c r="F156" s="25"/>
      <c r="G156" s="51"/>
      <c r="H156" s="51"/>
      <c r="I156" s="81">
        <f t="shared" si="6"/>
        <v>0</v>
      </c>
      <c r="J156" s="2"/>
      <c r="K156" s="2"/>
      <c r="M156" s="14">
        <f t="shared" si="7"/>
        <v>0</v>
      </c>
      <c r="Q156" s="6"/>
    </row>
    <row r="157" spans="2:17" hidden="1" x14ac:dyDescent="0.25">
      <c r="B157" s="26"/>
      <c r="C157" s="26"/>
      <c r="D157" s="25"/>
      <c r="E157" s="26"/>
      <c r="F157" s="25"/>
      <c r="G157" s="51"/>
      <c r="H157" s="51"/>
      <c r="I157" s="81">
        <f t="shared" si="6"/>
        <v>0</v>
      </c>
      <c r="J157" s="2"/>
      <c r="K157" s="2"/>
      <c r="M157" s="14">
        <f t="shared" si="7"/>
        <v>0</v>
      </c>
      <c r="Q157" s="6"/>
    </row>
    <row r="158" spans="2:17" hidden="1" x14ac:dyDescent="0.25">
      <c r="B158" s="26"/>
      <c r="C158" s="26"/>
      <c r="D158" s="25"/>
      <c r="E158" s="26"/>
      <c r="F158" s="25"/>
      <c r="G158" s="51"/>
      <c r="H158" s="51"/>
      <c r="I158" s="81">
        <f t="shared" si="6"/>
        <v>0</v>
      </c>
      <c r="J158" s="2"/>
      <c r="K158" s="2"/>
      <c r="M158" s="14">
        <f t="shared" si="7"/>
        <v>0</v>
      </c>
      <c r="Q158" s="6"/>
    </row>
    <row r="159" spans="2:17" hidden="1" x14ac:dyDescent="0.25">
      <c r="B159" s="26"/>
      <c r="C159" s="26"/>
      <c r="D159" s="25"/>
      <c r="E159" s="26"/>
      <c r="F159" s="25"/>
      <c r="G159" s="51"/>
      <c r="H159" s="51"/>
      <c r="I159" s="81">
        <f t="shared" si="6"/>
        <v>0</v>
      </c>
      <c r="J159" s="2"/>
      <c r="K159" s="2"/>
      <c r="M159" s="14">
        <f t="shared" si="7"/>
        <v>0</v>
      </c>
      <c r="Q159" s="6"/>
    </row>
    <row r="160" spans="2:17" hidden="1" x14ac:dyDescent="0.25">
      <c r="B160" s="26"/>
      <c r="C160" s="42"/>
      <c r="D160" s="22"/>
      <c r="E160" s="44"/>
      <c r="F160" s="45">
        <f>+(F22+F24)*H9</f>
        <v>0</v>
      </c>
      <c r="G160" s="51"/>
      <c r="H160" s="51"/>
      <c r="I160" s="81">
        <f t="shared" si="6"/>
        <v>0</v>
      </c>
      <c r="J160" s="2"/>
      <c r="K160" s="2"/>
      <c r="M160" s="77">
        <f>+F160</f>
        <v>0</v>
      </c>
      <c r="Q160" s="6"/>
    </row>
    <row r="161" spans="1:17" x14ac:dyDescent="0.25">
      <c r="B161" s="33" t="s">
        <v>15</v>
      </c>
      <c r="C161" s="40"/>
      <c r="D161" s="43"/>
      <c r="E161" s="43"/>
      <c r="F161" s="43"/>
      <c r="G161" s="53">
        <f>SUM(F22:F160)</f>
        <v>12527.5</v>
      </c>
      <c r="H161" s="51"/>
      <c r="I161" s="5"/>
      <c r="J161" t="str">
        <f>+B161</f>
        <v>Total Material Cost</v>
      </c>
      <c r="M161" s="14">
        <f>+G161</f>
        <v>12527.5</v>
      </c>
      <c r="Q161" s="6"/>
    </row>
    <row r="162" spans="1:17" x14ac:dyDescent="0.25">
      <c r="B162" s="26"/>
      <c r="C162" s="26"/>
      <c r="D162" s="25"/>
      <c r="E162" s="26"/>
      <c r="F162" s="25"/>
      <c r="G162" s="51"/>
      <c r="H162" s="51"/>
      <c r="I162" s="8" t="s">
        <v>16</v>
      </c>
      <c r="Q162" s="6"/>
    </row>
    <row r="163" spans="1:17" x14ac:dyDescent="0.25">
      <c r="B163" s="32" t="s">
        <v>16</v>
      </c>
      <c r="C163" s="26"/>
      <c r="D163" s="25"/>
      <c r="E163" s="26"/>
      <c r="F163" s="25"/>
      <c r="G163" s="51"/>
      <c r="H163" s="51" t="s">
        <v>56</v>
      </c>
      <c r="I163" s="5" t="s">
        <v>10</v>
      </c>
      <c r="J163" t="s">
        <v>44</v>
      </c>
      <c r="K163" t="s">
        <v>8</v>
      </c>
      <c r="L163" t="s">
        <v>56</v>
      </c>
      <c r="M163" t="s">
        <v>9</v>
      </c>
      <c r="Q163" s="6"/>
    </row>
    <row r="164" spans="1:17" x14ac:dyDescent="0.25">
      <c r="A164" t="s">
        <v>48</v>
      </c>
      <c r="B164" s="26" t="s">
        <v>70</v>
      </c>
      <c r="C164" s="26">
        <v>8</v>
      </c>
      <c r="D164" s="25"/>
      <c r="E164" s="36">
        <v>130</v>
      </c>
      <c r="F164" s="21">
        <f>+E164*C164</f>
        <v>1040</v>
      </c>
      <c r="G164" s="51"/>
      <c r="H164" s="51"/>
      <c r="I164" s="81">
        <f>+F164*$H$4</f>
        <v>1040</v>
      </c>
      <c r="J164" s="2" t="s">
        <v>82</v>
      </c>
      <c r="K164" s="14">
        <f>+C164</f>
        <v>8</v>
      </c>
      <c r="L164" s="14"/>
      <c r="M164" s="14">
        <f>+F164</f>
        <v>1040</v>
      </c>
      <c r="Q164" s="6"/>
    </row>
    <row r="165" spans="1:17" x14ac:dyDescent="0.25">
      <c r="A165" t="s">
        <v>48</v>
      </c>
      <c r="B165" s="26" t="s">
        <v>74</v>
      </c>
      <c r="C165" s="26">
        <v>2</v>
      </c>
      <c r="D165" s="25"/>
      <c r="E165" s="36">
        <v>130</v>
      </c>
      <c r="F165" s="21">
        <f t="shared" ref="F165:F166" si="8">+E165*C165</f>
        <v>260</v>
      </c>
      <c r="G165" s="51"/>
      <c r="H165" s="51"/>
      <c r="I165" s="81">
        <f t="shared" ref="I165:I173" si="9">+F165*$H$4</f>
        <v>260</v>
      </c>
      <c r="J165" s="2" t="s">
        <v>83</v>
      </c>
      <c r="K165" s="14">
        <f t="shared" ref="K165:K183" si="10">+C165</f>
        <v>2</v>
      </c>
      <c r="L165" s="14"/>
      <c r="M165" s="14">
        <f t="shared" ref="M165:M173" si="11">+F165</f>
        <v>260</v>
      </c>
      <c r="Q165" s="6"/>
    </row>
    <row r="166" spans="1:17" x14ac:dyDescent="0.25">
      <c r="A166" t="s">
        <v>48</v>
      </c>
      <c r="B166" s="26" t="s">
        <v>65</v>
      </c>
      <c r="C166" s="26">
        <v>1</v>
      </c>
      <c r="D166" s="25"/>
      <c r="E166" s="36">
        <f>300*2.5</f>
        <v>750</v>
      </c>
      <c r="F166" s="21">
        <f t="shared" si="8"/>
        <v>750</v>
      </c>
      <c r="G166" s="51"/>
      <c r="H166" s="51"/>
      <c r="I166" s="81">
        <f t="shared" si="9"/>
        <v>750</v>
      </c>
      <c r="J166" s="2" t="s">
        <v>119</v>
      </c>
      <c r="K166" s="14">
        <f t="shared" si="10"/>
        <v>1</v>
      </c>
      <c r="L166" s="14"/>
      <c r="M166" s="14">
        <f t="shared" si="11"/>
        <v>750</v>
      </c>
      <c r="Q166" s="6"/>
    </row>
    <row r="167" spans="1:17" x14ac:dyDescent="0.25">
      <c r="A167" t="s">
        <v>48</v>
      </c>
      <c r="B167" s="26" t="s">
        <v>67</v>
      </c>
      <c r="C167" s="26">
        <v>4</v>
      </c>
      <c r="D167" s="25"/>
      <c r="E167" s="36">
        <v>130</v>
      </c>
      <c r="F167" s="21">
        <f>E167*C167</f>
        <v>520</v>
      </c>
      <c r="G167" s="51"/>
      <c r="H167" s="51"/>
      <c r="I167" s="81">
        <f t="shared" si="9"/>
        <v>520</v>
      </c>
      <c r="J167" s="2" t="s">
        <v>80</v>
      </c>
      <c r="K167" s="14">
        <f t="shared" si="10"/>
        <v>4</v>
      </c>
      <c r="L167" s="14"/>
      <c r="M167" s="14">
        <f t="shared" si="11"/>
        <v>520</v>
      </c>
      <c r="Q167" s="6"/>
    </row>
    <row r="168" spans="1:17" x14ac:dyDescent="0.25">
      <c r="B168" s="26" t="s">
        <v>68</v>
      </c>
      <c r="C168" s="26"/>
      <c r="D168" s="25"/>
      <c r="E168" s="26"/>
      <c r="F168" s="21"/>
      <c r="G168" s="51"/>
      <c r="H168" s="51"/>
      <c r="I168" s="81">
        <f t="shared" si="9"/>
        <v>0</v>
      </c>
      <c r="J168" s="2"/>
      <c r="K168" s="14">
        <f t="shared" si="10"/>
        <v>0</v>
      </c>
      <c r="L168" s="14"/>
      <c r="M168" s="14">
        <f t="shared" si="11"/>
        <v>0</v>
      </c>
      <c r="Q168" s="6"/>
    </row>
    <row r="169" spans="1:17" x14ac:dyDescent="0.25">
      <c r="B169" s="26" t="s">
        <v>69</v>
      </c>
      <c r="C169" s="26"/>
      <c r="D169" s="25"/>
      <c r="E169" s="26"/>
      <c r="F169" s="21"/>
      <c r="G169" s="51"/>
      <c r="H169" s="51"/>
      <c r="I169" s="81">
        <f t="shared" si="9"/>
        <v>0</v>
      </c>
      <c r="J169" s="2"/>
      <c r="K169" s="14">
        <f t="shared" si="10"/>
        <v>0</v>
      </c>
      <c r="L169" s="14"/>
      <c r="M169" s="14">
        <f t="shared" si="11"/>
        <v>0</v>
      </c>
      <c r="Q169" s="6"/>
    </row>
    <row r="170" spans="1:17" x14ac:dyDescent="0.25">
      <c r="B170" s="26" t="s">
        <v>70</v>
      </c>
      <c r="C170" s="26"/>
      <c r="D170" s="25"/>
      <c r="E170" s="26"/>
      <c r="F170" s="21"/>
      <c r="G170" s="51"/>
      <c r="H170" s="51"/>
      <c r="I170" s="81">
        <f t="shared" si="9"/>
        <v>0</v>
      </c>
      <c r="J170" s="2"/>
      <c r="K170" s="14">
        <f t="shared" si="10"/>
        <v>0</v>
      </c>
      <c r="L170" s="14"/>
      <c r="M170" s="14">
        <f t="shared" si="11"/>
        <v>0</v>
      </c>
      <c r="Q170" s="6"/>
    </row>
    <row r="171" spans="1:17" x14ac:dyDescent="0.25">
      <c r="B171" s="26" t="s">
        <v>71</v>
      </c>
      <c r="C171" s="26"/>
      <c r="D171" s="25"/>
      <c r="E171" s="26"/>
      <c r="F171" s="21"/>
      <c r="G171" s="51"/>
      <c r="H171" s="51"/>
      <c r="I171" s="81">
        <f t="shared" si="9"/>
        <v>0</v>
      </c>
      <c r="J171" s="2"/>
      <c r="K171" s="14">
        <f t="shared" si="10"/>
        <v>0</v>
      </c>
      <c r="L171" s="14"/>
      <c r="M171" s="14">
        <f t="shared" si="11"/>
        <v>0</v>
      </c>
      <c r="Q171" s="6"/>
    </row>
    <row r="172" spans="1:17" x14ac:dyDescent="0.25">
      <c r="B172" s="26" t="s">
        <v>72</v>
      </c>
      <c r="C172" s="26"/>
      <c r="D172" s="25"/>
      <c r="E172" s="26"/>
      <c r="F172" s="21"/>
      <c r="G172" s="51"/>
      <c r="H172" s="51"/>
      <c r="I172" s="81">
        <f t="shared" si="9"/>
        <v>0</v>
      </c>
      <c r="J172" s="2"/>
      <c r="K172" s="14">
        <f t="shared" si="10"/>
        <v>0</v>
      </c>
      <c r="L172" s="14"/>
      <c r="M172" s="14">
        <f t="shared" si="11"/>
        <v>0</v>
      </c>
      <c r="Q172" s="6"/>
    </row>
    <row r="173" spans="1:17" x14ac:dyDescent="0.25">
      <c r="B173" s="26" t="s">
        <v>73</v>
      </c>
      <c r="C173" s="26"/>
      <c r="D173" s="25"/>
      <c r="E173" s="26"/>
      <c r="F173" s="21"/>
      <c r="G173" s="51"/>
      <c r="H173" s="51"/>
      <c r="I173" s="81">
        <f t="shared" si="9"/>
        <v>0</v>
      </c>
      <c r="J173" s="2"/>
      <c r="K173" s="14">
        <f t="shared" si="10"/>
        <v>0</v>
      </c>
      <c r="L173" s="14"/>
      <c r="M173" s="14">
        <f t="shared" si="11"/>
        <v>0</v>
      </c>
      <c r="Q173" s="6"/>
    </row>
    <row r="174" spans="1:17" hidden="1" x14ac:dyDescent="0.25">
      <c r="B174" s="26"/>
      <c r="C174" s="26"/>
      <c r="D174" s="25"/>
      <c r="E174" s="26"/>
      <c r="F174" s="25"/>
      <c r="G174" s="51"/>
      <c r="H174" s="51"/>
      <c r="I174" s="81"/>
      <c r="J174" s="2"/>
      <c r="K174" s="14">
        <f t="shared" si="10"/>
        <v>0</v>
      </c>
      <c r="L174" s="14"/>
      <c r="M174" s="14">
        <f t="shared" ref="M174:M183" si="12">+F174</f>
        <v>0</v>
      </c>
      <c r="Q174" s="6"/>
    </row>
    <row r="175" spans="1:17" hidden="1" x14ac:dyDescent="0.25">
      <c r="B175" s="26"/>
      <c r="C175" s="26"/>
      <c r="D175" s="25"/>
      <c r="E175" s="26"/>
      <c r="F175" s="25"/>
      <c r="G175" s="51"/>
      <c r="H175" s="51"/>
      <c r="I175" s="81"/>
      <c r="J175" s="2"/>
      <c r="K175" s="14">
        <f t="shared" si="10"/>
        <v>0</v>
      </c>
      <c r="L175" s="14"/>
      <c r="M175" s="14">
        <f t="shared" si="12"/>
        <v>0</v>
      </c>
      <c r="Q175" s="6"/>
    </row>
    <row r="176" spans="1:17" hidden="1" x14ac:dyDescent="0.25">
      <c r="B176" s="32"/>
      <c r="C176" s="26"/>
      <c r="D176" s="25"/>
      <c r="E176" s="26"/>
      <c r="F176" s="25"/>
      <c r="G176" s="51"/>
      <c r="H176" s="51"/>
      <c r="I176" s="81"/>
      <c r="J176" s="2"/>
      <c r="K176" s="14">
        <f t="shared" si="10"/>
        <v>0</v>
      </c>
      <c r="L176" s="14"/>
      <c r="M176" s="14">
        <f t="shared" si="12"/>
        <v>0</v>
      </c>
      <c r="Q176" s="6"/>
    </row>
    <row r="177" spans="1:17" hidden="1" x14ac:dyDescent="0.25">
      <c r="B177" s="32"/>
      <c r="C177" s="26"/>
      <c r="D177" s="25"/>
      <c r="E177" s="26"/>
      <c r="F177" s="25"/>
      <c r="G177" s="51"/>
      <c r="H177" s="51"/>
      <c r="I177" s="81"/>
      <c r="J177" s="2"/>
      <c r="K177" s="14">
        <f t="shared" si="10"/>
        <v>0</v>
      </c>
      <c r="L177" s="14"/>
      <c r="M177" s="14">
        <f t="shared" si="12"/>
        <v>0</v>
      </c>
      <c r="Q177" s="6"/>
    </row>
    <row r="178" spans="1:17" hidden="1" x14ac:dyDescent="0.25">
      <c r="B178" s="32"/>
      <c r="C178" s="26"/>
      <c r="D178" s="25"/>
      <c r="E178" s="26"/>
      <c r="F178" s="25"/>
      <c r="G178" s="51"/>
      <c r="H178" s="51"/>
      <c r="I178" s="81"/>
      <c r="J178" s="2"/>
      <c r="K178" s="14">
        <f t="shared" si="10"/>
        <v>0</v>
      </c>
      <c r="L178" s="14"/>
      <c r="M178" s="14">
        <f t="shared" si="12"/>
        <v>0</v>
      </c>
      <c r="Q178" s="6"/>
    </row>
    <row r="179" spans="1:17" hidden="1" x14ac:dyDescent="0.25">
      <c r="B179" s="32"/>
      <c r="C179" s="26"/>
      <c r="D179" s="25"/>
      <c r="E179" s="26"/>
      <c r="F179" s="25"/>
      <c r="G179" s="51"/>
      <c r="H179" s="51"/>
      <c r="I179" s="81">
        <f t="shared" ref="I179:I184" si="13">+F179*$H$4</f>
        <v>0</v>
      </c>
      <c r="J179" s="2"/>
      <c r="K179" s="14">
        <f t="shared" si="10"/>
        <v>0</v>
      </c>
      <c r="L179" s="14"/>
      <c r="M179" s="14">
        <f t="shared" si="12"/>
        <v>0</v>
      </c>
      <c r="Q179" s="6"/>
    </row>
    <row r="180" spans="1:17" hidden="1" x14ac:dyDescent="0.25">
      <c r="B180" s="32"/>
      <c r="C180" s="26"/>
      <c r="D180" s="25"/>
      <c r="E180" s="26"/>
      <c r="F180" s="25"/>
      <c r="G180" s="51"/>
      <c r="H180" s="51"/>
      <c r="I180" s="81">
        <f t="shared" si="13"/>
        <v>0</v>
      </c>
      <c r="J180" s="2"/>
      <c r="K180" s="14">
        <f t="shared" si="10"/>
        <v>0</v>
      </c>
      <c r="L180" s="14"/>
      <c r="M180" s="14">
        <f t="shared" si="12"/>
        <v>0</v>
      </c>
      <c r="Q180" s="6"/>
    </row>
    <row r="181" spans="1:17" hidden="1" x14ac:dyDescent="0.25">
      <c r="B181" s="32"/>
      <c r="C181" s="26"/>
      <c r="D181" s="25"/>
      <c r="E181" s="26"/>
      <c r="F181" s="25"/>
      <c r="G181" s="51"/>
      <c r="H181" s="51"/>
      <c r="I181" s="81">
        <f t="shared" si="13"/>
        <v>0</v>
      </c>
      <c r="J181" s="2"/>
      <c r="K181" s="14">
        <f t="shared" si="10"/>
        <v>0</v>
      </c>
      <c r="L181" s="14"/>
      <c r="M181" s="14">
        <f t="shared" si="12"/>
        <v>0</v>
      </c>
      <c r="Q181" s="6"/>
    </row>
    <row r="182" spans="1:17" hidden="1" x14ac:dyDescent="0.25">
      <c r="B182" s="32"/>
      <c r="C182" s="26"/>
      <c r="D182" s="25"/>
      <c r="E182" s="26"/>
      <c r="F182" s="25"/>
      <c r="G182" s="51"/>
      <c r="H182" s="51"/>
      <c r="I182" s="81">
        <f t="shared" si="13"/>
        <v>0</v>
      </c>
      <c r="J182" s="2"/>
      <c r="K182" s="14">
        <f t="shared" si="10"/>
        <v>0</v>
      </c>
      <c r="L182" s="14"/>
      <c r="M182" s="14">
        <f t="shared" si="12"/>
        <v>0</v>
      </c>
      <c r="Q182" s="6"/>
    </row>
    <row r="183" spans="1:17" hidden="1" x14ac:dyDescent="0.25">
      <c r="B183" s="32"/>
      <c r="C183" s="26"/>
      <c r="D183" s="25"/>
      <c r="E183" s="26"/>
      <c r="F183" s="25"/>
      <c r="G183" s="51"/>
      <c r="H183" s="51"/>
      <c r="I183" s="81">
        <f t="shared" si="13"/>
        <v>0</v>
      </c>
      <c r="J183" s="2"/>
      <c r="K183" s="14">
        <f t="shared" si="10"/>
        <v>0</v>
      </c>
      <c r="L183" s="14"/>
      <c r="M183" s="14">
        <f t="shared" si="12"/>
        <v>0</v>
      </c>
      <c r="Q183" s="6"/>
    </row>
    <row r="184" spans="1:17" hidden="1" x14ac:dyDescent="0.25">
      <c r="B184" s="26"/>
      <c r="C184" s="44"/>
      <c r="D184" s="22"/>
      <c r="E184" s="42"/>
      <c r="F184" s="48"/>
      <c r="G184" s="51"/>
      <c r="H184" s="51"/>
      <c r="I184" s="81">
        <f t="shared" si="13"/>
        <v>0</v>
      </c>
      <c r="Q184" s="6"/>
    </row>
    <row r="185" spans="1:17" x14ac:dyDescent="0.25">
      <c r="B185" s="33" t="s">
        <v>23</v>
      </c>
      <c r="C185" s="46"/>
      <c r="D185" s="46"/>
      <c r="E185" s="47"/>
      <c r="F185" s="46"/>
      <c r="G185" s="53">
        <f>SUM(F164:F184)</f>
        <v>2570</v>
      </c>
      <c r="H185" s="51"/>
      <c r="I185" s="5"/>
      <c r="J185" t="str">
        <f>+B185</f>
        <v>Total Labour Cost</v>
      </c>
      <c r="M185" s="14">
        <f>+G185</f>
        <v>2570</v>
      </c>
      <c r="Q185" s="6"/>
    </row>
    <row r="186" spans="1:17" x14ac:dyDescent="0.25">
      <c r="B186" s="26"/>
      <c r="C186" s="26"/>
      <c r="D186" s="25"/>
      <c r="E186" s="26"/>
      <c r="F186" s="25"/>
      <c r="G186" s="51"/>
      <c r="H186" s="51"/>
      <c r="I186" s="5"/>
      <c r="Q186" s="6"/>
    </row>
    <row r="187" spans="1:17" x14ac:dyDescent="0.25">
      <c r="B187" s="32" t="s">
        <v>17</v>
      </c>
      <c r="C187" s="26"/>
      <c r="D187" s="25"/>
      <c r="E187" s="26"/>
      <c r="F187" s="25"/>
      <c r="G187" s="51"/>
      <c r="H187" s="51"/>
      <c r="I187" s="8" t="s">
        <v>17</v>
      </c>
      <c r="Q187" s="6"/>
    </row>
    <row r="188" spans="1:17" x14ac:dyDescent="0.25">
      <c r="B188" s="32"/>
      <c r="C188" s="26"/>
      <c r="D188" s="25"/>
      <c r="E188" s="26"/>
      <c r="F188" s="25"/>
      <c r="G188" s="51"/>
      <c r="H188" s="51"/>
      <c r="I188" s="5" t="s">
        <v>10</v>
      </c>
      <c r="J188" t="s">
        <v>44</v>
      </c>
      <c r="K188" t="s">
        <v>8</v>
      </c>
      <c r="M188" t="s">
        <v>57</v>
      </c>
      <c r="Q188" s="6"/>
    </row>
    <row r="189" spans="1:17" x14ac:dyDescent="0.25">
      <c r="A189" t="s">
        <v>47</v>
      </c>
      <c r="B189" s="26" t="s">
        <v>18</v>
      </c>
      <c r="C189" s="26">
        <v>14</v>
      </c>
      <c r="D189" s="25"/>
      <c r="E189" s="36">
        <v>15</v>
      </c>
      <c r="F189" s="21">
        <f>+E189*C189</f>
        <v>210</v>
      </c>
      <c r="G189" s="51"/>
      <c r="H189" s="51"/>
      <c r="I189" s="81">
        <f t="shared" ref="I189:I194" si="14">+F189*$H$4</f>
        <v>210</v>
      </c>
      <c r="J189" s="2" t="s">
        <v>75</v>
      </c>
      <c r="K189" s="2">
        <f>+C189</f>
        <v>14</v>
      </c>
      <c r="M189" s="14">
        <f>+F189</f>
        <v>210</v>
      </c>
      <c r="Q189" s="6"/>
    </row>
    <row r="190" spans="1:17" x14ac:dyDescent="0.25">
      <c r="B190" s="26" t="s">
        <v>22</v>
      </c>
      <c r="C190" s="26"/>
      <c r="D190" s="25"/>
      <c r="E190" s="36"/>
      <c r="F190" s="21">
        <f t="shared" ref="F190:F203" si="15">+E190*C190</f>
        <v>0</v>
      </c>
      <c r="G190" s="51"/>
      <c r="H190" s="51"/>
      <c r="I190" s="81">
        <f t="shared" si="14"/>
        <v>0</v>
      </c>
      <c r="J190" s="2"/>
      <c r="K190" s="2">
        <f t="shared" ref="K190:K213" si="16">+C190</f>
        <v>0</v>
      </c>
      <c r="M190" s="14">
        <f t="shared" ref="M190:M213" si="17">+F190</f>
        <v>0</v>
      </c>
      <c r="Q190" s="6"/>
    </row>
    <row r="191" spans="1:17" x14ac:dyDescent="0.25">
      <c r="B191" s="26" t="s">
        <v>20</v>
      </c>
      <c r="C191" s="26"/>
      <c r="D191" s="25"/>
      <c r="E191" s="36"/>
      <c r="F191" s="21">
        <f t="shared" si="15"/>
        <v>0</v>
      </c>
      <c r="G191" s="51"/>
      <c r="H191" s="51"/>
      <c r="I191" s="81">
        <f t="shared" si="14"/>
        <v>0</v>
      </c>
      <c r="J191" s="2"/>
      <c r="K191" s="2">
        <f t="shared" si="16"/>
        <v>0</v>
      </c>
      <c r="M191" s="14">
        <f t="shared" si="17"/>
        <v>0</v>
      </c>
      <c r="Q191" s="6"/>
    </row>
    <row r="192" spans="1:17" x14ac:dyDescent="0.25">
      <c r="B192" s="26" t="s">
        <v>21</v>
      </c>
      <c r="C192" s="26"/>
      <c r="D192" s="25"/>
      <c r="E192" s="36"/>
      <c r="F192" s="21">
        <f t="shared" si="15"/>
        <v>0</v>
      </c>
      <c r="G192" s="51"/>
      <c r="H192" s="51"/>
      <c r="I192" s="81">
        <f t="shared" si="14"/>
        <v>0</v>
      </c>
      <c r="J192" s="2"/>
      <c r="K192" s="2">
        <f t="shared" si="16"/>
        <v>0</v>
      </c>
      <c r="M192" s="14">
        <f t="shared" si="17"/>
        <v>0</v>
      </c>
      <c r="Q192" s="6"/>
    </row>
    <row r="193" spans="1:17" x14ac:dyDescent="0.25">
      <c r="A193" t="s">
        <v>47</v>
      </c>
      <c r="B193" s="26" t="s">
        <v>101</v>
      </c>
      <c r="C193" s="26">
        <v>1</v>
      </c>
      <c r="D193" s="25"/>
      <c r="E193" s="55">
        <v>100</v>
      </c>
      <c r="F193" s="21">
        <f t="shared" si="15"/>
        <v>100</v>
      </c>
      <c r="G193" s="51"/>
      <c r="H193" s="51"/>
      <c r="I193" s="81">
        <f t="shared" si="14"/>
        <v>100</v>
      </c>
      <c r="J193" s="2" t="s">
        <v>120</v>
      </c>
      <c r="K193" s="2">
        <f t="shared" si="16"/>
        <v>1</v>
      </c>
      <c r="M193" s="14">
        <f t="shared" si="17"/>
        <v>100</v>
      </c>
      <c r="Q193" s="6"/>
    </row>
    <row r="194" spans="1:17" x14ac:dyDescent="0.25">
      <c r="A194" t="s">
        <v>47</v>
      </c>
      <c r="B194" s="26" t="s">
        <v>22</v>
      </c>
      <c r="C194" s="44">
        <v>1</v>
      </c>
      <c r="D194" s="26"/>
      <c r="E194" s="55">
        <v>750</v>
      </c>
      <c r="F194" s="45">
        <f t="shared" si="15"/>
        <v>750</v>
      </c>
      <c r="G194" s="51"/>
      <c r="H194" s="51"/>
      <c r="I194" s="81">
        <f t="shared" si="14"/>
        <v>750</v>
      </c>
      <c r="J194" s="2" t="s">
        <v>121</v>
      </c>
      <c r="K194" s="2">
        <f t="shared" si="16"/>
        <v>1</v>
      </c>
      <c r="M194" s="14">
        <f t="shared" si="17"/>
        <v>750</v>
      </c>
      <c r="Q194" s="6"/>
    </row>
    <row r="195" spans="1:17" x14ac:dyDescent="0.25">
      <c r="B195" s="26" t="s">
        <v>66</v>
      </c>
      <c r="C195" s="44"/>
      <c r="D195" s="26"/>
      <c r="E195" s="55"/>
      <c r="F195" s="45">
        <f t="shared" si="15"/>
        <v>0</v>
      </c>
      <c r="G195" s="51"/>
      <c r="H195" s="51"/>
      <c r="I195" s="81"/>
      <c r="J195" s="2"/>
      <c r="K195" s="2">
        <f t="shared" si="16"/>
        <v>0</v>
      </c>
      <c r="M195" s="14">
        <f t="shared" si="17"/>
        <v>0</v>
      </c>
      <c r="Q195" s="6"/>
    </row>
    <row r="196" spans="1:17" x14ac:dyDescent="0.25">
      <c r="B196" s="26" t="s">
        <v>19</v>
      </c>
      <c r="C196" s="40"/>
      <c r="D196" s="41"/>
      <c r="E196" s="55"/>
      <c r="F196" s="45">
        <f t="shared" si="15"/>
        <v>0</v>
      </c>
      <c r="G196" s="51"/>
      <c r="H196" s="51"/>
      <c r="I196" s="81"/>
      <c r="J196" s="2"/>
      <c r="K196" s="2">
        <f t="shared" si="16"/>
        <v>0</v>
      </c>
      <c r="M196" s="14">
        <f t="shared" si="17"/>
        <v>0</v>
      </c>
      <c r="Q196" s="6"/>
    </row>
    <row r="197" spans="1:17" hidden="1" x14ac:dyDescent="0.25">
      <c r="B197" s="26"/>
      <c r="C197" s="26"/>
      <c r="D197" s="25"/>
      <c r="E197" s="55"/>
      <c r="F197" s="45">
        <f t="shared" si="15"/>
        <v>0</v>
      </c>
      <c r="G197" s="51"/>
      <c r="H197" s="51"/>
      <c r="I197" s="81"/>
      <c r="J197" s="2"/>
      <c r="K197" s="2">
        <f t="shared" si="16"/>
        <v>0</v>
      </c>
      <c r="M197" s="14">
        <f t="shared" si="17"/>
        <v>0</v>
      </c>
      <c r="Q197" s="6"/>
    </row>
    <row r="198" spans="1:17" hidden="1" x14ac:dyDescent="0.25">
      <c r="B198" s="26"/>
      <c r="C198" s="26"/>
      <c r="D198" s="25"/>
      <c r="E198" s="55"/>
      <c r="F198" s="45">
        <f t="shared" si="15"/>
        <v>0</v>
      </c>
      <c r="G198" s="51"/>
      <c r="H198" s="51"/>
      <c r="I198" s="81"/>
      <c r="J198" s="2"/>
      <c r="K198" s="2">
        <f t="shared" si="16"/>
        <v>0</v>
      </c>
      <c r="M198" s="14">
        <f t="shared" si="17"/>
        <v>0</v>
      </c>
      <c r="Q198" s="6"/>
    </row>
    <row r="199" spans="1:17" hidden="1" x14ac:dyDescent="0.25">
      <c r="B199" s="26"/>
      <c r="C199" s="26"/>
      <c r="D199" s="25"/>
      <c r="E199" s="55"/>
      <c r="F199" s="45">
        <f t="shared" si="15"/>
        <v>0</v>
      </c>
      <c r="G199" s="51"/>
      <c r="H199" s="51"/>
      <c r="I199" s="81"/>
      <c r="J199" s="2"/>
      <c r="K199" s="2">
        <f t="shared" si="16"/>
        <v>0</v>
      </c>
      <c r="M199" s="14">
        <f t="shared" si="17"/>
        <v>0</v>
      </c>
      <c r="Q199" s="6"/>
    </row>
    <row r="200" spans="1:17" hidden="1" x14ac:dyDescent="0.25">
      <c r="B200" s="26"/>
      <c r="C200" s="26"/>
      <c r="D200" s="25"/>
      <c r="E200" s="55"/>
      <c r="F200" s="45">
        <f t="shared" si="15"/>
        <v>0</v>
      </c>
      <c r="G200" s="51"/>
      <c r="H200" s="51"/>
      <c r="I200" s="81"/>
      <c r="J200" s="2"/>
      <c r="K200" s="2">
        <f t="shared" si="16"/>
        <v>0</v>
      </c>
      <c r="M200" s="14">
        <f t="shared" si="17"/>
        <v>0</v>
      </c>
      <c r="Q200" s="6"/>
    </row>
    <row r="201" spans="1:17" hidden="1" x14ac:dyDescent="0.25">
      <c r="B201" s="26"/>
      <c r="C201" s="26"/>
      <c r="D201" s="25"/>
      <c r="E201" s="55"/>
      <c r="F201" s="45">
        <f t="shared" si="15"/>
        <v>0</v>
      </c>
      <c r="G201" s="51"/>
      <c r="H201" s="51"/>
      <c r="I201" s="81"/>
      <c r="J201" s="2"/>
      <c r="K201" s="2">
        <f t="shared" si="16"/>
        <v>0</v>
      </c>
      <c r="M201" s="14">
        <f t="shared" si="17"/>
        <v>0</v>
      </c>
      <c r="Q201" s="6"/>
    </row>
    <row r="202" spans="1:17" hidden="1" x14ac:dyDescent="0.25">
      <c r="B202" s="26"/>
      <c r="C202" s="26"/>
      <c r="D202" s="25"/>
      <c r="E202" s="26"/>
      <c r="F202" s="45">
        <f t="shared" si="15"/>
        <v>0</v>
      </c>
      <c r="G202" s="51"/>
      <c r="H202" s="51"/>
      <c r="I202" s="81"/>
      <c r="J202" s="2"/>
      <c r="K202" s="2">
        <f t="shared" si="16"/>
        <v>0</v>
      </c>
      <c r="M202" s="14">
        <f t="shared" si="17"/>
        <v>0</v>
      </c>
      <c r="Q202" s="6"/>
    </row>
    <row r="203" spans="1:17" hidden="1" x14ac:dyDescent="0.25">
      <c r="B203" s="26"/>
      <c r="C203" s="26"/>
      <c r="D203" s="25"/>
      <c r="E203" s="26"/>
      <c r="F203" s="45">
        <f t="shared" si="15"/>
        <v>0</v>
      </c>
      <c r="G203" s="51"/>
      <c r="H203" s="51"/>
      <c r="I203" s="81"/>
      <c r="J203" s="2"/>
      <c r="K203" s="2">
        <f t="shared" si="16"/>
        <v>0</v>
      </c>
      <c r="M203" s="14">
        <f t="shared" si="17"/>
        <v>0</v>
      </c>
      <c r="Q203" s="6"/>
    </row>
    <row r="204" spans="1:17" hidden="1" x14ac:dyDescent="0.25">
      <c r="B204" s="26"/>
      <c r="C204" s="26"/>
      <c r="D204" s="25"/>
      <c r="E204" s="26"/>
      <c r="F204" s="25"/>
      <c r="G204" s="51"/>
      <c r="H204" s="51"/>
      <c r="I204" s="81"/>
      <c r="J204" s="2"/>
      <c r="K204" s="2">
        <f t="shared" si="16"/>
        <v>0</v>
      </c>
      <c r="M204" s="14">
        <f t="shared" si="17"/>
        <v>0</v>
      </c>
      <c r="Q204" s="6"/>
    </row>
    <row r="205" spans="1:17" hidden="1" x14ac:dyDescent="0.25">
      <c r="B205" s="26"/>
      <c r="C205" s="26"/>
      <c r="D205" s="25"/>
      <c r="E205" s="26"/>
      <c r="F205" s="25"/>
      <c r="G205" s="51"/>
      <c r="H205" s="51"/>
      <c r="I205" s="81"/>
      <c r="J205" s="2"/>
      <c r="K205" s="2">
        <f t="shared" si="16"/>
        <v>0</v>
      </c>
      <c r="M205" s="14">
        <f t="shared" si="17"/>
        <v>0</v>
      </c>
      <c r="Q205" s="6"/>
    </row>
    <row r="206" spans="1:17" hidden="1" x14ac:dyDescent="0.25">
      <c r="B206" s="26"/>
      <c r="C206" s="26"/>
      <c r="D206" s="25"/>
      <c r="E206" s="26"/>
      <c r="F206" s="25"/>
      <c r="G206" s="51"/>
      <c r="H206" s="51"/>
      <c r="I206" s="81"/>
      <c r="J206" s="2"/>
      <c r="K206" s="2">
        <f t="shared" si="16"/>
        <v>0</v>
      </c>
      <c r="M206" s="14">
        <f t="shared" si="17"/>
        <v>0</v>
      </c>
      <c r="Q206" s="6"/>
    </row>
    <row r="207" spans="1:17" hidden="1" x14ac:dyDescent="0.25">
      <c r="B207" s="26"/>
      <c r="C207" s="26"/>
      <c r="D207" s="25"/>
      <c r="E207" s="26"/>
      <c r="F207" s="25"/>
      <c r="G207" s="51"/>
      <c r="H207" s="51"/>
      <c r="I207" s="81"/>
      <c r="J207" s="2"/>
      <c r="K207" s="2">
        <f t="shared" si="16"/>
        <v>0</v>
      </c>
      <c r="M207" s="14">
        <f t="shared" si="17"/>
        <v>0</v>
      </c>
      <c r="Q207" s="6"/>
    </row>
    <row r="208" spans="1:17" hidden="1" x14ac:dyDescent="0.25">
      <c r="B208" s="26"/>
      <c r="C208" s="26"/>
      <c r="D208" s="25"/>
      <c r="E208" s="26"/>
      <c r="F208" s="25"/>
      <c r="G208" s="51"/>
      <c r="H208" s="51"/>
      <c r="I208" s="81"/>
      <c r="J208" s="2"/>
      <c r="K208" s="2">
        <f t="shared" si="16"/>
        <v>0</v>
      </c>
      <c r="M208" s="14">
        <f t="shared" si="17"/>
        <v>0</v>
      </c>
      <c r="Q208" s="6"/>
    </row>
    <row r="209" spans="1:17" hidden="1" x14ac:dyDescent="0.25">
      <c r="B209" s="26"/>
      <c r="C209" s="26"/>
      <c r="D209" s="25"/>
      <c r="E209" s="26"/>
      <c r="F209" s="25"/>
      <c r="G209" s="51"/>
      <c r="H209" s="51"/>
      <c r="I209" s="81"/>
      <c r="J209" s="2"/>
      <c r="K209" s="2">
        <f t="shared" si="16"/>
        <v>0</v>
      </c>
      <c r="M209" s="14">
        <f t="shared" si="17"/>
        <v>0</v>
      </c>
      <c r="Q209" s="6"/>
    </row>
    <row r="210" spans="1:17" hidden="1" x14ac:dyDescent="0.25">
      <c r="B210" s="26"/>
      <c r="C210" s="26"/>
      <c r="D210" s="25"/>
      <c r="E210" s="26"/>
      <c r="F210" s="25"/>
      <c r="G210" s="51"/>
      <c r="H210" s="51"/>
      <c r="I210" s="81"/>
      <c r="J210" s="2"/>
      <c r="K210" s="2">
        <f t="shared" si="16"/>
        <v>0</v>
      </c>
      <c r="M210" s="14">
        <f t="shared" si="17"/>
        <v>0</v>
      </c>
      <c r="Q210" s="6"/>
    </row>
    <row r="211" spans="1:17" hidden="1" x14ac:dyDescent="0.25">
      <c r="B211" s="26"/>
      <c r="C211" s="26"/>
      <c r="D211" s="25"/>
      <c r="E211" s="26"/>
      <c r="F211" s="25"/>
      <c r="G211" s="51"/>
      <c r="H211" s="51"/>
      <c r="I211" s="81"/>
      <c r="J211" s="2"/>
      <c r="K211" s="2">
        <f t="shared" si="16"/>
        <v>0</v>
      </c>
      <c r="M211" s="14">
        <f t="shared" si="17"/>
        <v>0</v>
      </c>
      <c r="Q211" s="6"/>
    </row>
    <row r="212" spans="1:17" hidden="1" x14ac:dyDescent="0.25">
      <c r="B212" s="26"/>
      <c r="C212" s="26"/>
      <c r="D212" s="25"/>
      <c r="E212" s="26"/>
      <c r="F212" s="25"/>
      <c r="G212" s="51"/>
      <c r="H212" s="51"/>
      <c r="I212" s="81"/>
      <c r="J212" s="2"/>
      <c r="K212" s="2">
        <f t="shared" si="16"/>
        <v>0</v>
      </c>
      <c r="M212" s="14">
        <f t="shared" si="17"/>
        <v>0</v>
      </c>
      <c r="Q212" s="6"/>
    </row>
    <row r="213" spans="1:17" hidden="1" x14ac:dyDescent="0.25">
      <c r="B213" s="26"/>
      <c r="C213" s="42"/>
      <c r="D213" s="49"/>
      <c r="E213" s="42"/>
      <c r="F213" s="57"/>
      <c r="G213" s="51"/>
      <c r="H213" s="51"/>
      <c r="I213" s="81"/>
      <c r="J213" s="2"/>
      <c r="K213" s="2">
        <f t="shared" si="16"/>
        <v>0</v>
      </c>
      <c r="M213" s="14">
        <f t="shared" si="17"/>
        <v>0</v>
      </c>
      <c r="Q213" s="6"/>
    </row>
    <row r="214" spans="1:17" x14ac:dyDescent="0.25">
      <c r="B214" s="33" t="s">
        <v>24</v>
      </c>
      <c r="C214" s="47"/>
      <c r="D214" s="56"/>
      <c r="E214" s="47"/>
      <c r="F214" s="47"/>
      <c r="G214" s="53">
        <f>SUM(F189:F213)</f>
        <v>1060</v>
      </c>
      <c r="H214" s="51"/>
      <c r="I214" s="5"/>
      <c r="J214" t="str">
        <f>+B214</f>
        <v>Total Other Variable OH</v>
      </c>
      <c r="M214" s="2">
        <f>+G214</f>
        <v>1060</v>
      </c>
      <c r="Q214" s="6"/>
    </row>
    <row r="215" spans="1:17" x14ac:dyDescent="0.25">
      <c r="B215" s="26"/>
      <c r="C215" s="26"/>
      <c r="D215" s="25"/>
      <c r="E215" s="26"/>
      <c r="F215" s="25"/>
      <c r="G215" s="51"/>
      <c r="H215" s="51"/>
      <c r="I215" s="5"/>
      <c r="M215" s="2"/>
      <c r="Q215" s="6"/>
    </row>
    <row r="216" spans="1:17" x14ac:dyDescent="0.25">
      <c r="B216" s="33" t="s">
        <v>25</v>
      </c>
      <c r="C216" s="33"/>
      <c r="D216" s="35"/>
      <c r="E216" s="33"/>
      <c r="F216" s="35"/>
      <c r="G216" s="53">
        <f>+G214+G185</f>
        <v>3630</v>
      </c>
      <c r="H216" s="51"/>
      <c r="I216" s="5"/>
      <c r="J216" t="str">
        <f>+B216</f>
        <v>Total Variable Cost ( Labour + Other )</v>
      </c>
      <c r="M216" s="14">
        <f>+G216</f>
        <v>3630</v>
      </c>
      <c r="Q216" s="6"/>
    </row>
    <row r="217" spans="1:17" x14ac:dyDescent="0.25">
      <c r="B217" s="26"/>
      <c r="C217" s="26"/>
      <c r="D217" s="25"/>
      <c r="E217" s="26"/>
      <c r="F217" s="25"/>
      <c r="G217" s="51"/>
      <c r="H217" s="51"/>
      <c r="I217" s="5"/>
      <c r="M217" s="2"/>
      <c r="Q217" s="6"/>
    </row>
    <row r="218" spans="1:17" x14ac:dyDescent="0.25">
      <c r="B218" s="33" t="s">
        <v>26</v>
      </c>
      <c r="C218" s="33"/>
      <c r="D218" s="35"/>
      <c r="E218" s="33"/>
      <c r="F218" s="35"/>
      <c r="G218" s="54">
        <f>+G216+G161</f>
        <v>16157.5</v>
      </c>
      <c r="H218" s="51"/>
      <c r="I218" s="5"/>
      <c r="J218" t="str">
        <f>+B218</f>
        <v>Total Variable Cost ( Including Material Cost )</v>
      </c>
      <c r="M218" s="14">
        <f>+G218</f>
        <v>16157.5</v>
      </c>
      <c r="Q218" s="6"/>
    </row>
    <row r="219" spans="1:17" x14ac:dyDescent="0.25">
      <c r="B219" s="26"/>
      <c r="C219" s="26"/>
      <c r="D219" s="25"/>
      <c r="E219" s="26"/>
      <c r="F219" s="25"/>
      <c r="G219" s="51"/>
      <c r="H219" s="51"/>
      <c r="I219" s="5"/>
      <c r="Q219" s="6"/>
    </row>
    <row r="220" spans="1:17" x14ac:dyDescent="0.25">
      <c r="B220" s="32" t="s">
        <v>28</v>
      </c>
      <c r="C220" s="26"/>
      <c r="D220" s="25"/>
      <c r="E220" s="26"/>
      <c r="F220" s="25"/>
      <c r="G220" s="51"/>
      <c r="H220" s="51"/>
      <c r="I220" s="8" t="str">
        <f>+B220</f>
        <v>Fixed Over Head</v>
      </c>
      <c r="Q220" s="6"/>
    </row>
    <row r="221" spans="1:17" x14ac:dyDescent="0.25">
      <c r="B221" s="32"/>
      <c r="C221" s="26"/>
      <c r="D221" s="25"/>
      <c r="E221" s="26"/>
      <c r="F221" s="25"/>
      <c r="G221" s="51"/>
      <c r="H221" s="51"/>
      <c r="I221" s="5" t="s">
        <v>10</v>
      </c>
      <c r="J221" t="s">
        <v>44</v>
      </c>
      <c r="K221" t="s">
        <v>8</v>
      </c>
      <c r="M221" t="s">
        <v>57</v>
      </c>
      <c r="Q221" s="6"/>
    </row>
    <row r="222" spans="1:17" x14ac:dyDescent="0.25">
      <c r="A222" t="s">
        <v>79</v>
      </c>
      <c r="B222" s="26" t="s">
        <v>27</v>
      </c>
      <c r="C222" s="26">
        <v>1</v>
      </c>
      <c r="D222" s="25"/>
      <c r="E222" s="36">
        <v>36.75</v>
      </c>
      <c r="F222" s="21">
        <f>+G218*1.1*0.4</f>
        <v>7109.3</v>
      </c>
      <c r="G222" s="51"/>
      <c r="H222" s="69">
        <f>F222/G218</f>
        <v>0.44</v>
      </c>
      <c r="I222" s="81">
        <f>+F222*$H$4</f>
        <v>7109.3</v>
      </c>
      <c r="J222" s="2" t="s">
        <v>76</v>
      </c>
      <c r="K222" s="2">
        <f>+C222</f>
        <v>1</v>
      </c>
      <c r="M222" s="14">
        <f>+F222</f>
        <v>7109.3</v>
      </c>
      <c r="Q222" s="6"/>
    </row>
    <row r="223" spans="1:17" ht="15.75" thickBot="1" x14ac:dyDescent="0.3">
      <c r="A223" t="s">
        <v>79</v>
      </c>
      <c r="B223" s="26" t="s">
        <v>78</v>
      </c>
      <c r="C223" s="26">
        <v>1</v>
      </c>
      <c r="D223" s="25"/>
      <c r="E223" s="36">
        <f>+(F222+G218)*0.5%</f>
        <v>116.334</v>
      </c>
      <c r="F223" s="21">
        <f t="shared" ref="F223" si="18">+E223*C223</f>
        <v>116.334</v>
      </c>
      <c r="G223" s="51"/>
      <c r="H223" s="70">
        <f>F223/(F222+G218)</f>
        <v>5.0000000000000001E-3</v>
      </c>
      <c r="I223" s="81">
        <f>+F223*$H$4</f>
        <v>116.334</v>
      </c>
      <c r="J223" s="2" t="s">
        <v>77</v>
      </c>
      <c r="K223" s="2">
        <f t="shared" ref="K223:K228" si="19">+C223</f>
        <v>1</v>
      </c>
      <c r="M223" s="14">
        <f t="shared" ref="M223:M228" si="20">+F223</f>
        <v>116.334</v>
      </c>
      <c r="Q223" s="6"/>
    </row>
    <row r="224" spans="1:17" ht="15.75" hidden="1" thickBot="1" x14ac:dyDescent="0.3">
      <c r="B224" s="26"/>
      <c r="C224" s="40"/>
      <c r="D224" s="41"/>
      <c r="E224" s="40"/>
      <c r="F224" s="50"/>
      <c r="G224" s="51"/>
      <c r="H224" s="52"/>
      <c r="I224" s="81"/>
      <c r="J224" s="2"/>
      <c r="K224" s="2">
        <f t="shared" si="19"/>
        <v>0</v>
      </c>
      <c r="M224" s="14">
        <f t="shared" si="20"/>
        <v>0</v>
      </c>
      <c r="Q224" s="6"/>
    </row>
    <row r="225" spans="2:17" ht="15.75" hidden="1" thickBot="1" x14ac:dyDescent="0.3">
      <c r="B225" s="26"/>
      <c r="C225" s="26"/>
      <c r="D225" s="25"/>
      <c r="E225" s="26"/>
      <c r="F225" s="21"/>
      <c r="G225" s="51"/>
      <c r="H225" s="51"/>
      <c r="I225" s="81"/>
      <c r="J225" s="2"/>
      <c r="K225" s="2">
        <f t="shared" si="19"/>
        <v>0</v>
      </c>
      <c r="M225" s="14">
        <f t="shared" si="20"/>
        <v>0</v>
      </c>
      <c r="Q225" s="6"/>
    </row>
    <row r="226" spans="2:17" ht="15.75" hidden="1" thickBot="1" x14ac:dyDescent="0.3">
      <c r="B226" s="26"/>
      <c r="C226" s="26"/>
      <c r="D226" s="25"/>
      <c r="E226" s="26"/>
      <c r="F226" s="21"/>
      <c r="G226" s="51"/>
      <c r="H226" s="51"/>
      <c r="I226" s="81"/>
      <c r="J226" s="2"/>
      <c r="K226" s="2">
        <f t="shared" si="19"/>
        <v>0</v>
      </c>
      <c r="M226" s="14">
        <f t="shared" si="20"/>
        <v>0</v>
      </c>
      <c r="Q226" s="6"/>
    </row>
    <row r="227" spans="2:17" ht="15.75" hidden="1" thickBot="1" x14ac:dyDescent="0.3">
      <c r="B227" s="26"/>
      <c r="C227" s="26"/>
      <c r="D227" s="25"/>
      <c r="E227" s="26"/>
      <c r="F227" s="25"/>
      <c r="G227" s="51"/>
      <c r="H227" s="51"/>
      <c r="I227" s="5"/>
      <c r="J227" s="2"/>
      <c r="K227" s="2">
        <f t="shared" si="19"/>
        <v>0</v>
      </c>
      <c r="M227" s="14">
        <f t="shared" si="20"/>
        <v>0</v>
      </c>
      <c r="Q227" s="6"/>
    </row>
    <row r="228" spans="2:17" ht="15.75" hidden="1" thickBot="1" x14ac:dyDescent="0.3">
      <c r="B228" s="26"/>
      <c r="C228" s="26"/>
      <c r="D228" s="25"/>
      <c r="E228" s="26"/>
      <c r="F228" s="25"/>
      <c r="G228" s="51"/>
      <c r="H228" s="51"/>
      <c r="I228" s="5"/>
      <c r="J228" s="2"/>
      <c r="K228" s="2">
        <f t="shared" si="19"/>
        <v>0</v>
      </c>
      <c r="M228" s="14">
        <f t="shared" si="20"/>
        <v>0</v>
      </c>
      <c r="Q228" s="6"/>
    </row>
    <row r="229" spans="2:17" ht="15.75" hidden="1" thickBot="1" x14ac:dyDescent="0.3">
      <c r="B229" s="26"/>
      <c r="C229" s="26"/>
      <c r="D229" s="58"/>
      <c r="E229" s="42"/>
      <c r="F229" s="57"/>
      <c r="G229" s="51"/>
      <c r="H229" s="71"/>
      <c r="I229" s="5"/>
      <c r="Q229" s="6"/>
    </row>
    <row r="230" spans="2:17" ht="15.75" thickBot="1" x14ac:dyDescent="0.3">
      <c r="B230" s="33" t="s">
        <v>29</v>
      </c>
      <c r="C230" s="33"/>
      <c r="D230" s="56"/>
      <c r="E230" s="47"/>
      <c r="F230" s="56"/>
      <c r="G230" s="53">
        <f>SUM(F222:F229)</f>
        <v>7225.634</v>
      </c>
      <c r="H230" s="72">
        <f>+G230/G234</f>
        <v>0.28060714563106798</v>
      </c>
      <c r="I230" s="5"/>
      <c r="J230" t="str">
        <f>+B230</f>
        <v>Total FOH</v>
      </c>
      <c r="M230" s="77">
        <f>+G230</f>
        <v>7225.634</v>
      </c>
      <c r="Q230" s="6"/>
    </row>
    <row r="231" spans="2:17" x14ac:dyDescent="0.25">
      <c r="B231" s="26"/>
      <c r="C231" s="26"/>
      <c r="D231" s="25"/>
      <c r="E231" s="26"/>
      <c r="F231" s="25"/>
      <c r="G231" s="51"/>
      <c r="H231" s="52"/>
      <c r="I231" s="5"/>
      <c r="Q231" s="6"/>
    </row>
    <row r="232" spans="2:17" ht="15.75" thickBot="1" x14ac:dyDescent="0.3">
      <c r="B232" s="33" t="s">
        <v>30</v>
      </c>
      <c r="C232" s="26"/>
      <c r="D232" s="25"/>
      <c r="E232" s="26"/>
      <c r="F232" s="25"/>
      <c r="G232" s="54">
        <f>SUM(G218:G231)</f>
        <v>23383.133999999998</v>
      </c>
      <c r="H232" s="73"/>
      <c r="I232" s="5"/>
      <c r="J232" t="str">
        <f>+B232</f>
        <v>Total Cost Per Unit</v>
      </c>
      <c r="M232" s="14">
        <f>+G232</f>
        <v>23383.133999999998</v>
      </c>
      <c r="Q232" s="6"/>
    </row>
    <row r="233" spans="2:17" ht="15.75" thickBot="1" x14ac:dyDescent="0.3">
      <c r="B233" s="26" t="s">
        <v>32</v>
      </c>
      <c r="C233" s="26"/>
      <c r="D233" s="25"/>
      <c r="E233" s="26"/>
      <c r="F233" s="25"/>
      <c r="G233" s="26">
        <f>+G232*H233</f>
        <v>2368.7114741999999</v>
      </c>
      <c r="H233" s="74">
        <v>0.1013</v>
      </c>
      <c r="I233" s="5"/>
      <c r="J233" t="str">
        <f t="shared" ref="J233:J236" si="21">+B233</f>
        <v>Approved Margin</v>
      </c>
      <c r="L233" s="78">
        <f>+H233</f>
        <v>0.1013</v>
      </c>
      <c r="M233" s="14">
        <f t="shared" ref="M233:M236" si="22">+G233</f>
        <v>2368.7114741999999</v>
      </c>
      <c r="Q233" s="6"/>
    </row>
    <row r="234" spans="2:17" x14ac:dyDescent="0.25">
      <c r="B234" s="26" t="s">
        <v>33</v>
      </c>
      <c r="C234" s="26"/>
      <c r="D234" s="25"/>
      <c r="E234" s="26"/>
      <c r="F234" s="25"/>
      <c r="G234" s="65">
        <v>25750</v>
      </c>
      <c r="H234" s="52"/>
      <c r="I234" s="5"/>
      <c r="J234" t="str">
        <f t="shared" si="21"/>
        <v>Sales Price</v>
      </c>
      <c r="M234" s="79">
        <f t="shared" si="22"/>
        <v>25750</v>
      </c>
      <c r="Q234" s="6"/>
    </row>
    <row r="235" spans="2:17" x14ac:dyDescent="0.25">
      <c r="B235" s="26" t="s">
        <v>34</v>
      </c>
      <c r="C235" s="26"/>
      <c r="D235" s="25"/>
      <c r="E235" s="26"/>
      <c r="F235" s="25"/>
      <c r="G235" s="37">
        <f>+G234-G232</f>
        <v>2366.8660000000018</v>
      </c>
      <c r="H235" s="51"/>
      <c r="I235" s="5"/>
      <c r="J235" t="str">
        <f t="shared" si="21"/>
        <v>NP</v>
      </c>
      <c r="M235" s="14">
        <f t="shared" si="22"/>
        <v>2366.8660000000018</v>
      </c>
      <c r="Q235" s="6"/>
    </row>
    <row r="236" spans="2:17" ht="15.75" thickBot="1" x14ac:dyDescent="0.3">
      <c r="B236" s="34" t="s">
        <v>35</v>
      </c>
      <c r="C236" s="34"/>
      <c r="D236" s="39"/>
      <c r="E236" s="34"/>
      <c r="F236" s="39"/>
      <c r="G236" s="38">
        <f>+G235/G234</f>
        <v>9.1917126213592298E-2</v>
      </c>
      <c r="H236" s="73"/>
      <c r="I236" s="5"/>
      <c r="J236" t="str">
        <f t="shared" si="21"/>
        <v>NP Margin</v>
      </c>
      <c r="M236" s="80">
        <f t="shared" si="22"/>
        <v>9.1917126213592298E-2</v>
      </c>
      <c r="Q236" s="6"/>
    </row>
    <row r="237" spans="2:17" x14ac:dyDescent="0.25">
      <c r="B237" s="5"/>
      <c r="I237" s="13"/>
      <c r="J237" s="3"/>
      <c r="K237" s="3"/>
      <c r="L237" s="3"/>
      <c r="M237" s="3"/>
      <c r="N237" s="3"/>
      <c r="O237" s="3"/>
      <c r="P237" s="3"/>
      <c r="Q237" s="4"/>
    </row>
    <row r="238" spans="2:17" x14ac:dyDescent="0.25">
      <c r="B238" s="5"/>
      <c r="I238" s="5"/>
      <c r="Q238" s="6"/>
    </row>
    <row r="239" spans="2:17" x14ac:dyDescent="0.25">
      <c r="B239" s="8" t="s">
        <v>37</v>
      </c>
      <c r="C239" s="15">
        <v>0.15</v>
      </c>
      <c r="F239" s="15">
        <v>0.1</v>
      </c>
      <c r="H239" s="15">
        <v>0.05</v>
      </c>
      <c r="I239" s="5"/>
      <c r="Q239" s="6"/>
    </row>
    <row r="240" spans="2:17" x14ac:dyDescent="0.25">
      <c r="B240" s="5"/>
      <c r="I240" s="5"/>
      <c r="Q240" s="6"/>
    </row>
    <row r="241" spans="2:17" ht="15.75" thickBot="1" x14ac:dyDescent="0.3">
      <c r="B241" s="5" t="s">
        <v>38</v>
      </c>
      <c r="C241" s="23">
        <f>+($G$232*(1+C239))</f>
        <v>26890.604099999997</v>
      </c>
      <c r="D241" s="19"/>
      <c r="F241" s="23">
        <f>+($G$232*(1+F239))</f>
        <v>25721.447400000001</v>
      </c>
      <c r="H241" s="23">
        <f>+($G$232*(1+H239))</f>
        <v>24552.290699999998</v>
      </c>
      <c r="I241" s="5"/>
      <c r="Q241" s="6"/>
    </row>
    <row r="242" spans="2:17" ht="15.75" thickTop="1" x14ac:dyDescent="0.25">
      <c r="B242" s="5"/>
      <c r="I242" s="5"/>
      <c r="Q242" s="6"/>
    </row>
    <row r="243" spans="2:17" x14ac:dyDescent="0.25">
      <c r="B243" s="5" t="s">
        <v>39</v>
      </c>
      <c r="C243" s="9">
        <f>+C241-$G$218</f>
        <v>10733.104099999997</v>
      </c>
      <c r="F243" s="9">
        <f>+F241-$G$218</f>
        <v>9563.9474000000009</v>
      </c>
      <c r="H243" s="9">
        <f>+H241-$G$218</f>
        <v>8394.7906999999977</v>
      </c>
      <c r="I243" s="5"/>
      <c r="Q243" s="6"/>
    </row>
    <row r="244" spans="2:17" x14ac:dyDescent="0.25">
      <c r="B244" s="5"/>
      <c r="I244" s="5"/>
      <c r="Q244" s="6"/>
    </row>
    <row r="245" spans="2:17" x14ac:dyDescent="0.25">
      <c r="B245" s="5" t="s">
        <v>27</v>
      </c>
      <c r="C245" s="9">
        <f>-$G$230</f>
        <v>-7225.634</v>
      </c>
      <c r="F245" s="9">
        <f>-$G$230</f>
        <v>-7225.634</v>
      </c>
      <c r="H245" s="9">
        <f>-$G$230</f>
        <v>-7225.634</v>
      </c>
      <c r="I245" s="5"/>
      <c r="Q245" s="6"/>
    </row>
    <row r="246" spans="2:17" x14ac:dyDescent="0.25">
      <c r="B246" s="5"/>
      <c r="I246" s="5"/>
      <c r="Q246" s="6"/>
    </row>
    <row r="247" spans="2:17" s="18" customFormat="1" ht="15.75" thickBot="1" x14ac:dyDescent="0.3">
      <c r="B247" s="17" t="s">
        <v>34</v>
      </c>
      <c r="C247" s="24">
        <f>SUM(C243:C245)</f>
        <v>3507.4700999999968</v>
      </c>
      <c r="F247" s="24">
        <f>SUM(F243:F245)</f>
        <v>2338.3134000000009</v>
      </c>
      <c r="H247" s="24">
        <f>SUM(H243:H245)</f>
        <v>1169.1566999999977</v>
      </c>
      <c r="I247" s="5"/>
      <c r="Q247" s="20"/>
    </row>
    <row r="248" spans="2:17" ht="15.75" thickTop="1" x14ac:dyDescent="0.25">
      <c r="B248" s="5"/>
      <c r="I248" s="5"/>
      <c r="Q248" s="6"/>
    </row>
    <row r="249" spans="2:17" x14ac:dyDescent="0.25">
      <c r="B249" s="5"/>
      <c r="I249" s="5"/>
      <c r="Q249" s="6"/>
    </row>
    <row r="250" spans="2:17" x14ac:dyDescent="0.25">
      <c r="B250" s="17" t="s">
        <v>40</v>
      </c>
      <c r="C250" s="19">
        <f>+C241*$H$4</f>
        <v>26890.604099999997</v>
      </c>
      <c r="D250" s="19"/>
      <c r="E250" s="18"/>
      <c r="F250" s="19">
        <f>+F241*$H$4</f>
        <v>25721.447400000001</v>
      </c>
      <c r="G250" s="18"/>
      <c r="H250" s="19">
        <f>+H241*$H$4</f>
        <v>24552.290699999998</v>
      </c>
      <c r="I250" s="5"/>
      <c r="Q250" s="6"/>
    </row>
    <row r="251" spans="2:17" x14ac:dyDescent="0.25">
      <c r="B251" s="17"/>
      <c r="C251" s="18"/>
      <c r="D251" s="18"/>
      <c r="E251" s="18"/>
      <c r="F251" s="18"/>
      <c r="G251" s="18"/>
      <c r="H251" s="18"/>
      <c r="I251" s="5"/>
      <c r="J251" s="9"/>
      <c r="Q251" s="6"/>
    </row>
    <row r="252" spans="2:17" x14ac:dyDescent="0.25">
      <c r="B252" s="17" t="s">
        <v>34</v>
      </c>
      <c r="C252" s="19">
        <f>+C247*$H$4</f>
        <v>3507.4700999999968</v>
      </c>
      <c r="D252" s="19"/>
      <c r="E252" s="18"/>
      <c r="F252" s="19">
        <f>+F247*$H$4</f>
        <v>2338.3134000000009</v>
      </c>
      <c r="G252" s="18"/>
      <c r="H252" s="19">
        <f>+H247*$H$4</f>
        <v>1169.1566999999977</v>
      </c>
      <c r="I252" s="5"/>
      <c r="Q252" s="6"/>
    </row>
    <row r="253" spans="2:17" x14ac:dyDescent="0.25">
      <c r="B253" s="5"/>
      <c r="D253" s="7"/>
      <c r="E253" s="7"/>
      <c r="F253" s="7"/>
      <c r="G253" s="7"/>
      <c r="H253" s="7"/>
      <c r="I253" s="5"/>
      <c r="J253" s="7"/>
      <c r="Q253" s="6"/>
    </row>
    <row r="254" spans="2:17" x14ac:dyDescent="0.25">
      <c r="B254" s="5"/>
      <c r="D254" s="7"/>
      <c r="E254" s="7"/>
      <c r="F254" s="7"/>
      <c r="G254" s="7"/>
      <c r="H254" s="7"/>
      <c r="I254" s="5"/>
      <c r="J254" s="7"/>
      <c r="Q254" s="6"/>
    </row>
    <row r="255" spans="2:17" x14ac:dyDescent="0.25">
      <c r="B255" s="5"/>
      <c r="D255" s="7"/>
      <c r="E255" s="7"/>
      <c r="F255" s="7"/>
      <c r="G255" s="7"/>
      <c r="H255" s="7"/>
      <c r="I255" s="81"/>
      <c r="J255" s="7"/>
      <c r="Q255" s="6"/>
    </row>
    <row r="256" spans="2:17" ht="25.5" customHeight="1" x14ac:dyDescent="0.25">
      <c r="B256" s="5"/>
      <c r="D256" s="7"/>
      <c r="E256" s="7"/>
      <c r="F256" s="19" t="s">
        <v>58</v>
      </c>
      <c r="G256" s="19"/>
      <c r="H256" s="19"/>
      <c r="I256" s="81"/>
      <c r="J256" s="7"/>
      <c r="Q256" s="6"/>
    </row>
    <row r="257" spans="2:17" ht="25.5" customHeight="1" x14ac:dyDescent="0.25">
      <c r="B257" s="5"/>
      <c r="D257" s="7"/>
      <c r="E257" s="7"/>
      <c r="F257" s="19" t="s">
        <v>59</v>
      </c>
      <c r="G257" s="19"/>
      <c r="H257" s="75"/>
      <c r="I257" s="81"/>
      <c r="J257" s="7"/>
      <c r="Q257" s="6"/>
    </row>
    <row r="258" spans="2:17" ht="25.5" customHeight="1" x14ac:dyDescent="0.25">
      <c r="B258" s="5"/>
      <c r="D258" s="7"/>
      <c r="E258" s="7"/>
      <c r="F258" s="19" t="s">
        <v>60</v>
      </c>
      <c r="G258" s="19"/>
      <c r="H258" s="19"/>
      <c r="I258" s="81"/>
      <c r="J258" s="7"/>
      <c r="Q258" s="6"/>
    </row>
    <row r="259" spans="2:17" x14ac:dyDescent="0.25">
      <c r="B259" s="5"/>
      <c r="F259" s="18"/>
      <c r="G259" s="18"/>
      <c r="H259" s="76"/>
      <c r="I259" s="5"/>
      <c r="Q259" s="6"/>
    </row>
    <row r="260" spans="2:17" x14ac:dyDescent="0.25">
      <c r="B260" s="5"/>
      <c r="I260" s="5"/>
      <c r="Q260" s="6"/>
    </row>
    <row r="261" spans="2:17" x14ac:dyDescent="0.25">
      <c r="B261" s="5"/>
      <c r="I261" s="5"/>
      <c r="Q261" s="6"/>
    </row>
    <row r="262" spans="2:17" ht="15.75" thickBot="1" x14ac:dyDescent="0.3">
      <c r="B262" s="10" t="s">
        <v>41</v>
      </c>
      <c r="C262" s="11"/>
      <c r="D262" s="11" t="s">
        <v>64</v>
      </c>
      <c r="E262" s="11"/>
      <c r="F262" s="11"/>
      <c r="G262" s="11"/>
      <c r="H262" s="11"/>
      <c r="I262" s="10"/>
      <c r="J262" s="11"/>
      <c r="K262" s="11"/>
      <c r="L262" s="11"/>
      <c r="M262" s="11"/>
      <c r="N262" s="11"/>
      <c r="O262" s="11"/>
      <c r="P262" s="11"/>
      <c r="Q262" s="12"/>
    </row>
  </sheetData>
  <mergeCells count="3">
    <mergeCell ref="B18:H18"/>
    <mergeCell ref="C16:H16"/>
    <mergeCell ref="I18:Q18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2019-02-11T10:37:37Z</dcterms:modified>
</cp:coreProperties>
</file>