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firstSheet="2" activeTab="2"/>
  </bookViews>
  <sheets>
    <sheet name="Sales per week" sheetId="1" r:id="rId1"/>
    <sheet name="Expences of the food court" sheetId="2" r:id="rId2"/>
    <sheet name="Profit" sheetId="3" r:id="rId3"/>
    <sheet name="Competetors" sheetId="4" r:id="rId4"/>
    <sheet name="Price compare Pivot" sheetId="5" r:id="rId5"/>
  </sheets>
  <calcPr calcId="191029"/>
  <pivotCaches>
    <pivotCache cacheId="6" r:id="rId6"/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5" l="1"/>
  <c r="I17" i="5"/>
  <c r="G17" i="5"/>
  <c r="F17" i="5"/>
  <c r="E17" i="5"/>
  <c r="D17" i="5"/>
  <c r="C17" i="5"/>
  <c r="B17" i="5"/>
  <c r="E3" i="4"/>
  <c r="E4" i="4"/>
  <c r="E5" i="4"/>
  <c r="E6" i="4"/>
  <c r="E7" i="4"/>
  <c r="E8" i="4"/>
  <c r="E9" i="4"/>
  <c r="E10" i="4"/>
  <c r="E11" i="4"/>
  <c r="E12" i="4"/>
  <c r="E13" i="4"/>
  <c r="I5" i="2" l="1"/>
  <c r="I6" i="2"/>
  <c r="I7" i="2"/>
  <c r="I8" i="2"/>
  <c r="I4" i="2"/>
  <c r="B4" i="1"/>
  <c r="C3" i="1"/>
  <c r="C4" i="1"/>
  <c r="B5" i="1" s="1"/>
  <c r="C5" i="1" s="1"/>
  <c r="B6" i="1" s="1"/>
  <c r="C6" i="1" s="1"/>
  <c r="B7" i="1" s="1"/>
  <c r="E21" i="1"/>
  <c r="E17" i="1"/>
  <c r="E13" i="1"/>
  <c r="E9" i="1"/>
  <c r="E5" i="1"/>
  <c r="C2" i="1"/>
  <c r="B3" i="1" s="1"/>
  <c r="C7" i="1" l="1"/>
  <c r="B8" i="1" s="1"/>
  <c r="C8" i="1" l="1"/>
  <c r="B9" i="1" s="1"/>
  <c r="C9" i="1" l="1"/>
  <c r="B10" i="1" s="1"/>
  <c r="C10" i="1" l="1"/>
  <c r="B11" i="1" s="1"/>
  <c r="C11" i="1" l="1"/>
  <c r="B12" i="1" s="1"/>
  <c r="C12" i="1" l="1"/>
  <c r="B13" i="1" s="1"/>
  <c r="C13" i="1" l="1"/>
  <c r="B14" i="1" s="1"/>
  <c r="C14" i="1" l="1"/>
  <c r="B15" i="1" s="1"/>
  <c r="C15" i="1" l="1"/>
  <c r="B16" i="1" s="1"/>
  <c r="C16" i="1" l="1"/>
  <c r="B17" i="1" s="1"/>
  <c r="C17" i="1" l="1"/>
  <c r="B18" i="1" s="1"/>
  <c r="C18" i="1" l="1"/>
  <c r="B19" i="1" s="1"/>
  <c r="C19" i="1" l="1"/>
  <c r="B20" i="1" s="1"/>
  <c r="C20" i="1" l="1"/>
  <c r="B21" i="1" s="1"/>
  <c r="C21" i="1" s="1"/>
</calcChain>
</file>

<file path=xl/sharedStrings.xml><?xml version="1.0" encoding="utf-8"?>
<sst xmlns="http://schemas.openxmlformats.org/spreadsheetml/2006/main" count="133" uniqueCount="69">
  <si>
    <t>Week</t>
  </si>
  <si>
    <t>Satrt Date</t>
  </si>
  <si>
    <t>End Date</t>
  </si>
  <si>
    <t>Sale Amount</t>
  </si>
  <si>
    <t>Monthly Sales</t>
  </si>
  <si>
    <t>Month</t>
  </si>
  <si>
    <t>Rent</t>
  </si>
  <si>
    <t>Salary</t>
  </si>
  <si>
    <t>Electridity bill</t>
  </si>
  <si>
    <t xml:space="preserve">Expenses for goods </t>
  </si>
  <si>
    <t>Taxe &amp; other expenses</t>
  </si>
  <si>
    <t>Monthly sale</t>
  </si>
  <si>
    <t>May</t>
  </si>
  <si>
    <t>June</t>
  </si>
  <si>
    <t>July</t>
  </si>
  <si>
    <t>August</t>
  </si>
  <si>
    <t>September</t>
  </si>
  <si>
    <t>Total Expences</t>
  </si>
  <si>
    <t>Sum of Monthly sale</t>
  </si>
  <si>
    <t>Row Labels</t>
  </si>
  <si>
    <t>Grand Total</t>
  </si>
  <si>
    <t>Sum of Profit(Monthly sale-Total Expences)</t>
  </si>
  <si>
    <t>Competetor-1</t>
  </si>
  <si>
    <t>Competetor-2</t>
  </si>
  <si>
    <t>Competetor-3</t>
  </si>
  <si>
    <t>Competetor-4</t>
  </si>
  <si>
    <t>Competetor-5</t>
  </si>
  <si>
    <t>Competetor-6</t>
  </si>
  <si>
    <t>Competetor-7</t>
  </si>
  <si>
    <t>Competetor-8</t>
  </si>
  <si>
    <t>Competetor-9</t>
  </si>
  <si>
    <t>Competetor-10</t>
  </si>
  <si>
    <t xml:space="preserve"> BTM Fast Food Center</t>
  </si>
  <si>
    <t>Shop Name</t>
  </si>
  <si>
    <t>Center open time</t>
  </si>
  <si>
    <t>Seating Avalibility</t>
  </si>
  <si>
    <t>Yes</t>
  </si>
  <si>
    <t>No</t>
  </si>
  <si>
    <t>Center Close time</t>
  </si>
  <si>
    <t>Total Functioning Hours</t>
  </si>
  <si>
    <t>Quality of Food</t>
  </si>
  <si>
    <t xml:space="preserve">Good </t>
  </si>
  <si>
    <t>Excellent</t>
  </si>
  <si>
    <t>average</t>
  </si>
  <si>
    <t>Excelent</t>
  </si>
  <si>
    <t>Average</t>
  </si>
  <si>
    <t>Poor</t>
  </si>
  <si>
    <t>Service</t>
  </si>
  <si>
    <t>Good</t>
  </si>
  <si>
    <t>Take away</t>
  </si>
  <si>
    <t>Home Delivery</t>
  </si>
  <si>
    <t>Chicken fried rice</t>
  </si>
  <si>
    <t>Chicken Kabab(Half)</t>
  </si>
  <si>
    <t>Chicken Kabab(Full)</t>
  </si>
  <si>
    <t>Chicken noodles</t>
  </si>
  <si>
    <t>Egg fried rice</t>
  </si>
  <si>
    <t>Veg fried rice</t>
  </si>
  <si>
    <t>Gobi manchurian</t>
  </si>
  <si>
    <t>Veg noodles</t>
  </si>
  <si>
    <t>Sum of Chicken fried rice</t>
  </si>
  <si>
    <t>Sum of Chicken Kabab(Half)</t>
  </si>
  <si>
    <t>Sum of Chicken noodles</t>
  </si>
  <si>
    <t>Sum of Chicken Kabab(Full)</t>
  </si>
  <si>
    <t>Sum of Egg fried rice</t>
  </si>
  <si>
    <t>Sum of Veg fried rice</t>
  </si>
  <si>
    <t>Sum of Gobi manchurian</t>
  </si>
  <si>
    <t>Sum of Veg noodles</t>
  </si>
  <si>
    <t>Competetor Average Cost</t>
  </si>
  <si>
    <t>Profit(Monthly sale-Total Expenses)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</si>
</sst>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 indent="5"/>
    </xf>
    <xf numFmtId="164" fontId="0" fillId="0" borderId="1" xfId="0" applyNumberFormat="1" applyBorder="1" applyAlignment="1">
      <alignment horizontal="left" vertical="center" indent="8"/>
    </xf>
    <xf numFmtId="164" fontId="0" fillId="0" borderId="1" xfId="0" applyNumberFormat="1" applyBorder="1" applyAlignment="1">
      <alignment horizontal="left" indent="16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3" fillId="0" borderId="1" xfId="0" pivotButton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4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0066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Profit analysis </a:t>
            </a:r>
          </a:p>
        </c:rich>
      </c:tx>
      <c:layout>
        <c:manualLayout>
          <c:xMode val="edge"/>
          <c:yMode val="edge"/>
          <c:x val="0.2091388888888889"/>
          <c:y val="3.703703703703703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'Expences of the food court'!$I$3</c:f>
              <c:strCache>
                <c:ptCount val="1"/>
                <c:pt idx="0">
                  <c:v>Profit(Monthly sale-Total Expenses)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'Expences of the food court'!$B$4:$B$8</c:f>
              <c:strCache>
                <c:ptCount val="5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</c:strCache>
            </c:strRef>
          </c:cat>
          <c:val>
            <c:numRef>
              <c:f>'Expences of the food court'!$I$4:$I$8</c:f>
              <c:numCache>
                <c:formatCode>_ [$₹-4009]\ * #,##0.00_ ;_ [$₹-4009]\ * \-#,##0.00_ ;_ [$₹-4009]\ * "-"??_ ;_ @_ </c:formatCode>
                <c:ptCount val="5"/>
                <c:pt idx="0">
                  <c:v>83030</c:v>
                </c:pt>
                <c:pt idx="1">
                  <c:v>7430</c:v>
                </c:pt>
                <c:pt idx="2">
                  <c:v>6690</c:v>
                </c:pt>
                <c:pt idx="3">
                  <c:v>-21320</c:v>
                </c:pt>
                <c:pt idx="4">
                  <c:v>-33280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4D4-4805-AF31-65C12C2C5C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2165632"/>
        <c:axId val="202312320"/>
      </c:lineChart>
      <c:catAx>
        <c:axId val="20216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layout>
            <c:manualLayout>
              <c:xMode val="edge"/>
              <c:yMode val="edge"/>
              <c:x val="0.55972790901137359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2320"/>
        <c:crosses val="autoZero"/>
        <c:auto val="1"/>
        <c:lblAlgn val="ctr"/>
        <c:lblOffset val="100"/>
        <c:noMultiLvlLbl val="0"/>
      </c:catAx>
      <c:valAx>
        <c:axId val="2023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Monthly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6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[CASE STUDY-BTM LAYOUT FAST FOOD CENTER.xlsx]Price compare Pivot!PivotTable2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'Price compare Pivot'!$B$3</c:f>
              <c:strCache>
                <c:ptCount val="1"/>
                <c:pt idx="0">
                  <c:v>Sum of Chicken fried 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Pivot'!$B$4:$B$15</c:f>
              <c:numCache>
                <c:formatCode>General</c:formatCode>
                <c:ptCount val="11"/>
                <c:pt idx="0">
                  <c:v>75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65</c:v>
                </c:pt>
                <c:pt idx="5">
                  <c:v>70</c:v>
                </c:pt>
                <c:pt idx="6">
                  <c:v>70</c:v>
                </c:pt>
                <c:pt idx="7">
                  <c:v>75</c:v>
                </c:pt>
                <c:pt idx="8">
                  <c:v>70</c:v>
                </c:pt>
                <c:pt idx="9">
                  <c:v>70</c:v>
                </c:pt>
                <c:pt idx="1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E3-4CFD-8FC3-A7F8E8B4A619}"/>
            </c:ext>
          </c:extLst>
        </c:ser>
        <c:ser>
          <c:idx val="1"/>
          <c:order val="1"/>
          <c:tx>
            <c:strRef>
              <c:f>'Price compare Pivot'!$C$3</c:f>
              <c:strCache>
                <c:ptCount val="1"/>
                <c:pt idx="0">
                  <c:v>Sum of Chicken Kabab(Half)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Pivot'!$C$4:$C$15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35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E3-4CFD-8FC3-A7F8E8B4A619}"/>
            </c:ext>
          </c:extLst>
        </c:ser>
        <c:ser>
          <c:idx val="2"/>
          <c:order val="2"/>
          <c:tx>
            <c:strRef>
              <c:f>'Price compare Pivot'!$D$3</c:f>
              <c:strCache>
                <c:ptCount val="1"/>
                <c:pt idx="0">
                  <c:v>Sum of Chicken noodles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Pivot'!$D$4:$D$15</c:f>
              <c:numCache>
                <c:formatCode>General</c:formatCode>
                <c:ptCount val="11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55</c:v>
                </c:pt>
                <c:pt idx="5">
                  <c:v>60</c:v>
                </c:pt>
                <c:pt idx="6">
                  <c:v>60</c:v>
                </c:pt>
                <c:pt idx="7">
                  <c:v>65</c:v>
                </c:pt>
                <c:pt idx="8">
                  <c:v>60</c:v>
                </c:pt>
                <c:pt idx="9">
                  <c:v>60</c:v>
                </c:pt>
                <c:pt idx="10">
                  <c:v>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0E3-4CFD-8FC3-A7F8E8B4A619}"/>
            </c:ext>
          </c:extLst>
        </c:ser>
        <c:ser>
          <c:idx val="3"/>
          <c:order val="3"/>
          <c:tx>
            <c:strRef>
              <c:f>'Price compare Pivot'!$E$3</c:f>
              <c:strCache>
                <c:ptCount val="1"/>
                <c:pt idx="0">
                  <c:v>Sum of Chicken Kabab(Full)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Pivot'!$E$4:$E$15</c:f>
              <c:numCache>
                <c:formatCode>General</c:formatCode>
                <c:ptCount val="11"/>
                <c:pt idx="0">
                  <c:v>80</c:v>
                </c:pt>
                <c:pt idx="1">
                  <c:v>80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75</c:v>
                </c:pt>
                <c:pt idx="8">
                  <c:v>70</c:v>
                </c:pt>
                <c:pt idx="9">
                  <c:v>75</c:v>
                </c:pt>
                <c:pt idx="10">
                  <c:v>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0E3-4CFD-8FC3-A7F8E8B4A619}"/>
            </c:ext>
          </c:extLst>
        </c:ser>
        <c:ser>
          <c:idx val="4"/>
          <c:order val="4"/>
          <c:tx>
            <c:strRef>
              <c:f>'Price compare Pivot'!$F$3</c:f>
              <c:strCache>
                <c:ptCount val="1"/>
                <c:pt idx="0">
                  <c:v>Sum of Egg fried rice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Pivot'!$F$4:$F$15</c:f>
              <c:numCache>
                <c:formatCode>General</c:formatCode>
                <c:ptCount val="11"/>
                <c:pt idx="0">
                  <c:v>65</c:v>
                </c:pt>
                <c:pt idx="1">
                  <c:v>65</c:v>
                </c:pt>
                <c:pt idx="2">
                  <c:v>60</c:v>
                </c:pt>
                <c:pt idx="3">
                  <c:v>65</c:v>
                </c:pt>
                <c:pt idx="4">
                  <c:v>65</c:v>
                </c:pt>
                <c:pt idx="5">
                  <c:v>60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0E3-4CFD-8FC3-A7F8E8B4A619}"/>
            </c:ext>
          </c:extLst>
        </c:ser>
        <c:ser>
          <c:idx val="5"/>
          <c:order val="5"/>
          <c:tx>
            <c:strRef>
              <c:f>'Price compare Pivot'!$G$3</c:f>
              <c:strCache>
                <c:ptCount val="1"/>
                <c:pt idx="0">
                  <c:v>Sum of Veg fried rice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Pivot'!$G$4:$G$15</c:f>
              <c:numCache>
                <c:formatCode>General</c:formatCode>
                <c:ptCount val="11"/>
                <c:pt idx="0">
                  <c:v>65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65</c:v>
                </c:pt>
                <c:pt idx="9">
                  <c:v>55</c:v>
                </c:pt>
                <c:pt idx="10">
                  <c:v>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0E3-4CFD-8FC3-A7F8E8B4A619}"/>
            </c:ext>
          </c:extLst>
        </c:ser>
        <c:ser>
          <c:idx val="6"/>
          <c:order val="6"/>
          <c:tx>
            <c:strRef>
              <c:f>'Price compare Pivot'!$H$3</c:f>
              <c:strCache>
                <c:ptCount val="1"/>
                <c:pt idx="0">
                  <c:v>Sum of Gobi manchurian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Pivot'!$H$4:$H$15</c:f>
              <c:numCache>
                <c:formatCode>General</c:formatCode>
                <c:ptCount val="11"/>
                <c:pt idx="0">
                  <c:v>45</c:v>
                </c:pt>
                <c:pt idx="1">
                  <c:v>45</c:v>
                </c:pt>
                <c:pt idx="2">
                  <c:v>50</c:v>
                </c:pt>
                <c:pt idx="3">
                  <c:v>45</c:v>
                </c:pt>
                <c:pt idx="4">
                  <c:v>50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40</c:v>
                </c:pt>
                <c:pt idx="10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0E3-4CFD-8FC3-A7F8E8B4A619}"/>
            </c:ext>
          </c:extLst>
        </c:ser>
        <c:ser>
          <c:idx val="7"/>
          <c:order val="7"/>
          <c:tx>
            <c:strRef>
              <c:f>'Price compare Pivot'!$I$3</c:f>
              <c:strCache>
                <c:ptCount val="1"/>
                <c:pt idx="0">
                  <c:v>Sum of Veg noodles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Pivot'!$I$4:$I$15</c:f>
              <c:numCache>
                <c:formatCode>General</c:formatCode>
                <c:ptCount val="11"/>
                <c:pt idx="0">
                  <c:v>55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  <c:pt idx="4">
                  <c:v>55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60</c:v>
                </c:pt>
                <c:pt idx="9">
                  <c:v>55</c:v>
                </c:pt>
                <c:pt idx="10">
                  <c:v>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0E3-4CFD-8FC3-A7F8E8B4A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995584"/>
        <c:axId val="209472896"/>
      </c:barChart>
      <c:catAx>
        <c:axId val="2049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72896"/>
        <c:crosses val="autoZero"/>
        <c:auto val="1"/>
        <c:lblAlgn val="ctr"/>
        <c:lblOffset val="100"/>
        <c:noMultiLvlLbl val="0"/>
      </c:catAx>
      <c:valAx>
        <c:axId val="2094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9</xdr:row>
      <xdr:rowOff>114300</xdr:rowOff>
    </xdr:from>
    <xdr:to>
      <xdr:col>7</xdr:col>
      <xdr:colOff>771525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70A2E1D-EA3F-CE15-CA1C-880B63C86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18</xdr:row>
      <xdr:rowOff>38099</xdr:rowOff>
    </xdr:from>
    <xdr:to>
      <xdr:col>5</xdr:col>
      <xdr:colOff>57150</xdr:colOff>
      <xdr:row>38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C2137ED-4EB6-65E9-F7FF-78FBBC2BE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893.291189351854" createdVersion="8" refreshedVersion="8" minRefreshableVersion="3" recordCount="5">
  <cacheSource type="worksheet">
    <worksheetSource ref="B3:I8" sheet="Expences of the food court"/>
  </cacheSource>
  <cacheFields count="8">
    <cacheField name="Month" numFmtId="0">
      <sharedItems count="5">
        <s v="May"/>
        <s v="June"/>
        <s v="July"/>
        <s v="August"/>
        <s v="September"/>
      </sharedItems>
    </cacheField>
    <cacheField name="Rent" numFmtId="164">
      <sharedItems containsSemiMixedTypes="0" containsString="0" containsNumber="1" containsInteger="1" minValue="13500" maxValue="13500"/>
    </cacheField>
    <cacheField name="Salary" numFmtId="164">
      <sharedItems containsSemiMixedTypes="0" containsString="0" containsNumber="1" containsInteger="1" minValue="21000" maxValue="21000"/>
    </cacheField>
    <cacheField name="Electridity bill" numFmtId="164">
      <sharedItems containsSemiMixedTypes="0" containsString="0" containsNumber="1" containsInteger="1" minValue="1800" maxValue="2400"/>
    </cacheField>
    <cacheField name="Expenses for goods " numFmtId="164">
      <sharedItems containsSemiMixedTypes="0" containsString="0" containsNumber="1" containsInteger="1" minValue="6500" maxValue="43200"/>
    </cacheField>
    <cacheField name="Taxe &amp; other expenses" numFmtId="164">
      <sharedItems containsSemiMixedTypes="0" containsString="0" containsNumber="1" containsInteger="1" minValue="1000" maxValue="1500"/>
    </cacheField>
    <cacheField name="Monthly sale" numFmtId="164">
      <sharedItems containsSemiMixedTypes="0" containsString="0" containsNumber="1" containsInteger="1" minValue="11620" maxValue="163530"/>
    </cacheField>
    <cacheField name="Profit(Monthly sale-Total Expences)" numFmtId="164">
      <sharedItems containsSemiMixedTypes="0" containsString="0" containsNumber="1" containsInteger="1" minValue="-33280" maxValue="830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NOVO" refreshedDate="44893.328757523152" createdVersion="8" refreshedVersion="8" minRefreshableVersion="3" recordCount="11">
  <cacheSource type="worksheet">
    <worksheetSource ref="A2:Q13" sheet="Competetors"/>
  </cacheSource>
  <cacheFields count="17">
    <cacheField name="Shop Name" numFmtId="0">
      <sharedItems count="11">
        <s v="Competetor-1"/>
        <s v="Competetor-2"/>
        <s v="Competetor-3"/>
        <s v="Competetor-4"/>
        <s v="Competetor-5"/>
        <s v="Competetor-6"/>
        <s v="Competetor-7"/>
        <s v="Competetor-8"/>
        <s v="Competetor-9"/>
        <s v="Competetor-10"/>
        <s v=" BTM Fast Food Center"/>
      </sharedItems>
    </cacheField>
    <cacheField name="Center open time" numFmtId="20">
      <sharedItems containsSemiMixedTypes="0" containsNonDate="0" containsDate="1" containsString="0" minDate="1899-12-30T16:00:00" maxDate="1899-12-30T17:30:00"/>
    </cacheField>
    <cacheField name="Seating Avalibility" numFmtId="0">
      <sharedItems/>
    </cacheField>
    <cacheField name="Center Close time" numFmtId="20">
      <sharedItems containsSemiMixedTypes="0" containsNonDate="0" containsDate="1" containsString="0" minDate="1899-12-30T22:00:00" maxDate="1899-12-30T23:30:00"/>
    </cacheField>
    <cacheField name="Total Functioning Hours" numFmtId="20">
      <sharedItems containsSemiMixedTypes="0" containsNonDate="0" containsDate="1" containsString="0" minDate="1899-12-30T04:30:00" maxDate="1899-12-30T07:30:00"/>
    </cacheField>
    <cacheField name="Quality of Food" numFmtId="0">
      <sharedItems/>
    </cacheField>
    <cacheField name="Service" numFmtId="0">
      <sharedItems/>
    </cacheField>
    <cacheField name="Take away" numFmtId="0">
      <sharedItems/>
    </cacheField>
    <cacheField name="Home Delivery" numFmtId="0">
      <sharedItems/>
    </cacheField>
    <cacheField name="Chicken fried rice" numFmtId="0">
      <sharedItems containsSemiMixedTypes="0" containsString="0" containsNumber="1" containsInteger="1" minValue="60" maxValue="75"/>
    </cacheField>
    <cacheField name="Chicken Kabab(Half)" numFmtId="0">
      <sharedItems containsSemiMixedTypes="0" containsString="0" containsNumber="1" containsInteger="1" minValue="30" maxValue="40"/>
    </cacheField>
    <cacheField name="Chicken Kabab(Full)" numFmtId="0">
      <sharedItems containsSemiMixedTypes="0" containsString="0" containsNumber="1" containsInteger="1" minValue="55" maxValue="80"/>
    </cacheField>
    <cacheField name="Chicken noodles" numFmtId="0">
      <sharedItems containsSemiMixedTypes="0" containsString="0" containsNumber="1" containsInteger="1" minValue="50" maxValue="65"/>
    </cacheField>
    <cacheField name="Egg fried rice" numFmtId="0">
      <sharedItems containsSemiMixedTypes="0" containsString="0" containsNumber="1" containsInteger="1" minValue="50" maxValue="65"/>
    </cacheField>
    <cacheField name="Veg fried rice" numFmtId="0">
      <sharedItems containsSemiMixedTypes="0" containsString="0" containsNumber="1" containsInteger="1" minValue="45" maxValue="65"/>
    </cacheField>
    <cacheField name="Gobi manchurian" numFmtId="0">
      <sharedItems containsSemiMixedTypes="0" containsString="0" containsNumber="1" containsInteger="1" minValue="40" maxValue="50"/>
    </cacheField>
    <cacheField name="Veg noodles" numFmtId="0">
      <sharedItems containsSemiMixedTypes="0" containsString="0" containsNumber="1" containsInteger="1" minValue="4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3500"/>
    <n v="21000"/>
    <n v="1800"/>
    <n v="43200"/>
    <n v="1000"/>
    <n v="163530"/>
    <n v="83030"/>
  </r>
  <r>
    <x v="1"/>
    <n v="13500"/>
    <n v="21000"/>
    <n v="1950"/>
    <n v="39600"/>
    <n v="1000"/>
    <n v="84480"/>
    <n v="7430"/>
  </r>
  <r>
    <x v="2"/>
    <n v="13500"/>
    <n v="21000"/>
    <n v="1980"/>
    <n v="9500"/>
    <n v="1500"/>
    <n v="54170"/>
    <n v="6690"/>
  </r>
  <r>
    <x v="3"/>
    <n v="13500"/>
    <n v="21000"/>
    <n v="2190"/>
    <n v="8600"/>
    <n v="1500"/>
    <n v="25470"/>
    <n v="-21320"/>
  </r>
  <r>
    <x v="4"/>
    <n v="13500"/>
    <n v="21000"/>
    <n v="2400"/>
    <n v="6500"/>
    <n v="1500"/>
    <n v="11620"/>
    <n v="-332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d v="1899-12-30T16:00:00"/>
    <s v="Yes"/>
    <d v="1899-12-30T22:30:00"/>
    <d v="1899-12-30T06:30:00"/>
    <s v="Good "/>
    <s v="Good"/>
    <s v="Yes"/>
    <s v="Yes"/>
    <n v="70"/>
    <n v="40"/>
    <n v="80"/>
    <n v="60"/>
    <n v="65"/>
    <n v="55"/>
    <n v="45"/>
    <n v="50"/>
  </r>
  <r>
    <x v="1"/>
    <d v="1899-12-30T16:00:00"/>
    <s v="Yes"/>
    <d v="1899-12-30T22:30:00"/>
    <d v="1899-12-30T06:30:00"/>
    <s v="Good "/>
    <s v="Good"/>
    <s v="Yes"/>
    <s v="Yes"/>
    <n v="70"/>
    <n v="35"/>
    <n v="70"/>
    <n v="60"/>
    <n v="65"/>
    <n v="55"/>
    <n v="45"/>
    <n v="50"/>
  </r>
  <r>
    <x v="2"/>
    <d v="1899-12-30T16:30:00"/>
    <s v="No"/>
    <d v="1899-12-30T23:00:00"/>
    <d v="1899-12-30T06:30:00"/>
    <s v="Excellent"/>
    <s v="Good"/>
    <s v="No"/>
    <s v="No"/>
    <n v="65"/>
    <n v="40"/>
    <n v="70"/>
    <n v="55"/>
    <n v="65"/>
    <n v="60"/>
    <n v="50"/>
    <n v="55"/>
  </r>
  <r>
    <x v="3"/>
    <d v="1899-12-30T16:30:00"/>
    <s v="Yes"/>
    <d v="1899-12-30T23:00:00"/>
    <d v="1899-12-30T06:30:00"/>
    <s v="average"/>
    <s v="Good"/>
    <s v="Yes"/>
    <s v="Yes"/>
    <n v="70"/>
    <n v="40"/>
    <n v="70"/>
    <n v="60"/>
    <n v="60"/>
    <n v="55"/>
    <n v="45"/>
    <n v="50"/>
  </r>
  <r>
    <x v="4"/>
    <d v="1899-12-30T16:45:00"/>
    <s v="Yes"/>
    <d v="1899-12-30T23:00:00"/>
    <d v="1899-12-30T06:15:00"/>
    <s v="Good "/>
    <s v="Good"/>
    <s v="Yes"/>
    <s v="Yes"/>
    <n v="70"/>
    <n v="40"/>
    <n v="70"/>
    <n v="60"/>
    <n v="65"/>
    <n v="55"/>
    <n v="45"/>
    <n v="50"/>
  </r>
  <r>
    <x v="5"/>
    <d v="1899-12-30T16:00:00"/>
    <s v="Yes"/>
    <d v="1899-12-30T23:30:00"/>
    <d v="1899-12-30T07:30:00"/>
    <s v="Excelent"/>
    <s v="Good"/>
    <s v="No"/>
    <s v="No"/>
    <n v="75"/>
    <n v="40"/>
    <n v="75"/>
    <n v="65"/>
    <n v="65"/>
    <n v="55"/>
    <n v="45"/>
    <n v="50"/>
  </r>
  <r>
    <x v="6"/>
    <d v="1899-12-30T17:00:00"/>
    <s v="No"/>
    <d v="1899-12-30T23:00:00"/>
    <d v="1899-12-30T06:00:00"/>
    <s v="Good "/>
    <s v="Good"/>
    <s v="Yes"/>
    <s v="Yes"/>
    <n v="70"/>
    <n v="40"/>
    <n v="70"/>
    <n v="60"/>
    <n v="65"/>
    <n v="65"/>
    <n v="45"/>
    <n v="60"/>
  </r>
  <r>
    <x v="7"/>
    <d v="1899-12-30T17:00:00"/>
    <s v="Yes"/>
    <d v="1899-12-30T23:00:00"/>
    <d v="1899-12-30T06:00:00"/>
    <s v="average"/>
    <s v="Good"/>
    <s v="Yes"/>
    <s v="Yes"/>
    <n v="70"/>
    <n v="40"/>
    <n v="75"/>
    <n v="60"/>
    <n v="65"/>
    <n v="55"/>
    <n v="40"/>
    <n v="55"/>
  </r>
  <r>
    <x v="8"/>
    <d v="1899-12-30T16:45:00"/>
    <s v="Yes"/>
    <d v="1899-12-30T22:30:00"/>
    <d v="1899-12-30T05:45:00"/>
    <s v="Poor"/>
    <s v="Good"/>
    <s v="Yes"/>
    <s v="Yes"/>
    <n v="60"/>
    <n v="30"/>
    <n v="55"/>
    <n v="50"/>
    <n v="50"/>
    <n v="45"/>
    <n v="40"/>
    <n v="40"/>
  </r>
  <r>
    <x v="9"/>
    <d v="1899-12-30T16:00:00"/>
    <s v="Yes"/>
    <d v="1899-12-30T23:30:00"/>
    <d v="1899-12-30T07:30:00"/>
    <s v="Excelent"/>
    <s v="Good"/>
    <s v="Yes"/>
    <s v="Yes"/>
    <n v="70"/>
    <n v="40"/>
    <n v="70"/>
    <n v="60"/>
    <n v="60"/>
    <n v="55"/>
    <n v="50"/>
    <n v="55"/>
  </r>
  <r>
    <x v="10"/>
    <d v="1899-12-30T17:30:00"/>
    <s v="No"/>
    <d v="1899-12-30T22:00:00"/>
    <d v="1899-12-30T04:30:00"/>
    <s v="Poor"/>
    <s v="Poor"/>
    <s v="Yes"/>
    <s v="No"/>
    <n v="75"/>
    <n v="40"/>
    <n v="80"/>
    <n v="65"/>
    <n v="65"/>
    <n v="65"/>
    <n v="45"/>
    <n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8">
    <pivotField axis="axisRow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thly sale" fld="6" baseField="0" baseItem="0"/>
    <dataField name="Sum of Profit(Monthly sale-Total Expences)" fld="7" baseField="0" baseItem="0"/>
  </dataFields>
  <formats count="24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0" count="0"/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I15" firstHeaderRow="0" firstDataRow="1" firstDataCol="1"/>
  <pivotFields count="17">
    <pivotField axis="axisRow" showAll="0" sortType="ascending">
      <items count="12">
        <item x="10"/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numFmtId="20" showAll="0"/>
    <pivotField showAll="0"/>
    <pivotField numFmtId="20" showAll="0"/>
    <pivotField numFmtId="20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Chicken fried rice" fld="9" baseField="0" baseItem="0"/>
    <dataField name="Sum of Chicken Kabab(Half)" fld="10" baseField="0" baseItem="0"/>
    <dataField name="Sum of Chicken noodles" fld="12" baseField="0" baseItem="0"/>
    <dataField name="Sum of Chicken Kabab(Full)" fld="11" baseField="0" baseItem="0"/>
    <dataField name="Sum of Egg fried rice" fld="13" baseField="0" baseItem="0"/>
    <dataField name="Sum of Veg fried rice" fld="14" baseField="0" baseItem="0"/>
    <dataField name="Sum of Gobi manchurian" fld="15" baseField="0" baseItem="0"/>
    <dataField name="Sum of Veg noodles" fld="16" baseField="0" baseItem="0"/>
  </dataFields>
  <formats count="18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chartFormats count="8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5" sqref="E5:E21"/>
    </sheetView>
  </sheetViews>
  <sheetFormatPr defaultRowHeight="15" x14ac:dyDescent="0.25"/>
  <cols>
    <col min="2" max="3" width="10.42578125" bestFit="1" customWidth="1"/>
    <col min="4" max="4" width="12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44683</v>
      </c>
      <c r="C2" s="2">
        <f>B2+6</f>
        <v>44689</v>
      </c>
      <c r="D2" s="3">
        <v>45900</v>
      </c>
      <c r="E2" s="1"/>
    </row>
    <row r="3" spans="1:5" x14ac:dyDescent="0.25">
      <c r="A3" s="1">
        <v>2</v>
      </c>
      <c r="B3" s="2">
        <f>C2+1</f>
        <v>44690</v>
      </c>
      <c r="C3" s="2">
        <f t="shared" ref="C3:C21" si="0">B3+6</f>
        <v>44696</v>
      </c>
      <c r="D3" s="3">
        <v>52010</v>
      </c>
      <c r="E3" s="1"/>
    </row>
    <row r="4" spans="1:5" x14ac:dyDescent="0.25">
      <c r="A4" s="1">
        <v>3</v>
      </c>
      <c r="B4" s="2">
        <f t="shared" ref="B4:B21" si="1">C3+1</f>
        <v>44697</v>
      </c>
      <c r="C4" s="2">
        <f t="shared" si="0"/>
        <v>44703</v>
      </c>
      <c r="D4" s="3">
        <v>33260</v>
      </c>
      <c r="E4" s="1"/>
    </row>
    <row r="5" spans="1:5" x14ac:dyDescent="0.25">
      <c r="A5" s="1">
        <v>4</v>
      </c>
      <c r="B5" s="2">
        <f t="shared" si="1"/>
        <v>44704</v>
      </c>
      <c r="C5" s="2">
        <f t="shared" si="0"/>
        <v>44710</v>
      </c>
      <c r="D5" s="3">
        <v>32360</v>
      </c>
      <c r="E5" s="3">
        <f>D2+D3+D4+D5</f>
        <v>163530</v>
      </c>
    </row>
    <row r="6" spans="1:5" x14ac:dyDescent="0.25">
      <c r="A6" s="1">
        <v>5</v>
      </c>
      <c r="B6" s="2">
        <f t="shared" si="1"/>
        <v>44711</v>
      </c>
      <c r="C6" s="2">
        <f t="shared" si="0"/>
        <v>44717</v>
      </c>
      <c r="D6" s="3">
        <v>31170</v>
      </c>
      <c r="E6" s="1"/>
    </row>
    <row r="7" spans="1:5" x14ac:dyDescent="0.25">
      <c r="A7" s="1">
        <v>6</v>
      </c>
      <c r="B7" s="2">
        <f t="shared" si="1"/>
        <v>44718</v>
      </c>
      <c r="C7" s="2">
        <f t="shared" si="0"/>
        <v>44724</v>
      </c>
      <c r="D7" s="3">
        <v>28250</v>
      </c>
      <c r="E7" s="1"/>
    </row>
    <row r="8" spans="1:5" x14ac:dyDescent="0.25">
      <c r="A8" s="1">
        <v>7</v>
      </c>
      <c r="B8" s="2">
        <f t="shared" si="1"/>
        <v>44725</v>
      </c>
      <c r="C8" s="2">
        <f t="shared" si="0"/>
        <v>44731</v>
      </c>
      <c r="D8" s="3">
        <v>12040</v>
      </c>
      <c r="E8" s="1"/>
    </row>
    <row r="9" spans="1:5" x14ac:dyDescent="0.25">
      <c r="A9" s="1">
        <v>8</v>
      </c>
      <c r="B9" s="2">
        <f t="shared" si="1"/>
        <v>44732</v>
      </c>
      <c r="C9" s="2">
        <f t="shared" si="0"/>
        <v>44738</v>
      </c>
      <c r="D9" s="3">
        <v>13020</v>
      </c>
      <c r="E9" s="3">
        <f>D6+D7+D8+D9</f>
        <v>84480</v>
      </c>
    </row>
    <row r="10" spans="1:5" x14ac:dyDescent="0.25">
      <c r="A10" s="1">
        <v>9</v>
      </c>
      <c r="B10" s="2">
        <f t="shared" si="1"/>
        <v>44739</v>
      </c>
      <c r="C10" s="2">
        <f t="shared" si="0"/>
        <v>44745</v>
      </c>
      <c r="D10" s="3">
        <v>15040</v>
      </c>
      <c r="E10" s="1"/>
    </row>
    <row r="11" spans="1:5" x14ac:dyDescent="0.25">
      <c r="A11" s="1">
        <v>10</v>
      </c>
      <c r="B11" s="2">
        <f t="shared" si="1"/>
        <v>44746</v>
      </c>
      <c r="C11" s="2">
        <f t="shared" si="0"/>
        <v>44752</v>
      </c>
      <c r="D11" s="3">
        <v>15150</v>
      </c>
      <c r="E11" s="1"/>
    </row>
    <row r="12" spans="1:5" x14ac:dyDescent="0.25">
      <c r="A12" s="1">
        <v>11</v>
      </c>
      <c r="B12" s="2">
        <f t="shared" si="1"/>
        <v>44753</v>
      </c>
      <c r="C12" s="2">
        <f t="shared" si="0"/>
        <v>44759</v>
      </c>
      <c r="D12" s="3">
        <v>11950</v>
      </c>
      <c r="E12" s="1"/>
    </row>
    <row r="13" spans="1:5" x14ac:dyDescent="0.25">
      <c r="A13" s="1">
        <v>12</v>
      </c>
      <c r="B13" s="2">
        <f t="shared" si="1"/>
        <v>44760</v>
      </c>
      <c r="C13" s="2">
        <f t="shared" si="0"/>
        <v>44766</v>
      </c>
      <c r="D13" s="3">
        <v>12030</v>
      </c>
      <c r="E13" s="3">
        <f>D10+D11+D12+D13</f>
        <v>54170</v>
      </c>
    </row>
    <row r="14" spans="1:5" x14ac:dyDescent="0.25">
      <c r="A14" s="1">
        <v>13</v>
      </c>
      <c r="B14" s="2">
        <f t="shared" si="1"/>
        <v>44767</v>
      </c>
      <c r="C14" s="2">
        <f t="shared" si="0"/>
        <v>44773</v>
      </c>
      <c r="D14" s="3">
        <v>9560</v>
      </c>
      <c r="E14" s="1"/>
    </row>
    <row r="15" spans="1:5" x14ac:dyDescent="0.25">
      <c r="A15" s="1">
        <v>14</v>
      </c>
      <c r="B15" s="2">
        <f t="shared" si="1"/>
        <v>44774</v>
      </c>
      <c r="C15" s="2">
        <f t="shared" si="0"/>
        <v>44780</v>
      </c>
      <c r="D15" s="3">
        <v>6290</v>
      </c>
      <c r="E15" s="1"/>
    </row>
    <row r="16" spans="1:5" x14ac:dyDescent="0.25">
      <c r="A16" s="1">
        <v>15</v>
      </c>
      <c r="B16" s="2">
        <f t="shared" si="1"/>
        <v>44781</v>
      </c>
      <c r="C16" s="2">
        <f t="shared" si="0"/>
        <v>44787</v>
      </c>
      <c r="D16" s="3">
        <v>5380</v>
      </c>
      <c r="E16" s="1"/>
    </row>
    <row r="17" spans="1:5" x14ac:dyDescent="0.25">
      <c r="A17" s="1">
        <v>16</v>
      </c>
      <c r="B17" s="2">
        <f t="shared" si="1"/>
        <v>44788</v>
      </c>
      <c r="C17" s="2">
        <f t="shared" si="0"/>
        <v>44794</v>
      </c>
      <c r="D17" s="3">
        <v>4240</v>
      </c>
      <c r="E17" s="3">
        <f>D14+D15+D16+D17</f>
        <v>25470</v>
      </c>
    </row>
    <row r="18" spans="1:5" x14ac:dyDescent="0.25">
      <c r="A18" s="1">
        <v>17</v>
      </c>
      <c r="B18" s="2">
        <f t="shared" si="1"/>
        <v>44795</v>
      </c>
      <c r="C18" s="2">
        <f t="shared" si="0"/>
        <v>44801</v>
      </c>
      <c r="D18" s="3">
        <v>3860</v>
      </c>
      <c r="E18" s="1"/>
    </row>
    <row r="19" spans="1:5" x14ac:dyDescent="0.25">
      <c r="A19" s="1">
        <v>18</v>
      </c>
      <c r="B19" s="2">
        <f t="shared" si="1"/>
        <v>44802</v>
      </c>
      <c r="C19" s="2">
        <f t="shared" si="0"/>
        <v>44808</v>
      </c>
      <c r="D19" s="3">
        <v>3260</v>
      </c>
      <c r="E19" s="1"/>
    </row>
    <row r="20" spans="1:5" x14ac:dyDescent="0.25">
      <c r="A20" s="1">
        <v>19</v>
      </c>
      <c r="B20" s="2">
        <f t="shared" si="1"/>
        <v>44809</v>
      </c>
      <c r="C20" s="2">
        <f t="shared" si="0"/>
        <v>44815</v>
      </c>
      <c r="D20" s="3">
        <v>2400</v>
      </c>
      <c r="E20" s="1"/>
    </row>
    <row r="21" spans="1:5" x14ac:dyDescent="0.25">
      <c r="A21" s="1">
        <v>20</v>
      </c>
      <c r="B21" s="2">
        <f t="shared" si="1"/>
        <v>44816</v>
      </c>
      <c r="C21" s="2">
        <f t="shared" si="0"/>
        <v>44822</v>
      </c>
      <c r="D21" s="3">
        <v>2100</v>
      </c>
      <c r="E21" s="3">
        <f>D18+D19+D20+D21</f>
        <v>11620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workbookViewId="0">
      <selection activeCell="I15" sqref="I15"/>
    </sheetView>
  </sheetViews>
  <sheetFormatPr defaultRowHeight="15" x14ac:dyDescent="0.25"/>
  <cols>
    <col min="2" max="2" width="10.85546875" bestFit="1" customWidth="1"/>
    <col min="3" max="3" width="11.5703125" bestFit="1" customWidth="1"/>
    <col min="4" max="4" width="12" customWidth="1"/>
    <col min="5" max="5" width="13.5703125" bestFit="1" customWidth="1"/>
    <col min="6" max="6" width="18.85546875" bestFit="1" customWidth="1"/>
    <col min="7" max="7" width="21.7109375" bestFit="1" customWidth="1"/>
    <col min="8" max="8" width="13.28515625" bestFit="1" customWidth="1"/>
    <col min="9" max="9" width="33.42578125" bestFit="1" customWidth="1"/>
  </cols>
  <sheetData>
    <row r="1" spans="2:9" ht="15.75" thickBot="1" x14ac:dyDescent="0.3"/>
    <row r="2" spans="2:9" ht="15.75" thickBot="1" x14ac:dyDescent="0.3">
      <c r="C2" s="16" t="s">
        <v>17</v>
      </c>
      <c r="D2" s="17"/>
      <c r="E2" s="17"/>
      <c r="F2" s="17"/>
      <c r="G2" s="17"/>
      <c r="H2" s="18"/>
    </row>
    <row r="3" spans="2:9" x14ac:dyDescent="0.25">
      <c r="B3" s="10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0" t="s">
        <v>68</v>
      </c>
    </row>
    <row r="4" spans="2:9" x14ac:dyDescent="0.25">
      <c r="B4" s="10" t="s">
        <v>12</v>
      </c>
      <c r="C4" s="6">
        <v>13500</v>
      </c>
      <c r="D4" s="6">
        <v>21000</v>
      </c>
      <c r="E4" s="6">
        <v>1800</v>
      </c>
      <c r="F4" s="7">
        <v>43200</v>
      </c>
      <c r="G4" s="8">
        <v>1000</v>
      </c>
      <c r="H4" s="6">
        <v>163530</v>
      </c>
      <c r="I4" s="9">
        <f>H4-C4-D4-E4-F4-G4</f>
        <v>83030</v>
      </c>
    </row>
    <row r="5" spans="2:9" x14ac:dyDescent="0.25">
      <c r="B5" s="10" t="s">
        <v>13</v>
      </c>
      <c r="C5" s="6">
        <v>13500</v>
      </c>
      <c r="D5" s="6">
        <v>21000</v>
      </c>
      <c r="E5" s="6">
        <v>1950</v>
      </c>
      <c r="F5" s="7">
        <v>39600</v>
      </c>
      <c r="G5" s="8">
        <v>1000</v>
      </c>
      <c r="H5" s="6">
        <v>84480</v>
      </c>
      <c r="I5" s="9">
        <f t="shared" ref="I5:I8" si="0">H5-C5-D5-E5-F5-G5</f>
        <v>7430</v>
      </c>
    </row>
    <row r="6" spans="2:9" x14ac:dyDescent="0.25">
      <c r="B6" s="10" t="s">
        <v>14</v>
      </c>
      <c r="C6" s="6">
        <v>13500</v>
      </c>
      <c r="D6" s="6">
        <v>21000</v>
      </c>
      <c r="E6" s="6">
        <v>1980</v>
      </c>
      <c r="F6" s="7">
        <v>9500</v>
      </c>
      <c r="G6" s="8">
        <v>1500</v>
      </c>
      <c r="H6" s="6">
        <v>54170</v>
      </c>
      <c r="I6" s="9">
        <f t="shared" si="0"/>
        <v>6690</v>
      </c>
    </row>
    <row r="7" spans="2:9" x14ac:dyDescent="0.25">
      <c r="B7" s="10" t="s">
        <v>15</v>
      </c>
      <c r="C7" s="6">
        <v>13500</v>
      </c>
      <c r="D7" s="6">
        <v>21000</v>
      </c>
      <c r="E7" s="6">
        <v>2190</v>
      </c>
      <c r="F7" s="7">
        <v>8600</v>
      </c>
      <c r="G7" s="8">
        <v>1500</v>
      </c>
      <c r="H7" s="6">
        <v>25470</v>
      </c>
      <c r="I7" s="9">
        <f t="shared" si="0"/>
        <v>-21320</v>
      </c>
    </row>
    <row r="8" spans="2:9" x14ac:dyDescent="0.25">
      <c r="B8" s="10" t="s">
        <v>16</v>
      </c>
      <c r="C8" s="6">
        <v>13500</v>
      </c>
      <c r="D8" s="6">
        <v>21000</v>
      </c>
      <c r="E8" s="6">
        <v>2400</v>
      </c>
      <c r="F8" s="7">
        <v>6500</v>
      </c>
      <c r="G8" s="8">
        <v>1500</v>
      </c>
      <c r="H8" s="6">
        <v>11620</v>
      </c>
      <c r="I8" s="9">
        <f t="shared" si="0"/>
        <v>-33280</v>
      </c>
    </row>
    <row r="11" spans="2:9" x14ac:dyDescent="0.25">
      <c r="H11" s="4"/>
    </row>
  </sheetData>
  <mergeCells count="1">
    <mergeCell ref="C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G16" sqref="G16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40.42578125" bestFit="1" customWidth="1"/>
  </cols>
  <sheetData>
    <row r="3" spans="1:3" x14ac:dyDescent="0.25">
      <c r="A3" s="14" t="s">
        <v>19</v>
      </c>
      <c r="B3" s="15" t="s">
        <v>18</v>
      </c>
      <c r="C3" s="15" t="s">
        <v>21</v>
      </c>
    </row>
    <row r="4" spans="1:3" x14ac:dyDescent="0.25">
      <c r="A4" s="15" t="s">
        <v>12</v>
      </c>
      <c r="B4" s="15">
        <v>163530</v>
      </c>
      <c r="C4" s="15">
        <v>83030</v>
      </c>
    </row>
    <row r="5" spans="1:3" x14ac:dyDescent="0.25">
      <c r="A5" s="15" t="s">
        <v>13</v>
      </c>
      <c r="B5" s="15">
        <v>84480</v>
      </c>
      <c r="C5" s="15">
        <v>7430</v>
      </c>
    </row>
    <row r="6" spans="1:3" x14ac:dyDescent="0.25">
      <c r="A6" s="15" t="s">
        <v>14</v>
      </c>
      <c r="B6" s="15">
        <v>54170</v>
      </c>
      <c r="C6" s="15">
        <v>6690</v>
      </c>
    </row>
    <row r="7" spans="1:3" x14ac:dyDescent="0.25">
      <c r="A7" s="15" t="s">
        <v>15</v>
      </c>
      <c r="B7" s="15">
        <v>25470</v>
      </c>
      <c r="C7" s="15">
        <v>-21320</v>
      </c>
    </row>
    <row r="8" spans="1:3" x14ac:dyDescent="0.25">
      <c r="A8" s="15" t="s">
        <v>16</v>
      </c>
      <c r="B8" s="15">
        <v>11620</v>
      </c>
      <c r="C8" s="15">
        <v>-33280</v>
      </c>
    </row>
    <row r="9" spans="1:3" x14ac:dyDescent="0.25">
      <c r="A9" s="15" t="s">
        <v>20</v>
      </c>
      <c r="B9" s="15">
        <v>339270</v>
      </c>
      <c r="C9" s="15">
        <v>42550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workbookViewId="0">
      <selection activeCell="F18" sqref="F18"/>
    </sheetView>
  </sheetViews>
  <sheetFormatPr defaultRowHeight="15" x14ac:dyDescent="0.25"/>
  <cols>
    <col min="1" max="1" width="20.85546875" bestFit="1" customWidth="1"/>
    <col min="2" max="2" width="21.85546875" bestFit="1" customWidth="1"/>
    <col min="3" max="3" width="17.28515625" bestFit="1" customWidth="1"/>
    <col min="4" max="4" width="16.7109375" bestFit="1" customWidth="1"/>
    <col min="5" max="5" width="22.28515625" bestFit="1" customWidth="1"/>
    <col min="6" max="6" width="14.7109375" bestFit="1" customWidth="1"/>
    <col min="8" max="8" width="10.140625" bestFit="1" customWidth="1"/>
    <col min="9" max="9" width="14.28515625" bestFit="1" customWidth="1"/>
    <col min="10" max="10" width="16.5703125" bestFit="1" customWidth="1"/>
    <col min="11" max="12" width="19.140625" bestFit="1" customWidth="1"/>
    <col min="13" max="13" width="15.7109375" bestFit="1" customWidth="1"/>
    <col min="14" max="14" width="12.42578125" bestFit="1" customWidth="1"/>
    <col min="15" max="15" width="12.85546875" bestFit="1" customWidth="1"/>
    <col min="16" max="16" width="16.140625" bestFit="1" customWidth="1"/>
    <col min="17" max="17" width="12" bestFit="1" customWidth="1"/>
  </cols>
  <sheetData>
    <row r="2" spans="1:17" x14ac:dyDescent="0.25">
      <c r="A2" s="5" t="s">
        <v>33</v>
      </c>
      <c r="B2" s="5" t="s">
        <v>34</v>
      </c>
      <c r="C2" s="5" t="s">
        <v>35</v>
      </c>
      <c r="D2" s="5" t="s">
        <v>38</v>
      </c>
      <c r="E2" s="5" t="s">
        <v>39</v>
      </c>
      <c r="F2" s="5" t="s">
        <v>40</v>
      </c>
      <c r="G2" s="5" t="s">
        <v>47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</row>
    <row r="3" spans="1:17" x14ac:dyDescent="0.25">
      <c r="A3" s="5" t="s">
        <v>22</v>
      </c>
      <c r="B3" s="12">
        <v>0.66666666666666663</v>
      </c>
      <c r="C3" s="5" t="s">
        <v>36</v>
      </c>
      <c r="D3" s="12">
        <v>0.9375</v>
      </c>
      <c r="E3" s="12">
        <f>D3-B3</f>
        <v>0.27083333333333337</v>
      </c>
      <c r="F3" s="5" t="s">
        <v>41</v>
      </c>
      <c r="G3" s="5" t="s">
        <v>48</v>
      </c>
      <c r="H3" s="5" t="s">
        <v>36</v>
      </c>
      <c r="I3" s="5" t="s">
        <v>36</v>
      </c>
      <c r="J3" s="5">
        <v>70</v>
      </c>
      <c r="K3" s="5">
        <v>40</v>
      </c>
      <c r="L3" s="5">
        <v>80</v>
      </c>
      <c r="M3" s="5">
        <v>60</v>
      </c>
      <c r="N3" s="5">
        <v>65</v>
      </c>
      <c r="O3" s="5">
        <v>55</v>
      </c>
      <c r="P3" s="5">
        <v>45</v>
      </c>
      <c r="Q3" s="5">
        <v>50</v>
      </c>
    </row>
    <row r="4" spans="1:17" x14ac:dyDescent="0.25">
      <c r="A4" s="5" t="s">
        <v>23</v>
      </c>
      <c r="B4" s="12">
        <v>0.66666666666666663</v>
      </c>
      <c r="C4" s="5" t="s">
        <v>36</v>
      </c>
      <c r="D4" s="12">
        <v>0.9375</v>
      </c>
      <c r="E4" s="12">
        <f t="shared" ref="E4:E13" si="0">D4-B4</f>
        <v>0.27083333333333337</v>
      </c>
      <c r="F4" s="5" t="s">
        <v>41</v>
      </c>
      <c r="G4" s="5" t="s">
        <v>48</v>
      </c>
      <c r="H4" s="5" t="s">
        <v>36</v>
      </c>
      <c r="I4" s="5" t="s">
        <v>36</v>
      </c>
      <c r="J4" s="5">
        <v>70</v>
      </c>
      <c r="K4" s="5">
        <v>35</v>
      </c>
      <c r="L4" s="5">
        <v>70</v>
      </c>
      <c r="M4" s="5">
        <v>60</v>
      </c>
      <c r="N4" s="5">
        <v>65</v>
      </c>
      <c r="O4" s="5">
        <v>55</v>
      </c>
      <c r="P4" s="5">
        <v>45</v>
      </c>
      <c r="Q4" s="5">
        <v>50</v>
      </c>
    </row>
    <row r="5" spans="1:17" x14ac:dyDescent="0.25">
      <c r="A5" s="5" t="s">
        <v>24</v>
      </c>
      <c r="B5" s="12">
        <v>0.6875</v>
      </c>
      <c r="C5" s="5" t="s">
        <v>37</v>
      </c>
      <c r="D5" s="12">
        <v>0.95833333333333337</v>
      </c>
      <c r="E5" s="12">
        <f t="shared" si="0"/>
        <v>0.27083333333333337</v>
      </c>
      <c r="F5" s="5" t="s">
        <v>42</v>
      </c>
      <c r="G5" s="5" t="s">
        <v>48</v>
      </c>
      <c r="H5" s="5" t="s">
        <v>37</v>
      </c>
      <c r="I5" s="5" t="s">
        <v>37</v>
      </c>
      <c r="J5" s="5">
        <v>65</v>
      </c>
      <c r="K5" s="5">
        <v>40</v>
      </c>
      <c r="L5" s="5">
        <v>70</v>
      </c>
      <c r="M5" s="5">
        <v>55</v>
      </c>
      <c r="N5" s="5">
        <v>65</v>
      </c>
      <c r="O5" s="5">
        <v>60</v>
      </c>
      <c r="P5" s="5">
        <v>50</v>
      </c>
      <c r="Q5" s="5">
        <v>55</v>
      </c>
    </row>
    <row r="6" spans="1:17" x14ac:dyDescent="0.25">
      <c r="A6" s="5" t="s">
        <v>25</v>
      </c>
      <c r="B6" s="12">
        <v>0.6875</v>
      </c>
      <c r="C6" s="5" t="s">
        <v>36</v>
      </c>
      <c r="D6" s="12">
        <v>0.95833333333333337</v>
      </c>
      <c r="E6" s="12">
        <f t="shared" si="0"/>
        <v>0.27083333333333337</v>
      </c>
      <c r="F6" s="5" t="s">
        <v>43</v>
      </c>
      <c r="G6" s="5" t="s">
        <v>48</v>
      </c>
      <c r="H6" s="5" t="s">
        <v>36</v>
      </c>
      <c r="I6" s="5" t="s">
        <v>36</v>
      </c>
      <c r="J6" s="5">
        <v>70</v>
      </c>
      <c r="K6" s="5">
        <v>40</v>
      </c>
      <c r="L6" s="5">
        <v>70</v>
      </c>
      <c r="M6" s="5">
        <v>60</v>
      </c>
      <c r="N6" s="5">
        <v>60</v>
      </c>
      <c r="O6" s="5">
        <v>55</v>
      </c>
      <c r="P6" s="5">
        <v>45</v>
      </c>
      <c r="Q6" s="5">
        <v>50</v>
      </c>
    </row>
    <row r="7" spans="1:17" x14ac:dyDescent="0.25">
      <c r="A7" s="5" t="s">
        <v>26</v>
      </c>
      <c r="B7" s="12">
        <v>0.69791666666666663</v>
      </c>
      <c r="C7" s="5" t="s">
        <v>36</v>
      </c>
      <c r="D7" s="12">
        <v>0.95833333333333337</v>
      </c>
      <c r="E7" s="12">
        <f t="shared" si="0"/>
        <v>0.26041666666666674</v>
      </c>
      <c r="F7" s="5" t="s">
        <v>41</v>
      </c>
      <c r="G7" s="5" t="s">
        <v>48</v>
      </c>
      <c r="H7" s="5" t="s">
        <v>36</v>
      </c>
      <c r="I7" s="5" t="s">
        <v>36</v>
      </c>
      <c r="J7" s="5">
        <v>70</v>
      </c>
      <c r="K7" s="5">
        <v>40</v>
      </c>
      <c r="L7" s="5">
        <v>70</v>
      </c>
      <c r="M7" s="5">
        <v>60</v>
      </c>
      <c r="N7" s="5">
        <v>65</v>
      </c>
      <c r="O7" s="5">
        <v>55</v>
      </c>
      <c r="P7" s="5">
        <v>45</v>
      </c>
      <c r="Q7" s="5">
        <v>50</v>
      </c>
    </row>
    <row r="8" spans="1:17" x14ac:dyDescent="0.25">
      <c r="A8" s="5" t="s">
        <v>27</v>
      </c>
      <c r="B8" s="12">
        <v>0.66666666666666663</v>
      </c>
      <c r="C8" s="5" t="s">
        <v>36</v>
      </c>
      <c r="D8" s="12">
        <v>0.97916666666666663</v>
      </c>
      <c r="E8" s="12">
        <f t="shared" si="0"/>
        <v>0.3125</v>
      </c>
      <c r="F8" s="5" t="s">
        <v>44</v>
      </c>
      <c r="G8" s="5" t="s">
        <v>48</v>
      </c>
      <c r="H8" s="5" t="s">
        <v>37</v>
      </c>
      <c r="I8" s="5" t="s">
        <v>37</v>
      </c>
      <c r="J8" s="5">
        <v>75</v>
      </c>
      <c r="K8" s="5">
        <v>40</v>
      </c>
      <c r="L8" s="5">
        <v>75</v>
      </c>
      <c r="M8" s="5">
        <v>65</v>
      </c>
      <c r="N8" s="5">
        <v>65</v>
      </c>
      <c r="O8" s="5">
        <v>55</v>
      </c>
      <c r="P8" s="5">
        <v>45</v>
      </c>
      <c r="Q8" s="5">
        <v>50</v>
      </c>
    </row>
    <row r="9" spans="1:17" x14ac:dyDescent="0.25">
      <c r="A9" s="5" t="s">
        <v>28</v>
      </c>
      <c r="B9" s="12">
        <v>0.70833333333333337</v>
      </c>
      <c r="C9" s="5" t="s">
        <v>37</v>
      </c>
      <c r="D9" s="12">
        <v>0.95833333333333337</v>
      </c>
      <c r="E9" s="12">
        <f t="shared" si="0"/>
        <v>0.25</v>
      </c>
      <c r="F9" s="5" t="s">
        <v>41</v>
      </c>
      <c r="G9" s="5" t="s">
        <v>48</v>
      </c>
      <c r="H9" s="5" t="s">
        <v>36</v>
      </c>
      <c r="I9" s="5" t="s">
        <v>36</v>
      </c>
      <c r="J9" s="5">
        <v>70</v>
      </c>
      <c r="K9" s="5">
        <v>40</v>
      </c>
      <c r="L9" s="5">
        <v>70</v>
      </c>
      <c r="M9" s="5">
        <v>60</v>
      </c>
      <c r="N9" s="5">
        <v>65</v>
      </c>
      <c r="O9" s="5">
        <v>65</v>
      </c>
      <c r="P9" s="5">
        <v>45</v>
      </c>
      <c r="Q9" s="5">
        <v>60</v>
      </c>
    </row>
    <row r="10" spans="1:17" x14ac:dyDescent="0.25">
      <c r="A10" s="5" t="s">
        <v>29</v>
      </c>
      <c r="B10" s="12">
        <v>0.70833333333333337</v>
      </c>
      <c r="C10" s="5" t="s">
        <v>36</v>
      </c>
      <c r="D10" s="12">
        <v>0.95833333333333337</v>
      </c>
      <c r="E10" s="12">
        <f t="shared" si="0"/>
        <v>0.25</v>
      </c>
      <c r="F10" s="5" t="s">
        <v>45</v>
      </c>
      <c r="G10" s="5" t="s">
        <v>48</v>
      </c>
      <c r="H10" s="5" t="s">
        <v>36</v>
      </c>
      <c r="I10" s="5" t="s">
        <v>36</v>
      </c>
      <c r="J10" s="5">
        <v>70</v>
      </c>
      <c r="K10" s="5">
        <v>40</v>
      </c>
      <c r="L10" s="5">
        <v>75</v>
      </c>
      <c r="M10" s="5">
        <v>60</v>
      </c>
      <c r="N10" s="5">
        <v>65</v>
      </c>
      <c r="O10" s="5">
        <v>55</v>
      </c>
      <c r="P10" s="5">
        <v>40</v>
      </c>
      <c r="Q10" s="5">
        <v>55</v>
      </c>
    </row>
    <row r="11" spans="1:17" x14ac:dyDescent="0.25">
      <c r="A11" s="5" t="s">
        <v>30</v>
      </c>
      <c r="B11" s="12">
        <v>0.69791666666666663</v>
      </c>
      <c r="C11" s="5" t="s">
        <v>36</v>
      </c>
      <c r="D11" s="12">
        <v>0.9375</v>
      </c>
      <c r="E11" s="12">
        <f t="shared" si="0"/>
        <v>0.23958333333333337</v>
      </c>
      <c r="F11" s="5" t="s">
        <v>46</v>
      </c>
      <c r="G11" s="5" t="s">
        <v>48</v>
      </c>
      <c r="H11" s="5" t="s">
        <v>36</v>
      </c>
      <c r="I11" s="5" t="s">
        <v>36</v>
      </c>
      <c r="J11" s="5">
        <v>60</v>
      </c>
      <c r="K11" s="5">
        <v>30</v>
      </c>
      <c r="L11" s="5">
        <v>55</v>
      </c>
      <c r="M11" s="5">
        <v>50</v>
      </c>
      <c r="N11" s="5">
        <v>50</v>
      </c>
      <c r="O11" s="5">
        <v>45</v>
      </c>
      <c r="P11" s="5">
        <v>40</v>
      </c>
      <c r="Q11" s="5">
        <v>40</v>
      </c>
    </row>
    <row r="12" spans="1:17" x14ac:dyDescent="0.25">
      <c r="A12" s="5" t="s">
        <v>31</v>
      </c>
      <c r="B12" s="12">
        <v>0.66666666666666663</v>
      </c>
      <c r="C12" s="5" t="s">
        <v>36</v>
      </c>
      <c r="D12" s="12">
        <v>0.97916666666666663</v>
      </c>
      <c r="E12" s="12">
        <f t="shared" si="0"/>
        <v>0.3125</v>
      </c>
      <c r="F12" s="5" t="s">
        <v>44</v>
      </c>
      <c r="G12" s="5" t="s">
        <v>48</v>
      </c>
      <c r="H12" s="5" t="s">
        <v>36</v>
      </c>
      <c r="I12" s="5" t="s">
        <v>36</v>
      </c>
      <c r="J12" s="5">
        <v>70</v>
      </c>
      <c r="K12" s="5">
        <v>40</v>
      </c>
      <c r="L12" s="5">
        <v>70</v>
      </c>
      <c r="M12" s="5">
        <v>60</v>
      </c>
      <c r="N12" s="5">
        <v>60</v>
      </c>
      <c r="O12" s="5">
        <v>55</v>
      </c>
      <c r="P12" s="5">
        <v>50</v>
      </c>
      <c r="Q12" s="5">
        <v>55</v>
      </c>
    </row>
    <row r="13" spans="1:17" x14ac:dyDescent="0.25">
      <c r="A13" s="5" t="s">
        <v>32</v>
      </c>
      <c r="B13" s="12">
        <v>0.72916666666666663</v>
      </c>
      <c r="C13" s="5" t="s">
        <v>37</v>
      </c>
      <c r="D13" s="12">
        <v>0.91666666666666663</v>
      </c>
      <c r="E13" s="12">
        <f t="shared" si="0"/>
        <v>0.1875</v>
      </c>
      <c r="F13" s="5" t="s">
        <v>46</v>
      </c>
      <c r="G13" s="5" t="s">
        <v>46</v>
      </c>
      <c r="H13" s="5" t="s">
        <v>36</v>
      </c>
      <c r="I13" s="5" t="s">
        <v>37</v>
      </c>
      <c r="J13" s="5">
        <v>75</v>
      </c>
      <c r="K13" s="5">
        <v>40</v>
      </c>
      <c r="L13" s="5">
        <v>80</v>
      </c>
      <c r="M13" s="5">
        <v>65</v>
      </c>
      <c r="N13" s="5">
        <v>65</v>
      </c>
      <c r="O13" s="5">
        <v>65</v>
      </c>
      <c r="P13" s="5">
        <v>45</v>
      </c>
      <c r="Q13" s="5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workbookViewId="0">
      <selection activeCell="A3" sqref="A3"/>
    </sheetView>
  </sheetViews>
  <sheetFormatPr defaultRowHeight="15" x14ac:dyDescent="0.25"/>
  <cols>
    <col min="1" max="1" width="23.140625" customWidth="1"/>
    <col min="2" max="2" width="13.85546875" customWidth="1"/>
    <col min="3" max="3" width="21.5703125" customWidth="1"/>
    <col min="4" max="4" width="17.140625" customWidth="1"/>
    <col min="5" max="5" width="17.42578125" customWidth="1"/>
    <col min="6" max="6" width="13.5703125" customWidth="1"/>
    <col min="7" max="7" width="11.7109375" customWidth="1"/>
    <col min="8" max="8" width="17.7109375" customWidth="1"/>
    <col min="9" max="9" width="18.85546875" bestFit="1" customWidth="1"/>
  </cols>
  <sheetData>
    <row r="3" spans="1:9" x14ac:dyDescent="0.25">
      <c r="A3" s="13" t="s">
        <v>19</v>
      </c>
      <c r="B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66</v>
      </c>
    </row>
    <row r="4" spans="1:9" x14ac:dyDescent="0.25">
      <c r="A4" s="5" t="s">
        <v>32</v>
      </c>
      <c r="B4" s="5">
        <v>75</v>
      </c>
      <c r="C4" s="5">
        <v>40</v>
      </c>
      <c r="D4" s="5">
        <v>65</v>
      </c>
      <c r="E4" s="5">
        <v>80</v>
      </c>
      <c r="F4" s="5">
        <v>65</v>
      </c>
      <c r="G4" s="5">
        <v>65</v>
      </c>
      <c r="H4" s="5">
        <v>45</v>
      </c>
      <c r="I4" s="5">
        <v>55</v>
      </c>
    </row>
    <row r="5" spans="1:9" x14ac:dyDescent="0.25">
      <c r="A5" s="5" t="s">
        <v>22</v>
      </c>
      <c r="B5" s="5">
        <v>70</v>
      </c>
      <c r="C5" s="5">
        <v>40</v>
      </c>
      <c r="D5" s="5">
        <v>60</v>
      </c>
      <c r="E5" s="5">
        <v>80</v>
      </c>
      <c r="F5" s="5">
        <v>65</v>
      </c>
      <c r="G5" s="5">
        <v>55</v>
      </c>
      <c r="H5" s="5">
        <v>45</v>
      </c>
      <c r="I5" s="5">
        <v>50</v>
      </c>
    </row>
    <row r="6" spans="1:9" x14ac:dyDescent="0.25">
      <c r="A6" s="5" t="s">
        <v>31</v>
      </c>
      <c r="B6" s="5">
        <v>70</v>
      </c>
      <c r="C6" s="5">
        <v>40</v>
      </c>
      <c r="D6" s="5">
        <v>60</v>
      </c>
      <c r="E6" s="5">
        <v>70</v>
      </c>
      <c r="F6" s="5">
        <v>60</v>
      </c>
      <c r="G6" s="5">
        <v>55</v>
      </c>
      <c r="H6" s="5">
        <v>50</v>
      </c>
      <c r="I6" s="5">
        <v>55</v>
      </c>
    </row>
    <row r="7" spans="1:9" x14ac:dyDescent="0.25">
      <c r="A7" s="5" t="s">
        <v>23</v>
      </c>
      <c r="B7" s="5">
        <v>70</v>
      </c>
      <c r="C7" s="5">
        <v>35</v>
      </c>
      <c r="D7" s="5">
        <v>60</v>
      </c>
      <c r="E7" s="5">
        <v>70</v>
      </c>
      <c r="F7" s="5">
        <v>65</v>
      </c>
      <c r="G7" s="5">
        <v>55</v>
      </c>
      <c r="H7" s="5">
        <v>45</v>
      </c>
      <c r="I7" s="5">
        <v>50</v>
      </c>
    </row>
    <row r="8" spans="1:9" x14ac:dyDescent="0.25">
      <c r="A8" s="5" t="s">
        <v>24</v>
      </c>
      <c r="B8" s="5">
        <v>65</v>
      </c>
      <c r="C8" s="5">
        <v>40</v>
      </c>
      <c r="D8" s="5">
        <v>55</v>
      </c>
      <c r="E8" s="5">
        <v>70</v>
      </c>
      <c r="F8" s="5">
        <v>65</v>
      </c>
      <c r="G8" s="5">
        <v>60</v>
      </c>
      <c r="H8" s="5">
        <v>50</v>
      </c>
      <c r="I8" s="5">
        <v>55</v>
      </c>
    </row>
    <row r="9" spans="1:9" x14ac:dyDescent="0.25">
      <c r="A9" s="5" t="s">
        <v>25</v>
      </c>
      <c r="B9" s="5">
        <v>70</v>
      </c>
      <c r="C9" s="5">
        <v>40</v>
      </c>
      <c r="D9" s="5">
        <v>60</v>
      </c>
      <c r="E9" s="5">
        <v>70</v>
      </c>
      <c r="F9" s="5">
        <v>60</v>
      </c>
      <c r="G9" s="5">
        <v>55</v>
      </c>
      <c r="H9" s="5">
        <v>45</v>
      </c>
      <c r="I9" s="5">
        <v>50</v>
      </c>
    </row>
    <row r="10" spans="1:9" x14ac:dyDescent="0.25">
      <c r="A10" s="5" t="s">
        <v>26</v>
      </c>
      <c r="B10" s="5">
        <v>70</v>
      </c>
      <c r="C10" s="5">
        <v>40</v>
      </c>
      <c r="D10" s="5">
        <v>60</v>
      </c>
      <c r="E10" s="5">
        <v>70</v>
      </c>
      <c r="F10" s="5">
        <v>65</v>
      </c>
      <c r="G10" s="5">
        <v>55</v>
      </c>
      <c r="H10" s="5">
        <v>45</v>
      </c>
      <c r="I10" s="5">
        <v>50</v>
      </c>
    </row>
    <row r="11" spans="1:9" x14ac:dyDescent="0.25">
      <c r="A11" s="5" t="s">
        <v>27</v>
      </c>
      <c r="B11" s="5">
        <v>75</v>
      </c>
      <c r="C11" s="5">
        <v>40</v>
      </c>
      <c r="D11" s="5">
        <v>65</v>
      </c>
      <c r="E11" s="5">
        <v>75</v>
      </c>
      <c r="F11" s="5">
        <v>65</v>
      </c>
      <c r="G11" s="5">
        <v>55</v>
      </c>
      <c r="H11" s="5">
        <v>45</v>
      </c>
      <c r="I11" s="5">
        <v>50</v>
      </c>
    </row>
    <row r="12" spans="1:9" x14ac:dyDescent="0.25">
      <c r="A12" s="5" t="s">
        <v>28</v>
      </c>
      <c r="B12" s="5">
        <v>70</v>
      </c>
      <c r="C12" s="5">
        <v>40</v>
      </c>
      <c r="D12" s="5">
        <v>60</v>
      </c>
      <c r="E12" s="5">
        <v>70</v>
      </c>
      <c r="F12" s="5">
        <v>65</v>
      </c>
      <c r="G12" s="5">
        <v>65</v>
      </c>
      <c r="H12" s="5">
        <v>45</v>
      </c>
      <c r="I12" s="5">
        <v>60</v>
      </c>
    </row>
    <row r="13" spans="1:9" x14ac:dyDescent="0.25">
      <c r="A13" s="5" t="s">
        <v>29</v>
      </c>
      <c r="B13" s="5">
        <v>70</v>
      </c>
      <c r="C13" s="5">
        <v>40</v>
      </c>
      <c r="D13" s="5">
        <v>60</v>
      </c>
      <c r="E13" s="5">
        <v>75</v>
      </c>
      <c r="F13" s="5">
        <v>65</v>
      </c>
      <c r="G13" s="5">
        <v>55</v>
      </c>
      <c r="H13" s="5">
        <v>40</v>
      </c>
      <c r="I13" s="5">
        <v>55</v>
      </c>
    </row>
    <row r="14" spans="1:9" x14ac:dyDescent="0.25">
      <c r="A14" s="5" t="s">
        <v>30</v>
      </c>
      <c r="B14" s="5">
        <v>60</v>
      </c>
      <c r="C14" s="5">
        <v>30</v>
      </c>
      <c r="D14" s="5">
        <v>50</v>
      </c>
      <c r="E14" s="5">
        <v>55</v>
      </c>
      <c r="F14" s="5">
        <v>50</v>
      </c>
      <c r="G14" s="5">
        <v>45</v>
      </c>
      <c r="H14" s="5">
        <v>40</v>
      </c>
      <c r="I14" s="5">
        <v>40</v>
      </c>
    </row>
    <row r="15" spans="1:9" x14ac:dyDescent="0.25">
      <c r="A15" s="5" t="s">
        <v>20</v>
      </c>
      <c r="B15" s="5">
        <v>765</v>
      </c>
      <c r="C15" s="5">
        <v>425</v>
      </c>
      <c r="D15" s="5">
        <v>655</v>
      </c>
      <c r="E15" s="5">
        <v>785</v>
      </c>
      <c r="F15" s="5">
        <v>690</v>
      </c>
      <c r="G15" s="5">
        <v>620</v>
      </c>
      <c r="H15" s="5">
        <v>495</v>
      </c>
      <c r="I15" s="5">
        <v>570</v>
      </c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 t="s">
        <v>67</v>
      </c>
      <c r="B17" s="5">
        <f t="shared" ref="B17:I17" si="0">AVERAGE(B5:B14)</f>
        <v>69</v>
      </c>
      <c r="C17" s="5">
        <f t="shared" si="0"/>
        <v>38.5</v>
      </c>
      <c r="D17" s="5">
        <f t="shared" si="0"/>
        <v>59</v>
      </c>
      <c r="E17" s="5">
        <f t="shared" si="0"/>
        <v>70.5</v>
      </c>
      <c r="F17" s="5">
        <f t="shared" si="0"/>
        <v>62.5</v>
      </c>
      <c r="G17" s="5">
        <f t="shared" si="0"/>
        <v>55.5</v>
      </c>
      <c r="H17" s="5">
        <f t="shared" si="0"/>
        <v>45</v>
      </c>
      <c r="I17" s="5">
        <f t="shared" si="0"/>
        <v>51.5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per week</vt:lpstr>
      <vt:lpstr>Expences of the food court</vt:lpstr>
      <vt:lpstr>Profit</vt:lpstr>
      <vt:lpstr>Competetors</vt:lpstr>
      <vt:lpstr>Price compare 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Suhail Ahmed</cp:lastModifiedBy>
  <dcterms:created xsi:type="dcterms:W3CDTF">2015-06-05T18:17:20Z</dcterms:created>
  <dcterms:modified xsi:type="dcterms:W3CDTF">2023-01-24T17:38:35Z</dcterms:modified>
</cp:coreProperties>
</file>